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updateLinks="never" codeName="EstaPasta_de_trabalho"/>
  <mc:AlternateContent xmlns:mc="http://schemas.openxmlformats.org/markup-compatibility/2006">
    <mc:Choice Requires="x15">
      <x15ac:absPath xmlns:x15ac="http://schemas.microsoft.com/office/spreadsheetml/2010/11/ac" url="G:\.shortcut-targets-by-id\1WFcF73zk02YqvbxwaHe-Sp6t2eP7Tf_q\SIPCE 2023\Portal do Jurisdicionado\4. Tabelas\Tabelas Auxiliares 2023 - Contas Públicas\"/>
    </mc:Choice>
  </mc:AlternateContent>
  <xr:revisionPtr revIDLastSave="0" documentId="13_ncr:1_{A2525AF3-AFB5-4667-AFC7-663B4F868B09}" xr6:coauthVersionLast="47" xr6:coauthVersionMax="47" xr10:uidLastSave="{00000000-0000-0000-0000-000000000000}"/>
  <bookViews>
    <workbookView xWindow="28680" yWindow="-120" windowWidth="29040" windowHeight="15840" tabRatio="928" xr2:uid="{00000000-000D-0000-FFFF-FFFF00000000}"/>
  </bookViews>
  <sheets>
    <sheet name="ENR-2023-TCEMS" sheetId="72" r:id="rId1"/>
    <sheet name="TCE_ATUALIZAÇÕES_2023" sheetId="73" r:id="rId2"/>
    <sheet name="STN ENR-2023" sheetId="77" r:id="rId3"/>
    <sheet name="Síntese Alterações 2022 E 2023" sheetId="78" r:id="rId4"/>
    <sheet name="EMENDAS PARLAMENTARES(V3)" sheetId="62" state="hidden" r:id="rId5"/>
    <sheet name="TABELAS" sheetId="37" state="hidden" r:id="rId6"/>
  </sheets>
  <externalReferences>
    <externalReference r:id="rId7"/>
    <externalReference r:id="rId8"/>
  </externalReferences>
  <definedNames>
    <definedName name="_xlnm._FilterDatabase" localSheetId="4" hidden="1">'EMENDAS PARLAMENTARES(V3)'!$T$2:$W$408</definedName>
    <definedName name="_xlnm._FilterDatabase" localSheetId="1" hidden="1">TCE_ATUALIZAÇÕES_2023!$B$2:$M$2</definedName>
    <definedName name="_xlnm.Print_Area" localSheetId="1">TCE_ATUALIZAÇÕES_2023!$A$1:$O$360</definedName>
    <definedName name="_xlnm.Print_Titles" localSheetId="1">TCE_ATUALIZAÇÕES_2023!$1:$2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367" i="72" l="1"/>
  <c r="K3367" i="72"/>
  <c r="U3367" i="72" s="1"/>
  <c r="N3366" i="72"/>
  <c r="K3366" i="72"/>
  <c r="U3366" i="72" s="1"/>
  <c r="N3365" i="72"/>
  <c r="K3365" i="72"/>
  <c r="T3365" i="72" s="1"/>
  <c r="N3364" i="72"/>
  <c r="K3364" i="72"/>
  <c r="U3364" i="72" s="1"/>
  <c r="N3363" i="72"/>
  <c r="K3363" i="72"/>
  <c r="T3363" i="72" s="1"/>
  <c r="N3362" i="72"/>
  <c r="K3362" i="72"/>
  <c r="T3362" i="72" s="1"/>
  <c r="N3361" i="72"/>
  <c r="K3361" i="72"/>
  <c r="T3361" i="72" s="1"/>
  <c r="N3360" i="72"/>
  <c r="K3360" i="72"/>
  <c r="T3360" i="72" s="1"/>
  <c r="N3359" i="72"/>
  <c r="K3359" i="72"/>
  <c r="U3359" i="72" s="1"/>
  <c r="N3358" i="72"/>
  <c r="K3358" i="72"/>
  <c r="U3358" i="72" s="1"/>
  <c r="N3357" i="72"/>
  <c r="K3357" i="72"/>
  <c r="U3357" i="72" s="1"/>
  <c r="N3356" i="72"/>
  <c r="K3356" i="72"/>
  <c r="U3356" i="72" s="1"/>
  <c r="N3355" i="72"/>
  <c r="K3355" i="72"/>
  <c r="T3355" i="72" s="1"/>
  <c r="N3354" i="72"/>
  <c r="K3354" i="72"/>
  <c r="U3354" i="72" s="1"/>
  <c r="N3353" i="72"/>
  <c r="K3353" i="72"/>
  <c r="T3353" i="72" s="1"/>
  <c r="N3352" i="72"/>
  <c r="K3352" i="72"/>
  <c r="U3352" i="72" s="1"/>
  <c r="N3351" i="72"/>
  <c r="K3351" i="72"/>
  <c r="T3351" i="72" s="1"/>
  <c r="N3350" i="72"/>
  <c r="K3350" i="72"/>
  <c r="S3350" i="72" s="1"/>
  <c r="N3349" i="72"/>
  <c r="K3349" i="72"/>
  <c r="S3349" i="72" s="1"/>
  <c r="N3348" i="72"/>
  <c r="K3348" i="72"/>
  <c r="S3348" i="72" s="1"/>
  <c r="N3347" i="72"/>
  <c r="K3347" i="72"/>
  <c r="S3347" i="72" s="1"/>
  <c r="K1101" i="72"/>
  <c r="S1101" i="72" s="1"/>
  <c r="N1101" i="72"/>
  <c r="K1102" i="72"/>
  <c r="S1102" i="72" s="1"/>
  <c r="N1102" i="72"/>
  <c r="S1043" i="72"/>
  <c r="S1029" i="72"/>
  <c r="S1030" i="72"/>
  <c r="S1031" i="72"/>
  <c r="S1032" i="72"/>
  <c r="S1040" i="72"/>
  <c r="S1041" i="72"/>
  <c r="S1042" i="72"/>
  <c r="S3320" i="72"/>
  <c r="S3321" i="72"/>
  <c r="S3322" i="72"/>
  <c r="S3367" i="72" l="1"/>
  <c r="T3367" i="72"/>
  <c r="S3366" i="72"/>
  <c r="T3366" i="72"/>
  <c r="U3365" i="72"/>
  <c r="S3365" i="72"/>
  <c r="S3364" i="72"/>
  <c r="T3364" i="72"/>
  <c r="U3363" i="72"/>
  <c r="S3363" i="72"/>
  <c r="U3362" i="72"/>
  <c r="S3362" i="72"/>
  <c r="U3361" i="72"/>
  <c r="S3361" i="72"/>
  <c r="U3360" i="72"/>
  <c r="S3360" i="72"/>
  <c r="S3359" i="72"/>
  <c r="T3359" i="72"/>
  <c r="S3358" i="72"/>
  <c r="T3358" i="72"/>
  <c r="S3357" i="72"/>
  <c r="T3357" i="72"/>
  <c r="S3356" i="72"/>
  <c r="T3356" i="72"/>
  <c r="U3355" i="72"/>
  <c r="S3355" i="72"/>
  <c r="S3354" i="72"/>
  <c r="T3354" i="72"/>
  <c r="U3353" i="72"/>
  <c r="S3353" i="72"/>
  <c r="S3352" i="72"/>
  <c r="T3352" i="72"/>
  <c r="U3351" i="72"/>
  <c r="S3351" i="72"/>
  <c r="M1101" i="72"/>
  <c r="K1034" i="72"/>
  <c r="S1034" i="72" s="1"/>
  <c r="K1036" i="72"/>
  <c r="S1036" i="72" s="1"/>
  <c r="N1036" i="72"/>
  <c r="N1034" i="72"/>
  <c r="K1033" i="72" l="1"/>
  <c r="S1033" i="72" s="1"/>
  <c r="N1033" i="72"/>
  <c r="K1035" i="72"/>
  <c r="S1035" i="72" s="1"/>
  <c r="N1035" i="72"/>
  <c r="M1034" i="72" s="1"/>
  <c r="M1033" i="72" l="1"/>
  <c r="U3322" i="72"/>
  <c r="U3321" i="72"/>
  <c r="U3320" i="72"/>
  <c r="U1042" i="72"/>
  <c r="U1041" i="72"/>
  <c r="U1040" i="72"/>
  <c r="U1032" i="72"/>
  <c r="U1031" i="72"/>
  <c r="U1030" i="72"/>
  <c r="U1029" i="72"/>
  <c r="N4" i="72"/>
  <c r="N13" i="73" l="1"/>
  <c r="G1662" i="77" l="1"/>
  <c r="F1662" i="77"/>
  <c r="E1662" i="77"/>
  <c r="D1662" i="77"/>
  <c r="C1662" i="77"/>
  <c r="B1662" i="77"/>
  <c r="A1662" i="77"/>
  <c r="G1661" i="77"/>
  <c r="F1661" i="77"/>
  <c r="E1661" i="77"/>
  <c r="D1661" i="77"/>
  <c r="C1661" i="77"/>
  <c r="B1661" i="77"/>
  <c r="A1661" i="77"/>
  <c r="G1660" i="77"/>
  <c r="F1660" i="77"/>
  <c r="E1660" i="77"/>
  <c r="D1660" i="77"/>
  <c r="C1660" i="77"/>
  <c r="B1660" i="77"/>
  <c r="A1660" i="77"/>
  <c r="G1659" i="77"/>
  <c r="F1659" i="77"/>
  <c r="E1659" i="77"/>
  <c r="D1659" i="77"/>
  <c r="C1659" i="77"/>
  <c r="B1659" i="77"/>
  <c r="A1659" i="77"/>
  <c r="G1658" i="77"/>
  <c r="F1658" i="77"/>
  <c r="E1658" i="77"/>
  <c r="D1658" i="77"/>
  <c r="C1658" i="77"/>
  <c r="B1658" i="77"/>
  <c r="A1658" i="77"/>
  <c r="G1657" i="77"/>
  <c r="F1657" i="77"/>
  <c r="E1657" i="77"/>
  <c r="D1657" i="77"/>
  <c r="C1657" i="77"/>
  <c r="B1657" i="77"/>
  <c r="A1657" i="77"/>
  <c r="G1656" i="77"/>
  <c r="F1656" i="77"/>
  <c r="E1656" i="77"/>
  <c r="D1656" i="77"/>
  <c r="C1656" i="77"/>
  <c r="B1656" i="77"/>
  <c r="A1656" i="77"/>
  <c r="G1655" i="77"/>
  <c r="F1655" i="77"/>
  <c r="E1655" i="77"/>
  <c r="D1655" i="77"/>
  <c r="C1655" i="77"/>
  <c r="B1655" i="77"/>
  <c r="A1655" i="77"/>
  <c r="G1654" i="77"/>
  <c r="F1654" i="77"/>
  <c r="E1654" i="77"/>
  <c r="D1654" i="77"/>
  <c r="C1654" i="77"/>
  <c r="B1654" i="77"/>
  <c r="A1654" i="77"/>
  <c r="G1653" i="77"/>
  <c r="F1653" i="77"/>
  <c r="E1653" i="77"/>
  <c r="D1653" i="77"/>
  <c r="C1653" i="77"/>
  <c r="B1653" i="77"/>
  <c r="A1653" i="77"/>
  <c r="G1652" i="77"/>
  <c r="F1652" i="77"/>
  <c r="E1652" i="77"/>
  <c r="D1652" i="77"/>
  <c r="C1652" i="77"/>
  <c r="B1652" i="77"/>
  <c r="A1652" i="77"/>
  <c r="G1651" i="77"/>
  <c r="F1651" i="77"/>
  <c r="E1651" i="77"/>
  <c r="D1651" i="77"/>
  <c r="C1651" i="77"/>
  <c r="B1651" i="77"/>
  <c r="A1651" i="77"/>
  <c r="G1650" i="77"/>
  <c r="F1650" i="77"/>
  <c r="E1650" i="77"/>
  <c r="D1650" i="77"/>
  <c r="C1650" i="77"/>
  <c r="B1650" i="77"/>
  <c r="A1650" i="77"/>
  <c r="G1649" i="77"/>
  <c r="F1649" i="77"/>
  <c r="E1649" i="77"/>
  <c r="D1649" i="77"/>
  <c r="C1649" i="77"/>
  <c r="B1649" i="77"/>
  <c r="A1649" i="77"/>
  <c r="G1648" i="77"/>
  <c r="F1648" i="77"/>
  <c r="E1648" i="77"/>
  <c r="D1648" i="77"/>
  <c r="C1648" i="77"/>
  <c r="B1648" i="77"/>
  <c r="A1648" i="77"/>
  <c r="G1647" i="77"/>
  <c r="F1647" i="77"/>
  <c r="E1647" i="77"/>
  <c r="D1647" i="77"/>
  <c r="C1647" i="77"/>
  <c r="B1647" i="77"/>
  <c r="A1647" i="77"/>
  <c r="G1646" i="77"/>
  <c r="F1646" i="77"/>
  <c r="E1646" i="77"/>
  <c r="D1646" i="77"/>
  <c r="C1646" i="77"/>
  <c r="B1646" i="77"/>
  <c r="A1646" i="77"/>
  <c r="G1645" i="77"/>
  <c r="F1645" i="77"/>
  <c r="E1645" i="77"/>
  <c r="D1645" i="77"/>
  <c r="C1645" i="77"/>
  <c r="B1645" i="77"/>
  <c r="A1645" i="77"/>
  <c r="G1644" i="77"/>
  <c r="F1644" i="77"/>
  <c r="E1644" i="77"/>
  <c r="D1644" i="77"/>
  <c r="C1644" i="77"/>
  <c r="B1644" i="77"/>
  <c r="A1644" i="77"/>
  <c r="G1643" i="77"/>
  <c r="F1643" i="77"/>
  <c r="E1643" i="77"/>
  <c r="D1643" i="77"/>
  <c r="C1643" i="77"/>
  <c r="B1643" i="77"/>
  <c r="A1643" i="77"/>
  <c r="G1642" i="77"/>
  <c r="F1642" i="77"/>
  <c r="E1642" i="77"/>
  <c r="D1642" i="77"/>
  <c r="C1642" i="77"/>
  <c r="B1642" i="77"/>
  <c r="A1642" i="77"/>
  <c r="G1641" i="77"/>
  <c r="F1641" i="77"/>
  <c r="E1641" i="77"/>
  <c r="D1641" i="77"/>
  <c r="C1641" i="77"/>
  <c r="B1641" i="77"/>
  <c r="A1641" i="77"/>
  <c r="G1640" i="77"/>
  <c r="F1640" i="77"/>
  <c r="E1640" i="77"/>
  <c r="D1640" i="77"/>
  <c r="C1640" i="77"/>
  <c r="B1640" i="77"/>
  <c r="A1640" i="77"/>
  <c r="G1639" i="77"/>
  <c r="F1639" i="77"/>
  <c r="E1639" i="77"/>
  <c r="D1639" i="77"/>
  <c r="C1639" i="77"/>
  <c r="B1639" i="77"/>
  <c r="A1639" i="77"/>
  <c r="G1638" i="77"/>
  <c r="F1638" i="77"/>
  <c r="E1638" i="77"/>
  <c r="D1638" i="77"/>
  <c r="C1638" i="77"/>
  <c r="B1638" i="77"/>
  <c r="A1638" i="77"/>
  <c r="G1637" i="77"/>
  <c r="F1637" i="77"/>
  <c r="E1637" i="77"/>
  <c r="D1637" i="77"/>
  <c r="C1637" i="77"/>
  <c r="B1637" i="77"/>
  <c r="A1637" i="77"/>
  <c r="G1636" i="77"/>
  <c r="F1636" i="77"/>
  <c r="E1636" i="77"/>
  <c r="D1636" i="77"/>
  <c r="C1636" i="77"/>
  <c r="B1636" i="77"/>
  <c r="A1636" i="77"/>
  <c r="G1635" i="77"/>
  <c r="F1635" i="77"/>
  <c r="E1635" i="77"/>
  <c r="D1635" i="77"/>
  <c r="C1635" i="77"/>
  <c r="B1635" i="77"/>
  <c r="A1635" i="77"/>
  <c r="G1634" i="77"/>
  <c r="F1634" i="77"/>
  <c r="E1634" i="77"/>
  <c r="D1634" i="77"/>
  <c r="C1634" i="77"/>
  <c r="B1634" i="77"/>
  <c r="A1634" i="77"/>
  <c r="G1633" i="77"/>
  <c r="F1633" i="77"/>
  <c r="E1633" i="77"/>
  <c r="D1633" i="77"/>
  <c r="C1633" i="77"/>
  <c r="B1633" i="77"/>
  <c r="A1633" i="77"/>
  <c r="G1632" i="77"/>
  <c r="F1632" i="77"/>
  <c r="E1632" i="77"/>
  <c r="D1632" i="77"/>
  <c r="C1632" i="77"/>
  <c r="B1632" i="77"/>
  <c r="A1632" i="77"/>
  <c r="G1631" i="77"/>
  <c r="F1631" i="77"/>
  <c r="E1631" i="77"/>
  <c r="D1631" i="77"/>
  <c r="C1631" i="77"/>
  <c r="B1631" i="77"/>
  <c r="A1631" i="77"/>
  <c r="G1630" i="77"/>
  <c r="F1630" i="77"/>
  <c r="E1630" i="77"/>
  <c r="D1630" i="77"/>
  <c r="C1630" i="77"/>
  <c r="B1630" i="77"/>
  <c r="A1630" i="77"/>
  <c r="G1629" i="77"/>
  <c r="F1629" i="77"/>
  <c r="E1629" i="77"/>
  <c r="D1629" i="77"/>
  <c r="C1629" i="77"/>
  <c r="B1629" i="77"/>
  <c r="A1629" i="77"/>
  <c r="G1628" i="77"/>
  <c r="F1628" i="77"/>
  <c r="E1628" i="77"/>
  <c r="D1628" i="77"/>
  <c r="C1628" i="77"/>
  <c r="B1628" i="77"/>
  <c r="A1628" i="77"/>
  <c r="G1627" i="77"/>
  <c r="F1627" i="77"/>
  <c r="E1627" i="77"/>
  <c r="D1627" i="77"/>
  <c r="C1627" i="77"/>
  <c r="B1627" i="77"/>
  <c r="A1627" i="77"/>
  <c r="G1626" i="77"/>
  <c r="F1626" i="77"/>
  <c r="E1626" i="77"/>
  <c r="D1626" i="77"/>
  <c r="C1626" i="77"/>
  <c r="B1626" i="77"/>
  <c r="A1626" i="77"/>
  <c r="G1625" i="77"/>
  <c r="F1625" i="77"/>
  <c r="E1625" i="77"/>
  <c r="D1625" i="77"/>
  <c r="C1625" i="77"/>
  <c r="B1625" i="77"/>
  <c r="A1625" i="77"/>
  <c r="G1624" i="77"/>
  <c r="F1624" i="77"/>
  <c r="E1624" i="77"/>
  <c r="D1624" i="77"/>
  <c r="C1624" i="77"/>
  <c r="B1624" i="77"/>
  <c r="A1624" i="77"/>
  <c r="G1623" i="77"/>
  <c r="F1623" i="77"/>
  <c r="E1623" i="77"/>
  <c r="D1623" i="77"/>
  <c r="C1623" i="77"/>
  <c r="B1623" i="77"/>
  <c r="A1623" i="77"/>
  <c r="G1622" i="77"/>
  <c r="F1622" i="77"/>
  <c r="E1622" i="77"/>
  <c r="D1622" i="77"/>
  <c r="C1622" i="77"/>
  <c r="B1622" i="77"/>
  <c r="A1622" i="77"/>
  <c r="G1621" i="77"/>
  <c r="F1621" i="77"/>
  <c r="E1621" i="77"/>
  <c r="D1621" i="77"/>
  <c r="C1621" i="77"/>
  <c r="B1621" i="77"/>
  <c r="A1621" i="77"/>
  <c r="G1620" i="77"/>
  <c r="F1620" i="77"/>
  <c r="E1620" i="77"/>
  <c r="D1620" i="77"/>
  <c r="C1620" i="77"/>
  <c r="B1620" i="77"/>
  <c r="A1620" i="77"/>
  <c r="G1619" i="77"/>
  <c r="F1619" i="77"/>
  <c r="E1619" i="77"/>
  <c r="D1619" i="77"/>
  <c r="C1619" i="77"/>
  <c r="B1619" i="77"/>
  <c r="A1619" i="77"/>
  <c r="G1618" i="77"/>
  <c r="F1618" i="77"/>
  <c r="E1618" i="77"/>
  <c r="D1618" i="77"/>
  <c r="C1618" i="77"/>
  <c r="B1618" i="77"/>
  <c r="A1618" i="77"/>
  <c r="G1617" i="77"/>
  <c r="F1617" i="77"/>
  <c r="E1617" i="77"/>
  <c r="D1617" i="77"/>
  <c r="C1617" i="77"/>
  <c r="B1617" i="77"/>
  <c r="A1617" i="77"/>
  <c r="G1616" i="77"/>
  <c r="F1616" i="77"/>
  <c r="E1616" i="77"/>
  <c r="D1616" i="77"/>
  <c r="C1616" i="77"/>
  <c r="B1616" i="77"/>
  <c r="A1616" i="77"/>
  <c r="G1615" i="77"/>
  <c r="F1615" i="77"/>
  <c r="E1615" i="77"/>
  <c r="D1615" i="77"/>
  <c r="C1615" i="77"/>
  <c r="B1615" i="77"/>
  <c r="A1615" i="77"/>
  <c r="G1614" i="77"/>
  <c r="F1614" i="77"/>
  <c r="E1614" i="77"/>
  <c r="D1614" i="77"/>
  <c r="C1614" i="77"/>
  <c r="B1614" i="77"/>
  <c r="A1614" i="77"/>
  <c r="G1613" i="77"/>
  <c r="F1613" i="77"/>
  <c r="E1613" i="77"/>
  <c r="D1613" i="77"/>
  <c r="C1613" i="77"/>
  <c r="B1613" i="77"/>
  <c r="A1613" i="77"/>
  <c r="G1612" i="77"/>
  <c r="F1612" i="77"/>
  <c r="E1612" i="77"/>
  <c r="D1612" i="77"/>
  <c r="C1612" i="77"/>
  <c r="B1612" i="77"/>
  <c r="A1612" i="77"/>
  <c r="G1611" i="77"/>
  <c r="F1611" i="77"/>
  <c r="E1611" i="77"/>
  <c r="D1611" i="77"/>
  <c r="C1611" i="77"/>
  <c r="B1611" i="77"/>
  <c r="A1611" i="77"/>
  <c r="G1610" i="77"/>
  <c r="F1610" i="77"/>
  <c r="E1610" i="77"/>
  <c r="D1610" i="77"/>
  <c r="C1610" i="77"/>
  <c r="B1610" i="77"/>
  <c r="A1610" i="77"/>
  <c r="G1609" i="77"/>
  <c r="F1609" i="77"/>
  <c r="E1609" i="77"/>
  <c r="D1609" i="77"/>
  <c r="C1609" i="77"/>
  <c r="B1609" i="77"/>
  <c r="A1609" i="77"/>
  <c r="G1608" i="77"/>
  <c r="F1608" i="77"/>
  <c r="E1608" i="77"/>
  <c r="D1608" i="77"/>
  <c r="C1608" i="77"/>
  <c r="B1608" i="77"/>
  <c r="A1608" i="77"/>
  <c r="G1607" i="77"/>
  <c r="F1607" i="77"/>
  <c r="E1607" i="77"/>
  <c r="D1607" i="77"/>
  <c r="C1607" i="77"/>
  <c r="B1607" i="77"/>
  <c r="A1607" i="77"/>
  <c r="G1606" i="77"/>
  <c r="F1606" i="77"/>
  <c r="E1606" i="77"/>
  <c r="D1606" i="77"/>
  <c r="C1606" i="77"/>
  <c r="B1606" i="77"/>
  <c r="A1606" i="77"/>
  <c r="G1605" i="77"/>
  <c r="F1605" i="77"/>
  <c r="E1605" i="77"/>
  <c r="D1605" i="77"/>
  <c r="C1605" i="77"/>
  <c r="B1605" i="77"/>
  <c r="A1605" i="77"/>
  <c r="G1604" i="77"/>
  <c r="F1604" i="77"/>
  <c r="E1604" i="77"/>
  <c r="D1604" i="77"/>
  <c r="C1604" i="77"/>
  <c r="B1604" i="77"/>
  <c r="A1604" i="77"/>
  <c r="G1603" i="77"/>
  <c r="F1603" i="77"/>
  <c r="E1603" i="77"/>
  <c r="D1603" i="77"/>
  <c r="C1603" i="77"/>
  <c r="B1603" i="77"/>
  <c r="A1603" i="77"/>
  <c r="G1602" i="77"/>
  <c r="F1602" i="77"/>
  <c r="E1602" i="77"/>
  <c r="D1602" i="77"/>
  <c r="C1602" i="77"/>
  <c r="B1602" i="77"/>
  <c r="A1602" i="77"/>
  <c r="G1601" i="77"/>
  <c r="F1601" i="77"/>
  <c r="E1601" i="77"/>
  <c r="D1601" i="77"/>
  <c r="C1601" i="77"/>
  <c r="B1601" i="77"/>
  <c r="A1601" i="77"/>
  <c r="G1600" i="77"/>
  <c r="F1600" i="77"/>
  <c r="E1600" i="77"/>
  <c r="D1600" i="77"/>
  <c r="C1600" i="77"/>
  <c r="B1600" i="77"/>
  <c r="A1600" i="77"/>
  <c r="G1599" i="77"/>
  <c r="F1599" i="77"/>
  <c r="E1599" i="77"/>
  <c r="D1599" i="77"/>
  <c r="C1599" i="77"/>
  <c r="B1599" i="77"/>
  <c r="A1599" i="77"/>
  <c r="G1598" i="77"/>
  <c r="F1598" i="77"/>
  <c r="E1598" i="77"/>
  <c r="D1598" i="77"/>
  <c r="C1598" i="77"/>
  <c r="B1598" i="77"/>
  <c r="A1598" i="77"/>
  <c r="G1597" i="77"/>
  <c r="F1597" i="77"/>
  <c r="E1597" i="77"/>
  <c r="D1597" i="77"/>
  <c r="C1597" i="77"/>
  <c r="B1597" i="77"/>
  <c r="A1597" i="77"/>
  <c r="G1596" i="77"/>
  <c r="F1596" i="77"/>
  <c r="E1596" i="77"/>
  <c r="D1596" i="77"/>
  <c r="C1596" i="77"/>
  <c r="B1596" i="77"/>
  <c r="A1596" i="77"/>
  <c r="G1595" i="77"/>
  <c r="F1595" i="77"/>
  <c r="E1595" i="77"/>
  <c r="D1595" i="77"/>
  <c r="C1595" i="77"/>
  <c r="B1595" i="77"/>
  <c r="A1595" i="77"/>
  <c r="G1594" i="77"/>
  <c r="F1594" i="77"/>
  <c r="E1594" i="77"/>
  <c r="D1594" i="77"/>
  <c r="C1594" i="77"/>
  <c r="B1594" i="77"/>
  <c r="A1594" i="77"/>
  <c r="G1593" i="77"/>
  <c r="F1593" i="77"/>
  <c r="E1593" i="77"/>
  <c r="D1593" i="77"/>
  <c r="C1593" i="77"/>
  <c r="B1593" i="77"/>
  <c r="A1593" i="77"/>
  <c r="G1592" i="77"/>
  <c r="F1592" i="77"/>
  <c r="E1592" i="77"/>
  <c r="D1592" i="77"/>
  <c r="C1592" i="77"/>
  <c r="B1592" i="77"/>
  <c r="A1592" i="77"/>
  <c r="G1591" i="77"/>
  <c r="F1591" i="77"/>
  <c r="E1591" i="77"/>
  <c r="D1591" i="77"/>
  <c r="C1591" i="77"/>
  <c r="B1591" i="77"/>
  <c r="A1591" i="77"/>
  <c r="G1590" i="77"/>
  <c r="F1590" i="77"/>
  <c r="E1590" i="77"/>
  <c r="D1590" i="77"/>
  <c r="C1590" i="77"/>
  <c r="B1590" i="77"/>
  <c r="A1590" i="77"/>
  <c r="G1589" i="77"/>
  <c r="F1589" i="77"/>
  <c r="E1589" i="77"/>
  <c r="D1589" i="77"/>
  <c r="C1589" i="77"/>
  <c r="B1589" i="77"/>
  <c r="A1589" i="77"/>
  <c r="G1588" i="77"/>
  <c r="F1588" i="77"/>
  <c r="E1588" i="77"/>
  <c r="D1588" i="77"/>
  <c r="C1588" i="77"/>
  <c r="B1588" i="77"/>
  <c r="A1588" i="77"/>
  <c r="G1587" i="77"/>
  <c r="F1587" i="77"/>
  <c r="E1587" i="77"/>
  <c r="D1587" i="77"/>
  <c r="C1587" i="77"/>
  <c r="B1587" i="77"/>
  <c r="A1587" i="77"/>
  <c r="G1586" i="77"/>
  <c r="F1586" i="77"/>
  <c r="E1586" i="77"/>
  <c r="D1586" i="77"/>
  <c r="C1586" i="77"/>
  <c r="B1586" i="77"/>
  <c r="A1586" i="77"/>
  <c r="G1585" i="77"/>
  <c r="F1585" i="77"/>
  <c r="E1585" i="77"/>
  <c r="D1585" i="77"/>
  <c r="C1585" i="77"/>
  <c r="B1585" i="77"/>
  <c r="A1585" i="77"/>
  <c r="G1584" i="77"/>
  <c r="F1584" i="77"/>
  <c r="E1584" i="77"/>
  <c r="D1584" i="77"/>
  <c r="C1584" i="77"/>
  <c r="B1584" i="77"/>
  <c r="A1584" i="77"/>
  <c r="G1583" i="77"/>
  <c r="F1583" i="77"/>
  <c r="E1583" i="77"/>
  <c r="D1583" i="77"/>
  <c r="C1583" i="77"/>
  <c r="B1583" i="77"/>
  <c r="A1583" i="77"/>
  <c r="G1582" i="77"/>
  <c r="F1582" i="77"/>
  <c r="E1582" i="77"/>
  <c r="D1582" i="77"/>
  <c r="C1582" i="77"/>
  <c r="B1582" i="77"/>
  <c r="A1582" i="77"/>
  <c r="G1581" i="77"/>
  <c r="F1581" i="77"/>
  <c r="E1581" i="77"/>
  <c r="D1581" i="77"/>
  <c r="C1581" i="77"/>
  <c r="B1581" i="77"/>
  <c r="A1581" i="77"/>
  <c r="G1580" i="77"/>
  <c r="F1580" i="77"/>
  <c r="E1580" i="77"/>
  <c r="D1580" i="77"/>
  <c r="C1580" i="77"/>
  <c r="B1580" i="77"/>
  <c r="A1580" i="77"/>
  <c r="G1579" i="77"/>
  <c r="F1579" i="77"/>
  <c r="E1579" i="77"/>
  <c r="D1579" i="77"/>
  <c r="C1579" i="77"/>
  <c r="B1579" i="77"/>
  <c r="A1579" i="77"/>
  <c r="G1578" i="77"/>
  <c r="F1578" i="77"/>
  <c r="E1578" i="77"/>
  <c r="D1578" i="77"/>
  <c r="C1578" i="77"/>
  <c r="B1578" i="77"/>
  <c r="A1578" i="77"/>
  <c r="G1577" i="77"/>
  <c r="F1577" i="77"/>
  <c r="E1577" i="77"/>
  <c r="D1577" i="77"/>
  <c r="C1577" i="77"/>
  <c r="B1577" i="77"/>
  <c r="A1577" i="77"/>
  <c r="G1576" i="77"/>
  <c r="F1576" i="77"/>
  <c r="E1576" i="77"/>
  <c r="D1576" i="77"/>
  <c r="C1576" i="77"/>
  <c r="B1576" i="77"/>
  <c r="A1576" i="77"/>
  <c r="G1575" i="77"/>
  <c r="F1575" i="77"/>
  <c r="E1575" i="77"/>
  <c r="D1575" i="77"/>
  <c r="C1575" i="77"/>
  <c r="B1575" i="77"/>
  <c r="A1575" i="77"/>
  <c r="G1574" i="77"/>
  <c r="F1574" i="77"/>
  <c r="E1574" i="77"/>
  <c r="D1574" i="77"/>
  <c r="C1574" i="77"/>
  <c r="B1574" i="77"/>
  <c r="A1574" i="77"/>
  <c r="G1573" i="77"/>
  <c r="F1573" i="77"/>
  <c r="E1573" i="77"/>
  <c r="D1573" i="77"/>
  <c r="C1573" i="77"/>
  <c r="B1573" i="77"/>
  <c r="A1573" i="77"/>
  <c r="G1572" i="77"/>
  <c r="F1572" i="77"/>
  <c r="E1572" i="77"/>
  <c r="D1572" i="77"/>
  <c r="C1572" i="77"/>
  <c r="B1572" i="77"/>
  <c r="A1572" i="77"/>
  <c r="G1571" i="77"/>
  <c r="F1571" i="77"/>
  <c r="E1571" i="77"/>
  <c r="D1571" i="77"/>
  <c r="C1571" i="77"/>
  <c r="B1571" i="77"/>
  <c r="A1571" i="77"/>
  <c r="G1570" i="77"/>
  <c r="F1570" i="77"/>
  <c r="E1570" i="77"/>
  <c r="D1570" i="77"/>
  <c r="C1570" i="77"/>
  <c r="B1570" i="77"/>
  <c r="A1570" i="77"/>
  <c r="G1569" i="77"/>
  <c r="F1569" i="77"/>
  <c r="E1569" i="77"/>
  <c r="D1569" i="77"/>
  <c r="C1569" i="77"/>
  <c r="B1569" i="77"/>
  <c r="A1569" i="77"/>
  <c r="G1568" i="77"/>
  <c r="F1568" i="77"/>
  <c r="E1568" i="77"/>
  <c r="D1568" i="77"/>
  <c r="C1568" i="77"/>
  <c r="B1568" i="77"/>
  <c r="A1568" i="77"/>
  <c r="G1567" i="77"/>
  <c r="F1567" i="77"/>
  <c r="E1567" i="77"/>
  <c r="D1567" i="77"/>
  <c r="C1567" i="77"/>
  <c r="B1567" i="77"/>
  <c r="A1567" i="77"/>
  <c r="G1566" i="77"/>
  <c r="F1566" i="77"/>
  <c r="E1566" i="77"/>
  <c r="D1566" i="77"/>
  <c r="C1566" i="77"/>
  <c r="B1566" i="77"/>
  <c r="A1566" i="77"/>
  <c r="G1565" i="77"/>
  <c r="F1565" i="77"/>
  <c r="E1565" i="77"/>
  <c r="D1565" i="77"/>
  <c r="C1565" i="77"/>
  <c r="B1565" i="77"/>
  <c r="A1565" i="77"/>
  <c r="G1564" i="77"/>
  <c r="F1564" i="77"/>
  <c r="E1564" i="77"/>
  <c r="D1564" i="77"/>
  <c r="C1564" i="77"/>
  <c r="B1564" i="77"/>
  <c r="A1564" i="77"/>
  <c r="G1563" i="77"/>
  <c r="F1563" i="77"/>
  <c r="E1563" i="77"/>
  <c r="D1563" i="77"/>
  <c r="C1563" i="77"/>
  <c r="B1563" i="77"/>
  <c r="A1563" i="77"/>
  <c r="G1562" i="77"/>
  <c r="F1562" i="77"/>
  <c r="E1562" i="77"/>
  <c r="D1562" i="77"/>
  <c r="C1562" i="77"/>
  <c r="B1562" i="77"/>
  <c r="A1562" i="77"/>
  <c r="G1561" i="77"/>
  <c r="F1561" i="77"/>
  <c r="E1561" i="77"/>
  <c r="D1561" i="77"/>
  <c r="C1561" i="77"/>
  <c r="B1561" i="77"/>
  <c r="A1561" i="77"/>
  <c r="G1560" i="77"/>
  <c r="F1560" i="77"/>
  <c r="E1560" i="77"/>
  <c r="D1560" i="77"/>
  <c r="C1560" i="77"/>
  <c r="B1560" i="77"/>
  <c r="A1560" i="77"/>
  <c r="G1559" i="77"/>
  <c r="F1559" i="77"/>
  <c r="E1559" i="77"/>
  <c r="D1559" i="77"/>
  <c r="C1559" i="77"/>
  <c r="B1559" i="77"/>
  <c r="A1559" i="77"/>
  <c r="G1558" i="77"/>
  <c r="F1558" i="77"/>
  <c r="E1558" i="77"/>
  <c r="D1558" i="77"/>
  <c r="C1558" i="77"/>
  <c r="B1558" i="77"/>
  <c r="A1558" i="77"/>
  <c r="G1557" i="77"/>
  <c r="F1557" i="77"/>
  <c r="E1557" i="77"/>
  <c r="D1557" i="77"/>
  <c r="C1557" i="77"/>
  <c r="B1557" i="77"/>
  <c r="A1557" i="77"/>
  <c r="G1556" i="77"/>
  <c r="F1556" i="77"/>
  <c r="E1556" i="77"/>
  <c r="D1556" i="77"/>
  <c r="C1556" i="77"/>
  <c r="B1556" i="77"/>
  <c r="A1556" i="77"/>
  <c r="G1555" i="77"/>
  <c r="F1555" i="77"/>
  <c r="E1555" i="77"/>
  <c r="D1555" i="77"/>
  <c r="C1555" i="77"/>
  <c r="B1555" i="77"/>
  <c r="A1555" i="77"/>
  <c r="G1554" i="77"/>
  <c r="F1554" i="77"/>
  <c r="E1554" i="77"/>
  <c r="D1554" i="77"/>
  <c r="C1554" i="77"/>
  <c r="B1554" i="77"/>
  <c r="A1554" i="77"/>
  <c r="G1553" i="77"/>
  <c r="F1553" i="77"/>
  <c r="E1553" i="77"/>
  <c r="D1553" i="77"/>
  <c r="C1553" i="77"/>
  <c r="B1553" i="77"/>
  <c r="A1553" i="77"/>
  <c r="G1552" i="77"/>
  <c r="F1552" i="77"/>
  <c r="E1552" i="77"/>
  <c r="D1552" i="77"/>
  <c r="C1552" i="77"/>
  <c r="B1552" i="77"/>
  <c r="A1552" i="77"/>
  <c r="G1551" i="77"/>
  <c r="F1551" i="77"/>
  <c r="E1551" i="77"/>
  <c r="D1551" i="77"/>
  <c r="C1551" i="77"/>
  <c r="B1551" i="77"/>
  <c r="A1551" i="77"/>
  <c r="G1550" i="77"/>
  <c r="F1550" i="77"/>
  <c r="E1550" i="77"/>
  <c r="D1550" i="77"/>
  <c r="C1550" i="77"/>
  <c r="B1550" i="77"/>
  <c r="A1550" i="77"/>
  <c r="G1549" i="77"/>
  <c r="F1549" i="77"/>
  <c r="E1549" i="77"/>
  <c r="D1549" i="77"/>
  <c r="C1549" i="77"/>
  <c r="B1549" i="77"/>
  <c r="A1549" i="77"/>
  <c r="G1548" i="77"/>
  <c r="F1548" i="77"/>
  <c r="E1548" i="77"/>
  <c r="D1548" i="77"/>
  <c r="C1548" i="77"/>
  <c r="B1548" i="77"/>
  <c r="A1548" i="77"/>
  <c r="G1547" i="77"/>
  <c r="F1547" i="77"/>
  <c r="E1547" i="77"/>
  <c r="D1547" i="77"/>
  <c r="C1547" i="77"/>
  <c r="B1547" i="77"/>
  <c r="A1547" i="77"/>
  <c r="G1546" i="77"/>
  <c r="F1546" i="77"/>
  <c r="E1546" i="77"/>
  <c r="D1546" i="77"/>
  <c r="C1546" i="77"/>
  <c r="B1546" i="77"/>
  <c r="A1546" i="77"/>
  <c r="G1545" i="77"/>
  <c r="F1545" i="77"/>
  <c r="E1545" i="77"/>
  <c r="D1545" i="77"/>
  <c r="C1545" i="77"/>
  <c r="B1545" i="77"/>
  <c r="A1545" i="77"/>
  <c r="G1544" i="77"/>
  <c r="F1544" i="77"/>
  <c r="E1544" i="77"/>
  <c r="D1544" i="77"/>
  <c r="C1544" i="77"/>
  <c r="B1544" i="77"/>
  <c r="A1544" i="77"/>
  <c r="G1543" i="77"/>
  <c r="F1543" i="77"/>
  <c r="E1543" i="77"/>
  <c r="D1543" i="77"/>
  <c r="C1543" i="77"/>
  <c r="B1543" i="77"/>
  <c r="A1543" i="77"/>
  <c r="G1542" i="77"/>
  <c r="F1542" i="77"/>
  <c r="E1542" i="77"/>
  <c r="D1542" i="77"/>
  <c r="C1542" i="77"/>
  <c r="B1542" i="77"/>
  <c r="A1542" i="77"/>
  <c r="G1541" i="77"/>
  <c r="F1541" i="77"/>
  <c r="E1541" i="77"/>
  <c r="D1541" i="77"/>
  <c r="C1541" i="77"/>
  <c r="B1541" i="77"/>
  <c r="A1541" i="77"/>
  <c r="G1540" i="77"/>
  <c r="F1540" i="77"/>
  <c r="E1540" i="77"/>
  <c r="D1540" i="77"/>
  <c r="C1540" i="77"/>
  <c r="B1540" i="77"/>
  <c r="A1540" i="77"/>
  <c r="G1539" i="77"/>
  <c r="F1539" i="77"/>
  <c r="E1539" i="77"/>
  <c r="D1539" i="77"/>
  <c r="C1539" i="77"/>
  <c r="B1539" i="77"/>
  <c r="A1539" i="77"/>
  <c r="G1538" i="77"/>
  <c r="F1538" i="77"/>
  <c r="E1538" i="77"/>
  <c r="D1538" i="77"/>
  <c r="C1538" i="77"/>
  <c r="B1538" i="77"/>
  <c r="A1538" i="77"/>
  <c r="G1537" i="77"/>
  <c r="F1537" i="77"/>
  <c r="E1537" i="77"/>
  <c r="D1537" i="77"/>
  <c r="C1537" i="77"/>
  <c r="B1537" i="77"/>
  <c r="A1537" i="77"/>
  <c r="G1536" i="77"/>
  <c r="F1536" i="77"/>
  <c r="E1536" i="77"/>
  <c r="D1536" i="77"/>
  <c r="C1536" i="77"/>
  <c r="B1536" i="77"/>
  <c r="A1536" i="77"/>
  <c r="G1535" i="77"/>
  <c r="F1535" i="77"/>
  <c r="E1535" i="77"/>
  <c r="D1535" i="77"/>
  <c r="C1535" i="77"/>
  <c r="B1535" i="77"/>
  <c r="A1535" i="77"/>
  <c r="G1534" i="77"/>
  <c r="F1534" i="77"/>
  <c r="E1534" i="77"/>
  <c r="D1534" i="77"/>
  <c r="C1534" i="77"/>
  <c r="B1534" i="77"/>
  <c r="A1534" i="77"/>
  <c r="G1533" i="77"/>
  <c r="F1533" i="77"/>
  <c r="E1533" i="77"/>
  <c r="D1533" i="77"/>
  <c r="C1533" i="77"/>
  <c r="B1533" i="77"/>
  <c r="A1533" i="77"/>
  <c r="G1532" i="77"/>
  <c r="F1532" i="77"/>
  <c r="E1532" i="77"/>
  <c r="D1532" i="77"/>
  <c r="C1532" i="77"/>
  <c r="B1532" i="77"/>
  <c r="A1532" i="77"/>
  <c r="G1531" i="77"/>
  <c r="F1531" i="77"/>
  <c r="E1531" i="77"/>
  <c r="D1531" i="77"/>
  <c r="C1531" i="77"/>
  <c r="B1531" i="77"/>
  <c r="A1531" i="77"/>
  <c r="G1530" i="77"/>
  <c r="F1530" i="77"/>
  <c r="E1530" i="77"/>
  <c r="D1530" i="77"/>
  <c r="C1530" i="77"/>
  <c r="B1530" i="77"/>
  <c r="A1530" i="77"/>
  <c r="G1529" i="77"/>
  <c r="F1529" i="77"/>
  <c r="E1529" i="77"/>
  <c r="D1529" i="77"/>
  <c r="C1529" i="77"/>
  <c r="B1529" i="77"/>
  <c r="A1529" i="77"/>
  <c r="G1528" i="77"/>
  <c r="F1528" i="77"/>
  <c r="E1528" i="77"/>
  <c r="D1528" i="77"/>
  <c r="C1528" i="77"/>
  <c r="B1528" i="77"/>
  <c r="A1528" i="77"/>
  <c r="G1527" i="77"/>
  <c r="F1527" i="77"/>
  <c r="E1527" i="77"/>
  <c r="D1527" i="77"/>
  <c r="C1527" i="77"/>
  <c r="B1527" i="77"/>
  <c r="A1527" i="77"/>
  <c r="G1526" i="77"/>
  <c r="F1526" i="77"/>
  <c r="E1526" i="77"/>
  <c r="D1526" i="77"/>
  <c r="C1526" i="77"/>
  <c r="B1526" i="77"/>
  <c r="A1526" i="77"/>
  <c r="G1525" i="77"/>
  <c r="F1525" i="77"/>
  <c r="E1525" i="77"/>
  <c r="D1525" i="77"/>
  <c r="C1525" i="77"/>
  <c r="B1525" i="77"/>
  <c r="A1525" i="77"/>
  <c r="G1524" i="77"/>
  <c r="F1524" i="77"/>
  <c r="E1524" i="77"/>
  <c r="D1524" i="77"/>
  <c r="C1524" i="77"/>
  <c r="B1524" i="77"/>
  <c r="A1524" i="77"/>
  <c r="G1523" i="77"/>
  <c r="F1523" i="77"/>
  <c r="E1523" i="77"/>
  <c r="D1523" i="77"/>
  <c r="C1523" i="77"/>
  <c r="B1523" i="77"/>
  <c r="A1523" i="77"/>
  <c r="G1522" i="77"/>
  <c r="F1522" i="77"/>
  <c r="E1522" i="77"/>
  <c r="D1522" i="77"/>
  <c r="C1522" i="77"/>
  <c r="B1522" i="77"/>
  <c r="A1522" i="77"/>
  <c r="G1521" i="77"/>
  <c r="F1521" i="77"/>
  <c r="E1521" i="77"/>
  <c r="D1521" i="77"/>
  <c r="C1521" i="77"/>
  <c r="B1521" i="77"/>
  <c r="A1521" i="77"/>
  <c r="G1520" i="77"/>
  <c r="F1520" i="77"/>
  <c r="E1520" i="77"/>
  <c r="D1520" i="77"/>
  <c r="C1520" i="77"/>
  <c r="B1520" i="77"/>
  <c r="A1520" i="77"/>
  <c r="G1519" i="77"/>
  <c r="F1519" i="77"/>
  <c r="E1519" i="77"/>
  <c r="D1519" i="77"/>
  <c r="C1519" i="77"/>
  <c r="B1519" i="77"/>
  <c r="A1519" i="77"/>
  <c r="G1518" i="77"/>
  <c r="F1518" i="77"/>
  <c r="E1518" i="77"/>
  <c r="D1518" i="77"/>
  <c r="C1518" i="77"/>
  <c r="B1518" i="77"/>
  <c r="A1518" i="77"/>
  <c r="G1517" i="77"/>
  <c r="F1517" i="77"/>
  <c r="E1517" i="77"/>
  <c r="D1517" i="77"/>
  <c r="C1517" i="77"/>
  <c r="B1517" i="77"/>
  <c r="A1517" i="77"/>
  <c r="G1516" i="77"/>
  <c r="F1516" i="77"/>
  <c r="E1516" i="77"/>
  <c r="D1516" i="77"/>
  <c r="C1516" i="77"/>
  <c r="B1516" i="77"/>
  <c r="A1516" i="77"/>
  <c r="G1515" i="77"/>
  <c r="F1515" i="77"/>
  <c r="E1515" i="77"/>
  <c r="D1515" i="77"/>
  <c r="C1515" i="77"/>
  <c r="B1515" i="77"/>
  <c r="A1515" i="77"/>
  <c r="G1514" i="77"/>
  <c r="F1514" i="77"/>
  <c r="E1514" i="77"/>
  <c r="D1514" i="77"/>
  <c r="C1514" i="77"/>
  <c r="B1514" i="77"/>
  <c r="A1514" i="77"/>
  <c r="G1513" i="77"/>
  <c r="F1513" i="77"/>
  <c r="E1513" i="77"/>
  <c r="D1513" i="77"/>
  <c r="C1513" i="77"/>
  <c r="B1513" i="77"/>
  <c r="A1513" i="77"/>
  <c r="G1512" i="77"/>
  <c r="F1512" i="77"/>
  <c r="E1512" i="77"/>
  <c r="D1512" i="77"/>
  <c r="C1512" i="77"/>
  <c r="B1512" i="77"/>
  <c r="A1512" i="77"/>
  <c r="G1511" i="77"/>
  <c r="F1511" i="77"/>
  <c r="E1511" i="77"/>
  <c r="D1511" i="77"/>
  <c r="C1511" i="77"/>
  <c r="B1511" i="77"/>
  <c r="A1511" i="77"/>
  <c r="G1510" i="77"/>
  <c r="F1510" i="77"/>
  <c r="E1510" i="77"/>
  <c r="D1510" i="77"/>
  <c r="C1510" i="77"/>
  <c r="B1510" i="77"/>
  <c r="A1510" i="77"/>
  <c r="G1509" i="77"/>
  <c r="F1509" i="77"/>
  <c r="E1509" i="77"/>
  <c r="D1509" i="77"/>
  <c r="C1509" i="77"/>
  <c r="B1509" i="77"/>
  <c r="A1509" i="77"/>
  <c r="G1508" i="77"/>
  <c r="F1508" i="77"/>
  <c r="E1508" i="77"/>
  <c r="D1508" i="77"/>
  <c r="C1508" i="77"/>
  <c r="B1508" i="77"/>
  <c r="A1508" i="77"/>
  <c r="G1507" i="77"/>
  <c r="F1507" i="77"/>
  <c r="E1507" i="77"/>
  <c r="D1507" i="77"/>
  <c r="C1507" i="77"/>
  <c r="B1507" i="77"/>
  <c r="A1507" i="77"/>
  <c r="G1506" i="77"/>
  <c r="F1506" i="77"/>
  <c r="E1506" i="77"/>
  <c r="D1506" i="77"/>
  <c r="C1506" i="77"/>
  <c r="B1506" i="77"/>
  <c r="A1506" i="77"/>
  <c r="G1505" i="77"/>
  <c r="F1505" i="77"/>
  <c r="E1505" i="77"/>
  <c r="D1505" i="77"/>
  <c r="C1505" i="77"/>
  <c r="B1505" i="77"/>
  <c r="A1505" i="77"/>
  <c r="G1504" i="77"/>
  <c r="F1504" i="77"/>
  <c r="E1504" i="77"/>
  <c r="D1504" i="77"/>
  <c r="C1504" i="77"/>
  <c r="B1504" i="77"/>
  <c r="A1504" i="77"/>
  <c r="G1503" i="77"/>
  <c r="F1503" i="77"/>
  <c r="E1503" i="77"/>
  <c r="D1503" i="77"/>
  <c r="C1503" i="77"/>
  <c r="B1503" i="77"/>
  <c r="A1503" i="77"/>
  <c r="G1502" i="77"/>
  <c r="F1502" i="77"/>
  <c r="E1502" i="77"/>
  <c r="D1502" i="77"/>
  <c r="C1502" i="77"/>
  <c r="B1502" i="77"/>
  <c r="A1502" i="77"/>
  <c r="G1501" i="77"/>
  <c r="F1501" i="77"/>
  <c r="E1501" i="77"/>
  <c r="D1501" i="77"/>
  <c r="C1501" i="77"/>
  <c r="B1501" i="77"/>
  <c r="A1501" i="77"/>
  <c r="G1500" i="77"/>
  <c r="F1500" i="77"/>
  <c r="E1500" i="77"/>
  <c r="D1500" i="77"/>
  <c r="C1500" i="77"/>
  <c r="B1500" i="77"/>
  <c r="A1500" i="77"/>
  <c r="G1499" i="77"/>
  <c r="F1499" i="77"/>
  <c r="E1499" i="77"/>
  <c r="D1499" i="77"/>
  <c r="C1499" i="77"/>
  <c r="B1499" i="77"/>
  <c r="A1499" i="77"/>
  <c r="G1498" i="77"/>
  <c r="F1498" i="77"/>
  <c r="E1498" i="77"/>
  <c r="D1498" i="77"/>
  <c r="C1498" i="77"/>
  <c r="B1498" i="77"/>
  <c r="A1498" i="77"/>
  <c r="G1497" i="77"/>
  <c r="F1497" i="77"/>
  <c r="E1497" i="77"/>
  <c r="D1497" i="77"/>
  <c r="C1497" i="77"/>
  <c r="B1497" i="77"/>
  <c r="A1497" i="77"/>
  <c r="G1496" i="77"/>
  <c r="F1496" i="77"/>
  <c r="E1496" i="77"/>
  <c r="D1496" i="77"/>
  <c r="C1496" i="77"/>
  <c r="B1496" i="77"/>
  <c r="A1496" i="77"/>
  <c r="G1495" i="77"/>
  <c r="F1495" i="77"/>
  <c r="E1495" i="77"/>
  <c r="D1495" i="77"/>
  <c r="C1495" i="77"/>
  <c r="B1495" i="77"/>
  <c r="A1495" i="77"/>
  <c r="G1494" i="77"/>
  <c r="F1494" i="77"/>
  <c r="E1494" i="77"/>
  <c r="D1494" i="77"/>
  <c r="C1494" i="77"/>
  <c r="B1494" i="77"/>
  <c r="A1494" i="77"/>
  <c r="G1493" i="77"/>
  <c r="F1493" i="77"/>
  <c r="E1493" i="77"/>
  <c r="D1493" i="77"/>
  <c r="C1493" i="77"/>
  <c r="B1493" i="77"/>
  <c r="A1493" i="77"/>
  <c r="G1492" i="77"/>
  <c r="F1492" i="77"/>
  <c r="E1492" i="77"/>
  <c r="D1492" i="77"/>
  <c r="C1492" i="77"/>
  <c r="B1492" i="77"/>
  <c r="A1492" i="77"/>
  <c r="G1491" i="77"/>
  <c r="F1491" i="77"/>
  <c r="E1491" i="77"/>
  <c r="D1491" i="77"/>
  <c r="C1491" i="77"/>
  <c r="B1491" i="77"/>
  <c r="A1491" i="77"/>
  <c r="G1490" i="77"/>
  <c r="F1490" i="77"/>
  <c r="E1490" i="77"/>
  <c r="D1490" i="77"/>
  <c r="C1490" i="77"/>
  <c r="B1490" i="77"/>
  <c r="A1490" i="77"/>
  <c r="G1489" i="77"/>
  <c r="F1489" i="77"/>
  <c r="E1489" i="77"/>
  <c r="D1489" i="77"/>
  <c r="C1489" i="77"/>
  <c r="B1489" i="77"/>
  <c r="A1489" i="77"/>
  <c r="G1488" i="77"/>
  <c r="F1488" i="77"/>
  <c r="E1488" i="77"/>
  <c r="D1488" i="77"/>
  <c r="C1488" i="77"/>
  <c r="B1488" i="77"/>
  <c r="A1488" i="77"/>
  <c r="G1487" i="77"/>
  <c r="F1487" i="77"/>
  <c r="E1487" i="77"/>
  <c r="D1487" i="77"/>
  <c r="C1487" i="77"/>
  <c r="B1487" i="77"/>
  <c r="A1487" i="77"/>
  <c r="G1486" i="77"/>
  <c r="F1486" i="77"/>
  <c r="E1486" i="77"/>
  <c r="D1486" i="77"/>
  <c r="C1486" i="77"/>
  <c r="B1486" i="77"/>
  <c r="A1486" i="77"/>
  <c r="G1485" i="77"/>
  <c r="F1485" i="77"/>
  <c r="E1485" i="77"/>
  <c r="D1485" i="77"/>
  <c r="C1485" i="77"/>
  <c r="B1485" i="77"/>
  <c r="A1485" i="77"/>
  <c r="G1484" i="77"/>
  <c r="F1484" i="77"/>
  <c r="E1484" i="77"/>
  <c r="D1484" i="77"/>
  <c r="C1484" i="77"/>
  <c r="B1484" i="77"/>
  <c r="A1484" i="77"/>
  <c r="G1483" i="77"/>
  <c r="F1483" i="77"/>
  <c r="E1483" i="77"/>
  <c r="D1483" i="77"/>
  <c r="C1483" i="77"/>
  <c r="B1483" i="77"/>
  <c r="A1483" i="77"/>
  <c r="G1482" i="77"/>
  <c r="F1482" i="77"/>
  <c r="E1482" i="77"/>
  <c r="D1482" i="77"/>
  <c r="C1482" i="77"/>
  <c r="B1482" i="77"/>
  <c r="A1482" i="77"/>
  <c r="G1481" i="77"/>
  <c r="F1481" i="77"/>
  <c r="E1481" i="77"/>
  <c r="D1481" i="77"/>
  <c r="C1481" i="77"/>
  <c r="B1481" i="77"/>
  <c r="A1481" i="77"/>
  <c r="G1480" i="77"/>
  <c r="F1480" i="77"/>
  <c r="E1480" i="77"/>
  <c r="D1480" i="77"/>
  <c r="C1480" i="77"/>
  <c r="B1480" i="77"/>
  <c r="A1480" i="77"/>
  <c r="G1479" i="77"/>
  <c r="F1479" i="77"/>
  <c r="E1479" i="77"/>
  <c r="D1479" i="77"/>
  <c r="C1479" i="77"/>
  <c r="B1479" i="77"/>
  <c r="A1479" i="77"/>
  <c r="G1478" i="77"/>
  <c r="F1478" i="77"/>
  <c r="E1478" i="77"/>
  <c r="D1478" i="77"/>
  <c r="C1478" i="77"/>
  <c r="B1478" i="77"/>
  <c r="A1478" i="77"/>
  <c r="G1477" i="77"/>
  <c r="F1477" i="77"/>
  <c r="E1477" i="77"/>
  <c r="D1477" i="77"/>
  <c r="C1477" i="77"/>
  <c r="B1477" i="77"/>
  <c r="A1477" i="77"/>
  <c r="G1476" i="77"/>
  <c r="F1476" i="77"/>
  <c r="E1476" i="77"/>
  <c r="D1476" i="77"/>
  <c r="C1476" i="77"/>
  <c r="B1476" i="77"/>
  <c r="A1476" i="77"/>
  <c r="G1475" i="77"/>
  <c r="F1475" i="77"/>
  <c r="E1475" i="77"/>
  <c r="D1475" i="77"/>
  <c r="C1475" i="77"/>
  <c r="B1475" i="77"/>
  <c r="A1475" i="77"/>
  <c r="G1474" i="77"/>
  <c r="F1474" i="77"/>
  <c r="E1474" i="77"/>
  <c r="D1474" i="77"/>
  <c r="C1474" i="77"/>
  <c r="B1474" i="77"/>
  <c r="A1474" i="77"/>
  <c r="G1473" i="77"/>
  <c r="F1473" i="77"/>
  <c r="E1473" i="77"/>
  <c r="D1473" i="77"/>
  <c r="C1473" i="77"/>
  <c r="B1473" i="77"/>
  <c r="A1473" i="77"/>
  <c r="G1472" i="77"/>
  <c r="F1472" i="77"/>
  <c r="E1472" i="77"/>
  <c r="D1472" i="77"/>
  <c r="C1472" i="77"/>
  <c r="B1472" i="77"/>
  <c r="A1472" i="77"/>
  <c r="G1471" i="77"/>
  <c r="F1471" i="77"/>
  <c r="E1471" i="77"/>
  <c r="D1471" i="77"/>
  <c r="C1471" i="77"/>
  <c r="B1471" i="77"/>
  <c r="A1471" i="77"/>
  <c r="G1470" i="77"/>
  <c r="F1470" i="77"/>
  <c r="E1470" i="77"/>
  <c r="D1470" i="77"/>
  <c r="C1470" i="77"/>
  <c r="B1470" i="77"/>
  <c r="A1470" i="77"/>
  <c r="G1469" i="77"/>
  <c r="F1469" i="77"/>
  <c r="E1469" i="77"/>
  <c r="D1469" i="77"/>
  <c r="C1469" i="77"/>
  <c r="B1469" i="77"/>
  <c r="A1469" i="77"/>
  <c r="G1468" i="77"/>
  <c r="F1468" i="77"/>
  <c r="E1468" i="77"/>
  <c r="D1468" i="77"/>
  <c r="C1468" i="77"/>
  <c r="B1468" i="77"/>
  <c r="A1468" i="77"/>
  <c r="G1467" i="77"/>
  <c r="F1467" i="77"/>
  <c r="E1467" i="77"/>
  <c r="D1467" i="77"/>
  <c r="C1467" i="77"/>
  <c r="B1467" i="77"/>
  <c r="A1467" i="77"/>
  <c r="G1466" i="77"/>
  <c r="F1466" i="77"/>
  <c r="E1466" i="77"/>
  <c r="D1466" i="77"/>
  <c r="C1466" i="77"/>
  <c r="B1466" i="77"/>
  <c r="A1466" i="77"/>
  <c r="G1465" i="77"/>
  <c r="F1465" i="77"/>
  <c r="E1465" i="77"/>
  <c r="D1465" i="77"/>
  <c r="C1465" i="77"/>
  <c r="B1465" i="77"/>
  <c r="A1465" i="77"/>
  <c r="G1464" i="77"/>
  <c r="F1464" i="77"/>
  <c r="E1464" i="77"/>
  <c r="D1464" i="77"/>
  <c r="C1464" i="77"/>
  <c r="B1464" i="77"/>
  <c r="A1464" i="77"/>
  <c r="G1463" i="77"/>
  <c r="F1463" i="77"/>
  <c r="E1463" i="77"/>
  <c r="D1463" i="77"/>
  <c r="C1463" i="77"/>
  <c r="B1463" i="77"/>
  <c r="A1463" i="77"/>
  <c r="G1462" i="77"/>
  <c r="F1462" i="77"/>
  <c r="E1462" i="77"/>
  <c r="D1462" i="77"/>
  <c r="C1462" i="77"/>
  <c r="B1462" i="77"/>
  <c r="A1462" i="77"/>
  <c r="G1461" i="77"/>
  <c r="F1461" i="77"/>
  <c r="E1461" i="77"/>
  <c r="D1461" i="77"/>
  <c r="C1461" i="77"/>
  <c r="B1461" i="77"/>
  <c r="A1461" i="77"/>
  <c r="G1460" i="77"/>
  <c r="F1460" i="77"/>
  <c r="E1460" i="77"/>
  <c r="D1460" i="77"/>
  <c r="C1460" i="77"/>
  <c r="B1460" i="77"/>
  <c r="A1460" i="77"/>
  <c r="G1459" i="77"/>
  <c r="F1459" i="77"/>
  <c r="E1459" i="77"/>
  <c r="D1459" i="77"/>
  <c r="C1459" i="77"/>
  <c r="B1459" i="77"/>
  <c r="A1459" i="77"/>
  <c r="G1458" i="77"/>
  <c r="F1458" i="77"/>
  <c r="E1458" i="77"/>
  <c r="D1458" i="77"/>
  <c r="C1458" i="77"/>
  <c r="B1458" i="77"/>
  <c r="A1458" i="77"/>
  <c r="G1457" i="77"/>
  <c r="F1457" i="77"/>
  <c r="E1457" i="77"/>
  <c r="D1457" i="77"/>
  <c r="C1457" i="77"/>
  <c r="B1457" i="77"/>
  <c r="A1457" i="77"/>
  <c r="G1456" i="77"/>
  <c r="F1456" i="77"/>
  <c r="E1456" i="77"/>
  <c r="D1456" i="77"/>
  <c r="C1456" i="77"/>
  <c r="B1456" i="77"/>
  <c r="A1456" i="77"/>
  <c r="G1455" i="77"/>
  <c r="F1455" i="77"/>
  <c r="E1455" i="77"/>
  <c r="D1455" i="77"/>
  <c r="C1455" i="77"/>
  <c r="B1455" i="77"/>
  <c r="A1455" i="77"/>
  <c r="G1454" i="77"/>
  <c r="F1454" i="77"/>
  <c r="E1454" i="77"/>
  <c r="D1454" i="77"/>
  <c r="C1454" i="77"/>
  <c r="B1454" i="77"/>
  <c r="A1454" i="77"/>
  <c r="G1453" i="77"/>
  <c r="F1453" i="77"/>
  <c r="E1453" i="77"/>
  <c r="D1453" i="77"/>
  <c r="C1453" i="77"/>
  <c r="B1453" i="77"/>
  <c r="A1453" i="77"/>
  <c r="G1452" i="77"/>
  <c r="F1452" i="77"/>
  <c r="E1452" i="77"/>
  <c r="D1452" i="77"/>
  <c r="C1452" i="77"/>
  <c r="B1452" i="77"/>
  <c r="A1452" i="77"/>
  <c r="G1451" i="77"/>
  <c r="F1451" i="77"/>
  <c r="E1451" i="77"/>
  <c r="D1451" i="77"/>
  <c r="C1451" i="77"/>
  <c r="B1451" i="77"/>
  <c r="A1451" i="77"/>
  <c r="G1450" i="77"/>
  <c r="F1450" i="77"/>
  <c r="E1450" i="77"/>
  <c r="D1450" i="77"/>
  <c r="C1450" i="77"/>
  <c r="B1450" i="77"/>
  <c r="A1450" i="77"/>
  <c r="G1449" i="77"/>
  <c r="F1449" i="77"/>
  <c r="E1449" i="77"/>
  <c r="D1449" i="77"/>
  <c r="C1449" i="77"/>
  <c r="B1449" i="77"/>
  <c r="A1449" i="77"/>
  <c r="G1448" i="77"/>
  <c r="F1448" i="77"/>
  <c r="E1448" i="77"/>
  <c r="D1448" i="77"/>
  <c r="C1448" i="77"/>
  <c r="B1448" i="77"/>
  <c r="A1448" i="77"/>
  <c r="G1447" i="77"/>
  <c r="F1447" i="77"/>
  <c r="E1447" i="77"/>
  <c r="D1447" i="77"/>
  <c r="C1447" i="77"/>
  <c r="B1447" i="77"/>
  <c r="A1447" i="77"/>
  <c r="G1446" i="77"/>
  <c r="F1446" i="77"/>
  <c r="E1446" i="77"/>
  <c r="D1446" i="77"/>
  <c r="C1446" i="77"/>
  <c r="B1446" i="77"/>
  <c r="A1446" i="77"/>
  <c r="G1445" i="77"/>
  <c r="F1445" i="77"/>
  <c r="E1445" i="77"/>
  <c r="D1445" i="77"/>
  <c r="C1445" i="77"/>
  <c r="B1445" i="77"/>
  <c r="A1445" i="77"/>
  <c r="G1444" i="77"/>
  <c r="F1444" i="77"/>
  <c r="E1444" i="77"/>
  <c r="D1444" i="77"/>
  <c r="C1444" i="77"/>
  <c r="B1444" i="77"/>
  <c r="A1444" i="77"/>
  <c r="G1443" i="77"/>
  <c r="F1443" i="77"/>
  <c r="E1443" i="77"/>
  <c r="D1443" i="77"/>
  <c r="C1443" i="77"/>
  <c r="B1443" i="77"/>
  <c r="A1443" i="77"/>
  <c r="G1442" i="77"/>
  <c r="F1442" i="77"/>
  <c r="E1442" i="77"/>
  <c r="D1442" i="77"/>
  <c r="C1442" i="77"/>
  <c r="B1442" i="77"/>
  <c r="A1442" i="77"/>
  <c r="G1441" i="77"/>
  <c r="F1441" i="77"/>
  <c r="E1441" i="77"/>
  <c r="D1441" i="77"/>
  <c r="C1441" i="77"/>
  <c r="B1441" i="77"/>
  <c r="A1441" i="77"/>
  <c r="G1440" i="77"/>
  <c r="F1440" i="77"/>
  <c r="E1440" i="77"/>
  <c r="D1440" i="77"/>
  <c r="C1440" i="77"/>
  <c r="B1440" i="77"/>
  <c r="A1440" i="77"/>
  <c r="G1439" i="77"/>
  <c r="F1439" i="77"/>
  <c r="E1439" i="77"/>
  <c r="D1439" i="77"/>
  <c r="C1439" i="77"/>
  <c r="B1439" i="77"/>
  <c r="A1439" i="77"/>
  <c r="G1438" i="77"/>
  <c r="F1438" i="77"/>
  <c r="E1438" i="77"/>
  <c r="D1438" i="77"/>
  <c r="C1438" i="77"/>
  <c r="B1438" i="77"/>
  <c r="A1438" i="77"/>
  <c r="G1437" i="77"/>
  <c r="F1437" i="77"/>
  <c r="E1437" i="77"/>
  <c r="D1437" i="77"/>
  <c r="C1437" i="77"/>
  <c r="B1437" i="77"/>
  <c r="A1437" i="77"/>
  <c r="G1436" i="77"/>
  <c r="F1436" i="77"/>
  <c r="E1436" i="77"/>
  <c r="D1436" i="77"/>
  <c r="C1436" i="77"/>
  <c r="B1436" i="77"/>
  <c r="A1436" i="77"/>
  <c r="G1435" i="77"/>
  <c r="F1435" i="77"/>
  <c r="E1435" i="77"/>
  <c r="D1435" i="77"/>
  <c r="C1435" i="77"/>
  <c r="B1435" i="77"/>
  <c r="A1435" i="77"/>
  <c r="G1434" i="77"/>
  <c r="F1434" i="77"/>
  <c r="E1434" i="77"/>
  <c r="D1434" i="77"/>
  <c r="C1434" i="77"/>
  <c r="B1434" i="77"/>
  <c r="A1434" i="77"/>
  <c r="G1433" i="77"/>
  <c r="F1433" i="77"/>
  <c r="E1433" i="77"/>
  <c r="D1433" i="77"/>
  <c r="C1433" i="77"/>
  <c r="B1433" i="77"/>
  <c r="A1433" i="77"/>
  <c r="G1432" i="77"/>
  <c r="F1432" i="77"/>
  <c r="E1432" i="77"/>
  <c r="D1432" i="77"/>
  <c r="C1432" i="77"/>
  <c r="B1432" i="77"/>
  <c r="A1432" i="77"/>
  <c r="G1431" i="77"/>
  <c r="F1431" i="77"/>
  <c r="E1431" i="77"/>
  <c r="D1431" i="77"/>
  <c r="C1431" i="77"/>
  <c r="B1431" i="77"/>
  <c r="A1431" i="77"/>
  <c r="G1430" i="77"/>
  <c r="F1430" i="77"/>
  <c r="E1430" i="77"/>
  <c r="D1430" i="77"/>
  <c r="C1430" i="77"/>
  <c r="B1430" i="77"/>
  <c r="A1430" i="77"/>
  <c r="G1429" i="77"/>
  <c r="F1429" i="77"/>
  <c r="E1429" i="77"/>
  <c r="D1429" i="77"/>
  <c r="C1429" i="77"/>
  <c r="B1429" i="77"/>
  <c r="A1429" i="77"/>
  <c r="G1428" i="77"/>
  <c r="F1428" i="77"/>
  <c r="E1428" i="77"/>
  <c r="D1428" i="77"/>
  <c r="C1428" i="77"/>
  <c r="B1428" i="77"/>
  <c r="A1428" i="77"/>
  <c r="G1427" i="77"/>
  <c r="F1427" i="77"/>
  <c r="E1427" i="77"/>
  <c r="D1427" i="77"/>
  <c r="C1427" i="77"/>
  <c r="B1427" i="77"/>
  <c r="A1427" i="77"/>
  <c r="G1426" i="77"/>
  <c r="F1426" i="77"/>
  <c r="E1426" i="77"/>
  <c r="D1426" i="77"/>
  <c r="C1426" i="77"/>
  <c r="B1426" i="77"/>
  <c r="A1426" i="77"/>
  <c r="G1425" i="77"/>
  <c r="F1425" i="77"/>
  <c r="E1425" i="77"/>
  <c r="D1425" i="77"/>
  <c r="C1425" i="77"/>
  <c r="B1425" i="77"/>
  <c r="A1425" i="77"/>
  <c r="G1424" i="77"/>
  <c r="F1424" i="77"/>
  <c r="E1424" i="77"/>
  <c r="D1424" i="77"/>
  <c r="C1424" i="77"/>
  <c r="B1424" i="77"/>
  <c r="A1424" i="77"/>
  <c r="G1423" i="77"/>
  <c r="F1423" i="77"/>
  <c r="E1423" i="77"/>
  <c r="D1423" i="77"/>
  <c r="C1423" i="77"/>
  <c r="B1423" i="77"/>
  <c r="A1423" i="77"/>
  <c r="G1422" i="77"/>
  <c r="F1422" i="77"/>
  <c r="E1422" i="77"/>
  <c r="D1422" i="77"/>
  <c r="C1422" i="77"/>
  <c r="B1422" i="77"/>
  <c r="A1422" i="77"/>
  <c r="G1421" i="77"/>
  <c r="F1421" i="77"/>
  <c r="E1421" i="77"/>
  <c r="D1421" i="77"/>
  <c r="C1421" i="77"/>
  <c r="B1421" i="77"/>
  <c r="A1421" i="77"/>
  <c r="G1420" i="77"/>
  <c r="F1420" i="77"/>
  <c r="E1420" i="77"/>
  <c r="D1420" i="77"/>
  <c r="C1420" i="77"/>
  <c r="B1420" i="77"/>
  <c r="A1420" i="77"/>
  <c r="G1419" i="77"/>
  <c r="F1419" i="77"/>
  <c r="E1419" i="77"/>
  <c r="D1419" i="77"/>
  <c r="C1419" i="77"/>
  <c r="B1419" i="77"/>
  <c r="A1419" i="77"/>
  <c r="G1418" i="77"/>
  <c r="F1418" i="77"/>
  <c r="E1418" i="77"/>
  <c r="D1418" i="77"/>
  <c r="C1418" i="77"/>
  <c r="B1418" i="77"/>
  <c r="A1418" i="77"/>
  <c r="G1417" i="77"/>
  <c r="F1417" i="77"/>
  <c r="E1417" i="77"/>
  <c r="D1417" i="77"/>
  <c r="C1417" i="77"/>
  <c r="B1417" i="77"/>
  <c r="A1417" i="77"/>
  <c r="G1416" i="77"/>
  <c r="F1416" i="77"/>
  <c r="E1416" i="77"/>
  <c r="D1416" i="77"/>
  <c r="C1416" i="77"/>
  <c r="B1416" i="77"/>
  <c r="A1416" i="77"/>
  <c r="G1415" i="77"/>
  <c r="F1415" i="77"/>
  <c r="E1415" i="77"/>
  <c r="D1415" i="77"/>
  <c r="C1415" i="77"/>
  <c r="B1415" i="77"/>
  <c r="A1415" i="77"/>
  <c r="G1414" i="77"/>
  <c r="F1414" i="77"/>
  <c r="E1414" i="77"/>
  <c r="D1414" i="77"/>
  <c r="C1414" i="77"/>
  <c r="B1414" i="77"/>
  <c r="A1414" i="77"/>
  <c r="G1413" i="77"/>
  <c r="F1413" i="77"/>
  <c r="E1413" i="77"/>
  <c r="D1413" i="77"/>
  <c r="C1413" i="77"/>
  <c r="B1413" i="77"/>
  <c r="A1413" i="77"/>
  <c r="G1412" i="77"/>
  <c r="F1412" i="77"/>
  <c r="E1412" i="77"/>
  <c r="D1412" i="77"/>
  <c r="C1412" i="77"/>
  <c r="B1412" i="77"/>
  <c r="A1412" i="77"/>
  <c r="G1411" i="77"/>
  <c r="F1411" i="77"/>
  <c r="E1411" i="77"/>
  <c r="D1411" i="77"/>
  <c r="C1411" i="77"/>
  <c r="B1411" i="77"/>
  <c r="A1411" i="77"/>
  <c r="G1410" i="77"/>
  <c r="F1410" i="77"/>
  <c r="E1410" i="77"/>
  <c r="D1410" i="77"/>
  <c r="C1410" i="77"/>
  <c r="B1410" i="77"/>
  <c r="A1410" i="77"/>
  <c r="G1409" i="77"/>
  <c r="F1409" i="77"/>
  <c r="E1409" i="77"/>
  <c r="D1409" i="77"/>
  <c r="C1409" i="77"/>
  <c r="B1409" i="77"/>
  <c r="A1409" i="77"/>
  <c r="G1408" i="77"/>
  <c r="F1408" i="77"/>
  <c r="E1408" i="77"/>
  <c r="D1408" i="77"/>
  <c r="C1408" i="77"/>
  <c r="B1408" i="77"/>
  <c r="A1408" i="77"/>
  <c r="G1407" i="77"/>
  <c r="F1407" i="77"/>
  <c r="E1407" i="77"/>
  <c r="D1407" i="77"/>
  <c r="C1407" i="77"/>
  <c r="B1407" i="77"/>
  <c r="A1407" i="77"/>
  <c r="G1406" i="77"/>
  <c r="F1406" i="77"/>
  <c r="E1406" i="77"/>
  <c r="D1406" i="77"/>
  <c r="C1406" i="77"/>
  <c r="B1406" i="77"/>
  <c r="A1406" i="77"/>
  <c r="G1405" i="77"/>
  <c r="F1405" i="77"/>
  <c r="E1405" i="77"/>
  <c r="D1405" i="77"/>
  <c r="C1405" i="77"/>
  <c r="B1405" i="77"/>
  <c r="A1405" i="77"/>
  <c r="G1404" i="77"/>
  <c r="F1404" i="77"/>
  <c r="E1404" i="77"/>
  <c r="D1404" i="77"/>
  <c r="C1404" i="77"/>
  <c r="B1404" i="77"/>
  <c r="A1404" i="77"/>
  <c r="G1403" i="77"/>
  <c r="F1403" i="77"/>
  <c r="E1403" i="77"/>
  <c r="D1403" i="77"/>
  <c r="C1403" i="77"/>
  <c r="B1403" i="77"/>
  <c r="A1403" i="77"/>
  <c r="G1402" i="77"/>
  <c r="F1402" i="77"/>
  <c r="E1402" i="77"/>
  <c r="D1402" i="77"/>
  <c r="C1402" i="77"/>
  <c r="B1402" i="77"/>
  <c r="A1402" i="77"/>
  <c r="G1401" i="77"/>
  <c r="F1401" i="77"/>
  <c r="E1401" i="77"/>
  <c r="D1401" i="77"/>
  <c r="C1401" i="77"/>
  <c r="B1401" i="77"/>
  <c r="A1401" i="77"/>
  <c r="G1400" i="77"/>
  <c r="F1400" i="77"/>
  <c r="E1400" i="77"/>
  <c r="D1400" i="77"/>
  <c r="C1400" i="77"/>
  <c r="B1400" i="77"/>
  <c r="A1400" i="77"/>
  <c r="G1399" i="77"/>
  <c r="F1399" i="77"/>
  <c r="E1399" i="77"/>
  <c r="D1399" i="77"/>
  <c r="C1399" i="77"/>
  <c r="B1399" i="77"/>
  <c r="A1399" i="77"/>
  <c r="G1398" i="77"/>
  <c r="F1398" i="77"/>
  <c r="E1398" i="77"/>
  <c r="D1398" i="77"/>
  <c r="C1398" i="77"/>
  <c r="B1398" i="77"/>
  <c r="A1398" i="77"/>
  <c r="G1397" i="77"/>
  <c r="F1397" i="77"/>
  <c r="E1397" i="77"/>
  <c r="D1397" i="77"/>
  <c r="C1397" i="77"/>
  <c r="B1397" i="77"/>
  <c r="A1397" i="77"/>
  <c r="G1396" i="77"/>
  <c r="F1396" i="77"/>
  <c r="E1396" i="77"/>
  <c r="D1396" i="77"/>
  <c r="C1396" i="77"/>
  <c r="B1396" i="77"/>
  <c r="A1396" i="77"/>
  <c r="G1395" i="77"/>
  <c r="F1395" i="77"/>
  <c r="E1395" i="77"/>
  <c r="D1395" i="77"/>
  <c r="C1395" i="77"/>
  <c r="B1395" i="77"/>
  <c r="A1395" i="77"/>
  <c r="G1394" i="77"/>
  <c r="F1394" i="77"/>
  <c r="E1394" i="77"/>
  <c r="D1394" i="77"/>
  <c r="C1394" i="77"/>
  <c r="B1394" i="77"/>
  <c r="A1394" i="77"/>
  <c r="G1393" i="77"/>
  <c r="F1393" i="77"/>
  <c r="E1393" i="77"/>
  <c r="D1393" i="77"/>
  <c r="C1393" i="77"/>
  <c r="B1393" i="77"/>
  <c r="A1393" i="77"/>
  <c r="G1392" i="77"/>
  <c r="F1392" i="77"/>
  <c r="E1392" i="77"/>
  <c r="D1392" i="77"/>
  <c r="C1392" i="77"/>
  <c r="B1392" i="77"/>
  <c r="A1392" i="77"/>
  <c r="G1391" i="77"/>
  <c r="F1391" i="77"/>
  <c r="E1391" i="77"/>
  <c r="D1391" i="77"/>
  <c r="C1391" i="77"/>
  <c r="B1391" i="77"/>
  <c r="A1391" i="77"/>
  <c r="G1390" i="77"/>
  <c r="F1390" i="77"/>
  <c r="E1390" i="77"/>
  <c r="D1390" i="77"/>
  <c r="C1390" i="77"/>
  <c r="B1390" i="77"/>
  <c r="A1390" i="77"/>
  <c r="G1389" i="77"/>
  <c r="F1389" i="77"/>
  <c r="E1389" i="77"/>
  <c r="D1389" i="77"/>
  <c r="C1389" i="77"/>
  <c r="B1389" i="77"/>
  <c r="A1389" i="77"/>
  <c r="G1388" i="77"/>
  <c r="F1388" i="77"/>
  <c r="E1388" i="77"/>
  <c r="D1388" i="77"/>
  <c r="C1388" i="77"/>
  <c r="B1388" i="77"/>
  <c r="A1388" i="77"/>
  <c r="G1387" i="77"/>
  <c r="F1387" i="77"/>
  <c r="E1387" i="77"/>
  <c r="D1387" i="77"/>
  <c r="C1387" i="77"/>
  <c r="B1387" i="77"/>
  <c r="A1387" i="77"/>
  <c r="G1386" i="77"/>
  <c r="F1386" i="77"/>
  <c r="E1386" i="77"/>
  <c r="D1386" i="77"/>
  <c r="C1386" i="77"/>
  <c r="B1386" i="77"/>
  <c r="A1386" i="77"/>
  <c r="G1385" i="77"/>
  <c r="F1385" i="77"/>
  <c r="E1385" i="77"/>
  <c r="D1385" i="77"/>
  <c r="C1385" i="77"/>
  <c r="B1385" i="77"/>
  <c r="A1385" i="77"/>
  <c r="G1384" i="77"/>
  <c r="F1384" i="77"/>
  <c r="E1384" i="77"/>
  <c r="D1384" i="77"/>
  <c r="C1384" i="77"/>
  <c r="B1384" i="77"/>
  <c r="A1384" i="77"/>
  <c r="G1383" i="77"/>
  <c r="F1383" i="77"/>
  <c r="E1383" i="77"/>
  <c r="D1383" i="77"/>
  <c r="C1383" i="77"/>
  <c r="B1383" i="77"/>
  <c r="A1383" i="77"/>
  <c r="G1382" i="77"/>
  <c r="F1382" i="77"/>
  <c r="E1382" i="77"/>
  <c r="D1382" i="77"/>
  <c r="C1382" i="77"/>
  <c r="B1382" i="77"/>
  <c r="A1382" i="77"/>
  <c r="G1381" i="77"/>
  <c r="F1381" i="77"/>
  <c r="E1381" i="77"/>
  <c r="D1381" i="77"/>
  <c r="C1381" i="77"/>
  <c r="B1381" i="77"/>
  <c r="A1381" i="77"/>
  <c r="G1380" i="77"/>
  <c r="F1380" i="77"/>
  <c r="E1380" i="77"/>
  <c r="D1380" i="77"/>
  <c r="C1380" i="77"/>
  <c r="B1380" i="77"/>
  <c r="A1380" i="77"/>
  <c r="G1379" i="77"/>
  <c r="F1379" i="77"/>
  <c r="E1379" i="77"/>
  <c r="D1379" i="77"/>
  <c r="C1379" i="77"/>
  <c r="B1379" i="77"/>
  <c r="A1379" i="77"/>
  <c r="G1378" i="77"/>
  <c r="F1378" i="77"/>
  <c r="E1378" i="77"/>
  <c r="D1378" i="77"/>
  <c r="C1378" i="77"/>
  <c r="B1378" i="77"/>
  <c r="A1378" i="77"/>
  <c r="G1377" i="77"/>
  <c r="F1377" i="77"/>
  <c r="E1377" i="77"/>
  <c r="D1377" i="77"/>
  <c r="C1377" i="77"/>
  <c r="B1377" i="77"/>
  <c r="A1377" i="77"/>
  <c r="G1376" i="77"/>
  <c r="F1376" i="77"/>
  <c r="E1376" i="77"/>
  <c r="D1376" i="77"/>
  <c r="C1376" i="77"/>
  <c r="B1376" i="77"/>
  <c r="A1376" i="77"/>
  <c r="G1375" i="77"/>
  <c r="F1375" i="77"/>
  <c r="E1375" i="77"/>
  <c r="D1375" i="77"/>
  <c r="C1375" i="77"/>
  <c r="B1375" i="77"/>
  <c r="A1375" i="77"/>
  <c r="G1374" i="77"/>
  <c r="F1374" i="77"/>
  <c r="E1374" i="77"/>
  <c r="D1374" i="77"/>
  <c r="C1374" i="77"/>
  <c r="B1374" i="77"/>
  <c r="A1374" i="77"/>
  <c r="G1373" i="77"/>
  <c r="F1373" i="77"/>
  <c r="E1373" i="77"/>
  <c r="D1373" i="77"/>
  <c r="C1373" i="77"/>
  <c r="B1373" i="77"/>
  <c r="A1373" i="77"/>
  <c r="G1372" i="77"/>
  <c r="F1372" i="77"/>
  <c r="E1372" i="77"/>
  <c r="D1372" i="77"/>
  <c r="C1372" i="77"/>
  <c r="B1372" i="77"/>
  <c r="A1372" i="77"/>
  <c r="G1371" i="77"/>
  <c r="F1371" i="77"/>
  <c r="E1371" i="77"/>
  <c r="D1371" i="77"/>
  <c r="C1371" i="77"/>
  <c r="B1371" i="77"/>
  <c r="A1371" i="77"/>
  <c r="G1370" i="77"/>
  <c r="F1370" i="77"/>
  <c r="E1370" i="77"/>
  <c r="D1370" i="77"/>
  <c r="C1370" i="77"/>
  <c r="B1370" i="77"/>
  <c r="A1370" i="77"/>
  <c r="G1369" i="77"/>
  <c r="F1369" i="77"/>
  <c r="E1369" i="77"/>
  <c r="D1369" i="77"/>
  <c r="C1369" i="77"/>
  <c r="B1369" i="77"/>
  <c r="A1369" i="77"/>
  <c r="G1368" i="77"/>
  <c r="F1368" i="77"/>
  <c r="E1368" i="77"/>
  <c r="D1368" i="77"/>
  <c r="C1368" i="77"/>
  <c r="B1368" i="77"/>
  <c r="A1368" i="77"/>
  <c r="G1367" i="77"/>
  <c r="F1367" i="77"/>
  <c r="E1367" i="77"/>
  <c r="D1367" i="77"/>
  <c r="C1367" i="77"/>
  <c r="B1367" i="77"/>
  <c r="A1367" i="77"/>
  <c r="G1366" i="77"/>
  <c r="F1366" i="77"/>
  <c r="E1366" i="77"/>
  <c r="D1366" i="77"/>
  <c r="C1366" i="77"/>
  <c r="B1366" i="77"/>
  <c r="A1366" i="77"/>
  <c r="G1365" i="77"/>
  <c r="F1365" i="77"/>
  <c r="E1365" i="77"/>
  <c r="D1365" i="77"/>
  <c r="C1365" i="77"/>
  <c r="B1365" i="77"/>
  <c r="A1365" i="77"/>
  <c r="G1364" i="77"/>
  <c r="F1364" i="77"/>
  <c r="E1364" i="77"/>
  <c r="D1364" i="77"/>
  <c r="C1364" i="77"/>
  <c r="B1364" i="77"/>
  <c r="A1364" i="77"/>
  <c r="G1363" i="77"/>
  <c r="F1363" i="77"/>
  <c r="E1363" i="77"/>
  <c r="D1363" i="77"/>
  <c r="C1363" i="77"/>
  <c r="B1363" i="77"/>
  <c r="A1363" i="77"/>
  <c r="G1362" i="77"/>
  <c r="F1362" i="77"/>
  <c r="E1362" i="77"/>
  <c r="D1362" i="77"/>
  <c r="C1362" i="77"/>
  <c r="B1362" i="77"/>
  <c r="A1362" i="77"/>
  <c r="G1361" i="77"/>
  <c r="F1361" i="77"/>
  <c r="E1361" i="77"/>
  <c r="D1361" i="77"/>
  <c r="C1361" i="77"/>
  <c r="B1361" i="77"/>
  <c r="A1361" i="77"/>
  <c r="G1360" i="77"/>
  <c r="F1360" i="77"/>
  <c r="E1360" i="77"/>
  <c r="D1360" i="77"/>
  <c r="C1360" i="77"/>
  <c r="B1360" i="77"/>
  <c r="A1360" i="77"/>
  <c r="G1359" i="77"/>
  <c r="F1359" i="77"/>
  <c r="E1359" i="77"/>
  <c r="D1359" i="77"/>
  <c r="C1359" i="77"/>
  <c r="B1359" i="77"/>
  <c r="A1359" i="77"/>
  <c r="G1358" i="77"/>
  <c r="F1358" i="77"/>
  <c r="E1358" i="77"/>
  <c r="D1358" i="77"/>
  <c r="C1358" i="77"/>
  <c r="B1358" i="77"/>
  <c r="A1358" i="77"/>
  <c r="G1357" i="77"/>
  <c r="F1357" i="77"/>
  <c r="E1357" i="77"/>
  <c r="D1357" i="77"/>
  <c r="C1357" i="77"/>
  <c r="B1357" i="77"/>
  <c r="A1357" i="77"/>
  <c r="G1356" i="77"/>
  <c r="F1356" i="77"/>
  <c r="E1356" i="77"/>
  <c r="D1356" i="77"/>
  <c r="C1356" i="77"/>
  <c r="B1356" i="77"/>
  <c r="A1356" i="77"/>
  <c r="G1355" i="77"/>
  <c r="F1355" i="77"/>
  <c r="E1355" i="77"/>
  <c r="D1355" i="77"/>
  <c r="C1355" i="77"/>
  <c r="B1355" i="77"/>
  <c r="A1355" i="77"/>
  <c r="G1354" i="77"/>
  <c r="F1354" i="77"/>
  <c r="E1354" i="77"/>
  <c r="D1354" i="77"/>
  <c r="C1354" i="77"/>
  <c r="B1354" i="77"/>
  <c r="A1354" i="77"/>
  <c r="G1353" i="77"/>
  <c r="F1353" i="77"/>
  <c r="E1353" i="77"/>
  <c r="D1353" i="77"/>
  <c r="C1353" i="77"/>
  <c r="B1353" i="77"/>
  <c r="A1353" i="77"/>
  <c r="G1352" i="77"/>
  <c r="F1352" i="77"/>
  <c r="E1352" i="77"/>
  <c r="D1352" i="77"/>
  <c r="C1352" i="77"/>
  <c r="B1352" i="77"/>
  <c r="A1352" i="77"/>
  <c r="G1351" i="77"/>
  <c r="F1351" i="77"/>
  <c r="E1351" i="77"/>
  <c r="D1351" i="77"/>
  <c r="C1351" i="77"/>
  <c r="B1351" i="77"/>
  <c r="A1351" i="77"/>
  <c r="G1350" i="77"/>
  <c r="F1350" i="77"/>
  <c r="E1350" i="77"/>
  <c r="D1350" i="77"/>
  <c r="C1350" i="77"/>
  <c r="B1350" i="77"/>
  <c r="A1350" i="77"/>
  <c r="G1349" i="77"/>
  <c r="F1349" i="77"/>
  <c r="E1349" i="77"/>
  <c r="D1349" i="77"/>
  <c r="C1349" i="77"/>
  <c r="B1349" i="77"/>
  <c r="A1349" i="77"/>
  <c r="G1348" i="77"/>
  <c r="F1348" i="77"/>
  <c r="E1348" i="77"/>
  <c r="D1348" i="77"/>
  <c r="C1348" i="77"/>
  <c r="B1348" i="77"/>
  <c r="A1348" i="77"/>
  <c r="G1347" i="77"/>
  <c r="F1347" i="77"/>
  <c r="E1347" i="77"/>
  <c r="D1347" i="77"/>
  <c r="C1347" i="77"/>
  <c r="B1347" i="77"/>
  <c r="A1347" i="77"/>
  <c r="G1346" i="77"/>
  <c r="F1346" i="77"/>
  <c r="E1346" i="77"/>
  <c r="D1346" i="77"/>
  <c r="C1346" i="77"/>
  <c r="B1346" i="77"/>
  <c r="A1346" i="77"/>
  <c r="G1345" i="77"/>
  <c r="F1345" i="77"/>
  <c r="E1345" i="77"/>
  <c r="D1345" i="77"/>
  <c r="C1345" i="77"/>
  <c r="B1345" i="77"/>
  <c r="A1345" i="77"/>
  <c r="G1344" i="77"/>
  <c r="F1344" i="77"/>
  <c r="E1344" i="77"/>
  <c r="D1344" i="77"/>
  <c r="C1344" i="77"/>
  <c r="B1344" i="77"/>
  <c r="A1344" i="77"/>
  <c r="G1343" i="77"/>
  <c r="F1343" i="77"/>
  <c r="E1343" i="77"/>
  <c r="D1343" i="77"/>
  <c r="C1343" i="77"/>
  <c r="B1343" i="77"/>
  <c r="A1343" i="77"/>
  <c r="G1342" i="77"/>
  <c r="F1342" i="77"/>
  <c r="E1342" i="77"/>
  <c r="D1342" i="77"/>
  <c r="C1342" i="77"/>
  <c r="B1342" i="77"/>
  <c r="A1342" i="77"/>
  <c r="G1341" i="77"/>
  <c r="F1341" i="77"/>
  <c r="E1341" i="77"/>
  <c r="D1341" i="77"/>
  <c r="C1341" i="77"/>
  <c r="B1341" i="77"/>
  <c r="A1341" i="77"/>
  <c r="G1340" i="77"/>
  <c r="F1340" i="77"/>
  <c r="E1340" i="77"/>
  <c r="D1340" i="77"/>
  <c r="C1340" i="77"/>
  <c r="B1340" i="77"/>
  <c r="A1340" i="77"/>
  <c r="G1339" i="77"/>
  <c r="F1339" i="77"/>
  <c r="E1339" i="77"/>
  <c r="D1339" i="77"/>
  <c r="C1339" i="77"/>
  <c r="B1339" i="77"/>
  <c r="A1339" i="77"/>
  <c r="G1338" i="77"/>
  <c r="F1338" i="77"/>
  <c r="E1338" i="77"/>
  <c r="D1338" i="77"/>
  <c r="C1338" i="77"/>
  <c r="B1338" i="77"/>
  <c r="A1338" i="77"/>
  <c r="G1337" i="77"/>
  <c r="F1337" i="77"/>
  <c r="E1337" i="77"/>
  <c r="D1337" i="77"/>
  <c r="C1337" i="77"/>
  <c r="B1337" i="77"/>
  <c r="A1337" i="77"/>
  <c r="G1336" i="77"/>
  <c r="F1336" i="77"/>
  <c r="E1336" i="77"/>
  <c r="D1336" i="77"/>
  <c r="C1336" i="77"/>
  <c r="B1336" i="77"/>
  <c r="A1336" i="77"/>
  <c r="G1335" i="77"/>
  <c r="F1335" i="77"/>
  <c r="E1335" i="77"/>
  <c r="D1335" i="77"/>
  <c r="C1335" i="77"/>
  <c r="B1335" i="77"/>
  <c r="A1335" i="77"/>
  <c r="G1334" i="77"/>
  <c r="F1334" i="77"/>
  <c r="E1334" i="77"/>
  <c r="D1334" i="77"/>
  <c r="C1334" i="77"/>
  <c r="B1334" i="77"/>
  <c r="A1334" i="77"/>
  <c r="G1333" i="77"/>
  <c r="F1333" i="77"/>
  <c r="E1333" i="77"/>
  <c r="D1333" i="77"/>
  <c r="C1333" i="77"/>
  <c r="B1333" i="77"/>
  <c r="A1333" i="77"/>
  <c r="G1332" i="77"/>
  <c r="F1332" i="77"/>
  <c r="E1332" i="77"/>
  <c r="D1332" i="77"/>
  <c r="C1332" i="77"/>
  <c r="B1332" i="77"/>
  <c r="A1332" i="77"/>
  <c r="G1331" i="77"/>
  <c r="F1331" i="77"/>
  <c r="E1331" i="77"/>
  <c r="D1331" i="77"/>
  <c r="C1331" i="77"/>
  <c r="B1331" i="77"/>
  <c r="A1331" i="77"/>
  <c r="G1330" i="77"/>
  <c r="F1330" i="77"/>
  <c r="E1330" i="77"/>
  <c r="D1330" i="77"/>
  <c r="C1330" i="77"/>
  <c r="B1330" i="77"/>
  <c r="A1330" i="77"/>
  <c r="G1329" i="77"/>
  <c r="F1329" i="77"/>
  <c r="E1329" i="77"/>
  <c r="D1329" i="77"/>
  <c r="C1329" i="77"/>
  <c r="B1329" i="77"/>
  <c r="A1329" i="77"/>
  <c r="G1328" i="77"/>
  <c r="F1328" i="77"/>
  <c r="E1328" i="77"/>
  <c r="D1328" i="77"/>
  <c r="C1328" i="77"/>
  <c r="B1328" i="77"/>
  <c r="A1328" i="77"/>
  <c r="G1327" i="77"/>
  <c r="F1327" i="77"/>
  <c r="E1327" i="77"/>
  <c r="D1327" i="77"/>
  <c r="C1327" i="77"/>
  <c r="B1327" i="77"/>
  <c r="A1327" i="77"/>
  <c r="G1326" i="77"/>
  <c r="F1326" i="77"/>
  <c r="E1326" i="77"/>
  <c r="D1326" i="77"/>
  <c r="C1326" i="77"/>
  <c r="B1326" i="77"/>
  <c r="A1326" i="77"/>
  <c r="G1325" i="77"/>
  <c r="F1325" i="77"/>
  <c r="E1325" i="77"/>
  <c r="D1325" i="77"/>
  <c r="C1325" i="77"/>
  <c r="B1325" i="77"/>
  <c r="A1325" i="77"/>
  <c r="G1324" i="77"/>
  <c r="F1324" i="77"/>
  <c r="E1324" i="77"/>
  <c r="D1324" i="77"/>
  <c r="C1324" i="77"/>
  <c r="B1324" i="77"/>
  <c r="A1324" i="77"/>
  <c r="G1323" i="77"/>
  <c r="F1323" i="77"/>
  <c r="E1323" i="77"/>
  <c r="D1323" i="77"/>
  <c r="C1323" i="77"/>
  <c r="B1323" i="77"/>
  <c r="A1323" i="77"/>
  <c r="G1322" i="77"/>
  <c r="F1322" i="77"/>
  <c r="E1322" i="77"/>
  <c r="D1322" i="77"/>
  <c r="C1322" i="77"/>
  <c r="B1322" i="77"/>
  <c r="A1322" i="77"/>
  <c r="G1321" i="77"/>
  <c r="F1321" i="77"/>
  <c r="E1321" i="77"/>
  <c r="D1321" i="77"/>
  <c r="C1321" i="77"/>
  <c r="B1321" i="77"/>
  <c r="A1321" i="77"/>
  <c r="G1320" i="77"/>
  <c r="F1320" i="77"/>
  <c r="E1320" i="77"/>
  <c r="D1320" i="77"/>
  <c r="C1320" i="77"/>
  <c r="B1320" i="77"/>
  <c r="A1320" i="77"/>
  <c r="G1319" i="77"/>
  <c r="F1319" i="77"/>
  <c r="E1319" i="77"/>
  <c r="D1319" i="77"/>
  <c r="C1319" i="77"/>
  <c r="B1319" i="77"/>
  <c r="A1319" i="77"/>
  <c r="G1318" i="77"/>
  <c r="F1318" i="77"/>
  <c r="E1318" i="77"/>
  <c r="D1318" i="77"/>
  <c r="C1318" i="77"/>
  <c r="B1318" i="77"/>
  <c r="A1318" i="77"/>
  <c r="G1317" i="77"/>
  <c r="F1317" i="77"/>
  <c r="E1317" i="77"/>
  <c r="D1317" i="77"/>
  <c r="C1317" i="77"/>
  <c r="B1317" i="77"/>
  <c r="A1317" i="77"/>
  <c r="G1316" i="77"/>
  <c r="F1316" i="77"/>
  <c r="E1316" i="77"/>
  <c r="D1316" i="77"/>
  <c r="C1316" i="77"/>
  <c r="B1316" i="77"/>
  <c r="A1316" i="77"/>
  <c r="G1315" i="77"/>
  <c r="F1315" i="77"/>
  <c r="E1315" i="77"/>
  <c r="D1315" i="77"/>
  <c r="C1315" i="77"/>
  <c r="B1315" i="77"/>
  <c r="A1315" i="77"/>
  <c r="G1314" i="77"/>
  <c r="F1314" i="77"/>
  <c r="E1314" i="77"/>
  <c r="D1314" i="77"/>
  <c r="C1314" i="77"/>
  <c r="B1314" i="77"/>
  <c r="A1314" i="77"/>
  <c r="G1313" i="77"/>
  <c r="F1313" i="77"/>
  <c r="E1313" i="77"/>
  <c r="D1313" i="77"/>
  <c r="C1313" i="77"/>
  <c r="B1313" i="77"/>
  <c r="A1313" i="77"/>
  <c r="G1312" i="77"/>
  <c r="F1312" i="77"/>
  <c r="E1312" i="77"/>
  <c r="D1312" i="77"/>
  <c r="C1312" i="77"/>
  <c r="B1312" i="77"/>
  <c r="A1312" i="77"/>
  <c r="G1311" i="77"/>
  <c r="F1311" i="77"/>
  <c r="E1311" i="77"/>
  <c r="D1311" i="77"/>
  <c r="C1311" i="77"/>
  <c r="B1311" i="77"/>
  <c r="A1311" i="77"/>
  <c r="G1310" i="77"/>
  <c r="F1310" i="77"/>
  <c r="E1310" i="77"/>
  <c r="D1310" i="77"/>
  <c r="C1310" i="77"/>
  <c r="B1310" i="77"/>
  <c r="A1310" i="77"/>
  <c r="G1309" i="77"/>
  <c r="F1309" i="77"/>
  <c r="E1309" i="77"/>
  <c r="D1309" i="77"/>
  <c r="C1309" i="77"/>
  <c r="B1309" i="77"/>
  <c r="A1309" i="77"/>
  <c r="G1308" i="77"/>
  <c r="F1308" i="77"/>
  <c r="E1308" i="77"/>
  <c r="D1308" i="77"/>
  <c r="C1308" i="77"/>
  <c r="B1308" i="77"/>
  <c r="A1308" i="77"/>
  <c r="G1307" i="77"/>
  <c r="F1307" i="77"/>
  <c r="E1307" i="77"/>
  <c r="D1307" i="77"/>
  <c r="C1307" i="77"/>
  <c r="B1307" i="77"/>
  <c r="A1307" i="77"/>
  <c r="G1306" i="77"/>
  <c r="F1306" i="77"/>
  <c r="E1306" i="77"/>
  <c r="D1306" i="77"/>
  <c r="C1306" i="77"/>
  <c r="B1306" i="77"/>
  <c r="A1306" i="77"/>
  <c r="G1305" i="77"/>
  <c r="F1305" i="77"/>
  <c r="E1305" i="77"/>
  <c r="D1305" i="77"/>
  <c r="C1305" i="77"/>
  <c r="B1305" i="77"/>
  <c r="A1305" i="77"/>
  <c r="G1304" i="77"/>
  <c r="F1304" i="77"/>
  <c r="E1304" i="77"/>
  <c r="D1304" i="77"/>
  <c r="C1304" i="77"/>
  <c r="B1304" i="77"/>
  <c r="A1304" i="77"/>
  <c r="G1303" i="77"/>
  <c r="F1303" i="77"/>
  <c r="E1303" i="77"/>
  <c r="D1303" i="77"/>
  <c r="C1303" i="77"/>
  <c r="B1303" i="77"/>
  <c r="A1303" i="77"/>
  <c r="G1302" i="77"/>
  <c r="F1302" i="77"/>
  <c r="E1302" i="77"/>
  <c r="D1302" i="77"/>
  <c r="C1302" i="77"/>
  <c r="B1302" i="77"/>
  <c r="A1302" i="77"/>
  <c r="G1301" i="77"/>
  <c r="F1301" i="77"/>
  <c r="E1301" i="77"/>
  <c r="D1301" i="77"/>
  <c r="C1301" i="77"/>
  <c r="B1301" i="77"/>
  <c r="A1301" i="77"/>
  <c r="G1300" i="77"/>
  <c r="F1300" i="77"/>
  <c r="E1300" i="77"/>
  <c r="D1300" i="77"/>
  <c r="C1300" i="77"/>
  <c r="B1300" i="77"/>
  <c r="A1300" i="77"/>
  <c r="G1299" i="77"/>
  <c r="F1299" i="77"/>
  <c r="E1299" i="77"/>
  <c r="D1299" i="77"/>
  <c r="C1299" i="77"/>
  <c r="B1299" i="77"/>
  <c r="A1299" i="77"/>
  <c r="G1298" i="77"/>
  <c r="F1298" i="77"/>
  <c r="E1298" i="77"/>
  <c r="D1298" i="77"/>
  <c r="C1298" i="77"/>
  <c r="B1298" i="77"/>
  <c r="A1298" i="77"/>
  <c r="G1297" i="77"/>
  <c r="F1297" i="77"/>
  <c r="E1297" i="77"/>
  <c r="D1297" i="77"/>
  <c r="C1297" i="77"/>
  <c r="B1297" i="77"/>
  <c r="A1297" i="77"/>
  <c r="G1296" i="77"/>
  <c r="F1296" i="77"/>
  <c r="E1296" i="77"/>
  <c r="D1296" i="77"/>
  <c r="C1296" i="77"/>
  <c r="B1296" i="77"/>
  <c r="A1296" i="77"/>
  <c r="G1295" i="77"/>
  <c r="F1295" i="77"/>
  <c r="E1295" i="77"/>
  <c r="D1295" i="77"/>
  <c r="C1295" i="77"/>
  <c r="B1295" i="77"/>
  <c r="A1295" i="77"/>
  <c r="G1294" i="77"/>
  <c r="F1294" i="77"/>
  <c r="E1294" i="77"/>
  <c r="D1294" i="77"/>
  <c r="C1294" i="77"/>
  <c r="B1294" i="77"/>
  <c r="A1294" i="77"/>
  <c r="G1293" i="77"/>
  <c r="F1293" i="77"/>
  <c r="E1293" i="77"/>
  <c r="D1293" i="77"/>
  <c r="C1293" i="77"/>
  <c r="B1293" i="77"/>
  <c r="A1293" i="77"/>
  <c r="G1292" i="77"/>
  <c r="F1292" i="77"/>
  <c r="E1292" i="77"/>
  <c r="D1292" i="77"/>
  <c r="C1292" i="77"/>
  <c r="B1292" i="77"/>
  <c r="A1292" i="77"/>
  <c r="G1291" i="77"/>
  <c r="F1291" i="77"/>
  <c r="E1291" i="77"/>
  <c r="D1291" i="77"/>
  <c r="C1291" i="77"/>
  <c r="B1291" i="77"/>
  <c r="A1291" i="77"/>
  <c r="G1290" i="77"/>
  <c r="F1290" i="77"/>
  <c r="E1290" i="77"/>
  <c r="D1290" i="77"/>
  <c r="C1290" i="77"/>
  <c r="B1290" i="77"/>
  <c r="A1290" i="77"/>
  <c r="G1289" i="77"/>
  <c r="F1289" i="77"/>
  <c r="E1289" i="77"/>
  <c r="D1289" i="77"/>
  <c r="C1289" i="77"/>
  <c r="B1289" i="77"/>
  <c r="A1289" i="77"/>
  <c r="G1288" i="77"/>
  <c r="F1288" i="77"/>
  <c r="E1288" i="77"/>
  <c r="D1288" i="77"/>
  <c r="C1288" i="77"/>
  <c r="B1288" i="77"/>
  <c r="A1288" i="77"/>
  <c r="G1287" i="77"/>
  <c r="F1287" i="77"/>
  <c r="E1287" i="77"/>
  <c r="D1287" i="77"/>
  <c r="C1287" i="77"/>
  <c r="B1287" i="77"/>
  <c r="A1287" i="77"/>
  <c r="G1286" i="77"/>
  <c r="F1286" i="77"/>
  <c r="E1286" i="77"/>
  <c r="D1286" i="77"/>
  <c r="C1286" i="77"/>
  <c r="B1286" i="77"/>
  <c r="A1286" i="77"/>
  <c r="G1285" i="77"/>
  <c r="F1285" i="77"/>
  <c r="E1285" i="77"/>
  <c r="D1285" i="77"/>
  <c r="C1285" i="77"/>
  <c r="B1285" i="77"/>
  <c r="A1285" i="77"/>
  <c r="G1284" i="77"/>
  <c r="F1284" i="77"/>
  <c r="E1284" i="77"/>
  <c r="D1284" i="77"/>
  <c r="C1284" i="77"/>
  <c r="B1284" i="77"/>
  <c r="A1284" i="77"/>
  <c r="G1283" i="77"/>
  <c r="F1283" i="77"/>
  <c r="E1283" i="77"/>
  <c r="D1283" i="77"/>
  <c r="C1283" i="77"/>
  <c r="B1283" i="77"/>
  <c r="A1283" i="77"/>
  <c r="G1282" i="77"/>
  <c r="F1282" i="77"/>
  <c r="E1282" i="77"/>
  <c r="D1282" i="77"/>
  <c r="C1282" i="77"/>
  <c r="B1282" i="77"/>
  <c r="A1282" i="77"/>
  <c r="G1281" i="77"/>
  <c r="F1281" i="77"/>
  <c r="E1281" i="77"/>
  <c r="D1281" i="77"/>
  <c r="C1281" i="77"/>
  <c r="B1281" i="77"/>
  <c r="A1281" i="77"/>
  <c r="G1280" i="77"/>
  <c r="F1280" i="77"/>
  <c r="E1280" i="77"/>
  <c r="D1280" i="77"/>
  <c r="C1280" i="77"/>
  <c r="B1280" i="77"/>
  <c r="A1280" i="77"/>
  <c r="G1279" i="77"/>
  <c r="F1279" i="77"/>
  <c r="E1279" i="77"/>
  <c r="D1279" i="77"/>
  <c r="C1279" i="77"/>
  <c r="B1279" i="77"/>
  <c r="A1279" i="77"/>
  <c r="G1278" i="77"/>
  <c r="F1278" i="77"/>
  <c r="E1278" i="77"/>
  <c r="D1278" i="77"/>
  <c r="C1278" i="77"/>
  <c r="B1278" i="77"/>
  <c r="A1278" i="77"/>
  <c r="G1277" i="77"/>
  <c r="F1277" i="77"/>
  <c r="E1277" i="77"/>
  <c r="D1277" i="77"/>
  <c r="C1277" i="77"/>
  <c r="B1277" i="77"/>
  <c r="A1277" i="77"/>
  <c r="G1276" i="77"/>
  <c r="F1276" i="77"/>
  <c r="E1276" i="77"/>
  <c r="D1276" i="77"/>
  <c r="C1276" i="77"/>
  <c r="B1276" i="77"/>
  <c r="A1276" i="77"/>
  <c r="G1275" i="77"/>
  <c r="F1275" i="77"/>
  <c r="E1275" i="77"/>
  <c r="D1275" i="77"/>
  <c r="C1275" i="77"/>
  <c r="B1275" i="77"/>
  <c r="A1275" i="77"/>
  <c r="G1274" i="77"/>
  <c r="F1274" i="77"/>
  <c r="E1274" i="77"/>
  <c r="D1274" i="77"/>
  <c r="C1274" i="77"/>
  <c r="B1274" i="77"/>
  <c r="A1274" i="77"/>
  <c r="G1273" i="77"/>
  <c r="F1273" i="77"/>
  <c r="E1273" i="77"/>
  <c r="D1273" i="77"/>
  <c r="C1273" i="77"/>
  <c r="B1273" i="77"/>
  <c r="A1273" i="77"/>
  <c r="G1272" i="77"/>
  <c r="F1272" i="77"/>
  <c r="E1272" i="77"/>
  <c r="D1272" i="77"/>
  <c r="C1272" i="77"/>
  <c r="B1272" i="77"/>
  <c r="A1272" i="77"/>
  <c r="G1271" i="77"/>
  <c r="F1271" i="77"/>
  <c r="E1271" i="77"/>
  <c r="D1271" i="77"/>
  <c r="C1271" i="77"/>
  <c r="B1271" i="77"/>
  <c r="A1271" i="77"/>
  <c r="G1270" i="77"/>
  <c r="F1270" i="77"/>
  <c r="E1270" i="77"/>
  <c r="D1270" i="77"/>
  <c r="C1270" i="77"/>
  <c r="B1270" i="77"/>
  <c r="A1270" i="77"/>
  <c r="G1269" i="77"/>
  <c r="F1269" i="77"/>
  <c r="E1269" i="77"/>
  <c r="D1269" i="77"/>
  <c r="C1269" i="77"/>
  <c r="B1269" i="77"/>
  <c r="A1269" i="77"/>
  <c r="G1268" i="77"/>
  <c r="F1268" i="77"/>
  <c r="E1268" i="77"/>
  <c r="D1268" i="77"/>
  <c r="C1268" i="77"/>
  <c r="B1268" i="77"/>
  <c r="A1268" i="77"/>
  <c r="G1267" i="77"/>
  <c r="F1267" i="77"/>
  <c r="E1267" i="77"/>
  <c r="D1267" i="77"/>
  <c r="C1267" i="77"/>
  <c r="B1267" i="77"/>
  <c r="A1267" i="77"/>
  <c r="G1266" i="77"/>
  <c r="F1266" i="77"/>
  <c r="E1266" i="77"/>
  <c r="D1266" i="77"/>
  <c r="C1266" i="77"/>
  <c r="B1266" i="77"/>
  <c r="A1266" i="77"/>
  <c r="G1265" i="77"/>
  <c r="F1265" i="77"/>
  <c r="E1265" i="77"/>
  <c r="D1265" i="77"/>
  <c r="C1265" i="77"/>
  <c r="B1265" i="77"/>
  <c r="A1265" i="77"/>
  <c r="G1264" i="77"/>
  <c r="F1264" i="77"/>
  <c r="E1264" i="77"/>
  <c r="D1264" i="77"/>
  <c r="C1264" i="77"/>
  <c r="B1264" i="77"/>
  <c r="A1264" i="77"/>
  <c r="G1263" i="77"/>
  <c r="F1263" i="77"/>
  <c r="E1263" i="77"/>
  <c r="D1263" i="77"/>
  <c r="C1263" i="77"/>
  <c r="B1263" i="77"/>
  <c r="A1263" i="77"/>
  <c r="G1262" i="77"/>
  <c r="F1262" i="77"/>
  <c r="E1262" i="77"/>
  <c r="D1262" i="77"/>
  <c r="C1262" i="77"/>
  <c r="B1262" i="77"/>
  <c r="A1262" i="77"/>
  <c r="G1261" i="77"/>
  <c r="F1261" i="77"/>
  <c r="E1261" i="77"/>
  <c r="D1261" i="77"/>
  <c r="C1261" i="77"/>
  <c r="B1261" i="77"/>
  <c r="A1261" i="77"/>
  <c r="G1260" i="77"/>
  <c r="F1260" i="77"/>
  <c r="E1260" i="77"/>
  <c r="D1260" i="77"/>
  <c r="C1260" i="77"/>
  <c r="B1260" i="77"/>
  <c r="A1260" i="77"/>
  <c r="G1259" i="77"/>
  <c r="F1259" i="77"/>
  <c r="E1259" i="77"/>
  <c r="D1259" i="77"/>
  <c r="C1259" i="77"/>
  <c r="B1259" i="77"/>
  <c r="A1259" i="77"/>
  <c r="G1258" i="77"/>
  <c r="F1258" i="77"/>
  <c r="E1258" i="77"/>
  <c r="D1258" i="77"/>
  <c r="C1258" i="77"/>
  <c r="B1258" i="77"/>
  <c r="A1258" i="77"/>
  <c r="G1257" i="77"/>
  <c r="F1257" i="77"/>
  <c r="E1257" i="77"/>
  <c r="D1257" i="77"/>
  <c r="C1257" i="77"/>
  <c r="B1257" i="77"/>
  <c r="A1257" i="77"/>
  <c r="G1256" i="77"/>
  <c r="F1256" i="77"/>
  <c r="E1256" i="77"/>
  <c r="D1256" i="77"/>
  <c r="C1256" i="77"/>
  <c r="B1256" i="77"/>
  <c r="A1256" i="77"/>
  <c r="G1255" i="77"/>
  <c r="F1255" i="77"/>
  <c r="E1255" i="77"/>
  <c r="D1255" i="77"/>
  <c r="C1255" i="77"/>
  <c r="B1255" i="77"/>
  <c r="A1255" i="77"/>
  <c r="G1254" i="77"/>
  <c r="F1254" i="77"/>
  <c r="E1254" i="77"/>
  <c r="D1254" i="77"/>
  <c r="C1254" i="77"/>
  <c r="B1254" i="77"/>
  <c r="A1254" i="77"/>
  <c r="G1253" i="77"/>
  <c r="F1253" i="77"/>
  <c r="E1253" i="77"/>
  <c r="D1253" i="77"/>
  <c r="C1253" i="77"/>
  <c r="B1253" i="77"/>
  <c r="A1253" i="77"/>
  <c r="G1252" i="77"/>
  <c r="F1252" i="77"/>
  <c r="E1252" i="77"/>
  <c r="D1252" i="77"/>
  <c r="C1252" i="77"/>
  <c r="B1252" i="77"/>
  <c r="A1252" i="77"/>
  <c r="G1251" i="77"/>
  <c r="F1251" i="77"/>
  <c r="E1251" i="77"/>
  <c r="D1251" i="77"/>
  <c r="C1251" i="77"/>
  <c r="B1251" i="77"/>
  <c r="A1251" i="77"/>
  <c r="G1250" i="77"/>
  <c r="F1250" i="77"/>
  <c r="E1250" i="77"/>
  <c r="D1250" i="77"/>
  <c r="C1250" i="77"/>
  <c r="B1250" i="77"/>
  <c r="A1250" i="77"/>
  <c r="G1249" i="77"/>
  <c r="F1249" i="77"/>
  <c r="E1249" i="77"/>
  <c r="D1249" i="77"/>
  <c r="C1249" i="77"/>
  <c r="B1249" i="77"/>
  <c r="A1249" i="77"/>
  <c r="G1248" i="77"/>
  <c r="F1248" i="77"/>
  <c r="E1248" i="77"/>
  <c r="D1248" i="77"/>
  <c r="C1248" i="77"/>
  <c r="B1248" i="77"/>
  <c r="A1248" i="77"/>
  <c r="G1247" i="77"/>
  <c r="F1247" i="77"/>
  <c r="E1247" i="77"/>
  <c r="D1247" i="77"/>
  <c r="C1247" i="77"/>
  <c r="B1247" i="77"/>
  <c r="A1247" i="77"/>
  <c r="G1246" i="77"/>
  <c r="F1246" i="77"/>
  <c r="E1246" i="77"/>
  <c r="D1246" i="77"/>
  <c r="C1246" i="77"/>
  <c r="B1246" i="77"/>
  <c r="A1246" i="77"/>
  <c r="G1243" i="77"/>
  <c r="F1243" i="77"/>
  <c r="E1243" i="77"/>
  <c r="D1243" i="77"/>
  <c r="C1243" i="77"/>
  <c r="B1243" i="77"/>
  <c r="A1243" i="77"/>
  <c r="G1242" i="77"/>
  <c r="F1242" i="77"/>
  <c r="E1242" i="77"/>
  <c r="D1242" i="77"/>
  <c r="C1242" i="77"/>
  <c r="B1242" i="77"/>
  <c r="A1242" i="77"/>
  <c r="G1241" i="77"/>
  <c r="F1241" i="77"/>
  <c r="E1241" i="77"/>
  <c r="D1241" i="77"/>
  <c r="C1241" i="77"/>
  <c r="B1241" i="77"/>
  <c r="A1241" i="77"/>
  <c r="G1240" i="77"/>
  <c r="F1240" i="77"/>
  <c r="E1240" i="77"/>
  <c r="D1240" i="77"/>
  <c r="C1240" i="77"/>
  <c r="B1240" i="77"/>
  <c r="A1240" i="77"/>
  <c r="G1239" i="77"/>
  <c r="F1239" i="77"/>
  <c r="E1239" i="77"/>
  <c r="D1239" i="77"/>
  <c r="C1239" i="77"/>
  <c r="B1239" i="77"/>
  <c r="A1239" i="77"/>
  <c r="G1238" i="77"/>
  <c r="F1238" i="77"/>
  <c r="E1238" i="77"/>
  <c r="D1238" i="77"/>
  <c r="C1238" i="77"/>
  <c r="B1238" i="77"/>
  <c r="A1238" i="77"/>
  <c r="G1237" i="77"/>
  <c r="F1237" i="77"/>
  <c r="E1237" i="77"/>
  <c r="D1237" i="77"/>
  <c r="C1237" i="77"/>
  <c r="B1237" i="77"/>
  <c r="A1237" i="77"/>
  <c r="G1236" i="77"/>
  <c r="F1236" i="77"/>
  <c r="E1236" i="77"/>
  <c r="D1236" i="77"/>
  <c r="C1236" i="77"/>
  <c r="B1236" i="77"/>
  <c r="A1236" i="77"/>
  <c r="G1235" i="77"/>
  <c r="F1235" i="77"/>
  <c r="E1235" i="77"/>
  <c r="D1235" i="77"/>
  <c r="C1235" i="77"/>
  <c r="B1235" i="77"/>
  <c r="A1235" i="77"/>
  <c r="G1234" i="77"/>
  <c r="F1234" i="77"/>
  <c r="E1234" i="77"/>
  <c r="D1234" i="77"/>
  <c r="C1234" i="77"/>
  <c r="B1234" i="77"/>
  <c r="A1234" i="77"/>
  <c r="G1233" i="77"/>
  <c r="F1233" i="77"/>
  <c r="E1233" i="77"/>
  <c r="D1233" i="77"/>
  <c r="C1233" i="77"/>
  <c r="B1233" i="77"/>
  <c r="A1233" i="77"/>
  <c r="G1232" i="77"/>
  <c r="F1232" i="77"/>
  <c r="E1232" i="77"/>
  <c r="D1232" i="77"/>
  <c r="C1232" i="77"/>
  <c r="B1232" i="77"/>
  <c r="A1232" i="77"/>
  <c r="G1231" i="77"/>
  <c r="F1231" i="77"/>
  <c r="E1231" i="77"/>
  <c r="D1231" i="77"/>
  <c r="C1231" i="77"/>
  <c r="B1231" i="77"/>
  <c r="A1231" i="77"/>
  <c r="G1230" i="77"/>
  <c r="F1230" i="77"/>
  <c r="E1230" i="77"/>
  <c r="D1230" i="77"/>
  <c r="C1230" i="77"/>
  <c r="B1230" i="77"/>
  <c r="A1230" i="77"/>
  <c r="G1229" i="77"/>
  <c r="F1229" i="77"/>
  <c r="E1229" i="77"/>
  <c r="D1229" i="77"/>
  <c r="C1229" i="77"/>
  <c r="B1229" i="77"/>
  <c r="A1229" i="77"/>
  <c r="G1228" i="77"/>
  <c r="F1228" i="77"/>
  <c r="E1228" i="77"/>
  <c r="D1228" i="77"/>
  <c r="C1228" i="77"/>
  <c r="B1228" i="77"/>
  <c r="A1228" i="77"/>
  <c r="G1227" i="77"/>
  <c r="F1227" i="77"/>
  <c r="E1227" i="77"/>
  <c r="D1227" i="77"/>
  <c r="C1227" i="77"/>
  <c r="B1227" i="77"/>
  <c r="A1227" i="77"/>
  <c r="G1226" i="77"/>
  <c r="F1226" i="77"/>
  <c r="E1226" i="77"/>
  <c r="D1226" i="77"/>
  <c r="C1226" i="77"/>
  <c r="B1226" i="77"/>
  <c r="A1226" i="77"/>
  <c r="G1225" i="77"/>
  <c r="F1225" i="77"/>
  <c r="E1225" i="77"/>
  <c r="D1225" i="77"/>
  <c r="C1225" i="77"/>
  <c r="B1225" i="77"/>
  <c r="A1225" i="77"/>
  <c r="G1224" i="77"/>
  <c r="F1224" i="77"/>
  <c r="E1224" i="77"/>
  <c r="D1224" i="77"/>
  <c r="C1224" i="77"/>
  <c r="B1224" i="77"/>
  <c r="A1224" i="77"/>
  <c r="G1223" i="77"/>
  <c r="F1223" i="77"/>
  <c r="E1223" i="77"/>
  <c r="D1223" i="77"/>
  <c r="C1223" i="77"/>
  <c r="B1223" i="77"/>
  <c r="A1223" i="77"/>
  <c r="G1222" i="77"/>
  <c r="F1222" i="77"/>
  <c r="E1222" i="77"/>
  <c r="D1222" i="77"/>
  <c r="C1222" i="77"/>
  <c r="B1222" i="77"/>
  <c r="A1222" i="77"/>
  <c r="G1221" i="77"/>
  <c r="F1221" i="77"/>
  <c r="E1221" i="77"/>
  <c r="D1221" i="77"/>
  <c r="C1221" i="77"/>
  <c r="B1221" i="77"/>
  <c r="A1221" i="77"/>
  <c r="G1220" i="77"/>
  <c r="F1220" i="77"/>
  <c r="E1220" i="77"/>
  <c r="D1220" i="77"/>
  <c r="C1220" i="77"/>
  <c r="B1220" i="77"/>
  <c r="A1220" i="77"/>
  <c r="G1219" i="77"/>
  <c r="F1219" i="77"/>
  <c r="E1219" i="77"/>
  <c r="D1219" i="77"/>
  <c r="C1219" i="77"/>
  <c r="B1219" i="77"/>
  <c r="A1219" i="77"/>
  <c r="G1218" i="77"/>
  <c r="F1218" i="77"/>
  <c r="E1218" i="77"/>
  <c r="D1218" i="77"/>
  <c r="C1218" i="77"/>
  <c r="B1218" i="77"/>
  <c r="A1218" i="77"/>
  <c r="G1217" i="77"/>
  <c r="F1217" i="77"/>
  <c r="E1217" i="77"/>
  <c r="D1217" i="77"/>
  <c r="C1217" i="77"/>
  <c r="B1217" i="77"/>
  <c r="A1217" i="77"/>
  <c r="G1216" i="77"/>
  <c r="F1216" i="77"/>
  <c r="E1216" i="77"/>
  <c r="D1216" i="77"/>
  <c r="C1216" i="77"/>
  <c r="B1216" i="77"/>
  <c r="A1216" i="77"/>
  <c r="G1215" i="77"/>
  <c r="F1215" i="77"/>
  <c r="E1215" i="77"/>
  <c r="D1215" i="77"/>
  <c r="C1215" i="77"/>
  <c r="B1215" i="77"/>
  <c r="A1215" i="77"/>
  <c r="G1214" i="77"/>
  <c r="F1214" i="77"/>
  <c r="E1214" i="77"/>
  <c r="D1214" i="77"/>
  <c r="C1214" i="77"/>
  <c r="B1214" i="77"/>
  <c r="A1214" i="77"/>
  <c r="G1213" i="77"/>
  <c r="F1213" i="77"/>
  <c r="E1213" i="77"/>
  <c r="D1213" i="77"/>
  <c r="C1213" i="77"/>
  <c r="B1213" i="77"/>
  <c r="A1213" i="77"/>
  <c r="G1212" i="77"/>
  <c r="F1212" i="77"/>
  <c r="E1212" i="77"/>
  <c r="D1212" i="77"/>
  <c r="C1212" i="77"/>
  <c r="B1212" i="77"/>
  <c r="A1212" i="77"/>
  <c r="G1211" i="77"/>
  <c r="F1211" i="77"/>
  <c r="E1211" i="77"/>
  <c r="D1211" i="77"/>
  <c r="C1211" i="77"/>
  <c r="B1211" i="77"/>
  <c r="A1211" i="77"/>
  <c r="G1210" i="77"/>
  <c r="F1210" i="77"/>
  <c r="E1210" i="77"/>
  <c r="D1210" i="77"/>
  <c r="C1210" i="77"/>
  <c r="B1210" i="77"/>
  <c r="A1210" i="77"/>
  <c r="G1209" i="77"/>
  <c r="F1209" i="77"/>
  <c r="E1209" i="77"/>
  <c r="D1209" i="77"/>
  <c r="C1209" i="77"/>
  <c r="B1209" i="77"/>
  <c r="A1209" i="77"/>
  <c r="G1208" i="77"/>
  <c r="F1208" i="77"/>
  <c r="E1208" i="77"/>
  <c r="D1208" i="77"/>
  <c r="C1208" i="77"/>
  <c r="B1208" i="77"/>
  <c r="A1208" i="77"/>
  <c r="G1207" i="77"/>
  <c r="F1207" i="77"/>
  <c r="E1207" i="77"/>
  <c r="D1207" i="77"/>
  <c r="C1207" i="77"/>
  <c r="B1207" i="77"/>
  <c r="A1207" i="77"/>
  <c r="G1206" i="77"/>
  <c r="F1206" i="77"/>
  <c r="E1206" i="77"/>
  <c r="D1206" i="77"/>
  <c r="C1206" i="77"/>
  <c r="B1206" i="77"/>
  <c r="A1206" i="77"/>
  <c r="G1205" i="77"/>
  <c r="F1205" i="77"/>
  <c r="E1205" i="77"/>
  <c r="D1205" i="77"/>
  <c r="C1205" i="77"/>
  <c r="B1205" i="77"/>
  <c r="A1205" i="77"/>
  <c r="G1204" i="77"/>
  <c r="F1204" i="77"/>
  <c r="E1204" i="77"/>
  <c r="D1204" i="77"/>
  <c r="C1204" i="77"/>
  <c r="B1204" i="77"/>
  <c r="A1204" i="77"/>
  <c r="G1203" i="77"/>
  <c r="F1203" i="77"/>
  <c r="E1203" i="77"/>
  <c r="D1203" i="77"/>
  <c r="C1203" i="77"/>
  <c r="B1203" i="77"/>
  <c r="A1203" i="77"/>
  <c r="G1202" i="77"/>
  <c r="F1202" i="77"/>
  <c r="E1202" i="77"/>
  <c r="D1202" i="77"/>
  <c r="C1202" i="77"/>
  <c r="B1202" i="77"/>
  <c r="A1202" i="77"/>
  <c r="G1201" i="77"/>
  <c r="F1201" i="77"/>
  <c r="E1201" i="77"/>
  <c r="D1201" i="77"/>
  <c r="C1201" i="77"/>
  <c r="B1201" i="77"/>
  <c r="A1201" i="77"/>
  <c r="G1200" i="77"/>
  <c r="F1200" i="77"/>
  <c r="E1200" i="77"/>
  <c r="D1200" i="77"/>
  <c r="C1200" i="77"/>
  <c r="B1200" i="77"/>
  <c r="A1200" i="77"/>
  <c r="G1199" i="77"/>
  <c r="F1199" i="77"/>
  <c r="E1199" i="77"/>
  <c r="D1199" i="77"/>
  <c r="C1199" i="77"/>
  <c r="B1199" i="77"/>
  <c r="A1199" i="77"/>
  <c r="G1198" i="77"/>
  <c r="F1198" i="77"/>
  <c r="E1198" i="77"/>
  <c r="D1198" i="77"/>
  <c r="C1198" i="77"/>
  <c r="B1198" i="77"/>
  <c r="A1198" i="77"/>
  <c r="G1197" i="77"/>
  <c r="F1197" i="77"/>
  <c r="E1197" i="77"/>
  <c r="D1197" i="77"/>
  <c r="C1197" i="77"/>
  <c r="B1197" i="77"/>
  <c r="A1197" i="77"/>
  <c r="G1196" i="77"/>
  <c r="F1196" i="77"/>
  <c r="E1196" i="77"/>
  <c r="D1196" i="77"/>
  <c r="C1196" i="77"/>
  <c r="B1196" i="77"/>
  <c r="A1196" i="77"/>
  <c r="G1195" i="77"/>
  <c r="F1195" i="77"/>
  <c r="E1195" i="77"/>
  <c r="D1195" i="77"/>
  <c r="C1195" i="77"/>
  <c r="B1195" i="77"/>
  <c r="A1195" i="77"/>
  <c r="G1194" i="77"/>
  <c r="F1194" i="77"/>
  <c r="E1194" i="77"/>
  <c r="D1194" i="77"/>
  <c r="C1194" i="77"/>
  <c r="B1194" i="77"/>
  <c r="A1194" i="77"/>
  <c r="G1193" i="77"/>
  <c r="F1193" i="77"/>
  <c r="E1193" i="77"/>
  <c r="D1193" i="77"/>
  <c r="C1193" i="77"/>
  <c r="B1193" i="77"/>
  <c r="A1193" i="77"/>
  <c r="G1192" i="77"/>
  <c r="F1192" i="77"/>
  <c r="E1192" i="77"/>
  <c r="D1192" i="77"/>
  <c r="C1192" i="77"/>
  <c r="B1192" i="77"/>
  <c r="A1192" i="77"/>
  <c r="G1191" i="77"/>
  <c r="F1191" i="77"/>
  <c r="E1191" i="77"/>
  <c r="D1191" i="77"/>
  <c r="C1191" i="77"/>
  <c r="B1191" i="77"/>
  <c r="A1191" i="77"/>
  <c r="G1190" i="77"/>
  <c r="F1190" i="77"/>
  <c r="E1190" i="77"/>
  <c r="D1190" i="77"/>
  <c r="C1190" i="77"/>
  <c r="B1190" i="77"/>
  <c r="A1190" i="77"/>
  <c r="G1189" i="77"/>
  <c r="F1189" i="77"/>
  <c r="E1189" i="77"/>
  <c r="D1189" i="77"/>
  <c r="C1189" i="77"/>
  <c r="B1189" i="77"/>
  <c r="A1189" i="77"/>
  <c r="G1188" i="77"/>
  <c r="F1188" i="77"/>
  <c r="E1188" i="77"/>
  <c r="D1188" i="77"/>
  <c r="C1188" i="77"/>
  <c r="B1188" i="77"/>
  <c r="A1188" i="77"/>
  <c r="G1187" i="77"/>
  <c r="F1187" i="77"/>
  <c r="E1187" i="77"/>
  <c r="D1187" i="77"/>
  <c r="C1187" i="77"/>
  <c r="B1187" i="77"/>
  <c r="A1187" i="77"/>
  <c r="G1186" i="77"/>
  <c r="F1186" i="77"/>
  <c r="E1186" i="77"/>
  <c r="D1186" i="77"/>
  <c r="C1186" i="77"/>
  <c r="B1186" i="77"/>
  <c r="A1186" i="77"/>
  <c r="G1185" i="77"/>
  <c r="F1185" i="77"/>
  <c r="E1185" i="77"/>
  <c r="D1185" i="77"/>
  <c r="C1185" i="77"/>
  <c r="B1185" i="77"/>
  <c r="A1185" i="77"/>
  <c r="G1184" i="77"/>
  <c r="F1184" i="77"/>
  <c r="E1184" i="77"/>
  <c r="D1184" i="77"/>
  <c r="C1184" i="77"/>
  <c r="B1184" i="77"/>
  <c r="A1184" i="77"/>
  <c r="G1183" i="77"/>
  <c r="F1183" i="77"/>
  <c r="E1183" i="77"/>
  <c r="D1183" i="77"/>
  <c r="C1183" i="77"/>
  <c r="B1183" i="77"/>
  <c r="A1183" i="77"/>
  <c r="G1182" i="77"/>
  <c r="F1182" i="77"/>
  <c r="E1182" i="77"/>
  <c r="D1182" i="77"/>
  <c r="C1182" i="77"/>
  <c r="B1182" i="77"/>
  <c r="A1182" i="77"/>
  <c r="G1181" i="77"/>
  <c r="F1181" i="77"/>
  <c r="E1181" i="77"/>
  <c r="D1181" i="77"/>
  <c r="C1181" i="77"/>
  <c r="B1181" i="77"/>
  <c r="A1181" i="77"/>
  <c r="G1180" i="77"/>
  <c r="F1180" i="77"/>
  <c r="E1180" i="77"/>
  <c r="D1180" i="77"/>
  <c r="C1180" i="77"/>
  <c r="B1180" i="77"/>
  <c r="A1180" i="77"/>
  <c r="G1179" i="77"/>
  <c r="F1179" i="77"/>
  <c r="E1179" i="77"/>
  <c r="D1179" i="77"/>
  <c r="C1179" i="77"/>
  <c r="B1179" i="77"/>
  <c r="A1179" i="77"/>
  <c r="G1178" i="77"/>
  <c r="F1178" i="77"/>
  <c r="E1178" i="77"/>
  <c r="D1178" i="77"/>
  <c r="C1178" i="77"/>
  <c r="B1178" i="77"/>
  <c r="A1178" i="77"/>
  <c r="G1177" i="77"/>
  <c r="F1177" i="77"/>
  <c r="E1177" i="77"/>
  <c r="D1177" i="77"/>
  <c r="C1177" i="77"/>
  <c r="B1177" i="77"/>
  <c r="A1177" i="77"/>
  <c r="G1176" i="77"/>
  <c r="F1176" i="77"/>
  <c r="E1176" i="77"/>
  <c r="D1176" i="77"/>
  <c r="C1176" i="77"/>
  <c r="B1176" i="77"/>
  <c r="A1176" i="77"/>
  <c r="G1175" i="77"/>
  <c r="F1175" i="77"/>
  <c r="E1175" i="77"/>
  <c r="D1175" i="77"/>
  <c r="C1175" i="77"/>
  <c r="B1175" i="77"/>
  <c r="A1175" i="77"/>
  <c r="G1174" i="77"/>
  <c r="F1174" i="77"/>
  <c r="E1174" i="77"/>
  <c r="D1174" i="77"/>
  <c r="C1174" i="77"/>
  <c r="B1174" i="77"/>
  <c r="A1174" i="77"/>
  <c r="G1173" i="77"/>
  <c r="F1173" i="77"/>
  <c r="E1173" i="77"/>
  <c r="D1173" i="77"/>
  <c r="C1173" i="77"/>
  <c r="B1173" i="77"/>
  <c r="A1173" i="77"/>
  <c r="G1172" i="77"/>
  <c r="F1172" i="77"/>
  <c r="E1172" i="77"/>
  <c r="D1172" i="77"/>
  <c r="C1172" i="77"/>
  <c r="B1172" i="77"/>
  <c r="A1172" i="77"/>
  <c r="G1171" i="77"/>
  <c r="F1171" i="77"/>
  <c r="E1171" i="77"/>
  <c r="D1171" i="77"/>
  <c r="C1171" i="77"/>
  <c r="B1171" i="77"/>
  <c r="A1171" i="77"/>
  <c r="G1170" i="77"/>
  <c r="F1170" i="77"/>
  <c r="E1170" i="77"/>
  <c r="D1170" i="77"/>
  <c r="C1170" i="77"/>
  <c r="B1170" i="77"/>
  <c r="A1170" i="77"/>
  <c r="G1169" i="77"/>
  <c r="F1169" i="77"/>
  <c r="E1169" i="77"/>
  <c r="D1169" i="77"/>
  <c r="C1169" i="77"/>
  <c r="B1169" i="77"/>
  <c r="A1169" i="77"/>
  <c r="G1168" i="77"/>
  <c r="F1168" i="77"/>
  <c r="E1168" i="77"/>
  <c r="D1168" i="77"/>
  <c r="C1168" i="77"/>
  <c r="B1168" i="77"/>
  <c r="A1168" i="77"/>
  <c r="G1167" i="77"/>
  <c r="F1167" i="77"/>
  <c r="E1167" i="77"/>
  <c r="D1167" i="77"/>
  <c r="C1167" i="77"/>
  <c r="B1167" i="77"/>
  <c r="A1167" i="77"/>
  <c r="G1166" i="77"/>
  <c r="F1166" i="77"/>
  <c r="E1166" i="77"/>
  <c r="D1166" i="77"/>
  <c r="C1166" i="77"/>
  <c r="B1166" i="77"/>
  <c r="A1166" i="77"/>
  <c r="G1165" i="77"/>
  <c r="F1165" i="77"/>
  <c r="E1165" i="77"/>
  <c r="D1165" i="77"/>
  <c r="C1165" i="77"/>
  <c r="B1165" i="77"/>
  <c r="A1165" i="77"/>
  <c r="G1164" i="77"/>
  <c r="F1164" i="77"/>
  <c r="E1164" i="77"/>
  <c r="D1164" i="77"/>
  <c r="C1164" i="77"/>
  <c r="B1164" i="77"/>
  <c r="A1164" i="77"/>
  <c r="G1163" i="77"/>
  <c r="F1163" i="77"/>
  <c r="E1163" i="77"/>
  <c r="D1163" i="77"/>
  <c r="C1163" i="77"/>
  <c r="B1163" i="77"/>
  <c r="A1163" i="77"/>
  <c r="G1162" i="77"/>
  <c r="F1162" i="77"/>
  <c r="E1162" i="77"/>
  <c r="D1162" i="77"/>
  <c r="C1162" i="77"/>
  <c r="B1162" i="77"/>
  <c r="A1162" i="77"/>
  <c r="G1161" i="77"/>
  <c r="F1161" i="77"/>
  <c r="E1161" i="77"/>
  <c r="D1161" i="77"/>
  <c r="C1161" i="77"/>
  <c r="B1161" i="77"/>
  <c r="A1161" i="77"/>
  <c r="G1160" i="77"/>
  <c r="F1160" i="77"/>
  <c r="E1160" i="77"/>
  <c r="D1160" i="77"/>
  <c r="C1160" i="77"/>
  <c r="B1160" i="77"/>
  <c r="A1160" i="77"/>
  <c r="G1159" i="77"/>
  <c r="F1159" i="77"/>
  <c r="E1159" i="77"/>
  <c r="D1159" i="77"/>
  <c r="C1159" i="77"/>
  <c r="B1159" i="77"/>
  <c r="A1159" i="77"/>
  <c r="G1158" i="77"/>
  <c r="F1158" i="77"/>
  <c r="E1158" i="77"/>
  <c r="D1158" i="77"/>
  <c r="C1158" i="77"/>
  <c r="B1158" i="77"/>
  <c r="A1158" i="77"/>
  <c r="G1157" i="77"/>
  <c r="F1157" i="77"/>
  <c r="E1157" i="77"/>
  <c r="D1157" i="77"/>
  <c r="C1157" i="77"/>
  <c r="B1157" i="77"/>
  <c r="A1157" i="77"/>
  <c r="G1156" i="77"/>
  <c r="F1156" i="77"/>
  <c r="E1156" i="77"/>
  <c r="D1156" i="77"/>
  <c r="C1156" i="77"/>
  <c r="B1156" i="77"/>
  <c r="A1156" i="77"/>
  <c r="G1155" i="77"/>
  <c r="F1155" i="77"/>
  <c r="E1155" i="77"/>
  <c r="D1155" i="77"/>
  <c r="C1155" i="77"/>
  <c r="B1155" i="77"/>
  <c r="A1155" i="77"/>
  <c r="G1154" i="77"/>
  <c r="F1154" i="77"/>
  <c r="E1154" i="77"/>
  <c r="D1154" i="77"/>
  <c r="C1154" i="77"/>
  <c r="B1154" i="77"/>
  <c r="A1154" i="77"/>
  <c r="G1153" i="77"/>
  <c r="F1153" i="77"/>
  <c r="E1153" i="77"/>
  <c r="D1153" i="77"/>
  <c r="C1153" i="77"/>
  <c r="B1153" i="77"/>
  <c r="A1153" i="77"/>
  <c r="G1152" i="77"/>
  <c r="F1152" i="77"/>
  <c r="E1152" i="77"/>
  <c r="D1152" i="77"/>
  <c r="C1152" i="77"/>
  <c r="B1152" i="77"/>
  <c r="A1152" i="77"/>
  <c r="G1151" i="77"/>
  <c r="F1151" i="77"/>
  <c r="E1151" i="77"/>
  <c r="D1151" i="77"/>
  <c r="C1151" i="77"/>
  <c r="B1151" i="77"/>
  <c r="A1151" i="77"/>
  <c r="G1150" i="77"/>
  <c r="F1150" i="77"/>
  <c r="E1150" i="77"/>
  <c r="D1150" i="77"/>
  <c r="C1150" i="77"/>
  <c r="B1150" i="77"/>
  <c r="A1150" i="77"/>
  <c r="G1149" i="77"/>
  <c r="F1149" i="77"/>
  <c r="E1149" i="77"/>
  <c r="D1149" i="77"/>
  <c r="C1149" i="77"/>
  <c r="B1149" i="77"/>
  <c r="A1149" i="77"/>
  <c r="G1148" i="77"/>
  <c r="F1148" i="77"/>
  <c r="E1148" i="77"/>
  <c r="D1148" i="77"/>
  <c r="C1148" i="77"/>
  <c r="B1148" i="77"/>
  <c r="A1148" i="77"/>
  <c r="G1147" i="77"/>
  <c r="F1147" i="77"/>
  <c r="E1147" i="77"/>
  <c r="D1147" i="77"/>
  <c r="C1147" i="77"/>
  <c r="B1147" i="77"/>
  <c r="A1147" i="77"/>
  <c r="G1146" i="77"/>
  <c r="F1146" i="77"/>
  <c r="E1146" i="77"/>
  <c r="D1146" i="77"/>
  <c r="C1146" i="77"/>
  <c r="B1146" i="77"/>
  <c r="A1146" i="77"/>
  <c r="G1145" i="77"/>
  <c r="F1145" i="77"/>
  <c r="E1145" i="77"/>
  <c r="D1145" i="77"/>
  <c r="C1145" i="77"/>
  <c r="B1145" i="77"/>
  <c r="A1145" i="77"/>
  <c r="G1144" i="77"/>
  <c r="F1144" i="77"/>
  <c r="E1144" i="77"/>
  <c r="D1144" i="77"/>
  <c r="C1144" i="77"/>
  <c r="B1144" i="77"/>
  <c r="A1144" i="77"/>
  <c r="G1143" i="77"/>
  <c r="F1143" i="77"/>
  <c r="E1143" i="77"/>
  <c r="D1143" i="77"/>
  <c r="C1143" i="77"/>
  <c r="B1143" i="77"/>
  <c r="A1143" i="77"/>
  <c r="G1142" i="77"/>
  <c r="F1142" i="77"/>
  <c r="E1142" i="77"/>
  <c r="D1142" i="77"/>
  <c r="C1142" i="77"/>
  <c r="B1142" i="77"/>
  <c r="A1142" i="77"/>
  <c r="G1141" i="77"/>
  <c r="F1141" i="77"/>
  <c r="E1141" i="77"/>
  <c r="D1141" i="77"/>
  <c r="C1141" i="77"/>
  <c r="B1141" i="77"/>
  <c r="A1141" i="77"/>
  <c r="G1140" i="77"/>
  <c r="F1140" i="77"/>
  <c r="E1140" i="77"/>
  <c r="D1140" i="77"/>
  <c r="C1140" i="77"/>
  <c r="B1140" i="77"/>
  <c r="A1140" i="77"/>
  <c r="G1139" i="77"/>
  <c r="F1139" i="77"/>
  <c r="E1139" i="77"/>
  <c r="D1139" i="77"/>
  <c r="C1139" i="77"/>
  <c r="B1139" i="77"/>
  <c r="A1139" i="77"/>
  <c r="G1138" i="77"/>
  <c r="F1138" i="77"/>
  <c r="E1138" i="77"/>
  <c r="D1138" i="77"/>
  <c r="C1138" i="77"/>
  <c r="B1138" i="77"/>
  <c r="A1138" i="77"/>
  <c r="G1137" i="77"/>
  <c r="F1137" i="77"/>
  <c r="E1137" i="77"/>
  <c r="D1137" i="77"/>
  <c r="C1137" i="77"/>
  <c r="B1137" i="77"/>
  <c r="A1137" i="77"/>
  <c r="G1136" i="77"/>
  <c r="F1136" i="77"/>
  <c r="E1136" i="77"/>
  <c r="D1136" i="77"/>
  <c r="C1136" i="77"/>
  <c r="B1136" i="77"/>
  <c r="A1136" i="77"/>
  <c r="G1135" i="77"/>
  <c r="F1135" i="77"/>
  <c r="E1135" i="77"/>
  <c r="D1135" i="77"/>
  <c r="C1135" i="77"/>
  <c r="B1135" i="77"/>
  <c r="A1135" i="77"/>
  <c r="G1134" i="77"/>
  <c r="F1134" i="77"/>
  <c r="E1134" i="77"/>
  <c r="D1134" i="77"/>
  <c r="C1134" i="77"/>
  <c r="B1134" i="77"/>
  <c r="A1134" i="77"/>
  <c r="G1133" i="77"/>
  <c r="F1133" i="77"/>
  <c r="E1133" i="77"/>
  <c r="D1133" i="77"/>
  <c r="C1133" i="77"/>
  <c r="B1133" i="77"/>
  <c r="A1133" i="77"/>
  <c r="G1132" i="77"/>
  <c r="F1132" i="77"/>
  <c r="E1132" i="77"/>
  <c r="D1132" i="77"/>
  <c r="C1132" i="77"/>
  <c r="B1132" i="77"/>
  <c r="A1132" i="77"/>
  <c r="G1131" i="77"/>
  <c r="F1131" i="77"/>
  <c r="E1131" i="77"/>
  <c r="D1131" i="77"/>
  <c r="C1131" i="77"/>
  <c r="B1131" i="77"/>
  <c r="A1131" i="77"/>
  <c r="G1130" i="77"/>
  <c r="F1130" i="77"/>
  <c r="E1130" i="77"/>
  <c r="D1130" i="77"/>
  <c r="C1130" i="77"/>
  <c r="B1130" i="77"/>
  <c r="A1130" i="77"/>
  <c r="G1129" i="77"/>
  <c r="F1129" i="77"/>
  <c r="E1129" i="77"/>
  <c r="D1129" i="77"/>
  <c r="C1129" i="77"/>
  <c r="B1129" i="77"/>
  <c r="A1129" i="77"/>
  <c r="G1128" i="77"/>
  <c r="F1128" i="77"/>
  <c r="E1128" i="77"/>
  <c r="D1128" i="77"/>
  <c r="C1128" i="77"/>
  <c r="B1128" i="77"/>
  <c r="A1128" i="77"/>
  <c r="G1127" i="77"/>
  <c r="F1127" i="77"/>
  <c r="E1127" i="77"/>
  <c r="D1127" i="77"/>
  <c r="C1127" i="77"/>
  <c r="B1127" i="77"/>
  <c r="A1127" i="77"/>
  <c r="G1126" i="77"/>
  <c r="F1126" i="77"/>
  <c r="E1126" i="77"/>
  <c r="D1126" i="77"/>
  <c r="C1126" i="77"/>
  <c r="B1126" i="77"/>
  <c r="A1126" i="77"/>
  <c r="G1125" i="77"/>
  <c r="F1125" i="77"/>
  <c r="E1125" i="77"/>
  <c r="D1125" i="77"/>
  <c r="C1125" i="77"/>
  <c r="B1125" i="77"/>
  <c r="A1125" i="77"/>
  <c r="G1124" i="77"/>
  <c r="F1124" i="77"/>
  <c r="E1124" i="77"/>
  <c r="D1124" i="77"/>
  <c r="C1124" i="77"/>
  <c r="B1124" i="77"/>
  <c r="A1124" i="77"/>
  <c r="G1123" i="77"/>
  <c r="F1123" i="77"/>
  <c r="E1123" i="77"/>
  <c r="D1123" i="77"/>
  <c r="C1123" i="77"/>
  <c r="B1123" i="77"/>
  <c r="A1123" i="77"/>
  <c r="G1122" i="77"/>
  <c r="F1122" i="77"/>
  <c r="E1122" i="77"/>
  <c r="D1122" i="77"/>
  <c r="C1122" i="77"/>
  <c r="B1122" i="77"/>
  <c r="A1122" i="77"/>
  <c r="G1121" i="77"/>
  <c r="F1121" i="77"/>
  <c r="E1121" i="77"/>
  <c r="D1121" i="77"/>
  <c r="C1121" i="77"/>
  <c r="B1121" i="77"/>
  <c r="A1121" i="77"/>
  <c r="G1120" i="77"/>
  <c r="F1120" i="77"/>
  <c r="E1120" i="77"/>
  <c r="D1120" i="77"/>
  <c r="C1120" i="77"/>
  <c r="B1120" i="77"/>
  <c r="A1120" i="77"/>
  <c r="G1119" i="77"/>
  <c r="F1119" i="77"/>
  <c r="E1119" i="77"/>
  <c r="D1119" i="77"/>
  <c r="C1119" i="77"/>
  <c r="B1119" i="77"/>
  <c r="A1119" i="77"/>
  <c r="G1118" i="77"/>
  <c r="F1118" i="77"/>
  <c r="E1118" i="77"/>
  <c r="D1118" i="77"/>
  <c r="C1118" i="77"/>
  <c r="B1118" i="77"/>
  <c r="A1118" i="77"/>
  <c r="G1117" i="77"/>
  <c r="F1117" i="77"/>
  <c r="E1117" i="77"/>
  <c r="D1117" i="77"/>
  <c r="C1117" i="77"/>
  <c r="B1117" i="77"/>
  <c r="A1117" i="77"/>
  <c r="G1116" i="77"/>
  <c r="F1116" i="77"/>
  <c r="E1116" i="77"/>
  <c r="D1116" i="77"/>
  <c r="C1116" i="77"/>
  <c r="B1116" i="77"/>
  <c r="A1116" i="77"/>
  <c r="G1115" i="77"/>
  <c r="F1115" i="77"/>
  <c r="E1115" i="77"/>
  <c r="D1115" i="77"/>
  <c r="C1115" i="77"/>
  <c r="B1115" i="77"/>
  <c r="A1115" i="77"/>
  <c r="G1114" i="77"/>
  <c r="F1114" i="77"/>
  <c r="E1114" i="77"/>
  <c r="D1114" i="77"/>
  <c r="C1114" i="77"/>
  <c r="B1114" i="77"/>
  <c r="A1114" i="77"/>
  <c r="G1113" i="77"/>
  <c r="F1113" i="77"/>
  <c r="E1113" i="77"/>
  <c r="D1113" i="77"/>
  <c r="C1113" i="77"/>
  <c r="B1113" i="77"/>
  <c r="A1113" i="77"/>
  <c r="G1112" i="77"/>
  <c r="F1112" i="77"/>
  <c r="E1112" i="77"/>
  <c r="D1112" i="77"/>
  <c r="C1112" i="77"/>
  <c r="B1112" i="77"/>
  <c r="A1112" i="77"/>
  <c r="G1111" i="77"/>
  <c r="F1111" i="77"/>
  <c r="E1111" i="77"/>
  <c r="D1111" i="77"/>
  <c r="C1111" i="77"/>
  <c r="B1111" i="77"/>
  <c r="A1111" i="77"/>
  <c r="G1110" i="77"/>
  <c r="F1110" i="77"/>
  <c r="E1110" i="77"/>
  <c r="D1110" i="77"/>
  <c r="C1110" i="77"/>
  <c r="B1110" i="77"/>
  <c r="A1110" i="77"/>
  <c r="G1109" i="77"/>
  <c r="F1109" i="77"/>
  <c r="E1109" i="77"/>
  <c r="D1109" i="77"/>
  <c r="C1109" i="77"/>
  <c r="B1109" i="77"/>
  <c r="A1109" i="77"/>
  <c r="G1108" i="77"/>
  <c r="F1108" i="77"/>
  <c r="E1108" i="77"/>
  <c r="D1108" i="77"/>
  <c r="C1108" i="77"/>
  <c r="B1108" i="77"/>
  <c r="A1108" i="77"/>
  <c r="G1107" i="77"/>
  <c r="F1107" i="77"/>
  <c r="E1107" i="77"/>
  <c r="D1107" i="77"/>
  <c r="C1107" i="77"/>
  <c r="B1107" i="77"/>
  <c r="A1107" i="77"/>
  <c r="G1106" i="77"/>
  <c r="F1106" i="77"/>
  <c r="E1106" i="77"/>
  <c r="D1106" i="77"/>
  <c r="C1106" i="77"/>
  <c r="B1106" i="77"/>
  <c r="A1106" i="77"/>
  <c r="G1105" i="77"/>
  <c r="F1105" i="77"/>
  <c r="E1105" i="77"/>
  <c r="D1105" i="77"/>
  <c r="C1105" i="77"/>
  <c r="B1105" i="77"/>
  <c r="A1105" i="77"/>
  <c r="G1104" i="77"/>
  <c r="F1104" i="77"/>
  <c r="E1104" i="77"/>
  <c r="D1104" i="77"/>
  <c r="C1104" i="77"/>
  <c r="B1104" i="77"/>
  <c r="A1104" i="77"/>
  <c r="G1103" i="77"/>
  <c r="F1103" i="77"/>
  <c r="E1103" i="77"/>
  <c r="D1103" i="77"/>
  <c r="C1103" i="77"/>
  <c r="B1103" i="77"/>
  <c r="A1103" i="77"/>
  <c r="G1102" i="77"/>
  <c r="F1102" i="77"/>
  <c r="E1102" i="77"/>
  <c r="D1102" i="77"/>
  <c r="C1102" i="77"/>
  <c r="B1102" i="77"/>
  <c r="A1102" i="77"/>
  <c r="G1101" i="77"/>
  <c r="F1101" i="77"/>
  <c r="E1101" i="77"/>
  <c r="D1101" i="77"/>
  <c r="C1101" i="77"/>
  <c r="B1101" i="77"/>
  <c r="A1101" i="77"/>
  <c r="G1100" i="77"/>
  <c r="F1100" i="77"/>
  <c r="E1100" i="77"/>
  <c r="D1100" i="77"/>
  <c r="C1100" i="77"/>
  <c r="B1100" i="77"/>
  <c r="A1100" i="77"/>
  <c r="G1099" i="77"/>
  <c r="F1099" i="77"/>
  <c r="E1099" i="77"/>
  <c r="D1099" i="77"/>
  <c r="C1099" i="77"/>
  <c r="B1099" i="77"/>
  <c r="A1099" i="77"/>
  <c r="G1098" i="77"/>
  <c r="F1098" i="77"/>
  <c r="E1098" i="77"/>
  <c r="D1098" i="77"/>
  <c r="C1098" i="77"/>
  <c r="B1098" i="77"/>
  <c r="A1098" i="77"/>
  <c r="G1097" i="77"/>
  <c r="F1097" i="77"/>
  <c r="E1097" i="77"/>
  <c r="D1097" i="77"/>
  <c r="C1097" i="77"/>
  <c r="B1097" i="77"/>
  <c r="A1097" i="77"/>
  <c r="G1096" i="77"/>
  <c r="F1096" i="77"/>
  <c r="E1096" i="77"/>
  <c r="D1096" i="77"/>
  <c r="C1096" i="77"/>
  <c r="B1096" i="77"/>
  <c r="A1096" i="77"/>
  <c r="G1095" i="77"/>
  <c r="F1095" i="77"/>
  <c r="E1095" i="77"/>
  <c r="D1095" i="77"/>
  <c r="C1095" i="77"/>
  <c r="B1095" i="77"/>
  <c r="A1095" i="77"/>
  <c r="G1094" i="77"/>
  <c r="F1094" i="77"/>
  <c r="E1094" i="77"/>
  <c r="D1094" i="77"/>
  <c r="C1094" i="77"/>
  <c r="B1094" i="77"/>
  <c r="A1094" i="77"/>
  <c r="G1093" i="77"/>
  <c r="F1093" i="77"/>
  <c r="E1093" i="77"/>
  <c r="D1093" i="77"/>
  <c r="C1093" i="77"/>
  <c r="B1093" i="77"/>
  <c r="A1093" i="77"/>
  <c r="G1092" i="77"/>
  <c r="F1092" i="77"/>
  <c r="E1092" i="77"/>
  <c r="D1092" i="77"/>
  <c r="C1092" i="77"/>
  <c r="B1092" i="77"/>
  <c r="A1092" i="77"/>
  <c r="G1091" i="77"/>
  <c r="F1091" i="77"/>
  <c r="E1091" i="77"/>
  <c r="D1091" i="77"/>
  <c r="C1091" i="77"/>
  <c r="B1091" i="77"/>
  <c r="A1091" i="77"/>
  <c r="G1090" i="77"/>
  <c r="F1090" i="77"/>
  <c r="E1090" i="77"/>
  <c r="D1090" i="77"/>
  <c r="C1090" i="77"/>
  <c r="B1090" i="77"/>
  <c r="A1090" i="77"/>
  <c r="G1089" i="77"/>
  <c r="F1089" i="77"/>
  <c r="E1089" i="77"/>
  <c r="D1089" i="77"/>
  <c r="C1089" i="77"/>
  <c r="B1089" i="77"/>
  <c r="A1089" i="77"/>
  <c r="G1088" i="77"/>
  <c r="F1088" i="77"/>
  <c r="E1088" i="77"/>
  <c r="D1088" i="77"/>
  <c r="C1088" i="77"/>
  <c r="B1088" i="77"/>
  <c r="A1088" i="77"/>
  <c r="G1087" i="77"/>
  <c r="F1087" i="77"/>
  <c r="E1087" i="77"/>
  <c r="D1087" i="77"/>
  <c r="C1087" i="77"/>
  <c r="B1087" i="77"/>
  <c r="A1087" i="77"/>
  <c r="G1086" i="77"/>
  <c r="F1086" i="77"/>
  <c r="E1086" i="77"/>
  <c r="D1086" i="77"/>
  <c r="C1086" i="77"/>
  <c r="B1086" i="77"/>
  <c r="A1086" i="77"/>
  <c r="G1085" i="77"/>
  <c r="F1085" i="77"/>
  <c r="E1085" i="77"/>
  <c r="D1085" i="77"/>
  <c r="C1085" i="77"/>
  <c r="B1085" i="77"/>
  <c r="A1085" i="77"/>
  <c r="G1084" i="77"/>
  <c r="F1084" i="77"/>
  <c r="E1084" i="77"/>
  <c r="D1084" i="77"/>
  <c r="C1084" i="77"/>
  <c r="B1084" i="77"/>
  <c r="A1084" i="77"/>
  <c r="G1083" i="77"/>
  <c r="F1083" i="77"/>
  <c r="E1083" i="77"/>
  <c r="D1083" i="77"/>
  <c r="C1083" i="77"/>
  <c r="B1083" i="77"/>
  <c r="A1083" i="77"/>
  <c r="G1082" i="77"/>
  <c r="F1082" i="77"/>
  <c r="E1082" i="77"/>
  <c r="D1082" i="77"/>
  <c r="C1082" i="77"/>
  <c r="B1082" i="77"/>
  <c r="A1082" i="77"/>
  <c r="G1081" i="77"/>
  <c r="F1081" i="77"/>
  <c r="E1081" i="77"/>
  <c r="D1081" i="77"/>
  <c r="C1081" i="77"/>
  <c r="B1081" i="77"/>
  <c r="A1081" i="77"/>
  <c r="G1080" i="77"/>
  <c r="F1080" i="77"/>
  <c r="E1080" i="77"/>
  <c r="D1080" i="77"/>
  <c r="C1080" i="77"/>
  <c r="B1080" i="77"/>
  <c r="A1080" i="77"/>
  <c r="G1079" i="77"/>
  <c r="F1079" i="77"/>
  <c r="E1079" i="77"/>
  <c r="D1079" i="77"/>
  <c r="C1079" i="77"/>
  <c r="B1079" i="77"/>
  <c r="A1079" i="77"/>
  <c r="G1078" i="77"/>
  <c r="F1078" i="77"/>
  <c r="E1078" i="77"/>
  <c r="D1078" i="77"/>
  <c r="C1078" i="77"/>
  <c r="B1078" i="77"/>
  <c r="A1078" i="77"/>
  <c r="G1077" i="77"/>
  <c r="F1077" i="77"/>
  <c r="E1077" i="77"/>
  <c r="D1077" i="77"/>
  <c r="C1077" i="77"/>
  <c r="B1077" i="77"/>
  <c r="A1077" i="77"/>
  <c r="G1076" i="77"/>
  <c r="F1076" i="77"/>
  <c r="E1076" i="77"/>
  <c r="D1076" i="77"/>
  <c r="C1076" i="77"/>
  <c r="B1076" i="77"/>
  <c r="A1076" i="77"/>
  <c r="G1075" i="77"/>
  <c r="F1075" i="77"/>
  <c r="E1075" i="77"/>
  <c r="D1075" i="77"/>
  <c r="C1075" i="77"/>
  <c r="B1075" i="77"/>
  <c r="A1075" i="77"/>
  <c r="G1074" i="77"/>
  <c r="F1074" i="77"/>
  <c r="E1074" i="77"/>
  <c r="D1074" i="77"/>
  <c r="C1074" i="77"/>
  <c r="B1074" i="77"/>
  <c r="A1074" i="77"/>
  <c r="G1073" i="77"/>
  <c r="F1073" i="77"/>
  <c r="E1073" i="77"/>
  <c r="D1073" i="77"/>
  <c r="C1073" i="77"/>
  <c r="B1073" i="77"/>
  <c r="A1073" i="77"/>
  <c r="G1072" i="77"/>
  <c r="F1072" i="77"/>
  <c r="E1072" i="77"/>
  <c r="D1072" i="77"/>
  <c r="C1072" i="77"/>
  <c r="B1072" i="77"/>
  <c r="A1072" i="77"/>
  <c r="G1071" i="77"/>
  <c r="F1071" i="77"/>
  <c r="E1071" i="77"/>
  <c r="D1071" i="77"/>
  <c r="C1071" i="77"/>
  <c r="B1071" i="77"/>
  <c r="A1071" i="77"/>
  <c r="G1070" i="77"/>
  <c r="F1070" i="77"/>
  <c r="E1070" i="77"/>
  <c r="D1070" i="77"/>
  <c r="C1070" i="77"/>
  <c r="B1070" i="77"/>
  <c r="A1070" i="77"/>
  <c r="G1069" i="77"/>
  <c r="F1069" i="77"/>
  <c r="E1069" i="77"/>
  <c r="D1069" i="77"/>
  <c r="C1069" i="77"/>
  <c r="B1069" i="77"/>
  <c r="A1069" i="77"/>
  <c r="G1068" i="77"/>
  <c r="F1068" i="77"/>
  <c r="E1068" i="77"/>
  <c r="D1068" i="77"/>
  <c r="C1068" i="77"/>
  <c r="B1068" i="77"/>
  <c r="A1068" i="77"/>
  <c r="G1067" i="77"/>
  <c r="F1067" i="77"/>
  <c r="E1067" i="77"/>
  <c r="D1067" i="77"/>
  <c r="C1067" i="77"/>
  <c r="B1067" i="77"/>
  <c r="A1067" i="77"/>
  <c r="G1066" i="77"/>
  <c r="F1066" i="77"/>
  <c r="E1066" i="77"/>
  <c r="D1066" i="77"/>
  <c r="C1066" i="77"/>
  <c r="B1066" i="77"/>
  <c r="A1066" i="77"/>
  <c r="G1065" i="77"/>
  <c r="F1065" i="77"/>
  <c r="E1065" i="77"/>
  <c r="D1065" i="77"/>
  <c r="C1065" i="77"/>
  <c r="B1065" i="77"/>
  <c r="A1065" i="77"/>
  <c r="G1064" i="77"/>
  <c r="F1064" i="77"/>
  <c r="E1064" i="77"/>
  <c r="D1064" i="77"/>
  <c r="C1064" i="77"/>
  <c r="B1064" i="77"/>
  <c r="A1064" i="77"/>
  <c r="G1063" i="77"/>
  <c r="F1063" i="77"/>
  <c r="E1063" i="77"/>
  <c r="D1063" i="77"/>
  <c r="C1063" i="77"/>
  <c r="B1063" i="77"/>
  <c r="A1063" i="77"/>
  <c r="G1062" i="77"/>
  <c r="F1062" i="77"/>
  <c r="E1062" i="77"/>
  <c r="D1062" i="77"/>
  <c r="C1062" i="77"/>
  <c r="B1062" i="77"/>
  <c r="A1062" i="77"/>
  <c r="G1061" i="77"/>
  <c r="F1061" i="77"/>
  <c r="E1061" i="77"/>
  <c r="D1061" i="77"/>
  <c r="C1061" i="77"/>
  <c r="B1061" i="77"/>
  <c r="A1061" i="77"/>
  <c r="G1060" i="77"/>
  <c r="F1060" i="77"/>
  <c r="E1060" i="77"/>
  <c r="D1060" i="77"/>
  <c r="C1060" i="77"/>
  <c r="B1060" i="77"/>
  <c r="A1060" i="77"/>
  <c r="G1059" i="77"/>
  <c r="F1059" i="77"/>
  <c r="E1059" i="77"/>
  <c r="D1059" i="77"/>
  <c r="C1059" i="77"/>
  <c r="B1059" i="77"/>
  <c r="A1059" i="77"/>
  <c r="G1058" i="77"/>
  <c r="F1058" i="77"/>
  <c r="E1058" i="77"/>
  <c r="D1058" i="77"/>
  <c r="C1058" i="77"/>
  <c r="B1058" i="77"/>
  <c r="A1058" i="77"/>
  <c r="G1057" i="77"/>
  <c r="F1057" i="77"/>
  <c r="E1057" i="77"/>
  <c r="D1057" i="77"/>
  <c r="C1057" i="77"/>
  <c r="B1057" i="77"/>
  <c r="A1057" i="77"/>
  <c r="G1056" i="77"/>
  <c r="F1056" i="77"/>
  <c r="E1056" i="77"/>
  <c r="D1056" i="77"/>
  <c r="C1056" i="77"/>
  <c r="B1056" i="77"/>
  <c r="A1056" i="77"/>
  <c r="G1055" i="77"/>
  <c r="F1055" i="77"/>
  <c r="E1055" i="77"/>
  <c r="D1055" i="77"/>
  <c r="C1055" i="77"/>
  <c r="B1055" i="77"/>
  <c r="A1055" i="77"/>
  <c r="G1054" i="77"/>
  <c r="F1054" i="77"/>
  <c r="E1054" i="77"/>
  <c r="D1054" i="77"/>
  <c r="C1054" i="77"/>
  <c r="B1054" i="77"/>
  <c r="A1054" i="77"/>
  <c r="G1053" i="77"/>
  <c r="F1053" i="77"/>
  <c r="E1053" i="77"/>
  <c r="D1053" i="77"/>
  <c r="C1053" i="77"/>
  <c r="B1053" i="77"/>
  <c r="A1053" i="77"/>
  <c r="G1052" i="77"/>
  <c r="F1052" i="77"/>
  <c r="E1052" i="77"/>
  <c r="D1052" i="77"/>
  <c r="C1052" i="77"/>
  <c r="B1052" i="77"/>
  <c r="A1052" i="77"/>
  <c r="G1051" i="77"/>
  <c r="F1051" i="77"/>
  <c r="E1051" i="77"/>
  <c r="D1051" i="77"/>
  <c r="C1051" i="77"/>
  <c r="B1051" i="77"/>
  <c r="A1051" i="77"/>
  <c r="G1050" i="77"/>
  <c r="F1050" i="77"/>
  <c r="E1050" i="77"/>
  <c r="D1050" i="77"/>
  <c r="C1050" i="77"/>
  <c r="B1050" i="77"/>
  <c r="A1050" i="77"/>
  <c r="G1049" i="77"/>
  <c r="F1049" i="77"/>
  <c r="E1049" i="77"/>
  <c r="D1049" i="77"/>
  <c r="C1049" i="77"/>
  <c r="B1049" i="77"/>
  <c r="A1049" i="77"/>
  <c r="G1048" i="77"/>
  <c r="F1048" i="77"/>
  <c r="E1048" i="77"/>
  <c r="D1048" i="77"/>
  <c r="C1048" i="77"/>
  <c r="B1048" i="77"/>
  <c r="A1048" i="77"/>
  <c r="G1047" i="77"/>
  <c r="F1047" i="77"/>
  <c r="E1047" i="77"/>
  <c r="D1047" i="77"/>
  <c r="C1047" i="77"/>
  <c r="B1047" i="77"/>
  <c r="A1047" i="77"/>
  <c r="G1046" i="77"/>
  <c r="F1046" i="77"/>
  <c r="E1046" i="77"/>
  <c r="D1046" i="77"/>
  <c r="C1046" i="77"/>
  <c r="B1046" i="77"/>
  <c r="A1046" i="77"/>
  <c r="G1045" i="77"/>
  <c r="F1045" i="77"/>
  <c r="E1045" i="77"/>
  <c r="D1045" i="77"/>
  <c r="C1045" i="77"/>
  <c r="B1045" i="77"/>
  <c r="A1045" i="77"/>
  <c r="G1044" i="77"/>
  <c r="F1044" i="77"/>
  <c r="E1044" i="77"/>
  <c r="D1044" i="77"/>
  <c r="C1044" i="77"/>
  <c r="B1044" i="77"/>
  <c r="A1044" i="77"/>
  <c r="G1043" i="77"/>
  <c r="F1043" i="77"/>
  <c r="E1043" i="77"/>
  <c r="D1043" i="77"/>
  <c r="C1043" i="77"/>
  <c r="B1043" i="77"/>
  <c r="A1043" i="77"/>
  <c r="G1042" i="77"/>
  <c r="F1042" i="77"/>
  <c r="E1042" i="77"/>
  <c r="D1042" i="77"/>
  <c r="C1042" i="77"/>
  <c r="B1042" i="77"/>
  <c r="A1042" i="77"/>
  <c r="G1041" i="77"/>
  <c r="F1041" i="77"/>
  <c r="E1041" i="77"/>
  <c r="D1041" i="77"/>
  <c r="C1041" i="77"/>
  <c r="B1041" i="77"/>
  <c r="A1041" i="77"/>
  <c r="G1040" i="77"/>
  <c r="F1040" i="77"/>
  <c r="E1040" i="77"/>
  <c r="D1040" i="77"/>
  <c r="C1040" i="77"/>
  <c r="B1040" i="77"/>
  <c r="A1040" i="77"/>
  <c r="G1039" i="77"/>
  <c r="F1039" i="77"/>
  <c r="E1039" i="77"/>
  <c r="D1039" i="77"/>
  <c r="C1039" i="77"/>
  <c r="B1039" i="77"/>
  <c r="A1039" i="77"/>
  <c r="G1038" i="77"/>
  <c r="F1038" i="77"/>
  <c r="E1038" i="77"/>
  <c r="D1038" i="77"/>
  <c r="C1038" i="77"/>
  <c r="B1038" i="77"/>
  <c r="A1038" i="77"/>
  <c r="G1037" i="77"/>
  <c r="F1037" i="77"/>
  <c r="E1037" i="77"/>
  <c r="D1037" i="77"/>
  <c r="C1037" i="77"/>
  <c r="B1037" i="77"/>
  <c r="A1037" i="77"/>
  <c r="G1036" i="77"/>
  <c r="F1036" i="77"/>
  <c r="E1036" i="77"/>
  <c r="D1036" i="77"/>
  <c r="C1036" i="77"/>
  <c r="B1036" i="77"/>
  <c r="A1036" i="77"/>
  <c r="G1035" i="77"/>
  <c r="F1035" i="77"/>
  <c r="E1035" i="77"/>
  <c r="D1035" i="77"/>
  <c r="C1035" i="77"/>
  <c r="B1035" i="77"/>
  <c r="A1035" i="77"/>
  <c r="G1034" i="77"/>
  <c r="F1034" i="77"/>
  <c r="E1034" i="77"/>
  <c r="D1034" i="77"/>
  <c r="C1034" i="77"/>
  <c r="B1034" i="77"/>
  <c r="A1034" i="77"/>
  <c r="G1033" i="77"/>
  <c r="F1033" i="77"/>
  <c r="E1033" i="77"/>
  <c r="D1033" i="77"/>
  <c r="C1033" i="77"/>
  <c r="B1033" i="77"/>
  <c r="A1033" i="77"/>
  <c r="G1032" i="77"/>
  <c r="F1032" i="77"/>
  <c r="E1032" i="77"/>
  <c r="D1032" i="77"/>
  <c r="C1032" i="77"/>
  <c r="B1032" i="77"/>
  <c r="A1032" i="77"/>
  <c r="G1031" i="77"/>
  <c r="F1031" i="77"/>
  <c r="E1031" i="77"/>
  <c r="D1031" i="77"/>
  <c r="C1031" i="77"/>
  <c r="B1031" i="77"/>
  <c r="A1031" i="77"/>
  <c r="G1030" i="77"/>
  <c r="F1030" i="77"/>
  <c r="E1030" i="77"/>
  <c r="D1030" i="77"/>
  <c r="C1030" i="77"/>
  <c r="B1030" i="77"/>
  <c r="A1030" i="77"/>
  <c r="G1029" i="77"/>
  <c r="F1029" i="77"/>
  <c r="E1029" i="77"/>
  <c r="D1029" i="77"/>
  <c r="C1029" i="77"/>
  <c r="B1029" i="77"/>
  <c r="A1029" i="77"/>
  <c r="G1028" i="77"/>
  <c r="F1028" i="77"/>
  <c r="E1028" i="77"/>
  <c r="D1028" i="77"/>
  <c r="C1028" i="77"/>
  <c r="B1028" i="77"/>
  <c r="A1028" i="77"/>
  <c r="G1027" i="77"/>
  <c r="F1027" i="77"/>
  <c r="E1027" i="77"/>
  <c r="D1027" i="77"/>
  <c r="C1027" i="77"/>
  <c r="B1027" i="77"/>
  <c r="A1027" i="77"/>
  <c r="G1026" i="77"/>
  <c r="F1026" i="77"/>
  <c r="E1026" i="77"/>
  <c r="D1026" i="77"/>
  <c r="C1026" i="77"/>
  <c r="B1026" i="77"/>
  <c r="A1026" i="77"/>
  <c r="G1025" i="77"/>
  <c r="F1025" i="77"/>
  <c r="E1025" i="77"/>
  <c r="D1025" i="77"/>
  <c r="C1025" i="77"/>
  <c r="B1025" i="77"/>
  <c r="A1025" i="77"/>
  <c r="G1024" i="77"/>
  <c r="F1024" i="77"/>
  <c r="E1024" i="77"/>
  <c r="D1024" i="77"/>
  <c r="C1024" i="77"/>
  <c r="B1024" i="77"/>
  <c r="A1024" i="77"/>
  <c r="G1023" i="77"/>
  <c r="F1023" i="77"/>
  <c r="E1023" i="77"/>
  <c r="D1023" i="77"/>
  <c r="C1023" i="77"/>
  <c r="B1023" i="77"/>
  <c r="A1023" i="77"/>
  <c r="G1022" i="77"/>
  <c r="F1022" i="77"/>
  <c r="E1022" i="77"/>
  <c r="D1022" i="77"/>
  <c r="C1022" i="77"/>
  <c r="B1022" i="77"/>
  <c r="A1022" i="77"/>
  <c r="G1021" i="77"/>
  <c r="F1021" i="77"/>
  <c r="E1021" i="77"/>
  <c r="D1021" i="77"/>
  <c r="C1021" i="77"/>
  <c r="B1021" i="77"/>
  <c r="A1021" i="77"/>
  <c r="G1020" i="77"/>
  <c r="F1020" i="77"/>
  <c r="E1020" i="77"/>
  <c r="D1020" i="77"/>
  <c r="C1020" i="77"/>
  <c r="B1020" i="77"/>
  <c r="A1020" i="77"/>
  <c r="G1019" i="77"/>
  <c r="F1019" i="77"/>
  <c r="E1019" i="77"/>
  <c r="D1019" i="77"/>
  <c r="C1019" i="77"/>
  <c r="B1019" i="77"/>
  <c r="A1019" i="77"/>
  <c r="G1018" i="77"/>
  <c r="F1018" i="77"/>
  <c r="E1018" i="77"/>
  <c r="D1018" i="77"/>
  <c r="C1018" i="77"/>
  <c r="B1018" i="77"/>
  <c r="A1018" i="77"/>
  <c r="G1017" i="77"/>
  <c r="F1017" i="77"/>
  <c r="E1017" i="77"/>
  <c r="D1017" i="77"/>
  <c r="C1017" i="77"/>
  <c r="B1017" i="77"/>
  <c r="A1017" i="77"/>
  <c r="G1016" i="77"/>
  <c r="F1016" i="77"/>
  <c r="E1016" i="77"/>
  <c r="D1016" i="77"/>
  <c r="C1016" i="77"/>
  <c r="B1016" i="77"/>
  <c r="A1016" i="77"/>
  <c r="G1015" i="77"/>
  <c r="F1015" i="77"/>
  <c r="E1015" i="77"/>
  <c r="D1015" i="77"/>
  <c r="C1015" i="77"/>
  <c r="B1015" i="77"/>
  <c r="A1015" i="77"/>
  <c r="G1014" i="77"/>
  <c r="F1014" i="77"/>
  <c r="E1014" i="77"/>
  <c r="D1014" i="77"/>
  <c r="C1014" i="77"/>
  <c r="B1014" i="77"/>
  <c r="A1014" i="77"/>
  <c r="G1013" i="77"/>
  <c r="F1013" i="77"/>
  <c r="E1013" i="77"/>
  <c r="D1013" i="77"/>
  <c r="C1013" i="77"/>
  <c r="B1013" i="77"/>
  <c r="A1013" i="77"/>
  <c r="G1012" i="77"/>
  <c r="F1012" i="77"/>
  <c r="E1012" i="77"/>
  <c r="D1012" i="77"/>
  <c r="C1012" i="77"/>
  <c r="B1012" i="77"/>
  <c r="A1012" i="77"/>
  <c r="G1011" i="77"/>
  <c r="F1011" i="77"/>
  <c r="E1011" i="77"/>
  <c r="D1011" i="77"/>
  <c r="C1011" i="77"/>
  <c r="B1011" i="77"/>
  <c r="A1011" i="77"/>
  <c r="G1010" i="77"/>
  <c r="F1010" i="77"/>
  <c r="E1010" i="77"/>
  <c r="D1010" i="77"/>
  <c r="C1010" i="77"/>
  <c r="B1010" i="77"/>
  <c r="A1010" i="77"/>
  <c r="G1009" i="77"/>
  <c r="F1009" i="77"/>
  <c r="E1009" i="77"/>
  <c r="D1009" i="77"/>
  <c r="C1009" i="77"/>
  <c r="B1009" i="77"/>
  <c r="A1009" i="77"/>
  <c r="G1008" i="77"/>
  <c r="F1008" i="77"/>
  <c r="E1008" i="77"/>
  <c r="D1008" i="77"/>
  <c r="C1008" i="77"/>
  <c r="B1008" i="77"/>
  <c r="A1008" i="77"/>
  <c r="G1007" i="77"/>
  <c r="F1007" i="77"/>
  <c r="E1007" i="77"/>
  <c r="D1007" i="77"/>
  <c r="C1007" i="77"/>
  <c r="B1007" i="77"/>
  <c r="A1007" i="77"/>
  <c r="G1006" i="77"/>
  <c r="F1006" i="77"/>
  <c r="E1006" i="77"/>
  <c r="D1006" i="77"/>
  <c r="C1006" i="77"/>
  <c r="B1006" i="77"/>
  <c r="A1006" i="77"/>
  <c r="G1005" i="77"/>
  <c r="F1005" i="77"/>
  <c r="E1005" i="77"/>
  <c r="D1005" i="77"/>
  <c r="C1005" i="77"/>
  <c r="B1005" i="77"/>
  <c r="A1005" i="77"/>
  <c r="G1004" i="77"/>
  <c r="F1004" i="77"/>
  <c r="E1004" i="77"/>
  <c r="D1004" i="77"/>
  <c r="C1004" i="77"/>
  <c r="B1004" i="77"/>
  <c r="A1004" i="77"/>
  <c r="G1003" i="77"/>
  <c r="F1003" i="77"/>
  <c r="E1003" i="77"/>
  <c r="D1003" i="77"/>
  <c r="C1003" i="77"/>
  <c r="B1003" i="77"/>
  <c r="A1003" i="77"/>
  <c r="G1002" i="77"/>
  <c r="F1002" i="77"/>
  <c r="E1002" i="77"/>
  <c r="D1002" i="77"/>
  <c r="C1002" i="77"/>
  <c r="B1002" i="77"/>
  <c r="A1002" i="77"/>
  <c r="G1001" i="77"/>
  <c r="F1001" i="77"/>
  <c r="E1001" i="77"/>
  <c r="D1001" i="77"/>
  <c r="C1001" i="77"/>
  <c r="B1001" i="77"/>
  <c r="A1001" i="77"/>
  <c r="G1000" i="77"/>
  <c r="F1000" i="77"/>
  <c r="E1000" i="77"/>
  <c r="D1000" i="77"/>
  <c r="C1000" i="77"/>
  <c r="B1000" i="77"/>
  <c r="A1000" i="77"/>
  <c r="G999" i="77"/>
  <c r="F999" i="77"/>
  <c r="E999" i="77"/>
  <c r="D999" i="77"/>
  <c r="C999" i="77"/>
  <c r="B999" i="77"/>
  <c r="A999" i="77"/>
  <c r="G998" i="77"/>
  <c r="F998" i="77"/>
  <c r="E998" i="77"/>
  <c r="D998" i="77"/>
  <c r="C998" i="77"/>
  <c r="B998" i="77"/>
  <c r="A998" i="77"/>
  <c r="G997" i="77"/>
  <c r="F997" i="77"/>
  <c r="E997" i="77"/>
  <c r="D997" i="77"/>
  <c r="C997" i="77"/>
  <c r="B997" i="77"/>
  <c r="A997" i="77"/>
  <c r="G996" i="77"/>
  <c r="F996" i="77"/>
  <c r="E996" i="77"/>
  <c r="D996" i="77"/>
  <c r="C996" i="77"/>
  <c r="B996" i="77"/>
  <c r="A996" i="77"/>
  <c r="G995" i="77"/>
  <c r="F995" i="77"/>
  <c r="E995" i="77"/>
  <c r="D995" i="77"/>
  <c r="C995" i="77"/>
  <c r="B995" i="77"/>
  <c r="A995" i="77"/>
  <c r="G994" i="77"/>
  <c r="F994" i="77"/>
  <c r="E994" i="77"/>
  <c r="D994" i="77"/>
  <c r="C994" i="77"/>
  <c r="B994" i="77"/>
  <c r="A994" i="77"/>
  <c r="G993" i="77"/>
  <c r="F993" i="77"/>
  <c r="E993" i="77"/>
  <c r="D993" i="77"/>
  <c r="C993" i="77"/>
  <c r="B993" i="77"/>
  <c r="A993" i="77"/>
  <c r="G992" i="77"/>
  <c r="F992" i="77"/>
  <c r="E992" i="77"/>
  <c r="D992" i="77"/>
  <c r="C992" i="77"/>
  <c r="B992" i="77"/>
  <c r="A992" i="77"/>
  <c r="G991" i="77"/>
  <c r="F991" i="77"/>
  <c r="E991" i="77"/>
  <c r="D991" i="77"/>
  <c r="C991" i="77"/>
  <c r="B991" i="77"/>
  <c r="A991" i="77"/>
  <c r="G990" i="77"/>
  <c r="F990" i="77"/>
  <c r="E990" i="77"/>
  <c r="D990" i="77"/>
  <c r="C990" i="77"/>
  <c r="B990" i="77"/>
  <c r="A990" i="77"/>
  <c r="G989" i="77"/>
  <c r="F989" i="77"/>
  <c r="E989" i="77"/>
  <c r="D989" i="77"/>
  <c r="C989" i="77"/>
  <c r="B989" i="77"/>
  <c r="A989" i="77"/>
  <c r="G988" i="77"/>
  <c r="F988" i="77"/>
  <c r="E988" i="77"/>
  <c r="D988" i="77"/>
  <c r="C988" i="77"/>
  <c r="B988" i="77"/>
  <c r="A988" i="77"/>
  <c r="G987" i="77"/>
  <c r="F987" i="77"/>
  <c r="E987" i="77"/>
  <c r="D987" i="77"/>
  <c r="C987" i="77"/>
  <c r="B987" i="77"/>
  <c r="A987" i="77"/>
  <c r="G986" i="77"/>
  <c r="F986" i="77"/>
  <c r="E986" i="77"/>
  <c r="D986" i="77"/>
  <c r="C986" i="77"/>
  <c r="B986" i="77"/>
  <c r="A986" i="77"/>
  <c r="G985" i="77"/>
  <c r="F985" i="77"/>
  <c r="E985" i="77"/>
  <c r="D985" i="77"/>
  <c r="C985" i="77"/>
  <c r="B985" i="77"/>
  <c r="A985" i="77"/>
  <c r="G984" i="77"/>
  <c r="F984" i="77"/>
  <c r="E984" i="77"/>
  <c r="D984" i="77"/>
  <c r="C984" i="77"/>
  <c r="B984" i="77"/>
  <c r="A984" i="77"/>
  <c r="G983" i="77"/>
  <c r="F983" i="77"/>
  <c r="E983" i="77"/>
  <c r="D983" i="77"/>
  <c r="C983" i="77"/>
  <c r="B983" i="77"/>
  <c r="A983" i="77"/>
  <c r="G982" i="77"/>
  <c r="F982" i="77"/>
  <c r="E982" i="77"/>
  <c r="D982" i="77"/>
  <c r="C982" i="77"/>
  <c r="B982" i="77"/>
  <c r="A982" i="77"/>
  <c r="G981" i="77"/>
  <c r="F981" i="77"/>
  <c r="E981" i="77"/>
  <c r="D981" i="77"/>
  <c r="C981" i="77"/>
  <c r="B981" i="77"/>
  <c r="A981" i="77"/>
  <c r="G980" i="77"/>
  <c r="F980" i="77"/>
  <c r="E980" i="77"/>
  <c r="D980" i="77"/>
  <c r="C980" i="77"/>
  <c r="B980" i="77"/>
  <c r="A980" i="77"/>
  <c r="G979" i="77"/>
  <c r="F979" i="77"/>
  <c r="E979" i="77"/>
  <c r="D979" i="77"/>
  <c r="C979" i="77"/>
  <c r="B979" i="77"/>
  <c r="A979" i="77"/>
  <c r="G978" i="77"/>
  <c r="F978" i="77"/>
  <c r="E978" i="77"/>
  <c r="D978" i="77"/>
  <c r="C978" i="77"/>
  <c r="B978" i="77"/>
  <c r="A978" i="77"/>
  <c r="G977" i="77"/>
  <c r="F977" i="77"/>
  <c r="E977" i="77"/>
  <c r="D977" i="77"/>
  <c r="C977" i="77"/>
  <c r="B977" i="77"/>
  <c r="A977" i="77"/>
  <c r="G976" i="77"/>
  <c r="F976" i="77"/>
  <c r="E976" i="77"/>
  <c r="D976" i="77"/>
  <c r="C976" i="77"/>
  <c r="B976" i="77"/>
  <c r="A976" i="77"/>
  <c r="G975" i="77"/>
  <c r="F975" i="77"/>
  <c r="E975" i="77"/>
  <c r="D975" i="77"/>
  <c r="C975" i="77"/>
  <c r="B975" i="77"/>
  <c r="A975" i="77"/>
  <c r="G974" i="77"/>
  <c r="F974" i="77"/>
  <c r="E974" i="77"/>
  <c r="D974" i="77"/>
  <c r="C974" i="77"/>
  <c r="B974" i="77"/>
  <c r="A974" i="77"/>
  <c r="G973" i="77"/>
  <c r="F973" i="77"/>
  <c r="E973" i="77"/>
  <c r="D973" i="77"/>
  <c r="C973" i="77"/>
  <c r="B973" i="77"/>
  <c r="A973" i="77"/>
  <c r="G972" i="77"/>
  <c r="F972" i="77"/>
  <c r="E972" i="77"/>
  <c r="D972" i="77"/>
  <c r="C972" i="77"/>
  <c r="B972" i="77"/>
  <c r="A972" i="77"/>
  <c r="G971" i="77"/>
  <c r="F971" i="77"/>
  <c r="E971" i="77"/>
  <c r="D971" i="77"/>
  <c r="C971" i="77"/>
  <c r="B971" i="77"/>
  <c r="A971" i="77"/>
  <c r="G970" i="77"/>
  <c r="F970" i="77"/>
  <c r="E970" i="77"/>
  <c r="D970" i="77"/>
  <c r="C970" i="77"/>
  <c r="B970" i="77"/>
  <c r="A970" i="77"/>
  <c r="G969" i="77"/>
  <c r="F969" i="77"/>
  <c r="E969" i="77"/>
  <c r="D969" i="77"/>
  <c r="C969" i="77"/>
  <c r="B969" i="77"/>
  <c r="A969" i="77"/>
  <c r="G968" i="77"/>
  <c r="F968" i="77"/>
  <c r="E968" i="77"/>
  <c r="D968" i="77"/>
  <c r="C968" i="77"/>
  <c r="B968" i="77"/>
  <c r="A968" i="77"/>
  <c r="G967" i="77"/>
  <c r="F967" i="77"/>
  <c r="E967" i="77"/>
  <c r="D967" i="77"/>
  <c r="C967" i="77"/>
  <c r="B967" i="77"/>
  <c r="A967" i="77"/>
  <c r="G966" i="77"/>
  <c r="F966" i="77"/>
  <c r="E966" i="77"/>
  <c r="D966" i="77"/>
  <c r="C966" i="77"/>
  <c r="B966" i="77"/>
  <c r="A966" i="77"/>
  <c r="G965" i="77"/>
  <c r="F965" i="77"/>
  <c r="E965" i="77"/>
  <c r="D965" i="77"/>
  <c r="C965" i="77"/>
  <c r="B965" i="77"/>
  <c r="A965" i="77"/>
  <c r="G964" i="77"/>
  <c r="F964" i="77"/>
  <c r="E964" i="77"/>
  <c r="D964" i="77"/>
  <c r="C964" i="77"/>
  <c r="B964" i="77"/>
  <c r="A964" i="77"/>
  <c r="G963" i="77"/>
  <c r="F963" i="77"/>
  <c r="E963" i="77"/>
  <c r="D963" i="77"/>
  <c r="C963" i="77"/>
  <c r="B963" i="77"/>
  <c r="A963" i="77"/>
  <c r="G962" i="77"/>
  <c r="F962" i="77"/>
  <c r="E962" i="77"/>
  <c r="D962" i="77"/>
  <c r="C962" i="77"/>
  <c r="B962" i="77"/>
  <c r="A962" i="77"/>
  <c r="G961" i="77"/>
  <c r="F961" i="77"/>
  <c r="E961" i="77"/>
  <c r="D961" i="77"/>
  <c r="C961" i="77"/>
  <c r="B961" i="77"/>
  <c r="A961" i="77"/>
  <c r="G960" i="77"/>
  <c r="F960" i="77"/>
  <c r="E960" i="77"/>
  <c r="D960" i="77"/>
  <c r="C960" i="77"/>
  <c r="B960" i="77"/>
  <c r="A960" i="77"/>
  <c r="G959" i="77"/>
  <c r="F959" i="77"/>
  <c r="E959" i="77"/>
  <c r="D959" i="77"/>
  <c r="C959" i="77"/>
  <c r="B959" i="77"/>
  <c r="A959" i="77"/>
  <c r="G958" i="77"/>
  <c r="F958" i="77"/>
  <c r="E958" i="77"/>
  <c r="D958" i="77"/>
  <c r="C958" i="77"/>
  <c r="B958" i="77"/>
  <c r="A958" i="77"/>
  <c r="G957" i="77"/>
  <c r="F957" i="77"/>
  <c r="E957" i="77"/>
  <c r="D957" i="77"/>
  <c r="C957" i="77"/>
  <c r="B957" i="77"/>
  <c r="A957" i="77"/>
  <c r="G956" i="77"/>
  <c r="F956" i="77"/>
  <c r="E956" i="77"/>
  <c r="D956" i="77"/>
  <c r="C956" i="77"/>
  <c r="B956" i="77"/>
  <c r="A956" i="77"/>
  <c r="G955" i="77"/>
  <c r="F955" i="77"/>
  <c r="E955" i="77"/>
  <c r="D955" i="77"/>
  <c r="C955" i="77"/>
  <c r="B955" i="77"/>
  <c r="A955" i="77"/>
  <c r="G954" i="77"/>
  <c r="F954" i="77"/>
  <c r="E954" i="77"/>
  <c r="D954" i="77"/>
  <c r="C954" i="77"/>
  <c r="B954" i="77"/>
  <c r="A954" i="77"/>
  <c r="G953" i="77"/>
  <c r="F953" i="77"/>
  <c r="E953" i="77"/>
  <c r="D953" i="77"/>
  <c r="C953" i="77"/>
  <c r="B953" i="77"/>
  <c r="A953" i="77"/>
  <c r="G952" i="77"/>
  <c r="F952" i="77"/>
  <c r="E952" i="77"/>
  <c r="D952" i="77"/>
  <c r="C952" i="77"/>
  <c r="B952" i="77"/>
  <c r="A952" i="77"/>
  <c r="G951" i="77"/>
  <c r="F951" i="77"/>
  <c r="E951" i="77"/>
  <c r="D951" i="77"/>
  <c r="C951" i="77"/>
  <c r="B951" i="77"/>
  <c r="A951" i="77"/>
  <c r="G950" i="77"/>
  <c r="F950" i="77"/>
  <c r="E950" i="77"/>
  <c r="D950" i="77"/>
  <c r="C950" i="77"/>
  <c r="B950" i="77"/>
  <c r="A950" i="77"/>
  <c r="G949" i="77"/>
  <c r="F949" i="77"/>
  <c r="E949" i="77"/>
  <c r="D949" i="77"/>
  <c r="C949" i="77"/>
  <c r="B949" i="77"/>
  <c r="A949" i="77"/>
  <c r="G948" i="77"/>
  <c r="F948" i="77"/>
  <c r="E948" i="77"/>
  <c r="D948" i="77"/>
  <c r="C948" i="77"/>
  <c r="B948" i="77"/>
  <c r="A948" i="77"/>
  <c r="G947" i="77"/>
  <c r="F947" i="77"/>
  <c r="E947" i="77"/>
  <c r="D947" i="77"/>
  <c r="C947" i="77"/>
  <c r="B947" i="77"/>
  <c r="A947" i="77"/>
  <c r="G946" i="77"/>
  <c r="F946" i="77"/>
  <c r="E946" i="77"/>
  <c r="D946" i="77"/>
  <c r="C946" i="77"/>
  <c r="B946" i="77"/>
  <c r="A946" i="77"/>
  <c r="G945" i="77"/>
  <c r="F945" i="77"/>
  <c r="E945" i="77"/>
  <c r="D945" i="77"/>
  <c r="C945" i="77"/>
  <c r="B945" i="77"/>
  <c r="A945" i="77"/>
  <c r="G944" i="77"/>
  <c r="F944" i="77"/>
  <c r="E944" i="77"/>
  <c r="D944" i="77"/>
  <c r="C944" i="77"/>
  <c r="B944" i="77"/>
  <c r="A944" i="77"/>
  <c r="G943" i="77"/>
  <c r="F943" i="77"/>
  <c r="E943" i="77"/>
  <c r="D943" i="77"/>
  <c r="C943" i="77"/>
  <c r="B943" i="77"/>
  <c r="A943" i="77"/>
  <c r="G942" i="77"/>
  <c r="F942" i="77"/>
  <c r="E942" i="77"/>
  <c r="D942" i="77"/>
  <c r="C942" i="77"/>
  <c r="B942" i="77"/>
  <c r="A942" i="77"/>
  <c r="G941" i="77"/>
  <c r="F941" i="77"/>
  <c r="E941" i="77"/>
  <c r="D941" i="77"/>
  <c r="C941" i="77"/>
  <c r="B941" i="77"/>
  <c r="A941" i="77"/>
  <c r="G940" i="77"/>
  <c r="F940" i="77"/>
  <c r="E940" i="77"/>
  <c r="D940" i="77"/>
  <c r="C940" i="77"/>
  <c r="B940" i="77"/>
  <c r="A940" i="77"/>
  <c r="G939" i="77"/>
  <c r="F939" i="77"/>
  <c r="E939" i="77"/>
  <c r="D939" i="77"/>
  <c r="C939" i="77"/>
  <c r="B939" i="77"/>
  <c r="A939" i="77"/>
  <c r="G938" i="77"/>
  <c r="F938" i="77"/>
  <c r="E938" i="77"/>
  <c r="D938" i="77"/>
  <c r="C938" i="77"/>
  <c r="B938" i="77"/>
  <c r="A938" i="77"/>
  <c r="G937" i="77"/>
  <c r="F937" i="77"/>
  <c r="E937" i="77"/>
  <c r="D937" i="77"/>
  <c r="C937" i="77"/>
  <c r="B937" i="77"/>
  <c r="A937" i="77"/>
  <c r="G936" i="77"/>
  <c r="F936" i="77"/>
  <c r="E936" i="77"/>
  <c r="D936" i="77"/>
  <c r="C936" i="77"/>
  <c r="B936" i="77"/>
  <c r="A936" i="77"/>
  <c r="G935" i="77"/>
  <c r="F935" i="77"/>
  <c r="E935" i="77"/>
  <c r="D935" i="77"/>
  <c r="C935" i="77"/>
  <c r="B935" i="77"/>
  <c r="A935" i="77"/>
  <c r="G934" i="77"/>
  <c r="F934" i="77"/>
  <c r="E934" i="77"/>
  <c r="D934" i="77"/>
  <c r="C934" i="77"/>
  <c r="B934" i="77"/>
  <c r="A934" i="77"/>
  <c r="G933" i="77"/>
  <c r="F933" i="77"/>
  <c r="E933" i="77"/>
  <c r="D933" i="77"/>
  <c r="C933" i="77"/>
  <c r="B933" i="77"/>
  <c r="A933" i="77"/>
  <c r="G932" i="77"/>
  <c r="F932" i="77"/>
  <c r="E932" i="77"/>
  <c r="D932" i="77"/>
  <c r="C932" i="77"/>
  <c r="B932" i="77"/>
  <c r="A932" i="77"/>
  <c r="G931" i="77"/>
  <c r="F931" i="77"/>
  <c r="E931" i="77"/>
  <c r="D931" i="77"/>
  <c r="C931" i="77"/>
  <c r="B931" i="77"/>
  <c r="A931" i="77"/>
  <c r="G930" i="77"/>
  <c r="F930" i="77"/>
  <c r="E930" i="77"/>
  <c r="D930" i="77"/>
  <c r="C930" i="77"/>
  <c r="B930" i="77"/>
  <c r="A930" i="77"/>
  <c r="G929" i="77"/>
  <c r="F929" i="77"/>
  <c r="E929" i="77"/>
  <c r="D929" i="77"/>
  <c r="C929" i="77"/>
  <c r="B929" i="77"/>
  <c r="A929" i="77"/>
  <c r="G928" i="77"/>
  <c r="F928" i="77"/>
  <c r="E928" i="77"/>
  <c r="D928" i="77"/>
  <c r="C928" i="77"/>
  <c r="B928" i="77"/>
  <c r="A928" i="77"/>
  <c r="G927" i="77"/>
  <c r="F927" i="77"/>
  <c r="E927" i="77"/>
  <c r="D927" i="77"/>
  <c r="C927" i="77"/>
  <c r="B927" i="77"/>
  <c r="A927" i="77"/>
  <c r="G926" i="77"/>
  <c r="F926" i="77"/>
  <c r="E926" i="77"/>
  <c r="D926" i="77"/>
  <c r="C926" i="77"/>
  <c r="B926" i="77"/>
  <c r="A926" i="77"/>
  <c r="G925" i="77"/>
  <c r="F925" i="77"/>
  <c r="E925" i="77"/>
  <c r="D925" i="77"/>
  <c r="C925" i="77"/>
  <c r="B925" i="77"/>
  <c r="A925" i="77"/>
  <c r="G924" i="77"/>
  <c r="F924" i="77"/>
  <c r="E924" i="77"/>
  <c r="D924" i="77"/>
  <c r="C924" i="77"/>
  <c r="B924" i="77"/>
  <c r="A924" i="77"/>
  <c r="G923" i="77"/>
  <c r="F923" i="77"/>
  <c r="E923" i="77"/>
  <c r="D923" i="77"/>
  <c r="C923" i="77"/>
  <c r="B923" i="77"/>
  <c r="A923" i="77"/>
  <c r="G922" i="77"/>
  <c r="F922" i="77"/>
  <c r="E922" i="77"/>
  <c r="D922" i="77"/>
  <c r="C922" i="77"/>
  <c r="B922" i="77"/>
  <c r="A922" i="77"/>
  <c r="G921" i="77"/>
  <c r="F921" i="77"/>
  <c r="E921" i="77"/>
  <c r="D921" i="77"/>
  <c r="C921" i="77"/>
  <c r="B921" i="77"/>
  <c r="A921" i="77"/>
  <c r="G920" i="77"/>
  <c r="F920" i="77"/>
  <c r="E920" i="77"/>
  <c r="D920" i="77"/>
  <c r="C920" i="77"/>
  <c r="B920" i="77"/>
  <c r="A920" i="77"/>
  <c r="G919" i="77"/>
  <c r="F919" i="77"/>
  <c r="E919" i="77"/>
  <c r="D919" i="77"/>
  <c r="C919" i="77"/>
  <c r="B919" i="77"/>
  <c r="A919" i="77"/>
  <c r="G918" i="77"/>
  <c r="F918" i="77"/>
  <c r="E918" i="77"/>
  <c r="D918" i="77"/>
  <c r="C918" i="77"/>
  <c r="B918" i="77"/>
  <c r="A918" i="77"/>
  <c r="G917" i="77"/>
  <c r="F917" i="77"/>
  <c r="E917" i="77"/>
  <c r="D917" i="77"/>
  <c r="C917" i="77"/>
  <c r="B917" i="77"/>
  <c r="A917" i="77"/>
  <c r="G916" i="77"/>
  <c r="F916" i="77"/>
  <c r="E916" i="77"/>
  <c r="D916" i="77"/>
  <c r="C916" i="77"/>
  <c r="B916" i="77"/>
  <c r="A916" i="77"/>
  <c r="G915" i="77"/>
  <c r="F915" i="77"/>
  <c r="E915" i="77"/>
  <c r="D915" i="77"/>
  <c r="C915" i="77"/>
  <c r="B915" i="77"/>
  <c r="A915" i="77"/>
  <c r="G914" i="77"/>
  <c r="F914" i="77"/>
  <c r="E914" i="77"/>
  <c r="D914" i="77"/>
  <c r="C914" i="77"/>
  <c r="B914" i="77"/>
  <c r="A914" i="77"/>
  <c r="G913" i="77"/>
  <c r="F913" i="77"/>
  <c r="E913" i="77"/>
  <c r="D913" i="77"/>
  <c r="C913" i="77"/>
  <c r="B913" i="77"/>
  <c r="A913" i="77"/>
  <c r="G912" i="77"/>
  <c r="F912" i="77"/>
  <c r="E912" i="77"/>
  <c r="D912" i="77"/>
  <c r="C912" i="77"/>
  <c r="B912" i="77"/>
  <c r="A912" i="77"/>
  <c r="G911" i="77"/>
  <c r="F911" i="77"/>
  <c r="E911" i="77"/>
  <c r="D911" i="77"/>
  <c r="C911" i="77"/>
  <c r="B911" i="77"/>
  <c r="A911" i="77"/>
  <c r="G910" i="77"/>
  <c r="F910" i="77"/>
  <c r="E910" i="77"/>
  <c r="D910" i="77"/>
  <c r="C910" i="77"/>
  <c r="B910" i="77"/>
  <c r="A910" i="77"/>
  <c r="G909" i="77"/>
  <c r="F909" i="77"/>
  <c r="E909" i="77"/>
  <c r="D909" i="77"/>
  <c r="C909" i="77"/>
  <c r="B909" i="77"/>
  <c r="A909" i="77"/>
  <c r="G908" i="77"/>
  <c r="F908" i="77"/>
  <c r="E908" i="77"/>
  <c r="D908" i="77"/>
  <c r="C908" i="77"/>
  <c r="B908" i="77"/>
  <c r="A908" i="77"/>
  <c r="G907" i="77"/>
  <c r="F907" i="77"/>
  <c r="E907" i="77"/>
  <c r="D907" i="77"/>
  <c r="C907" i="77"/>
  <c r="B907" i="77"/>
  <c r="A907" i="77"/>
  <c r="G906" i="77"/>
  <c r="F906" i="77"/>
  <c r="E906" i="77"/>
  <c r="D906" i="77"/>
  <c r="C906" i="77"/>
  <c r="B906" i="77"/>
  <c r="A906" i="77"/>
  <c r="G905" i="77"/>
  <c r="F905" i="77"/>
  <c r="E905" i="77"/>
  <c r="D905" i="77"/>
  <c r="C905" i="77"/>
  <c r="B905" i="77"/>
  <c r="A905" i="77"/>
  <c r="G904" i="77"/>
  <c r="F904" i="77"/>
  <c r="E904" i="77"/>
  <c r="D904" i="77"/>
  <c r="C904" i="77"/>
  <c r="B904" i="77"/>
  <c r="A904" i="77"/>
  <c r="G903" i="77"/>
  <c r="F903" i="77"/>
  <c r="E903" i="77"/>
  <c r="D903" i="77"/>
  <c r="C903" i="77"/>
  <c r="B903" i="77"/>
  <c r="A903" i="77"/>
  <c r="G902" i="77"/>
  <c r="F902" i="77"/>
  <c r="E902" i="77"/>
  <c r="D902" i="77"/>
  <c r="C902" i="77"/>
  <c r="B902" i="77"/>
  <c r="A902" i="77"/>
  <c r="G901" i="77"/>
  <c r="F901" i="77"/>
  <c r="E901" i="77"/>
  <c r="D901" i="77"/>
  <c r="C901" i="77"/>
  <c r="B901" i="77"/>
  <c r="A901" i="77"/>
  <c r="G900" i="77"/>
  <c r="F900" i="77"/>
  <c r="E900" i="77"/>
  <c r="D900" i="77"/>
  <c r="C900" i="77"/>
  <c r="B900" i="77"/>
  <c r="A900" i="77"/>
  <c r="G899" i="77"/>
  <c r="F899" i="77"/>
  <c r="E899" i="77"/>
  <c r="D899" i="77"/>
  <c r="C899" i="77"/>
  <c r="B899" i="77"/>
  <c r="A899" i="77"/>
  <c r="G898" i="77"/>
  <c r="F898" i="77"/>
  <c r="E898" i="77"/>
  <c r="D898" i="77"/>
  <c r="C898" i="77"/>
  <c r="B898" i="77"/>
  <c r="A898" i="77"/>
  <c r="G897" i="77"/>
  <c r="F897" i="77"/>
  <c r="E897" i="77"/>
  <c r="D897" i="77"/>
  <c r="C897" i="77"/>
  <c r="B897" i="77"/>
  <c r="A897" i="77"/>
  <c r="G896" i="77"/>
  <c r="F896" i="77"/>
  <c r="E896" i="77"/>
  <c r="D896" i="77"/>
  <c r="C896" i="77"/>
  <c r="B896" i="77"/>
  <c r="A896" i="77"/>
  <c r="G895" i="77"/>
  <c r="F895" i="77"/>
  <c r="E895" i="77"/>
  <c r="D895" i="77"/>
  <c r="C895" i="77"/>
  <c r="B895" i="77"/>
  <c r="A895" i="77"/>
  <c r="G894" i="77"/>
  <c r="F894" i="77"/>
  <c r="E894" i="77"/>
  <c r="D894" i="77"/>
  <c r="C894" i="77"/>
  <c r="B894" i="77"/>
  <c r="A894" i="77"/>
  <c r="G893" i="77"/>
  <c r="F893" i="77"/>
  <c r="E893" i="77"/>
  <c r="D893" i="77"/>
  <c r="C893" i="77"/>
  <c r="B893" i="77"/>
  <c r="A893" i="77"/>
  <c r="G892" i="77"/>
  <c r="F892" i="77"/>
  <c r="E892" i="77"/>
  <c r="D892" i="77"/>
  <c r="C892" i="77"/>
  <c r="B892" i="77"/>
  <c r="A892" i="77"/>
  <c r="G891" i="77"/>
  <c r="F891" i="77"/>
  <c r="E891" i="77"/>
  <c r="D891" i="77"/>
  <c r="C891" i="77"/>
  <c r="B891" i="77"/>
  <c r="A891" i="77"/>
  <c r="G890" i="77"/>
  <c r="F890" i="77"/>
  <c r="E890" i="77"/>
  <c r="D890" i="77"/>
  <c r="C890" i="77"/>
  <c r="B890" i="77"/>
  <c r="A890" i="77"/>
  <c r="G889" i="77"/>
  <c r="F889" i="77"/>
  <c r="E889" i="77"/>
  <c r="D889" i="77"/>
  <c r="C889" i="77"/>
  <c r="B889" i="77"/>
  <c r="A889" i="77"/>
  <c r="G888" i="77"/>
  <c r="F888" i="77"/>
  <c r="E888" i="77"/>
  <c r="D888" i="77"/>
  <c r="C888" i="77"/>
  <c r="B888" i="77"/>
  <c r="A888" i="77"/>
  <c r="G887" i="77"/>
  <c r="F887" i="77"/>
  <c r="E887" i="77"/>
  <c r="D887" i="77"/>
  <c r="C887" i="77"/>
  <c r="B887" i="77"/>
  <c r="A887" i="77"/>
  <c r="G886" i="77"/>
  <c r="F886" i="77"/>
  <c r="E886" i="77"/>
  <c r="D886" i="77"/>
  <c r="C886" i="77"/>
  <c r="B886" i="77"/>
  <c r="A886" i="77"/>
  <c r="G885" i="77"/>
  <c r="F885" i="77"/>
  <c r="E885" i="77"/>
  <c r="D885" i="77"/>
  <c r="C885" i="77"/>
  <c r="B885" i="77"/>
  <c r="A885" i="77"/>
  <c r="G884" i="77"/>
  <c r="F884" i="77"/>
  <c r="E884" i="77"/>
  <c r="D884" i="77"/>
  <c r="C884" i="77"/>
  <c r="B884" i="77"/>
  <c r="A884" i="77"/>
  <c r="G883" i="77"/>
  <c r="F883" i="77"/>
  <c r="E883" i="77"/>
  <c r="D883" i="77"/>
  <c r="C883" i="77"/>
  <c r="B883" i="77"/>
  <c r="A883" i="77"/>
  <c r="G882" i="77"/>
  <c r="F882" i="77"/>
  <c r="E882" i="77"/>
  <c r="D882" i="77"/>
  <c r="C882" i="77"/>
  <c r="B882" i="77"/>
  <c r="A882" i="77"/>
  <c r="G881" i="77"/>
  <c r="F881" i="77"/>
  <c r="E881" i="77"/>
  <c r="D881" i="77"/>
  <c r="C881" i="77"/>
  <c r="B881" i="77"/>
  <c r="A881" i="77"/>
  <c r="G880" i="77"/>
  <c r="F880" i="77"/>
  <c r="E880" i="77"/>
  <c r="D880" i="77"/>
  <c r="C880" i="77"/>
  <c r="B880" i="77"/>
  <c r="A880" i="77"/>
  <c r="G879" i="77"/>
  <c r="F879" i="77"/>
  <c r="E879" i="77"/>
  <c r="D879" i="77"/>
  <c r="C879" i="77"/>
  <c r="B879" i="77"/>
  <c r="A879" i="77"/>
  <c r="G878" i="77"/>
  <c r="F878" i="77"/>
  <c r="E878" i="77"/>
  <c r="D878" i="77"/>
  <c r="C878" i="77"/>
  <c r="B878" i="77"/>
  <c r="A878" i="77"/>
  <c r="G877" i="77"/>
  <c r="F877" i="77"/>
  <c r="E877" i="77"/>
  <c r="D877" i="77"/>
  <c r="C877" i="77"/>
  <c r="B877" i="77"/>
  <c r="A877" i="77"/>
  <c r="G876" i="77"/>
  <c r="F876" i="77"/>
  <c r="E876" i="77"/>
  <c r="D876" i="77"/>
  <c r="C876" i="77"/>
  <c r="B876" i="77"/>
  <c r="A876" i="77"/>
  <c r="G875" i="77"/>
  <c r="F875" i="77"/>
  <c r="E875" i="77"/>
  <c r="D875" i="77"/>
  <c r="C875" i="77"/>
  <c r="B875" i="77"/>
  <c r="A875" i="77"/>
  <c r="G874" i="77"/>
  <c r="F874" i="77"/>
  <c r="E874" i="77"/>
  <c r="D874" i="77"/>
  <c r="C874" i="77"/>
  <c r="B874" i="77"/>
  <c r="A874" i="77"/>
  <c r="G873" i="77"/>
  <c r="F873" i="77"/>
  <c r="E873" i="77"/>
  <c r="D873" i="77"/>
  <c r="C873" i="77"/>
  <c r="B873" i="77"/>
  <c r="A873" i="77"/>
  <c r="G872" i="77"/>
  <c r="F872" i="77"/>
  <c r="E872" i="77"/>
  <c r="D872" i="77"/>
  <c r="C872" i="77"/>
  <c r="B872" i="77"/>
  <c r="A872" i="77"/>
  <c r="G871" i="77"/>
  <c r="F871" i="77"/>
  <c r="E871" i="77"/>
  <c r="D871" i="77"/>
  <c r="C871" i="77"/>
  <c r="B871" i="77"/>
  <c r="A871" i="77"/>
  <c r="G870" i="77"/>
  <c r="F870" i="77"/>
  <c r="E870" i="77"/>
  <c r="D870" i="77"/>
  <c r="C870" i="77"/>
  <c r="B870" i="77"/>
  <c r="A870" i="77"/>
  <c r="G869" i="77"/>
  <c r="F869" i="77"/>
  <c r="E869" i="77"/>
  <c r="D869" i="77"/>
  <c r="C869" i="77"/>
  <c r="B869" i="77"/>
  <c r="A869" i="77"/>
  <c r="G868" i="77"/>
  <c r="F868" i="77"/>
  <c r="E868" i="77"/>
  <c r="D868" i="77"/>
  <c r="C868" i="77"/>
  <c r="B868" i="77"/>
  <c r="A868" i="77"/>
  <c r="G867" i="77"/>
  <c r="F867" i="77"/>
  <c r="E867" i="77"/>
  <c r="D867" i="77"/>
  <c r="C867" i="77"/>
  <c r="B867" i="77"/>
  <c r="A867" i="77"/>
  <c r="G866" i="77"/>
  <c r="F866" i="77"/>
  <c r="E866" i="77"/>
  <c r="D866" i="77"/>
  <c r="C866" i="77"/>
  <c r="B866" i="77"/>
  <c r="A866" i="77"/>
  <c r="G865" i="77"/>
  <c r="F865" i="77"/>
  <c r="E865" i="77"/>
  <c r="D865" i="77"/>
  <c r="C865" i="77"/>
  <c r="B865" i="77"/>
  <c r="A865" i="77"/>
  <c r="G864" i="77"/>
  <c r="F864" i="77"/>
  <c r="E864" i="77"/>
  <c r="D864" i="77"/>
  <c r="C864" i="77"/>
  <c r="B864" i="77"/>
  <c r="A864" i="77"/>
  <c r="G863" i="77"/>
  <c r="F863" i="77"/>
  <c r="E863" i="77"/>
  <c r="D863" i="77"/>
  <c r="C863" i="77"/>
  <c r="B863" i="77"/>
  <c r="A863" i="77"/>
  <c r="G862" i="77"/>
  <c r="F862" i="77"/>
  <c r="E862" i="77"/>
  <c r="D862" i="77"/>
  <c r="C862" i="77"/>
  <c r="B862" i="77"/>
  <c r="A862" i="77"/>
  <c r="G861" i="77"/>
  <c r="F861" i="77"/>
  <c r="E861" i="77"/>
  <c r="D861" i="77"/>
  <c r="C861" i="77"/>
  <c r="B861" i="77"/>
  <c r="A861" i="77"/>
  <c r="G860" i="77"/>
  <c r="F860" i="77"/>
  <c r="E860" i="77"/>
  <c r="D860" i="77"/>
  <c r="C860" i="77"/>
  <c r="B860" i="77"/>
  <c r="A860" i="77"/>
  <c r="G859" i="77"/>
  <c r="F859" i="77"/>
  <c r="E859" i="77"/>
  <c r="D859" i="77"/>
  <c r="C859" i="77"/>
  <c r="B859" i="77"/>
  <c r="A859" i="77"/>
  <c r="G858" i="77"/>
  <c r="F858" i="77"/>
  <c r="E858" i="77"/>
  <c r="D858" i="77"/>
  <c r="C858" i="77"/>
  <c r="B858" i="77"/>
  <c r="A858" i="77"/>
  <c r="G857" i="77"/>
  <c r="F857" i="77"/>
  <c r="E857" i="77"/>
  <c r="D857" i="77"/>
  <c r="C857" i="77"/>
  <c r="B857" i="77"/>
  <c r="A857" i="77"/>
  <c r="G856" i="77"/>
  <c r="F856" i="77"/>
  <c r="E856" i="77"/>
  <c r="D856" i="77"/>
  <c r="C856" i="77"/>
  <c r="B856" i="77"/>
  <c r="A856" i="77"/>
  <c r="G855" i="77"/>
  <c r="F855" i="77"/>
  <c r="E855" i="77"/>
  <c r="D855" i="77"/>
  <c r="C855" i="77"/>
  <c r="B855" i="77"/>
  <c r="A855" i="77"/>
  <c r="G854" i="77"/>
  <c r="F854" i="77"/>
  <c r="E854" i="77"/>
  <c r="D854" i="77"/>
  <c r="C854" i="77"/>
  <c r="B854" i="77"/>
  <c r="A854" i="77"/>
  <c r="G853" i="77"/>
  <c r="F853" i="77"/>
  <c r="E853" i="77"/>
  <c r="D853" i="77"/>
  <c r="C853" i="77"/>
  <c r="B853" i="77"/>
  <c r="A853" i="77"/>
  <c r="G852" i="77"/>
  <c r="F852" i="77"/>
  <c r="E852" i="77"/>
  <c r="D852" i="77"/>
  <c r="C852" i="77"/>
  <c r="B852" i="77"/>
  <c r="A852" i="77"/>
  <c r="G851" i="77"/>
  <c r="F851" i="77"/>
  <c r="E851" i="77"/>
  <c r="D851" i="77"/>
  <c r="C851" i="77"/>
  <c r="B851" i="77"/>
  <c r="A851" i="77"/>
  <c r="G850" i="77"/>
  <c r="F850" i="77"/>
  <c r="E850" i="77"/>
  <c r="D850" i="77"/>
  <c r="C850" i="77"/>
  <c r="B850" i="77"/>
  <c r="A850" i="77"/>
  <c r="G849" i="77"/>
  <c r="F849" i="77"/>
  <c r="E849" i="77"/>
  <c r="D849" i="77"/>
  <c r="C849" i="77"/>
  <c r="B849" i="77"/>
  <c r="A849" i="77"/>
  <c r="G848" i="77"/>
  <c r="F848" i="77"/>
  <c r="E848" i="77"/>
  <c r="D848" i="77"/>
  <c r="C848" i="77"/>
  <c r="B848" i="77"/>
  <c r="A848" i="77"/>
  <c r="G847" i="77"/>
  <c r="F847" i="77"/>
  <c r="E847" i="77"/>
  <c r="D847" i="77"/>
  <c r="C847" i="77"/>
  <c r="B847" i="77"/>
  <c r="A847" i="77"/>
  <c r="G846" i="77"/>
  <c r="F846" i="77"/>
  <c r="E846" i="77"/>
  <c r="D846" i="77"/>
  <c r="C846" i="77"/>
  <c r="B846" i="77"/>
  <c r="A846" i="77"/>
  <c r="G845" i="77"/>
  <c r="F845" i="77"/>
  <c r="E845" i="77"/>
  <c r="D845" i="77"/>
  <c r="C845" i="77"/>
  <c r="B845" i="77"/>
  <c r="A845" i="77"/>
  <c r="G844" i="77"/>
  <c r="F844" i="77"/>
  <c r="E844" i="77"/>
  <c r="D844" i="77"/>
  <c r="C844" i="77"/>
  <c r="B844" i="77"/>
  <c r="A844" i="77"/>
  <c r="G843" i="77"/>
  <c r="F843" i="77"/>
  <c r="E843" i="77"/>
  <c r="D843" i="77"/>
  <c r="C843" i="77"/>
  <c r="B843" i="77"/>
  <c r="A843" i="77"/>
  <c r="G842" i="77"/>
  <c r="F842" i="77"/>
  <c r="E842" i="77"/>
  <c r="D842" i="77"/>
  <c r="C842" i="77"/>
  <c r="B842" i="77"/>
  <c r="A842" i="77"/>
  <c r="G841" i="77"/>
  <c r="F841" i="77"/>
  <c r="E841" i="77"/>
  <c r="D841" i="77"/>
  <c r="C841" i="77"/>
  <c r="B841" i="77"/>
  <c r="A841" i="77"/>
  <c r="G840" i="77"/>
  <c r="F840" i="77"/>
  <c r="E840" i="77"/>
  <c r="D840" i="77"/>
  <c r="C840" i="77"/>
  <c r="B840" i="77"/>
  <c r="A840" i="77"/>
  <c r="G839" i="77"/>
  <c r="F839" i="77"/>
  <c r="E839" i="77"/>
  <c r="D839" i="77"/>
  <c r="C839" i="77"/>
  <c r="B839" i="77"/>
  <c r="A839" i="77"/>
  <c r="G838" i="77"/>
  <c r="F838" i="77"/>
  <c r="E838" i="77"/>
  <c r="D838" i="77"/>
  <c r="C838" i="77"/>
  <c r="B838" i="77"/>
  <c r="A838" i="77"/>
  <c r="G837" i="77"/>
  <c r="F837" i="77"/>
  <c r="E837" i="77"/>
  <c r="D837" i="77"/>
  <c r="C837" i="77"/>
  <c r="B837" i="77"/>
  <c r="A837" i="77"/>
  <c r="G836" i="77"/>
  <c r="F836" i="77"/>
  <c r="E836" i="77"/>
  <c r="D836" i="77"/>
  <c r="C836" i="77"/>
  <c r="B836" i="77"/>
  <c r="A836" i="77"/>
  <c r="G835" i="77"/>
  <c r="F835" i="77"/>
  <c r="E835" i="77"/>
  <c r="D835" i="77"/>
  <c r="C835" i="77"/>
  <c r="B835" i="77"/>
  <c r="A835" i="77"/>
  <c r="G834" i="77"/>
  <c r="F834" i="77"/>
  <c r="E834" i="77"/>
  <c r="D834" i="77"/>
  <c r="C834" i="77"/>
  <c r="B834" i="77"/>
  <c r="A834" i="77"/>
  <c r="G833" i="77"/>
  <c r="F833" i="77"/>
  <c r="E833" i="77"/>
  <c r="D833" i="77"/>
  <c r="C833" i="77"/>
  <c r="B833" i="77"/>
  <c r="A833" i="77"/>
  <c r="G832" i="77"/>
  <c r="F832" i="77"/>
  <c r="E832" i="77"/>
  <c r="D832" i="77"/>
  <c r="C832" i="77"/>
  <c r="B832" i="77"/>
  <c r="A832" i="77"/>
  <c r="G831" i="77"/>
  <c r="F831" i="77"/>
  <c r="E831" i="77"/>
  <c r="D831" i="77"/>
  <c r="C831" i="77"/>
  <c r="B831" i="77"/>
  <c r="A831" i="77"/>
  <c r="G830" i="77"/>
  <c r="F830" i="77"/>
  <c r="E830" i="77"/>
  <c r="D830" i="77"/>
  <c r="C830" i="77"/>
  <c r="B830" i="77"/>
  <c r="A830" i="77"/>
  <c r="G829" i="77"/>
  <c r="F829" i="77"/>
  <c r="E829" i="77"/>
  <c r="D829" i="77"/>
  <c r="C829" i="77"/>
  <c r="B829" i="77"/>
  <c r="A829" i="77"/>
  <c r="G828" i="77"/>
  <c r="F828" i="77"/>
  <c r="E828" i="77"/>
  <c r="D828" i="77"/>
  <c r="C828" i="77"/>
  <c r="B828" i="77"/>
  <c r="A828" i="77"/>
  <c r="G827" i="77"/>
  <c r="F827" i="77"/>
  <c r="E827" i="77"/>
  <c r="D827" i="77"/>
  <c r="C827" i="77"/>
  <c r="B827" i="77"/>
  <c r="A827" i="77"/>
  <c r="G826" i="77"/>
  <c r="F826" i="77"/>
  <c r="E826" i="77"/>
  <c r="D826" i="77"/>
  <c r="C826" i="77"/>
  <c r="B826" i="77"/>
  <c r="A826" i="77"/>
  <c r="G825" i="77"/>
  <c r="F825" i="77"/>
  <c r="E825" i="77"/>
  <c r="D825" i="77"/>
  <c r="C825" i="77"/>
  <c r="B825" i="77"/>
  <c r="A825" i="77"/>
  <c r="G824" i="77"/>
  <c r="F824" i="77"/>
  <c r="E824" i="77"/>
  <c r="D824" i="77"/>
  <c r="C824" i="77"/>
  <c r="B824" i="77"/>
  <c r="A824" i="77"/>
  <c r="G823" i="77"/>
  <c r="F823" i="77"/>
  <c r="E823" i="77"/>
  <c r="D823" i="77"/>
  <c r="C823" i="77"/>
  <c r="B823" i="77"/>
  <c r="A823" i="77"/>
  <c r="G822" i="77"/>
  <c r="F822" i="77"/>
  <c r="E822" i="77"/>
  <c r="D822" i="77"/>
  <c r="C822" i="77"/>
  <c r="B822" i="77"/>
  <c r="A822" i="77"/>
  <c r="G821" i="77"/>
  <c r="F821" i="77"/>
  <c r="E821" i="77"/>
  <c r="D821" i="77"/>
  <c r="C821" i="77"/>
  <c r="B821" i="77"/>
  <c r="A821" i="77"/>
  <c r="G820" i="77"/>
  <c r="F820" i="77"/>
  <c r="E820" i="77"/>
  <c r="D820" i="77"/>
  <c r="C820" i="77"/>
  <c r="B820" i="77"/>
  <c r="A820" i="77"/>
  <c r="G819" i="77"/>
  <c r="F819" i="77"/>
  <c r="E819" i="77"/>
  <c r="D819" i="77"/>
  <c r="C819" i="77"/>
  <c r="B819" i="77"/>
  <c r="A819" i="77"/>
  <c r="G818" i="77"/>
  <c r="F818" i="77"/>
  <c r="E818" i="77"/>
  <c r="D818" i="77"/>
  <c r="C818" i="77"/>
  <c r="B818" i="77"/>
  <c r="A818" i="77"/>
  <c r="G817" i="77"/>
  <c r="F817" i="77"/>
  <c r="E817" i="77"/>
  <c r="D817" i="77"/>
  <c r="C817" i="77"/>
  <c r="B817" i="77"/>
  <c r="A817" i="77"/>
  <c r="G816" i="77"/>
  <c r="F816" i="77"/>
  <c r="E816" i="77"/>
  <c r="D816" i="77"/>
  <c r="C816" i="77"/>
  <c r="B816" i="77"/>
  <c r="A816" i="77"/>
  <c r="G815" i="77"/>
  <c r="F815" i="77"/>
  <c r="E815" i="77"/>
  <c r="D815" i="77"/>
  <c r="C815" i="77"/>
  <c r="B815" i="77"/>
  <c r="A815" i="77"/>
  <c r="G814" i="77"/>
  <c r="F814" i="77"/>
  <c r="E814" i="77"/>
  <c r="D814" i="77"/>
  <c r="C814" i="77"/>
  <c r="B814" i="77"/>
  <c r="A814" i="77"/>
  <c r="G813" i="77"/>
  <c r="F813" i="77"/>
  <c r="E813" i="77"/>
  <c r="D813" i="77"/>
  <c r="C813" i="77"/>
  <c r="B813" i="77"/>
  <c r="A813" i="77"/>
  <c r="G812" i="77"/>
  <c r="F812" i="77"/>
  <c r="E812" i="77"/>
  <c r="D812" i="77"/>
  <c r="C812" i="77"/>
  <c r="B812" i="77"/>
  <c r="A812" i="77"/>
  <c r="G811" i="77"/>
  <c r="F811" i="77"/>
  <c r="E811" i="77"/>
  <c r="D811" i="77"/>
  <c r="C811" i="77"/>
  <c r="B811" i="77"/>
  <c r="A811" i="77"/>
  <c r="G810" i="77"/>
  <c r="F810" i="77"/>
  <c r="E810" i="77"/>
  <c r="D810" i="77"/>
  <c r="C810" i="77"/>
  <c r="B810" i="77"/>
  <c r="A810" i="77"/>
  <c r="G809" i="77"/>
  <c r="F809" i="77"/>
  <c r="E809" i="77"/>
  <c r="D809" i="77"/>
  <c r="C809" i="77"/>
  <c r="B809" i="77"/>
  <c r="A809" i="77"/>
  <c r="G808" i="77"/>
  <c r="F808" i="77"/>
  <c r="E808" i="77"/>
  <c r="D808" i="77"/>
  <c r="C808" i="77"/>
  <c r="B808" i="77"/>
  <c r="A808" i="77"/>
  <c r="G807" i="77"/>
  <c r="F807" i="77"/>
  <c r="E807" i="77"/>
  <c r="D807" i="77"/>
  <c r="C807" i="77"/>
  <c r="B807" i="77"/>
  <c r="A807" i="77"/>
  <c r="G806" i="77"/>
  <c r="F806" i="77"/>
  <c r="E806" i="77"/>
  <c r="D806" i="77"/>
  <c r="C806" i="77"/>
  <c r="B806" i="77"/>
  <c r="A806" i="77"/>
  <c r="G805" i="77"/>
  <c r="F805" i="77"/>
  <c r="E805" i="77"/>
  <c r="D805" i="77"/>
  <c r="C805" i="77"/>
  <c r="B805" i="77"/>
  <c r="A805" i="77"/>
  <c r="G804" i="77"/>
  <c r="F804" i="77"/>
  <c r="E804" i="77"/>
  <c r="D804" i="77"/>
  <c r="C804" i="77"/>
  <c r="B804" i="77"/>
  <c r="A804" i="77"/>
  <c r="G803" i="77"/>
  <c r="F803" i="77"/>
  <c r="E803" i="77"/>
  <c r="D803" i="77"/>
  <c r="C803" i="77"/>
  <c r="B803" i="77"/>
  <c r="A803" i="77"/>
  <c r="G802" i="77"/>
  <c r="F802" i="77"/>
  <c r="E802" i="77"/>
  <c r="D802" i="77"/>
  <c r="C802" i="77"/>
  <c r="B802" i="77"/>
  <c r="A802" i="77"/>
  <c r="G801" i="77"/>
  <c r="F801" i="77"/>
  <c r="E801" i="77"/>
  <c r="D801" i="77"/>
  <c r="C801" i="77"/>
  <c r="B801" i="77"/>
  <c r="A801" i="77"/>
  <c r="G800" i="77"/>
  <c r="F800" i="77"/>
  <c r="E800" i="77"/>
  <c r="D800" i="77"/>
  <c r="C800" i="77"/>
  <c r="B800" i="77"/>
  <c r="A800" i="77"/>
  <c r="G799" i="77"/>
  <c r="F799" i="77"/>
  <c r="E799" i="77"/>
  <c r="D799" i="77"/>
  <c r="C799" i="77"/>
  <c r="B799" i="77"/>
  <c r="A799" i="77"/>
  <c r="G798" i="77"/>
  <c r="F798" i="77"/>
  <c r="E798" i="77"/>
  <c r="D798" i="77"/>
  <c r="C798" i="77"/>
  <c r="B798" i="77"/>
  <c r="A798" i="77"/>
  <c r="G797" i="77"/>
  <c r="F797" i="77"/>
  <c r="E797" i="77"/>
  <c r="D797" i="77"/>
  <c r="C797" i="77"/>
  <c r="B797" i="77"/>
  <c r="A797" i="77"/>
  <c r="G796" i="77"/>
  <c r="F796" i="77"/>
  <c r="E796" i="77"/>
  <c r="D796" i="77"/>
  <c r="C796" i="77"/>
  <c r="B796" i="77"/>
  <c r="A796" i="77"/>
  <c r="G795" i="77"/>
  <c r="F795" i="77"/>
  <c r="E795" i="77"/>
  <c r="D795" i="77"/>
  <c r="C795" i="77"/>
  <c r="B795" i="77"/>
  <c r="A795" i="77"/>
  <c r="G794" i="77"/>
  <c r="F794" i="77"/>
  <c r="E794" i="77"/>
  <c r="D794" i="77"/>
  <c r="C794" i="77"/>
  <c r="B794" i="77"/>
  <c r="A794" i="77"/>
  <c r="G793" i="77"/>
  <c r="F793" i="77"/>
  <c r="E793" i="77"/>
  <c r="D793" i="77"/>
  <c r="C793" i="77"/>
  <c r="B793" i="77"/>
  <c r="A793" i="77"/>
  <c r="G792" i="77"/>
  <c r="F792" i="77"/>
  <c r="E792" i="77"/>
  <c r="D792" i="77"/>
  <c r="C792" i="77"/>
  <c r="B792" i="77"/>
  <c r="A792" i="77"/>
  <c r="G791" i="77"/>
  <c r="F791" i="77"/>
  <c r="E791" i="77"/>
  <c r="D791" i="77"/>
  <c r="C791" i="77"/>
  <c r="B791" i="77"/>
  <c r="A791" i="77"/>
  <c r="G790" i="77"/>
  <c r="F790" i="77"/>
  <c r="E790" i="77"/>
  <c r="D790" i="77"/>
  <c r="C790" i="77"/>
  <c r="B790" i="77"/>
  <c r="A790" i="77"/>
  <c r="G789" i="77"/>
  <c r="F789" i="77"/>
  <c r="E789" i="77"/>
  <c r="D789" i="77"/>
  <c r="C789" i="77"/>
  <c r="B789" i="77"/>
  <c r="A789" i="77"/>
  <c r="G788" i="77"/>
  <c r="F788" i="77"/>
  <c r="E788" i="77"/>
  <c r="D788" i="77"/>
  <c r="C788" i="77"/>
  <c r="B788" i="77"/>
  <c r="A788" i="77"/>
  <c r="G787" i="77"/>
  <c r="F787" i="77"/>
  <c r="E787" i="77"/>
  <c r="D787" i="77"/>
  <c r="C787" i="77"/>
  <c r="B787" i="77"/>
  <c r="A787" i="77"/>
  <c r="G786" i="77"/>
  <c r="F786" i="77"/>
  <c r="E786" i="77"/>
  <c r="D786" i="77"/>
  <c r="C786" i="77"/>
  <c r="B786" i="77"/>
  <c r="A786" i="77"/>
  <c r="G785" i="77"/>
  <c r="F785" i="77"/>
  <c r="E785" i="77"/>
  <c r="D785" i="77"/>
  <c r="C785" i="77"/>
  <c r="B785" i="77"/>
  <c r="A785" i="77"/>
  <c r="G784" i="77"/>
  <c r="F784" i="77"/>
  <c r="E784" i="77"/>
  <c r="D784" i="77"/>
  <c r="C784" i="77"/>
  <c r="B784" i="77"/>
  <c r="A784" i="77"/>
  <c r="G783" i="77"/>
  <c r="F783" i="77"/>
  <c r="E783" i="77"/>
  <c r="D783" i="77"/>
  <c r="C783" i="77"/>
  <c r="B783" i="77"/>
  <c r="A783" i="77"/>
  <c r="G782" i="77"/>
  <c r="F782" i="77"/>
  <c r="E782" i="77"/>
  <c r="D782" i="77"/>
  <c r="C782" i="77"/>
  <c r="B782" i="77"/>
  <c r="A782" i="77"/>
  <c r="G781" i="77"/>
  <c r="F781" i="77"/>
  <c r="E781" i="77"/>
  <c r="D781" i="77"/>
  <c r="C781" i="77"/>
  <c r="B781" i="77"/>
  <c r="A781" i="77"/>
  <c r="G780" i="77"/>
  <c r="F780" i="77"/>
  <c r="E780" i="77"/>
  <c r="D780" i="77"/>
  <c r="C780" i="77"/>
  <c r="B780" i="77"/>
  <c r="A780" i="77"/>
  <c r="G779" i="77"/>
  <c r="F779" i="77"/>
  <c r="E779" i="77"/>
  <c r="D779" i="77"/>
  <c r="C779" i="77"/>
  <c r="B779" i="77"/>
  <c r="A779" i="77"/>
  <c r="G778" i="77"/>
  <c r="F778" i="77"/>
  <c r="E778" i="77"/>
  <c r="D778" i="77"/>
  <c r="C778" i="77"/>
  <c r="B778" i="77"/>
  <c r="A778" i="77"/>
  <c r="G777" i="77"/>
  <c r="F777" i="77"/>
  <c r="E777" i="77"/>
  <c r="D777" i="77"/>
  <c r="C777" i="77"/>
  <c r="B777" i="77"/>
  <c r="A777" i="77"/>
  <c r="G776" i="77"/>
  <c r="F776" i="77"/>
  <c r="E776" i="77"/>
  <c r="D776" i="77"/>
  <c r="C776" i="77"/>
  <c r="B776" i="77"/>
  <c r="A776" i="77"/>
  <c r="G775" i="77"/>
  <c r="F775" i="77"/>
  <c r="E775" i="77"/>
  <c r="D775" i="77"/>
  <c r="C775" i="77"/>
  <c r="B775" i="77"/>
  <c r="A775" i="77"/>
  <c r="G774" i="77"/>
  <c r="F774" i="77"/>
  <c r="E774" i="77"/>
  <c r="D774" i="77"/>
  <c r="C774" i="77"/>
  <c r="B774" i="77"/>
  <c r="A774" i="77"/>
  <c r="G773" i="77"/>
  <c r="F773" i="77"/>
  <c r="E773" i="77"/>
  <c r="D773" i="77"/>
  <c r="C773" i="77"/>
  <c r="B773" i="77"/>
  <c r="A773" i="77"/>
  <c r="G772" i="77"/>
  <c r="F772" i="77"/>
  <c r="E772" i="77"/>
  <c r="D772" i="77"/>
  <c r="C772" i="77"/>
  <c r="B772" i="77"/>
  <c r="A772" i="77"/>
  <c r="G771" i="77"/>
  <c r="F771" i="77"/>
  <c r="E771" i="77"/>
  <c r="D771" i="77"/>
  <c r="C771" i="77"/>
  <c r="B771" i="77"/>
  <c r="A771" i="77"/>
  <c r="G770" i="77"/>
  <c r="F770" i="77"/>
  <c r="E770" i="77"/>
  <c r="D770" i="77"/>
  <c r="C770" i="77"/>
  <c r="B770" i="77"/>
  <c r="A770" i="77"/>
  <c r="G769" i="77"/>
  <c r="F769" i="77"/>
  <c r="E769" i="77"/>
  <c r="D769" i="77"/>
  <c r="C769" i="77"/>
  <c r="B769" i="77"/>
  <c r="A769" i="77"/>
  <c r="G768" i="77"/>
  <c r="F768" i="77"/>
  <c r="E768" i="77"/>
  <c r="D768" i="77"/>
  <c r="C768" i="77"/>
  <c r="B768" i="77"/>
  <c r="A768" i="77"/>
  <c r="G767" i="77"/>
  <c r="F767" i="77"/>
  <c r="E767" i="77"/>
  <c r="D767" i="77"/>
  <c r="C767" i="77"/>
  <c r="B767" i="77"/>
  <c r="A767" i="77"/>
  <c r="G766" i="77"/>
  <c r="F766" i="77"/>
  <c r="E766" i="77"/>
  <c r="D766" i="77"/>
  <c r="C766" i="77"/>
  <c r="B766" i="77"/>
  <c r="A766" i="77"/>
  <c r="G765" i="77"/>
  <c r="F765" i="77"/>
  <c r="E765" i="77"/>
  <c r="D765" i="77"/>
  <c r="C765" i="77"/>
  <c r="B765" i="77"/>
  <c r="A765" i="77"/>
  <c r="G764" i="77"/>
  <c r="F764" i="77"/>
  <c r="E764" i="77"/>
  <c r="D764" i="77"/>
  <c r="C764" i="77"/>
  <c r="B764" i="77"/>
  <c r="A764" i="77"/>
  <c r="G763" i="77"/>
  <c r="F763" i="77"/>
  <c r="E763" i="77"/>
  <c r="D763" i="77"/>
  <c r="C763" i="77"/>
  <c r="B763" i="77"/>
  <c r="A763" i="77"/>
  <c r="G762" i="77"/>
  <c r="F762" i="77"/>
  <c r="E762" i="77"/>
  <c r="D762" i="77"/>
  <c r="C762" i="77"/>
  <c r="B762" i="77"/>
  <c r="A762" i="77"/>
  <c r="G761" i="77"/>
  <c r="F761" i="77"/>
  <c r="E761" i="77"/>
  <c r="D761" i="77"/>
  <c r="C761" i="77"/>
  <c r="B761" i="77"/>
  <c r="A761" i="77"/>
  <c r="G760" i="77"/>
  <c r="F760" i="77"/>
  <c r="E760" i="77"/>
  <c r="D760" i="77"/>
  <c r="C760" i="77"/>
  <c r="B760" i="77"/>
  <c r="A760" i="77"/>
  <c r="G759" i="77"/>
  <c r="F759" i="77"/>
  <c r="E759" i="77"/>
  <c r="D759" i="77"/>
  <c r="C759" i="77"/>
  <c r="B759" i="77"/>
  <c r="A759" i="77"/>
  <c r="G758" i="77"/>
  <c r="F758" i="77"/>
  <c r="E758" i="77"/>
  <c r="D758" i="77"/>
  <c r="C758" i="77"/>
  <c r="B758" i="77"/>
  <c r="A758" i="77"/>
  <c r="G757" i="77"/>
  <c r="F757" i="77"/>
  <c r="E757" i="77"/>
  <c r="D757" i="77"/>
  <c r="C757" i="77"/>
  <c r="B757" i="77"/>
  <c r="A757" i="77"/>
  <c r="G756" i="77"/>
  <c r="F756" i="77"/>
  <c r="E756" i="77"/>
  <c r="D756" i="77"/>
  <c r="C756" i="77"/>
  <c r="B756" i="77"/>
  <c r="A756" i="77"/>
  <c r="G755" i="77"/>
  <c r="F755" i="77"/>
  <c r="E755" i="77"/>
  <c r="D755" i="77"/>
  <c r="C755" i="77"/>
  <c r="B755" i="77"/>
  <c r="A755" i="77"/>
  <c r="G754" i="77"/>
  <c r="F754" i="77"/>
  <c r="E754" i="77"/>
  <c r="D754" i="77"/>
  <c r="C754" i="77"/>
  <c r="B754" i="77"/>
  <c r="A754" i="77"/>
  <c r="G753" i="77"/>
  <c r="F753" i="77"/>
  <c r="E753" i="77"/>
  <c r="D753" i="77"/>
  <c r="C753" i="77"/>
  <c r="B753" i="77"/>
  <c r="A753" i="77"/>
  <c r="G752" i="77"/>
  <c r="F752" i="77"/>
  <c r="E752" i="77"/>
  <c r="D752" i="77"/>
  <c r="C752" i="77"/>
  <c r="B752" i="77"/>
  <c r="A752" i="77"/>
  <c r="G751" i="77"/>
  <c r="F751" i="77"/>
  <c r="E751" i="77"/>
  <c r="D751" i="77"/>
  <c r="C751" i="77"/>
  <c r="B751" i="77"/>
  <c r="A751" i="77"/>
  <c r="G750" i="77"/>
  <c r="F750" i="77"/>
  <c r="E750" i="77"/>
  <c r="D750" i="77"/>
  <c r="C750" i="77"/>
  <c r="B750" i="77"/>
  <c r="A750" i="77"/>
  <c r="G749" i="77"/>
  <c r="F749" i="77"/>
  <c r="E749" i="77"/>
  <c r="D749" i="77"/>
  <c r="C749" i="77"/>
  <c r="B749" i="77"/>
  <c r="A749" i="77"/>
  <c r="G748" i="77"/>
  <c r="F748" i="77"/>
  <c r="E748" i="77"/>
  <c r="D748" i="77"/>
  <c r="C748" i="77"/>
  <c r="B748" i="77"/>
  <c r="A748" i="77"/>
  <c r="G747" i="77"/>
  <c r="F747" i="77"/>
  <c r="E747" i="77"/>
  <c r="D747" i="77"/>
  <c r="C747" i="77"/>
  <c r="B747" i="77"/>
  <c r="A747" i="77"/>
  <c r="G746" i="77"/>
  <c r="F746" i="77"/>
  <c r="E746" i="77"/>
  <c r="D746" i="77"/>
  <c r="C746" i="77"/>
  <c r="B746" i="77"/>
  <c r="A746" i="77"/>
  <c r="G745" i="77"/>
  <c r="F745" i="77"/>
  <c r="E745" i="77"/>
  <c r="D745" i="77"/>
  <c r="C745" i="77"/>
  <c r="B745" i="77"/>
  <c r="A745" i="77"/>
  <c r="G744" i="77"/>
  <c r="F744" i="77"/>
  <c r="E744" i="77"/>
  <c r="D744" i="77"/>
  <c r="C744" i="77"/>
  <c r="B744" i="77"/>
  <c r="A744" i="77"/>
  <c r="G743" i="77"/>
  <c r="F743" i="77"/>
  <c r="E743" i="77"/>
  <c r="D743" i="77"/>
  <c r="C743" i="77"/>
  <c r="B743" i="77"/>
  <c r="A743" i="77"/>
  <c r="G742" i="77"/>
  <c r="F742" i="77"/>
  <c r="E742" i="77"/>
  <c r="D742" i="77"/>
  <c r="C742" i="77"/>
  <c r="B742" i="77"/>
  <c r="A742" i="77"/>
  <c r="G741" i="77"/>
  <c r="F741" i="77"/>
  <c r="E741" i="77"/>
  <c r="D741" i="77"/>
  <c r="C741" i="77"/>
  <c r="B741" i="77"/>
  <c r="A741" i="77"/>
  <c r="G740" i="77"/>
  <c r="F740" i="77"/>
  <c r="E740" i="77"/>
  <c r="D740" i="77"/>
  <c r="C740" i="77"/>
  <c r="B740" i="77"/>
  <c r="A740" i="77"/>
  <c r="G739" i="77"/>
  <c r="F739" i="77"/>
  <c r="E739" i="77"/>
  <c r="D739" i="77"/>
  <c r="C739" i="77"/>
  <c r="B739" i="77"/>
  <c r="A739" i="77"/>
  <c r="G738" i="77"/>
  <c r="F738" i="77"/>
  <c r="E738" i="77"/>
  <c r="D738" i="77"/>
  <c r="C738" i="77"/>
  <c r="B738" i="77"/>
  <c r="A738" i="77"/>
  <c r="G737" i="77"/>
  <c r="F737" i="77"/>
  <c r="E737" i="77"/>
  <c r="D737" i="77"/>
  <c r="C737" i="77"/>
  <c r="B737" i="77"/>
  <c r="A737" i="77"/>
  <c r="G736" i="77"/>
  <c r="F736" i="77"/>
  <c r="E736" i="77"/>
  <c r="D736" i="77"/>
  <c r="C736" i="77"/>
  <c r="B736" i="77"/>
  <c r="A736" i="77"/>
  <c r="G735" i="77"/>
  <c r="F735" i="77"/>
  <c r="E735" i="77"/>
  <c r="D735" i="77"/>
  <c r="C735" i="77"/>
  <c r="B735" i="77"/>
  <c r="A735" i="77"/>
  <c r="G734" i="77"/>
  <c r="F734" i="77"/>
  <c r="E734" i="77"/>
  <c r="D734" i="77"/>
  <c r="C734" i="77"/>
  <c r="B734" i="77"/>
  <c r="A734" i="77"/>
  <c r="G733" i="77"/>
  <c r="F733" i="77"/>
  <c r="E733" i="77"/>
  <c r="D733" i="77"/>
  <c r="C733" i="77"/>
  <c r="B733" i="77"/>
  <c r="A733" i="77"/>
  <c r="G732" i="77"/>
  <c r="F732" i="77"/>
  <c r="E732" i="77"/>
  <c r="D732" i="77"/>
  <c r="C732" i="77"/>
  <c r="B732" i="77"/>
  <c r="A732" i="77"/>
  <c r="G731" i="77"/>
  <c r="F731" i="77"/>
  <c r="E731" i="77"/>
  <c r="D731" i="77"/>
  <c r="C731" i="77"/>
  <c r="B731" i="77"/>
  <c r="A731" i="77"/>
  <c r="G730" i="77"/>
  <c r="F730" i="77"/>
  <c r="E730" i="77"/>
  <c r="D730" i="77"/>
  <c r="C730" i="77"/>
  <c r="B730" i="77"/>
  <c r="A730" i="77"/>
  <c r="G729" i="77"/>
  <c r="F729" i="77"/>
  <c r="E729" i="77"/>
  <c r="D729" i="77"/>
  <c r="C729" i="77"/>
  <c r="B729" i="77"/>
  <c r="A729" i="77"/>
  <c r="G728" i="77"/>
  <c r="F728" i="77"/>
  <c r="E728" i="77"/>
  <c r="D728" i="77"/>
  <c r="C728" i="77"/>
  <c r="B728" i="77"/>
  <c r="A728" i="77"/>
  <c r="G727" i="77"/>
  <c r="F727" i="77"/>
  <c r="E727" i="77"/>
  <c r="D727" i="77"/>
  <c r="C727" i="77"/>
  <c r="B727" i="77"/>
  <c r="A727" i="77"/>
  <c r="G726" i="77"/>
  <c r="F726" i="77"/>
  <c r="E726" i="77"/>
  <c r="D726" i="77"/>
  <c r="C726" i="77"/>
  <c r="B726" i="77"/>
  <c r="A726" i="77"/>
  <c r="G725" i="77"/>
  <c r="F725" i="77"/>
  <c r="E725" i="77"/>
  <c r="D725" i="77"/>
  <c r="C725" i="77"/>
  <c r="B725" i="77"/>
  <c r="A725" i="77"/>
  <c r="G724" i="77"/>
  <c r="F724" i="77"/>
  <c r="E724" i="77"/>
  <c r="D724" i="77"/>
  <c r="C724" i="77"/>
  <c r="B724" i="77"/>
  <c r="A724" i="77"/>
  <c r="G723" i="77"/>
  <c r="F723" i="77"/>
  <c r="E723" i="77"/>
  <c r="D723" i="77"/>
  <c r="C723" i="77"/>
  <c r="B723" i="77"/>
  <c r="A723" i="77"/>
  <c r="G722" i="77"/>
  <c r="F722" i="77"/>
  <c r="E722" i="77"/>
  <c r="D722" i="77"/>
  <c r="C722" i="77"/>
  <c r="B722" i="77"/>
  <c r="A722" i="77"/>
  <c r="G721" i="77"/>
  <c r="F721" i="77"/>
  <c r="E721" i="77"/>
  <c r="D721" i="77"/>
  <c r="C721" i="77"/>
  <c r="B721" i="77"/>
  <c r="A721" i="77"/>
  <c r="G720" i="77"/>
  <c r="F720" i="77"/>
  <c r="E720" i="77"/>
  <c r="D720" i="77"/>
  <c r="C720" i="77"/>
  <c r="B720" i="77"/>
  <c r="A720" i="77"/>
  <c r="G719" i="77"/>
  <c r="F719" i="77"/>
  <c r="E719" i="77"/>
  <c r="D719" i="77"/>
  <c r="C719" i="77"/>
  <c r="B719" i="77"/>
  <c r="A719" i="77"/>
  <c r="G718" i="77"/>
  <c r="F718" i="77"/>
  <c r="E718" i="77"/>
  <c r="D718" i="77"/>
  <c r="C718" i="77"/>
  <c r="B718" i="77"/>
  <c r="A718" i="77"/>
  <c r="G717" i="77"/>
  <c r="F717" i="77"/>
  <c r="E717" i="77"/>
  <c r="D717" i="77"/>
  <c r="C717" i="77"/>
  <c r="B717" i="77"/>
  <c r="A717" i="77"/>
  <c r="G716" i="77"/>
  <c r="F716" i="77"/>
  <c r="E716" i="77"/>
  <c r="D716" i="77"/>
  <c r="C716" i="77"/>
  <c r="B716" i="77"/>
  <c r="A716" i="77"/>
  <c r="G715" i="77"/>
  <c r="F715" i="77"/>
  <c r="E715" i="77"/>
  <c r="D715" i="77"/>
  <c r="C715" i="77"/>
  <c r="B715" i="77"/>
  <c r="A715" i="77"/>
  <c r="G714" i="77"/>
  <c r="F714" i="77"/>
  <c r="E714" i="77"/>
  <c r="D714" i="77"/>
  <c r="C714" i="77"/>
  <c r="B714" i="77"/>
  <c r="A714" i="77"/>
  <c r="G713" i="77"/>
  <c r="F713" i="77"/>
  <c r="E713" i="77"/>
  <c r="D713" i="77"/>
  <c r="C713" i="77"/>
  <c r="B713" i="77"/>
  <c r="A713" i="77"/>
  <c r="G712" i="77"/>
  <c r="F712" i="77"/>
  <c r="E712" i="77"/>
  <c r="D712" i="77"/>
  <c r="C712" i="77"/>
  <c r="B712" i="77"/>
  <c r="A712" i="77"/>
  <c r="G711" i="77"/>
  <c r="F711" i="77"/>
  <c r="E711" i="77"/>
  <c r="D711" i="77"/>
  <c r="C711" i="77"/>
  <c r="B711" i="77"/>
  <c r="A711" i="77"/>
  <c r="G710" i="77"/>
  <c r="F710" i="77"/>
  <c r="E710" i="77"/>
  <c r="D710" i="77"/>
  <c r="C710" i="77"/>
  <c r="B710" i="77"/>
  <c r="A710" i="77"/>
  <c r="G709" i="77"/>
  <c r="F709" i="77"/>
  <c r="E709" i="77"/>
  <c r="D709" i="77"/>
  <c r="C709" i="77"/>
  <c r="B709" i="77"/>
  <c r="A709" i="77"/>
  <c r="G708" i="77"/>
  <c r="F708" i="77"/>
  <c r="E708" i="77"/>
  <c r="D708" i="77"/>
  <c r="C708" i="77"/>
  <c r="B708" i="77"/>
  <c r="A708" i="77"/>
  <c r="G707" i="77"/>
  <c r="F707" i="77"/>
  <c r="E707" i="77"/>
  <c r="D707" i="77"/>
  <c r="C707" i="77"/>
  <c r="B707" i="77"/>
  <c r="A707" i="77"/>
  <c r="G706" i="77"/>
  <c r="F706" i="77"/>
  <c r="E706" i="77"/>
  <c r="D706" i="77"/>
  <c r="C706" i="77"/>
  <c r="B706" i="77"/>
  <c r="A706" i="77"/>
  <c r="G705" i="77"/>
  <c r="F705" i="77"/>
  <c r="E705" i="77"/>
  <c r="D705" i="77"/>
  <c r="C705" i="77"/>
  <c r="B705" i="77"/>
  <c r="A705" i="77"/>
  <c r="G704" i="77"/>
  <c r="F704" i="77"/>
  <c r="E704" i="77"/>
  <c r="D704" i="77"/>
  <c r="C704" i="77"/>
  <c r="B704" i="77"/>
  <c r="A704" i="77"/>
  <c r="G703" i="77"/>
  <c r="F703" i="77"/>
  <c r="E703" i="77"/>
  <c r="D703" i="77"/>
  <c r="C703" i="77"/>
  <c r="B703" i="77"/>
  <c r="A703" i="77"/>
  <c r="G702" i="77"/>
  <c r="F702" i="77"/>
  <c r="E702" i="77"/>
  <c r="D702" i="77"/>
  <c r="C702" i="77"/>
  <c r="B702" i="77"/>
  <c r="A702" i="77"/>
  <c r="G701" i="77"/>
  <c r="F701" i="77"/>
  <c r="E701" i="77"/>
  <c r="D701" i="77"/>
  <c r="C701" i="77"/>
  <c r="B701" i="77"/>
  <c r="A701" i="77"/>
  <c r="G700" i="77"/>
  <c r="F700" i="77"/>
  <c r="E700" i="77"/>
  <c r="D700" i="77"/>
  <c r="C700" i="77"/>
  <c r="B700" i="77"/>
  <c r="A700" i="77"/>
  <c r="G699" i="77"/>
  <c r="F699" i="77"/>
  <c r="E699" i="77"/>
  <c r="D699" i="77"/>
  <c r="C699" i="77"/>
  <c r="B699" i="77"/>
  <c r="A699" i="77"/>
  <c r="G698" i="77"/>
  <c r="F698" i="77"/>
  <c r="E698" i="77"/>
  <c r="D698" i="77"/>
  <c r="C698" i="77"/>
  <c r="B698" i="77"/>
  <c r="A698" i="77"/>
  <c r="G697" i="77"/>
  <c r="F697" i="77"/>
  <c r="E697" i="77"/>
  <c r="D697" i="77"/>
  <c r="C697" i="77"/>
  <c r="B697" i="77"/>
  <c r="A697" i="77"/>
  <c r="G696" i="77"/>
  <c r="F696" i="77"/>
  <c r="E696" i="77"/>
  <c r="D696" i="77"/>
  <c r="C696" i="77"/>
  <c r="B696" i="77"/>
  <c r="A696" i="77"/>
  <c r="G695" i="77"/>
  <c r="F695" i="77"/>
  <c r="E695" i="77"/>
  <c r="D695" i="77"/>
  <c r="C695" i="77"/>
  <c r="B695" i="77"/>
  <c r="A695" i="77"/>
  <c r="G694" i="77"/>
  <c r="F694" i="77"/>
  <c r="E694" i="77"/>
  <c r="D694" i="77"/>
  <c r="C694" i="77"/>
  <c r="B694" i="77"/>
  <c r="A694" i="77"/>
  <c r="G693" i="77"/>
  <c r="F693" i="77"/>
  <c r="E693" i="77"/>
  <c r="D693" i="77"/>
  <c r="C693" i="77"/>
  <c r="B693" i="77"/>
  <c r="A693" i="77"/>
  <c r="G692" i="77"/>
  <c r="F692" i="77"/>
  <c r="E692" i="77"/>
  <c r="D692" i="77"/>
  <c r="C692" i="77"/>
  <c r="B692" i="77"/>
  <c r="A692" i="77"/>
  <c r="G691" i="77"/>
  <c r="F691" i="77"/>
  <c r="E691" i="77"/>
  <c r="D691" i="77"/>
  <c r="C691" i="77"/>
  <c r="B691" i="77"/>
  <c r="A691" i="77"/>
  <c r="G690" i="77"/>
  <c r="F690" i="77"/>
  <c r="E690" i="77"/>
  <c r="D690" i="77"/>
  <c r="C690" i="77"/>
  <c r="B690" i="77"/>
  <c r="A690" i="77"/>
  <c r="G689" i="77"/>
  <c r="F689" i="77"/>
  <c r="E689" i="77"/>
  <c r="D689" i="77"/>
  <c r="C689" i="77"/>
  <c r="B689" i="77"/>
  <c r="A689" i="77"/>
  <c r="G688" i="77"/>
  <c r="F688" i="77"/>
  <c r="E688" i="77"/>
  <c r="D688" i="77"/>
  <c r="C688" i="77"/>
  <c r="B688" i="77"/>
  <c r="A688" i="77"/>
  <c r="G687" i="77"/>
  <c r="F687" i="77"/>
  <c r="E687" i="77"/>
  <c r="D687" i="77"/>
  <c r="C687" i="77"/>
  <c r="B687" i="77"/>
  <c r="A687" i="77"/>
  <c r="G686" i="77"/>
  <c r="F686" i="77"/>
  <c r="E686" i="77"/>
  <c r="D686" i="77"/>
  <c r="C686" i="77"/>
  <c r="B686" i="77"/>
  <c r="A686" i="77"/>
  <c r="G685" i="77"/>
  <c r="F685" i="77"/>
  <c r="E685" i="77"/>
  <c r="D685" i="77"/>
  <c r="C685" i="77"/>
  <c r="B685" i="77"/>
  <c r="A685" i="77"/>
  <c r="G684" i="77"/>
  <c r="F684" i="77"/>
  <c r="E684" i="77"/>
  <c r="D684" i="77"/>
  <c r="C684" i="77"/>
  <c r="B684" i="77"/>
  <c r="A684" i="77"/>
  <c r="G683" i="77"/>
  <c r="F683" i="77"/>
  <c r="E683" i="77"/>
  <c r="D683" i="77"/>
  <c r="C683" i="77"/>
  <c r="B683" i="77"/>
  <c r="A683" i="77"/>
  <c r="G682" i="77"/>
  <c r="F682" i="77"/>
  <c r="E682" i="77"/>
  <c r="D682" i="77"/>
  <c r="C682" i="77"/>
  <c r="B682" i="77"/>
  <c r="A682" i="77"/>
  <c r="G681" i="77"/>
  <c r="F681" i="77"/>
  <c r="E681" i="77"/>
  <c r="D681" i="77"/>
  <c r="C681" i="77"/>
  <c r="B681" i="77"/>
  <c r="A681" i="77"/>
  <c r="G680" i="77"/>
  <c r="F680" i="77"/>
  <c r="E680" i="77"/>
  <c r="D680" i="77"/>
  <c r="C680" i="77"/>
  <c r="B680" i="77"/>
  <c r="A680" i="77"/>
  <c r="G679" i="77"/>
  <c r="F679" i="77"/>
  <c r="E679" i="77"/>
  <c r="D679" i="77"/>
  <c r="C679" i="77"/>
  <c r="B679" i="77"/>
  <c r="A679" i="77"/>
  <c r="G678" i="77"/>
  <c r="F678" i="77"/>
  <c r="E678" i="77"/>
  <c r="D678" i="77"/>
  <c r="C678" i="77"/>
  <c r="B678" i="77"/>
  <c r="A678" i="77"/>
  <c r="G677" i="77"/>
  <c r="F677" i="77"/>
  <c r="E677" i="77"/>
  <c r="D677" i="77"/>
  <c r="C677" i="77"/>
  <c r="B677" i="77"/>
  <c r="A677" i="77"/>
  <c r="G676" i="77"/>
  <c r="F676" i="77"/>
  <c r="E676" i="77"/>
  <c r="D676" i="77"/>
  <c r="C676" i="77"/>
  <c r="B676" i="77"/>
  <c r="A676" i="77"/>
  <c r="G675" i="77"/>
  <c r="F675" i="77"/>
  <c r="E675" i="77"/>
  <c r="D675" i="77"/>
  <c r="C675" i="77"/>
  <c r="B675" i="77"/>
  <c r="A675" i="77"/>
  <c r="G674" i="77"/>
  <c r="F674" i="77"/>
  <c r="E674" i="77"/>
  <c r="D674" i="77"/>
  <c r="C674" i="77"/>
  <c r="B674" i="77"/>
  <c r="A674" i="77"/>
  <c r="G673" i="77"/>
  <c r="F673" i="77"/>
  <c r="E673" i="77"/>
  <c r="D673" i="77"/>
  <c r="C673" i="77"/>
  <c r="B673" i="77"/>
  <c r="A673" i="77"/>
  <c r="G672" i="77"/>
  <c r="F672" i="77"/>
  <c r="E672" i="77"/>
  <c r="D672" i="77"/>
  <c r="C672" i="77"/>
  <c r="B672" i="77"/>
  <c r="A672" i="77"/>
  <c r="G671" i="77"/>
  <c r="F671" i="77"/>
  <c r="E671" i="77"/>
  <c r="D671" i="77"/>
  <c r="C671" i="77"/>
  <c r="B671" i="77"/>
  <c r="A671" i="77"/>
  <c r="G670" i="77"/>
  <c r="F670" i="77"/>
  <c r="E670" i="77"/>
  <c r="D670" i="77"/>
  <c r="C670" i="77"/>
  <c r="B670" i="77"/>
  <c r="A670" i="77"/>
  <c r="G669" i="77"/>
  <c r="F669" i="77"/>
  <c r="E669" i="77"/>
  <c r="D669" i="77"/>
  <c r="C669" i="77"/>
  <c r="B669" i="77"/>
  <c r="A669" i="77"/>
  <c r="G668" i="77"/>
  <c r="F668" i="77"/>
  <c r="E668" i="77"/>
  <c r="D668" i="77"/>
  <c r="C668" i="77"/>
  <c r="B668" i="77"/>
  <c r="A668" i="77"/>
  <c r="G667" i="77"/>
  <c r="F667" i="77"/>
  <c r="E667" i="77"/>
  <c r="D667" i="77"/>
  <c r="C667" i="77"/>
  <c r="B667" i="77"/>
  <c r="A667" i="77"/>
  <c r="G666" i="77"/>
  <c r="F666" i="77"/>
  <c r="E666" i="77"/>
  <c r="D666" i="77"/>
  <c r="C666" i="77"/>
  <c r="B666" i="77"/>
  <c r="A666" i="77"/>
  <c r="G665" i="77"/>
  <c r="F665" i="77"/>
  <c r="E665" i="77"/>
  <c r="D665" i="77"/>
  <c r="C665" i="77"/>
  <c r="B665" i="77"/>
  <c r="A665" i="77"/>
  <c r="G664" i="77"/>
  <c r="F664" i="77"/>
  <c r="E664" i="77"/>
  <c r="D664" i="77"/>
  <c r="C664" i="77"/>
  <c r="B664" i="77"/>
  <c r="A664" i="77"/>
  <c r="G663" i="77"/>
  <c r="F663" i="77"/>
  <c r="E663" i="77"/>
  <c r="D663" i="77"/>
  <c r="C663" i="77"/>
  <c r="B663" i="77"/>
  <c r="A663" i="77"/>
  <c r="G662" i="77"/>
  <c r="F662" i="77"/>
  <c r="E662" i="77"/>
  <c r="D662" i="77"/>
  <c r="C662" i="77"/>
  <c r="B662" i="77"/>
  <c r="A662" i="77"/>
  <c r="G661" i="77"/>
  <c r="F661" i="77"/>
  <c r="E661" i="77"/>
  <c r="D661" i="77"/>
  <c r="C661" i="77"/>
  <c r="B661" i="77"/>
  <c r="A661" i="77"/>
  <c r="G660" i="77"/>
  <c r="F660" i="77"/>
  <c r="E660" i="77"/>
  <c r="D660" i="77"/>
  <c r="C660" i="77"/>
  <c r="B660" i="77"/>
  <c r="A660" i="77"/>
  <c r="G659" i="77"/>
  <c r="F659" i="77"/>
  <c r="E659" i="77"/>
  <c r="D659" i="77"/>
  <c r="C659" i="77"/>
  <c r="B659" i="77"/>
  <c r="A659" i="77"/>
  <c r="G658" i="77"/>
  <c r="F658" i="77"/>
  <c r="E658" i="77"/>
  <c r="D658" i="77"/>
  <c r="C658" i="77"/>
  <c r="B658" i="77"/>
  <c r="A658" i="77"/>
  <c r="G657" i="77"/>
  <c r="F657" i="77"/>
  <c r="E657" i="77"/>
  <c r="D657" i="77"/>
  <c r="C657" i="77"/>
  <c r="B657" i="77"/>
  <c r="A657" i="77"/>
  <c r="G656" i="77"/>
  <c r="F656" i="77"/>
  <c r="E656" i="77"/>
  <c r="D656" i="77"/>
  <c r="C656" i="77"/>
  <c r="B656" i="77"/>
  <c r="A656" i="77"/>
  <c r="G655" i="77"/>
  <c r="F655" i="77"/>
  <c r="E655" i="77"/>
  <c r="D655" i="77"/>
  <c r="C655" i="77"/>
  <c r="B655" i="77"/>
  <c r="A655" i="77"/>
  <c r="G654" i="77"/>
  <c r="F654" i="77"/>
  <c r="E654" i="77"/>
  <c r="D654" i="77"/>
  <c r="C654" i="77"/>
  <c r="B654" i="77"/>
  <c r="A654" i="77"/>
  <c r="G653" i="77"/>
  <c r="F653" i="77"/>
  <c r="E653" i="77"/>
  <c r="D653" i="77"/>
  <c r="C653" i="77"/>
  <c r="B653" i="77"/>
  <c r="A653" i="77"/>
  <c r="G652" i="77"/>
  <c r="F652" i="77"/>
  <c r="E652" i="77"/>
  <c r="D652" i="77"/>
  <c r="C652" i="77"/>
  <c r="B652" i="77"/>
  <c r="A652" i="77"/>
  <c r="G651" i="77"/>
  <c r="F651" i="77"/>
  <c r="E651" i="77"/>
  <c r="D651" i="77"/>
  <c r="C651" i="77"/>
  <c r="B651" i="77"/>
  <c r="A651" i="77"/>
  <c r="G650" i="77"/>
  <c r="F650" i="77"/>
  <c r="E650" i="77"/>
  <c r="D650" i="77"/>
  <c r="C650" i="77"/>
  <c r="B650" i="77"/>
  <c r="A650" i="77"/>
  <c r="G649" i="77"/>
  <c r="F649" i="77"/>
  <c r="E649" i="77"/>
  <c r="D649" i="77"/>
  <c r="C649" i="77"/>
  <c r="B649" i="77"/>
  <c r="A649" i="77"/>
  <c r="G648" i="77"/>
  <c r="F648" i="77"/>
  <c r="E648" i="77"/>
  <c r="D648" i="77"/>
  <c r="C648" i="77"/>
  <c r="B648" i="77"/>
  <c r="A648" i="77"/>
  <c r="G647" i="77"/>
  <c r="F647" i="77"/>
  <c r="E647" i="77"/>
  <c r="D647" i="77"/>
  <c r="C647" i="77"/>
  <c r="B647" i="77"/>
  <c r="A647" i="77"/>
  <c r="G646" i="77"/>
  <c r="F646" i="77"/>
  <c r="E646" i="77"/>
  <c r="D646" i="77"/>
  <c r="C646" i="77"/>
  <c r="B646" i="77"/>
  <c r="A646" i="77"/>
  <c r="G645" i="77"/>
  <c r="F645" i="77"/>
  <c r="E645" i="77"/>
  <c r="D645" i="77"/>
  <c r="C645" i="77"/>
  <c r="B645" i="77"/>
  <c r="A645" i="77"/>
  <c r="G644" i="77"/>
  <c r="F644" i="77"/>
  <c r="E644" i="77"/>
  <c r="D644" i="77"/>
  <c r="C644" i="77"/>
  <c r="B644" i="77"/>
  <c r="A644" i="77"/>
  <c r="G643" i="77"/>
  <c r="F643" i="77"/>
  <c r="E643" i="77"/>
  <c r="D643" i="77"/>
  <c r="C643" i="77"/>
  <c r="B643" i="77"/>
  <c r="A643" i="77"/>
  <c r="G642" i="77"/>
  <c r="F642" i="77"/>
  <c r="E642" i="77"/>
  <c r="D642" i="77"/>
  <c r="C642" i="77"/>
  <c r="B642" i="77"/>
  <c r="A642" i="77"/>
  <c r="G641" i="77"/>
  <c r="F641" i="77"/>
  <c r="E641" i="77"/>
  <c r="D641" i="77"/>
  <c r="C641" i="77"/>
  <c r="B641" i="77"/>
  <c r="A641" i="77"/>
  <c r="G640" i="77"/>
  <c r="F640" i="77"/>
  <c r="E640" i="77"/>
  <c r="D640" i="77"/>
  <c r="C640" i="77"/>
  <c r="B640" i="77"/>
  <c r="A640" i="77"/>
  <c r="G639" i="77"/>
  <c r="F639" i="77"/>
  <c r="E639" i="77"/>
  <c r="D639" i="77"/>
  <c r="C639" i="77"/>
  <c r="B639" i="77"/>
  <c r="A639" i="77"/>
  <c r="G638" i="77"/>
  <c r="F638" i="77"/>
  <c r="E638" i="77"/>
  <c r="D638" i="77"/>
  <c r="C638" i="77"/>
  <c r="B638" i="77"/>
  <c r="A638" i="77"/>
  <c r="G637" i="77"/>
  <c r="F637" i="77"/>
  <c r="E637" i="77"/>
  <c r="D637" i="77"/>
  <c r="C637" i="77"/>
  <c r="B637" i="77"/>
  <c r="A637" i="77"/>
  <c r="G636" i="77"/>
  <c r="F636" i="77"/>
  <c r="E636" i="77"/>
  <c r="D636" i="77"/>
  <c r="C636" i="77"/>
  <c r="B636" i="77"/>
  <c r="A636" i="77"/>
  <c r="G635" i="77"/>
  <c r="F635" i="77"/>
  <c r="E635" i="77"/>
  <c r="D635" i="77"/>
  <c r="C635" i="77"/>
  <c r="B635" i="77"/>
  <c r="A635" i="77"/>
  <c r="G634" i="77"/>
  <c r="F634" i="77"/>
  <c r="E634" i="77"/>
  <c r="D634" i="77"/>
  <c r="C634" i="77"/>
  <c r="B634" i="77"/>
  <c r="A634" i="77"/>
  <c r="G633" i="77"/>
  <c r="F633" i="77"/>
  <c r="E633" i="77"/>
  <c r="D633" i="77"/>
  <c r="C633" i="77"/>
  <c r="B633" i="77"/>
  <c r="A633" i="77"/>
  <c r="G632" i="77"/>
  <c r="F632" i="77"/>
  <c r="E632" i="77"/>
  <c r="D632" i="77"/>
  <c r="C632" i="77"/>
  <c r="B632" i="77"/>
  <c r="A632" i="77"/>
  <c r="G631" i="77"/>
  <c r="F631" i="77"/>
  <c r="E631" i="77"/>
  <c r="D631" i="77"/>
  <c r="C631" i="77"/>
  <c r="B631" i="77"/>
  <c r="A631" i="77"/>
  <c r="G630" i="77"/>
  <c r="F630" i="77"/>
  <c r="E630" i="77"/>
  <c r="D630" i="77"/>
  <c r="C630" i="77"/>
  <c r="B630" i="77"/>
  <c r="A630" i="77"/>
  <c r="G629" i="77"/>
  <c r="F629" i="77"/>
  <c r="E629" i="77"/>
  <c r="D629" i="77"/>
  <c r="C629" i="77"/>
  <c r="B629" i="77"/>
  <c r="A629" i="77"/>
  <c r="G628" i="77"/>
  <c r="F628" i="77"/>
  <c r="E628" i="77"/>
  <c r="D628" i="77"/>
  <c r="C628" i="77"/>
  <c r="B628" i="77"/>
  <c r="A628" i="77"/>
  <c r="G627" i="77"/>
  <c r="F627" i="77"/>
  <c r="E627" i="77"/>
  <c r="D627" i="77"/>
  <c r="C627" i="77"/>
  <c r="B627" i="77"/>
  <c r="A627" i="77"/>
  <c r="G626" i="77"/>
  <c r="F626" i="77"/>
  <c r="E626" i="77"/>
  <c r="D626" i="77"/>
  <c r="C626" i="77"/>
  <c r="B626" i="77"/>
  <c r="A626" i="77"/>
  <c r="G625" i="77"/>
  <c r="F625" i="77"/>
  <c r="E625" i="77"/>
  <c r="D625" i="77"/>
  <c r="C625" i="77"/>
  <c r="B625" i="77"/>
  <c r="A625" i="77"/>
  <c r="G624" i="77"/>
  <c r="F624" i="77"/>
  <c r="E624" i="77"/>
  <c r="D624" i="77"/>
  <c r="C624" i="77"/>
  <c r="B624" i="77"/>
  <c r="A624" i="77"/>
  <c r="G623" i="77"/>
  <c r="F623" i="77"/>
  <c r="E623" i="77"/>
  <c r="D623" i="77"/>
  <c r="C623" i="77"/>
  <c r="B623" i="77"/>
  <c r="A623" i="77"/>
  <c r="G622" i="77"/>
  <c r="F622" i="77"/>
  <c r="E622" i="77"/>
  <c r="D622" i="77"/>
  <c r="C622" i="77"/>
  <c r="B622" i="77"/>
  <c r="A622" i="77"/>
  <c r="G621" i="77"/>
  <c r="F621" i="77"/>
  <c r="E621" i="77"/>
  <c r="D621" i="77"/>
  <c r="C621" i="77"/>
  <c r="B621" i="77"/>
  <c r="A621" i="77"/>
  <c r="G620" i="77"/>
  <c r="F620" i="77"/>
  <c r="E620" i="77"/>
  <c r="D620" i="77"/>
  <c r="C620" i="77"/>
  <c r="B620" i="77"/>
  <c r="A620" i="77"/>
  <c r="G619" i="77"/>
  <c r="F619" i="77"/>
  <c r="E619" i="77"/>
  <c r="D619" i="77"/>
  <c r="C619" i="77"/>
  <c r="B619" i="77"/>
  <c r="A619" i="77"/>
  <c r="G618" i="77"/>
  <c r="F618" i="77"/>
  <c r="E618" i="77"/>
  <c r="D618" i="77"/>
  <c r="C618" i="77"/>
  <c r="B618" i="77"/>
  <c r="A618" i="77"/>
  <c r="G617" i="77"/>
  <c r="F617" i="77"/>
  <c r="E617" i="77"/>
  <c r="D617" i="77"/>
  <c r="C617" i="77"/>
  <c r="B617" i="77"/>
  <c r="A617" i="77"/>
  <c r="G616" i="77"/>
  <c r="F616" i="77"/>
  <c r="E616" i="77"/>
  <c r="D616" i="77"/>
  <c r="C616" i="77"/>
  <c r="B616" i="77"/>
  <c r="A616" i="77"/>
  <c r="G615" i="77"/>
  <c r="F615" i="77"/>
  <c r="E615" i="77"/>
  <c r="D615" i="77"/>
  <c r="C615" i="77"/>
  <c r="B615" i="77"/>
  <c r="A615" i="77"/>
  <c r="G614" i="77"/>
  <c r="F614" i="77"/>
  <c r="E614" i="77"/>
  <c r="D614" i="77"/>
  <c r="C614" i="77"/>
  <c r="B614" i="77"/>
  <c r="A614" i="77"/>
  <c r="G613" i="77"/>
  <c r="F613" i="77"/>
  <c r="E613" i="77"/>
  <c r="D613" i="77"/>
  <c r="C613" i="77"/>
  <c r="B613" i="77"/>
  <c r="A613" i="77"/>
  <c r="G612" i="77"/>
  <c r="F612" i="77"/>
  <c r="E612" i="77"/>
  <c r="D612" i="77"/>
  <c r="C612" i="77"/>
  <c r="B612" i="77"/>
  <c r="A612" i="77"/>
  <c r="G611" i="77"/>
  <c r="F611" i="77"/>
  <c r="E611" i="77"/>
  <c r="D611" i="77"/>
  <c r="C611" i="77"/>
  <c r="B611" i="77"/>
  <c r="A611" i="77"/>
  <c r="G610" i="77"/>
  <c r="F610" i="77"/>
  <c r="E610" i="77"/>
  <c r="D610" i="77"/>
  <c r="C610" i="77"/>
  <c r="B610" i="77"/>
  <c r="A610" i="77"/>
  <c r="G609" i="77"/>
  <c r="F609" i="77"/>
  <c r="E609" i="77"/>
  <c r="D609" i="77"/>
  <c r="C609" i="77"/>
  <c r="B609" i="77"/>
  <c r="A609" i="77"/>
  <c r="G608" i="77"/>
  <c r="F608" i="77"/>
  <c r="E608" i="77"/>
  <c r="D608" i="77"/>
  <c r="C608" i="77"/>
  <c r="B608" i="77"/>
  <c r="A608" i="77"/>
  <c r="G607" i="77"/>
  <c r="F607" i="77"/>
  <c r="E607" i="77"/>
  <c r="D607" i="77"/>
  <c r="C607" i="77"/>
  <c r="B607" i="77"/>
  <c r="A607" i="77"/>
  <c r="G606" i="77"/>
  <c r="F606" i="77"/>
  <c r="E606" i="77"/>
  <c r="D606" i="77"/>
  <c r="C606" i="77"/>
  <c r="B606" i="77"/>
  <c r="A606" i="77"/>
  <c r="G605" i="77"/>
  <c r="F605" i="77"/>
  <c r="E605" i="77"/>
  <c r="D605" i="77"/>
  <c r="C605" i="77"/>
  <c r="B605" i="77"/>
  <c r="A605" i="77"/>
  <c r="G604" i="77"/>
  <c r="F604" i="77"/>
  <c r="E604" i="77"/>
  <c r="D604" i="77"/>
  <c r="C604" i="77"/>
  <c r="B604" i="77"/>
  <c r="A604" i="77"/>
  <c r="G603" i="77"/>
  <c r="F603" i="77"/>
  <c r="E603" i="77"/>
  <c r="D603" i="77"/>
  <c r="C603" i="77"/>
  <c r="B603" i="77"/>
  <c r="A603" i="77"/>
  <c r="G602" i="77"/>
  <c r="F602" i="77"/>
  <c r="E602" i="77"/>
  <c r="D602" i="77"/>
  <c r="C602" i="77"/>
  <c r="B602" i="77"/>
  <c r="A602" i="77"/>
  <c r="G601" i="77"/>
  <c r="F601" i="77"/>
  <c r="E601" i="77"/>
  <c r="D601" i="77"/>
  <c r="C601" i="77"/>
  <c r="B601" i="77"/>
  <c r="A601" i="77"/>
  <c r="G600" i="77"/>
  <c r="F600" i="77"/>
  <c r="E600" i="77"/>
  <c r="D600" i="77"/>
  <c r="C600" i="77"/>
  <c r="B600" i="77"/>
  <c r="A600" i="77"/>
  <c r="G599" i="77"/>
  <c r="F599" i="77"/>
  <c r="E599" i="77"/>
  <c r="D599" i="77"/>
  <c r="C599" i="77"/>
  <c r="B599" i="77"/>
  <c r="A599" i="77"/>
  <c r="G598" i="77"/>
  <c r="F598" i="77"/>
  <c r="E598" i="77"/>
  <c r="D598" i="77"/>
  <c r="C598" i="77"/>
  <c r="B598" i="77"/>
  <c r="A598" i="77"/>
  <c r="G597" i="77"/>
  <c r="F597" i="77"/>
  <c r="E597" i="77"/>
  <c r="D597" i="77"/>
  <c r="C597" i="77"/>
  <c r="B597" i="77"/>
  <c r="A597" i="77"/>
  <c r="G596" i="77"/>
  <c r="F596" i="77"/>
  <c r="E596" i="77"/>
  <c r="D596" i="77"/>
  <c r="C596" i="77"/>
  <c r="B596" i="77"/>
  <c r="A596" i="77"/>
  <c r="G595" i="77"/>
  <c r="F595" i="77"/>
  <c r="E595" i="77"/>
  <c r="D595" i="77"/>
  <c r="C595" i="77"/>
  <c r="B595" i="77"/>
  <c r="A595" i="77"/>
  <c r="G594" i="77"/>
  <c r="F594" i="77"/>
  <c r="E594" i="77"/>
  <c r="D594" i="77"/>
  <c r="C594" i="77"/>
  <c r="B594" i="77"/>
  <c r="A594" i="77"/>
  <c r="G593" i="77"/>
  <c r="F593" i="77"/>
  <c r="E593" i="77"/>
  <c r="D593" i="77"/>
  <c r="C593" i="77"/>
  <c r="B593" i="77"/>
  <c r="A593" i="77"/>
  <c r="G592" i="77"/>
  <c r="F592" i="77"/>
  <c r="E592" i="77"/>
  <c r="D592" i="77"/>
  <c r="C592" i="77"/>
  <c r="B592" i="77"/>
  <c r="A592" i="77"/>
  <c r="G591" i="77"/>
  <c r="F591" i="77"/>
  <c r="E591" i="77"/>
  <c r="D591" i="77"/>
  <c r="C591" i="77"/>
  <c r="B591" i="77"/>
  <c r="A591" i="77"/>
  <c r="G590" i="77"/>
  <c r="F590" i="77"/>
  <c r="E590" i="77"/>
  <c r="D590" i="77"/>
  <c r="C590" i="77"/>
  <c r="B590" i="77"/>
  <c r="A590" i="77"/>
  <c r="G589" i="77"/>
  <c r="F589" i="77"/>
  <c r="E589" i="77"/>
  <c r="D589" i="77"/>
  <c r="C589" i="77"/>
  <c r="B589" i="77"/>
  <c r="A589" i="77"/>
  <c r="G588" i="77"/>
  <c r="F588" i="77"/>
  <c r="E588" i="77"/>
  <c r="D588" i="77"/>
  <c r="C588" i="77"/>
  <c r="B588" i="77"/>
  <c r="A588" i="77"/>
  <c r="G587" i="77"/>
  <c r="F587" i="77"/>
  <c r="E587" i="77"/>
  <c r="D587" i="77"/>
  <c r="C587" i="77"/>
  <c r="B587" i="77"/>
  <c r="A587" i="77"/>
  <c r="G586" i="77"/>
  <c r="F586" i="77"/>
  <c r="E586" i="77"/>
  <c r="D586" i="77"/>
  <c r="C586" i="77"/>
  <c r="B586" i="77"/>
  <c r="A586" i="77"/>
  <c r="G585" i="77"/>
  <c r="F585" i="77"/>
  <c r="E585" i="77"/>
  <c r="D585" i="77"/>
  <c r="C585" i="77"/>
  <c r="B585" i="77"/>
  <c r="A585" i="77"/>
  <c r="G584" i="77"/>
  <c r="F584" i="77"/>
  <c r="E584" i="77"/>
  <c r="D584" i="77"/>
  <c r="C584" i="77"/>
  <c r="B584" i="77"/>
  <c r="A584" i="77"/>
  <c r="G583" i="77"/>
  <c r="F583" i="77"/>
  <c r="E583" i="77"/>
  <c r="D583" i="77"/>
  <c r="C583" i="77"/>
  <c r="B583" i="77"/>
  <c r="A583" i="77"/>
  <c r="G582" i="77"/>
  <c r="F582" i="77"/>
  <c r="E582" i="77"/>
  <c r="D582" i="77"/>
  <c r="C582" i="77"/>
  <c r="B582" i="77"/>
  <c r="A582" i="77"/>
  <c r="G581" i="77"/>
  <c r="F581" i="77"/>
  <c r="E581" i="77"/>
  <c r="D581" i="77"/>
  <c r="C581" i="77"/>
  <c r="B581" i="77"/>
  <c r="A581" i="77"/>
  <c r="G580" i="77"/>
  <c r="F580" i="77"/>
  <c r="E580" i="77"/>
  <c r="D580" i="77"/>
  <c r="C580" i="77"/>
  <c r="B580" i="77"/>
  <c r="A580" i="77"/>
  <c r="G579" i="77"/>
  <c r="F579" i="77"/>
  <c r="E579" i="77"/>
  <c r="D579" i="77"/>
  <c r="C579" i="77"/>
  <c r="B579" i="77"/>
  <c r="A579" i="77"/>
  <c r="G578" i="77"/>
  <c r="F578" i="77"/>
  <c r="E578" i="77"/>
  <c r="D578" i="77"/>
  <c r="C578" i="77"/>
  <c r="B578" i="77"/>
  <c r="A578" i="77"/>
  <c r="G577" i="77"/>
  <c r="F577" i="77"/>
  <c r="E577" i="77"/>
  <c r="D577" i="77"/>
  <c r="C577" i="77"/>
  <c r="B577" i="77"/>
  <c r="A577" i="77"/>
  <c r="G576" i="77"/>
  <c r="F576" i="77"/>
  <c r="E576" i="77"/>
  <c r="D576" i="77"/>
  <c r="C576" i="77"/>
  <c r="B576" i="77"/>
  <c r="A576" i="77"/>
  <c r="G575" i="77"/>
  <c r="F575" i="77"/>
  <c r="E575" i="77"/>
  <c r="D575" i="77"/>
  <c r="C575" i="77"/>
  <c r="B575" i="77"/>
  <c r="A575" i="77"/>
  <c r="G574" i="77"/>
  <c r="F574" i="77"/>
  <c r="E574" i="77"/>
  <c r="D574" i="77"/>
  <c r="C574" i="77"/>
  <c r="B574" i="77"/>
  <c r="A574" i="77"/>
  <c r="G573" i="77"/>
  <c r="F573" i="77"/>
  <c r="E573" i="77"/>
  <c r="D573" i="77"/>
  <c r="C573" i="77"/>
  <c r="B573" i="77"/>
  <c r="A573" i="77"/>
  <c r="G572" i="77"/>
  <c r="F572" i="77"/>
  <c r="E572" i="77"/>
  <c r="D572" i="77"/>
  <c r="C572" i="77"/>
  <c r="B572" i="77"/>
  <c r="A572" i="77"/>
  <c r="G571" i="77"/>
  <c r="F571" i="77"/>
  <c r="E571" i="77"/>
  <c r="D571" i="77"/>
  <c r="C571" i="77"/>
  <c r="B571" i="77"/>
  <c r="A571" i="77"/>
  <c r="G570" i="77"/>
  <c r="F570" i="77"/>
  <c r="E570" i="77"/>
  <c r="D570" i="77"/>
  <c r="C570" i="77"/>
  <c r="B570" i="77"/>
  <c r="A570" i="77"/>
  <c r="G569" i="77"/>
  <c r="F569" i="77"/>
  <c r="E569" i="77"/>
  <c r="D569" i="77"/>
  <c r="C569" i="77"/>
  <c r="B569" i="77"/>
  <c r="A569" i="77"/>
  <c r="G568" i="77"/>
  <c r="F568" i="77"/>
  <c r="E568" i="77"/>
  <c r="D568" i="77"/>
  <c r="C568" i="77"/>
  <c r="B568" i="77"/>
  <c r="A568" i="77"/>
  <c r="G567" i="77"/>
  <c r="F567" i="77"/>
  <c r="E567" i="77"/>
  <c r="D567" i="77"/>
  <c r="C567" i="77"/>
  <c r="B567" i="77"/>
  <c r="A567" i="77"/>
  <c r="G566" i="77"/>
  <c r="F566" i="77"/>
  <c r="E566" i="77"/>
  <c r="D566" i="77"/>
  <c r="C566" i="77"/>
  <c r="B566" i="77"/>
  <c r="A566" i="77"/>
  <c r="G565" i="77"/>
  <c r="F565" i="77"/>
  <c r="E565" i="77"/>
  <c r="D565" i="77"/>
  <c r="C565" i="77"/>
  <c r="B565" i="77"/>
  <c r="A565" i="77"/>
  <c r="G564" i="77"/>
  <c r="F564" i="77"/>
  <c r="E564" i="77"/>
  <c r="D564" i="77"/>
  <c r="C564" i="77"/>
  <c r="B564" i="77"/>
  <c r="A564" i="77"/>
  <c r="G563" i="77"/>
  <c r="F563" i="77"/>
  <c r="E563" i="77"/>
  <c r="D563" i="77"/>
  <c r="C563" i="77"/>
  <c r="B563" i="77"/>
  <c r="A563" i="77"/>
  <c r="G562" i="77"/>
  <c r="F562" i="77"/>
  <c r="E562" i="77"/>
  <c r="D562" i="77"/>
  <c r="C562" i="77"/>
  <c r="B562" i="77"/>
  <c r="A562" i="77"/>
  <c r="G561" i="77"/>
  <c r="F561" i="77"/>
  <c r="E561" i="77"/>
  <c r="D561" i="77"/>
  <c r="C561" i="77"/>
  <c r="B561" i="77"/>
  <c r="A561" i="77"/>
  <c r="G560" i="77"/>
  <c r="F560" i="77"/>
  <c r="E560" i="77"/>
  <c r="D560" i="77"/>
  <c r="C560" i="77"/>
  <c r="B560" i="77"/>
  <c r="A560" i="77"/>
  <c r="G559" i="77"/>
  <c r="F559" i="77"/>
  <c r="E559" i="77"/>
  <c r="D559" i="77"/>
  <c r="C559" i="77"/>
  <c r="B559" i="77"/>
  <c r="A559" i="77"/>
  <c r="G558" i="77"/>
  <c r="F558" i="77"/>
  <c r="E558" i="77"/>
  <c r="D558" i="77"/>
  <c r="C558" i="77"/>
  <c r="B558" i="77"/>
  <c r="A558" i="77"/>
  <c r="G557" i="77"/>
  <c r="F557" i="77"/>
  <c r="E557" i="77"/>
  <c r="D557" i="77"/>
  <c r="C557" i="77"/>
  <c r="B557" i="77"/>
  <c r="A557" i="77"/>
  <c r="G556" i="77"/>
  <c r="F556" i="77"/>
  <c r="E556" i="77"/>
  <c r="D556" i="77"/>
  <c r="C556" i="77"/>
  <c r="B556" i="77"/>
  <c r="A556" i="77"/>
  <c r="G555" i="77"/>
  <c r="F555" i="77"/>
  <c r="E555" i="77"/>
  <c r="D555" i="77"/>
  <c r="C555" i="77"/>
  <c r="B555" i="77"/>
  <c r="A555" i="77"/>
  <c r="G554" i="77"/>
  <c r="F554" i="77"/>
  <c r="E554" i="77"/>
  <c r="D554" i="77"/>
  <c r="C554" i="77"/>
  <c r="B554" i="77"/>
  <c r="A554" i="77"/>
  <c r="G553" i="77"/>
  <c r="F553" i="77"/>
  <c r="E553" i="77"/>
  <c r="D553" i="77"/>
  <c r="C553" i="77"/>
  <c r="B553" i="77"/>
  <c r="A553" i="77"/>
  <c r="G552" i="77"/>
  <c r="F552" i="77"/>
  <c r="E552" i="77"/>
  <c r="D552" i="77"/>
  <c r="C552" i="77"/>
  <c r="B552" i="77"/>
  <c r="A552" i="77"/>
  <c r="G551" i="77"/>
  <c r="F551" i="77"/>
  <c r="E551" i="77"/>
  <c r="D551" i="77"/>
  <c r="C551" i="77"/>
  <c r="B551" i="77"/>
  <c r="A551" i="77"/>
  <c r="G550" i="77"/>
  <c r="F550" i="77"/>
  <c r="E550" i="77"/>
  <c r="D550" i="77"/>
  <c r="C550" i="77"/>
  <c r="B550" i="77"/>
  <c r="A550" i="77"/>
  <c r="G549" i="77"/>
  <c r="F549" i="77"/>
  <c r="E549" i="77"/>
  <c r="D549" i="77"/>
  <c r="C549" i="77"/>
  <c r="B549" i="77"/>
  <c r="A549" i="77"/>
  <c r="G548" i="77"/>
  <c r="F548" i="77"/>
  <c r="E548" i="77"/>
  <c r="D548" i="77"/>
  <c r="C548" i="77"/>
  <c r="B548" i="77"/>
  <c r="A548" i="77"/>
  <c r="G547" i="77"/>
  <c r="F547" i="77"/>
  <c r="E547" i="77"/>
  <c r="D547" i="77"/>
  <c r="C547" i="77"/>
  <c r="B547" i="77"/>
  <c r="A547" i="77"/>
  <c r="G546" i="77"/>
  <c r="F546" i="77"/>
  <c r="E546" i="77"/>
  <c r="D546" i="77"/>
  <c r="C546" i="77"/>
  <c r="B546" i="77"/>
  <c r="A546" i="77"/>
  <c r="G545" i="77"/>
  <c r="F545" i="77"/>
  <c r="E545" i="77"/>
  <c r="D545" i="77"/>
  <c r="C545" i="77"/>
  <c r="B545" i="77"/>
  <c r="A545" i="77"/>
  <c r="G544" i="77"/>
  <c r="F544" i="77"/>
  <c r="E544" i="77"/>
  <c r="D544" i="77"/>
  <c r="C544" i="77"/>
  <c r="B544" i="77"/>
  <c r="A544" i="77"/>
  <c r="G543" i="77"/>
  <c r="F543" i="77"/>
  <c r="E543" i="77"/>
  <c r="D543" i="77"/>
  <c r="C543" i="77"/>
  <c r="B543" i="77"/>
  <c r="A543" i="77"/>
  <c r="G542" i="77"/>
  <c r="F542" i="77"/>
  <c r="E542" i="77"/>
  <c r="D542" i="77"/>
  <c r="C542" i="77"/>
  <c r="B542" i="77"/>
  <c r="A542" i="77"/>
  <c r="G541" i="77"/>
  <c r="F541" i="77"/>
  <c r="E541" i="77"/>
  <c r="D541" i="77"/>
  <c r="C541" i="77"/>
  <c r="B541" i="77"/>
  <c r="A541" i="77"/>
  <c r="G540" i="77"/>
  <c r="F540" i="77"/>
  <c r="E540" i="77"/>
  <c r="D540" i="77"/>
  <c r="C540" i="77"/>
  <c r="B540" i="77"/>
  <c r="A540" i="77"/>
  <c r="G539" i="77"/>
  <c r="F539" i="77"/>
  <c r="E539" i="77"/>
  <c r="D539" i="77"/>
  <c r="C539" i="77"/>
  <c r="B539" i="77"/>
  <c r="A539" i="77"/>
  <c r="G538" i="77"/>
  <c r="F538" i="77"/>
  <c r="E538" i="77"/>
  <c r="D538" i="77"/>
  <c r="C538" i="77"/>
  <c r="B538" i="77"/>
  <c r="A538" i="77"/>
  <c r="G537" i="77"/>
  <c r="F537" i="77"/>
  <c r="E537" i="77"/>
  <c r="D537" i="77"/>
  <c r="C537" i="77"/>
  <c r="B537" i="77"/>
  <c r="A537" i="77"/>
  <c r="G536" i="77"/>
  <c r="F536" i="77"/>
  <c r="E536" i="77"/>
  <c r="D536" i="77"/>
  <c r="C536" i="77"/>
  <c r="B536" i="77"/>
  <c r="A536" i="77"/>
  <c r="G535" i="77"/>
  <c r="F535" i="77"/>
  <c r="E535" i="77"/>
  <c r="D535" i="77"/>
  <c r="C535" i="77"/>
  <c r="B535" i="77"/>
  <c r="A535" i="77"/>
  <c r="G534" i="77"/>
  <c r="F534" i="77"/>
  <c r="E534" i="77"/>
  <c r="D534" i="77"/>
  <c r="C534" i="77"/>
  <c r="B534" i="77"/>
  <c r="A534" i="77"/>
  <c r="G533" i="77"/>
  <c r="F533" i="77"/>
  <c r="E533" i="77"/>
  <c r="D533" i="77"/>
  <c r="C533" i="77"/>
  <c r="B533" i="77"/>
  <c r="A533" i="77"/>
  <c r="G532" i="77"/>
  <c r="F532" i="77"/>
  <c r="E532" i="77"/>
  <c r="D532" i="77"/>
  <c r="C532" i="77"/>
  <c r="B532" i="77"/>
  <c r="A532" i="77"/>
  <c r="G531" i="77"/>
  <c r="F531" i="77"/>
  <c r="E531" i="77"/>
  <c r="D531" i="77"/>
  <c r="C531" i="77"/>
  <c r="B531" i="77"/>
  <c r="A531" i="77"/>
  <c r="G530" i="77"/>
  <c r="F530" i="77"/>
  <c r="E530" i="77"/>
  <c r="D530" i="77"/>
  <c r="C530" i="77"/>
  <c r="B530" i="77"/>
  <c r="A530" i="77"/>
  <c r="G529" i="77"/>
  <c r="F529" i="77"/>
  <c r="E529" i="77"/>
  <c r="D529" i="77"/>
  <c r="C529" i="77"/>
  <c r="B529" i="77"/>
  <c r="A529" i="77"/>
  <c r="G528" i="77"/>
  <c r="F528" i="77"/>
  <c r="E528" i="77"/>
  <c r="D528" i="77"/>
  <c r="C528" i="77"/>
  <c r="B528" i="77"/>
  <c r="A528" i="77"/>
  <c r="G527" i="77"/>
  <c r="F527" i="77"/>
  <c r="E527" i="77"/>
  <c r="D527" i="77"/>
  <c r="C527" i="77"/>
  <c r="B527" i="77"/>
  <c r="A527" i="77"/>
  <c r="G526" i="77"/>
  <c r="F526" i="77"/>
  <c r="E526" i="77"/>
  <c r="D526" i="77"/>
  <c r="C526" i="77"/>
  <c r="B526" i="77"/>
  <c r="A526" i="77"/>
  <c r="G525" i="77"/>
  <c r="F525" i="77"/>
  <c r="E525" i="77"/>
  <c r="D525" i="77"/>
  <c r="C525" i="77"/>
  <c r="B525" i="77"/>
  <c r="A525" i="77"/>
  <c r="G524" i="77"/>
  <c r="F524" i="77"/>
  <c r="E524" i="77"/>
  <c r="D524" i="77"/>
  <c r="C524" i="77"/>
  <c r="B524" i="77"/>
  <c r="A524" i="77"/>
  <c r="G523" i="77"/>
  <c r="F523" i="77"/>
  <c r="E523" i="77"/>
  <c r="D523" i="77"/>
  <c r="C523" i="77"/>
  <c r="B523" i="77"/>
  <c r="A523" i="77"/>
  <c r="G522" i="77"/>
  <c r="F522" i="77"/>
  <c r="E522" i="77"/>
  <c r="D522" i="77"/>
  <c r="C522" i="77"/>
  <c r="B522" i="77"/>
  <c r="A522" i="77"/>
  <c r="G521" i="77"/>
  <c r="F521" i="77"/>
  <c r="E521" i="77"/>
  <c r="D521" i="77"/>
  <c r="C521" i="77"/>
  <c r="B521" i="77"/>
  <c r="A521" i="77"/>
  <c r="G520" i="77"/>
  <c r="F520" i="77"/>
  <c r="E520" i="77"/>
  <c r="D520" i="77"/>
  <c r="C520" i="77"/>
  <c r="B520" i="77"/>
  <c r="A520" i="77"/>
  <c r="G519" i="77"/>
  <c r="F519" i="77"/>
  <c r="E519" i="77"/>
  <c r="D519" i="77"/>
  <c r="C519" i="77"/>
  <c r="B519" i="77"/>
  <c r="A519" i="77"/>
  <c r="G518" i="77"/>
  <c r="F518" i="77"/>
  <c r="E518" i="77"/>
  <c r="D518" i="77"/>
  <c r="C518" i="77"/>
  <c r="B518" i="77"/>
  <c r="A518" i="77"/>
  <c r="G517" i="77"/>
  <c r="F517" i="77"/>
  <c r="E517" i="77"/>
  <c r="D517" i="77"/>
  <c r="C517" i="77"/>
  <c r="B517" i="77"/>
  <c r="A517" i="77"/>
  <c r="G516" i="77"/>
  <c r="F516" i="77"/>
  <c r="E516" i="77"/>
  <c r="D516" i="77"/>
  <c r="C516" i="77"/>
  <c r="B516" i="77"/>
  <c r="A516" i="77"/>
  <c r="G515" i="77"/>
  <c r="F515" i="77"/>
  <c r="E515" i="77"/>
  <c r="D515" i="77"/>
  <c r="C515" i="77"/>
  <c r="B515" i="77"/>
  <c r="A515" i="77"/>
  <c r="G514" i="77"/>
  <c r="F514" i="77"/>
  <c r="E514" i="77"/>
  <c r="D514" i="77"/>
  <c r="C514" i="77"/>
  <c r="B514" i="77"/>
  <c r="A514" i="77"/>
  <c r="G513" i="77"/>
  <c r="F513" i="77"/>
  <c r="E513" i="77"/>
  <c r="D513" i="77"/>
  <c r="C513" i="77"/>
  <c r="B513" i="77"/>
  <c r="A513" i="77"/>
  <c r="G512" i="77"/>
  <c r="F512" i="77"/>
  <c r="E512" i="77"/>
  <c r="D512" i="77"/>
  <c r="C512" i="77"/>
  <c r="B512" i="77"/>
  <c r="A512" i="77"/>
  <c r="G511" i="77"/>
  <c r="F511" i="77"/>
  <c r="E511" i="77"/>
  <c r="D511" i="77"/>
  <c r="C511" i="77"/>
  <c r="B511" i="77"/>
  <c r="A511" i="77"/>
  <c r="G510" i="77"/>
  <c r="F510" i="77"/>
  <c r="E510" i="77"/>
  <c r="D510" i="77"/>
  <c r="C510" i="77"/>
  <c r="B510" i="77"/>
  <c r="A510" i="77"/>
  <c r="G509" i="77"/>
  <c r="F509" i="77"/>
  <c r="E509" i="77"/>
  <c r="D509" i="77"/>
  <c r="C509" i="77"/>
  <c r="B509" i="77"/>
  <c r="A509" i="77"/>
  <c r="G508" i="77"/>
  <c r="F508" i="77"/>
  <c r="E508" i="77"/>
  <c r="D508" i="77"/>
  <c r="C508" i="77"/>
  <c r="B508" i="77"/>
  <c r="A508" i="77"/>
  <c r="G507" i="77"/>
  <c r="F507" i="77"/>
  <c r="E507" i="77"/>
  <c r="D507" i="77"/>
  <c r="C507" i="77"/>
  <c r="B507" i="77"/>
  <c r="A507" i="77"/>
  <c r="G506" i="77"/>
  <c r="F506" i="77"/>
  <c r="E506" i="77"/>
  <c r="D506" i="77"/>
  <c r="C506" i="77"/>
  <c r="B506" i="77"/>
  <c r="A506" i="77"/>
  <c r="G505" i="77"/>
  <c r="F505" i="77"/>
  <c r="E505" i="77"/>
  <c r="D505" i="77"/>
  <c r="C505" i="77"/>
  <c r="B505" i="77"/>
  <c r="A505" i="77"/>
  <c r="G504" i="77"/>
  <c r="F504" i="77"/>
  <c r="E504" i="77"/>
  <c r="D504" i="77"/>
  <c r="C504" i="77"/>
  <c r="B504" i="77"/>
  <c r="A504" i="77"/>
  <c r="G503" i="77"/>
  <c r="F503" i="77"/>
  <c r="E503" i="77"/>
  <c r="D503" i="77"/>
  <c r="C503" i="77"/>
  <c r="B503" i="77"/>
  <c r="A503" i="77"/>
  <c r="G502" i="77"/>
  <c r="F502" i="77"/>
  <c r="E502" i="77"/>
  <c r="D502" i="77"/>
  <c r="C502" i="77"/>
  <c r="B502" i="77"/>
  <c r="A502" i="77"/>
  <c r="G501" i="77"/>
  <c r="F501" i="77"/>
  <c r="E501" i="77"/>
  <c r="D501" i="77"/>
  <c r="C501" i="77"/>
  <c r="B501" i="77"/>
  <c r="A501" i="77"/>
  <c r="G500" i="77"/>
  <c r="F500" i="77"/>
  <c r="E500" i="77"/>
  <c r="D500" i="77"/>
  <c r="C500" i="77"/>
  <c r="B500" i="77"/>
  <c r="A500" i="77"/>
  <c r="G499" i="77"/>
  <c r="F499" i="77"/>
  <c r="E499" i="77"/>
  <c r="D499" i="77"/>
  <c r="C499" i="77"/>
  <c r="B499" i="77"/>
  <c r="A499" i="77"/>
  <c r="G498" i="77"/>
  <c r="F498" i="77"/>
  <c r="E498" i="77"/>
  <c r="D498" i="77"/>
  <c r="C498" i="77"/>
  <c r="B498" i="77"/>
  <c r="A498" i="77"/>
  <c r="G497" i="77"/>
  <c r="F497" i="77"/>
  <c r="E497" i="77"/>
  <c r="D497" i="77"/>
  <c r="C497" i="77"/>
  <c r="B497" i="77"/>
  <c r="A497" i="77"/>
  <c r="G496" i="77"/>
  <c r="F496" i="77"/>
  <c r="E496" i="77"/>
  <c r="D496" i="77"/>
  <c r="C496" i="77"/>
  <c r="B496" i="77"/>
  <c r="A496" i="77"/>
  <c r="G495" i="77"/>
  <c r="F495" i="77"/>
  <c r="E495" i="77"/>
  <c r="D495" i="77"/>
  <c r="C495" i="77"/>
  <c r="B495" i="77"/>
  <c r="A495" i="77"/>
  <c r="G494" i="77"/>
  <c r="F494" i="77"/>
  <c r="E494" i="77"/>
  <c r="D494" i="77"/>
  <c r="C494" i="77"/>
  <c r="B494" i="77"/>
  <c r="A494" i="77"/>
  <c r="G493" i="77"/>
  <c r="F493" i="77"/>
  <c r="E493" i="77"/>
  <c r="D493" i="77"/>
  <c r="C493" i="77"/>
  <c r="B493" i="77"/>
  <c r="A493" i="77"/>
  <c r="G492" i="77"/>
  <c r="F492" i="77"/>
  <c r="E492" i="77"/>
  <c r="D492" i="77"/>
  <c r="C492" i="77"/>
  <c r="B492" i="77"/>
  <c r="A492" i="77"/>
  <c r="G491" i="77"/>
  <c r="F491" i="77"/>
  <c r="E491" i="77"/>
  <c r="D491" i="77"/>
  <c r="C491" i="77"/>
  <c r="B491" i="77"/>
  <c r="A491" i="77"/>
  <c r="G490" i="77"/>
  <c r="F490" i="77"/>
  <c r="E490" i="77"/>
  <c r="D490" i="77"/>
  <c r="C490" i="77"/>
  <c r="B490" i="77"/>
  <c r="A490" i="77"/>
  <c r="G489" i="77"/>
  <c r="F489" i="77"/>
  <c r="E489" i="77"/>
  <c r="D489" i="77"/>
  <c r="C489" i="77"/>
  <c r="B489" i="77"/>
  <c r="A489" i="77"/>
  <c r="G488" i="77"/>
  <c r="F488" i="77"/>
  <c r="E488" i="77"/>
  <c r="D488" i="77"/>
  <c r="C488" i="77"/>
  <c r="B488" i="77"/>
  <c r="A488" i="77"/>
  <c r="G487" i="77"/>
  <c r="F487" i="77"/>
  <c r="E487" i="77"/>
  <c r="D487" i="77"/>
  <c r="C487" i="77"/>
  <c r="B487" i="77"/>
  <c r="A487" i="77"/>
  <c r="G486" i="77"/>
  <c r="F486" i="77"/>
  <c r="E486" i="77"/>
  <c r="D486" i="77"/>
  <c r="C486" i="77"/>
  <c r="B486" i="77"/>
  <c r="A486" i="77"/>
  <c r="G485" i="77"/>
  <c r="F485" i="77"/>
  <c r="E485" i="77"/>
  <c r="D485" i="77"/>
  <c r="C485" i="77"/>
  <c r="B485" i="77"/>
  <c r="A485" i="77"/>
  <c r="G484" i="77"/>
  <c r="F484" i="77"/>
  <c r="E484" i="77"/>
  <c r="D484" i="77"/>
  <c r="C484" i="77"/>
  <c r="B484" i="77"/>
  <c r="A484" i="77"/>
  <c r="G483" i="77"/>
  <c r="F483" i="77"/>
  <c r="E483" i="77"/>
  <c r="D483" i="77"/>
  <c r="C483" i="77"/>
  <c r="B483" i="77"/>
  <c r="A483" i="77"/>
  <c r="G482" i="77"/>
  <c r="F482" i="77"/>
  <c r="E482" i="77"/>
  <c r="D482" i="77"/>
  <c r="C482" i="77"/>
  <c r="B482" i="77"/>
  <c r="A482" i="77"/>
  <c r="G481" i="77"/>
  <c r="F481" i="77"/>
  <c r="E481" i="77"/>
  <c r="D481" i="77"/>
  <c r="C481" i="77"/>
  <c r="B481" i="77"/>
  <c r="A481" i="77"/>
  <c r="G480" i="77"/>
  <c r="F480" i="77"/>
  <c r="E480" i="77"/>
  <c r="D480" i="77"/>
  <c r="C480" i="77"/>
  <c r="B480" i="77"/>
  <c r="A480" i="77"/>
  <c r="G479" i="77"/>
  <c r="F479" i="77"/>
  <c r="E479" i="77"/>
  <c r="D479" i="77"/>
  <c r="C479" i="77"/>
  <c r="B479" i="77"/>
  <c r="A479" i="77"/>
  <c r="G478" i="77"/>
  <c r="F478" i="77"/>
  <c r="E478" i="77"/>
  <c r="D478" i="77"/>
  <c r="C478" i="77"/>
  <c r="B478" i="77"/>
  <c r="A478" i="77"/>
  <c r="G477" i="77"/>
  <c r="F477" i="77"/>
  <c r="E477" i="77"/>
  <c r="D477" i="77"/>
  <c r="C477" i="77"/>
  <c r="B477" i="77"/>
  <c r="A477" i="77"/>
  <c r="G476" i="77"/>
  <c r="F476" i="77"/>
  <c r="E476" i="77"/>
  <c r="D476" i="77"/>
  <c r="C476" i="77"/>
  <c r="B476" i="77"/>
  <c r="A476" i="77"/>
  <c r="G475" i="77"/>
  <c r="F475" i="77"/>
  <c r="E475" i="77"/>
  <c r="D475" i="77"/>
  <c r="C475" i="77"/>
  <c r="B475" i="77"/>
  <c r="A475" i="77"/>
  <c r="G474" i="77"/>
  <c r="F474" i="77"/>
  <c r="E474" i="77"/>
  <c r="D474" i="77"/>
  <c r="C474" i="77"/>
  <c r="B474" i="77"/>
  <c r="A474" i="77"/>
  <c r="G473" i="77"/>
  <c r="F473" i="77"/>
  <c r="E473" i="77"/>
  <c r="D473" i="77"/>
  <c r="C473" i="77"/>
  <c r="B473" i="77"/>
  <c r="A473" i="77"/>
  <c r="G472" i="77"/>
  <c r="F472" i="77"/>
  <c r="E472" i="77"/>
  <c r="D472" i="77"/>
  <c r="C472" i="77"/>
  <c r="B472" i="77"/>
  <c r="A472" i="77"/>
  <c r="G471" i="77"/>
  <c r="F471" i="77"/>
  <c r="E471" i="77"/>
  <c r="D471" i="77"/>
  <c r="C471" i="77"/>
  <c r="B471" i="77"/>
  <c r="A471" i="77"/>
  <c r="G470" i="77"/>
  <c r="F470" i="77"/>
  <c r="E470" i="77"/>
  <c r="D470" i="77"/>
  <c r="C470" i="77"/>
  <c r="B470" i="77"/>
  <c r="A470" i="77"/>
  <c r="G469" i="77"/>
  <c r="F469" i="77"/>
  <c r="E469" i="77"/>
  <c r="D469" i="77"/>
  <c r="C469" i="77"/>
  <c r="B469" i="77"/>
  <c r="A469" i="77"/>
  <c r="G468" i="77"/>
  <c r="F468" i="77"/>
  <c r="E468" i="77"/>
  <c r="D468" i="77"/>
  <c r="C468" i="77"/>
  <c r="B468" i="77"/>
  <c r="A468" i="77"/>
  <c r="G467" i="77"/>
  <c r="F467" i="77"/>
  <c r="E467" i="77"/>
  <c r="D467" i="77"/>
  <c r="C467" i="77"/>
  <c r="B467" i="77"/>
  <c r="A467" i="77"/>
  <c r="G466" i="77"/>
  <c r="F466" i="77"/>
  <c r="E466" i="77"/>
  <c r="D466" i="77"/>
  <c r="C466" i="77"/>
  <c r="B466" i="77"/>
  <c r="A466" i="77"/>
  <c r="G465" i="77"/>
  <c r="F465" i="77"/>
  <c r="E465" i="77"/>
  <c r="D465" i="77"/>
  <c r="C465" i="77"/>
  <c r="B465" i="77"/>
  <c r="A465" i="77"/>
  <c r="G464" i="77"/>
  <c r="F464" i="77"/>
  <c r="E464" i="77"/>
  <c r="D464" i="77"/>
  <c r="C464" i="77"/>
  <c r="B464" i="77"/>
  <c r="A464" i="77"/>
  <c r="G463" i="77"/>
  <c r="F463" i="77"/>
  <c r="E463" i="77"/>
  <c r="D463" i="77"/>
  <c r="C463" i="77"/>
  <c r="B463" i="77"/>
  <c r="A463" i="77"/>
  <c r="G462" i="77"/>
  <c r="F462" i="77"/>
  <c r="E462" i="77"/>
  <c r="D462" i="77"/>
  <c r="C462" i="77"/>
  <c r="B462" i="77"/>
  <c r="A462" i="77"/>
  <c r="G461" i="77"/>
  <c r="F461" i="77"/>
  <c r="E461" i="77"/>
  <c r="D461" i="77"/>
  <c r="C461" i="77"/>
  <c r="B461" i="77"/>
  <c r="A461" i="77"/>
  <c r="G460" i="77"/>
  <c r="F460" i="77"/>
  <c r="E460" i="77"/>
  <c r="D460" i="77"/>
  <c r="C460" i="77"/>
  <c r="B460" i="77"/>
  <c r="A460" i="77"/>
  <c r="G459" i="77"/>
  <c r="F459" i="77"/>
  <c r="E459" i="77"/>
  <c r="D459" i="77"/>
  <c r="C459" i="77"/>
  <c r="B459" i="77"/>
  <c r="A459" i="77"/>
  <c r="G458" i="77"/>
  <c r="F458" i="77"/>
  <c r="E458" i="77"/>
  <c r="D458" i="77"/>
  <c r="C458" i="77"/>
  <c r="B458" i="77"/>
  <c r="A458" i="77"/>
  <c r="G457" i="77"/>
  <c r="F457" i="77"/>
  <c r="E457" i="77"/>
  <c r="D457" i="77"/>
  <c r="C457" i="77"/>
  <c r="B457" i="77"/>
  <c r="A457" i="77"/>
  <c r="G456" i="77"/>
  <c r="F456" i="77"/>
  <c r="E456" i="77"/>
  <c r="D456" i="77"/>
  <c r="C456" i="77"/>
  <c r="B456" i="77"/>
  <c r="A456" i="77"/>
  <c r="G455" i="77"/>
  <c r="F455" i="77"/>
  <c r="E455" i="77"/>
  <c r="D455" i="77"/>
  <c r="C455" i="77"/>
  <c r="B455" i="77"/>
  <c r="A455" i="77"/>
  <c r="G454" i="77"/>
  <c r="F454" i="77"/>
  <c r="E454" i="77"/>
  <c r="D454" i="77"/>
  <c r="C454" i="77"/>
  <c r="B454" i="77"/>
  <c r="A454" i="77"/>
  <c r="G453" i="77"/>
  <c r="F453" i="77"/>
  <c r="E453" i="77"/>
  <c r="D453" i="77"/>
  <c r="C453" i="77"/>
  <c r="B453" i="77"/>
  <c r="A453" i="77"/>
  <c r="G452" i="77"/>
  <c r="F452" i="77"/>
  <c r="E452" i="77"/>
  <c r="D452" i="77"/>
  <c r="C452" i="77"/>
  <c r="B452" i="77"/>
  <c r="A452" i="77"/>
  <c r="G451" i="77"/>
  <c r="F451" i="77"/>
  <c r="E451" i="77"/>
  <c r="D451" i="77"/>
  <c r="C451" i="77"/>
  <c r="B451" i="77"/>
  <c r="A451" i="77"/>
  <c r="G450" i="77"/>
  <c r="F450" i="77"/>
  <c r="E450" i="77"/>
  <c r="D450" i="77"/>
  <c r="C450" i="77"/>
  <c r="B450" i="77"/>
  <c r="A450" i="77"/>
  <c r="G449" i="77"/>
  <c r="F449" i="77"/>
  <c r="E449" i="77"/>
  <c r="D449" i="77"/>
  <c r="C449" i="77"/>
  <c r="B449" i="77"/>
  <c r="A449" i="77"/>
  <c r="G448" i="77"/>
  <c r="F448" i="77"/>
  <c r="E448" i="77"/>
  <c r="D448" i="77"/>
  <c r="C448" i="77"/>
  <c r="B448" i="77"/>
  <c r="A448" i="77"/>
  <c r="G447" i="77"/>
  <c r="F447" i="77"/>
  <c r="E447" i="77"/>
  <c r="D447" i="77"/>
  <c r="C447" i="77"/>
  <c r="B447" i="77"/>
  <c r="A447" i="77"/>
  <c r="G446" i="77"/>
  <c r="F446" i="77"/>
  <c r="E446" i="77"/>
  <c r="D446" i="77"/>
  <c r="C446" i="77"/>
  <c r="B446" i="77"/>
  <c r="A446" i="77"/>
  <c r="G445" i="77"/>
  <c r="F445" i="77"/>
  <c r="E445" i="77"/>
  <c r="D445" i="77"/>
  <c r="C445" i="77"/>
  <c r="B445" i="77"/>
  <c r="A445" i="77"/>
  <c r="G444" i="77"/>
  <c r="F444" i="77"/>
  <c r="E444" i="77"/>
  <c r="D444" i="77"/>
  <c r="C444" i="77"/>
  <c r="B444" i="77"/>
  <c r="A444" i="77"/>
  <c r="G443" i="77"/>
  <c r="F443" i="77"/>
  <c r="E443" i="77"/>
  <c r="D443" i="77"/>
  <c r="C443" i="77"/>
  <c r="B443" i="77"/>
  <c r="A443" i="77"/>
  <c r="G442" i="77"/>
  <c r="F442" i="77"/>
  <c r="E442" i="77"/>
  <c r="D442" i="77"/>
  <c r="C442" i="77"/>
  <c r="B442" i="77"/>
  <c r="A442" i="77"/>
  <c r="G441" i="77"/>
  <c r="F441" i="77"/>
  <c r="E441" i="77"/>
  <c r="D441" i="77"/>
  <c r="C441" i="77"/>
  <c r="B441" i="77"/>
  <c r="A441" i="77"/>
  <c r="G440" i="77"/>
  <c r="F440" i="77"/>
  <c r="E440" i="77"/>
  <c r="D440" i="77"/>
  <c r="C440" i="77"/>
  <c r="B440" i="77"/>
  <c r="A440" i="77"/>
  <c r="G439" i="77"/>
  <c r="F439" i="77"/>
  <c r="E439" i="77"/>
  <c r="D439" i="77"/>
  <c r="C439" i="77"/>
  <c r="B439" i="77"/>
  <c r="A439" i="77"/>
  <c r="G438" i="77"/>
  <c r="F438" i="77"/>
  <c r="E438" i="77"/>
  <c r="D438" i="77"/>
  <c r="C438" i="77"/>
  <c r="B438" i="77"/>
  <c r="A438" i="77"/>
  <c r="G437" i="77"/>
  <c r="F437" i="77"/>
  <c r="E437" i="77"/>
  <c r="D437" i="77"/>
  <c r="C437" i="77"/>
  <c r="B437" i="77"/>
  <c r="A437" i="77"/>
  <c r="G436" i="77"/>
  <c r="F436" i="77"/>
  <c r="E436" i="77"/>
  <c r="D436" i="77"/>
  <c r="C436" i="77"/>
  <c r="B436" i="77"/>
  <c r="A436" i="77"/>
  <c r="G435" i="77"/>
  <c r="F435" i="77"/>
  <c r="E435" i="77"/>
  <c r="D435" i="77"/>
  <c r="C435" i="77"/>
  <c r="B435" i="77"/>
  <c r="A435" i="77"/>
  <c r="G434" i="77"/>
  <c r="F434" i="77"/>
  <c r="E434" i="77"/>
  <c r="D434" i="77"/>
  <c r="C434" i="77"/>
  <c r="B434" i="77"/>
  <c r="A434" i="77"/>
  <c r="G433" i="77"/>
  <c r="F433" i="77"/>
  <c r="E433" i="77"/>
  <c r="D433" i="77"/>
  <c r="C433" i="77"/>
  <c r="B433" i="77"/>
  <c r="A433" i="77"/>
  <c r="G432" i="77"/>
  <c r="F432" i="77"/>
  <c r="E432" i="77"/>
  <c r="D432" i="77"/>
  <c r="C432" i="77"/>
  <c r="B432" i="77"/>
  <c r="A432" i="77"/>
  <c r="G431" i="77"/>
  <c r="F431" i="77"/>
  <c r="E431" i="77"/>
  <c r="D431" i="77"/>
  <c r="C431" i="77"/>
  <c r="B431" i="77"/>
  <c r="A431" i="77"/>
  <c r="G430" i="77"/>
  <c r="F430" i="77"/>
  <c r="E430" i="77"/>
  <c r="D430" i="77"/>
  <c r="C430" i="77"/>
  <c r="B430" i="77"/>
  <c r="A430" i="77"/>
  <c r="G429" i="77"/>
  <c r="F429" i="77"/>
  <c r="E429" i="77"/>
  <c r="D429" i="77"/>
  <c r="C429" i="77"/>
  <c r="B429" i="77"/>
  <c r="A429" i="77"/>
  <c r="G428" i="77"/>
  <c r="F428" i="77"/>
  <c r="E428" i="77"/>
  <c r="D428" i="77"/>
  <c r="C428" i="77"/>
  <c r="B428" i="77"/>
  <c r="A428" i="77"/>
  <c r="G427" i="77"/>
  <c r="F427" i="77"/>
  <c r="E427" i="77"/>
  <c r="D427" i="77"/>
  <c r="C427" i="77"/>
  <c r="B427" i="77"/>
  <c r="A427" i="77"/>
  <c r="G426" i="77"/>
  <c r="F426" i="77"/>
  <c r="E426" i="77"/>
  <c r="D426" i="77"/>
  <c r="C426" i="77"/>
  <c r="B426" i="77"/>
  <c r="A426" i="77"/>
  <c r="G425" i="77"/>
  <c r="F425" i="77"/>
  <c r="E425" i="77"/>
  <c r="D425" i="77"/>
  <c r="C425" i="77"/>
  <c r="B425" i="77"/>
  <c r="A425" i="77"/>
  <c r="G424" i="77"/>
  <c r="F424" i="77"/>
  <c r="E424" i="77"/>
  <c r="D424" i="77"/>
  <c r="C424" i="77"/>
  <c r="B424" i="77"/>
  <c r="A424" i="77"/>
  <c r="G423" i="77"/>
  <c r="F423" i="77"/>
  <c r="E423" i="77"/>
  <c r="D423" i="77"/>
  <c r="C423" i="77"/>
  <c r="B423" i="77"/>
  <c r="A423" i="77"/>
  <c r="G422" i="77"/>
  <c r="F422" i="77"/>
  <c r="E422" i="77"/>
  <c r="D422" i="77"/>
  <c r="C422" i="77"/>
  <c r="B422" i="77"/>
  <c r="A422" i="77"/>
  <c r="G421" i="77"/>
  <c r="F421" i="77"/>
  <c r="E421" i="77"/>
  <c r="D421" i="77"/>
  <c r="C421" i="77"/>
  <c r="B421" i="77"/>
  <c r="A421" i="77"/>
  <c r="G420" i="77"/>
  <c r="F420" i="77"/>
  <c r="E420" i="77"/>
  <c r="D420" i="77"/>
  <c r="C420" i="77"/>
  <c r="B420" i="77"/>
  <c r="A420" i="77"/>
  <c r="G419" i="77"/>
  <c r="F419" i="77"/>
  <c r="E419" i="77"/>
  <c r="D419" i="77"/>
  <c r="C419" i="77"/>
  <c r="B419" i="77"/>
  <c r="A419" i="77"/>
  <c r="G418" i="77"/>
  <c r="F418" i="77"/>
  <c r="E418" i="77"/>
  <c r="D418" i="77"/>
  <c r="C418" i="77"/>
  <c r="B418" i="77"/>
  <c r="A418" i="77"/>
  <c r="G417" i="77"/>
  <c r="F417" i="77"/>
  <c r="E417" i="77"/>
  <c r="D417" i="77"/>
  <c r="C417" i="77"/>
  <c r="B417" i="77"/>
  <c r="A417" i="77"/>
  <c r="G416" i="77"/>
  <c r="F416" i="77"/>
  <c r="E416" i="77"/>
  <c r="D416" i="77"/>
  <c r="C416" i="77"/>
  <c r="B416" i="77"/>
  <c r="A416" i="77"/>
  <c r="G415" i="77"/>
  <c r="F415" i="77"/>
  <c r="E415" i="77"/>
  <c r="D415" i="77"/>
  <c r="C415" i="77"/>
  <c r="B415" i="77"/>
  <c r="A415" i="77"/>
  <c r="G414" i="77"/>
  <c r="F414" i="77"/>
  <c r="E414" i="77"/>
  <c r="D414" i="77"/>
  <c r="C414" i="77"/>
  <c r="B414" i="77"/>
  <c r="A414" i="77"/>
  <c r="G413" i="77"/>
  <c r="F413" i="77"/>
  <c r="E413" i="77"/>
  <c r="D413" i="77"/>
  <c r="C413" i="77"/>
  <c r="B413" i="77"/>
  <c r="A413" i="77"/>
  <c r="G412" i="77"/>
  <c r="F412" i="77"/>
  <c r="E412" i="77"/>
  <c r="D412" i="77"/>
  <c r="C412" i="77"/>
  <c r="B412" i="77"/>
  <c r="A412" i="77"/>
  <c r="G411" i="77"/>
  <c r="F411" i="77"/>
  <c r="E411" i="77"/>
  <c r="D411" i="77"/>
  <c r="C411" i="77"/>
  <c r="B411" i="77"/>
  <c r="A411" i="77"/>
  <c r="G410" i="77"/>
  <c r="F410" i="77"/>
  <c r="E410" i="77"/>
  <c r="D410" i="77"/>
  <c r="C410" i="77"/>
  <c r="B410" i="77"/>
  <c r="A410" i="77"/>
  <c r="G409" i="77"/>
  <c r="F409" i="77"/>
  <c r="E409" i="77"/>
  <c r="D409" i="77"/>
  <c r="C409" i="77"/>
  <c r="B409" i="77"/>
  <c r="A409" i="77"/>
  <c r="G408" i="77"/>
  <c r="F408" i="77"/>
  <c r="E408" i="77"/>
  <c r="D408" i="77"/>
  <c r="C408" i="77"/>
  <c r="B408" i="77"/>
  <c r="A408" i="77"/>
  <c r="G407" i="77"/>
  <c r="F407" i="77"/>
  <c r="E407" i="77"/>
  <c r="D407" i="77"/>
  <c r="C407" i="77"/>
  <c r="B407" i="77"/>
  <c r="A407" i="77"/>
  <c r="G406" i="77"/>
  <c r="F406" i="77"/>
  <c r="E406" i="77"/>
  <c r="D406" i="77"/>
  <c r="C406" i="77"/>
  <c r="B406" i="77"/>
  <c r="A406" i="77"/>
  <c r="G405" i="77"/>
  <c r="F405" i="77"/>
  <c r="E405" i="77"/>
  <c r="D405" i="77"/>
  <c r="C405" i="77"/>
  <c r="B405" i="77"/>
  <c r="A405" i="77"/>
  <c r="G404" i="77"/>
  <c r="F404" i="77"/>
  <c r="E404" i="77"/>
  <c r="D404" i="77"/>
  <c r="C404" i="77"/>
  <c r="B404" i="77"/>
  <c r="A404" i="77"/>
  <c r="G403" i="77"/>
  <c r="F403" i="77"/>
  <c r="E403" i="77"/>
  <c r="D403" i="77"/>
  <c r="C403" i="77"/>
  <c r="B403" i="77"/>
  <c r="A403" i="77"/>
  <c r="G402" i="77"/>
  <c r="F402" i="77"/>
  <c r="E402" i="77"/>
  <c r="D402" i="77"/>
  <c r="C402" i="77"/>
  <c r="B402" i="77"/>
  <c r="A402" i="77"/>
  <c r="G401" i="77"/>
  <c r="F401" i="77"/>
  <c r="E401" i="77"/>
  <c r="D401" i="77"/>
  <c r="C401" i="77"/>
  <c r="B401" i="77"/>
  <c r="A401" i="77"/>
  <c r="G400" i="77"/>
  <c r="F400" i="77"/>
  <c r="E400" i="77"/>
  <c r="D400" i="77"/>
  <c r="C400" i="77"/>
  <c r="B400" i="77"/>
  <c r="A400" i="77"/>
  <c r="G399" i="77"/>
  <c r="F399" i="77"/>
  <c r="E399" i="77"/>
  <c r="D399" i="77"/>
  <c r="C399" i="77"/>
  <c r="B399" i="77"/>
  <c r="A399" i="77"/>
  <c r="G398" i="77"/>
  <c r="F398" i="77"/>
  <c r="E398" i="77"/>
  <c r="D398" i="77"/>
  <c r="C398" i="77"/>
  <c r="B398" i="77"/>
  <c r="A398" i="77"/>
  <c r="G397" i="77"/>
  <c r="F397" i="77"/>
  <c r="E397" i="77"/>
  <c r="D397" i="77"/>
  <c r="C397" i="77"/>
  <c r="B397" i="77"/>
  <c r="A397" i="77"/>
  <c r="G396" i="77"/>
  <c r="F396" i="77"/>
  <c r="E396" i="77"/>
  <c r="D396" i="77"/>
  <c r="C396" i="77"/>
  <c r="B396" i="77"/>
  <c r="A396" i="77"/>
  <c r="G395" i="77"/>
  <c r="F395" i="77"/>
  <c r="E395" i="77"/>
  <c r="D395" i="77"/>
  <c r="C395" i="77"/>
  <c r="B395" i="77"/>
  <c r="A395" i="77"/>
  <c r="G394" i="77"/>
  <c r="F394" i="77"/>
  <c r="E394" i="77"/>
  <c r="D394" i="77"/>
  <c r="C394" i="77"/>
  <c r="B394" i="77"/>
  <c r="A394" i="77"/>
  <c r="G393" i="77"/>
  <c r="F393" i="77"/>
  <c r="E393" i="77"/>
  <c r="D393" i="77"/>
  <c r="C393" i="77"/>
  <c r="B393" i="77"/>
  <c r="A393" i="77"/>
  <c r="G392" i="77"/>
  <c r="F392" i="77"/>
  <c r="E392" i="77"/>
  <c r="D392" i="77"/>
  <c r="C392" i="77"/>
  <c r="B392" i="77"/>
  <c r="A392" i="77"/>
  <c r="G391" i="77"/>
  <c r="F391" i="77"/>
  <c r="E391" i="77"/>
  <c r="D391" i="77"/>
  <c r="C391" i="77"/>
  <c r="B391" i="77"/>
  <c r="A391" i="77"/>
  <c r="G390" i="77"/>
  <c r="F390" i="77"/>
  <c r="E390" i="77"/>
  <c r="D390" i="77"/>
  <c r="C390" i="77"/>
  <c r="B390" i="77"/>
  <c r="A390" i="77"/>
  <c r="G389" i="77"/>
  <c r="F389" i="77"/>
  <c r="E389" i="77"/>
  <c r="D389" i="77"/>
  <c r="C389" i="77"/>
  <c r="B389" i="77"/>
  <c r="A389" i="77"/>
  <c r="G388" i="77"/>
  <c r="F388" i="77"/>
  <c r="E388" i="77"/>
  <c r="D388" i="77"/>
  <c r="C388" i="77"/>
  <c r="B388" i="77"/>
  <c r="A388" i="77"/>
  <c r="G387" i="77"/>
  <c r="F387" i="77"/>
  <c r="E387" i="77"/>
  <c r="D387" i="77"/>
  <c r="C387" i="77"/>
  <c r="B387" i="77"/>
  <c r="A387" i="77"/>
  <c r="G386" i="77"/>
  <c r="F386" i="77"/>
  <c r="E386" i="77"/>
  <c r="D386" i="77"/>
  <c r="C386" i="77"/>
  <c r="B386" i="77"/>
  <c r="A386" i="77"/>
  <c r="G385" i="77"/>
  <c r="F385" i="77"/>
  <c r="E385" i="77"/>
  <c r="D385" i="77"/>
  <c r="C385" i="77"/>
  <c r="B385" i="77"/>
  <c r="A385" i="77"/>
  <c r="G384" i="77"/>
  <c r="F384" i="77"/>
  <c r="E384" i="77"/>
  <c r="D384" i="77"/>
  <c r="C384" i="77"/>
  <c r="B384" i="77"/>
  <c r="A384" i="77"/>
  <c r="G383" i="77"/>
  <c r="F383" i="77"/>
  <c r="E383" i="77"/>
  <c r="D383" i="77"/>
  <c r="C383" i="77"/>
  <c r="B383" i="77"/>
  <c r="A383" i="77"/>
  <c r="G382" i="77"/>
  <c r="F382" i="77"/>
  <c r="E382" i="77"/>
  <c r="D382" i="77"/>
  <c r="C382" i="77"/>
  <c r="B382" i="77"/>
  <c r="A382" i="77"/>
  <c r="G381" i="77"/>
  <c r="F381" i="77"/>
  <c r="E381" i="77"/>
  <c r="D381" i="77"/>
  <c r="C381" i="77"/>
  <c r="B381" i="77"/>
  <c r="A381" i="77"/>
  <c r="G380" i="77"/>
  <c r="F380" i="77"/>
  <c r="E380" i="77"/>
  <c r="D380" i="77"/>
  <c r="C380" i="77"/>
  <c r="B380" i="77"/>
  <c r="A380" i="77"/>
  <c r="G379" i="77"/>
  <c r="F379" i="77"/>
  <c r="E379" i="77"/>
  <c r="D379" i="77"/>
  <c r="C379" i="77"/>
  <c r="B379" i="77"/>
  <c r="A379" i="77"/>
  <c r="G378" i="77"/>
  <c r="F378" i="77"/>
  <c r="E378" i="77"/>
  <c r="D378" i="77"/>
  <c r="C378" i="77"/>
  <c r="B378" i="77"/>
  <c r="A378" i="77"/>
  <c r="G377" i="77"/>
  <c r="F377" i="77"/>
  <c r="E377" i="77"/>
  <c r="D377" i="77"/>
  <c r="C377" i="77"/>
  <c r="B377" i="77"/>
  <c r="A377" i="77"/>
  <c r="G376" i="77"/>
  <c r="F376" i="77"/>
  <c r="E376" i="77"/>
  <c r="D376" i="77"/>
  <c r="C376" i="77"/>
  <c r="B376" i="77"/>
  <c r="A376" i="77"/>
  <c r="G375" i="77"/>
  <c r="F375" i="77"/>
  <c r="E375" i="77"/>
  <c r="D375" i="77"/>
  <c r="C375" i="77"/>
  <c r="B375" i="77"/>
  <c r="A375" i="77"/>
  <c r="G374" i="77"/>
  <c r="F374" i="77"/>
  <c r="E374" i="77"/>
  <c r="D374" i="77"/>
  <c r="C374" i="77"/>
  <c r="B374" i="77"/>
  <c r="A374" i="77"/>
  <c r="G373" i="77"/>
  <c r="F373" i="77"/>
  <c r="E373" i="77"/>
  <c r="D373" i="77"/>
  <c r="C373" i="77"/>
  <c r="B373" i="77"/>
  <c r="A373" i="77"/>
  <c r="G372" i="77"/>
  <c r="F372" i="77"/>
  <c r="E372" i="77"/>
  <c r="D372" i="77"/>
  <c r="C372" i="77"/>
  <c r="B372" i="77"/>
  <c r="A372" i="77"/>
  <c r="G371" i="77"/>
  <c r="F371" i="77"/>
  <c r="E371" i="77"/>
  <c r="D371" i="77"/>
  <c r="C371" i="77"/>
  <c r="B371" i="77"/>
  <c r="A371" i="77"/>
  <c r="G370" i="77"/>
  <c r="F370" i="77"/>
  <c r="E370" i="77"/>
  <c r="D370" i="77"/>
  <c r="C370" i="77"/>
  <c r="B370" i="77"/>
  <c r="A370" i="77"/>
  <c r="G369" i="77"/>
  <c r="F369" i="77"/>
  <c r="E369" i="77"/>
  <c r="D369" i="77"/>
  <c r="C369" i="77"/>
  <c r="B369" i="77"/>
  <c r="A369" i="77"/>
  <c r="G368" i="77"/>
  <c r="F368" i="77"/>
  <c r="E368" i="77"/>
  <c r="D368" i="77"/>
  <c r="C368" i="77"/>
  <c r="B368" i="77"/>
  <c r="A368" i="77"/>
  <c r="G367" i="77"/>
  <c r="F367" i="77"/>
  <c r="E367" i="77"/>
  <c r="D367" i="77"/>
  <c r="C367" i="77"/>
  <c r="B367" i="77"/>
  <c r="A367" i="77"/>
  <c r="G366" i="77"/>
  <c r="F366" i="77"/>
  <c r="E366" i="77"/>
  <c r="D366" i="77"/>
  <c r="C366" i="77"/>
  <c r="B366" i="77"/>
  <c r="A366" i="77"/>
  <c r="G365" i="77"/>
  <c r="F365" i="77"/>
  <c r="E365" i="77"/>
  <c r="D365" i="77"/>
  <c r="C365" i="77"/>
  <c r="B365" i="77"/>
  <c r="A365" i="77"/>
  <c r="G364" i="77"/>
  <c r="F364" i="77"/>
  <c r="E364" i="77"/>
  <c r="D364" i="77"/>
  <c r="C364" i="77"/>
  <c r="B364" i="77"/>
  <c r="A364" i="77"/>
  <c r="G363" i="77"/>
  <c r="F363" i="77"/>
  <c r="E363" i="77"/>
  <c r="D363" i="77"/>
  <c r="C363" i="77"/>
  <c r="B363" i="77"/>
  <c r="A363" i="77"/>
  <c r="G362" i="77"/>
  <c r="F362" i="77"/>
  <c r="E362" i="77"/>
  <c r="D362" i="77"/>
  <c r="C362" i="77"/>
  <c r="B362" i="77"/>
  <c r="A362" i="77"/>
  <c r="G361" i="77"/>
  <c r="F361" i="77"/>
  <c r="E361" i="77"/>
  <c r="D361" i="77"/>
  <c r="C361" i="77"/>
  <c r="B361" i="77"/>
  <c r="A361" i="77"/>
  <c r="G360" i="77"/>
  <c r="F360" i="77"/>
  <c r="E360" i="77"/>
  <c r="D360" i="77"/>
  <c r="C360" i="77"/>
  <c r="B360" i="77"/>
  <c r="A360" i="77"/>
  <c r="G359" i="77"/>
  <c r="F359" i="77"/>
  <c r="E359" i="77"/>
  <c r="D359" i="77"/>
  <c r="C359" i="77"/>
  <c r="B359" i="77"/>
  <c r="A359" i="77"/>
  <c r="G358" i="77"/>
  <c r="F358" i="77"/>
  <c r="E358" i="77"/>
  <c r="D358" i="77"/>
  <c r="C358" i="77"/>
  <c r="B358" i="77"/>
  <c r="A358" i="77"/>
  <c r="G357" i="77"/>
  <c r="F357" i="77"/>
  <c r="E357" i="77"/>
  <c r="D357" i="77"/>
  <c r="C357" i="77"/>
  <c r="B357" i="77"/>
  <c r="A357" i="77"/>
  <c r="G356" i="77"/>
  <c r="F356" i="77"/>
  <c r="E356" i="77"/>
  <c r="D356" i="77"/>
  <c r="C356" i="77"/>
  <c r="B356" i="77"/>
  <c r="A356" i="77"/>
  <c r="G355" i="77"/>
  <c r="F355" i="77"/>
  <c r="E355" i="77"/>
  <c r="D355" i="77"/>
  <c r="C355" i="77"/>
  <c r="B355" i="77"/>
  <c r="A355" i="77"/>
  <c r="G354" i="77"/>
  <c r="F354" i="77"/>
  <c r="E354" i="77"/>
  <c r="D354" i="77"/>
  <c r="C354" i="77"/>
  <c r="B354" i="77"/>
  <c r="A354" i="77"/>
  <c r="G353" i="77"/>
  <c r="F353" i="77"/>
  <c r="E353" i="77"/>
  <c r="D353" i="77"/>
  <c r="C353" i="77"/>
  <c r="B353" i="77"/>
  <c r="A353" i="77"/>
  <c r="G352" i="77"/>
  <c r="F352" i="77"/>
  <c r="E352" i="77"/>
  <c r="D352" i="77"/>
  <c r="C352" i="77"/>
  <c r="B352" i="77"/>
  <c r="A352" i="77"/>
  <c r="G351" i="77"/>
  <c r="F351" i="77"/>
  <c r="E351" i="77"/>
  <c r="D351" i="77"/>
  <c r="C351" i="77"/>
  <c r="B351" i="77"/>
  <c r="A351" i="77"/>
  <c r="G350" i="77"/>
  <c r="F350" i="77"/>
  <c r="E350" i="77"/>
  <c r="D350" i="77"/>
  <c r="C350" i="77"/>
  <c r="B350" i="77"/>
  <c r="A350" i="77"/>
  <c r="G349" i="77"/>
  <c r="F349" i="77"/>
  <c r="E349" i="77"/>
  <c r="D349" i="77"/>
  <c r="C349" i="77"/>
  <c r="B349" i="77"/>
  <c r="A349" i="77"/>
  <c r="G348" i="77"/>
  <c r="F348" i="77"/>
  <c r="E348" i="77"/>
  <c r="D348" i="77"/>
  <c r="C348" i="77"/>
  <c r="B348" i="77"/>
  <c r="A348" i="77"/>
  <c r="G347" i="77"/>
  <c r="F347" i="77"/>
  <c r="E347" i="77"/>
  <c r="D347" i="77"/>
  <c r="C347" i="77"/>
  <c r="B347" i="77"/>
  <c r="A347" i="77"/>
  <c r="G346" i="77"/>
  <c r="F346" i="77"/>
  <c r="E346" i="77"/>
  <c r="D346" i="77"/>
  <c r="C346" i="77"/>
  <c r="B346" i="77"/>
  <c r="A346" i="77"/>
  <c r="G345" i="77"/>
  <c r="F345" i="77"/>
  <c r="E345" i="77"/>
  <c r="D345" i="77"/>
  <c r="C345" i="77"/>
  <c r="B345" i="77"/>
  <c r="A345" i="77"/>
  <c r="G344" i="77"/>
  <c r="F344" i="77"/>
  <c r="E344" i="77"/>
  <c r="D344" i="77"/>
  <c r="C344" i="77"/>
  <c r="B344" i="77"/>
  <c r="A344" i="77"/>
  <c r="G343" i="77"/>
  <c r="F343" i="77"/>
  <c r="E343" i="77"/>
  <c r="D343" i="77"/>
  <c r="C343" i="77"/>
  <c r="B343" i="77"/>
  <c r="A343" i="77"/>
  <c r="G342" i="77"/>
  <c r="F342" i="77"/>
  <c r="E342" i="77"/>
  <c r="D342" i="77"/>
  <c r="C342" i="77"/>
  <c r="B342" i="77"/>
  <c r="A342" i="77"/>
  <c r="G341" i="77"/>
  <c r="F341" i="77"/>
  <c r="E341" i="77"/>
  <c r="D341" i="77"/>
  <c r="C341" i="77"/>
  <c r="B341" i="77"/>
  <c r="A341" i="77"/>
  <c r="G340" i="77"/>
  <c r="F340" i="77"/>
  <c r="E340" i="77"/>
  <c r="D340" i="77"/>
  <c r="C340" i="77"/>
  <c r="B340" i="77"/>
  <c r="A340" i="77"/>
  <c r="G339" i="77"/>
  <c r="F339" i="77"/>
  <c r="E339" i="77"/>
  <c r="D339" i="77"/>
  <c r="C339" i="77"/>
  <c r="B339" i="77"/>
  <c r="A339" i="77"/>
  <c r="G338" i="77"/>
  <c r="F338" i="77"/>
  <c r="E338" i="77"/>
  <c r="D338" i="77"/>
  <c r="C338" i="77"/>
  <c r="B338" i="77"/>
  <c r="A338" i="77"/>
  <c r="G337" i="77"/>
  <c r="F337" i="77"/>
  <c r="E337" i="77"/>
  <c r="D337" i="77"/>
  <c r="C337" i="77"/>
  <c r="B337" i="77"/>
  <c r="A337" i="77"/>
  <c r="G336" i="77"/>
  <c r="F336" i="77"/>
  <c r="E336" i="77"/>
  <c r="D336" i="77"/>
  <c r="C336" i="77"/>
  <c r="B336" i="77"/>
  <c r="A336" i="77"/>
  <c r="G335" i="77"/>
  <c r="F335" i="77"/>
  <c r="E335" i="77"/>
  <c r="D335" i="77"/>
  <c r="C335" i="77"/>
  <c r="B335" i="77"/>
  <c r="A335" i="77"/>
  <c r="G334" i="77"/>
  <c r="F334" i="77"/>
  <c r="E334" i="77"/>
  <c r="D334" i="77"/>
  <c r="C334" i="77"/>
  <c r="B334" i="77"/>
  <c r="A334" i="77"/>
  <c r="G333" i="77"/>
  <c r="F333" i="77"/>
  <c r="E333" i="77"/>
  <c r="D333" i="77"/>
  <c r="C333" i="77"/>
  <c r="B333" i="77"/>
  <c r="A333" i="77"/>
  <c r="G332" i="77"/>
  <c r="F332" i="77"/>
  <c r="E332" i="77"/>
  <c r="D332" i="77"/>
  <c r="C332" i="77"/>
  <c r="B332" i="77"/>
  <c r="A332" i="77"/>
  <c r="G331" i="77"/>
  <c r="F331" i="77"/>
  <c r="E331" i="77"/>
  <c r="D331" i="77"/>
  <c r="C331" i="77"/>
  <c r="B331" i="77"/>
  <c r="A331" i="77"/>
  <c r="G330" i="77"/>
  <c r="F330" i="77"/>
  <c r="E330" i="77"/>
  <c r="D330" i="77"/>
  <c r="C330" i="77"/>
  <c r="B330" i="77"/>
  <c r="A330" i="77"/>
  <c r="G329" i="77"/>
  <c r="F329" i="77"/>
  <c r="E329" i="77"/>
  <c r="D329" i="77"/>
  <c r="C329" i="77"/>
  <c r="B329" i="77"/>
  <c r="A329" i="77"/>
  <c r="G328" i="77"/>
  <c r="F328" i="77"/>
  <c r="E328" i="77"/>
  <c r="D328" i="77"/>
  <c r="C328" i="77"/>
  <c r="B328" i="77"/>
  <c r="A328" i="77"/>
  <c r="G327" i="77"/>
  <c r="F327" i="77"/>
  <c r="E327" i="77"/>
  <c r="D327" i="77"/>
  <c r="C327" i="77"/>
  <c r="B327" i="77"/>
  <c r="A327" i="77"/>
  <c r="G326" i="77"/>
  <c r="F326" i="77"/>
  <c r="E326" i="77"/>
  <c r="D326" i="77"/>
  <c r="C326" i="77"/>
  <c r="B326" i="77"/>
  <c r="A326" i="77"/>
  <c r="G325" i="77"/>
  <c r="F325" i="77"/>
  <c r="E325" i="77"/>
  <c r="D325" i="77"/>
  <c r="C325" i="77"/>
  <c r="B325" i="77"/>
  <c r="A325" i="77"/>
  <c r="G324" i="77"/>
  <c r="F324" i="77"/>
  <c r="E324" i="77"/>
  <c r="D324" i="77"/>
  <c r="C324" i="77"/>
  <c r="B324" i="77"/>
  <c r="A324" i="77"/>
  <c r="G323" i="77"/>
  <c r="F323" i="77"/>
  <c r="E323" i="77"/>
  <c r="D323" i="77"/>
  <c r="C323" i="77"/>
  <c r="B323" i="77"/>
  <c r="A323" i="77"/>
  <c r="G322" i="77"/>
  <c r="F322" i="77"/>
  <c r="E322" i="77"/>
  <c r="D322" i="77"/>
  <c r="C322" i="77"/>
  <c r="B322" i="77"/>
  <c r="A322" i="77"/>
  <c r="G321" i="77"/>
  <c r="F321" i="77"/>
  <c r="E321" i="77"/>
  <c r="D321" i="77"/>
  <c r="C321" i="77"/>
  <c r="B321" i="77"/>
  <c r="A321" i="77"/>
  <c r="G320" i="77"/>
  <c r="F320" i="77"/>
  <c r="E320" i="77"/>
  <c r="D320" i="77"/>
  <c r="C320" i="77"/>
  <c r="B320" i="77"/>
  <c r="A320" i="77"/>
  <c r="G319" i="77"/>
  <c r="F319" i="77"/>
  <c r="E319" i="77"/>
  <c r="D319" i="77"/>
  <c r="C319" i="77"/>
  <c r="B319" i="77"/>
  <c r="A319" i="77"/>
  <c r="G318" i="77"/>
  <c r="F318" i="77"/>
  <c r="E318" i="77"/>
  <c r="D318" i="77"/>
  <c r="C318" i="77"/>
  <c r="B318" i="77"/>
  <c r="A318" i="77"/>
  <c r="G317" i="77"/>
  <c r="F317" i="77"/>
  <c r="E317" i="77"/>
  <c r="D317" i="77"/>
  <c r="C317" i="77"/>
  <c r="B317" i="77"/>
  <c r="A317" i="77"/>
  <c r="G316" i="77"/>
  <c r="F316" i="77"/>
  <c r="E316" i="77"/>
  <c r="D316" i="77"/>
  <c r="C316" i="77"/>
  <c r="B316" i="77"/>
  <c r="A316" i="77"/>
  <c r="G315" i="77"/>
  <c r="F315" i="77"/>
  <c r="E315" i="77"/>
  <c r="D315" i="77"/>
  <c r="C315" i="77"/>
  <c r="B315" i="77"/>
  <c r="A315" i="77"/>
  <c r="G314" i="77"/>
  <c r="F314" i="77"/>
  <c r="E314" i="77"/>
  <c r="D314" i="77"/>
  <c r="C314" i="77"/>
  <c r="B314" i="77"/>
  <c r="A314" i="77"/>
  <c r="G313" i="77"/>
  <c r="F313" i="77"/>
  <c r="E313" i="77"/>
  <c r="D313" i="77"/>
  <c r="C313" i="77"/>
  <c r="B313" i="77"/>
  <c r="A313" i="77"/>
  <c r="G312" i="77"/>
  <c r="F312" i="77"/>
  <c r="E312" i="77"/>
  <c r="D312" i="77"/>
  <c r="C312" i="77"/>
  <c r="B312" i="77"/>
  <c r="A312" i="77"/>
  <c r="G311" i="77"/>
  <c r="F311" i="77"/>
  <c r="E311" i="77"/>
  <c r="D311" i="77"/>
  <c r="C311" i="77"/>
  <c r="B311" i="77"/>
  <c r="A311" i="77"/>
  <c r="G310" i="77"/>
  <c r="F310" i="77"/>
  <c r="E310" i="77"/>
  <c r="D310" i="77"/>
  <c r="C310" i="77"/>
  <c r="B310" i="77"/>
  <c r="A310" i="77"/>
  <c r="G309" i="77"/>
  <c r="F309" i="77"/>
  <c r="E309" i="77"/>
  <c r="D309" i="77"/>
  <c r="C309" i="77"/>
  <c r="B309" i="77"/>
  <c r="A309" i="77"/>
  <c r="G308" i="77"/>
  <c r="F308" i="77"/>
  <c r="E308" i="77"/>
  <c r="D308" i="77"/>
  <c r="C308" i="77"/>
  <c r="B308" i="77"/>
  <c r="A308" i="77"/>
  <c r="G307" i="77"/>
  <c r="F307" i="77"/>
  <c r="E307" i="77"/>
  <c r="D307" i="77"/>
  <c r="C307" i="77"/>
  <c r="B307" i="77"/>
  <c r="A307" i="77"/>
  <c r="G306" i="77"/>
  <c r="F306" i="77"/>
  <c r="E306" i="77"/>
  <c r="D306" i="77"/>
  <c r="C306" i="77"/>
  <c r="B306" i="77"/>
  <c r="A306" i="77"/>
  <c r="G305" i="77"/>
  <c r="F305" i="77"/>
  <c r="E305" i="77"/>
  <c r="D305" i="77"/>
  <c r="C305" i="77"/>
  <c r="B305" i="77"/>
  <c r="A305" i="77"/>
  <c r="G304" i="77"/>
  <c r="F304" i="77"/>
  <c r="E304" i="77"/>
  <c r="D304" i="77"/>
  <c r="C304" i="77"/>
  <c r="B304" i="77"/>
  <c r="A304" i="77"/>
  <c r="G303" i="77"/>
  <c r="F303" i="77"/>
  <c r="E303" i="77"/>
  <c r="D303" i="77"/>
  <c r="C303" i="77"/>
  <c r="B303" i="77"/>
  <c r="A303" i="77"/>
  <c r="G302" i="77"/>
  <c r="F302" i="77"/>
  <c r="E302" i="77"/>
  <c r="D302" i="77"/>
  <c r="C302" i="77"/>
  <c r="B302" i="77"/>
  <c r="A302" i="77"/>
  <c r="G301" i="77"/>
  <c r="F301" i="77"/>
  <c r="E301" i="77"/>
  <c r="D301" i="77"/>
  <c r="C301" i="77"/>
  <c r="B301" i="77"/>
  <c r="A301" i="77"/>
  <c r="G300" i="77"/>
  <c r="F300" i="77"/>
  <c r="E300" i="77"/>
  <c r="D300" i="77"/>
  <c r="C300" i="77"/>
  <c r="B300" i="77"/>
  <c r="A300" i="77"/>
  <c r="G299" i="77"/>
  <c r="F299" i="77"/>
  <c r="E299" i="77"/>
  <c r="D299" i="77"/>
  <c r="C299" i="77"/>
  <c r="B299" i="77"/>
  <c r="A299" i="77"/>
  <c r="G298" i="77"/>
  <c r="F298" i="77"/>
  <c r="E298" i="77"/>
  <c r="D298" i="77"/>
  <c r="C298" i="77"/>
  <c r="B298" i="77"/>
  <c r="A298" i="77"/>
  <c r="G297" i="77"/>
  <c r="F297" i="77"/>
  <c r="E297" i="77"/>
  <c r="D297" i="77"/>
  <c r="C297" i="77"/>
  <c r="B297" i="77"/>
  <c r="A297" i="77"/>
  <c r="G296" i="77"/>
  <c r="F296" i="77"/>
  <c r="E296" i="77"/>
  <c r="D296" i="77"/>
  <c r="C296" i="77"/>
  <c r="B296" i="77"/>
  <c r="A296" i="77"/>
  <c r="G295" i="77"/>
  <c r="F295" i="77"/>
  <c r="E295" i="77"/>
  <c r="D295" i="77"/>
  <c r="C295" i="77"/>
  <c r="B295" i="77"/>
  <c r="A295" i="77"/>
  <c r="G294" i="77"/>
  <c r="F294" i="77"/>
  <c r="E294" i="77"/>
  <c r="D294" i="77"/>
  <c r="C294" i="77"/>
  <c r="B294" i="77"/>
  <c r="A294" i="77"/>
  <c r="G293" i="77"/>
  <c r="F293" i="77"/>
  <c r="E293" i="77"/>
  <c r="D293" i="77"/>
  <c r="C293" i="77"/>
  <c r="B293" i="77"/>
  <c r="A293" i="77"/>
  <c r="G292" i="77"/>
  <c r="F292" i="77"/>
  <c r="E292" i="77"/>
  <c r="D292" i="77"/>
  <c r="C292" i="77"/>
  <c r="B292" i="77"/>
  <c r="A292" i="77"/>
  <c r="G291" i="77"/>
  <c r="F291" i="77"/>
  <c r="E291" i="77"/>
  <c r="D291" i="77"/>
  <c r="C291" i="77"/>
  <c r="B291" i="77"/>
  <c r="A291" i="77"/>
  <c r="G290" i="77"/>
  <c r="F290" i="77"/>
  <c r="E290" i="77"/>
  <c r="D290" i="77"/>
  <c r="C290" i="77"/>
  <c r="B290" i="77"/>
  <c r="A290" i="77"/>
  <c r="G289" i="77"/>
  <c r="F289" i="77"/>
  <c r="E289" i="77"/>
  <c r="D289" i="77"/>
  <c r="C289" i="77"/>
  <c r="B289" i="77"/>
  <c r="A289" i="77"/>
  <c r="G288" i="77"/>
  <c r="F288" i="77"/>
  <c r="E288" i="77"/>
  <c r="D288" i="77"/>
  <c r="C288" i="77"/>
  <c r="B288" i="77"/>
  <c r="A288" i="77"/>
  <c r="G287" i="77"/>
  <c r="F287" i="77"/>
  <c r="E287" i="77"/>
  <c r="D287" i="77"/>
  <c r="C287" i="77"/>
  <c r="B287" i="77"/>
  <c r="A287" i="77"/>
  <c r="G286" i="77"/>
  <c r="F286" i="77"/>
  <c r="E286" i="77"/>
  <c r="D286" i="77"/>
  <c r="C286" i="77"/>
  <c r="B286" i="77"/>
  <c r="A286" i="77"/>
  <c r="G285" i="77"/>
  <c r="F285" i="77"/>
  <c r="E285" i="77"/>
  <c r="D285" i="77"/>
  <c r="C285" i="77"/>
  <c r="B285" i="77"/>
  <c r="A285" i="77"/>
  <c r="G284" i="77"/>
  <c r="F284" i="77"/>
  <c r="E284" i="77"/>
  <c r="D284" i="77"/>
  <c r="C284" i="77"/>
  <c r="B284" i="77"/>
  <c r="A284" i="77"/>
  <c r="G283" i="77"/>
  <c r="F283" i="77"/>
  <c r="E283" i="77"/>
  <c r="D283" i="77"/>
  <c r="C283" i="77"/>
  <c r="B283" i="77"/>
  <c r="A283" i="77"/>
  <c r="G282" i="77"/>
  <c r="F282" i="77"/>
  <c r="E282" i="77"/>
  <c r="D282" i="77"/>
  <c r="C282" i="77"/>
  <c r="B282" i="77"/>
  <c r="A282" i="77"/>
  <c r="G281" i="77"/>
  <c r="F281" i="77"/>
  <c r="E281" i="77"/>
  <c r="D281" i="77"/>
  <c r="C281" i="77"/>
  <c r="B281" i="77"/>
  <c r="A281" i="77"/>
  <c r="G280" i="77"/>
  <c r="F280" i="77"/>
  <c r="E280" i="77"/>
  <c r="D280" i="77"/>
  <c r="C280" i="77"/>
  <c r="B280" i="77"/>
  <c r="A280" i="77"/>
  <c r="G279" i="77"/>
  <c r="F279" i="77"/>
  <c r="E279" i="77"/>
  <c r="D279" i="77"/>
  <c r="C279" i="77"/>
  <c r="B279" i="77"/>
  <c r="A279" i="77"/>
  <c r="G278" i="77"/>
  <c r="F278" i="77"/>
  <c r="E278" i="77"/>
  <c r="D278" i="77"/>
  <c r="C278" i="77"/>
  <c r="B278" i="77"/>
  <c r="A278" i="77"/>
  <c r="G277" i="77"/>
  <c r="F277" i="77"/>
  <c r="E277" i="77"/>
  <c r="D277" i="77"/>
  <c r="C277" i="77"/>
  <c r="B277" i="77"/>
  <c r="A277" i="77"/>
  <c r="G276" i="77"/>
  <c r="F276" i="77"/>
  <c r="E276" i="77"/>
  <c r="D276" i="77"/>
  <c r="C276" i="77"/>
  <c r="B276" i="77"/>
  <c r="A276" i="77"/>
  <c r="G275" i="77"/>
  <c r="F275" i="77"/>
  <c r="E275" i="77"/>
  <c r="D275" i="77"/>
  <c r="C275" i="77"/>
  <c r="B275" i="77"/>
  <c r="A275" i="77"/>
  <c r="G274" i="77"/>
  <c r="F274" i="77"/>
  <c r="E274" i="77"/>
  <c r="D274" i="77"/>
  <c r="C274" i="77"/>
  <c r="B274" i="77"/>
  <c r="A274" i="77"/>
  <c r="G273" i="77"/>
  <c r="F273" i="77"/>
  <c r="E273" i="77"/>
  <c r="D273" i="77"/>
  <c r="C273" i="77"/>
  <c r="B273" i="77"/>
  <c r="A273" i="77"/>
  <c r="G272" i="77"/>
  <c r="F272" i="77"/>
  <c r="E272" i="77"/>
  <c r="D272" i="77"/>
  <c r="C272" i="77"/>
  <c r="B272" i="77"/>
  <c r="A272" i="77"/>
  <c r="G271" i="77"/>
  <c r="F271" i="77"/>
  <c r="E271" i="77"/>
  <c r="D271" i="77"/>
  <c r="C271" i="77"/>
  <c r="B271" i="77"/>
  <c r="A271" i="77"/>
  <c r="G270" i="77"/>
  <c r="F270" i="77"/>
  <c r="E270" i="77"/>
  <c r="D270" i="77"/>
  <c r="C270" i="77"/>
  <c r="B270" i="77"/>
  <c r="A270" i="77"/>
  <c r="G269" i="77"/>
  <c r="F269" i="77"/>
  <c r="E269" i="77"/>
  <c r="D269" i="77"/>
  <c r="C269" i="77"/>
  <c r="B269" i="77"/>
  <c r="A269" i="77"/>
  <c r="G268" i="77"/>
  <c r="F268" i="77"/>
  <c r="E268" i="77"/>
  <c r="D268" i="77"/>
  <c r="C268" i="77"/>
  <c r="B268" i="77"/>
  <c r="A268" i="77"/>
  <c r="G267" i="77"/>
  <c r="F267" i="77"/>
  <c r="E267" i="77"/>
  <c r="D267" i="77"/>
  <c r="C267" i="77"/>
  <c r="B267" i="77"/>
  <c r="A267" i="77"/>
  <c r="G266" i="77"/>
  <c r="F266" i="77"/>
  <c r="E266" i="77"/>
  <c r="D266" i="77"/>
  <c r="C266" i="77"/>
  <c r="B266" i="77"/>
  <c r="A266" i="77"/>
  <c r="G265" i="77"/>
  <c r="F265" i="77"/>
  <c r="E265" i="77"/>
  <c r="D265" i="77"/>
  <c r="C265" i="77"/>
  <c r="B265" i="77"/>
  <c r="A265" i="77"/>
  <c r="G264" i="77"/>
  <c r="F264" i="77"/>
  <c r="E264" i="77"/>
  <c r="D264" i="77"/>
  <c r="C264" i="77"/>
  <c r="B264" i="77"/>
  <c r="A264" i="77"/>
  <c r="G263" i="77"/>
  <c r="F263" i="77"/>
  <c r="E263" i="77"/>
  <c r="D263" i="77"/>
  <c r="C263" i="77"/>
  <c r="B263" i="77"/>
  <c r="A263" i="77"/>
  <c r="G262" i="77"/>
  <c r="F262" i="77"/>
  <c r="E262" i="77"/>
  <c r="D262" i="77"/>
  <c r="C262" i="77"/>
  <c r="B262" i="77"/>
  <c r="A262" i="77"/>
  <c r="G261" i="77"/>
  <c r="F261" i="77"/>
  <c r="E261" i="77"/>
  <c r="D261" i="77"/>
  <c r="C261" i="77"/>
  <c r="B261" i="77"/>
  <c r="A261" i="77"/>
  <c r="G260" i="77"/>
  <c r="F260" i="77"/>
  <c r="E260" i="77"/>
  <c r="D260" i="77"/>
  <c r="C260" i="77"/>
  <c r="B260" i="77"/>
  <c r="A260" i="77"/>
  <c r="G259" i="77"/>
  <c r="F259" i="77"/>
  <c r="E259" i="77"/>
  <c r="D259" i="77"/>
  <c r="C259" i="77"/>
  <c r="B259" i="77"/>
  <c r="A259" i="77"/>
  <c r="G258" i="77"/>
  <c r="F258" i="77"/>
  <c r="E258" i="77"/>
  <c r="D258" i="77"/>
  <c r="C258" i="77"/>
  <c r="B258" i="77"/>
  <c r="A258" i="77"/>
  <c r="G257" i="77"/>
  <c r="F257" i="77"/>
  <c r="E257" i="77"/>
  <c r="D257" i="77"/>
  <c r="C257" i="77"/>
  <c r="B257" i="77"/>
  <c r="A257" i="77"/>
  <c r="G256" i="77"/>
  <c r="F256" i="77"/>
  <c r="E256" i="77"/>
  <c r="D256" i="77"/>
  <c r="C256" i="77"/>
  <c r="B256" i="77"/>
  <c r="A256" i="77"/>
  <c r="G255" i="77"/>
  <c r="F255" i="77"/>
  <c r="E255" i="77"/>
  <c r="D255" i="77"/>
  <c r="C255" i="77"/>
  <c r="B255" i="77"/>
  <c r="A255" i="77"/>
  <c r="G254" i="77"/>
  <c r="F254" i="77"/>
  <c r="E254" i="77"/>
  <c r="D254" i="77"/>
  <c r="C254" i="77"/>
  <c r="B254" i="77"/>
  <c r="A254" i="77"/>
  <c r="G253" i="77"/>
  <c r="F253" i="77"/>
  <c r="E253" i="77"/>
  <c r="D253" i="77"/>
  <c r="C253" i="77"/>
  <c r="B253" i="77"/>
  <c r="A253" i="77"/>
  <c r="G252" i="77"/>
  <c r="F252" i="77"/>
  <c r="E252" i="77"/>
  <c r="D252" i="77"/>
  <c r="C252" i="77"/>
  <c r="B252" i="77"/>
  <c r="A252" i="77"/>
  <c r="G251" i="77"/>
  <c r="F251" i="77"/>
  <c r="E251" i="77"/>
  <c r="D251" i="77"/>
  <c r="C251" i="77"/>
  <c r="B251" i="77"/>
  <c r="A251" i="77"/>
  <c r="G250" i="77"/>
  <c r="F250" i="77"/>
  <c r="E250" i="77"/>
  <c r="D250" i="77"/>
  <c r="C250" i="77"/>
  <c r="B250" i="77"/>
  <c r="A250" i="77"/>
  <c r="G249" i="77"/>
  <c r="F249" i="77"/>
  <c r="E249" i="77"/>
  <c r="D249" i="77"/>
  <c r="C249" i="77"/>
  <c r="B249" i="77"/>
  <c r="A249" i="77"/>
  <c r="G248" i="77"/>
  <c r="F248" i="77"/>
  <c r="E248" i="77"/>
  <c r="D248" i="77"/>
  <c r="C248" i="77"/>
  <c r="B248" i="77"/>
  <c r="A248" i="77"/>
  <c r="G247" i="77"/>
  <c r="F247" i="77"/>
  <c r="E247" i="77"/>
  <c r="D247" i="77"/>
  <c r="C247" i="77"/>
  <c r="B247" i="77"/>
  <c r="A247" i="77"/>
  <c r="G246" i="77"/>
  <c r="F246" i="77"/>
  <c r="E246" i="77"/>
  <c r="D246" i="77"/>
  <c r="C246" i="77"/>
  <c r="B246" i="77"/>
  <c r="A246" i="77"/>
  <c r="G245" i="77"/>
  <c r="F245" i="77"/>
  <c r="E245" i="77"/>
  <c r="D245" i="77"/>
  <c r="C245" i="77"/>
  <c r="B245" i="77"/>
  <c r="A245" i="77"/>
  <c r="G244" i="77"/>
  <c r="F244" i="77"/>
  <c r="E244" i="77"/>
  <c r="D244" i="77"/>
  <c r="C244" i="77"/>
  <c r="B244" i="77"/>
  <c r="A244" i="77"/>
  <c r="G243" i="77"/>
  <c r="F243" i="77"/>
  <c r="E243" i="77"/>
  <c r="D243" i="77"/>
  <c r="C243" i="77"/>
  <c r="B243" i="77"/>
  <c r="A243" i="77"/>
  <c r="G242" i="77"/>
  <c r="F242" i="77"/>
  <c r="E242" i="77"/>
  <c r="D242" i="77"/>
  <c r="C242" i="77"/>
  <c r="B242" i="77"/>
  <c r="A242" i="77"/>
  <c r="G241" i="77"/>
  <c r="F241" i="77"/>
  <c r="E241" i="77"/>
  <c r="D241" i="77"/>
  <c r="C241" i="77"/>
  <c r="B241" i="77"/>
  <c r="A241" i="77"/>
  <c r="G240" i="77"/>
  <c r="F240" i="77"/>
  <c r="E240" i="77"/>
  <c r="D240" i="77"/>
  <c r="C240" i="77"/>
  <c r="B240" i="77"/>
  <c r="A240" i="77"/>
  <c r="G239" i="77"/>
  <c r="F239" i="77"/>
  <c r="E239" i="77"/>
  <c r="D239" i="77"/>
  <c r="C239" i="77"/>
  <c r="B239" i="77"/>
  <c r="A239" i="77"/>
  <c r="G238" i="77"/>
  <c r="F238" i="77"/>
  <c r="E238" i="77"/>
  <c r="D238" i="77"/>
  <c r="C238" i="77"/>
  <c r="B238" i="77"/>
  <c r="A238" i="77"/>
  <c r="G237" i="77"/>
  <c r="F237" i="77"/>
  <c r="E237" i="77"/>
  <c r="D237" i="77"/>
  <c r="C237" i="77"/>
  <c r="B237" i="77"/>
  <c r="A237" i="77"/>
  <c r="G236" i="77"/>
  <c r="F236" i="77"/>
  <c r="E236" i="77"/>
  <c r="D236" i="77"/>
  <c r="C236" i="77"/>
  <c r="B236" i="77"/>
  <c r="A236" i="77"/>
  <c r="G235" i="77"/>
  <c r="F235" i="77"/>
  <c r="E235" i="77"/>
  <c r="D235" i="77"/>
  <c r="C235" i="77"/>
  <c r="B235" i="77"/>
  <c r="A235" i="77"/>
  <c r="G234" i="77"/>
  <c r="F234" i="77"/>
  <c r="E234" i="77"/>
  <c r="D234" i="77"/>
  <c r="C234" i="77"/>
  <c r="B234" i="77"/>
  <c r="A234" i="77"/>
  <c r="G233" i="77"/>
  <c r="F233" i="77"/>
  <c r="E233" i="77"/>
  <c r="D233" i="77"/>
  <c r="C233" i="77"/>
  <c r="B233" i="77"/>
  <c r="A233" i="77"/>
  <c r="G232" i="77"/>
  <c r="F232" i="77"/>
  <c r="E232" i="77"/>
  <c r="D232" i="77"/>
  <c r="C232" i="77"/>
  <c r="B232" i="77"/>
  <c r="A232" i="77"/>
  <c r="G231" i="77"/>
  <c r="F231" i="77"/>
  <c r="E231" i="77"/>
  <c r="D231" i="77"/>
  <c r="C231" i="77"/>
  <c r="B231" i="77"/>
  <c r="A231" i="77"/>
  <c r="G230" i="77"/>
  <c r="F230" i="77"/>
  <c r="E230" i="77"/>
  <c r="D230" i="77"/>
  <c r="C230" i="77"/>
  <c r="B230" i="77"/>
  <c r="A230" i="77"/>
  <c r="G229" i="77"/>
  <c r="F229" i="77"/>
  <c r="E229" i="77"/>
  <c r="D229" i="77"/>
  <c r="C229" i="77"/>
  <c r="B229" i="77"/>
  <c r="A229" i="77"/>
  <c r="G228" i="77"/>
  <c r="F228" i="77"/>
  <c r="E228" i="77"/>
  <c r="D228" i="77"/>
  <c r="C228" i="77"/>
  <c r="B228" i="77"/>
  <c r="A228" i="77"/>
  <c r="G227" i="77"/>
  <c r="F227" i="77"/>
  <c r="E227" i="77"/>
  <c r="D227" i="77"/>
  <c r="C227" i="77"/>
  <c r="B227" i="77"/>
  <c r="A227" i="77"/>
  <c r="G226" i="77"/>
  <c r="F226" i="77"/>
  <c r="E226" i="77"/>
  <c r="D226" i="77"/>
  <c r="C226" i="77"/>
  <c r="B226" i="77"/>
  <c r="A226" i="77"/>
  <c r="G225" i="77"/>
  <c r="F225" i="77"/>
  <c r="E225" i="77"/>
  <c r="D225" i="77"/>
  <c r="C225" i="77"/>
  <c r="B225" i="77"/>
  <c r="A225" i="77"/>
  <c r="G224" i="77"/>
  <c r="F224" i="77"/>
  <c r="E224" i="77"/>
  <c r="D224" i="77"/>
  <c r="C224" i="77"/>
  <c r="B224" i="77"/>
  <c r="A224" i="77"/>
  <c r="G223" i="77"/>
  <c r="F223" i="77"/>
  <c r="E223" i="77"/>
  <c r="D223" i="77"/>
  <c r="C223" i="77"/>
  <c r="B223" i="77"/>
  <c r="A223" i="77"/>
  <c r="G222" i="77"/>
  <c r="F222" i="77"/>
  <c r="E222" i="77"/>
  <c r="D222" i="77"/>
  <c r="C222" i="77"/>
  <c r="B222" i="77"/>
  <c r="A222" i="77"/>
  <c r="G221" i="77"/>
  <c r="F221" i="77"/>
  <c r="E221" i="77"/>
  <c r="D221" i="77"/>
  <c r="C221" i="77"/>
  <c r="B221" i="77"/>
  <c r="A221" i="77"/>
  <c r="G220" i="77"/>
  <c r="F220" i="77"/>
  <c r="E220" i="77"/>
  <c r="D220" i="77"/>
  <c r="C220" i="77"/>
  <c r="B220" i="77"/>
  <c r="A220" i="77"/>
  <c r="G219" i="77"/>
  <c r="F219" i="77"/>
  <c r="E219" i="77"/>
  <c r="D219" i="77"/>
  <c r="C219" i="77"/>
  <c r="B219" i="77"/>
  <c r="A219" i="77"/>
  <c r="G218" i="77"/>
  <c r="F218" i="77"/>
  <c r="E218" i="77"/>
  <c r="D218" i="77"/>
  <c r="C218" i="77"/>
  <c r="B218" i="77"/>
  <c r="A218" i="77"/>
  <c r="G217" i="77"/>
  <c r="F217" i="77"/>
  <c r="E217" i="77"/>
  <c r="D217" i="77"/>
  <c r="C217" i="77"/>
  <c r="B217" i="77"/>
  <c r="A217" i="77"/>
  <c r="G216" i="77"/>
  <c r="F216" i="77"/>
  <c r="E216" i="77"/>
  <c r="D216" i="77"/>
  <c r="C216" i="77"/>
  <c r="B216" i="77"/>
  <c r="A216" i="77"/>
  <c r="G215" i="77"/>
  <c r="F215" i="77"/>
  <c r="E215" i="77"/>
  <c r="D215" i="77"/>
  <c r="C215" i="77"/>
  <c r="B215" i="77"/>
  <c r="A215" i="77"/>
  <c r="G214" i="77"/>
  <c r="F214" i="77"/>
  <c r="E214" i="77"/>
  <c r="D214" i="77"/>
  <c r="C214" i="77"/>
  <c r="B214" i="77"/>
  <c r="A214" i="77"/>
  <c r="G213" i="77"/>
  <c r="F213" i="77"/>
  <c r="E213" i="77"/>
  <c r="D213" i="77"/>
  <c r="C213" i="77"/>
  <c r="B213" i="77"/>
  <c r="A213" i="77"/>
  <c r="G212" i="77"/>
  <c r="F212" i="77"/>
  <c r="E212" i="77"/>
  <c r="D212" i="77"/>
  <c r="C212" i="77"/>
  <c r="B212" i="77"/>
  <c r="A212" i="77"/>
  <c r="G211" i="77"/>
  <c r="F211" i="77"/>
  <c r="E211" i="77"/>
  <c r="D211" i="77"/>
  <c r="C211" i="77"/>
  <c r="B211" i="77"/>
  <c r="A211" i="77"/>
  <c r="G210" i="77"/>
  <c r="F210" i="77"/>
  <c r="E210" i="77"/>
  <c r="D210" i="77"/>
  <c r="C210" i="77"/>
  <c r="B210" i="77"/>
  <c r="A210" i="77"/>
  <c r="G209" i="77"/>
  <c r="F209" i="77"/>
  <c r="E209" i="77"/>
  <c r="D209" i="77"/>
  <c r="C209" i="77"/>
  <c r="B209" i="77"/>
  <c r="A209" i="77"/>
  <c r="G208" i="77"/>
  <c r="F208" i="77"/>
  <c r="E208" i="77"/>
  <c r="D208" i="77"/>
  <c r="C208" i="77"/>
  <c r="B208" i="77"/>
  <c r="A208" i="77"/>
  <c r="G207" i="77"/>
  <c r="F207" i="77"/>
  <c r="E207" i="77"/>
  <c r="D207" i="77"/>
  <c r="C207" i="77"/>
  <c r="B207" i="77"/>
  <c r="A207" i="77"/>
  <c r="G206" i="77"/>
  <c r="F206" i="77"/>
  <c r="E206" i="77"/>
  <c r="D206" i="77"/>
  <c r="C206" i="77"/>
  <c r="B206" i="77"/>
  <c r="A206" i="77"/>
  <c r="G205" i="77"/>
  <c r="F205" i="77"/>
  <c r="E205" i="77"/>
  <c r="D205" i="77"/>
  <c r="C205" i="77"/>
  <c r="B205" i="77"/>
  <c r="A205" i="77"/>
  <c r="G204" i="77"/>
  <c r="F204" i="77"/>
  <c r="E204" i="77"/>
  <c r="D204" i="77"/>
  <c r="C204" i="77"/>
  <c r="B204" i="77"/>
  <c r="A204" i="77"/>
  <c r="G203" i="77"/>
  <c r="F203" i="77"/>
  <c r="E203" i="77"/>
  <c r="D203" i="77"/>
  <c r="C203" i="77"/>
  <c r="B203" i="77"/>
  <c r="A203" i="77"/>
  <c r="G202" i="77"/>
  <c r="F202" i="77"/>
  <c r="E202" i="77"/>
  <c r="D202" i="77"/>
  <c r="C202" i="77"/>
  <c r="B202" i="77"/>
  <c r="A202" i="77"/>
  <c r="G201" i="77"/>
  <c r="F201" i="77"/>
  <c r="E201" i="77"/>
  <c r="D201" i="77"/>
  <c r="C201" i="77"/>
  <c r="B201" i="77"/>
  <c r="A201" i="77"/>
  <c r="G200" i="77"/>
  <c r="F200" i="77"/>
  <c r="E200" i="77"/>
  <c r="D200" i="77"/>
  <c r="C200" i="77"/>
  <c r="B200" i="77"/>
  <c r="A200" i="77"/>
  <c r="G199" i="77"/>
  <c r="F199" i="77"/>
  <c r="E199" i="77"/>
  <c r="D199" i="77"/>
  <c r="C199" i="77"/>
  <c r="B199" i="77"/>
  <c r="A199" i="77"/>
  <c r="G198" i="77"/>
  <c r="F198" i="77"/>
  <c r="E198" i="77"/>
  <c r="D198" i="77"/>
  <c r="C198" i="77"/>
  <c r="B198" i="77"/>
  <c r="A198" i="77"/>
  <c r="G197" i="77"/>
  <c r="F197" i="77"/>
  <c r="E197" i="77"/>
  <c r="D197" i="77"/>
  <c r="C197" i="77"/>
  <c r="B197" i="77"/>
  <c r="A197" i="77"/>
  <c r="G196" i="77"/>
  <c r="F196" i="77"/>
  <c r="E196" i="77"/>
  <c r="D196" i="77"/>
  <c r="C196" i="77"/>
  <c r="B196" i="77"/>
  <c r="A196" i="77"/>
  <c r="G195" i="77"/>
  <c r="F195" i="77"/>
  <c r="E195" i="77"/>
  <c r="D195" i="77"/>
  <c r="C195" i="77"/>
  <c r="B195" i="77"/>
  <c r="A195" i="77"/>
  <c r="G194" i="77"/>
  <c r="F194" i="77"/>
  <c r="E194" i="77"/>
  <c r="D194" i="77"/>
  <c r="C194" i="77"/>
  <c r="B194" i="77"/>
  <c r="A194" i="77"/>
  <c r="G193" i="77"/>
  <c r="F193" i="77"/>
  <c r="E193" i="77"/>
  <c r="D193" i="77"/>
  <c r="C193" i="77"/>
  <c r="B193" i="77"/>
  <c r="A193" i="77"/>
  <c r="G192" i="77"/>
  <c r="F192" i="77"/>
  <c r="E192" i="77"/>
  <c r="D192" i="77"/>
  <c r="C192" i="77"/>
  <c r="B192" i="77"/>
  <c r="A192" i="77"/>
  <c r="G191" i="77"/>
  <c r="F191" i="77"/>
  <c r="E191" i="77"/>
  <c r="D191" i="77"/>
  <c r="C191" i="77"/>
  <c r="B191" i="77"/>
  <c r="A191" i="77"/>
  <c r="G190" i="77"/>
  <c r="F190" i="77"/>
  <c r="E190" i="77"/>
  <c r="D190" i="77"/>
  <c r="C190" i="77"/>
  <c r="B190" i="77"/>
  <c r="A190" i="77"/>
  <c r="G189" i="77"/>
  <c r="F189" i="77"/>
  <c r="E189" i="77"/>
  <c r="D189" i="77"/>
  <c r="C189" i="77"/>
  <c r="B189" i="77"/>
  <c r="A189" i="77"/>
  <c r="G188" i="77"/>
  <c r="F188" i="77"/>
  <c r="E188" i="77"/>
  <c r="D188" i="77"/>
  <c r="C188" i="77"/>
  <c r="B188" i="77"/>
  <c r="A188" i="77"/>
  <c r="G187" i="77"/>
  <c r="F187" i="77"/>
  <c r="E187" i="77"/>
  <c r="D187" i="77"/>
  <c r="C187" i="77"/>
  <c r="B187" i="77"/>
  <c r="A187" i="77"/>
  <c r="G186" i="77"/>
  <c r="F186" i="77"/>
  <c r="E186" i="77"/>
  <c r="D186" i="77"/>
  <c r="C186" i="77"/>
  <c r="B186" i="77"/>
  <c r="A186" i="77"/>
  <c r="G185" i="77"/>
  <c r="F185" i="77"/>
  <c r="E185" i="77"/>
  <c r="D185" i="77"/>
  <c r="C185" i="77"/>
  <c r="B185" i="77"/>
  <c r="A185" i="77"/>
  <c r="G184" i="77"/>
  <c r="F184" i="77"/>
  <c r="E184" i="77"/>
  <c r="D184" i="77"/>
  <c r="C184" i="77"/>
  <c r="B184" i="77"/>
  <c r="A184" i="77"/>
  <c r="G183" i="77"/>
  <c r="F183" i="77"/>
  <c r="E183" i="77"/>
  <c r="D183" i="77"/>
  <c r="C183" i="77"/>
  <c r="B183" i="77"/>
  <c r="A183" i="77"/>
  <c r="G182" i="77"/>
  <c r="F182" i="77"/>
  <c r="E182" i="77"/>
  <c r="D182" i="77"/>
  <c r="C182" i="77"/>
  <c r="B182" i="77"/>
  <c r="A182" i="77"/>
  <c r="G181" i="77"/>
  <c r="F181" i="77"/>
  <c r="E181" i="77"/>
  <c r="D181" i="77"/>
  <c r="C181" i="77"/>
  <c r="B181" i="77"/>
  <c r="A181" i="77"/>
  <c r="G180" i="77"/>
  <c r="F180" i="77"/>
  <c r="E180" i="77"/>
  <c r="D180" i="77"/>
  <c r="C180" i="77"/>
  <c r="B180" i="77"/>
  <c r="A180" i="77"/>
  <c r="G179" i="77"/>
  <c r="F179" i="77"/>
  <c r="E179" i="77"/>
  <c r="D179" i="77"/>
  <c r="C179" i="77"/>
  <c r="B179" i="77"/>
  <c r="A179" i="77"/>
  <c r="G178" i="77"/>
  <c r="F178" i="77"/>
  <c r="E178" i="77"/>
  <c r="D178" i="77"/>
  <c r="C178" i="77"/>
  <c r="B178" i="77"/>
  <c r="A178" i="77"/>
  <c r="G177" i="77"/>
  <c r="F177" i="77"/>
  <c r="E177" i="77"/>
  <c r="D177" i="77"/>
  <c r="C177" i="77"/>
  <c r="B177" i="77"/>
  <c r="A177" i="77"/>
  <c r="G176" i="77"/>
  <c r="F176" i="77"/>
  <c r="E176" i="77"/>
  <c r="D176" i="77"/>
  <c r="C176" i="77"/>
  <c r="B176" i="77"/>
  <c r="A176" i="77"/>
  <c r="G175" i="77"/>
  <c r="F175" i="77"/>
  <c r="E175" i="77"/>
  <c r="D175" i="77"/>
  <c r="C175" i="77"/>
  <c r="B175" i="77"/>
  <c r="A175" i="77"/>
  <c r="G174" i="77"/>
  <c r="F174" i="77"/>
  <c r="E174" i="77"/>
  <c r="D174" i="77"/>
  <c r="C174" i="77"/>
  <c r="B174" i="77"/>
  <c r="A174" i="77"/>
  <c r="G173" i="77"/>
  <c r="F173" i="77"/>
  <c r="E173" i="77"/>
  <c r="D173" i="77"/>
  <c r="C173" i="77"/>
  <c r="B173" i="77"/>
  <c r="A173" i="77"/>
  <c r="G172" i="77"/>
  <c r="F172" i="77"/>
  <c r="E172" i="77"/>
  <c r="D172" i="77"/>
  <c r="C172" i="77"/>
  <c r="B172" i="77"/>
  <c r="A172" i="77"/>
  <c r="G171" i="77"/>
  <c r="F171" i="77"/>
  <c r="E171" i="77"/>
  <c r="D171" i="77"/>
  <c r="C171" i="77"/>
  <c r="B171" i="77"/>
  <c r="A171" i="77"/>
  <c r="G170" i="77"/>
  <c r="F170" i="77"/>
  <c r="E170" i="77"/>
  <c r="D170" i="77"/>
  <c r="C170" i="77"/>
  <c r="B170" i="77"/>
  <c r="A170" i="77"/>
  <c r="G169" i="77"/>
  <c r="F169" i="77"/>
  <c r="E169" i="77"/>
  <c r="D169" i="77"/>
  <c r="C169" i="77"/>
  <c r="B169" i="77"/>
  <c r="A169" i="77"/>
  <c r="G168" i="77"/>
  <c r="F168" i="77"/>
  <c r="E168" i="77"/>
  <c r="D168" i="77"/>
  <c r="C168" i="77"/>
  <c r="B168" i="77"/>
  <c r="A168" i="77"/>
  <c r="G167" i="77"/>
  <c r="F167" i="77"/>
  <c r="E167" i="77"/>
  <c r="D167" i="77"/>
  <c r="C167" i="77"/>
  <c r="B167" i="77"/>
  <c r="A167" i="77"/>
  <c r="G166" i="77"/>
  <c r="F166" i="77"/>
  <c r="E166" i="77"/>
  <c r="D166" i="77"/>
  <c r="C166" i="77"/>
  <c r="B166" i="77"/>
  <c r="A166" i="77"/>
  <c r="G165" i="77"/>
  <c r="F165" i="77"/>
  <c r="E165" i="77"/>
  <c r="D165" i="77"/>
  <c r="C165" i="77"/>
  <c r="B165" i="77"/>
  <c r="A165" i="77"/>
  <c r="G164" i="77"/>
  <c r="F164" i="77"/>
  <c r="E164" i="77"/>
  <c r="D164" i="77"/>
  <c r="C164" i="77"/>
  <c r="B164" i="77"/>
  <c r="A164" i="77"/>
  <c r="G163" i="77"/>
  <c r="F163" i="77"/>
  <c r="E163" i="77"/>
  <c r="D163" i="77"/>
  <c r="C163" i="77"/>
  <c r="B163" i="77"/>
  <c r="A163" i="77"/>
  <c r="G162" i="77"/>
  <c r="F162" i="77"/>
  <c r="E162" i="77"/>
  <c r="D162" i="77"/>
  <c r="C162" i="77"/>
  <c r="B162" i="77"/>
  <c r="A162" i="77"/>
  <c r="G161" i="77"/>
  <c r="F161" i="77"/>
  <c r="E161" i="77"/>
  <c r="D161" i="77"/>
  <c r="C161" i="77"/>
  <c r="B161" i="77"/>
  <c r="A161" i="77"/>
  <c r="G160" i="77"/>
  <c r="F160" i="77"/>
  <c r="E160" i="77"/>
  <c r="D160" i="77"/>
  <c r="C160" i="77"/>
  <c r="B160" i="77"/>
  <c r="A160" i="77"/>
  <c r="G159" i="77"/>
  <c r="F159" i="77"/>
  <c r="E159" i="77"/>
  <c r="D159" i="77"/>
  <c r="C159" i="77"/>
  <c r="B159" i="77"/>
  <c r="A159" i="77"/>
  <c r="G158" i="77"/>
  <c r="F158" i="77"/>
  <c r="E158" i="77"/>
  <c r="D158" i="77"/>
  <c r="C158" i="77"/>
  <c r="B158" i="77"/>
  <c r="A158" i="77"/>
  <c r="G157" i="77"/>
  <c r="F157" i="77"/>
  <c r="E157" i="77"/>
  <c r="D157" i="77"/>
  <c r="C157" i="77"/>
  <c r="B157" i="77"/>
  <c r="A157" i="77"/>
  <c r="G156" i="77"/>
  <c r="F156" i="77"/>
  <c r="E156" i="77"/>
  <c r="D156" i="77"/>
  <c r="C156" i="77"/>
  <c r="B156" i="77"/>
  <c r="A156" i="77"/>
  <c r="G155" i="77"/>
  <c r="F155" i="77"/>
  <c r="E155" i="77"/>
  <c r="D155" i="77"/>
  <c r="C155" i="77"/>
  <c r="B155" i="77"/>
  <c r="A155" i="77"/>
  <c r="G154" i="77"/>
  <c r="F154" i="77"/>
  <c r="E154" i="77"/>
  <c r="D154" i="77"/>
  <c r="C154" i="77"/>
  <c r="B154" i="77"/>
  <c r="A154" i="77"/>
  <c r="G153" i="77"/>
  <c r="F153" i="77"/>
  <c r="E153" i="77"/>
  <c r="D153" i="77"/>
  <c r="C153" i="77"/>
  <c r="B153" i="77"/>
  <c r="A153" i="77"/>
  <c r="G152" i="77"/>
  <c r="F152" i="77"/>
  <c r="E152" i="77"/>
  <c r="D152" i="77"/>
  <c r="C152" i="77"/>
  <c r="B152" i="77"/>
  <c r="A152" i="77"/>
  <c r="G151" i="77"/>
  <c r="F151" i="77"/>
  <c r="E151" i="77"/>
  <c r="D151" i="77"/>
  <c r="C151" i="77"/>
  <c r="B151" i="77"/>
  <c r="A151" i="77"/>
  <c r="G150" i="77"/>
  <c r="F150" i="77"/>
  <c r="E150" i="77"/>
  <c r="D150" i="77"/>
  <c r="C150" i="77"/>
  <c r="B150" i="77"/>
  <c r="A150" i="77"/>
  <c r="G149" i="77"/>
  <c r="F149" i="77"/>
  <c r="E149" i="77"/>
  <c r="D149" i="77"/>
  <c r="C149" i="77"/>
  <c r="B149" i="77"/>
  <c r="A149" i="77"/>
  <c r="G148" i="77"/>
  <c r="F148" i="77"/>
  <c r="E148" i="77"/>
  <c r="D148" i="77"/>
  <c r="C148" i="77"/>
  <c r="B148" i="77"/>
  <c r="A148" i="77"/>
  <c r="G147" i="77"/>
  <c r="F147" i="77"/>
  <c r="E147" i="77"/>
  <c r="D147" i="77"/>
  <c r="C147" i="77"/>
  <c r="B147" i="77"/>
  <c r="A147" i="77"/>
  <c r="G146" i="77"/>
  <c r="F146" i="77"/>
  <c r="E146" i="77"/>
  <c r="D146" i="77"/>
  <c r="C146" i="77"/>
  <c r="B146" i="77"/>
  <c r="A146" i="77"/>
  <c r="G145" i="77"/>
  <c r="F145" i="77"/>
  <c r="E145" i="77"/>
  <c r="D145" i="77"/>
  <c r="C145" i="77"/>
  <c r="B145" i="77"/>
  <c r="A145" i="77"/>
  <c r="G144" i="77"/>
  <c r="F144" i="77"/>
  <c r="E144" i="77"/>
  <c r="D144" i="77"/>
  <c r="C144" i="77"/>
  <c r="B144" i="77"/>
  <c r="A144" i="77"/>
  <c r="G143" i="77"/>
  <c r="F143" i="77"/>
  <c r="E143" i="77"/>
  <c r="D143" i="77"/>
  <c r="C143" i="77"/>
  <c r="B143" i="77"/>
  <c r="A143" i="77"/>
  <c r="G142" i="77"/>
  <c r="F142" i="77"/>
  <c r="E142" i="77"/>
  <c r="D142" i="77"/>
  <c r="C142" i="77"/>
  <c r="B142" i="77"/>
  <c r="A142" i="77"/>
  <c r="G141" i="77"/>
  <c r="F141" i="77"/>
  <c r="E141" i="77"/>
  <c r="D141" i="77"/>
  <c r="C141" i="77"/>
  <c r="B141" i="77"/>
  <c r="A141" i="77"/>
  <c r="G140" i="77"/>
  <c r="F140" i="77"/>
  <c r="E140" i="77"/>
  <c r="D140" i="77"/>
  <c r="C140" i="77"/>
  <c r="B140" i="77"/>
  <c r="A140" i="77"/>
  <c r="G139" i="77"/>
  <c r="F139" i="77"/>
  <c r="E139" i="77"/>
  <c r="D139" i="77"/>
  <c r="C139" i="77"/>
  <c r="B139" i="77"/>
  <c r="A139" i="77"/>
  <c r="G138" i="77"/>
  <c r="F138" i="77"/>
  <c r="E138" i="77"/>
  <c r="D138" i="77"/>
  <c r="C138" i="77"/>
  <c r="B138" i="77"/>
  <c r="A138" i="77"/>
  <c r="G137" i="77"/>
  <c r="F137" i="77"/>
  <c r="E137" i="77"/>
  <c r="D137" i="77"/>
  <c r="C137" i="77"/>
  <c r="B137" i="77"/>
  <c r="A137" i="77"/>
  <c r="G136" i="77"/>
  <c r="F136" i="77"/>
  <c r="E136" i="77"/>
  <c r="D136" i="77"/>
  <c r="C136" i="77"/>
  <c r="B136" i="77"/>
  <c r="A136" i="77"/>
  <c r="G135" i="77"/>
  <c r="F135" i="77"/>
  <c r="E135" i="77"/>
  <c r="D135" i="77"/>
  <c r="C135" i="77"/>
  <c r="B135" i="77"/>
  <c r="A135" i="77"/>
  <c r="G134" i="77"/>
  <c r="F134" i="77"/>
  <c r="E134" i="77"/>
  <c r="D134" i="77"/>
  <c r="C134" i="77"/>
  <c r="B134" i="77"/>
  <c r="A134" i="77"/>
  <c r="G133" i="77"/>
  <c r="F133" i="77"/>
  <c r="E133" i="77"/>
  <c r="D133" i="77"/>
  <c r="C133" i="77"/>
  <c r="B133" i="77"/>
  <c r="A133" i="77"/>
  <c r="G132" i="77"/>
  <c r="F132" i="77"/>
  <c r="E132" i="77"/>
  <c r="D132" i="77"/>
  <c r="C132" i="77"/>
  <c r="B132" i="77"/>
  <c r="A132" i="77"/>
  <c r="G131" i="77"/>
  <c r="F131" i="77"/>
  <c r="E131" i="77"/>
  <c r="D131" i="77"/>
  <c r="C131" i="77"/>
  <c r="B131" i="77"/>
  <c r="A131" i="77"/>
  <c r="G130" i="77"/>
  <c r="F130" i="77"/>
  <c r="E130" i="77"/>
  <c r="D130" i="77"/>
  <c r="C130" i="77"/>
  <c r="B130" i="77"/>
  <c r="A130" i="77"/>
  <c r="G129" i="77"/>
  <c r="F129" i="77"/>
  <c r="E129" i="77"/>
  <c r="D129" i="77"/>
  <c r="C129" i="77"/>
  <c r="B129" i="77"/>
  <c r="A129" i="77"/>
  <c r="G128" i="77"/>
  <c r="F128" i="77"/>
  <c r="E128" i="77"/>
  <c r="D128" i="77"/>
  <c r="C128" i="77"/>
  <c r="B128" i="77"/>
  <c r="A128" i="77"/>
  <c r="G127" i="77"/>
  <c r="F127" i="77"/>
  <c r="E127" i="77"/>
  <c r="D127" i="77"/>
  <c r="C127" i="77"/>
  <c r="B127" i="77"/>
  <c r="A127" i="77"/>
  <c r="G126" i="77"/>
  <c r="F126" i="77"/>
  <c r="E126" i="77"/>
  <c r="D126" i="77"/>
  <c r="C126" i="77"/>
  <c r="B126" i="77"/>
  <c r="A126" i="77"/>
  <c r="G125" i="77"/>
  <c r="F125" i="77"/>
  <c r="E125" i="77"/>
  <c r="D125" i="77"/>
  <c r="C125" i="77"/>
  <c r="B125" i="77"/>
  <c r="A125" i="77"/>
  <c r="G124" i="77"/>
  <c r="F124" i="77"/>
  <c r="E124" i="77"/>
  <c r="D124" i="77"/>
  <c r="C124" i="77"/>
  <c r="B124" i="77"/>
  <c r="A124" i="77"/>
  <c r="G123" i="77"/>
  <c r="F123" i="77"/>
  <c r="E123" i="77"/>
  <c r="D123" i="77"/>
  <c r="C123" i="77"/>
  <c r="B123" i="77"/>
  <c r="A123" i="77"/>
  <c r="G122" i="77"/>
  <c r="F122" i="77"/>
  <c r="E122" i="77"/>
  <c r="D122" i="77"/>
  <c r="C122" i="77"/>
  <c r="B122" i="77"/>
  <c r="A122" i="77"/>
  <c r="G121" i="77"/>
  <c r="F121" i="77"/>
  <c r="E121" i="77"/>
  <c r="D121" i="77"/>
  <c r="C121" i="77"/>
  <c r="B121" i="77"/>
  <c r="A121" i="77"/>
  <c r="G120" i="77"/>
  <c r="F120" i="77"/>
  <c r="E120" i="77"/>
  <c r="D120" i="77"/>
  <c r="C120" i="77"/>
  <c r="B120" i="77"/>
  <c r="A120" i="77"/>
  <c r="G119" i="77"/>
  <c r="F119" i="77"/>
  <c r="E119" i="77"/>
  <c r="D119" i="77"/>
  <c r="C119" i="77"/>
  <c r="B119" i="77"/>
  <c r="A119" i="77"/>
  <c r="G118" i="77"/>
  <c r="F118" i="77"/>
  <c r="E118" i="77"/>
  <c r="D118" i="77"/>
  <c r="C118" i="77"/>
  <c r="B118" i="77"/>
  <c r="A118" i="77"/>
  <c r="G117" i="77"/>
  <c r="F117" i="77"/>
  <c r="E117" i="77"/>
  <c r="D117" i="77"/>
  <c r="C117" i="77"/>
  <c r="B117" i="77"/>
  <c r="A117" i="77"/>
  <c r="G116" i="77"/>
  <c r="F116" i="77"/>
  <c r="E116" i="77"/>
  <c r="D116" i="77"/>
  <c r="C116" i="77"/>
  <c r="B116" i="77"/>
  <c r="A116" i="77"/>
  <c r="G115" i="77"/>
  <c r="F115" i="77"/>
  <c r="E115" i="77"/>
  <c r="D115" i="77"/>
  <c r="C115" i="77"/>
  <c r="B115" i="77"/>
  <c r="A115" i="77"/>
  <c r="G114" i="77"/>
  <c r="F114" i="77"/>
  <c r="E114" i="77"/>
  <c r="D114" i="77"/>
  <c r="C114" i="77"/>
  <c r="B114" i="77"/>
  <c r="A114" i="77"/>
  <c r="G113" i="77"/>
  <c r="F113" i="77"/>
  <c r="E113" i="77"/>
  <c r="D113" i="77"/>
  <c r="C113" i="77"/>
  <c r="B113" i="77"/>
  <c r="A113" i="77"/>
  <c r="G112" i="77"/>
  <c r="F112" i="77"/>
  <c r="E112" i="77"/>
  <c r="D112" i="77"/>
  <c r="C112" i="77"/>
  <c r="B112" i="77"/>
  <c r="A112" i="77"/>
  <c r="G111" i="77"/>
  <c r="F111" i="77"/>
  <c r="E111" i="77"/>
  <c r="D111" i="77"/>
  <c r="C111" i="77"/>
  <c r="B111" i="77"/>
  <c r="A111" i="77"/>
  <c r="G110" i="77"/>
  <c r="F110" i="77"/>
  <c r="E110" i="77"/>
  <c r="D110" i="77"/>
  <c r="C110" i="77"/>
  <c r="B110" i="77"/>
  <c r="A110" i="77"/>
  <c r="G109" i="77"/>
  <c r="F109" i="77"/>
  <c r="E109" i="77"/>
  <c r="D109" i="77"/>
  <c r="C109" i="77"/>
  <c r="B109" i="77"/>
  <c r="A109" i="77"/>
  <c r="G108" i="77"/>
  <c r="F108" i="77"/>
  <c r="E108" i="77"/>
  <c r="D108" i="77"/>
  <c r="C108" i="77"/>
  <c r="B108" i="77"/>
  <c r="A108" i="77"/>
  <c r="G107" i="77"/>
  <c r="F107" i="77"/>
  <c r="E107" i="77"/>
  <c r="D107" i="77"/>
  <c r="C107" i="77"/>
  <c r="B107" i="77"/>
  <c r="A107" i="77"/>
  <c r="G106" i="77"/>
  <c r="F106" i="77"/>
  <c r="E106" i="77"/>
  <c r="D106" i="77"/>
  <c r="C106" i="77"/>
  <c r="B106" i="77"/>
  <c r="A106" i="77"/>
  <c r="G105" i="77"/>
  <c r="F105" i="77"/>
  <c r="E105" i="77"/>
  <c r="D105" i="77"/>
  <c r="C105" i="77"/>
  <c r="B105" i="77"/>
  <c r="A105" i="77"/>
  <c r="G104" i="77"/>
  <c r="F104" i="77"/>
  <c r="E104" i="77"/>
  <c r="D104" i="77"/>
  <c r="C104" i="77"/>
  <c r="B104" i="77"/>
  <c r="A104" i="77"/>
  <c r="G103" i="77"/>
  <c r="F103" i="77"/>
  <c r="E103" i="77"/>
  <c r="D103" i="77"/>
  <c r="C103" i="77"/>
  <c r="B103" i="77"/>
  <c r="A103" i="77"/>
  <c r="G102" i="77"/>
  <c r="F102" i="77"/>
  <c r="E102" i="77"/>
  <c r="D102" i="77"/>
  <c r="C102" i="77"/>
  <c r="B102" i="77"/>
  <c r="A102" i="77"/>
  <c r="G101" i="77"/>
  <c r="F101" i="77"/>
  <c r="E101" i="77"/>
  <c r="D101" i="77"/>
  <c r="C101" i="77"/>
  <c r="B101" i="77"/>
  <c r="A101" i="77"/>
  <c r="G100" i="77"/>
  <c r="F100" i="77"/>
  <c r="E100" i="77"/>
  <c r="D100" i="77"/>
  <c r="C100" i="77"/>
  <c r="B100" i="77"/>
  <c r="A100" i="77"/>
  <c r="G99" i="77"/>
  <c r="F99" i="77"/>
  <c r="E99" i="77"/>
  <c r="D99" i="77"/>
  <c r="C99" i="77"/>
  <c r="B99" i="77"/>
  <c r="A99" i="77"/>
  <c r="G98" i="77"/>
  <c r="F98" i="77"/>
  <c r="E98" i="77"/>
  <c r="D98" i="77"/>
  <c r="C98" i="77"/>
  <c r="B98" i="77"/>
  <c r="A98" i="77"/>
  <c r="G97" i="77"/>
  <c r="F97" i="77"/>
  <c r="E97" i="77"/>
  <c r="D97" i="77"/>
  <c r="C97" i="77"/>
  <c r="B97" i="77"/>
  <c r="A97" i="77"/>
  <c r="G96" i="77"/>
  <c r="F96" i="77"/>
  <c r="E96" i="77"/>
  <c r="D96" i="77"/>
  <c r="C96" i="77"/>
  <c r="B96" i="77"/>
  <c r="A96" i="77"/>
  <c r="G95" i="77"/>
  <c r="F95" i="77"/>
  <c r="E95" i="77"/>
  <c r="D95" i="77"/>
  <c r="C95" i="77"/>
  <c r="B95" i="77"/>
  <c r="A95" i="77"/>
  <c r="G94" i="77"/>
  <c r="F94" i="77"/>
  <c r="E94" i="77"/>
  <c r="D94" i="77"/>
  <c r="C94" i="77"/>
  <c r="B94" i="77"/>
  <c r="A94" i="77"/>
  <c r="G93" i="77"/>
  <c r="F93" i="77"/>
  <c r="E93" i="77"/>
  <c r="D93" i="77"/>
  <c r="C93" i="77"/>
  <c r="B93" i="77"/>
  <c r="A93" i="77"/>
  <c r="G92" i="77"/>
  <c r="F92" i="77"/>
  <c r="E92" i="77"/>
  <c r="D92" i="77"/>
  <c r="C92" i="77"/>
  <c r="B92" i="77"/>
  <c r="A92" i="77"/>
  <c r="G91" i="77"/>
  <c r="F91" i="77"/>
  <c r="E91" i="77"/>
  <c r="D91" i="77"/>
  <c r="C91" i="77"/>
  <c r="B91" i="77"/>
  <c r="A91" i="77"/>
  <c r="G90" i="77"/>
  <c r="F90" i="77"/>
  <c r="E90" i="77"/>
  <c r="D90" i="77"/>
  <c r="C90" i="77"/>
  <c r="B90" i="77"/>
  <c r="A90" i="77"/>
  <c r="G89" i="77"/>
  <c r="F89" i="77"/>
  <c r="E89" i="77"/>
  <c r="D89" i="77"/>
  <c r="C89" i="77"/>
  <c r="B89" i="77"/>
  <c r="A89" i="77"/>
  <c r="G88" i="77"/>
  <c r="F88" i="77"/>
  <c r="E88" i="77"/>
  <c r="D88" i="77"/>
  <c r="C88" i="77"/>
  <c r="B88" i="77"/>
  <c r="A88" i="77"/>
  <c r="G87" i="77"/>
  <c r="F87" i="77"/>
  <c r="E87" i="77"/>
  <c r="D87" i="77"/>
  <c r="C87" i="77"/>
  <c r="B87" i="77"/>
  <c r="A87" i="77"/>
  <c r="G86" i="77"/>
  <c r="F86" i="77"/>
  <c r="E86" i="77"/>
  <c r="D86" i="77"/>
  <c r="C86" i="77"/>
  <c r="B86" i="77"/>
  <c r="A86" i="77"/>
  <c r="G85" i="77"/>
  <c r="F85" i="77"/>
  <c r="E85" i="77"/>
  <c r="D85" i="77"/>
  <c r="C85" i="77"/>
  <c r="B85" i="77"/>
  <c r="A85" i="77"/>
  <c r="G84" i="77"/>
  <c r="F84" i="77"/>
  <c r="E84" i="77"/>
  <c r="D84" i="77"/>
  <c r="C84" i="77"/>
  <c r="B84" i="77"/>
  <c r="A84" i="77"/>
  <c r="G83" i="77"/>
  <c r="F83" i="77"/>
  <c r="E83" i="77"/>
  <c r="D83" i="77"/>
  <c r="C83" i="77"/>
  <c r="B83" i="77"/>
  <c r="A83" i="77"/>
  <c r="G82" i="77"/>
  <c r="F82" i="77"/>
  <c r="E82" i="77"/>
  <c r="D82" i="77"/>
  <c r="C82" i="77"/>
  <c r="B82" i="77"/>
  <c r="A82" i="77"/>
  <c r="G81" i="77"/>
  <c r="F81" i="77"/>
  <c r="E81" i="77"/>
  <c r="D81" i="77"/>
  <c r="C81" i="77"/>
  <c r="B81" i="77"/>
  <c r="A81" i="77"/>
  <c r="G80" i="77"/>
  <c r="F80" i="77"/>
  <c r="E80" i="77"/>
  <c r="D80" i="77"/>
  <c r="C80" i="77"/>
  <c r="B80" i="77"/>
  <c r="A80" i="77"/>
  <c r="G79" i="77"/>
  <c r="F79" i="77"/>
  <c r="E79" i="77"/>
  <c r="D79" i="77"/>
  <c r="C79" i="77"/>
  <c r="B79" i="77"/>
  <c r="A79" i="77"/>
  <c r="G78" i="77"/>
  <c r="F78" i="77"/>
  <c r="E78" i="77"/>
  <c r="D78" i="77"/>
  <c r="C78" i="77"/>
  <c r="B78" i="77"/>
  <c r="A78" i="77"/>
  <c r="G77" i="77"/>
  <c r="F77" i="77"/>
  <c r="E77" i="77"/>
  <c r="D77" i="77"/>
  <c r="C77" i="77"/>
  <c r="B77" i="77"/>
  <c r="A77" i="77"/>
  <c r="G76" i="77"/>
  <c r="F76" i="77"/>
  <c r="E76" i="77"/>
  <c r="D76" i="77"/>
  <c r="C76" i="77"/>
  <c r="B76" i="77"/>
  <c r="A76" i="77"/>
  <c r="G75" i="77"/>
  <c r="F75" i="77"/>
  <c r="E75" i="77"/>
  <c r="D75" i="77"/>
  <c r="C75" i="77"/>
  <c r="B75" i="77"/>
  <c r="A75" i="77"/>
  <c r="G74" i="77"/>
  <c r="F74" i="77"/>
  <c r="E74" i="77"/>
  <c r="D74" i="77"/>
  <c r="C74" i="77"/>
  <c r="B74" i="77"/>
  <c r="A74" i="77"/>
  <c r="G73" i="77"/>
  <c r="F73" i="77"/>
  <c r="E73" i="77"/>
  <c r="D73" i="77"/>
  <c r="C73" i="77"/>
  <c r="B73" i="77"/>
  <c r="A73" i="77"/>
  <c r="G72" i="77"/>
  <c r="F72" i="77"/>
  <c r="E72" i="77"/>
  <c r="D72" i="77"/>
  <c r="C72" i="77"/>
  <c r="B72" i="77"/>
  <c r="A72" i="77"/>
  <c r="G71" i="77"/>
  <c r="F71" i="77"/>
  <c r="E71" i="77"/>
  <c r="D71" i="77"/>
  <c r="C71" i="77"/>
  <c r="B71" i="77"/>
  <c r="A71" i="77"/>
  <c r="G70" i="77"/>
  <c r="F70" i="77"/>
  <c r="E70" i="77"/>
  <c r="D70" i="77"/>
  <c r="C70" i="77"/>
  <c r="B70" i="77"/>
  <c r="A70" i="77"/>
  <c r="G69" i="77"/>
  <c r="F69" i="77"/>
  <c r="E69" i="77"/>
  <c r="D69" i="77"/>
  <c r="C69" i="77"/>
  <c r="B69" i="77"/>
  <c r="A69" i="77"/>
  <c r="G68" i="77"/>
  <c r="F68" i="77"/>
  <c r="E68" i="77"/>
  <c r="D68" i="77"/>
  <c r="C68" i="77"/>
  <c r="B68" i="77"/>
  <c r="A68" i="77"/>
  <c r="G67" i="77"/>
  <c r="F67" i="77"/>
  <c r="E67" i="77"/>
  <c r="D67" i="77"/>
  <c r="C67" i="77"/>
  <c r="B67" i="77"/>
  <c r="A67" i="77"/>
  <c r="G66" i="77"/>
  <c r="F66" i="77"/>
  <c r="E66" i="77"/>
  <c r="D66" i="77"/>
  <c r="C66" i="77"/>
  <c r="B66" i="77"/>
  <c r="A66" i="77"/>
  <c r="G65" i="77"/>
  <c r="F65" i="77"/>
  <c r="E65" i="77"/>
  <c r="D65" i="77"/>
  <c r="C65" i="77"/>
  <c r="B65" i="77"/>
  <c r="A65" i="77"/>
  <c r="G64" i="77"/>
  <c r="F64" i="77"/>
  <c r="E64" i="77"/>
  <c r="D64" i="77"/>
  <c r="C64" i="77"/>
  <c r="B64" i="77"/>
  <c r="A64" i="77"/>
  <c r="G63" i="77"/>
  <c r="F63" i="77"/>
  <c r="E63" i="77"/>
  <c r="D63" i="77"/>
  <c r="C63" i="77"/>
  <c r="B63" i="77"/>
  <c r="A63" i="77"/>
  <c r="G62" i="77"/>
  <c r="F62" i="77"/>
  <c r="E62" i="77"/>
  <c r="D62" i="77"/>
  <c r="C62" i="77"/>
  <c r="B62" i="77"/>
  <c r="A62" i="77"/>
  <c r="G61" i="77"/>
  <c r="F61" i="77"/>
  <c r="E61" i="77"/>
  <c r="D61" i="77"/>
  <c r="C61" i="77"/>
  <c r="B61" i="77"/>
  <c r="A61" i="77"/>
  <c r="G60" i="77"/>
  <c r="F60" i="77"/>
  <c r="E60" i="77"/>
  <c r="D60" i="77"/>
  <c r="C60" i="77"/>
  <c r="B60" i="77"/>
  <c r="A60" i="77"/>
  <c r="G59" i="77"/>
  <c r="F59" i="77"/>
  <c r="E59" i="77"/>
  <c r="D59" i="77"/>
  <c r="C59" i="77"/>
  <c r="B59" i="77"/>
  <c r="A59" i="77"/>
  <c r="G58" i="77"/>
  <c r="F58" i="77"/>
  <c r="E58" i="77"/>
  <c r="D58" i="77"/>
  <c r="C58" i="77"/>
  <c r="B58" i="77"/>
  <c r="A58" i="77"/>
  <c r="G57" i="77"/>
  <c r="F57" i="77"/>
  <c r="E57" i="77"/>
  <c r="D57" i="77"/>
  <c r="C57" i="77"/>
  <c r="B57" i="77"/>
  <c r="A57" i="77"/>
  <c r="G56" i="77"/>
  <c r="F56" i="77"/>
  <c r="E56" i="77"/>
  <c r="D56" i="77"/>
  <c r="C56" i="77"/>
  <c r="B56" i="77"/>
  <c r="A56" i="77"/>
  <c r="G55" i="77"/>
  <c r="F55" i="77"/>
  <c r="E55" i="77"/>
  <c r="D55" i="77"/>
  <c r="C55" i="77"/>
  <c r="B55" i="77"/>
  <c r="A55" i="77"/>
  <c r="G54" i="77"/>
  <c r="F54" i="77"/>
  <c r="E54" i="77"/>
  <c r="D54" i="77"/>
  <c r="C54" i="77"/>
  <c r="B54" i="77"/>
  <c r="A54" i="77"/>
  <c r="G53" i="77"/>
  <c r="F53" i="77"/>
  <c r="E53" i="77"/>
  <c r="D53" i="77"/>
  <c r="C53" i="77"/>
  <c r="B53" i="77"/>
  <c r="A53" i="77"/>
  <c r="G52" i="77"/>
  <c r="F52" i="77"/>
  <c r="E52" i="77"/>
  <c r="D52" i="77"/>
  <c r="C52" i="77"/>
  <c r="B52" i="77"/>
  <c r="A52" i="77"/>
  <c r="G51" i="77"/>
  <c r="F51" i="77"/>
  <c r="E51" i="77"/>
  <c r="D51" i="77"/>
  <c r="C51" i="77"/>
  <c r="B51" i="77"/>
  <c r="A51" i="77"/>
  <c r="G50" i="77"/>
  <c r="F50" i="77"/>
  <c r="E50" i="77"/>
  <c r="D50" i="77"/>
  <c r="C50" i="77"/>
  <c r="B50" i="77"/>
  <c r="A50" i="77"/>
  <c r="G49" i="77"/>
  <c r="F49" i="77"/>
  <c r="E49" i="77"/>
  <c r="D49" i="77"/>
  <c r="C49" i="77"/>
  <c r="B49" i="77"/>
  <c r="A49" i="77"/>
  <c r="G48" i="77"/>
  <c r="F48" i="77"/>
  <c r="E48" i="77"/>
  <c r="D48" i="77"/>
  <c r="C48" i="77"/>
  <c r="B48" i="77"/>
  <c r="A48" i="77"/>
  <c r="G47" i="77"/>
  <c r="F47" i="77"/>
  <c r="E47" i="77"/>
  <c r="D47" i="77"/>
  <c r="C47" i="77"/>
  <c r="B47" i="77"/>
  <c r="A47" i="77"/>
  <c r="G46" i="77"/>
  <c r="F46" i="77"/>
  <c r="E46" i="77"/>
  <c r="D46" i="77"/>
  <c r="C46" i="77"/>
  <c r="B46" i="77"/>
  <c r="A46" i="77"/>
  <c r="G45" i="77"/>
  <c r="F45" i="77"/>
  <c r="E45" i="77"/>
  <c r="D45" i="77"/>
  <c r="C45" i="77"/>
  <c r="B45" i="77"/>
  <c r="A45" i="77"/>
  <c r="G44" i="77"/>
  <c r="F44" i="77"/>
  <c r="E44" i="77"/>
  <c r="D44" i="77"/>
  <c r="C44" i="77"/>
  <c r="B44" i="77"/>
  <c r="A44" i="77"/>
  <c r="G43" i="77"/>
  <c r="F43" i="77"/>
  <c r="E43" i="77"/>
  <c r="D43" i="77"/>
  <c r="C43" i="77"/>
  <c r="B43" i="77"/>
  <c r="A43" i="77"/>
  <c r="G42" i="77"/>
  <c r="F42" i="77"/>
  <c r="E42" i="77"/>
  <c r="D42" i="77"/>
  <c r="C42" i="77"/>
  <c r="B42" i="77"/>
  <c r="A42" i="77"/>
  <c r="G41" i="77"/>
  <c r="F41" i="77"/>
  <c r="E41" i="77"/>
  <c r="D41" i="77"/>
  <c r="C41" i="77"/>
  <c r="B41" i="77"/>
  <c r="A41" i="77"/>
  <c r="G40" i="77"/>
  <c r="F40" i="77"/>
  <c r="E40" i="77"/>
  <c r="D40" i="77"/>
  <c r="C40" i="77"/>
  <c r="B40" i="77"/>
  <c r="A40" i="77"/>
  <c r="G39" i="77"/>
  <c r="F39" i="77"/>
  <c r="E39" i="77"/>
  <c r="D39" i="77"/>
  <c r="C39" i="77"/>
  <c r="B39" i="77"/>
  <c r="A39" i="77"/>
  <c r="G38" i="77"/>
  <c r="F38" i="77"/>
  <c r="E38" i="77"/>
  <c r="D38" i="77"/>
  <c r="C38" i="77"/>
  <c r="B38" i="77"/>
  <c r="A38" i="77"/>
  <c r="G37" i="77"/>
  <c r="F37" i="77"/>
  <c r="E37" i="77"/>
  <c r="D37" i="77"/>
  <c r="C37" i="77"/>
  <c r="B37" i="77"/>
  <c r="A37" i="77"/>
  <c r="G36" i="77"/>
  <c r="F36" i="77"/>
  <c r="E36" i="77"/>
  <c r="D36" i="77"/>
  <c r="C36" i="77"/>
  <c r="B36" i="77"/>
  <c r="A36" i="77"/>
  <c r="G35" i="77"/>
  <c r="F35" i="77"/>
  <c r="E35" i="77"/>
  <c r="D35" i="77"/>
  <c r="C35" i="77"/>
  <c r="B35" i="77"/>
  <c r="A35" i="77"/>
  <c r="G34" i="77"/>
  <c r="F34" i="77"/>
  <c r="E34" i="77"/>
  <c r="D34" i="77"/>
  <c r="C34" i="77"/>
  <c r="B34" i="77"/>
  <c r="A34" i="77"/>
  <c r="G33" i="77"/>
  <c r="F33" i="77"/>
  <c r="E33" i="77"/>
  <c r="D33" i="77"/>
  <c r="C33" i="77"/>
  <c r="B33" i="77"/>
  <c r="A33" i="77"/>
  <c r="G32" i="77"/>
  <c r="F32" i="77"/>
  <c r="E32" i="77"/>
  <c r="D32" i="77"/>
  <c r="C32" i="77"/>
  <c r="B32" i="77"/>
  <c r="A32" i="77"/>
  <c r="G31" i="77"/>
  <c r="F31" i="77"/>
  <c r="E31" i="77"/>
  <c r="D31" i="77"/>
  <c r="C31" i="77"/>
  <c r="B31" i="77"/>
  <c r="A31" i="77"/>
  <c r="G30" i="77"/>
  <c r="F30" i="77"/>
  <c r="E30" i="77"/>
  <c r="D30" i="77"/>
  <c r="C30" i="77"/>
  <c r="B30" i="77"/>
  <c r="A30" i="77"/>
  <c r="G29" i="77"/>
  <c r="F29" i="77"/>
  <c r="E29" i="77"/>
  <c r="D29" i="77"/>
  <c r="C29" i="77"/>
  <c r="B29" i="77"/>
  <c r="A29" i="77"/>
  <c r="G28" i="77"/>
  <c r="F28" i="77"/>
  <c r="E28" i="77"/>
  <c r="D28" i="77"/>
  <c r="C28" i="77"/>
  <c r="B28" i="77"/>
  <c r="A28" i="77"/>
  <c r="G27" i="77"/>
  <c r="F27" i="77"/>
  <c r="E27" i="77"/>
  <c r="D27" i="77"/>
  <c r="C27" i="77"/>
  <c r="B27" i="77"/>
  <c r="A27" i="77"/>
  <c r="G26" i="77"/>
  <c r="F26" i="77"/>
  <c r="E26" i="77"/>
  <c r="D26" i="77"/>
  <c r="C26" i="77"/>
  <c r="B26" i="77"/>
  <c r="A26" i="77"/>
  <c r="G25" i="77"/>
  <c r="F25" i="77"/>
  <c r="E25" i="77"/>
  <c r="D25" i="77"/>
  <c r="C25" i="77"/>
  <c r="B25" i="77"/>
  <c r="A25" i="77"/>
  <c r="G24" i="77"/>
  <c r="F24" i="77"/>
  <c r="E24" i="77"/>
  <c r="D24" i="77"/>
  <c r="C24" i="77"/>
  <c r="B24" i="77"/>
  <c r="A24" i="77"/>
  <c r="G23" i="77"/>
  <c r="F23" i="77"/>
  <c r="E23" i="77"/>
  <c r="D23" i="77"/>
  <c r="C23" i="77"/>
  <c r="B23" i="77"/>
  <c r="A23" i="77"/>
  <c r="G22" i="77"/>
  <c r="F22" i="77"/>
  <c r="E22" i="77"/>
  <c r="D22" i="77"/>
  <c r="C22" i="77"/>
  <c r="B22" i="77"/>
  <c r="A22" i="77"/>
  <c r="G21" i="77"/>
  <c r="F21" i="77"/>
  <c r="E21" i="77"/>
  <c r="D21" i="77"/>
  <c r="C21" i="77"/>
  <c r="B21" i="77"/>
  <c r="A21" i="77"/>
  <c r="G20" i="77"/>
  <c r="F20" i="77"/>
  <c r="E20" i="77"/>
  <c r="D20" i="77"/>
  <c r="C20" i="77"/>
  <c r="B20" i="77"/>
  <c r="A20" i="77"/>
  <c r="G19" i="77"/>
  <c r="F19" i="77"/>
  <c r="E19" i="77"/>
  <c r="D19" i="77"/>
  <c r="C19" i="77"/>
  <c r="B19" i="77"/>
  <c r="A19" i="77"/>
  <c r="G18" i="77"/>
  <c r="F18" i="77"/>
  <c r="E18" i="77"/>
  <c r="D18" i="77"/>
  <c r="C18" i="77"/>
  <c r="B18" i="77"/>
  <c r="A18" i="77"/>
  <c r="G17" i="77"/>
  <c r="F17" i="77"/>
  <c r="E17" i="77"/>
  <c r="D17" i="77"/>
  <c r="C17" i="77"/>
  <c r="B17" i="77"/>
  <c r="A17" i="77"/>
  <c r="G16" i="77"/>
  <c r="F16" i="77"/>
  <c r="E16" i="77"/>
  <c r="D16" i="77"/>
  <c r="C16" i="77"/>
  <c r="B16" i="77"/>
  <c r="A16" i="77"/>
  <c r="G15" i="77"/>
  <c r="F15" i="77"/>
  <c r="E15" i="77"/>
  <c r="D15" i="77"/>
  <c r="C15" i="77"/>
  <c r="B15" i="77"/>
  <c r="A15" i="77"/>
  <c r="G14" i="77"/>
  <c r="F14" i="77"/>
  <c r="E14" i="77"/>
  <c r="D14" i="77"/>
  <c r="C14" i="77"/>
  <c r="B14" i="77"/>
  <c r="A14" i="77"/>
  <c r="G13" i="77"/>
  <c r="F13" i="77"/>
  <c r="E13" i="77"/>
  <c r="D13" i="77"/>
  <c r="C13" i="77"/>
  <c r="B13" i="77"/>
  <c r="A13" i="77"/>
  <c r="G12" i="77"/>
  <c r="F12" i="77"/>
  <c r="E12" i="77"/>
  <c r="D12" i="77"/>
  <c r="C12" i="77"/>
  <c r="B12" i="77"/>
  <c r="A12" i="77"/>
  <c r="G11" i="77"/>
  <c r="F11" i="77"/>
  <c r="E11" i="77"/>
  <c r="D11" i="77"/>
  <c r="C11" i="77"/>
  <c r="B11" i="77"/>
  <c r="A11" i="77"/>
  <c r="G10" i="77"/>
  <c r="F10" i="77"/>
  <c r="E10" i="77"/>
  <c r="D10" i="77"/>
  <c r="C10" i="77"/>
  <c r="B10" i="77"/>
  <c r="A10" i="77"/>
  <c r="G9" i="77"/>
  <c r="F9" i="77"/>
  <c r="E9" i="77"/>
  <c r="D9" i="77"/>
  <c r="C9" i="77"/>
  <c r="B9" i="77"/>
  <c r="A9" i="77"/>
  <c r="G8" i="77"/>
  <c r="F8" i="77"/>
  <c r="E8" i="77"/>
  <c r="D8" i="77"/>
  <c r="C8" i="77"/>
  <c r="B8" i="77"/>
  <c r="A8" i="77"/>
  <c r="G7" i="77"/>
  <c r="F7" i="77"/>
  <c r="E7" i="77"/>
  <c r="D7" i="77"/>
  <c r="C7" i="77"/>
  <c r="B7" i="77"/>
  <c r="A7" i="77"/>
  <c r="G6" i="77"/>
  <c r="F6" i="77"/>
  <c r="E6" i="77"/>
  <c r="D6" i="77"/>
  <c r="C6" i="77"/>
  <c r="B6" i="77"/>
  <c r="A6" i="77"/>
  <c r="G5" i="77"/>
  <c r="F5" i="77"/>
  <c r="E5" i="77"/>
  <c r="D5" i="77"/>
  <c r="C5" i="77"/>
  <c r="B5" i="77"/>
  <c r="A5" i="77"/>
  <c r="G4" i="77"/>
  <c r="F4" i="77"/>
  <c r="E4" i="77"/>
  <c r="D4" i="77"/>
  <c r="C4" i="77"/>
  <c r="B4" i="77"/>
  <c r="A4" i="77"/>
  <c r="G3" i="77"/>
  <c r="F3" i="77"/>
  <c r="E3" i="77"/>
  <c r="D3" i="77"/>
  <c r="C3" i="77"/>
  <c r="B3" i="77"/>
  <c r="A3" i="77"/>
  <c r="N3699" i="72" l="1"/>
  <c r="N3698" i="72"/>
  <c r="N3697" i="72"/>
  <c r="N3696" i="72"/>
  <c r="N3695" i="72"/>
  <c r="N3694" i="72"/>
  <c r="N3693" i="72"/>
  <c r="N3692" i="72"/>
  <c r="N3691" i="72"/>
  <c r="N3690" i="72"/>
  <c r="N3689" i="72"/>
  <c r="N3688" i="72"/>
  <c r="N3687" i="72"/>
  <c r="N3686" i="72"/>
  <c r="N3685" i="72"/>
  <c r="N3684" i="72"/>
  <c r="N3683" i="72"/>
  <c r="N3682" i="72"/>
  <c r="N3681" i="72"/>
  <c r="N3680" i="72"/>
  <c r="N3679" i="72"/>
  <c r="N3678" i="72"/>
  <c r="N3677" i="72"/>
  <c r="N3676" i="72"/>
  <c r="N3675" i="72"/>
  <c r="N3674" i="72"/>
  <c r="N3673" i="72"/>
  <c r="N3672" i="72"/>
  <c r="N3671" i="72"/>
  <c r="N3670" i="72"/>
  <c r="N3669" i="72"/>
  <c r="N3668" i="72"/>
  <c r="N3667" i="72"/>
  <c r="N3666" i="72"/>
  <c r="N3665" i="72"/>
  <c r="N3664" i="72"/>
  <c r="M3663" i="72" s="1"/>
  <c r="N3663" i="72"/>
  <c r="N3662" i="72"/>
  <c r="N3661" i="72"/>
  <c r="N3660" i="72"/>
  <c r="N3659" i="72"/>
  <c r="N3658" i="72"/>
  <c r="N3657" i="72"/>
  <c r="N3656" i="72"/>
  <c r="N3655" i="72"/>
  <c r="N3654" i="72"/>
  <c r="N3653" i="72"/>
  <c r="N3652" i="72"/>
  <c r="N3651" i="72"/>
  <c r="N3650" i="72"/>
  <c r="N3649" i="72"/>
  <c r="N3648" i="72"/>
  <c r="N3647" i="72"/>
  <c r="N3646" i="72"/>
  <c r="N3645" i="72"/>
  <c r="N3644" i="72"/>
  <c r="N3643" i="72"/>
  <c r="N3642" i="72"/>
  <c r="N3641" i="72"/>
  <c r="N3640" i="72"/>
  <c r="M3639" i="72" s="1"/>
  <c r="N3639" i="72"/>
  <c r="N3638" i="72"/>
  <c r="N3637" i="72"/>
  <c r="N3636" i="72"/>
  <c r="N3635" i="72"/>
  <c r="N3634" i="72"/>
  <c r="M3633" i="72" s="1"/>
  <c r="N3633" i="72"/>
  <c r="N3632" i="72"/>
  <c r="N3631" i="72"/>
  <c r="N3630" i="72"/>
  <c r="N3629" i="72"/>
  <c r="N3628" i="72"/>
  <c r="N3627" i="72"/>
  <c r="N3626" i="72"/>
  <c r="N3625" i="72"/>
  <c r="N3624" i="72"/>
  <c r="M3624" i="72" s="1"/>
  <c r="N3623" i="72"/>
  <c r="N3622" i="72"/>
  <c r="N3621" i="72"/>
  <c r="N3620" i="72"/>
  <c r="N3619" i="72"/>
  <c r="N3618" i="72"/>
  <c r="N3617" i="72"/>
  <c r="N3616" i="72"/>
  <c r="N3615" i="72"/>
  <c r="N3614" i="72"/>
  <c r="N3613" i="72"/>
  <c r="N3612" i="72"/>
  <c r="M3612" i="72" s="1"/>
  <c r="N3611" i="72"/>
  <c r="N3610" i="72"/>
  <c r="M3609" i="72" s="1"/>
  <c r="N3609" i="72"/>
  <c r="N3608" i="72"/>
  <c r="N3607" i="72"/>
  <c r="N3606" i="72"/>
  <c r="N3605" i="72"/>
  <c r="N3604" i="72"/>
  <c r="N3603" i="72"/>
  <c r="N3602" i="72"/>
  <c r="N3601" i="72"/>
  <c r="N3600" i="72"/>
  <c r="N3599" i="72"/>
  <c r="N3598" i="72"/>
  <c r="M3597" i="72" s="1"/>
  <c r="N3597" i="72"/>
  <c r="N3596" i="72"/>
  <c r="N3595" i="72"/>
  <c r="N3594" i="72"/>
  <c r="M3594" i="72" s="1"/>
  <c r="N3593" i="72"/>
  <c r="N3592" i="72"/>
  <c r="N3591" i="72"/>
  <c r="N3590" i="72"/>
  <c r="N3589" i="72"/>
  <c r="N3588" i="72"/>
  <c r="N3587" i="72"/>
  <c r="N3586" i="72"/>
  <c r="M3585" i="72" s="1"/>
  <c r="N3585" i="72"/>
  <c r="N3584" i="72"/>
  <c r="N3583" i="72"/>
  <c r="N3582" i="72"/>
  <c r="N3581" i="72"/>
  <c r="N3580" i="72"/>
  <c r="M3579" i="72" s="1"/>
  <c r="N3579" i="72"/>
  <c r="N3578" i="72"/>
  <c r="N3577" i="72"/>
  <c r="N3576" i="72"/>
  <c r="N3575" i="72"/>
  <c r="N3574" i="72"/>
  <c r="N3573" i="72"/>
  <c r="N3572" i="72"/>
  <c r="N3571" i="72"/>
  <c r="N3570" i="72"/>
  <c r="N3569" i="72"/>
  <c r="N3568" i="72"/>
  <c r="M3567" i="72" s="1"/>
  <c r="N3567" i="72"/>
  <c r="N3566" i="72"/>
  <c r="N3565" i="72"/>
  <c r="N3564" i="72"/>
  <c r="N3563" i="72"/>
  <c r="N3562" i="72"/>
  <c r="N3561" i="72"/>
  <c r="N3560" i="72"/>
  <c r="N3559" i="72"/>
  <c r="N3558" i="72"/>
  <c r="N3557" i="72"/>
  <c r="N3556" i="72"/>
  <c r="N3555" i="72"/>
  <c r="N3554" i="72"/>
  <c r="N3553" i="72"/>
  <c r="N3552" i="72"/>
  <c r="N3551" i="72"/>
  <c r="N3550" i="72"/>
  <c r="M3550" i="72" s="1"/>
  <c r="N3549" i="72"/>
  <c r="N3548" i="72"/>
  <c r="N3547" i="72"/>
  <c r="N3546" i="72"/>
  <c r="N3545" i="72"/>
  <c r="N3544" i="72"/>
  <c r="N3543" i="72"/>
  <c r="N3542" i="72"/>
  <c r="N3541" i="72"/>
  <c r="N3540" i="72"/>
  <c r="N3539" i="72"/>
  <c r="N3538" i="72"/>
  <c r="M3537" i="72" s="1"/>
  <c r="N3537" i="72"/>
  <c r="N3536" i="72"/>
  <c r="N3535" i="72"/>
  <c r="N3534" i="72"/>
  <c r="N3533" i="72"/>
  <c r="N3532" i="72"/>
  <c r="N3531" i="72"/>
  <c r="N3530" i="72"/>
  <c r="N3529" i="72"/>
  <c r="N3528" i="72"/>
  <c r="N3527" i="72"/>
  <c r="N3526" i="72"/>
  <c r="N3525" i="72"/>
  <c r="N3524" i="72"/>
  <c r="N3523" i="72"/>
  <c r="N3522" i="72"/>
  <c r="N3521" i="72"/>
  <c r="N3520" i="72"/>
  <c r="M3519" i="72" s="1"/>
  <c r="N3519" i="72"/>
  <c r="N3518" i="72"/>
  <c r="N3517" i="72"/>
  <c r="N3516" i="72"/>
  <c r="N3515" i="72"/>
  <c r="N3514" i="72"/>
  <c r="N3513" i="72"/>
  <c r="N3512" i="72"/>
  <c r="N3511" i="72"/>
  <c r="N3510" i="72"/>
  <c r="N3509" i="72"/>
  <c r="N3508" i="72"/>
  <c r="N3507" i="72"/>
  <c r="N3506" i="72"/>
  <c r="N3505" i="72"/>
  <c r="N3504" i="72"/>
  <c r="N3503" i="72"/>
  <c r="N3502" i="72"/>
  <c r="N3501" i="72"/>
  <c r="N3500" i="72"/>
  <c r="N3499" i="72"/>
  <c r="N3498" i="72"/>
  <c r="N3497" i="72"/>
  <c r="N3496" i="72"/>
  <c r="M3495" i="72" s="1"/>
  <c r="N3495" i="72"/>
  <c r="N3494" i="72"/>
  <c r="N3493" i="72"/>
  <c r="N3492" i="72"/>
  <c r="N3491" i="72"/>
  <c r="N3490" i="72"/>
  <c r="M3489" i="72" s="1"/>
  <c r="N3489" i="72"/>
  <c r="N3488" i="72"/>
  <c r="N3487" i="72"/>
  <c r="N3486" i="72"/>
  <c r="N3485" i="72"/>
  <c r="N3484" i="72"/>
  <c r="M3483" i="72" s="1"/>
  <c r="N3483" i="72"/>
  <c r="N3482" i="72"/>
  <c r="N3481" i="72"/>
  <c r="N3480" i="72"/>
  <c r="N3479" i="72"/>
  <c r="N3478" i="72"/>
  <c r="N3477" i="72"/>
  <c r="N3476" i="72"/>
  <c r="N3475" i="72"/>
  <c r="N3474" i="72"/>
  <c r="N3473" i="72"/>
  <c r="N3472" i="72"/>
  <c r="N3471" i="72"/>
  <c r="N3470" i="72"/>
  <c r="N3469" i="72"/>
  <c r="N3468" i="72"/>
  <c r="N3467" i="72"/>
  <c r="N3466" i="72"/>
  <c r="M3466" i="72" s="1"/>
  <c r="N3465" i="72"/>
  <c r="N3464" i="72"/>
  <c r="N3463" i="72"/>
  <c r="N3462" i="72"/>
  <c r="N3461" i="72"/>
  <c r="N3460" i="72"/>
  <c r="N3459" i="72"/>
  <c r="N3458" i="72"/>
  <c r="N3457" i="72"/>
  <c r="N3456" i="72"/>
  <c r="N3455" i="72"/>
  <c r="N3454" i="72"/>
  <c r="M3453" i="72" s="1"/>
  <c r="N3453" i="72"/>
  <c r="N3452" i="72"/>
  <c r="N3451" i="72"/>
  <c r="N3450" i="72"/>
  <c r="M3450" i="72" s="1"/>
  <c r="N3449" i="72"/>
  <c r="N3448" i="72"/>
  <c r="M3447" i="72" s="1"/>
  <c r="N3447" i="72"/>
  <c r="N3446" i="72"/>
  <c r="N3445" i="72"/>
  <c r="N3444" i="72"/>
  <c r="N3443" i="72"/>
  <c r="N3442" i="72"/>
  <c r="N3441" i="72"/>
  <c r="N3440" i="72"/>
  <c r="N3439" i="72"/>
  <c r="N3438" i="72"/>
  <c r="N3437" i="72"/>
  <c r="N3436" i="72"/>
  <c r="N3435" i="72"/>
  <c r="N3434" i="72"/>
  <c r="N3433" i="72"/>
  <c r="N3432" i="72"/>
  <c r="N3431" i="72"/>
  <c r="N3430" i="72"/>
  <c r="N3429" i="72"/>
  <c r="N3428" i="72"/>
  <c r="N3427" i="72"/>
  <c r="N3426" i="72"/>
  <c r="N3425" i="72"/>
  <c r="N3424" i="72"/>
  <c r="M3423" i="72" s="1"/>
  <c r="N3423" i="72"/>
  <c r="N3422" i="72"/>
  <c r="N3421" i="72"/>
  <c r="N3420" i="72"/>
  <c r="N3419" i="72"/>
  <c r="N3418" i="72"/>
  <c r="M3417" i="72" s="1"/>
  <c r="N3417" i="72"/>
  <c r="N3416" i="72"/>
  <c r="N3415" i="72"/>
  <c r="N3414" i="72"/>
  <c r="N3413" i="72"/>
  <c r="N3412" i="72"/>
  <c r="N3411" i="72"/>
  <c r="N3410" i="72"/>
  <c r="N3409" i="72"/>
  <c r="N3408" i="72"/>
  <c r="N3407" i="72"/>
  <c r="N3406" i="72"/>
  <c r="M3405" i="72" s="1"/>
  <c r="N3405" i="72"/>
  <c r="N3404" i="72"/>
  <c r="N3403" i="72"/>
  <c r="N3402" i="72"/>
  <c r="N3401" i="72"/>
  <c r="N3400" i="72"/>
  <c r="M3399" i="72" s="1"/>
  <c r="N3399" i="72"/>
  <c r="N3398" i="72"/>
  <c r="N3397" i="72"/>
  <c r="N3396" i="72"/>
  <c r="N3395" i="72"/>
  <c r="N3394" i="72"/>
  <c r="N3393" i="72"/>
  <c r="N3392" i="72"/>
  <c r="N3391" i="72"/>
  <c r="N3390" i="72"/>
  <c r="N3389" i="72"/>
  <c r="M3367" i="72" s="1"/>
  <c r="N3388" i="72"/>
  <c r="M3366" i="72" s="1"/>
  <c r="N3387" i="72"/>
  <c r="M3365" i="72" s="1"/>
  <c r="N3386" i="72"/>
  <c r="M3364" i="72" s="1"/>
  <c r="N3385" i="72"/>
  <c r="M3363" i="72" s="1"/>
  <c r="N3384" i="72"/>
  <c r="M3362" i="72" s="1"/>
  <c r="N3383" i="72"/>
  <c r="M3361" i="72" s="1"/>
  <c r="N3382" i="72"/>
  <c r="M3360" i="72" s="1"/>
  <c r="N3381" i="72"/>
  <c r="M3359" i="72" s="1"/>
  <c r="N3380" i="72"/>
  <c r="M3358" i="72" s="1"/>
  <c r="N3379" i="72"/>
  <c r="M3357" i="72" s="1"/>
  <c r="N3378" i="72"/>
  <c r="M3356" i="72" s="1"/>
  <c r="N3377" i="72"/>
  <c r="M3355" i="72" s="1"/>
  <c r="N3376" i="72"/>
  <c r="N3375" i="72"/>
  <c r="M3353" i="72" s="1"/>
  <c r="N3374" i="72"/>
  <c r="M3352" i="72" s="1"/>
  <c r="N3373" i="72"/>
  <c r="M3351" i="72" s="1"/>
  <c r="N3372" i="72"/>
  <c r="M3350" i="72" s="1"/>
  <c r="N3371" i="72"/>
  <c r="M3349" i="72" s="1"/>
  <c r="N3370" i="72"/>
  <c r="N3369" i="72"/>
  <c r="M3347" i="72" s="1"/>
  <c r="N3368" i="72"/>
  <c r="N3346" i="72"/>
  <c r="N3345" i="72"/>
  <c r="N3344" i="72"/>
  <c r="N3343" i="72"/>
  <c r="N3342" i="72"/>
  <c r="N3341" i="72"/>
  <c r="N3340" i="72"/>
  <c r="N3339" i="72"/>
  <c r="N3338" i="72"/>
  <c r="N3337" i="72"/>
  <c r="M3337" i="72" s="1"/>
  <c r="N3336" i="72"/>
  <c r="N3335" i="72"/>
  <c r="N3334" i="72"/>
  <c r="N3333" i="72"/>
  <c r="N3332" i="72"/>
  <c r="N3331" i="72"/>
  <c r="N3330" i="72"/>
  <c r="N3329" i="72"/>
  <c r="N3328" i="72"/>
  <c r="N3327" i="72"/>
  <c r="N3326" i="72"/>
  <c r="N3325" i="72"/>
  <c r="N3324" i="72"/>
  <c r="N3323" i="72"/>
  <c r="N3319" i="72"/>
  <c r="N3318" i="72"/>
  <c r="N3317" i="72"/>
  <c r="N3316" i="72"/>
  <c r="N3315" i="72"/>
  <c r="N3314" i="72"/>
  <c r="N3313" i="72"/>
  <c r="N3312" i="72"/>
  <c r="N3311" i="72"/>
  <c r="N3310" i="72"/>
  <c r="N3309" i="72"/>
  <c r="N3308" i="72"/>
  <c r="N3307" i="72"/>
  <c r="N3306" i="72"/>
  <c r="N3305" i="72"/>
  <c r="N3304" i="72"/>
  <c r="M3303" i="72" s="1"/>
  <c r="N3303" i="72"/>
  <c r="N3302" i="72"/>
  <c r="N3301" i="72"/>
  <c r="N3300" i="72"/>
  <c r="N3299" i="72"/>
  <c r="N3298" i="72"/>
  <c r="M3298" i="72" s="1"/>
  <c r="N3297" i="72"/>
  <c r="N3296" i="72"/>
  <c r="N3295" i="72"/>
  <c r="N3294" i="72"/>
  <c r="N3293" i="72"/>
  <c r="N3292" i="72"/>
  <c r="N3291" i="72"/>
  <c r="N3290" i="72"/>
  <c r="N3289" i="72"/>
  <c r="N3288" i="72"/>
  <c r="N3287" i="72"/>
  <c r="N3286" i="72"/>
  <c r="M3286" i="72" s="1"/>
  <c r="N3285" i="72"/>
  <c r="N3284" i="72"/>
  <c r="N3283" i="72"/>
  <c r="N3282" i="72"/>
  <c r="N3281" i="72"/>
  <c r="N3280" i="72"/>
  <c r="N3279" i="72"/>
  <c r="N3278" i="72"/>
  <c r="N3277" i="72"/>
  <c r="N3276" i="72"/>
  <c r="N3275" i="72"/>
  <c r="N3274" i="72"/>
  <c r="N3273" i="72"/>
  <c r="N3272" i="72"/>
  <c r="N3271" i="72"/>
  <c r="N3270" i="72"/>
  <c r="N3269" i="72"/>
  <c r="N3268" i="72"/>
  <c r="N3267" i="72"/>
  <c r="N3266" i="72"/>
  <c r="N3265" i="72"/>
  <c r="N3264" i="72"/>
  <c r="N3263" i="72"/>
  <c r="N3262" i="72"/>
  <c r="N3261" i="72"/>
  <c r="N3260" i="72"/>
  <c r="N3259" i="72"/>
  <c r="N3258" i="72"/>
  <c r="N3257" i="72"/>
  <c r="N3256" i="72"/>
  <c r="M3255" i="72" s="1"/>
  <c r="N3255" i="72"/>
  <c r="N3254" i="72"/>
  <c r="N3253" i="72"/>
  <c r="N3252" i="72"/>
  <c r="N3251" i="72"/>
  <c r="N3250" i="72"/>
  <c r="M3250" i="72" s="1"/>
  <c r="N3249" i="72"/>
  <c r="N3248" i="72"/>
  <c r="N3247" i="72"/>
  <c r="N3246" i="72"/>
  <c r="N3245" i="72"/>
  <c r="N3244" i="72"/>
  <c r="N3243" i="72"/>
  <c r="N3242" i="72"/>
  <c r="N3241" i="72"/>
  <c r="N3240" i="72"/>
  <c r="N3239" i="72"/>
  <c r="N3238" i="72"/>
  <c r="M3238" i="72" s="1"/>
  <c r="N3237" i="72"/>
  <c r="N3236" i="72"/>
  <c r="N3235" i="72"/>
  <c r="N3234" i="72"/>
  <c r="N3233" i="72"/>
  <c r="N3232" i="72"/>
  <c r="M3231" i="72" s="1"/>
  <c r="N3231" i="72"/>
  <c r="N3230" i="72"/>
  <c r="N3229" i="72"/>
  <c r="N3228" i="72"/>
  <c r="N3227" i="72"/>
  <c r="N3226" i="72"/>
  <c r="N3225" i="72"/>
  <c r="N3224" i="72"/>
  <c r="N3223" i="72"/>
  <c r="N3222" i="72"/>
  <c r="N3221" i="72"/>
  <c r="N3220" i="72"/>
  <c r="N3219" i="72"/>
  <c r="N3218" i="72"/>
  <c r="N3217" i="72"/>
  <c r="N3216" i="72"/>
  <c r="N3215" i="72"/>
  <c r="N3214" i="72"/>
  <c r="M3214" i="72" s="1"/>
  <c r="N3213" i="72"/>
  <c r="N3212" i="72"/>
  <c r="N3211" i="72"/>
  <c r="N3210" i="72"/>
  <c r="N3209" i="72"/>
  <c r="N3208" i="72"/>
  <c r="M3207" i="72" s="1"/>
  <c r="N3207" i="72"/>
  <c r="N3206" i="72"/>
  <c r="N3205" i="72"/>
  <c r="N3204" i="72"/>
  <c r="N3203" i="72"/>
  <c r="N3202" i="72"/>
  <c r="M3202" i="72" s="1"/>
  <c r="N3201" i="72"/>
  <c r="N3200" i="72"/>
  <c r="N3199" i="72"/>
  <c r="N3198" i="72"/>
  <c r="N3197" i="72"/>
  <c r="N3196" i="72"/>
  <c r="N3195" i="72"/>
  <c r="N3194" i="72"/>
  <c r="N3193" i="72"/>
  <c r="N3192" i="72"/>
  <c r="N3191" i="72"/>
  <c r="N3190" i="72"/>
  <c r="M3190" i="72" s="1"/>
  <c r="N3189" i="72"/>
  <c r="N3188" i="72"/>
  <c r="N3187" i="72"/>
  <c r="N3186" i="72"/>
  <c r="N3185" i="72"/>
  <c r="N3184" i="72"/>
  <c r="N3183" i="72"/>
  <c r="N3182" i="72"/>
  <c r="N3181" i="72"/>
  <c r="N3180" i="72"/>
  <c r="N3179" i="72"/>
  <c r="N3178" i="72"/>
  <c r="N3177" i="72"/>
  <c r="N3176" i="72"/>
  <c r="N3175" i="72"/>
  <c r="N3174" i="72"/>
  <c r="N3173" i="72"/>
  <c r="N3172" i="72"/>
  <c r="N3171" i="72"/>
  <c r="N3170" i="72"/>
  <c r="N3169" i="72"/>
  <c r="N3168" i="72"/>
  <c r="N3167" i="72"/>
  <c r="N3166" i="72"/>
  <c r="N3165" i="72"/>
  <c r="N3164" i="72"/>
  <c r="N3163" i="72"/>
  <c r="N3162" i="72"/>
  <c r="N3161" i="72"/>
  <c r="N3160" i="72"/>
  <c r="M3159" i="72" s="1"/>
  <c r="N3159" i="72"/>
  <c r="N3158" i="72"/>
  <c r="N3157" i="72"/>
  <c r="N3156" i="72"/>
  <c r="N3155" i="72"/>
  <c r="N3154" i="72"/>
  <c r="M3154" i="72" s="1"/>
  <c r="N3153" i="72"/>
  <c r="N3152" i="72"/>
  <c r="N3151" i="72"/>
  <c r="N3150" i="72"/>
  <c r="N3149" i="72"/>
  <c r="N3148" i="72"/>
  <c r="N3147" i="72"/>
  <c r="N3146" i="72"/>
  <c r="N3145" i="72"/>
  <c r="N3144" i="72"/>
  <c r="N3143" i="72"/>
  <c r="N3142" i="72"/>
  <c r="N3141" i="72"/>
  <c r="N3140" i="72"/>
  <c r="N3139" i="72"/>
  <c r="N3138" i="72"/>
  <c r="N3137" i="72"/>
  <c r="N3136" i="72"/>
  <c r="N3135" i="72"/>
  <c r="N3134" i="72"/>
  <c r="N3133" i="72"/>
  <c r="N3132" i="72"/>
  <c r="N3131" i="72"/>
  <c r="N3130" i="72"/>
  <c r="N3129" i="72"/>
  <c r="N3128" i="72"/>
  <c r="N3127" i="72"/>
  <c r="N3126" i="72"/>
  <c r="N3125" i="72"/>
  <c r="N3124" i="72"/>
  <c r="N3123" i="72"/>
  <c r="N3122" i="72"/>
  <c r="N3121" i="72"/>
  <c r="N3120" i="72"/>
  <c r="N3119" i="72"/>
  <c r="N3118" i="72"/>
  <c r="N3117" i="72"/>
  <c r="N3116" i="72"/>
  <c r="N3115" i="72"/>
  <c r="N3114" i="72"/>
  <c r="N3113" i="72"/>
  <c r="N3112" i="72"/>
  <c r="M3111" i="72" s="1"/>
  <c r="N3111" i="72"/>
  <c r="N3110" i="72"/>
  <c r="N3109" i="72"/>
  <c r="N3108" i="72"/>
  <c r="N3107" i="72"/>
  <c r="N3106" i="72"/>
  <c r="M3106" i="72" s="1"/>
  <c r="N3105" i="72"/>
  <c r="N3104" i="72"/>
  <c r="N3103" i="72"/>
  <c r="N3102" i="72"/>
  <c r="N3101" i="72"/>
  <c r="N3100" i="72"/>
  <c r="N3099" i="72"/>
  <c r="N3098" i="72"/>
  <c r="N3097" i="72"/>
  <c r="N3096" i="72"/>
  <c r="N3095" i="72"/>
  <c r="N3094" i="72"/>
  <c r="M3094" i="72" s="1"/>
  <c r="N3093" i="72"/>
  <c r="N3092" i="72"/>
  <c r="N3091" i="72"/>
  <c r="N3090" i="72"/>
  <c r="N3089" i="72"/>
  <c r="N3088" i="72"/>
  <c r="N3087" i="72"/>
  <c r="N3086" i="72"/>
  <c r="N3085" i="72"/>
  <c r="N3084" i="72"/>
  <c r="N3083" i="72"/>
  <c r="N3082" i="72"/>
  <c r="N3081" i="72"/>
  <c r="N3080" i="72"/>
  <c r="N3079" i="72"/>
  <c r="N3078" i="72"/>
  <c r="N3077" i="72"/>
  <c r="N3076" i="72"/>
  <c r="N3075" i="72"/>
  <c r="N3074" i="72"/>
  <c r="N3073" i="72"/>
  <c r="N3072" i="72"/>
  <c r="N3071" i="72"/>
  <c r="N3070" i="72"/>
  <c r="N3069" i="72"/>
  <c r="N3068" i="72"/>
  <c r="N3067" i="72"/>
  <c r="N3066" i="72"/>
  <c r="N3065" i="72"/>
  <c r="N3064" i="72"/>
  <c r="N3063" i="72"/>
  <c r="N3062" i="72"/>
  <c r="N3061" i="72"/>
  <c r="N3060" i="72"/>
  <c r="N3059" i="72"/>
  <c r="N3058" i="72"/>
  <c r="M3057" i="72" s="1"/>
  <c r="N3057" i="72"/>
  <c r="N3056" i="72"/>
  <c r="N3055" i="72"/>
  <c r="N3054" i="72"/>
  <c r="N3053" i="72"/>
  <c r="N3052" i="72"/>
  <c r="N3051" i="72"/>
  <c r="N3050" i="72"/>
  <c r="N3049" i="72"/>
  <c r="N3048" i="72"/>
  <c r="N3047" i="72"/>
  <c r="N3046" i="72"/>
  <c r="N3045" i="72"/>
  <c r="N3044" i="72"/>
  <c r="N3043" i="72"/>
  <c r="N3042" i="72"/>
  <c r="N3041" i="72"/>
  <c r="N3040" i="72"/>
  <c r="N3039" i="72"/>
  <c r="N3038" i="72"/>
  <c r="N3037" i="72"/>
  <c r="N3036" i="72"/>
  <c r="N3035" i="72"/>
  <c r="N3034" i="72"/>
  <c r="N3033" i="72"/>
  <c r="N3032" i="72"/>
  <c r="N3031" i="72"/>
  <c r="N3030" i="72"/>
  <c r="N3029" i="72"/>
  <c r="N3028" i="72"/>
  <c r="N3027" i="72"/>
  <c r="N3026" i="72"/>
  <c r="N3025" i="72"/>
  <c r="N3024" i="72"/>
  <c r="N3023" i="72"/>
  <c r="N3022" i="72"/>
  <c r="N3021" i="72"/>
  <c r="N3020" i="72"/>
  <c r="N3019" i="72"/>
  <c r="N3018" i="72"/>
  <c r="N3017" i="72"/>
  <c r="N3016" i="72"/>
  <c r="N3015" i="72"/>
  <c r="N3014" i="72"/>
  <c r="N3013" i="72"/>
  <c r="N3012" i="72"/>
  <c r="N3011" i="72"/>
  <c r="N3010" i="72"/>
  <c r="N3009" i="72"/>
  <c r="N3008" i="72"/>
  <c r="N3007" i="72"/>
  <c r="N3006" i="72"/>
  <c r="N3005" i="72"/>
  <c r="N3004" i="72"/>
  <c r="N3003" i="72"/>
  <c r="N3002" i="72"/>
  <c r="N3001" i="72"/>
  <c r="N3000" i="72"/>
  <c r="N2999" i="72"/>
  <c r="N2998" i="72"/>
  <c r="N2997" i="72"/>
  <c r="N2996" i="72"/>
  <c r="N2995" i="72"/>
  <c r="N2994" i="72"/>
  <c r="N2993" i="72"/>
  <c r="N2992" i="72"/>
  <c r="N2991" i="72"/>
  <c r="N2990" i="72"/>
  <c r="N2989" i="72"/>
  <c r="N2988" i="72"/>
  <c r="N2987" i="72"/>
  <c r="N2986" i="72"/>
  <c r="N2985" i="72"/>
  <c r="N2984" i="72"/>
  <c r="N2983" i="72"/>
  <c r="N2982" i="72"/>
  <c r="N2981" i="72"/>
  <c r="N2980" i="72"/>
  <c r="N2979" i="72"/>
  <c r="N2978" i="72"/>
  <c r="N2977" i="72"/>
  <c r="N2976" i="72"/>
  <c r="N2975" i="72"/>
  <c r="N2974" i="72"/>
  <c r="N2973" i="72"/>
  <c r="N2972" i="72"/>
  <c r="N2971" i="72"/>
  <c r="N2970" i="72"/>
  <c r="N2969" i="72"/>
  <c r="N2968" i="72"/>
  <c r="N2967" i="72"/>
  <c r="N2966" i="72"/>
  <c r="N2965" i="72"/>
  <c r="N2964" i="72"/>
  <c r="N2963" i="72"/>
  <c r="N2962" i="72"/>
  <c r="N2961" i="72"/>
  <c r="N2960" i="72"/>
  <c r="N2959" i="72"/>
  <c r="N2958" i="72"/>
  <c r="N2957" i="72"/>
  <c r="N2956" i="72"/>
  <c r="N2955" i="72"/>
  <c r="N2954" i="72"/>
  <c r="N2953" i="72"/>
  <c r="N2952" i="72"/>
  <c r="N2951" i="72"/>
  <c r="N2950" i="72"/>
  <c r="N2949" i="72"/>
  <c r="N2948" i="72"/>
  <c r="N2947" i="72"/>
  <c r="N2946" i="72"/>
  <c r="N2945" i="72"/>
  <c r="N2944" i="72"/>
  <c r="N2943" i="72"/>
  <c r="N2942" i="72"/>
  <c r="N2941" i="72"/>
  <c r="N2940" i="72"/>
  <c r="N2939" i="72"/>
  <c r="N2938" i="72"/>
  <c r="N2937" i="72"/>
  <c r="N2936" i="72"/>
  <c r="N2935" i="72"/>
  <c r="N2934" i="72"/>
  <c r="N2933" i="72"/>
  <c r="N2932" i="72"/>
  <c r="N2931" i="72"/>
  <c r="N2930" i="72"/>
  <c r="N2929" i="72"/>
  <c r="N2928" i="72"/>
  <c r="N2927" i="72"/>
  <c r="N2926" i="72"/>
  <c r="N2925" i="72"/>
  <c r="N2924" i="72"/>
  <c r="N2923" i="72"/>
  <c r="N2922" i="72"/>
  <c r="N2921" i="72"/>
  <c r="N2920" i="72"/>
  <c r="N2919" i="72"/>
  <c r="N2918" i="72"/>
  <c r="N2917" i="72"/>
  <c r="N2916" i="72"/>
  <c r="N2915" i="72"/>
  <c r="N2914" i="72"/>
  <c r="N2913" i="72"/>
  <c r="N2912" i="72"/>
  <c r="N2911" i="72"/>
  <c r="N2910" i="72"/>
  <c r="N2909" i="72"/>
  <c r="N2908" i="72"/>
  <c r="N2907" i="72"/>
  <c r="N2906" i="72"/>
  <c r="N2905" i="72"/>
  <c r="N2904" i="72"/>
  <c r="N2903" i="72"/>
  <c r="N2902" i="72"/>
  <c r="N2901" i="72"/>
  <c r="N2900" i="72"/>
  <c r="N2899" i="72"/>
  <c r="N2898" i="72"/>
  <c r="N2897" i="72"/>
  <c r="N2896" i="72"/>
  <c r="N2895" i="72"/>
  <c r="N2894" i="72"/>
  <c r="N2893" i="72"/>
  <c r="N2892" i="72"/>
  <c r="N2891" i="72"/>
  <c r="N2890" i="72"/>
  <c r="N2889" i="72"/>
  <c r="N2888" i="72"/>
  <c r="N2887" i="72"/>
  <c r="N2886" i="72"/>
  <c r="N2885" i="72"/>
  <c r="N2884" i="72"/>
  <c r="N2883" i="72"/>
  <c r="N2882" i="72"/>
  <c r="N2881" i="72"/>
  <c r="N2880" i="72"/>
  <c r="N2879" i="72"/>
  <c r="N2878" i="72"/>
  <c r="N2877" i="72"/>
  <c r="N2876" i="72"/>
  <c r="N2875" i="72"/>
  <c r="N2874" i="72"/>
  <c r="N2873" i="72"/>
  <c r="N2872" i="72"/>
  <c r="M2871" i="72" s="1"/>
  <c r="N2871" i="72"/>
  <c r="N2870" i="72"/>
  <c r="N2869" i="72"/>
  <c r="N2868" i="72"/>
  <c r="N2867" i="72"/>
  <c r="N2866" i="72"/>
  <c r="M2865" i="72" s="1"/>
  <c r="N2865" i="72"/>
  <c r="N2864" i="72"/>
  <c r="N2863" i="72"/>
  <c r="N2862" i="72"/>
  <c r="N2861" i="72"/>
  <c r="N2860" i="72"/>
  <c r="N2859" i="72"/>
  <c r="N2858" i="72"/>
  <c r="N2857" i="72"/>
  <c r="N2856" i="72"/>
  <c r="N2855" i="72"/>
  <c r="N2854" i="72"/>
  <c r="N2853" i="72"/>
  <c r="N2852" i="72"/>
  <c r="N2851" i="72"/>
  <c r="N2850" i="72"/>
  <c r="N2849" i="72"/>
  <c r="N2848" i="72"/>
  <c r="N2847" i="72"/>
  <c r="N2846" i="72"/>
  <c r="N2845" i="72"/>
  <c r="N2844" i="72"/>
  <c r="N2843" i="72"/>
  <c r="N2842" i="72"/>
  <c r="N2841" i="72"/>
  <c r="N2840" i="72"/>
  <c r="N2839" i="72"/>
  <c r="N2838" i="72"/>
  <c r="N2837" i="72"/>
  <c r="N2836" i="72"/>
  <c r="N2835" i="72"/>
  <c r="N2834" i="72"/>
  <c r="N2833" i="72"/>
  <c r="N2832" i="72"/>
  <c r="N2831" i="72"/>
  <c r="N2830" i="72"/>
  <c r="N2829" i="72"/>
  <c r="N2828" i="72"/>
  <c r="N2827" i="72"/>
  <c r="N2826" i="72"/>
  <c r="N2825" i="72"/>
  <c r="N2824" i="72"/>
  <c r="N2823" i="72"/>
  <c r="N2822" i="72"/>
  <c r="N2821" i="72"/>
  <c r="N2820" i="72"/>
  <c r="N2819" i="72"/>
  <c r="N2818" i="72"/>
  <c r="N2817" i="72"/>
  <c r="N2816" i="72"/>
  <c r="N2815" i="72"/>
  <c r="N2814" i="72"/>
  <c r="N2813" i="72"/>
  <c r="N2812" i="72"/>
  <c r="N2811" i="72"/>
  <c r="N2810" i="72"/>
  <c r="N2809" i="72"/>
  <c r="N2808" i="72"/>
  <c r="N2807" i="72"/>
  <c r="N2806" i="72"/>
  <c r="N2805" i="72"/>
  <c r="N2804" i="72"/>
  <c r="N2803" i="72"/>
  <c r="N2802" i="72"/>
  <c r="N2801" i="72"/>
  <c r="N2800" i="72"/>
  <c r="N2799" i="72"/>
  <c r="N2798" i="72"/>
  <c r="N2797" i="72"/>
  <c r="N2796" i="72"/>
  <c r="N2795" i="72"/>
  <c r="N2794" i="72"/>
  <c r="M2793" i="72" s="1"/>
  <c r="N2793" i="72"/>
  <c r="N2792" i="72"/>
  <c r="N2791" i="72"/>
  <c r="N2790" i="72"/>
  <c r="N2789" i="72"/>
  <c r="N2788" i="72"/>
  <c r="N2787" i="72"/>
  <c r="N2786" i="72"/>
  <c r="N2785" i="72"/>
  <c r="N2784" i="72"/>
  <c r="N2783" i="72"/>
  <c r="N2782" i="72"/>
  <c r="N2781" i="72"/>
  <c r="N2780" i="72"/>
  <c r="N2779" i="72"/>
  <c r="N2778" i="72"/>
  <c r="N2777" i="72"/>
  <c r="N2776" i="72"/>
  <c r="N2775" i="72"/>
  <c r="N2774" i="72"/>
  <c r="N2773" i="72"/>
  <c r="N2772" i="72"/>
  <c r="N2771" i="72"/>
  <c r="N2770" i="72"/>
  <c r="N2769" i="72"/>
  <c r="N2768" i="72"/>
  <c r="N2767" i="72"/>
  <c r="N2766" i="72"/>
  <c r="N2765" i="72"/>
  <c r="N2764" i="72"/>
  <c r="N2763" i="72"/>
  <c r="N2762" i="72"/>
  <c r="N2761" i="72"/>
  <c r="N2760" i="72"/>
  <c r="N2759" i="72"/>
  <c r="N2758" i="72"/>
  <c r="N2757" i="72"/>
  <c r="N2756" i="72"/>
  <c r="N2755" i="72"/>
  <c r="N2754" i="72"/>
  <c r="N2753" i="72"/>
  <c r="N2752" i="72"/>
  <c r="N2751" i="72"/>
  <c r="N2750" i="72"/>
  <c r="N2749" i="72"/>
  <c r="N2748" i="72"/>
  <c r="N2747" i="72"/>
  <c r="N2746" i="72"/>
  <c r="N2745" i="72"/>
  <c r="N2744" i="72"/>
  <c r="N2743" i="72"/>
  <c r="N2742" i="72"/>
  <c r="N2741" i="72"/>
  <c r="N2740" i="72"/>
  <c r="N2739" i="72"/>
  <c r="N2738" i="72"/>
  <c r="N2737" i="72"/>
  <c r="N2736" i="72"/>
  <c r="N2735" i="72"/>
  <c r="N2734" i="72"/>
  <c r="N2733" i="72"/>
  <c r="N2732" i="72"/>
  <c r="N2731" i="72"/>
  <c r="N2730" i="72"/>
  <c r="N2729" i="72"/>
  <c r="N2728" i="72"/>
  <c r="N2727" i="72"/>
  <c r="N2726" i="72"/>
  <c r="N2725" i="72"/>
  <c r="N2724" i="72"/>
  <c r="N2723" i="72"/>
  <c r="N2722" i="72"/>
  <c r="N2721" i="72"/>
  <c r="N2720" i="72"/>
  <c r="N2719" i="72"/>
  <c r="N2718" i="72"/>
  <c r="N2717" i="72"/>
  <c r="N2716" i="72"/>
  <c r="N2715" i="72"/>
  <c r="N2714" i="72"/>
  <c r="N2713" i="72"/>
  <c r="N2712" i="72"/>
  <c r="N2711" i="72"/>
  <c r="N2710" i="72"/>
  <c r="N2709" i="72"/>
  <c r="N2708" i="72"/>
  <c r="N2707" i="72"/>
  <c r="N2706" i="72"/>
  <c r="N2705" i="72"/>
  <c r="N2704" i="72"/>
  <c r="N2703" i="72"/>
  <c r="N2702" i="72"/>
  <c r="N2701" i="72"/>
  <c r="N2700" i="72"/>
  <c r="N2699" i="72"/>
  <c r="N2698" i="72"/>
  <c r="N2697" i="72"/>
  <c r="N2696" i="72"/>
  <c r="N2695" i="72"/>
  <c r="N2694" i="72"/>
  <c r="N2693" i="72"/>
  <c r="N2692" i="72"/>
  <c r="N2691" i="72"/>
  <c r="N2690" i="72"/>
  <c r="N2689" i="72"/>
  <c r="N2688" i="72"/>
  <c r="N2687" i="72"/>
  <c r="N2686" i="72"/>
  <c r="N2685" i="72"/>
  <c r="N2684" i="72"/>
  <c r="N2683" i="72"/>
  <c r="N2682" i="72"/>
  <c r="N2681" i="72"/>
  <c r="N2680" i="72"/>
  <c r="N2679" i="72"/>
  <c r="N2678" i="72"/>
  <c r="N2677" i="72"/>
  <c r="N2676" i="72"/>
  <c r="N2675" i="72"/>
  <c r="N2674" i="72"/>
  <c r="M2673" i="72" s="1"/>
  <c r="N2673" i="72"/>
  <c r="N2672" i="72"/>
  <c r="N2671" i="72"/>
  <c r="N2670" i="72"/>
  <c r="N2669" i="72"/>
  <c r="N2668" i="72"/>
  <c r="N2667" i="72"/>
  <c r="N2666" i="72"/>
  <c r="N2665" i="72"/>
  <c r="N2664" i="72"/>
  <c r="N2663" i="72"/>
  <c r="N2662" i="72"/>
  <c r="N2661" i="72"/>
  <c r="N2660" i="72"/>
  <c r="N2659" i="72"/>
  <c r="N2658" i="72"/>
  <c r="N2657" i="72"/>
  <c r="N2656" i="72"/>
  <c r="N2655" i="72"/>
  <c r="N2654" i="72"/>
  <c r="N2653" i="72"/>
  <c r="N2652" i="72"/>
  <c r="N2651" i="72"/>
  <c r="N2650" i="72"/>
  <c r="M2649" i="72" s="1"/>
  <c r="N2649" i="72"/>
  <c r="N2648" i="72"/>
  <c r="N2647" i="72"/>
  <c r="N2646" i="72"/>
  <c r="N2645" i="72"/>
  <c r="N2644" i="72"/>
  <c r="N2643" i="72"/>
  <c r="N2642" i="72"/>
  <c r="N2641" i="72"/>
  <c r="N2640" i="72"/>
  <c r="N2639" i="72"/>
  <c r="N2638" i="72"/>
  <c r="N2637" i="72"/>
  <c r="N2636" i="72"/>
  <c r="N2635" i="72"/>
  <c r="N2634" i="72"/>
  <c r="N2633" i="72"/>
  <c r="N2632" i="72"/>
  <c r="N2631" i="72"/>
  <c r="N2630" i="72"/>
  <c r="N2629" i="72"/>
  <c r="N2628" i="72"/>
  <c r="N2627" i="72"/>
  <c r="N2626" i="72"/>
  <c r="M2625" i="72" s="1"/>
  <c r="N2625" i="72"/>
  <c r="N2624" i="72"/>
  <c r="N2623" i="72"/>
  <c r="N2622" i="72"/>
  <c r="N2621" i="72"/>
  <c r="N2620" i="72"/>
  <c r="N2619" i="72"/>
  <c r="N2618" i="72"/>
  <c r="N2617" i="72"/>
  <c r="N2616" i="72"/>
  <c r="N2615" i="72"/>
  <c r="N2614" i="72"/>
  <c r="M2613" i="72" s="1"/>
  <c r="N2613" i="72"/>
  <c r="N2612" i="72"/>
  <c r="N2611" i="72"/>
  <c r="N2610" i="72"/>
  <c r="N2609" i="72"/>
  <c r="N2608" i="72"/>
  <c r="N2607" i="72"/>
  <c r="N2606" i="72"/>
  <c r="N2605" i="72"/>
  <c r="N2604" i="72"/>
  <c r="N2603" i="72"/>
  <c r="N2602" i="72"/>
  <c r="N2601" i="72"/>
  <c r="N2600" i="72"/>
  <c r="N2599" i="72"/>
  <c r="N2598" i="72"/>
  <c r="N2597" i="72"/>
  <c r="N2596" i="72"/>
  <c r="N2595" i="72"/>
  <c r="N2594" i="72"/>
  <c r="N2593" i="72"/>
  <c r="N2592" i="72"/>
  <c r="N2591" i="72"/>
  <c r="N2590" i="72"/>
  <c r="N2589" i="72"/>
  <c r="N2588" i="72"/>
  <c r="N2587" i="72"/>
  <c r="N2586" i="72"/>
  <c r="N2585" i="72"/>
  <c r="N2584" i="72"/>
  <c r="N2583" i="72"/>
  <c r="N2582" i="72"/>
  <c r="N2581" i="72"/>
  <c r="N2580" i="72"/>
  <c r="N2579" i="72"/>
  <c r="N2578" i="72"/>
  <c r="M2577" i="72" s="1"/>
  <c r="N2577" i="72"/>
  <c r="N2576" i="72"/>
  <c r="N2575" i="72"/>
  <c r="N2574" i="72"/>
  <c r="N2573" i="72"/>
  <c r="N2572" i="72"/>
  <c r="N2571" i="72"/>
  <c r="N2570" i="72"/>
  <c r="N2569" i="72"/>
  <c r="N2568" i="72"/>
  <c r="N2567" i="72"/>
  <c r="N2566" i="72"/>
  <c r="N2565" i="72"/>
  <c r="N2564" i="72"/>
  <c r="N2563" i="72"/>
  <c r="N2562" i="72"/>
  <c r="N2561" i="72"/>
  <c r="N2560" i="72"/>
  <c r="N2559" i="72"/>
  <c r="N2558" i="72"/>
  <c r="N2557" i="72"/>
  <c r="N2556" i="72"/>
  <c r="N2555" i="72"/>
  <c r="N2554" i="72"/>
  <c r="N2553" i="72"/>
  <c r="N2552" i="72"/>
  <c r="N2551" i="72"/>
  <c r="N2550" i="72"/>
  <c r="N2549" i="72"/>
  <c r="N2548" i="72"/>
  <c r="N2547" i="72"/>
  <c r="N2546" i="72"/>
  <c r="N2545" i="72"/>
  <c r="N2544" i="72"/>
  <c r="N2543" i="72"/>
  <c r="N2542" i="72"/>
  <c r="N2541" i="72"/>
  <c r="N2540" i="72"/>
  <c r="N2539" i="72"/>
  <c r="N2538" i="72"/>
  <c r="N2537" i="72"/>
  <c r="N2536" i="72"/>
  <c r="N2535" i="72"/>
  <c r="N2534" i="72"/>
  <c r="N2533" i="72"/>
  <c r="N2532" i="72"/>
  <c r="N2531" i="72"/>
  <c r="N2530" i="72"/>
  <c r="N2529" i="72"/>
  <c r="N2528" i="72"/>
  <c r="N2527" i="72"/>
  <c r="N2526" i="72"/>
  <c r="N2525" i="72"/>
  <c r="N2524" i="72"/>
  <c r="N2523" i="72"/>
  <c r="N2522" i="72"/>
  <c r="N2521" i="72"/>
  <c r="N2520" i="72"/>
  <c r="N2519" i="72"/>
  <c r="N2518" i="72"/>
  <c r="N2517" i="72"/>
  <c r="N2516" i="72"/>
  <c r="N2515" i="72"/>
  <c r="N2514" i="72"/>
  <c r="N2513" i="72"/>
  <c r="N2512" i="72"/>
  <c r="N2511" i="72"/>
  <c r="N2510" i="72"/>
  <c r="N2509" i="72"/>
  <c r="N2508" i="72"/>
  <c r="N2507" i="72"/>
  <c r="N2506" i="72"/>
  <c r="N2505" i="72"/>
  <c r="N2504" i="72"/>
  <c r="N2503" i="72"/>
  <c r="N2502" i="72"/>
  <c r="N2501" i="72"/>
  <c r="N2500" i="72"/>
  <c r="N2499" i="72"/>
  <c r="N2498" i="72"/>
  <c r="N2497" i="72"/>
  <c r="N2496" i="72"/>
  <c r="N2495" i="72"/>
  <c r="N2494" i="72"/>
  <c r="N2493" i="72"/>
  <c r="N2492" i="72"/>
  <c r="N2491" i="72"/>
  <c r="N2490" i="72"/>
  <c r="N2489" i="72"/>
  <c r="N2488" i="72"/>
  <c r="N2487" i="72"/>
  <c r="N2486" i="72"/>
  <c r="N2485" i="72"/>
  <c r="N2484" i="72"/>
  <c r="N2483" i="72"/>
  <c r="N2482" i="72"/>
  <c r="N2481" i="72"/>
  <c r="N2480" i="72"/>
  <c r="N2479" i="72"/>
  <c r="N2478" i="72"/>
  <c r="N2477" i="72"/>
  <c r="N2476" i="72"/>
  <c r="N2475" i="72"/>
  <c r="N2474" i="72"/>
  <c r="N2473" i="72"/>
  <c r="N2472" i="72"/>
  <c r="N2471" i="72"/>
  <c r="N2470" i="72"/>
  <c r="N2469" i="72"/>
  <c r="N2468" i="72"/>
  <c r="N2467" i="72"/>
  <c r="N2466" i="72"/>
  <c r="N2465" i="72"/>
  <c r="N2464" i="72"/>
  <c r="N2463" i="72"/>
  <c r="N2462" i="72"/>
  <c r="N2461" i="72"/>
  <c r="N2460" i="72"/>
  <c r="N2459" i="72"/>
  <c r="N2458" i="72"/>
  <c r="N2457" i="72"/>
  <c r="N2456" i="72"/>
  <c r="N2455" i="72"/>
  <c r="N2454" i="72"/>
  <c r="N2453" i="72"/>
  <c r="N2452" i="72"/>
  <c r="N2451" i="72"/>
  <c r="N2450" i="72"/>
  <c r="N2449" i="72"/>
  <c r="N2448" i="72"/>
  <c r="N2447" i="72"/>
  <c r="N2446" i="72"/>
  <c r="N2445" i="72"/>
  <c r="N2444" i="72"/>
  <c r="N2443" i="72"/>
  <c r="N2442" i="72"/>
  <c r="N2441" i="72"/>
  <c r="N2440" i="72"/>
  <c r="N2439" i="72"/>
  <c r="N2438" i="72"/>
  <c r="N2437" i="72"/>
  <c r="N2436" i="72"/>
  <c r="N2435" i="72"/>
  <c r="N2434" i="72"/>
  <c r="N2433" i="72"/>
  <c r="N2432" i="72"/>
  <c r="N2431" i="72"/>
  <c r="N2430" i="72"/>
  <c r="N2429" i="72"/>
  <c r="N2428" i="72"/>
  <c r="N2427" i="72"/>
  <c r="N2426" i="72"/>
  <c r="N2425" i="72"/>
  <c r="N2424" i="72"/>
  <c r="N2423" i="72"/>
  <c r="N2422" i="72"/>
  <c r="N2421" i="72"/>
  <c r="N2420" i="72"/>
  <c r="N2419" i="72"/>
  <c r="N2418" i="72"/>
  <c r="N2417" i="72"/>
  <c r="N2416" i="72"/>
  <c r="N2415" i="72"/>
  <c r="N2414" i="72"/>
  <c r="N2413" i="72"/>
  <c r="N2412" i="72"/>
  <c r="N2411" i="72"/>
  <c r="N2410" i="72"/>
  <c r="N2409" i="72"/>
  <c r="N2408" i="72"/>
  <c r="N2407" i="72"/>
  <c r="N2406" i="72"/>
  <c r="N2405" i="72"/>
  <c r="N2404" i="72"/>
  <c r="N2403" i="72"/>
  <c r="N2402" i="72"/>
  <c r="N2401" i="72"/>
  <c r="N2400" i="72"/>
  <c r="N2399" i="72"/>
  <c r="N2398" i="72"/>
  <c r="N2397" i="72"/>
  <c r="N2396" i="72"/>
  <c r="N2395" i="72"/>
  <c r="N2394" i="72"/>
  <c r="N2393" i="72"/>
  <c r="N2392" i="72"/>
  <c r="N2391" i="72"/>
  <c r="N2390" i="72"/>
  <c r="N2389" i="72"/>
  <c r="N2388" i="72"/>
  <c r="N2387" i="72"/>
  <c r="N2386" i="72"/>
  <c r="N2385" i="72"/>
  <c r="N2384" i="72"/>
  <c r="N2383" i="72"/>
  <c r="N2382" i="72"/>
  <c r="N2381" i="72"/>
  <c r="N2380" i="72"/>
  <c r="N2379" i="72"/>
  <c r="N2378" i="72"/>
  <c r="N2377" i="72"/>
  <c r="N2376" i="72"/>
  <c r="N2375" i="72"/>
  <c r="N2374" i="72"/>
  <c r="N2373" i="72"/>
  <c r="N2372" i="72"/>
  <c r="N2371" i="72"/>
  <c r="N2370" i="72"/>
  <c r="N2369" i="72"/>
  <c r="N2368" i="72"/>
  <c r="N2367" i="72"/>
  <c r="N2366" i="72"/>
  <c r="N2365" i="72"/>
  <c r="N2364" i="72"/>
  <c r="N2363" i="72"/>
  <c r="N2362" i="72"/>
  <c r="N2361" i="72"/>
  <c r="N2360" i="72"/>
  <c r="N2359" i="72"/>
  <c r="N2358" i="72"/>
  <c r="N2357" i="72"/>
  <c r="N2356" i="72"/>
  <c r="N2355" i="72"/>
  <c r="N2354" i="72"/>
  <c r="N2353" i="72"/>
  <c r="N2352" i="72"/>
  <c r="N2351" i="72"/>
  <c r="N2350" i="72"/>
  <c r="N2349" i="72"/>
  <c r="N2348" i="72"/>
  <c r="N2347" i="72"/>
  <c r="N2346" i="72"/>
  <c r="N2345" i="72"/>
  <c r="N2344" i="72"/>
  <c r="N2343" i="72"/>
  <c r="N2342" i="72"/>
  <c r="N2341" i="72"/>
  <c r="N2340" i="72"/>
  <c r="N2339" i="72"/>
  <c r="N2338" i="72"/>
  <c r="N2337" i="72"/>
  <c r="N2336" i="72"/>
  <c r="N2335" i="72"/>
  <c r="N2334" i="72"/>
  <c r="N2333" i="72"/>
  <c r="N2332" i="72"/>
  <c r="N2331" i="72"/>
  <c r="N2330" i="72"/>
  <c r="N2329" i="72"/>
  <c r="N2328" i="72"/>
  <c r="N2327" i="72"/>
  <c r="N2326" i="72"/>
  <c r="N2325" i="72"/>
  <c r="N2324" i="72"/>
  <c r="N2323" i="72"/>
  <c r="N2322" i="72"/>
  <c r="N2321" i="72"/>
  <c r="N2320" i="72"/>
  <c r="N2319" i="72"/>
  <c r="N2318" i="72"/>
  <c r="N2317" i="72"/>
  <c r="N2316" i="72"/>
  <c r="N2315" i="72"/>
  <c r="N2314" i="72"/>
  <c r="N2313" i="72"/>
  <c r="N2312" i="72"/>
  <c r="N2311" i="72"/>
  <c r="N2310" i="72"/>
  <c r="N2309" i="72"/>
  <c r="N2308" i="72"/>
  <c r="N2307" i="72"/>
  <c r="N2306" i="72"/>
  <c r="N2305" i="72"/>
  <c r="N2304" i="72"/>
  <c r="N2303" i="72"/>
  <c r="N2302" i="72"/>
  <c r="N2301" i="72"/>
  <c r="N2300" i="72"/>
  <c r="N2299" i="72"/>
  <c r="N2298" i="72"/>
  <c r="N2297" i="72"/>
  <c r="N2296" i="72"/>
  <c r="N2295" i="72"/>
  <c r="N2294" i="72"/>
  <c r="N2293" i="72"/>
  <c r="N2292" i="72"/>
  <c r="N2291" i="72"/>
  <c r="N2290" i="72"/>
  <c r="N2289" i="72"/>
  <c r="N2288" i="72"/>
  <c r="N2287" i="72"/>
  <c r="N2286" i="72"/>
  <c r="N2285" i="72"/>
  <c r="N2284" i="72"/>
  <c r="N2283" i="72"/>
  <c r="N2282" i="72"/>
  <c r="N2281" i="72"/>
  <c r="N2280" i="72"/>
  <c r="N2279" i="72"/>
  <c r="N2278" i="72"/>
  <c r="N2277" i="72"/>
  <c r="N2276" i="72"/>
  <c r="N2275" i="72"/>
  <c r="N2274" i="72"/>
  <c r="N2273" i="72"/>
  <c r="N2272" i="72"/>
  <c r="N2271" i="72"/>
  <c r="N2270" i="72"/>
  <c r="N2269" i="72"/>
  <c r="N2268" i="72"/>
  <c r="N2267" i="72"/>
  <c r="N2266" i="72"/>
  <c r="N2265" i="72"/>
  <c r="N2264" i="72"/>
  <c r="N2263" i="72"/>
  <c r="N2262" i="72"/>
  <c r="N2261" i="72"/>
  <c r="N2260" i="72"/>
  <c r="N2259" i="72"/>
  <c r="N2258" i="72"/>
  <c r="N2257" i="72"/>
  <c r="N2256" i="72"/>
  <c r="N2255" i="72"/>
  <c r="N2254" i="72"/>
  <c r="N2253" i="72"/>
  <c r="N2252" i="72"/>
  <c r="N2251" i="72"/>
  <c r="N2250" i="72"/>
  <c r="N2249" i="72"/>
  <c r="N2248" i="72"/>
  <c r="N2247" i="72"/>
  <c r="N2246" i="72"/>
  <c r="N2245" i="72"/>
  <c r="N2244" i="72"/>
  <c r="N2243" i="72"/>
  <c r="N2242" i="72"/>
  <c r="N2241" i="72"/>
  <c r="N2240" i="72"/>
  <c r="N2239" i="72"/>
  <c r="N2238" i="72"/>
  <c r="N2237" i="72"/>
  <c r="N2236" i="72"/>
  <c r="N2235" i="72"/>
  <c r="N2234" i="72"/>
  <c r="N2233" i="72"/>
  <c r="N2232" i="72"/>
  <c r="N2231" i="72"/>
  <c r="N2230" i="72"/>
  <c r="N2229" i="72"/>
  <c r="N2228" i="72"/>
  <c r="N2227" i="72"/>
  <c r="N2226" i="72"/>
  <c r="N2225" i="72"/>
  <c r="N2224" i="72"/>
  <c r="N2223" i="72"/>
  <c r="N2222" i="72"/>
  <c r="N2221" i="72"/>
  <c r="N2220" i="72"/>
  <c r="N2219" i="72"/>
  <c r="N2218" i="72"/>
  <c r="N2217" i="72"/>
  <c r="N2216" i="72"/>
  <c r="N2215" i="72"/>
  <c r="N2214" i="72"/>
  <c r="N2213" i="72"/>
  <c r="N2212" i="72"/>
  <c r="N2211" i="72"/>
  <c r="N2210" i="72"/>
  <c r="N2209" i="72"/>
  <c r="N2208" i="72"/>
  <c r="N2207" i="72"/>
  <c r="N2206" i="72"/>
  <c r="N2205" i="72"/>
  <c r="N2204" i="72"/>
  <c r="N2203" i="72"/>
  <c r="N2202" i="72"/>
  <c r="N2201" i="72"/>
  <c r="N2200" i="72"/>
  <c r="N2199" i="72"/>
  <c r="N2198" i="72"/>
  <c r="N2197" i="72"/>
  <c r="N2196" i="72"/>
  <c r="N2195" i="72"/>
  <c r="N2194" i="72"/>
  <c r="N2193" i="72"/>
  <c r="N2192" i="72"/>
  <c r="N2191" i="72"/>
  <c r="N2190" i="72"/>
  <c r="N2189" i="72"/>
  <c r="N2188" i="72"/>
  <c r="N2187" i="72"/>
  <c r="N2186" i="72"/>
  <c r="N2185" i="72"/>
  <c r="N2184" i="72"/>
  <c r="N2183" i="72"/>
  <c r="N2182" i="72"/>
  <c r="N2181" i="72"/>
  <c r="N2180" i="72"/>
  <c r="N2179" i="72"/>
  <c r="N2178" i="72"/>
  <c r="N2177" i="72"/>
  <c r="N2176" i="72"/>
  <c r="N2175" i="72"/>
  <c r="N2174" i="72"/>
  <c r="N2173" i="72"/>
  <c r="N2172" i="72"/>
  <c r="N2171" i="72"/>
  <c r="N2170" i="72"/>
  <c r="N2169" i="72"/>
  <c r="N2168" i="72"/>
  <c r="N2167" i="72"/>
  <c r="N2166" i="72"/>
  <c r="N2165" i="72"/>
  <c r="N2164" i="72"/>
  <c r="N2163" i="72"/>
  <c r="N2162" i="72"/>
  <c r="N2161" i="72"/>
  <c r="N2160" i="72"/>
  <c r="N2159" i="72"/>
  <c r="N2158" i="72"/>
  <c r="N2157" i="72"/>
  <c r="N2156" i="72"/>
  <c r="N2155" i="72"/>
  <c r="N2154" i="72"/>
  <c r="N2153" i="72"/>
  <c r="N2152" i="72"/>
  <c r="N2151" i="72"/>
  <c r="N2150" i="72"/>
  <c r="N2149" i="72"/>
  <c r="N2148" i="72"/>
  <c r="N2147" i="72"/>
  <c r="N2146" i="72"/>
  <c r="N2145" i="72"/>
  <c r="N2144" i="72"/>
  <c r="N2143" i="72"/>
  <c r="N2142" i="72"/>
  <c r="N2141" i="72"/>
  <c r="N2140" i="72"/>
  <c r="N2139" i="72"/>
  <c r="N2138" i="72"/>
  <c r="N2137" i="72"/>
  <c r="N2136" i="72"/>
  <c r="N2135" i="72"/>
  <c r="N2134" i="72"/>
  <c r="N2133" i="72"/>
  <c r="N2132" i="72"/>
  <c r="N2131" i="72"/>
  <c r="N2130" i="72"/>
  <c r="N2129" i="72"/>
  <c r="N2128" i="72"/>
  <c r="N2127" i="72"/>
  <c r="N2126" i="72"/>
  <c r="N2125" i="72"/>
  <c r="N2124" i="72"/>
  <c r="N2123" i="72"/>
  <c r="N2122" i="72"/>
  <c r="N2121" i="72"/>
  <c r="N2120" i="72"/>
  <c r="N2119" i="72"/>
  <c r="N2118" i="72"/>
  <c r="N2117" i="72"/>
  <c r="N2116" i="72"/>
  <c r="N2115" i="72"/>
  <c r="N2114" i="72"/>
  <c r="N2113" i="72"/>
  <c r="N2112" i="72"/>
  <c r="N2111" i="72"/>
  <c r="N2110" i="72"/>
  <c r="N2109" i="72"/>
  <c r="N2108" i="72"/>
  <c r="N2107" i="72"/>
  <c r="N2106" i="72"/>
  <c r="N2105" i="72"/>
  <c r="N2104" i="72"/>
  <c r="N2103" i="72"/>
  <c r="N2102" i="72"/>
  <c r="N2101" i="72"/>
  <c r="N2100" i="72"/>
  <c r="N2099" i="72"/>
  <c r="N2098" i="72"/>
  <c r="N2097" i="72"/>
  <c r="N2096" i="72"/>
  <c r="N2095" i="72"/>
  <c r="N2094" i="72"/>
  <c r="N2093" i="72"/>
  <c r="N2092" i="72"/>
  <c r="N2091" i="72"/>
  <c r="N2090" i="72"/>
  <c r="N2089" i="72"/>
  <c r="N2088" i="72"/>
  <c r="N2087" i="72"/>
  <c r="N2086" i="72"/>
  <c r="N2085" i="72"/>
  <c r="N2084" i="72"/>
  <c r="N2083" i="72"/>
  <c r="N2082" i="72"/>
  <c r="N2081" i="72"/>
  <c r="N2080" i="72"/>
  <c r="N2079" i="72"/>
  <c r="N2078" i="72"/>
  <c r="N2077" i="72"/>
  <c r="N2076" i="72"/>
  <c r="N2075" i="72"/>
  <c r="N2074" i="72"/>
  <c r="N2073" i="72"/>
  <c r="N2072" i="72"/>
  <c r="N2071" i="72"/>
  <c r="N2070" i="72"/>
  <c r="N2069" i="72"/>
  <c r="N2068" i="72"/>
  <c r="N2067" i="72"/>
  <c r="N2066" i="72"/>
  <c r="N2065" i="72"/>
  <c r="N2064" i="72"/>
  <c r="N2063" i="72"/>
  <c r="N2062" i="72"/>
  <c r="N2061" i="72"/>
  <c r="N2060" i="72"/>
  <c r="N2059" i="72"/>
  <c r="N2058" i="72"/>
  <c r="N2057" i="72"/>
  <c r="N2056" i="72"/>
  <c r="N2055" i="72"/>
  <c r="N2054" i="72"/>
  <c r="N2053" i="72"/>
  <c r="N2052" i="72"/>
  <c r="N2051" i="72"/>
  <c r="N2050" i="72"/>
  <c r="N2049" i="72"/>
  <c r="N2048" i="72"/>
  <c r="N2047" i="72"/>
  <c r="N2046" i="72"/>
  <c r="N2045" i="72"/>
  <c r="N2044" i="72"/>
  <c r="N2043" i="72"/>
  <c r="N2042" i="72"/>
  <c r="N2041" i="72"/>
  <c r="N2040" i="72"/>
  <c r="N2039" i="72"/>
  <c r="N2038" i="72"/>
  <c r="N2037" i="72"/>
  <c r="N2036" i="72"/>
  <c r="N2035" i="72"/>
  <c r="N2034" i="72"/>
  <c r="N2033" i="72"/>
  <c r="N2032" i="72"/>
  <c r="N2031" i="72"/>
  <c r="N2030" i="72"/>
  <c r="N2029" i="72"/>
  <c r="N2028" i="72"/>
  <c r="N2027" i="72"/>
  <c r="N2026" i="72"/>
  <c r="N2025" i="72"/>
  <c r="N2024" i="72"/>
  <c r="N2023" i="72"/>
  <c r="N2022" i="72"/>
  <c r="N2021" i="72"/>
  <c r="N2020" i="72"/>
  <c r="N2019" i="72"/>
  <c r="N2018" i="72"/>
  <c r="N2017" i="72"/>
  <c r="N2016" i="72"/>
  <c r="N2015" i="72"/>
  <c r="N2014" i="72"/>
  <c r="N2013" i="72"/>
  <c r="N2012" i="72"/>
  <c r="N2011" i="72"/>
  <c r="N2010" i="72"/>
  <c r="N2009" i="72"/>
  <c r="N2008" i="72"/>
  <c r="N2007" i="72"/>
  <c r="N2006" i="72"/>
  <c r="N2005" i="72"/>
  <c r="N2004" i="72"/>
  <c r="N2003" i="72"/>
  <c r="N2002" i="72"/>
  <c r="N2001" i="72"/>
  <c r="N2000" i="72"/>
  <c r="N1999" i="72"/>
  <c r="N1998" i="72"/>
  <c r="N1997" i="72"/>
  <c r="N1996" i="72"/>
  <c r="N1995" i="72"/>
  <c r="N1994" i="72"/>
  <c r="N1993" i="72"/>
  <c r="N1992" i="72"/>
  <c r="N1991" i="72"/>
  <c r="N1990" i="72"/>
  <c r="N1989" i="72"/>
  <c r="N1988" i="72"/>
  <c r="N1987" i="72"/>
  <c r="N1986" i="72"/>
  <c r="N1985" i="72"/>
  <c r="N1984" i="72"/>
  <c r="N1983" i="72"/>
  <c r="N1982" i="72"/>
  <c r="N1981" i="72"/>
  <c r="N1980" i="72"/>
  <c r="N1979" i="72"/>
  <c r="N1978" i="72"/>
  <c r="N1977" i="72"/>
  <c r="N1976" i="72"/>
  <c r="N1975" i="72"/>
  <c r="N1974" i="72"/>
  <c r="N1973" i="72"/>
  <c r="N1972" i="72"/>
  <c r="N1971" i="72"/>
  <c r="N1970" i="72"/>
  <c r="N1969" i="72"/>
  <c r="N1968" i="72"/>
  <c r="N1967" i="72"/>
  <c r="N1966" i="72"/>
  <c r="N1965" i="72"/>
  <c r="N1964" i="72"/>
  <c r="N1963" i="72"/>
  <c r="N1962" i="72"/>
  <c r="N1961" i="72"/>
  <c r="N1960" i="72"/>
  <c r="N1959" i="72"/>
  <c r="N1958" i="72"/>
  <c r="N1957" i="72"/>
  <c r="N1956" i="72"/>
  <c r="N1955" i="72"/>
  <c r="N1954" i="72"/>
  <c r="N1953" i="72"/>
  <c r="N1952" i="72"/>
  <c r="N1951" i="72"/>
  <c r="N1950" i="72"/>
  <c r="N1949" i="72"/>
  <c r="N1948" i="72"/>
  <c r="N1947" i="72"/>
  <c r="N1946" i="72"/>
  <c r="N1945" i="72"/>
  <c r="N1944" i="72"/>
  <c r="N1943" i="72"/>
  <c r="N1942" i="72"/>
  <c r="N1941" i="72"/>
  <c r="N1940" i="72"/>
  <c r="N1939" i="72"/>
  <c r="N1938" i="72"/>
  <c r="N1937" i="72"/>
  <c r="N1936" i="72"/>
  <c r="N1935" i="72"/>
  <c r="N1934" i="72"/>
  <c r="N1933" i="72"/>
  <c r="N1932" i="72"/>
  <c r="N1931" i="72"/>
  <c r="N1930" i="72"/>
  <c r="N1929" i="72"/>
  <c r="N1928" i="72"/>
  <c r="N1927" i="72"/>
  <c r="N1926" i="72"/>
  <c r="N1925" i="72"/>
  <c r="N1924" i="72"/>
  <c r="N1923" i="72"/>
  <c r="N1922" i="72"/>
  <c r="N1921" i="72"/>
  <c r="N1920" i="72"/>
  <c r="N1919" i="72"/>
  <c r="N1918" i="72"/>
  <c r="N1917" i="72"/>
  <c r="N1916" i="72"/>
  <c r="N1915" i="72"/>
  <c r="N1914" i="72"/>
  <c r="N1913" i="72"/>
  <c r="N1912" i="72"/>
  <c r="N1911" i="72"/>
  <c r="N1910" i="72"/>
  <c r="N1909" i="72"/>
  <c r="N1908" i="72"/>
  <c r="N1907" i="72"/>
  <c r="N1906" i="72"/>
  <c r="N1905" i="72"/>
  <c r="N1904" i="72"/>
  <c r="N1903" i="72"/>
  <c r="N1902" i="72"/>
  <c r="N1901" i="72"/>
  <c r="N1900" i="72"/>
  <c r="N1899" i="72"/>
  <c r="N1898" i="72"/>
  <c r="N1897" i="72"/>
  <c r="N1896" i="72"/>
  <c r="N1895" i="72"/>
  <c r="N1894" i="72"/>
  <c r="N1893" i="72"/>
  <c r="N1892" i="72"/>
  <c r="N1891" i="72"/>
  <c r="N1890" i="72"/>
  <c r="N1889" i="72"/>
  <c r="N1888" i="72"/>
  <c r="N1887" i="72"/>
  <c r="N1886" i="72"/>
  <c r="N1885" i="72"/>
  <c r="N1884" i="72"/>
  <c r="N1883" i="72"/>
  <c r="N1882" i="72"/>
  <c r="N1881" i="72"/>
  <c r="N1880" i="72"/>
  <c r="N1879" i="72"/>
  <c r="N1878" i="72"/>
  <c r="N1877" i="72"/>
  <c r="N1876" i="72"/>
  <c r="N1875" i="72"/>
  <c r="N1874" i="72"/>
  <c r="N1873" i="72"/>
  <c r="N1872" i="72"/>
  <c r="N1871" i="72"/>
  <c r="N1870" i="72"/>
  <c r="N1869" i="72"/>
  <c r="N1868" i="72"/>
  <c r="N1867" i="72"/>
  <c r="N1866" i="72"/>
  <c r="N1865" i="72"/>
  <c r="N1864" i="72"/>
  <c r="N1863" i="72"/>
  <c r="N1862" i="72"/>
  <c r="N1861" i="72"/>
  <c r="N1860" i="72"/>
  <c r="N1859" i="72"/>
  <c r="N1858" i="72"/>
  <c r="N1857" i="72"/>
  <c r="N1856" i="72"/>
  <c r="N1855" i="72"/>
  <c r="N1854" i="72"/>
  <c r="N1853" i="72"/>
  <c r="N1852" i="72"/>
  <c r="N1851" i="72"/>
  <c r="N1850" i="72"/>
  <c r="N1849" i="72"/>
  <c r="N1848" i="72"/>
  <c r="N1847" i="72"/>
  <c r="N1846" i="72"/>
  <c r="N1845" i="72"/>
  <c r="N1844" i="72"/>
  <c r="N1843" i="72"/>
  <c r="N1842" i="72"/>
  <c r="N1841" i="72"/>
  <c r="N1840" i="72"/>
  <c r="N1839" i="72"/>
  <c r="N1838" i="72"/>
  <c r="N1837" i="72"/>
  <c r="N1836" i="72"/>
  <c r="N1835" i="72"/>
  <c r="N1834" i="72"/>
  <c r="N1833" i="72"/>
  <c r="N1832" i="72"/>
  <c r="N1831" i="72"/>
  <c r="N1830" i="72"/>
  <c r="N1829" i="72"/>
  <c r="N1828" i="72"/>
  <c r="N1827" i="72"/>
  <c r="N1826" i="72"/>
  <c r="N1825" i="72"/>
  <c r="N1824" i="72"/>
  <c r="N1823" i="72"/>
  <c r="N1822" i="72"/>
  <c r="N1821" i="72"/>
  <c r="N1820" i="72"/>
  <c r="N1819" i="72"/>
  <c r="N1818" i="72"/>
  <c r="N1817" i="72"/>
  <c r="N1816" i="72"/>
  <c r="N1815" i="72"/>
  <c r="N1814" i="72"/>
  <c r="N1813" i="72"/>
  <c r="N1812" i="72"/>
  <c r="N1811" i="72"/>
  <c r="N1810" i="72"/>
  <c r="N1809" i="72"/>
  <c r="N1808" i="72"/>
  <c r="N1807" i="72"/>
  <c r="N1806" i="72"/>
  <c r="N1805" i="72"/>
  <c r="N1804" i="72"/>
  <c r="N1803" i="72"/>
  <c r="N1802" i="72"/>
  <c r="N1801" i="72"/>
  <c r="N1800" i="72"/>
  <c r="N1799" i="72"/>
  <c r="N1798" i="72"/>
  <c r="N1797" i="72"/>
  <c r="N1796" i="72"/>
  <c r="N1795" i="72"/>
  <c r="N1794" i="72"/>
  <c r="N1793" i="72"/>
  <c r="N1792" i="72"/>
  <c r="M1791" i="72" s="1"/>
  <c r="N1791" i="72"/>
  <c r="N1790" i="72"/>
  <c r="N1789" i="72"/>
  <c r="N1788" i="72"/>
  <c r="N1787" i="72"/>
  <c r="N1786" i="72"/>
  <c r="N1785" i="72"/>
  <c r="N1784" i="72"/>
  <c r="N1783" i="72"/>
  <c r="N1782" i="72"/>
  <c r="N1781" i="72"/>
  <c r="N1780" i="72"/>
  <c r="N1779" i="72"/>
  <c r="N1778" i="72"/>
  <c r="N1777" i="72"/>
  <c r="N1776" i="72"/>
  <c r="N1775" i="72"/>
  <c r="N1774" i="72"/>
  <c r="N1773" i="72"/>
  <c r="N1772" i="72"/>
  <c r="N1771" i="72"/>
  <c r="N1770" i="72"/>
  <c r="N1769" i="72"/>
  <c r="N1768" i="72"/>
  <c r="N1767" i="72"/>
  <c r="N1766" i="72"/>
  <c r="N1765" i="72"/>
  <c r="N1764" i="72"/>
  <c r="N1763" i="72"/>
  <c r="N1762" i="72"/>
  <c r="N1761" i="72"/>
  <c r="N1760" i="72"/>
  <c r="N1759" i="72"/>
  <c r="N1758" i="72"/>
  <c r="N1757" i="72"/>
  <c r="N1756" i="72"/>
  <c r="N1755" i="72"/>
  <c r="N1754" i="72"/>
  <c r="N1753" i="72"/>
  <c r="N1752" i="72"/>
  <c r="N1751" i="72"/>
  <c r="N1750" i="72"/>
  <c r="N1749" i="72"/>
  <c r="N1748" i="72"/>
  <c r="N1747" i="72"/>
  <c r="N1746" i="72"/>
  <c r="N1745" i="72"/>
  <c r="N1744" i="72"/>
  <c r="N1743" i="72"/>
  <c r="N1742" i="72"/>
  <c r="N1741" i="72"/>
  <c r="N1740" i="72"/>
  <c r="N1739" i="72"/>
  <c r="N1738" i="72"/>
  <c r="N1737" i="72"/>
  <c r="N1736" i="72"/>
  <c r="N1735" i="72"/>
  <c r="N1734" i="72"/>
  <c r="N1733" i="72"/>
  <c r="N1732" i="72"/>
  <c r="N1731" i="72"/>
  <c r="N1730" i="72"/>
  <c r="N1729" i="72"/>
  <c r="N1728" i="72"/>
  <c r="N1727" i="72"/>
  <c r="N1726" i="72"/>
  <c r="N1725" i="72"/>
  <c r="N1724" i="72"/>
  <c r="N1723" i="72"/>
  <c r="N1722" i="72"/>
  <c r="N1721" i="72"/>
  <c r="N1720" i="72"/>
  <c r="N1719" i="72"/>
  <c r="N1718" i="72"/>
  <c r="N1717" i="72"/>
  <c r="N1716" i="72"/>
  <c r="N1715" i="72"/>
  <c r="N1714" i="72"/>
  <c r="N1713" i="72"/>
  <c r="N1712" i="72"/>
  <c r="N1711" i="72"/>
  <c r="N1710" i="72"/>
  <c r="N1709" i="72"/>
  <c r="N1708" i="72"/>
  <c r="N1707" i="72"/>
  <c r="N1706" i="72"/>
  <c r="N1705" i="72"/>
  <c r="N1704" i="72"/>
  <c r="N1703" i="72"/>
  <c r="N1702" i="72"/>
  <c r="N1701" i="72"/>
  <c r="N1700" i="72"/>
  <c r="N1699" i="72"/>
  <c r="N1698" i="72"/>
  <c r="N1697" i="72"/>
  <c r="N1696" i="72"/>
  <c r="N1695" i="72"/>
  <c r="N1694" i="72"/>
  <c r="N1693" i="72"/>
  <c r="N1692" i="72"/>
  <c r="N1691" i="72"/>
  <c r="N1690" i="72"/>
  <c r="N1689" i="72"/>
  <c r="N1688" i="72"/>
  <c r="N1687" i="72"/>
  <c r="N1686" i="72"/>
  <c r="N1685" i="72"/>
  <c r="N1684" i="72"/>
  <c r="N1683" i="72"/>
  <c r="N1682" i="72"/>
  <c r="N1681" i="72"/>
  <c r="N1680" i="72"/>
  <c r="N1679" i="72"/>
  <c r="N1678" i="72"/>
  <c r="N1677" i="72"/>
  <c r="N1676" i="72"/>
  <c r="N1675" i="72"/>
  <c r="N1674" i="72"/>
  <c r="N1673" i="72"/>
  <c r="N1672" i="72"/>
  <c r="N1671" i="72"/>
  <c r="N1670" i="72"/>
  <c r="N1669" i="72"/>
  <c r="N1668" i="72"/>
  <c r="N1667" i="72"/>
  <c r="N1666" i="72"/>
  <c r="N1665" i="72"/>
  <c r="N1664" i="72"/>
  <c r="N1663" i="72"/>
  <c r="N1662" i="72"/>
  <c r="N1661" i="72"/>
  <c r="N1660" i="72"/>
  <c r="N1659" i="72"/>
  <c r="N1658" i="72"/>
  <c r="N1657" i="72"/>
  <c r="N1656" i="72"/>
  <c r="N1655" i="72"/>
  <c r="N1654" i="72"/>
  <c r="N1653" i="72"/>
  <c r="N1652" i="72"/>
  <c r="N1651" i="72"/>
  <c r="N1650" i="72"/>
  <c r="N1649" i="72"/>
  <c r="N1648" i="72"/>
  <c r="M1647" i="72" s="1"/>
  <c r="N1647" i="72"/>
  <c r="N1646" i="72"/>
  <c r="N1645" i="72"/>
  <c r="N1644" i="72"/>
  <c r="N1643" i="72"/>
  <c r="N1642" i="72"/>
  <c r="N1641" i="72"/>
  <c r="N1640" i="72"/>
  <c r="N1639" i="72"/>
  <c r="N1638" i="72"/>
  <c r="N1637" i="72"/>
  <c r="N1636" i="72"/>
  <c r="N1635" i="72"/>
  <c r="N1634" i="72"/>
  <c r="N1633" i="72"/>
  <c r="N1632" i="72"/>
  <c r="N1631" i="72"/>
  <c r="N1630" i="72"/>
  <c r="N1629" i="72"/>
  <c r="N1628" i="72"/>
  <c r="N1627" i="72"/>
  <c r="N1626" i="72"/>
  <c r="N1625" i="72"/>
  <c r="N1624" i="72"/>
  <c r="N1623" i="72"/>
  <c r="N1622" i="72"/>
  <c r="N1621" i="72"/>
  <c r="N1620" i="72"/>
  <c r="N1619" i="72"/>
  <c r="N1618" i="72"/>
  <c r="N1617" i="72"/>
  <c r="N1616" i="72"/>
  <c r="N1615" i="72"/>
  <c r="N1614" i="72"/>
  <c r="N1613" i="72"/>
  <c r="N1612" i="72"/>
  <c r="M1611" i="72" s="1"/>
  <c r="N1611" i="72"/>
  <c r="N1610" i="72"/>
  <c r="N1609" i="72"/>
  <c r="N1608" i="72"/>
  <c r="N1607" i="72"/>
  <c r="N1606" i="72"/>
  <c r="N1605" i="72"/>
  <c r="N1604" i="72"/>
  <c r="N1603" i="72"/>
  <c r="N1602" i="72"/>
  <c r="N1601" i="72"/>
  <c r="N1600" i="72"/>
  <c r="M1599" i="72" s="1"/>
  <c r="N1599" i="72"/>
  <c r="N1598" i="72"/>
  <c r="N1597" i="72"/>
  <c r="N1596" i="72"/>
  <c r="N1595" i="72"/>
  <c r="N1594" i="72"/>
  <c r="N1593" i="72"/>
  <c r="N1592" i="72"/>
  <c r="N1591" i="72"/>
  <c r="N1590" i="72"/>
  <c r="N1589" i="72"/>
  <c r="N1588" i="72"/>
  <c r="N1587" i="72"/>
  <c r="N1586" i="72"/>
  <c r="N1585" i="72"/>
  <c r="N1584" i="72"/>
  <c r="N1583" i="72"/>
  <c r="N1582" i="72"/>
  <c r="N1581" i="72"/>
  <c r="N1580" i="72"/>
  <c r="N1579" i="72"/>
  <c r="N1578" i="72"/>
  <c r="N1577" i="72"/>
  <c r="N1576" i="72"/>
  <c r="N1575" i="72"/>
  <c r="N1574" i="72"/>
  <c r="N1573" i="72"/>
  <c r="N1572" i="72"/>
  <c r="N1571" i="72"/>
  <c r="N1570" i="72"/>
  <c r="N1569" i="72"/>
  <c r="N1568" i="72"/>
  <c r="N1567" i="72"/>
  <c r="N1566" i="72"/>
  <c r="N1565" i="72"/>
  <c r="N1564" i="72"/>
  <c r="N1563" i="72"/>
  <c r="N1562" i="72"/>
  <c r="N1561" i="72"/>
  <c r="N1560" i="72"/>
  <c r="N1559" i="72"/>
  <c r="N1558" i="72"/>
  <c r="N1557" i="72"/>
  <c r="N1556" i="72"/>
  <c r="N1555" i="72"/>
  <c r="N1554" i="72"/>
  <c r="N1553" i="72"/>
  <c r="N1552" i="72"/>
  <c r="M1551" i="72" s="1"/>
  <c r="N1551" i="72"/>
  <c r="N1550" i="72"/>
  <c r="N1549" i="72"/>
  <c r="N1548" i="72"/>
  <c r="N1547" i="72"/>
  <c r="N1546" i="72"/>
  <c r="N1545" i="72"/>
  <c r="N1544" i="72"/>
  <c r="N1543" i="72"/>
  <c r="N1542" i="72"/>
  <c r="N1541" i="72"/>
  <c r="N1540" i="72"/>
  <c r="N1539" i="72"/>
  <c r="N1538" i="72"/>
  <c r="N1537" i="72"/>
  <c r="N1536" i="72"/>
  <c r="N1535" i="72"/>
  <c r="N1534" i="72"/>
  <c r="N1533" i="72"/>
  <c r="N1532" i="72"/>
  <c r="N1531" i="72"/>
  <c r="N1530" i="72"/>
  <c r="N1529" i="72"/>
  <c r="N1528" i="72"/>
  <c r="N1527" i="72"/>
  <c r="N1526" i="72"/>
  <c r="N1525" i="72"/>
  <c r="N1524" i="72"/>
  <c r="N1523" i="72"/>
  <c r="N1522" i="72"/>
  <c r="N1521" i="72"/>
  <c r="N1520" i="72"/>
  <c r="N1519" i="72"/>
  <c r="N1518" i="72"/>
  <c r="N1517" i="72"/>
  <c r="N1516" i="72"/>
  <c r="N1515" i="72"/>
  <c r="N1514" i="72"/>
  <c r="N1513" i="72"/>
  <c r="N1512" i="72"/>
  <c r="N1511" i="72"/>
  <c r="N1510" i="72"/>
  <c r="N1509" i="72"/>
  <c r="N1508" i="72"/>
  <c r="N1507" i="72"/>
  <c r="N1506" i="72"/>
  <c r="N1505" i="72"/>
  <c r="N1504" i="72"/>
  <c r="M1503" i="72" s="1"/>
  <c r="N1503" i="72"/>
  <c r="N1502" i="72"/>
  <c r="N1501" i="72"/>
  <c r="N1500" i="72"/>
  <c r="N1499" i="72"/>
  <c r="N1498" i="72"/>
  <c r="N1497" i="72"/>
  <c r="N1496" i="72"/>
  <c r="N1495" i="72"/>
  <c r="N1494" i="72"/>
  <c r="N1493" i="72"/>
  <c r="N1492" i="72"/>
  <c r="N1491" i="72"/>
  <c r="N1490" i="72"/>
  <c r="N1489" i="72"/>
  <c r="N1488" i="72"/>
  <c r="N1487" i="72"/>
  <c r="N1486" i="72"/>
  <c r="N1485" i="72"/>
  <c r="N1484" i="72"/>
  <c r="N1483" i="72"/>
  <c r="N1482" i="72"/>
  <c r="N1481" i="72"/>
  <c r="N1480" i="72"/>
  <c r="N1479" i="72"/>
  <c r="N1478" i="72"/>
  <c r="N1477" i="72"/>
  <c r="N1476" i="72"/>
  <c r="N1475" i="72"/>
  <c r="N1474" i="72"/>
  <c r="N1473" i="72"/>
  <c r="N1472" i="72"/>
  <c r="N1471" i="72"/>
  <c r="N1470" i="72"/>
  <c r="N1469" i="72"/>
  <c r="N1468" i="72"/>
  <c r="N1467" i="72"/>
  <c r="N1466" i="72"/>
  <c r="N1465" i="72"/>
  <c r="N1464" i="72"/>
  <c r="N1463" i="72"/>
  <c r="N1462" i="72"/>
  <c r="N1461" i="72"/>
  <c r="N1460" i="72"/>
  <c r="N1459" i="72"/>
  <c r="N1458" i="72"/>
  <c r="N1457" i="72"/>
  <c r="N1456" i="72"/>
  <c r="N1455" i="72"/>
  <c r="N1454" i="72"/>
  <c r="N1453" i="72"/>
  <c r="N1452" i="72"/>
  <c r="N1451" i="72"/>
  <c r="N1450" i="72"/>
  <c r="N1449" i="72"/>
  <c r="N1448" i="72"/>
  <c r="N1447" i="72"/>
  <c r="N1446" i="72"/>
  <c r="N1445" i="72"/>
  <c r="N1444" i="72"/>
  <c r="N1443" i="72"/>
  <c r="N1442" i="72"/>
  <c r="N1441" i="72"/>
  <c r="N1440" i="72"/>
  <c r="N1439" i="72"/>
  <c r="N1438" i="72"/>
  <c r="N1437" i="72"/>
  <c r="N1436" i="72"/>
  <c r="N1435" i="72"/>
  <c r="N1434" i="72"/>
  <c r="N1433" i="72"/>
  <c r="N1432" i="72"/>
  <c r="N1431" i="72"/>
  <c r="N1430" i="72"/>
  <c r="N1429" i="72"/>
  <c r="N1428" i="72"/>
  <c r="N1427" i="72"/>
  <c r="N1426" i="72"/>
  <c r="N1425" i="72"/>
  <c r="N1424" i="72"/>
  <c r="N1423" i="72"/>
  <c r="N1422" i="72"/>
  <c r="N1421" i="72"/>
  <c r="N1420" i="72"/>
  <c r="N1419" i="72"/>
  <c r="N1418" i="72"/>
  <c r="N1417" i="72"/>
  <c r="N1416" i="72"/>
  <c r="N1415" i="72"/>
  <c r="N1414" i="72"/>
  <c r="N1413" i="72"/>
  <c r="N1412" i="72"/>
  <c r="N1411" i="72"/>
  <c r="N1410" i="72"/>
  <c r="N1409" i="72"/>
  <c r="N1408" i="72"/>
  <c r="M1407" i="72" s="1"/>
  <c r="N1407" i="72"/>
  <c r="N1406" i="72"/>
  <c r="N1405" i="72"/>
  <c r="N1404" i="72"/>
  <c r="N1403" i="72"/>
  <c r="N1402" i="72"/>
  <c r="N1401" i="72"/>
  <c r="N1400" i="72"/>
  <c r="N1399" i="72"/>
  <c r="N1398" i="72"/>
  <c r="N1397" i="72"/>
  <c r="N1396" i="72"/>
  <c r="N1395" i="72"/>
  <c r="N1394" i="72"/>
  <c r="N1393" i="72"/>
  <c r="N1392" i="72"/>
  <c r="N1391" i="72"/>
  <c r="N1390" i="72"/>
  <c r="N1389" i="72"/>
  <c r="N1388" i="72"/>
  <c r="N1387" i="72"/>
  <c r="N1386" i="72"/>
  <c r="N1385" i="72"/>
  <c r="N1384" i="72"/>
  <c r="N1383" i="72"/>
  <c r="N1382" i="72"/>
  <c r="N1381" i="72"/>
  <c r="N1380" i="72"/>
  <c r="N1379" i="72"/>
  <c r="N1378" i="72"/>
  <c r="N1377" i="72"/>
  <c r="N1376" i="72"/>
  <c r="N1375" i="72"/>
  <c r="N1374" i="72"/>
  <c r="N1373" i="72"/>
  <c r="N1372" i="72"/>
  <c r="N1371" i="72"/>
  <c r="N1370" i="72"/>
  <c r="N1369" i="72"/>
  <c r="N1368" i="72"/>
  <c r="N1367" i="72"/>
  <c r="N1366" i="72"/>
  <c r="N1365" i="72"/>
  <c r="N1364" i="72"/>
  <c r="N1363" i="72"/>
  <c r="N1362" i="72"/>
  <c r="N1361" i="72"/>
  <c r="N1360" i="72"/>
  <c r="N1359" i="72"/>
  <c r="N1358" i="72"/>
  <c r="N1357" i="72"/>
  <c r="N1356" i="72"/>
  <c r="N1355" i="72"/>
  <c r="N1354" i="72"/>
  <c r="N1353" i="72"/>
  <c r="N1352" i="72"/>
  <c r="N1351" i="72"/>
  <c r="N1350" i="72"/>
  <c r="N1349" i="72"/>
  <c r="N1348" i="72"/>
  <c r="N1347" i="72"/>
  <c r="N1346" i="72"/>
  <c r="N1345" i="72"/>
  <c r="N1344" i="72"/>
  <c r="N1343" i="72"/>
  <c r="N1342" i="72"/>
  <c r="N1341" i="72"/>
  <c r="N1340" i="72"/>
  <c r="N1339" i="72"/>
  <c r="N1338" i="72"/>
  <c r="N1337" i="72"/>
  <c r="N1336" i="72"/>
  <c r="N1335" i="72"/>
  <c r="N1334" i="72"/>
  <c r="N1333" i="72"/>
  <c r="N1332" i="72"/>
  <c r="N1331" i="72"/>
  <c r="N1330" i="72"/>
  <c r="N1329" i="72"/>
  <c r="N1328" i="72"/>
  <c r="N1327" i="72"/>
  <c r="N1326" i="72"/>
  <c r="N1325" i="72"/>
  <c r="N1324" i="72"/>
  <c r="N1323" i="72"/>
  <c r="N1322" i="72"/>
  <c r="N1321" i="72"/>
  <c r="N1320" i="72"/>
  <c r="N1319" i="72"/>
  <c r="N1318" i="72"/>
  <c r="N1317" i="72"/>
  <c r="N1316" i="72"/>
  <c r="N1315" i="72"/>
  <c r="N1314" i="72"/>
  <c r="N1313" i="72"/>
  <c r="N1312" i="72"/>
  <c r="N1311" i="72"/>
  <c r="N1310" i="72"/>
  <c r="N1309" i="72"/>
  <c r="N1308" i="72"/>
  <c r="N1307" i="72"/>
  <c r="N1306" i="72"/>
  <c r="N1305" i="72"/>
  <c r="N1304" i="72"/>
  <c r="N1303" i="72"/>
  <c r="N1302" i="72"/>
  <c r="N1301" i="72"/>
  <c r="N1300" i="72"/>
  <c r="N1299" i="72"/>
  <c r="N1298" i="72"/>
  <c r="N1297" i="72"/>
  <c r="N1296" i="72"/>
  <c r="N1295" i="72"/>
  <c r="N1294" i="72"/>
  <c r="N1293" i="72"/>
  <c r="N1292" i="72"/>
  <c r="N1291" i="72"/>
  <c r="N1290" i="72"/>
  <c r="N1289" i="72"/>
  <c r="N1288" i="72"/>
  <c r="N1287" i="72"/>
  <c r="N1286" i="72"/>
  <c r="N1285" i="72"/>
  <c r="N1284" i="72"/>
  <c r="N1283" i="72"/>
  <c r="N1282" i="72"/>
  <c r="N1281" i="72"/>
  <c r="N1280" i="72"/>
  <c r="N1279" i="72"/>
  <c r="N1278" i="72"/>
  <c r="N1277" i="72"/>
  <c r="N1276" i="72"/>
  <c r="N1275" i="72"/>
  <c r="N1274" i="72"/>
  <c r="N1273" i="72"/>
  <c r="N1272" i="72"/>
  <c r="N1271" i="72"/>
  <c r="N1270" i="72"/>
  <c r="N1269" i="72"/>
  <c r="N1268" i="72"/>
  <c r="N1267" i="72"/>
  <c r="N1266" i="72"/>
  <c r="N1265" i="72"/>
  <c r="N1264" i="72"/>
  <c r="N1263" i="72"/>
  <c r="N1262" i="72"/>
  <c r="N1261" i="72"/>
  <c r="N1260" i="72"/>
  <c r="N1259" i="72"/>
  <c r="N1258" i="72"/>
  <c r="N1257" i="72"/>
  <c r="N1256" i="72"/>
  <c r="N1255" i="72"/>
  <c r="N1254" i="72"/>
  <c r="N1253" i="72"/>
  <c r="N1252" i="72"/>
  <c r="N1251" i="72"/>
  <c r="N1250" i="72"/>
  <c r="N1249" i="72"/>
  <c r="N1248" i="72"/>
  <c r="N1247" i="72"/>
  <c r="N1246" i="72"/>
  <c r="N1245" i="72"/>
  <c r="N1244" i="72"/>
  <c r="N1243" i="72"/>
  <c r="N1242" i="72"/>
  <c r="N1241" i="72"/>
  <c r="N1240" i="72"/>
  <c r="N1239" i="72"/>
  <c r="N1238" i="72"/>
  <c r="N1237" i="72"/>
  <c r="N1236" i="72"/>
  <c r="N1235" i="72"/>
  <c r="N1234" i="72"/>
  <c r="N1233" i="72"/>
  <c r="N1232" i="72"/>
  <c r="N1231" i="72"/>
  <c r="N1230" i="72"/>
  <c r="N1229" i="72"/>
  <c r="N1228" i="72"/>
  <c r="N1227" i="72"/>
  <c r="N1226" i="72"/>
  <c r="N1225" i="72"/>
  <c r="N1224" i="72"/>
  <c r="N1223" i="72"/>
  <c r="N1222" i="72"/>
  <c r="N1221" i="72"/>
  <c r="N1220" i="72"/>
  <c r="N1219" i="72"/>
  <c r="N1218" i="72"/>
  <c r="N1217" i="72"/>
  <c r="N1216" i="72"/>
  <c r="N1215" i="72"/>
  <c r="N1214" i="72"/>
  <c r="N1213" i="72"/>
  <c r="N1212" i="72"/>
  <c r="N1211" i="72"/>
  <c r="N1210" i="72"/>
  <c r="N1209" i="72"/>
  <c r="N1208" i="72"/>
  <c r="N1207" i="72"/>
  <c r="N1206" i="72"/>
  <c r="N1205" i="72"/>
  <c r="N1204" i="72"/>
  <c r="N1203" i="72"/>
  <c r="N1202" i="72"/>
  <c r="N1201" i="72"/>
  <c r="N1200" i="72"/>
  <c r="N1199" i="72"/>
  <c r="N1198" i="72"/>
  <c r="N1197" i="72"/>
  <c r="N1196" i="72"/>
  <c r="N1195" i="72"/>
  <c r="N1194" i="72"/>
  <c r="N1193" i="72"/>
  <c r="N1192" i="72"/>
  <c r="N1191" i="72"/>
  <c r="N1190" i="72"/>
  <c r="N1189" i="72"/>
  <c r="N1188" i="72"/>
  <c r="N1187" i="72"/>
  <c r="N1186" i="72"/>
  <c r="N1185" i="72"/>
  <c r="N1184" i="72"/>
  <c r="N1183" i="72"/>
  <c r="N1182" i="72"/>
  <c r="N1181" i="72"/>
  <c r="N1180" i="72"/>
  <c r="N1179" i="72"/>
  <c r="N1178" i="72"/>
  <c r="N1177" i="72"/>
  <c r="N1176" i="72"/>
  <c r="N1175" i="72"/>
  <c r="N1174" i="72"/>
  <c r="N1173" i="72"/>
  <c r="N1172" i="72"/>
  <c r="N1171" i="72"/>
  <c r="N1170" i="72"/>
  <c r="N1169" i="72"/>
  <c r="N1168" i="72"/>
  <c r="N1167" i="72"/>
  <c r="N1166" i="72"/>
  <c r="N1165" i="72"/>
  <c r="N1164" i="72"/>
  <c r="N1163" i="72"/>
  <c r="N1162" i="72"/>
  <c r="N1161" i="72"/>
  <c r="N1160" i="72"/>
  <c r="N1159" i="72"/>
  <c r="N1158" i="72"/>
  <c r="N1157" i="72"/>
  <c r="N1156" i="72"/>
  <c r="N1155" i="72"/>
  <c r="N1154" i="72"/>
  <c r="N1153" i="72"/>
  <c r="N1152" i="72"/>
  <c r="N1151" i="72"/>
  <c r="N1150" i="72"/>
  <c r="N1149" i="72"/>
  <c r="N1148" i="72"/>
  <c r="N1147" i="72"/>
  <c r="N1146" i="72"/>
  <c r="N1145" i="72"/>
  <c r="N1144" i="72"/>
  <c r="N1143" i="72"/>
  <c r="N1142" i="72"/>
  <c r="N1141" i="72"/>
  <c r="N1140" i="72"/>
  <c r="N1139" i="72"/>
  <c r="N1138" i="72"/>
  <c r="N1137" i="72"/>
  <c r="N1136" i="72"/>
  <c r="N1135" i="72"/>
  <c r="N1134" i="72"/>
  <c r="N1133" i="72"/>
  <c r="N1132" i="72"/>
  <c r="N1131" i="72"/>
  <c r="N1130" i="72"/>
  <c r="N1129" i="72"/>
  <c r="N1128" i="72"/>
  <c r="N1127" i="72"/>
  <c r="N1126" i="72"/>
  <c r="N1125" i="72"/>
  <c r="N1124" i="72"/>
  <c r="N1123" i="72"/>
  <c r="N1122" i="72"/>
  <c r="N1121" i="72"/>
  <c r="N1120" i="72"/>
  <c r="N1119" i="72"/>
  <c r="N1118" i="72"/>
  <c r="N1117" i="72"/>
  <c r="N1116" i="72"/>
  <c r="N1115" i="72"/>
  <c r="N1114" i="72"/>
  <c r="N1113" i="72"/>
  <c r="N1112" i="72"/>
  <c r="N1111" i="72"/>
  <c r="N1110" i="72"/>
  <c r="N1109" i="72"/>
  <c r="N1108" i="72"/>
  <c r="N1107" i="72"/>
  <c r="N1106" i="72"/>
  <c r="N1105" i="72"/>
  <c r="N1104" i="72"/>
  <c r="N1103" i="72"/>
  <c r="M1102" i="72" s="1"/>
  <c r="N1100" i="72"/>
  <c r="N1099" i="72"/>
  <c r="N1098" i="72"/>
  <c r="N1097" i="72"/>
  <c r="N1096" i="72"/>
  <c r="N1095" i="72"/>
  <c r="N1094" i="72"/>
  <c r="N1093" i="72"/>
  <c r="N1092" i="72"/>
  <c r="N1091" i="72"/>
  <c r="N1090" i="72"/>
  <c r="N1089" i="72"/>
  <c r="N1088" i="72"/>
  <c r="N1087" i="72"/>
  <c r="N1086" i="72"/>
  <c r="N1085" i="72"/>
  <c r="N1084" i="72"/>
  <c r="N1083" i="72"/>
  <c r="N1082" i="72"/>
  <c r="N1081" i="72"/>
  <c r="N1080" i="72"/>
  <c r="N1079" i="72"/>
  <c r="N1078" i="72"/>
  <c r="N1077" i="72"/>
  <c r="N1076" i="72"/>
  <c r="N1075" i="72"/>
  <c r="N1074" i="72"/>
  <c r="N1073" i="72"/>
  <c r="N1072" i="72"/>
  <c r="N1071" i="72"/>
  <c r="N1070" i="72"/>
  <c r="N1069" i="72"/>
  <c r="N1068" i="72"/>
  <c r="N1067" i="72"/>
  <c r="N1066" i="72"/>
  <c r="N1065" i="72"/>
  <c r="N1064" i="72"/>
  <c r="N1063" i="72"/>
  <c r="N1062" i="72"/>
  <c r="N1061" i="72"/>
  <c r="N1060" i="72"/>
  <c r="N1059" i="72"/>
  <c r="N1058" i="72"/>
  <c r="N1057" i="72"/>
  <c r="N1056" i="72"/>
  <c r="N1055" i="72"/>
  <c r="N1054" i="72"/>
  <c r="N1053" i="72"/>
  <c r="N1052" i="72"/>
  <c r="N1051" i="72"/>
  <c r="N1050" i="72"/>
  <c r="N1049" i="72"/>
  <c r="N1048" i="72"/>
  <c r="N1047" i="72"/>
  <c r="N1046" i="72"/>
  <c r="N1045" i="72"/>
  <c r="N1044" i="72"/>
  <c r="N1039" i="72"/>
  <c r="N1038" i="72"/>
  <c r="N1037" i="72"/>
  <c r="N1028" i="72"/>
  <c r="N1027" i="72"/>
  <c r="N1026" i="72"/>
  <c r="N1025" i="72"/>
  <c r="N1024" i="72"/>
  <c r="N1023" i="72"/>
  <c r="N1022" i="72"/>
  <c r="N1021" i="72"/>
  <c r="N1020" i="72"/>
  <c r="N1019" i="72"/>
  <c r="N1018" i="72"/>
  <c r="N1017" i="72"/>
  <c r="N1016" i="72"/>
  <c r="N1015" i="72"/>
  <c r="N1014" i="72"/>
  <c r="N1013" i="72"/>
  <c r="N1012" i="72"/>
  <c r="N1011" i="72"/>
  <c r="N1010" i="72"/>
  <c r="N1009" i="72"/>
  <c r="N1008" i="72"/>
  <c r="N1007" i="72"/>
  <c r="N1006" i="72"/>
  <c r="N1005" i="72"/>
  <c r="N1004" i="72"/>
  <c r="N1003" i="72"/>
  <c r="N1002" i="72"/>
  <c r="N1001" i="72"/>
  <c r="N1000" i="72"/>
  <c r="N999" i="72"/>
  <c r="N998" i="72"/>
  <c r="N997" i="72"/>
  <c r="N996" i="72"/>
  <c r="N995" i="72"/>
  <c r="N994" i="72"/>
  <c r="N993" i="72"/>
  <c r="N992" i="72"/>
  <c r="N991" i="72"/>
  <c r="N990" i="72"/>
  <c r="N989" i="72"/>
  <c r="N988" i="72"/>
  <c r="N987" i="72"/>
  <c r="N986" i="72"/>
  <c r="N985" i="72"/>
  <c r="N984" i="72"/>
  <c r="N983" i="72"/>
  <c r="N982" i="72"/>
  <c r="N981" i="72"/>
  <c r="N980" i="72"/>
  <c r="N979" i="72"/>
  <c r="N978" i="72"/>
  <c r="N977" i="72"/>
  <c r="N976" i="72"/>
  <c r="N975" i="72"/>
  <c r="N974" i="72"/>
  <c r="N973" i="72"/>
  <c r="N972" i="72"/>
  <c r="N971" i="72"/>
  <c r="N970" i="72"/>
  <c r="N969" i="72"/>
  <c r="N968" i="72"/>
  <c r="N967" i="72"/>
  <c r="N966" i="72"/>
  <c r="N965" i="72"/>
  <c r="N964" i="72"/>
  <c r="N963" i="72"/>
  <c r="N962" i="72"/>
  <c r="N961" i="72"/>
  <c r="N960" i="72"/>
  <c r="N959" i="72"/>
  <c r="N958" i="72"/>
  <c r="N957" i="72"/>
  <c r="N956" i="72"/>
  <c r="N955" i="72"/>
  <c r="N954" i="72"/>
  <c r="N953" i="72"/>
  <c r="N952" i="72"/>
  <c r="N951" i="72"/>
  <c r="N950" i="72"/>
  <c r="N949" i="72"/>
  <c r="N948" i="72"/>
  <c r="N947" i="72"/>
  <c r="N946" i="72"/>
  <c r="N945" i="72"/>
  <c r="N944" i="72"/>
  <c r="N943" i="72"/>
  <c r="N942" i="72"/>
  <c r="N941" i="72"/>
  <c r="N940" i="72"/>
  <c r="N939" i="72"/>
  <c r="N938" i="72"/>
  <c r="N937" i="72"/>
  <c r="N936" i="72"/>
  <c r="N935" i="72"/>
  <c r="N934" i="72"/>
  <c r="N933" i="72"/>
  <c r="N932" i="72"/>
  <c r="N931" i="72"/>
  <c r="N930" i="72"/>
  <c r="N929" i="72"/>
  <c r="N928" i="72"/>
  <c r="N927" i="72"/>
  <c r="N926" i="72"/>
  <c r="N925" i="72"/>
  <c r="N924" i="72"/>
  <c r="N923" i="72"/>
  <c r="N922" i="72"/>
  <c r="N921" i="72"/>
  <c r="N920" i="72"/>
  <c r="N919" i="72"/>
  <c r="N918" i="72"/>
  <c r="N917" i="72"/>
  <c r="N916" i="72"/>
  <c r="N915" i="72"/>
  <c r="N914" i="72"/>
  <c r="N913" i="72"/>
  <c r="N912" i="72"/>
  <c r="N911" i="72"/>
  <c r="N910" i="72"/>
  <c r="N909" i="72"/>
  <c r="N908" i="72"/>
  <c r="N907" i="72"/>
  <c r="N906" i="72"/>
  <c r="N905" i="72"/>
  <c r="N904" i="72"/>
  <c r="N903" i="72"/>
  <c r="N902" i="72"/>
  <c r="N901" i="72"/>
  <c r="N900" i="72"/>
  <c r="N899" i="72"/>
  <c r="N898" i="72"/>
  <c r="N897" i="72"/>
  <c r="N896" i="72"/>
  <c r="N895" i="72"/>
  <c r="N894" i="72"/>
  <c r="N893" i="72"/>
  <c r="N892" i="72"/>
  <c r="N891" i="72"/>
  <c r="N890" i="72"/>
  <c r="N889" i="72"/>
  <c r="N888" i="72"/>
  <c r="N887" i="72"/>
  <c r="N886" i="72"/>
  <c r="N885" i="72"/>
  <c r="N884" i="72"/>
  <c r="N883" i="72"/>
  <c r="N882" i="72"/>
  <c r="N881" i="72"/>
  <c r="N880" i="72"/>
  <c r="N879" i="72"/>
  <c r="N878" i="72"/>
  <c r="N877" i="72"/>
  <c r="N876" i="72"/>
  <c r="N875" i="72"/>
  <c r="N874" i="72"/>
  <c r="N873" i="72"/>
  <c r="N872" i="72"/>
  <c r="N871" i="72"/>
  <c r="N870" i="72"/>
  <c r="N869" i="72"/>
  <c r="N868" i="72"/>
  <c r="N867" i="72"/>
  <c r="N866" i="72"/>
  <c r="N865" i="72"/>
  <c r="N864" i="72"/>
  <c r="N863" i="72"/>
  <c r="N862" i="72"/>
  <c r="N861" i="72"/>
  <c r="N860" i="72"/>
  <c r="N859" i="72"/>
  <c r="N858" i="72"/>
  <c r="N857" i="72"/>
  <c r="N856" i="72"/>
  <c r="N855" i="72"/>
  <c r="N854" i="72"/>
  <c r="N853" i="72"/>
  <c r="N852" i="72"/>
  <c r="N851" i="72"/>
  <c r="N850" i="72"/>
  <c r="N849" i="72"/>
  <c r="N848" i="72"/>
  <c r="N847" i="72"/>
  <c r="N846" i="72"/>
  <c r="N845" i="72"/>
  <c r="N844" i="72"/>
  <c r="N843" i="72"/>
  <c r="N842" i="72"/>
  <c r="N841" i="72"/>
  <c r="N840" i="72"/>
  <c r="N839" i="72"/>
  <c r="N838" i="72"/>
  <c r="N837" i="72"/>
  <c r="N836" i="72"/>
  <c r="N835" i="72"/>
  <c r="N834" i="72"/>
  <c r="N833" i="72"/>
  <c r="N832" i="72"/>
  <c r="N831" i="72"/>
  <c r="N830" i="72"/>
  <c r="N829" i="72"/>
  <c r="N828" i="72"/>
  <c r="N827" i="72"/>
  <c r="N826" i="72"/>
  <c r="N825" i="72"/>
  <c r="N824" i="72"/>
  <c r="N823" i="72"/>
  <c r="N822" i="72"/>
  <c r="N821" i="72"/>
  <c r="N820" i="72"/>
  <c r="N819" i="72"/>
  <c r="N818" i="72"/>
  <c r="M817" i="72" s="1"/>
  <c r="N817" i="72"/>
  <c r="N816" i="72"/>
  <c r="N815" i="72"/>
  <c r="N814" i="72"/>
  <c r="N813" i="72"/>
  <c r="N812" i="72"/>
  <c r="N811" i="72"/>
  <c r="N810" i="72"/>
  <c r="N809" i="72"/>
  <c r="N808" i="72"/>
  <c r="N807" i="72"/>
  <c r="N806" i="72"/>
  <c r="N805" i="72"/>
  <c r="N804" i="72"/>
  <c r="N803" i="72"/>
  <c r="N802" i="72"/>
  <c r="N801" i="72"/>
  <c r="N800" i="72"/>
  <c r="N799" i="72"/>
  <c r="N798" i="72"/>
  <c r="N797" i="72"/>
  <c r="N796" i="72"/>
  <c r="N795" i="72"/>
  <c r="N794" i="72"/>
  <c r="N793" i="72"/>
  <c r="N792" i="72"/>
  <c r="N791" i="72"/>
  <c r="N790" i="72"/>
  <c r="N789" i="72"/>
  <c r="N788" i="72"/>
  <c r="N787" i="72"/>
  <c r="N786" i="72"/>
  <c r="N785" i="72"/>
  <c r="N784" i="72"/>
  <c r="N783" i="72"/>
  <c r="N782" i="72"/>
  <c r="N781" i="72"/>
  <c r="N780" i="72"/>
  <c r="N779" i="72"/>
  <c r="N778" i="72"/>
  <c r="N777" i="72"/>
  <c r="N776" i="72"/>
  <c r="N775" i="72"/>
  <c r="N774" i="72"/>
  <c r="N773" i="72"/>
  <c r="N772" i="72"/>
  <c r="N771" i="72"/>
  <c r="N770" i="72"/>
  <c r="N769" i="72"/>
  <c r="N768" i="72"/>
  <c r="N767" i="72"/>
  <c r="N766" i="72"/>
  <c r="N765" i="72"/>
  <c r="N764" i="72"/>
  <c r="N763" i="72"/>
  <c r="N762" i="72"/>
  <c r="N761" i="72"/>
  <c r="N760" i="72"/>
  <c r="N759" i="72"/>
  <c r="N758" i="72"/>
  <c r="N757" i="72"/>
  <c r="N756" i="72"/>
  <c r="N755" i="72"/>
  <c r="N754" i="72"/>
  <c r="N753" i="72"/>
  <c r="N752" i="72"/>
  <c r="N751" i="72"/>
  <c r="N750" i="72"/>
  <c r="N749" i="72"/>
  <c r="N748" i="72"/>
  <c r="N747" i="72"/>
  <c r="N746" i="72"/>
  <c r="N745" i="72"/>
  <c r="N744" i="72"/>
  <c r="N743" i="72"/>
  <c r="N742" i="72"/>
  <c r="N741" i="72"/>
  <c r="N740" i="72"/>
  <c r="N739" i="72"/>
  <c r="N738" i="72"/>
  <c r="N737" i="72"/>
  <c r="N736" i="72"/>
  <c r="N735" i="72"/>
  <c r="N734" i="72"/>
  <c r="N733" i="72"/>
  <c r="N732" i="72"/>
  <c r="N731" i="72"/>
  <c r="N730" i="72"/>
  <c r="N729" i="72"/>
  <c r="N728" i="72"/>
  <c r="N727" i="72"/>
  <c r="N726" i="72"/>
  <c r="N725" i="72"/>
  <c r="N724" i="72"/>
  <c r="N723" i="72"/>
  <c r="N722" i="72"/>
  <c r="M721" i="72" s="1"/>
  <c r="N721" i="72"/>
  <c r="N720" i="72"/>
  <c r="N719" i="72"/>
  <c r="N718" i="72"/>
  <c r="N717" i="72"/>
  <c r="N716" i="72"/>
  <c r="N715" i="72"/>
  <c r="N714" i="72"/>
  <c r="N713" i="72"/>
  <c r="N712" i="72"/>
  <c r="N711" i="72"/>
  <c r="N710" i="72"/>
  <c r="N709" i="72"/>
  <c r="N708" i="72"/>
  <c r="N707" i="72"/>
  <c r="N706" i="72"/>
  <c r="N705" i="72"/>
  <c r="N704" i="72"/>
  <c r="N703" i="72"/>
  <c r="N702" i="72"/>
  <c r="N701" i="72"/>
  <c r="N700" i="72"/>
  <c r="N699" i="72"/>
  <c r="N698" i="72"/>
  <c r="N697" i="72"/>
  <c r="N696" i="72"/>
  <c r="N695" i="72"/>
  <c r="N694" i="72"/>
  <c r="N693" i="72"/>
  <c r="N692" i="72"/>
  <c r="N691" i="72"/>
  <c r="N690" i="72"/>
  <c r="N689" i="72"/>
  <c r="N688" i="72"/>
  <c r="N687" i="72"/>
  <c r="N686" i="72"/>
  <c r="M685" i="72" s="1"/>
  <c r="N685" i="72"/>
  <c r="N684" i="72"/>
  <c r="N683" i="72"/>
  <c r="N682" i="72"/>
  <c r="N681" i="72"/>
  <c r="N680" i="72"/>
  <c r="N679" i="72"/>
  <c r="N678" i="72"/>
  <c r="N677" i="72"/>
  <c r="N676" i="72"/>
  <c r="N675" i="72"/>
  <c r="N674" i="72"/>
  <c r="M673" i="72" s="1"/>
  <c r="N673" i="72"/>
  <c r="N672" i="72"/>
  <c r="N671" i="72"/>
  <c r="M671" i="72" s="1"/>
  <c r="N670" i="72"/>
  <c r="N669" i="72"/>
  <c r="N668" i="72"/>
  <c r="N667" i="72"/>
  <c r="N666" i="72"/>
  <c r="N665" i="72"/>
  <c r="N664" i="72"/>
  <c r="N663" i="72"/>
  <c r="N662" i="72"/>
  <c r="N661" i="72"/>
  <c r="N660" i="72"/>
  <c r="N659" i="72"/>
  <c r="M659" i="72" s="1"/>
  <c r="N658" i="72"/>
  <c r="N657" i="72"/>
  <c r="N656" i="72"/>
  <c r="N655" i="72"/>
  <c r="N654" i="72"/>
  <c r="N653" i="72"/>
  <c r="N652" i="72"/>
  <c r="N651" i="72"/>
  <c r="N650" i="72"/>
  <c r="N649" i="72"/>
  <c r="N648" i="72"/>
  <c r="N647" i="72"/>
  <c r="N646" i="72"/>
  <c r="N645" i="72"/>
  <c r="N644" i="72"/>
  <c r="N643" i="72"/>
  <c r="N642" i="72"/>
  <c r="N641" i="72"/>
  <c r="N640" i="72"/>
  <c r="N639" i="72"/>
  <c r="N638" i="72"/>
  <c r="N637" i="72"/>
  <c r="N636" i="72"/>
  <c r="N635" i="72"/>
  <c r="N634" i="72"/>
  <c r="N633" i="72"/>
  <c r="N632" i="72"/>
  <c r="N631" i="72"/>
  <c r="N630" i="72"/>
  <c r="N629" i="72"/>
  <c r="N628" i="72"/>
  <c r="N627" i="72"/>
  <c r="N626" i="72"/>
  <c r="N625" i="72"/>
  <c r="N624" i="72"/>
  <c r="N623" i="72"/>
  <c r="N622" i="72"/>
  <c r="N621" i="72"/>
  <c r="N620" i="72"/>
  <c r="N619" i="72"/>
  <c r="N618" i="72"/>
  <c r="N617" i="72"/>
  <c r="N616" i="72"/>
  <c r="N615" i="72"/>
  <c r="N614" i="72"/>
  <c r="N613" i="72"/>
  <c r="N612" i="72"/>
  <c r="N611" i="72"/>
  <c r="N610" i="72"/>
  <c r="N609" i="72"/>
  <c r="N608" i="72"/>
  <c r="N607" i="72"/>
  <c r="N606" i="72"/>
  <c r="N605" i="72"/>
  <c r="N604" i="72"/>
  <c r="N603" i="72"/>
  <c r="N602" i="72"/>
  <c r="N601" i="72"/>
  <c r="N600" i="72"/>
  <c r="N599" i="72"/>
  <c r="N598" i="72"/>
  <c r="N597" i="72"/>
  <c r="N596" i="72"/>
  <c r="N595" i="72"/>
  <c r="N594" i="72"/>
  <c r="N593" i="72"/>
  <c r="N592" i="72"/>
  <c r="N591" i="72"/>
  <c r="N590" i="72"/>
  <c r="N589" i="72"/>
  <c r="N588" i="72"/>
  <c r="N587" i="72"/>
  <c r="N586" i="72"/>
  <c r="N585" i="72"/>
  <c r="N584" i="72"/>
  <c r="N583" i="72"/>
  <c r="N582" i="72"/>
  <c r="N581" i="72"/>
  <c r="N580" i="72"/>
  <c r="N579" i="72"/>
  <c r="N578" i="72"/>
  <c r="N577" i="72"/>
  <c r="N576" i="72"/>
  <c r="N575" i="72"/>
  <c r="N574" i="72"/>
  <c r="N573" i="72"/>
  <c r="N572" i="72"/>
  <c r="N571" i="72"/>
  <c r="N570" i="72"/>
  <c r="N569" i="72"/>
  <c r="N568" i="72"/>
  <c r="N567" i="72"/>
  <c r="N566" i="72"/>
  <c r="M565" i="72" s="1"/>
  <c r="N565" i="72"/>
  <c r="N564" i="72"/>
  <c r="N563" i="72"/>
  <c r="M563" i="72" s="1"/>
  <c r="N562" i="72"/>
  <c r="N561" i="72"/>
  <c r="N560" i="72"/>
  <c r="N559" i="72"/>
  <c r="N558" i="72"/>
  <c r="N557" i="72"/>
  <c r="N556" i="72"/>
  <c r="N555" i="72"/>
  <c r="N554" i="72"/>
  <c r="N553" i="72"/>
  <c r="N552" i="72"/>
  <c r="N551" i="72"/>
  <c r="N550" i="72"/>
  <c r="N549" i="72"/>
  <c r="N548" i="72"/>
  <c r="N547" i="72"/>
  <c r="N546" i="72"/>
  <c r="N545" i="72"/>
  <c r="N544" i="72"/>
  <c r="N543" i="72"/>
  <c r="N542" i="72"/>
  <c r="N541" i="72"/>
  <c r="N540" i="72"/>
  <c r="N539" i="72"/>
  <c r="N538" i="72"/>
  <c r="N537" i="72"/>
  <c r="N536" i="72"/>
  <c r="N535" i="72"/>
  <c r="N534" i="72"/>
  <c r="N533" i="72"/>
  <c r="N532" i="72"/>
  <c r="N531" i="72"/>
  <c r="N530" i="72"/>
  <c r="N529" i="72"/>
  <c r="N528" i="72"/>
  <c r="N527" i="72"/>
  <c r="N526" i="72"/>
  <c r="N525" i="72"/>
  <c r="N524" i="72"/>
  <c r="N523" i="72"/>
  <c r="N522" i="72"/>
  <c r="N521" i="72"/>
  <c r="N520" i="72"/>
  <c r="N519" i="72"/>
  <c r="N518" i="72"/>
  <c r="N517" i="72"/>
  <c r="N516" i="72"/>
  <c r="N515" i="72"/>
  <c r="N514" i="72"/>
  <c r="N513" i="72"/>
  <c r="N512" i="72"/>
  <c r="N511" i="72"/>
  <c r="N510" i="72"/>
  <c r="N509" i="72"/>
  <c r="N508" i="72"/>
  <c r="N507" i="72"/>
  <c r="N506" i="72"/>
  <c r="N505" i="72"/>
  <c r="N504" i="72"/>
  <c r="N503" i="72"/>
  <c r="N502" i="72"/>
  <c r="N501" i="72"/>
  <c r="N500" i="72"/>
  <c r="N499" i="72"/>
  <c r="N498" i="72"/>
  <c r="N497" i="72"/>
  <c r="N496" i="72"/>
  <c r="N495" i="72"/>
  <c r="N494" i="72"/>
  <c r="N493" i="72"/>
  <c r="N492" i="72"/>
  <c r="N491" i="72"/>
  <c r="N490" i="72"/>
  <c r="N489" i="72"/>
  <c r="N488" i="72"/>
  <c r="N487" i="72"/>
  <c r="N486" i="72"/>
  <c r="N485" i="72"/>
  <c r="N484" i="72"/>
  <c r="N483" i="72"/>
  <c r="N482" i="72"/>
  <c r="N481" i="72"/>
  <c r="N480" i="72"/>
  <c r="N479" i="72"/>
  <c r="N478" i="72"/>
  <c r="N477" i="72"/>
  <c r="N476" i="72"/>
  <c r="N475" i="72"/>
  <c r="N474" i="72"/>
  <c r="N473" i="72"/>
  <c r="N472" i="72"/>
  <c r="N471" i="72"/>
  <c r="N470" i="72"/>
  <c r="N469" i="72"/>
  <c r="N468" i="72"/>
  <c r="N467" i="72"/>
  <c r="M467" i="72" s="1"/>
  <c r="N466" i="72"/>
  <c r="N465" i="72"/>
  <c r="N464" i="72"/>
  <c r="N463" i="72"/>
  <c r="N462" i="72"/>
  <c r="N461" i="72"/>
  <c r="N460" i="72"/>
  <c r="N459" i="72"/>
  <c r="N458" i="72"/>
  <c r="N457" i="72"/>
  <c r="N456" i="72"/>
  <c r="N455" i="72"/>
  <c r="N454" i="72"/>
  <c r="N453" i="72"/>
  <c r="N452" i="72"/>
  <c r="N451" i="72"/>
  <c r="N450" i="72"/>
  <c r="N449" i="72"/>
  <c r="N448" i="72"/>
  <c r="N447" i="72"/>
  <c r="N446" i="72"/>
  <c r="N445" i="72"/>
  <c r="N444" i="72"/>
  <c r="N443" i="72"/>
  <c r="N442" i="72"/>
  <c r="N441" i="72"/>
  <c r="N440" i="72"/>
  <c r="N439" i="72"/>
  <c r="N438" i="72"/>
  <c r="N437" i="72"/>
  <c r="N436" i="72"/>
  <c r="N435" i="72"/>
  <c r="N434" i="72"/>
  <c r="N433" i="72"/>
  <c r="N432" i="72"/>
  <c r="N431" i="72"/>
  <c r="N430" i="72"/>
  <c r="N429" i="72"/>
  <c r="N428" i="72"/>
  <c r="N427" i="72"/>
  <c r="N426" i="72"/>
  <c r="N425" i="72"/>
  <c r="N424" i="72"/>
  <c r="N423" i="72"/>
  <c r="N422" i="72"/>
  <c r="N421" i="72"/>
  <c r="N420" i="72"/>
  <c r="N419" i="72"/>
  <c r="N418" i="72"/>
  <c r="N417" i="72"/>
  <c r="N416" i="72"/>
  <c r="N415" i="72"/>
  <c r="N414" i="72"/>
  <c r="N413" i="72"/>
  <c r="N412" i="72"/>
  <c r="N411" i="72"/>
  <c r="N410" i="72"/>
  <c r="N409" i="72"/>
  <c r="N408" i="72"/>
  <c r="N407" i="72"/>
  <c r="N406" i="72"/>
  <c r="N405" i="72"/>
  <c r="N404" i="72"/>
  <c r="N403" i="72"/>
  <c r="N402" i="72"/>
  <c r="N401" i="72"/>
  <c r="N400" i="72"/>
  <c r="N399" i="72"/>
  <c r="N398" i="72"/>
  <c r="N397" i="72"/>
  <c r="N396" i="72"/>
  <c r="N395" i="72"/>
  <c r="N394" i="72"/>
  <c r="N393" i="72"/>
  <c r="N392" i="72"/>
  <c r="N391" i="72"/>
  <c r="N390" i="72"/>
  <c r="N389" i="72"/>
  <c r="N388" i="72"/>
  <c r="N387" i="72"/>
  <c r="N386" i="72"/>
  <c r="N385" i="72"/>
  <c r="N384" i="72"/>
  <c r="N383" i="72"/>
  <c r="N382" i="72"/>
  <c r="N381" i="72"/>
  <c r="N380" i="72"/>
  <c r="N379" i="72"/>
  <c r="N378" i="72"/>
  <c r="N377" i="72"/>
  <c r="N376" i="72"/>
  <c r="N375" i="72"/>
  <c r="N374" i="72"/>
  <c r="N373" i="72"/>
  <c r="N372" i="72"/>
  <c r="N371" i="72"/>
  <c r="N370" i="72"/>
  <c r="N369" i="72"/>
  <c r="N368" i="72"/>
  <c r="N367" i="72"/>
  <c r="N366" i="72"/>
  <c r="N365" i="72"/>
  <c r="N364" i="72"/>
  <c r="N363" i="72"/>
  <c r="N362" i="72"/>
  <c r="N361" i="72"/>
  <c r="N360" i="72"/>
  <c r="N359" i="72"/>
  <c r="N358" i="72"/>
  <c r="N357" i="72"/>
  <c r="N356" i="72"/>
  <c r="N355" i="72"/>
  <c r="N354" i="72"/>
  <c r="N353" i="72"/>
  <c r="N352" i="72"/>
  <c r="N351" i="72"/>
  <c r="N350" i="72"/>
  <c r="N349" i="72"/>
  <c r="N348" i="72"/>
  <c r="N347" i="72"/>
  <c r="N346" i="72"/>
  <c r="N345" i="72"/>
  <c r="N344" i="72"/>
  <c r="N343" i="72"/>
  <c r="N342" i="72"/>
  <c r="N341" i="72"/>
  <c r="N340" i="72"/>
  <c r="N339" i="72"/>
  <c r="N338" i="72"/>
  <c r="N337" i="72"/>
  <c r="N336" i="72"/>
  <c r="N335" i="72"/>
  <c r="N334" i="72"/>
  <c r="N333" i="72"/>
  <c r="N332" i="72"/>
  <c r="N331" i="72"/>
  <c r="N330" i="72"/>
  <c r="N329" i="72"/>
  <c r="N328" i="72"/>
  <c r="N327" i="72"/>
  <c r="N326" i="72"/>
  <c r="N325" i="72"/>
  <c r="N324" i="72"/>
  <c r="N323" i="72"/>
  <c r="N322" i="72"/>
  <c r="N321" i="72"/>
  <c r="N320" i="72"/>
  <c r="N319" i="72"/>
  <c r="N318" i="72"/>
  <c r="N317" i="72"/>
  <c r="N316" i="72"/>
  <c r="N315" i="72"/>
  <c r="N314" i="72"/>
  <c r="N313" i="72"/>
  <c r="N312" i="72"/>
  <c r="N311" i="72"/>
  <c r="N310" i="72"/>
  <c r="N309" i="72"/>
  <c r="N308" i="72"/>
  <c r="N307" i="72"/>
  <c r="N306" i="72"/>
  <c r="N305" i="72"/>
  <c r="N304" i="72"/>
  <c r="N303" i="72"/>
  <c r="N302" i="72"/>
  <c r="N301" i="72"/>
  <c r="N300" i="72"/>
  <c r="N299" i="72"/>
  <c r="N298" i="72"/>
  <c r="N297" i="72"/>
  <c r="N296" i="72"/>
  <c r="N295" i="72"/>
  <c r="N294" i="72"/>
  <c r="N293" i="72"/>
  <c r="N292" i="72"/>
  <c r="N291" i="72"/>
  <c r="N290" i="72"/>
  <c r="N289" i="72"/>
  <c r="N288" i="72"/>
  <c r="N287" i="72"/>
  <c r="N286" i="72"/>
  <c r="N285" i="72"/>
  <c r="N284" i="72"/>
  <c r="N283" i="72"/>
  <c r="N282" i="72"/>
  <c r="N281" i="72"/>
  <c r="N280" i="72"/>
  <c r="N279" i="72"/>
  <c r="N278" i="72"/>
  <c r="N277" i="72"/>
  <c r="N276" i="72"/>
  <c r="N275" i="72"/>
  <c r="N274" i="72"/>
  <c r="N273" i="72"/>
  <c r="N272" i="72"/>
  <c r="N271" i="72"/>
  <c r="N270" i="72"/>
  <c r="N269" i="72"/>
  <c r="N268" i="72"/>
  <c r="N267" i="72"/>
  <c r="N266" i="72"/>
  <c r="N265" i="72"/>
  <c r="N264" i="72"/>
  <c r="N263" i="72"/>
  <c r="N262" i="72"/>
  <c r="N261" i="72"/>
  <c r="N260" i="72"/>
  <c r="N259" i="72"/>
  <c r="N258" i="72"/>
  <c r="N257" i="72"/>
  <c r="N256" i="72"/>
  <c r="N255" i="72"/>
  <c r="N254" i="72"/>
  <c r="N253" i="72"/>
  <c r="N252" i="72"/>
  <c r="N251" i="72"/>
  <c r="N250" i="72"/>
  <c r="N249" i="72"/>
  <c r="N248" i="72"/>
  <c r="N247" i="72"/>
  <c r="N246" i="72"/>
  <c r="N245" i="72"/>
  <c r="N244" i="72"/>
  <c r="N243" i="72"/>
  <c r="N242" i="72"/>
  <c r="N241" i="72"/>
  <c r="N240" i="72"/>
  <c r="N239" i="72"/>
  <c r="N238" i="72"/>
  <c r="N237" i="72"/>
  <c r="N236" i="72"/>
  <c r="N235" i="72"/>
  <c r="N234" i="72"/>
  <c r="N233" i="72"/>
  <c r="N232" i="72"/>
  <c r="N231" i="72"/>
  <c r="N230" i="72"/>
  <c r="N229" i="72"/>
  <c r="N228" i="72"/>
  <c r="N227" i="72"/>
  <c r="N226" i="72"/>
  <c r="N225" i="72"/>
  <c r="N224" i="72"/>
  <c r="N223" i="72"/>
  <c r="N222" i="72"/>
  <c r="N221" i="72"/>
  <c r="N220" i="72"/>
  <c r="N219" i="72"/>
  <c r="N218" i="72"/>
  <c r="N217" i="72"/>
  <c r="N216" i="72"/>
  <c r="N215" i="72"/>
  <c r="N214" i="72"/>
  <c r="N213" i="72"/>
  <c r="N212" i="72"/>
  <c r="N211" i="72"/>
  <c r="N210" i="72"/>
  <c r="N209" i="72"/>
  <c r="N208" i="72"/>
  <c r="N207" i="72"/>
  <c r="N206" i="72"/>
  <c r="N205" i="72"/>
  <c r="N204" i="72"/>
  <c r="N203" i="72"/>
  <c r="N202" i="72"/>
  <c r="N201" i="72"/>
  <c r="N200" i="72"/>
  <c r="N199" i="72"/>
  <c r="N198" i="72"/>
  <c r="N197" i="72"/>
  <c r="N196" i="72"/>
  <c r="N195" i="72"/>
  <c r="N194" i="72"/>
  <c r="N193" i="72"/>
  <c r="N192" i="72"/>
  <c r="N191" i="72"/>
  <c r="N190" i="72"/>
  <c r="N189" i="72"/>
  <c r="N188" i="72"/>
  <c r="N187" i="72"/>
  <c r="N186" i="72"/>
  <c r="N185" i="72"/>
  <c r="N184" i="72"/>
  <c r="N183" i="72"/>
  <c r="N182" i="72"/>
  <c r="N181" i="72"/>
  <c r="N180" i="72"/>
  <c r="N179" i="72"/>
  <c r="N178" i="72"/>
  <c r="N177" i="72"/>
  <c r="N176" i="72"/>
  <c r="N175" i="72"/>
  <c r="N174" i="72"/>
  <c r="N173" i="72"/>
  <c r="N172" i="72"/>
  <c r="N171" i="72"/>
  <c r="N170" i="72"/>
  <c r="N169" i="72"/>
  <c r="N168" i="72"/>
  <c r="N167" i="72"/>
  <c r="N166" i="72"/>
  <c r="N165" i="72"/>
  <c r="N164" i="72"/>
  <c r="N163" i="72"/>
  <c r="N162" i="72"/>
  <c r="N161" i="72"/>
  <c r="N160" i="72"/>
  <c r="N159" i="72"/>
  <c r="N158" i="72"/>
  <c r="N157" i="72"/>
  <c r="N156" i="72"/>
  <c r="N155" i="72"/>
  <c r="N154" i="72"/>
  <c r="N153" i="72"/>
  <c r="N152" i="72"/>
  <c r="N151" i="72"/>
  <c r="N150" i="72"/>
  <c r="N149" i="72"/>
  <c r="N148" i="72"/>
  <c r="M148" i="72" s="1"/>
  <c r="N147" i="72"/>
  <c r="N146" i="72"/>
  <c r="N145" i="72"/>
  <c r="N144" i="72"/>
  <c r="N143" i="72"/>
  <c r="N142" i="72"/>
  <c r="N141" i="72"/>
  <c r="N140" i="72"/>
  <c r="N139" i="72"/>
  <c r="N138" i="72"/>
  <c r="N137" i="72"/>
  <c r="N136" i="72"/>
  <c r="N135" i="72"/>
  <c r="N134" i="72"/>
  <c r="N133" i="72"/>
  <c r="N132" i="72"/>
  <c r="N131" i="72"/>
  <c r="N130" i="72"/>
  <c r="N129" i="72"/>
  <c r="N128" i="72"/>
  <c r="N127" i="72"/>
  <c r="N126" i="72"/>
  <c r="N125" i="72"/>
  <c r="N124" i="72"/>
  <c r="N123" i="72"/>
  <c r="N122" i="72"/>
  <c r="N121" i="72"/>
  <c r="N120" i="72"/>
  <c r="N119" i="72"/>
  <c r="N118" i="72"/>
  <c r="N117" i="72"/>
  <c r="N116" i="72"/>
  <c r="N115" i="72"/>
  <c r="N114" i="72"/>
  <c r="N113" i="72"/>
  <c r="N112" i="72"/>
  <c r="N111" i="72"/>
  <c r="N110" i="72"/>
  <c r="N109" i="72"/>
  <c r="N108" i="72"/>
  <c r="N107" i="72"/>
  <c r="N106" i="72"/>
  <c r="N105" i="72"/>
  <c r="N104" i="72"/>
  <c r="N103" i="72"/>
  <c r="N102" i="72"/>
  <c r="N101" i="72"/>
  <c r="N100" i="72"/>
  <c r="N99" i="72"/>
  <c r="N98" i="72"/>
  <c r="N97" i="72"/>
  <c r="N96" i="72"/>
  <c r="N95" i="72"/>
  <c r="N94" i="72"/>
  <c r="N93" i="72"/>
  <c r="N92" i="72"/>
  <c r="N91" i="72"/>
  <c r="N90" i="72"/>
  <c r="N89" i="72"/>
  <c r="N88" i="72"/>
  <c r="N87" i="72"/>
  <c r="N86" i="72"/>
  <c r="N85" i="72"/>
  <c r="N84" i="72"/>
  <c r="N83" i="72"/>
  <c r="N82" i="72"/>
  <c r="N81" i="72"/>
  <c r="N80" i="72"/>
  <c r="N79" i="72"/>
  <c r="N78" i="72"/>
  <c r="N77" i="72"/>
  <c r="N76" i="72"/>
  <c r="N75" i="72"/>
  <c r="N74" i="72"/>
  <c r="N73" i="72"/>
  <c r="N72" i="72"/>
  <c r="N71" i="72"/>
  <c r="N70" i="72"/>
  <c r="N69" i="72"/>
  <c r="N68" i="72"/>
  <c r="N67" i="72"/>
  <c r="N66" i="72"/>
  <c r="N65" i="72"/>
  <c r="N64" i="72"/>
  <c r="N63" i="72"/>
  <c r="N62" i="72"/>
  <c r="N61" i="72"/>
  <c r="N60" i="72"/>
  <c r="N59" i="72"/>
  <c r="N58" i="72"/>
  <c r="N57" i="72"/>
  <c r="N56" i="72"/>
  <c r="N55" i="72"/>
  <c r="N54" i="72"/>
  <c r="N53" i="72"/>
  <c r="N52" i="72"/>
  <c r="M52" i="72" s="1"/>
  <c r="N51" i="72"/>
  <c r="N50" i="72"/>
  <c r="N49" i="72"/>
  <c r="N48" i="72"/>
  <c r="N47" i="72"/>
  <c r="N46" i="72"/>
  <c r="N45" i="72"/>
  <c r="N44" i="72"/>
  <c r="N43" i="72"/>
  <c r="N42" i="72"/>
  <c r="N41" i="72"/>
  <c r="N40" i="72"/>
  <c r="N39" i="72"/>
  <c r="N38" i="72"/>
  <c r="N37" i="72"/>
  <c r="N36" i="72"/>
  <c r="N35" i="72"/>
  <c r="N34" i="72"/>
  <c r="N33" i="72"/>
  <c r="N32" i="72"/>
  <c r="N31" i="72"/>
  <c r="N30" i="72"/>
  <c r="N29" i="72"/>
  <c r="N28" i="72"/>
  <c r="N27" i="72"/>
  <c r="N26" i="72"/>
  <c r="M25" i="72" s="1"/>
  <c r="N25" i="72"/>
  <c r="N24" i="72"/>
  <c r="N23" i="72"/>
  <c r="N22" i="72"/>
  <c r="N21" i="72"/>
  <c r="N20" i="72"/>
  <c r="N19" i="72"/>
  <c r="N18" i="72"/>
  <c r="N17" i="72"/>
  <c r="N16" i="72"/>
  <c r="N15" i="72"/>
  <c r="N14" i="72"/>
  <c r="N13" i="72"/>
  <c r="N12" i="72"/>
  <c r="N11" i="72"/>
  <c r="N10" i="72"/>
  <c r="N9" i="72"/>
  <c r="N8" i="72"/>
  <c r="N7" i="72"/>
  <c r="N6" i="72"/>
  <c r="M3697" i="72"/>
  <c r="M3694" i="72"/>
  <c r="M3693" i="72"/>
  <c r="M3681" i="72"/>
  <c r="M3674" i="72"/>
  <c r="M3673" i="72"/>
  <c r="M3662" i="72"/>
  <c r="M3661" i="72"/>
  <c r="M3649" i="72"/>
  <c r="M3626" i="72"/>
  <c r="M3625" i="72"/>
  <c r="M3614" i="72"/>
  <c r="M3613" i="72"/>
  <c r="M3601" i="72"/>
  <c r="M3584" i="72"/>
  <c r="M3578" i="72"/>
  <c r="M3577" i="72"/>
  <c r="M3566" i="72"/>
  <c r="M3565" i="72"/>
  <c r="M3564" i="72"/>
  <c r="M3562" i="72"/>
  <c r="M3560" i="72"/>
  <c r="M3553" i="72"/>
  <c r="M3530" i="72"/>
  <c r="M3529" i="72"/>
  <c r="M3518" i="72"/>
  <c r="M3517" i="72"/>
  <c r="M3513" i="72"/>
  <c r="M3505" i="72"/>
  <c r="M3501" i="72"/>
  <c r="M3494" i="72"/>
  <c r="M3488" i="72"/>
  <c r="M3482" i="72"/>
  <c r="M3481" i="72"/>
  <c r="M3470" i="72"/>
  <c r="M3469" i="72"/>
  <c r="M3434" i="72"/>
  <c r="M3433" i="72"/>
  <c r="M3422" i="72"/>
  <c r="M3421" i="72"/>
  <c r="M3419" i="72"/>
  <c r="M3409" i="72"/>
  <c r="M3386" i="72"/>
  <c r="M3385" i="72"/>
  <c r="M3374" i="72"/>
  <c r="M3373" i="72"/>
  <c r="M3336" i="72"/>
  <c r="M3314" i="72"/>
  <c r="M3313" i="72"/>
  <c r="M3302" i="72"/>
  <c r="M3301" i="72"/>
  <c r="M3297" i="72"/>
  <c r="M3266" i="72"/>
  <c r="M3265" i="72"/>
  <c r="M3254" i="72"/>
  <c r="M3253" i="72"/>
  <c r="M3237" i="72"/>
  <c r="M3236" i="72"/>
  <c r="M3218" i="72"/>
  <c r="M3217" i="72"/>
  <c r="M3206" i="72"/>
  <c r="M3205" i="72"/>
  <c r="M3170" i="72"/>
  <c r="M3169" i="72"/>
  <c r="M3158" i="72"/>
  <c r="M3157" i="72"/>
  <c r="M3142" i="72"/>
  <c r="M3122" i="72"/>
  <c r="M3121" i="72"/>
  <c r="M3110" i="72"/>
  <c r="M3109" i="72"/>
  <c r="M3086" i="72"/>
  <c r="M3074" i="72"/>
  <c r="M3073" i="72"/>
  <c r="M3062" i="72"/>
  <c r="M3061" i="72"/>
  <c r="M3058" i="72"/>
  <c r="M3026" i="72"/>
  <c r="M3025" i="72"/>
  <c r="M3014" i="72"/>
  <c r="M3013" i="72"/>
  <c r="M2978" i="72"/>
  <c r="M2977" i="72"/>
  <c r="M2966" i="72"/>
  <c r="M2965" i="72"/>
  <c r="M2961" i="72"/>
  <c r="M2930" i="72"/>
  <c r="M2929" i="72"/>
  <c r="M2918" i="72"/>
  <c r="M2917" i="72"/>
  <c r="M2882" i="72"/>
  <c r="M2881" i="72"/>
  <c r="M2870" i="72"/>
  <c r="M2869" i="72"/>
  <c r="M2834" i="72"/>
  <c r="M2833" i="72"/>
  <c r="M2822" i="72"/>
  <c r="M2821" i="72"/>
  <c r="M2786" i="72"/>
  <c r="M2785" i="72"/>
  <c r="M2774" i="72"/>
  <c r="M2773" i="72"/>
  <c r="M2738" i="72"/>
  <c r="M2737" i="72"/>
  <c r="M2726" i="72"/>
  <c r="M2725" i="72"/>
  <c r="M2702" i="72"/>
  <c r="M2690" i="72"/>
  <c r="M2689" i="72"/>
  <c r="M2678" i="72"/>
  <c r="M2677" i="72"/>
  <c r="M2642" i="72"/>
  <c r="M2641" i="72"/>
  <c r="M2630" i="72"/>
  <c r="M2629" i="72"/>
  <c r="M2626" i="72"/>
  <c r="M2594" i="72"/>
  <c r="M2593" i="72"/>
  <c r="M2582" i="72"/>
  <c r="M2581" i="72"/>
  <c r="M2546" i="72"/>
  <c r="M2545" i="72"/>
  <c r="M2534" i="72"/>
  <c r="M2533" i="72"/>
  <c r="M2532" i="72"/>
  <c r="M2498" i="72"/>
  <c r="M2497" i="72"/>
  <c r="M2486" i="72"/>
  <c r="M2485" i="72"/>
  <c r="M2450" i="72"/>
  <c r="M2449" i="72"/>
  <c r="M2446" i="72"/>
  <c r="M2438" i="72"/>
  <c r="M2437" i="72"/>
  <c r="M2402" i="72"/>
  <c r="M2401" i="72"/>
  <c r="M2390" i="72"/>
  <c r="M2389" i="72"/>
  <c r="M2354" i="72"/>
  <c r="M2353" i="72"/>
  <c r="M2342" i="72"/>
  <c r="M2341" i="72"/>
  <c r="M2318" i="72"/>
  <c r="M2306" i="72"/>
  <c r="M2305" i="72"/>
  <c r="M2294" i="72"/>
  <c r="M2293" i="72"/>
  <c r="M2290" i="72"/>
  <c r="M2258" i="72"/>
  <c r="M2257" i="72"/>
  <c r="M2246" i="72"/>
  <c r="M2245" i="72"/>
  <c r="M2234" i="72"/>
  <c r="M2233" i="72"/>
  <c r="M2222" i="72"/>
  <c r="M2221" i="72"/>
  <c r="M2217" i="72"/>
  <c r="M2186" i="72"/>
  <c r="M2185" i="72"/>
  <c r="M2174" i="72"/>
  <c r="M2173" i="72"/>
  <c r="M2157" i="72"/>
  <c r="M2138" i="72"/>
  <c r="M2137" i="72"/>
  <c r="M2126" i="72"/>
  <c r="M2125" i="72"/>
  <c r="M2090" i="72"/>
  <c r="M2089" i="72"/>
  <c r="M2078" i="72"/>
  <c r="M2077" i="72"/>
  <c r="M2073" i="72"/>
  <c r="M2042" i="72"/>
  <c r="M2041" i="72"/>
  <c r="M2030" i="72"/>
  <c r="M2029" i="72"/>
  <c r="M1994" i="72"/>
  <c r="M1993" i="72"/>
  <c r="M1982" i="72"/>
  <c r="M1981" i="72"/>
  <c r="M1946" i="72"/>
  <c r="M1945" i="72"/>
  <c r="M1934" i="72"/>
  <c r="M1933" i="72"/>
  <c r="M1898" i="72"/>
  <c r="M1897" i="72"/>
  <c r="M1886" i="72"/>
  <c r="M1885" i="72"/>
  <c r="M1870" i="72"/>
  <c r="M1850" i="72"/>
  <c r="M1849" i="72"/>
  <c r="M1838" i="72"/>
  <c r="M1837" i="72"/>
  <c r="M1833" i="72"/>
  <c r="M1802" i="72"/>
  <c r="M1801" i="72"/>
  <c r="M1790" i="72"/>
  <c r="M1789" i="72"/>
  <c r="M1754" i="72"/>
  <c r="M1753" i="72"/>
  <c r="M1742" i="72"/>
  <c r="M1741" i="72"/>
  <c r="M1726" i="72"/>
  <c r="M1725" i="72"/>
  <c r="M1706" i="72"/>
  <c r="M1705" i="72"/>
  <c r="M1694" i="72"/>
  <c r="M1693" i="72"/>
  <c r="M1658" i="72"/>
  <c r="M1657" i="72"/>
  <c r="M1646" i="72"/>
  <c r="M1645" i="72"/>
  <c r="M1610" i="72"/>
  <c r="M1609" i="72"/>
  <c r="M1598" i="72"/>
  <c r="M1597" i="72"/>
  <c r="M1562" i="72"/>
  <c r="M1561" i="72"/>
  <c r="M1550" i="72"/>
  <c r="M1534" i="72"/>
  <c r="M1514" i="72"/>
  <c r="M1513" i="72"/>
  <c r="M1502" i="72"/>
  <c r="M1486" i="72"/>
  <c r="M1466" i="72"/>
  <c r="M1454" i="72"/>
  <c r="M1418" i="72"/>
  <c r="M1417" i="72"/>
  <c r="M1406" i="72"/>
  <c r="M1405" i="72"/>
  <c r="M1370" i="72"/>
  <c r="M1358" i="72"/>
  <c r="M1353" i="72"/>
  <c r="M1322" i="72"/>
  <c r="M1321" i="72"/>
  <c r="M1310" i="72"/>
  <c r="M1274" i="72"/>
  <c r="M1262" i="72"/>
  <c r="M1226" i="72"/>
  <c r="M1214" i="72"/>
  <c r="M1178" i="72"/>
  <c r="M1118" i="72"/>
  <c r="M1113" i="72"/>
  <c r="M1100" i="72"/>
  <c r="M1067" i="72"/>
  <c r="M1020" i="72"/>
  <c r="M1007" i="72"/>
  <c r="M924" i="72"/>
  <c r="M896" i="72"/>
  <c r="M876" i="72"/>
  <c r="M816" i="72"/>
  <c r="M780" i="72"/>
  <c r="M768" i="72"/>
  <c r="M751" i="72"/>
  <c r="M720" i="72"/>
  <c r="M672" i="72"/>
  <c r="M468" i="72"/>
  <c r="M276" i="72"/>
  <c r="M167" i="72"/>
  <c r="K3699" i="72"/>
  <c r="K3698" i="72"/>
  <c r="K3697" i="72"/>
  <c r="K3696" i="72"/>
  <c r="K3695" i="72"/>
  <c r="K3694" i="72"/>
  <c r="K3693" i="72"/>
  <c r="K3692" i="72"/>
  <c r="K3691" i="72"/>
  <c r="K3690" i="72"/>
  <c r="K3689" i="72"/>
  <c r="K3688" i="72"/>
  <c r="K3687" i="72"/>
  <c r="K3686" i="72"/>
  <c r="K3685" i="72"/>
  <c r="K3684" i="72"/>
  <c r="K3683" i="72"/>
  <c r="K3682" i="72"/>
  <c r="K3681" i="72"/>
  <c r="K3680" i="72"/>
  <c r="K3679" i="72"/>
  <c r="K3678" i="72"/>
  <c r="K3677" i="72"/>
  <c r="K3676" i="72"/>
  <c r="K3675" i="72"/>
  <c r="K3674" i="72"/>
  <c r="K3673" i="72"/>
  <c r="K3672" i="72"/>
  <c r="K3671" i="72"/>
  <c r="K3670" i="72"/>
  <c r="K3669" i="72"/>
  <c r="K3668" i="72"/>
  <c r="K3667" i="72"/>
  <c r="K3666" i="72"/>
  <c r="K3665" i="72"/>
  <c r="K3664" i="72"/>
  <c r="K3663" i="72"/>
  <c r="K3662" i="72"/>
  <c r="K3661" i="72"/>
  <c r="K3660" i="72"/>
  <c r="K3659" i="72"/>
  <c r="K3658" i="72"/>
  <c r="K3657" i="72"/>
  <c r="K3656" i="72"/>
  <c r="K3655" i="72"/>
  <c r="K3654" i="72"/>
  <c r="K3653" i="72"/>
  <c r="K3652" i="72"/>
  <c r="K3651" i="72"/>
  <c r="K3650" i="72"/>
  <c r="K3649" i="72"/>
  <c r="K3648" i="72"/>
  <c r="K3647" i="72"/>
  <c r="K3646" i="72"/>
  <c r="K3645" i="72"/>
  <c r="K3644" i="72"/>
  <c r="K3643" i="72"/>
  <c r="K3642" i="72"/>
  <c r="K3641" i="72"/>
  <c r="K3640" i="72"/>
  <c r="K3639" i="72"/>
  <c r="K3638" i="72"/>
  <c r="K3637" i="72"/>
  <c r="K3636" i="72"/>
  <c r="K3635" i="72"/>
  <c r="K3634" i="72"/>
  <c r="K3633" i="72"/>
  <c r="K3632" i="72"/>
  <c r="K3631" i="72"/>
  <c r="K3630" i="72"/>
  <c r="K3629" i="72"/>
  <c r="K3628" i="72"/>
  <c r="K3627" i="72"/>
  <c r="K3626" i="72"/>
  <c r="K3625" i="72"/>
  <c r="K3624" i="72"/>
  <c r="K3623" i="72"/>
  <c r="K3622" i="72"/>
  <c r="K3621" i="72"/>
  <c r="K3620" i="72"/>
  <c r="K3619" i="72"/>
  <c r="K3618" i="72"/>
  <c r="K3617" i="72"/>
  <c r="K3616" i="72"/>
  <c r="K3615" i="72"/>
  <c r="K3614" i="72"/>
  <c r="K3613" i="72"/>
  <c r="K3612" i="72"/>
  <c r="K3611" i="72"/>
  <c r="K3610" i="72"/>
  <c r="K3609" i="72"/>
  <c r="K3608" i="72"/>
  <c r="K3607" i="72"/>
  <c r="K3606" i="72"/>
  <c r="K3605" i="72"/>
  <c r="K3604" i="72"/>
  <c r="K3603" i="72"/>
  <c r="K3602" i="72"/>
  <c r="K3601" i="72"/>
  <c r="K3600" i="72"/>
  <c r="K3599" i="72"/>
  <c r="K3598" i="72"/>
  <c r="K3597" i="72"/>
  <c r="K3596" i="72"/>
  <c r="K3595" i="72"/>
  <c r="K3594" i="72"/>
  <c r="K3593" i="72"/>
  <c r="K3592" i="72"/>
  <c r="K3591" i="72"/>
  <c r="K3590" i="72"/>
  <c r="K3589" i="72"/>
  <c r="K3588" i="72"/>
  <c r="K3587" i="72"/>
  <c r="K3586" i="72"/>
  <c r="K3585" i="72"/>
  <c r="K3584" i="72"/>
  <c r="K3583" i="72"/>
  <c r="K3582" i="72"/>
  <c r="K3581" i="72"/>
  <c r="K3580" i="72"/>
  <c r="K3579" i="72"/>
  <c r="K3578" i="72"/>
  <c r="K3577" i="72"/>
  <c r="K3576" i="72"/>
  <c r="K3575" i="72"/>
  <c r="K3574" i="72"/>
  <c r="K3573" i="72"/>
  <c r="K3572" i="72"/>
  <c r="K3571" i="72"/>
  <c r="K3570" i="72"/>
  <c r="K3569" i="72"/>
  <c r="K3568" i="72"/>
  <c r="K3567" i="72"/>
  <c r="K3566" i="72"/>
  <c r="K3565" i="72"/>
  <c r="K3564" i="72"/>
  <c r="K3563" i="72"/>
  <c r="K3562" i="72"/>
  <c r="K3561" i="72"/>
  <c r="K3560" i="72"/>
  <c r="K3559" i="72"/>
  <c r="K3558" i="72"/>
  <c r="K3557" i="72"/>
  <c r="K3556" i="72"/>
  <c r="K3555" i="72"/>
  <c r="K3554" i="72"/>
  <c r="K3553" i="72"/>
  <c r="K3552" i="72"/>
  <c r="K3551" i="72"/>
  <c r="K3550" i="72"/>
  <c r="K3549" i="72"/>
  <c r="K3548" i="72"/>
  <c r="K3547" i="72"/>
  <c r="K3546" i="72"/>
  <c r="K3545" i="72"/>
  <c r="K3544" i="72"/>
  <c r="K3543" i="72"/>
  <c r="K3542" i="72"/>
  <c r="K3541" i="72"/>
  <c r="K3540" i="72"/>
  <c r="K3539" i="72"/>
  <c r="K3538" i="72"/>
  <c r="K3537" i="72"/>
  <c r="K3536" i="72"/>
  <c r="K3535" i="72"/>
  <c r="K3534" i="72"/>
  <c r="K3533" i="72"/>
  <c r="K3532" i="72"/>
  <c r="K3531" i="72"/>
  <c r="K3530" i="72"/>
  <c r="K3529" i="72"/>
  <c r="K3528" i="72"/>
  <c r="K3527" i="72"/>
  <c r="K3526" i="72"/>
  <c r="K3525" i="72"/>
  <c r="K3524" i="72"/>
  <c r="K3523" i="72"/>
  <c r="K3522" i="72"/>
  <c r="K3521" i="72"/>
  <c r="K3520" i="72"/>
  <c r="K3519" i="72"/>
  <c r="K3518" i="72"/>
  <c r="K3517" i="72"/>
  <c r="K3516" i="72"/>
  <c r="K3515" i="72"/>
  <c r="K3514" i="72"/>
  <c r="K3513" i="72"/>
  <c r="K3512" i="72"/>
  <c r="K3511" i="72"/>
  <c r="K3510" i="72"/>
  <c r="K3509" i="72"/>
  <c r="K3508" i="72"/>
  <c r="K3507" i="72"/>
  <c r="K3506" i="72"/>
  <c r="K3505" i="72"/>
  <c r="K3504" i="72"/>
  <c r="K3503" i="72"/>
  <c r="K3502" i="72"/>
  <c r="K3501" i="72"/>
  <c r="K3500" i="72"/>
  <c r="K3499" i="72"/>
  <c r="K3498" i="72"/>
  <c r="K3497" i="72"/>
  <c r="K3496" i="72"/>
  <c r="K3495" i="72"/>
  <c r="K3494" i="72"/>
  <c r="K3493" i="72"/>
  <c r="K3492" i="72"/>
  <c r="K3491" i="72"/>
  <c r="K3490" i="72"/>
  <c r="K3489" i="72"/>
  <c r="K3488" i="72"/>
  <c r="K3487" i="72"/>
  <c r="K3486" i="72"/>
  <c r="K3485" i="72"/>
  <c r="K3484" i="72"/>
  <c r="K3483" i="72"/>
  <c r="K3482" i="72"/>
  <c r="K3481" i="72"/>
  <c r="K3480" i="72"/>
  <c r="K3479" i="72"/>
  <c r="K3478" i="72"/>
  <c r="K3477" i="72"/>
  <c r="K3476" i="72"/>
  <c r="K3475" i="72"/>
  <c r="K3474" i="72"/>
  <c r="K3473" i="72"/>
  <c r="K3472" i="72"/>
  <c r="K3471" i="72"/>
  <c r="K3470" i="72"/>
  <c r="K3469" i="72"/>
  <c r="K3468" i="72"/>
  <c r="K3467" i="72"/>
  <c r="K3466" i="72"/>
  <c r="K3465" i="72"/>
  <c r="K3464" i="72"/>
  <c r="K3463" i="72"/>
  <c r="K3462" i="72"/>
  <c r="K3461" i="72"/>
  <c r="K3460" i="72"/>
  <c r="K3459" i="72"/>
  <c r="K3458" i="72"/>
  <c r="K3457" i="72"/>
  <c r="K3456" i="72"/>
  <c r="K3455" i="72"/>
  <c r="K3454" i="72"/>
  <c r="K3453" i="72"/>
  <c r="K3452" i="72"/>
  <c r="K3451" i="72"/>
  <c r="K3450" i="72"/>
  <c r="K3449" i="72"/>
  <c r="K3448" i="72"/>
  <c r="K3447" i="72"/>
  <c r="K3446" i="72"/>
  <c r="K3445" i="72"/>
  <c r="K3444" i="72"/>
  <c r="K3443" i="72"/>
  <c r="K3442" i="72"/>
  <c r="K3441" i="72"/>
  <c r="K3440" i="72"/>
  <c r="K3439" i="72"/>
  <c r="K3438" i="72"/>
  <c r="K3437" i="72"/>
  <c r="K3436" i="72"/>
  <c r="K3435" i="72"/>
  <c r="K3434" i="72"/>
  <c r="K3433" i="72"/>
  <c r="K3432" i="72"/>
  <c r="K3431" i="72"/>
  <c r="K3430" i="72"/>
  <c r="K3429" i="72"/>
  <c r="K3428" i="72"/>
  <c r="K3427" i="72"/>
  <c r="K3426" i="72"/>
  <c r="K3425" i="72"/>
  <c r="K3424" i="72"/>
  <c r="K3423" i="72"/>
  <c r="K3422" i="72"/>
  <c r="K3421" i="72"/>
  <c r="K3420" i="72"/>
  <c r="K3419" i="72"/>
  <c r="K3418" i="72"/>
  <c r="K3417" i="72"/>
  <c r="K3416" i="72"/>
  <c r="K3415" i="72"/>
  <c r="K3414" i="72"/>
  <c r="K3413" i="72"/>
  <c r="K3412" i="72"/>
  <c r="K3411" i="72"/>
  <c r="K3410" i="72"/>
  <c r="K3409" i="72"/>
  <c r="K3408" i="72"/>
  <c r="K3407" i="72"/>
  <c r="K3406" i="72"/>
  <c r="K3405" i="72"/>
  <c r="K3404" i="72"/>
  <c r="K3403" i="72"/>
  <c r="K3402" i="72"/>
  <c r="K3401" i="72"/>
  <c r="K3400" i="72"/>
  <c r="K3399" i="72"/>
  <c r="K3398" i="72"/>
  <c r="K3397" i="72"/>
  <c r="K3396" i="72"/>
  <c r="K3395" i="72"/>
  <c r="K3394" i="72"/>
  <c r="K3393" i="72"/>
  <c r="K3392" i="72"/>
  <c r="K3391" i="72"/>
  <c r="K3390" i="72"/>
  <c r="K3389" i="72"/>
  <c r="K3388" i="72"/>
  <c r="K3387" i="72"/>
  <c r="K3386" i="72"/>
  <c r="K3385" i="72"/>
  <c r="K3384" i="72"/>
  <c r="K3383" i="72"/>
  <c r="K3382" i="72"/>
  <c r="K3381" i="72"/>
  <c r="K3380" i="72"/>
  <c r="K3379" i="72"/>
  <c r="K3378" i="72"/>
  <c r="K3377" i="72"/>
  <c r="K3376" i="72"/>
  <c r="K3375" i="72"/>
  <c r="K3374" i="72"/>
  <c r="K3373" i="72"/>
  <c r="K3372" i="72"/>
  <c r="K3371" i="72"/>
  <c r="K3370" i="72"/>
  <c r="K3369" i="72"/>
  <c r="K3368" i="72"/>
  <c r="K3346" i="72"/>
  <c r="K3345" i="72"/>
  <c r="K3344" i="72"/>
  <c r="K3343" i="72"/>
  <c r="K3342" i="72"/>
  <c r="K3341" i="72"/>
  <c r="K3340" i="72"/>
  <c r="K3339" i="72"/>
  <c r="K3338" i="72"/>
  <c r="K3337" i="72"/>
  <c r="K3336" i="72"/>
  <c r="K3335" i="72"/>
  <c r="K3334" i="72"/>
  <c r="K3333" i="72"/>
  <c r="K3332" i="72"/>
  <c r="K3331" i="72"/>
  <c r="K3330" i="72"/>
  <c r="K3329" i="72"/>
  <c r="K3328" i="72"/>
  <c r="K3327" i="72"/>
  <c r="K3326" i="72"/>
  <c r="K3325" i="72"/>
  <c r="K3324" i="72"/>
  <c r="K3323" i="72"/>
  <c r="K3319" i="72"/>
  <c r="K3318" i="72"/>
  <c r="K3317" i="72"/>
  <c r="K3316" i="72"/>
  <c r="K3315" i="72"/>
  <c r="K3314" i="72"/>
  <c r="K3313" i="72"/>
  <c r="K3312" i="72"/>
  <c r="K3311" i="72"/>
  <c r="K3310" i="72"/>
  <c r="K3309" i="72"/>
  <c r="K3308" i="72"/>
  <c r="K3307" i="72"/>
  <c r="K3306" i="72"/>
  <c r="K3305" i="72"/>
  <c r="K3304" i="72"/>
  <c r="K3303" i="72"/>
  <c r="K3302" i="72"/>
  <c r="K3301" i="72"/>
  <c r="K3300" i="72"/>
  <c r="K3299" i="72"/>
  <c r="K3298" i="72"/>
  <c r="K3297" i="72"/>
  <c r="K3296" i="72"/>
  <c r="K3295" i="72"/>
  <c r="K3294" i="72"/>
  <c r="K3293" i="72"/>
  <c r="K3292" i="72"/>
  <c r="K3291" i="72"/>
  <c r="K3290" i="72"/>
  <c r="K3289" i="72"/>
  <c r="K3288" i="72"/>
  <c r="K3287" i="72"/>
  <c r="K3286" i="72"/>
  <c r="K3285" i="72"/>
  <c r="K3284" i="72"/>
  <c r="K3283" i="72"/>
  <c r="K3282" i="72"/>
  <c r="K3281" i="72"/>
  <c r="K3280" i="72"/>
  <c r="K3279" i="72"/>
  <c r="K3278" i="72"/>
  <c r="K3277" i="72"/>
  <c r="K3276" i="72"/>
  <c r="K3275" i="72"/>
  <c r="K3274" i="72"/>
  <c r="K3273" i="72"/>
  <c r="K3272" i="72"/>
  <c r="K3271" i="72"/>
  <c r="K3270" i="72"/>
  <c r="K3269" i="72"/>
  <c r="K3268" i="72"/>
  <c r="K3267" i="72"/>
  <c r="K3266" i="72"/>
  <c r="K3265" i="72"/>
  <c r="K3264" i="72"/>
  <c r="K3263" i="72"/>
  <c r="K3262" i="72"/>
  <c r="K3261" i="72"/>
  <c r="K3260" i="72"/>
  <c r="K3259" i="72"/>
  <c r="K3258" i="72"/>
  <c r="K3257" i="72"/>
  <c r="K3256" i="72"/>
  <c r="K3255" i="72"/>
  <c r="K3254" i="72"/>
  <c r="K3253" i="72"/>
  <c r="K3252" i="72"/>
  <c r="K3251" i="72"/>
  <c r="K3250" i="72"/>
  <c r="K3249" i="72"/>
  <c r="K3248" i="72"/>
  <c r="K3247" i="72"/>
  <c r="K3246" i="72"/>
  <c r="K3245" i="72"/>
  <c r="K3244" i="72"/>
  <c r="K3243" i="72"/>
  <c r="K3242" i="72"/>
  <c r="K3241" i="72"/>
  <c r="K3240" i="72"/>
  <c r="K3239" i="72"/>
  <c r="K3238" i="72"/>
  <c r="K3237" i="72"/>
  <c r="K3236" i="72"/>
  <c r="K3235" i="72"/>
  <c r="K3234" i="72"/>
  <c r="K3233" i="72"/>
  <c r="K3232" i="72"/>
  <c r="K3231" i="72"/>
  <c r="K3230" i="72"/>
  <c r="K3229" i="72"/>
  <c r="K3228" i="72"/>
  <c r="K3227" i="72"/>
  <c r="K3226" i="72"/>
  <c r="K3225" i="72"/>
  <c r="K3224" i="72"/>
  <c r="K3223" i="72"/>
  <c r="K3222" i="72"/>
  <c r="K3221" i="72"/>
  <c r="K3220" i="72"/>
  <c r="K3219" i="72"/>
  <c r="K3218" i="72"/>
  <c r="K3217" i="72"/>
  <c r="K3216" i="72"/>
  <c r="K3215" i="72"/>
  <c r="K3214" i="72"/>
  <c r="K3213" i="72"/>
  <c r="K3212" i="72"/>
  <c r="K3211" i="72"/>
  <c r="K3210" i="72"/>
  <c r="K3209" i="72"/>
  <c r="K3208" i="72"/>
  <c r="K3207" i="72"/>
  <c r="K3206" i="72"/>
  <c r="K3205" i="72"/>
  <c r="K3204" i="72"/>
  <c r="K3203" i="72"/>
  <c r="K3202" i="72"/>
  <c r="K3201" i="72"/>
  <c r="K3200" i="72"/>
  <c r="K3199" i="72"/>
  <c r="K3198" i="72"/>
  <c r="K3197" i="72"/>
  <c r="K3196" i="72"/>
  <c r="K3195" i="72"/>
  <c r="K3194" i="72"/>
  <c r="K3193" i="72"/>
  <c r="K3192" i="72"/>
  <c r="K3191" i="72"/>
  <c r="K3190" i="72"/>
  <c r="K3189" i="72"/>
  <c r="K3188" i="72"/>
  <c r="K3187" i="72"/>
  <c r="K3186" i="72"/>
  <c r="K3185" i="72"/>
  <c r="K3184" i="72"/>
  <c r="K3183" i="72"/>
  <c r="K3182" i="72"/>
  <c r="K3181" i="72"/>
  <c r="K3180" i="72"/>
  <c r="K3179" i="72"/>
  <c r="K3178" i="72"/>
  <c r="K3177" i="72"/>
  <c r="K3176" i="72"/>
  <c r="K3175" i="72"/>
  <c r="K3174" i="72"/>
  <c r="K3173" i="72"/>
  <c r="K3172" i="72"/>
  <c r="K3171" i="72"/>
  <c r="K3170" i="72"/>
  <c r="K3169" i="72"/>
  <c r="K3168" i="72"/>
  <c r="K3167" i="72"/>
  <c r="K3166" i="72"/>
  <c r="K3165" i="72"/>
  <c r="K3164" i="72"/>
  <c r="K3163" i="72"/>
  <c r="K3162" i="72"/>
  <c r="K3161" i="72"/>
  <c r="K3160" i="72"/>
  <c r="K3159" i="72"/>
  <c r="K3158" i="72"/>
  <c r="K3157" i="72"/>
  <c r="K3156" i="72"/>
  <c r="K3155" i="72"/>
  <c r="K3154" i="72"/>
  <c r="K3153" i="72"/>
  <c r="K3152" i="72"/>
  <c r="K3151" i="72"/>
  <c r="K3150" i="72"/>
  <c r="K3149" i="72"/>
  <c r="K3148" i="72"/>
  <c r="K3147" i="72"/>
  <c r="K3146" i="72"/>
  <c r="K3145" i="72"/>
  <c r="K3144" i="72"/>
  <c r="K3143" i="72"/>
  <c r="K3142" i="72"/>
  <c r="K3141" i="72"/>
  <c r="K3140" i="72"/>
  <c r="K3139" i="72"/>
  <c r="K3138" i="72"/>
  <c r="K3137" i="72"/>
  <c r="K3136" i="72"/>
  <c r="K3135" i="72"/>
  <c r="K3134" i="72"/>
  <c r="K3133" i="72"/>
  <c r="K3132" i="72"/>
  <c r="K3131" i="72"/>
  <c r="K3130" i="72"/>
  <c r="K3129" i="72"/>
  <c r="K3128" i="72"/>
  <c r="K3127" i="72"/>
  <c r="K3126" i="72"/>
  <c r="K3125" i="72"/>
  <c r="K3124" i="72"/>
  <c r="K3123" i="72"/>
  <c r="K3122" i="72"/>
  <c r="K3121" i="72"/>
  <c r="K3120" i="72"/>
  <c r="K3119" i="72"/>
  <c r="K3118" i="72"/>
  <c r="K3117" i="72"/>
  <c r="K3116" i="72"/>
  <c r="K3115" i="72"/>
  <c r="K3114" i="72"/>
  <c r="K3113" i="72"/>
  <c r="K3112" i="72"/>
  <c r="K3111" i="72"/>
  <c r="K3110" i="72"/>
  <c r="K3109" i="72"/>
  <c r="K3108" i="72"/>
  <c r="K3107" i="72"/>
  <c r="K3106" i="72"/>
  <c r="K3105" i="72"/>
  <c r="K3104" i="72"/>
  <c r="K3103" i="72"/>
  <c r="K3102" i="72"/>
  <c r="K3101" i="72"/>
  <c r="K3100" i="72"/>
  <c r="K3099" i="72"/>
  <c r="K3098" i="72"/>
  <c r="K3097" i="72"/>
  <c r="K3096" i="72"/>
  <c r="K3095" i="72"/>
  <c r="K3094" i="72"/>
  <c r="K3093" i="72"/>
  <c r="K3092" i="72"/>
  <c r="K3091" i="72"/>
  <c r="K3090" i="72"/>
  <c r="K3089" i="72"/>
  <c r="K3088" i="72"/>
  <c r="K3087" i="72"/>
  <c r="K3086" i="72"/>
  <c r="K3085" i="72"/>
  <c r="K3084" i="72"/>
  <c r="K3083" i="72"/>
  <c r="K3082" i="72"/>
  <c r="K3081" i="72"/>
  <c r="K3080" i="72"/>
  <c r="K3079" i="72"/>
  <c r="K3078" i="72"/>
  <c r="K3077" i="72"/>
  <c r="K3076" i="72"/>
  <c r="K3075" i="72"/>
  <c r="K3074" i="72"/>
  <c r="K3073" i="72"/>
  <c r="K3072" i="72"/>
  <c r="K3071" i="72"/>
  <c r="K3070" i="72"/>
  <c r="K3069" i="72"/>
  <c r="K3068" i="72"/>
  <c r="K3067" i="72"/>
  <c r="K3066" i="72"/>
  <c r="K3065" i="72"/>
  <c r="K3064" i="72"/>
  <c r="K3063" i="72"/>
  <c r="K3062" i="72"/>
  <c r="K3061" i="72"/>
  <c r="K3060" i="72"/>
  <c r="K3059" i="72"/>
  <c r="K3058" i="72"/>
  <c r="K3057" i="72"/>
  <c r="K3056" i="72"/>
  <c r="K3055" i="72"/>
  <c r="K3054" i="72"/>
  <c r="K3053" i="72"/>
  <c r="K3052" i="72"/>
  <c r="K3051" i="72"/>
  <c r="K3050" i="72"/>
  <c r="K3049" i="72"/>
  <c r="K3048" i="72"/>
  <c r="K3047" i="72"/>
  <c r="K3046" i="72"/>
  <c r="K3045" i="72"/>
  <c r="K3044" i="72"/>
  <c r="K3043" i="72"/>
  <c r="K3042" i="72"/>
  <c r="K3041" i="72"/>
  <c r="K3040" i="72"/>
  <c r="K3039" i="72"/>
  <c r="K3038" i="72"/>
  <c r="K3037" i="72"/>
  <c r="K3036" i="72"/>
  <c r="K3035" i="72"/>
  <c r="K3034" i="72"/>
  <c r="K3033" i="72"/>
  <c r="K3032" i="72"/>
  <c r="K3031" i="72"/>
  <c r="K3030" i="72"/>
  <c r="K3029" i="72"/>
  <c r="K3028" i="72"/>
  <c r="K3027" i="72"/>
  <c r="K3026" i="72"/>
  <c r="K3025" i="72"/>
  <c r="K3024" i="72"/>
  <c r="K3023" i="72"/>
  <c r="K3022" i="72"/>
  <c r="K3021" i="72"/>
  <c r="K3020" i="72"/>
  <c r="K3019" i="72"/>
  <c r="K3018" i="72"/>
  <c r="K3017" i="72"/>
  <c r="K3016" i="72"/>
  <c r="K3015" i="72"/>
  <c r="K3014" i="72"/>
  <c r="K3013" i="72"/>
  <c r="K3012" i="72"/>
  <c r="K3011" i="72"/>
  <c r="K3010" i="72"/>
  <c r="K3009" i="72"/>
  <c r="K3008" i="72"/>
  <c r="K3007" i="72"/>
  <c r="K3006" i="72"/>
  <c r="K3005" i="72"/>
  <c r="K3004" i="72"/>
  <c r="K3003" i="72"/>
  <c r="K3002" i="72"/>
  <c r="K3001" i="72"/>
  <c r="K3000" i="72"/>
  <c r="K2999" i="72"/>
  <c r="K2998" i="72"/>
  <c r="K2997" i="72"/>
  <c r="K2996" i="72"/>
  <c r="K2995" i="72"/>
  <c r="K2994" i="72"/>
  <c r="K2993" i="72"/>
  <c r="K2992" i="72"/>
  <c r="K2991" i="72"/>
  <c r="K2990" i="72"/>
  <c r="K2989" i="72"/>
  <c r="K2988" i="72"/>
  <c r="K2987" i="72"/>
  <c r="K2986" i="72"/>
  <c r="K2985" i="72"/>
  <c r="K2984" i="72"/>
  <c r="K2983" i="72"/>
  <c r="K2982" i="72"/>
  <c r="K2981" i="72"/>
  <c r="K2980" i="72"/>
  <c r="K2979" i="72"/>
  <c r="K2978" i="72"/>
  <c r="K2977" i="72"/>
  <c r="K2976" i="72"/>
  <c r="K2975" i="72"/>
  <c r="K2974" i="72"/>
  <c r="K2973" i="72"/>
  <c r="K2972" i="72"/>
  <c r="K2971" i="72"/>
  <c r="K2970" i="72"/>
  <c r="K2969" i="72"/>
  <c r="K2968" i="72"/>
  <c r="K2967" i="72"/>
  <c r="K2966" i="72"/>
  <c r="K2965" i="72"/>
  <c r="K2964" i="72"/>
  <c r="K2963" i="72"/>
  <c r="K2962" i="72"/>
  <c r="K2961" i="72"/>
  <c r="K2960" i="72"/>
  <c r="K2959" i="72"/>
  <c r="K2958" i="72"/>
  <c r="K2957" i="72"/>
  <c r="K2956" i="72"/>
  <c r="K2955" i="72"/>
  <c r="K2954" i="72"/>
  <c r="K2953" i="72"/>
  <c r="K2952" i="72"/>
  <c r="K2951" i="72"/>
  <c r="K2950" i="72"/>
  <c r="K2949" i="72"/>
  <c r="K2948" i="72"/>
  <c r="K2947" i="72"/>
  <c r="K2946" i="72"/>
  <c r="K2945" i="72"/>
  <c r="K2944" i="72"/>
  <c r="K2943" i="72"/>
  <c r="K2942" i="72"/>
  <c r="K2941" i="72"/>
  <c r="K2940" i="72"/>
  <c r="K2939" i="72"/>
  <c r="K2938" i="72"/>
  <c r="K2937" i="72"/>
  <c r="K2936" i="72"/>
  <c r="K2935" i="72"/>
  <c r="K2934" i="72"/>
  <c r="K2933" i="72"/>
  <c r="K2932" i="72"/>
  <c r="K2931" i="72"/>
  <c r="K2930" i="72"/>
  <c r="K2929" i="72"/>
  <c r="K2928" i="72"/>
  <c r="K2927" i="72"/>
  <c r="K2926" i="72"/>
  <c r="K2925" i="72"/>
  <c r="K2924" i="72"/>
  <c r="K2923" i="72"/>
  <c r="K2922" i="72"/>
  <c r="K2921" i="72"/>
  <c r="K2920" i="72"/>
  <c r="K2919" i="72"/>
  <c r="K2918" i="72"/>
  <c r="K2917" i="72"/>
  <c r="K2916" i="72"/>
  <c r="K2915" i="72"/>
  <c r="K2914" i="72"/>
  <c r="K2913" i="72"/>
  <c r="K2912" i="72"/>
  <c r="K2911" i="72"/>
  <c r="K2910" i="72"/>
  <c r="K2909" i="72"/>
  <c r="K2908" i="72"/>
  <c r="K2907" i="72"/>
  <c r="K2906" i="72"/>
  <c r="K2905" i="72"/>
  <c r="K2904" i="72"/>
  <c r="K2903" i="72"/>
  <c r="K2902" i="72"/>
  <c r="K2901" i="72"/>
  <c r="K2900" i="72"/>
  <c r="K2899" i="72"/>
  <c r="K2898" i="72"/>
  <c r="K2897" i="72"/>
  <c r="K2896" i="72"/>
  <c r="K2895" i="72"/>
  <c r="K2894" i="72"/>
  <c r="K2893" i="72"/>
  <c r="K2892" i="72"/>
  <c r="K2891" i="72"/>
  <c r="K2890" i="72"/>
  <c r="K2889" i="72"/>
  <c r="K2888" i="72"/>
  <c r="K2887" i="72"/>
  <c r="K2886" i="72"/>
  <c r="K2885" i="72"/>
  <c r="K2884" i="72"/>
  <c r="K2883" i="72"/>
  <c r="K2882" i="72"/>
  <c r="K2881" i="72"/>
  <c r="K2880" i="72"/>
  <c r="K2879" i="72"/>
  <c r="K2878" i="72"/>
  <c r="K2877" i="72"/>
  <c r="K2876" i="72"/>
  <c r="K2875" i="72"/>
  <c r="K2874" i="72"/>
  <c r="K2873" i="72"/>
  <c r="K2872" i="72"/>
  <c r="K2871" i="72"/>
  <c r="K2870" i="72"/>
  <c r="K2869" i="72"/>
  <c r="K2868" i="72"/>
  <c r="K2867" i="72"/>
  <c r="K2866" i="72"/>
  <c r="K2865" i="72"/>
  <c r="K2864" i="72"/>
  <c r="K2863" i="72"/>
  <c r="K2862" i="72"/>
  <c r="K2861" i="72"/>
  <c r="K2860" i="72"/>
  <c r="K2859" i="72"/>
  <c r="K2858" i="72"/>
  <c r="K2857" i="72"/>
  <c r="K2856" i="72"/>
  <c r="K2855" i="72"/>
  <c r="K2854" i="72"/>
  <c r="K2853" i="72"/>
  <c r="K2852" i="72"/>
  <c r="K2851" i="72"/>
  <c r="K2850" i="72"/>
  <c r="K2849" i="72"/>
  <c r="K2848" i="72"/>
  <c r="K2847" i="72"/>
  <c r="K2846" i="72"/>
  <c r="K2845" i="72"/>
  <c r="K2844" i="72"/>
  <c r="K2843" i="72"/>
  <c r="K2842" i="72"/>
  <c r="K2841" i="72"/>
  <c r="K2840" i="72"/>
  <c r="K2839" i="72"/>
  <c r="K2838" i="72"/>
  <c r="K2837" i="72"/>
  <c r="K2836" i="72"/>
  <c r="K2835" i="72"/>
  <c r="K2834" i="72"/>
  <c r="K2833" i="72"/>
  <c r="K2832" i="72"/>
  <c r="K2831" i="72"/>
  <c r="K2830" i="72"/>
  <c r="K2829" i="72"/>
  <c r="K2828" i="72"/>
  <c r="K2827" i="72"/>
  <c r="K2826" i="72"/>
  <c r="K2825" i="72"/>
  <c r="K2824" i="72"/>
  <c r="K2823" i="72"/>
  <c r="K2822" i="72"/>
  <c r="K2821" i="72"/>
  <c r="K2820" i="72"/>
  <c r="K2819" i="72"/>
  <c r="K2818" i="72"/>
  <c r="K2817" i="72"/>
  <c r="K2816" i="72"/>
  <c r="K2815" i="72"/>
  <c r="K2814" i="72"/>
  <c r="K2813" i="72"/>
  <c r="K2812" i="72"/>
  <c r="K2811" i="72"/>
  <c r="K2810" i="72"/>
  <c r="K2809" i="72"/>
  <c r="K2808" i="72"/>
  <c r="K2807" i="72"/>
  <c r="K2806" i="72"/>
  <c r="K2805" i="72"/>
  <c r="K2804" i="72"/>
  <c r="K2803" i="72"/>
  <c r="K2802" i="72"/>
  <c r="K2801" i="72"/>
  <c r="K2800" i="72"/>
  <c r="K2799" i="72"/>
  <c r="K2798" i="72"/>
  <c r="K2797" i="72"/>
  <c r="K2796" i="72"/>
  <c r="K2795" i="72"/>
  <c r="K2794" i="72"/>
  <c r="K2793" i="72"/>
  <c r="K2792" i="72"/>
  <c r="K2791" i="72"/>
  <c r="K2790" i="72"/>
  <c r="K2789" i="72"/>
  <c r="K2788" i="72"/>
  <c r="K2787" i="72"/>
  <c r="K2786" i="72"/>
  <c r="K2785" i="72"/>
  <c r="K2784" i="72"/>
  <c r="K2783" i="72"/>
  <c r="K2782" i="72"/>
  <c r="K2781" i="72"/>
  <c r="K2780" i="72"/>
  <c r="K2779" i="72"/>
  <c r="K2778" i="72"/>
  <c r="K2777" i="72"/>
  <c r="K2776" i="72"/>
  <c r="K2775" i="72"/>
  <c r="K2774" i="72"/>
  <c r="K2773" i="72"/>
  <c r="K2772" i="72"/>
  <c r="K2771" i="72"/>
  <c r="K2770" i="72"/>
  <c r="K2769" i="72"/>
  <c r="K2768" i="72"/>
  <c r="K2767" i="72"/>
  <c r="K2766" i="72"/>
  <c r="K2765" i="72"/>
  <c r="K2764" i="72"/>
  <c r="K2763" i="72"/>
  <c r="K2762" i="72"/>
  <c r="K2761" i="72"/>
  <c r="K2760" i="72"/>
  <c r="K2759" i="72"/>
  <c r="K2758" i="72"/>
  <c r="K2757" i="72"/>
  <c r="K2756" i="72"/>
  <c r="K2755" i="72"/>
  <c r="K2754" i="72"/>
  <c r="K2753" i="72"/>
  <c r="K2752" i="72"/>
  <c r="K2751" i="72"/>
  <c r="K2750" i="72"/>
  <c r="K2749" i="72"/>
  <c r="K2748" i="72"/>
  <c r="K2747" i="72"/>
  <c r="K2746" i="72"/>
  <c r="K2745" i="72"/>
  <c r="K2744" i="72"/>
  <c r="K2743" i="72"/>
  <c r="K2742" i="72"/>
  <c r="K2741" i="72"/>
  <c r="K2740" i="72"/>
  <c r="K2739" i="72"/>
  <c r="K2738" i="72"/>
  <c r="K2737" i="72"/>
  <c r="K2736" i="72"/>
  <c r="K2735" i="72"/>
  <c r="K2734" i="72"/>
  <c r="K2733" i="72"/>
  <c r="K2732" i="72"/>
  <c r="K2731" i="72"/>
  <c r="K2730" i="72"/>
  <c r="K2729" i="72"/>
  <c r="K2728" i="72"/>
  <c r="K2727" i="72"/>
  <c r="K2726" i="72"/>
  <c r="K2725" i="72"/>
  <c r="K2724" i="72"/>
  <c r="K2723" i="72"/>
  <c r="K2722" i="72"/>
  <c r="K2721" i="72"/>
  <c r="K2720" i="72"/>
  <c r="K2719" i="72"/>
  <c r="K2718" i="72"/>
  <c r="K2717" i="72"/>
  <c r="K2716" i="72"/>
  <c r="K2715" i="72"/>
  <c r="K2714" i="72"/>
  <c r="K2713" i="72"/>
  <c r="K2712" i="72"/>
  <c r="K2711" i="72"/>
  <c r="K2710" i="72"/>
  <c r="K2709" i="72"/>
  <c r="K2708" i="72"/>
  <c r="K2707" i="72"/>
  <c r="K2706" i="72"/>
  <c r="K2705" i="72"/>
  <c r="K2704" i="72"/>
  <c r="K2703" i="72"/>
  <c r="K2702" i="72"/>
  <c r="K2701" i="72"/>
  <c r="K2700" i="72"/>
  <c r="K2699" i="72"/>
  <c r="K2698" i="72"/>
  <c r="K2697" i="72"/>
  <c r="K2696" i="72"/>
  <c r="K2695" i="72"/>
  <c r="K2694" i="72"/>
  <c r="K2693" i="72"/>
  <c r="K2692" i="72"/>
  <c r="K2691" i="72"/>
  <c r="K2690" i="72"/>
  <c r="K2689" i="72"/>
  <c r="K2688" i="72"/>
  <c r="K2687" i="72"/>
  <c r="K2686" i="72"/>
  <c r="K2685" i="72"/>
  <c r="K2684" i="72"/>
  <c r="K2683" i="72"/>
  <c r="K2682" i="72"/>
  <c r="K2681" i="72"/>
  <c r="K2680" i="72"/>
  <c r="K2679" i="72"/>
  <c r="K2678" i="72"/>
  <c r="K2677" i="72"/>
  <c r="K2676" i="72"/>
  <c r="K2675" i="72"/>
  <c r="K2674" i="72"/>
  <c r="K2673" i="72"/>
  <c r="K2672" i="72"/>
  <c r="K2671" i="72"/>
  <c r="K2670" i="72"/>
  <c r="K2669" i="72"/>
  <c r="K2668" i="72"/>
  <c r="K2667" i="72"/>
  <c r="K2666" i="72"/>
  <c r="K2665" i="72"/>
  <c r="K2664" i="72"/>
  <c r="K2663" i="72"/>
  <c r="K2662" i="72"/>
  <c r="K2661" i="72"/>
  <c r="K2660" i="72"/>
  <c r="K2659" i="72"/>
  <c r="K2658" i="72"/>
  <c r="K2657" i="72"/>
  <c r="K2656" i="72"/>
  <c r="K2655" i="72"/>
  <c r="K2654" i="72"/>
  <c r="K2653" i="72"/>
  <c r="K2652" i="72"/>
  <c r="K2651" i="72"/>
  <c r="K2650" i="72"/>
  <c r="K2649" i="72"/>
  <c r="K2648" i="72"/>
  <c r="K2647" i="72"/>
  <c r="K2646" i="72"/>
  <c r="K2645" i="72"/>
  <c r="K2644" i="72"/>
  <c r="K2643" i="72"/>
  <c r="K2642" i="72"/>
  <c r="K2641" i="72"/>
  <c r="K2640" i="72"/>
  <c r="K2639" i="72"/>
  <c r="K2638" i="72"/>
  <c r="K2637" i="72"/>
  <c r="K2636" i="72"/>
  <c r="K2635" i="72"/>
  <c r="K2634" i="72"/>
  <c r="K2633" i="72"/>
  <c r="K2632" i="72"/>
  <c r="K2631" i="72"/>
  <c r="K2630" i="72"/>
  <c r="K2629" i="72"/>
  <c r="K2628" i="72"/>
  <c r="K2627" i="72"/>
  <c r="K2626" i="72"/>
  <c r="K2625" i="72"/>
  <c r="K2624" i="72"/>
  <c r="K2623" i="72"/>
  <c r="K2622" i="72"/>
  <c r="K2621" i="72"/>
  <c r="K2620" i="72"/>
  <c r="K2619" i="72"/>
  <c r="K2618" i="72"/>
  <c r="K2617" i="72"/>
  <c r="K2616" i="72"/>
  <c r="K2615" i="72"/>
  <c r="K2614" i="72"/>
  <c r="K2613" i="72"/>
  <c r="K2612" i="72"/>
  <c r="K2611" i="72"/>
  <c r="K2610" i="72"/>
  <c r="K2609" i="72"/>
  <c r="K2608" i="72"/>
  <c r="K2607" i="72"/>
  <c r="K2606" i="72"/>
  <c r="K2605" i="72"/>
  <c r="K2604" i="72"/>
  <c r="K2603" i="72"/>
  <c r="K2602" i="72"/>
  <c r="K2601" i="72"/>
  <c r="K2600" i="72"/>
  <c r="K2599" i="72"/>
  <c r="K2598" i="72"/>
  <c r="K2597" i="72"/>
  <c r="K2596" i="72"/>
  <c r="K2595" i="72"/>
  <c r="K2594" i="72"/>
  <c r="K2593" i="72"/>
  <c r="K2592" i="72"/>
  <c r="K2591" i="72"/>
  <c r="K2590" i="72"/>
  <c r="K2589" i="72"/>
  <c r="K2588" i="72"/>
  <c r="K2587" i="72"/>
  <c r="K2586" i="72"/>
  <c r="K2585" i="72"/>
  <c r="K2584" i="72"/>
  <c r="K2583" i="72"/>
  <c r="K2582" i="72"/>
  <c r="K2581" i="72"/>
  <c r="K2580" i="72"/>
  <c r="K2579" i="72"/>
  <c r="K2578" i="72"/>
  <c r="K2577" i="72"/>
  <c r="K2576" i="72"/>
  <c r="K2575" i="72"/>
  <c r="K2574" i="72"/>
  <c r="K2573" i="72"/>
  <c r="K2572" i="72"/>
  <c r="K2571" i="72"/>
  <c r="K2570" i="72"/>
  <c r="K2569" i="72"/>
  <c r="K2568" i="72"/>
  <c r="K2567" i="72"/>
  <c r="K2566" i="72"/>
  <c r="K2565" i="72"/>
  <c r="K2564" i="72"/>
  <c r="K2563" i="72"/>
  <c r="K2562" i="72"/>
  <c r="K2561" i="72"/>
  <c r="K2560" i="72"/>
  <c r="K2559" i="72"/>
  <c r="K2558" i="72"/>
  <c r="K2557" i="72"/>
  <c r="K2556" i="72"/>
  <c r="K2555" i="72"/>
  <c r="K2554" i="72"/>
  <c r="K2553" i="72"/>
  <c r="K2552" i="72"/>
  <c r="K2551" i="72"/>
  <c r="K2550" i="72"/>
  <c r="K2549" i="72"/>
  <c r="K2548" i="72"/>
  <c r="K2547" i="72"/>
  <c r="K2546" i="72"/>
  <c r="K2545" i="72"/>
  <c r="K2544" i="72"/>
  <c r="K2543" i="72"/>
  <c r="K2542" i="72"/>
  <c r="K2541" i="72"/>
  <c r="K2540" i="72"/>
  <c r="K2539" i="72"/>
  <c r="K2538" i="72"/>
  <c r="K2537" i="72"/>
  <c r="K2536" i="72"/>
  <c r="K2535" i="72"/>
  <c r="K2534" i="72"/>
  <c r="K2533" i="72"/>
  <c r="K2532" i="72"/>
  <c r="K2531" i="72"/>
  <c r="K2530" i="72"/>
  <c r="K2529" i="72"/>
  <c r="K2528" i="72"/>
  <c r="K2527" i="72"/>
  <c r="K2526" i="72"/>
  <c r="K2525" i="72"/>
  <c r="K2524" i="72"/>
  <c r="K2523" i="72"/>
  <c r="K2522" i="72"/>
  <c r="K2521" i="72"/>
  <c r="K2520" i="72"/>
  <c r="K2519" i="72"/>
  <c r="K2518" i="72"/>
  <c r="K2517" i="72"/>
  <c r="K2516" i="72"/>
  <c r="K2515" i="72"/>
  <c r="K2514" i="72"/>
  <c r="K2513" i="72"/>
  <c r="K2512" i="72"/>
  <c r="K2511" i="72"/>
  <c r="K2510" i="72"/>
  <c r="K2509" i="72"/>
  <c r="K2508" i="72"/>
  <c r="K2507" i="72"/>
  <c r="K2506" i="72"/>
  <c r="K2505" i="72"/>
  <c r="K2504" i="72"/>
  <c r="K2503" i="72"/>
  <c r="K2502" i="72"/>
  <c r="K2501" i="72"/>
  <c r="K2500" i="72"/>
  <c r="K2499" i="72"/>
  <c r="K2498" i="72"/>
  <c r="K2497" i="72"/>
  <c r="K2496" i="72"/>
  <c r="K2495" i="72"/>
  <c r="K2494" i="72"/>
  <c r="K2493" i="72"/>
  <c r="K2492" i="72"/>
  <c r="K2491" i="72"/>
  <c r="K2490" i="72"/>
  <c r="K2489" i="72"/>
  <c r="K2488" i="72"/>
  <c r="K2487" i="72"/>
  <c r="K2486" i="72"/>
  <c r="K2485" i="72"/>
  <c r="K2484" i="72"/>
  <c r="K2483" i="72"/>
  <c r="K2482" i="72"/>
  <c r="K2481" i="72"/>
  <c r="K2480" i="72"/>
  <c r="K2479" i="72"/>
  <c r="K2478" i="72"/>
  <c r="K2477" i="72"/>
  <c r="K2476" i="72"/>
  <c r="K2475" i="72"/>
  <c r="K2474" i="72"/>
  <c r="K2473" i="72"/>
  <c r="K2472" i="72"/>
  <c r="K2471" i="72"/>
  <c r="K2470" i="72"/>
  <c r="K2469" i="72"/>
  <c r="K2468" i="72"/>
  <c r="K2467" i="72"/>
  <c r="K2466" i="72"/>
  <c r="K2465" i="72"/>
  <c r="K2464" i="72"/>
  <c r="K2463" i="72"/>
  <c r="K2462" i="72"/>
  <c r="K2461" i="72"/>
  <c r="K2460" i="72"/>
  <c r="K2459" i="72"/>
  <c r="K2458" i="72"/>
  <c r="K2457" i="72"/>
  <c r="K2456" i="72"/>
  <c r="K2455" i="72"/>
  <c r="K2454" i="72"/>
  <c r="K2453" i="72"/>
  <c r="K2452" i="72"/>
  <c r="K2451" i="72"/>
  <c r="K2450" i="72"/>
  <c r="K2449" i="72"/>
  <c r="K2448" i="72"/>
  <c r="K2447" i="72"/>
  <c r="K2446" i="72"/>
  <c r="K2445" i="72"/>
  <c r="K2444" i="72"/>
  <c r="K2443" i="72"/>
  <c r="K2442" i="72"/>
  <c r="K2441" i="72"/>
  <c r="K2440" i="72"/>
  <c r="K2439" i="72"/>
  <c r="K2438" i="72"/>
  <c r="K2437" i="72"/>
  <c r="K2436" i="72"/>
  <c r="K2435" i="72"/>
  <c r="K2434" i="72"/>
  <c r="K2433" i="72"/>
  <c r="K2432" i="72"/>
  <c r="K2431" i="72"/>
  <c r="K2430" i="72"/>
  <c r="K2429" i="72"/>
  <c r="K2428" i="72"/>
  <c r="K2427" i="72"/>
  <c r="K2426" i="72"/>
  <c r="K2425" i="72"/>
  <c r="K2424" i="72"/>
  <c r="K2423" i="72"/>
  <c r="K2422" i="72"/>
  <c r="K2421" i="72"/>
  <c r="K2420" i="72"/>
  <c r="K2419" i="72"/>
  <c r="K2418" i="72"/>
  <c r="K2417" i="72"/>
  <c r="K2416" i="72"/>
  <c r="K2415" i="72"/>
  <c r="K2414" i="72"/>
  <c r="K2413" i="72"/>
  <c r="K2412" i="72"/>
  <c r="K2411" i="72"/>
  <c r="K2410" i="72"/>
  <c r="K2409" i="72"/>
  <c r="K2408" i="72"/>
  <c r="K2407" i="72"/>
  <c r="K2406" i="72"/>
  <c r="K2405" i="72"/>
  <c r="K2404" i="72"/>
  <c r="K2403" i="72"/>
  <c r="K2402" i="72"/>
  <c r="K2401" i="72"/>
  <c r="K2400" i="72"/>
  <c r="K2399" i="72"/>
  <c r="K2398" i="72"/>
  <c r="K2397" i="72"/>
  <c r="K2396" i="72"/>
  <c r="K2395" i="72"/>
  <c r="K2394" i="72"/>
  <c r="K2393" i="72"/>
  <c r="K2392" i="72"/>
  <c r="K2391" i="72"/>
  <c r="K2390" i="72"/>
  <c r="K2389" i="72"/>
  <c r="K2388" i="72"/>
  <c r="K2387" i="72"/>
  <c r="K2386" i="72"/>
  <c r="K2385" i="72"/>
  <c r="K2384" i="72"/>
  <c r="K2383" i="72"/>
  <c r="K2382" i="72"/>
  <c r="K2381" i="72"/>
  <c r="K2380" i="72"/>
  <c r="K2379" i="72"/>
  <c r="K2378" i="72"/>
  <c r="K2377" i="72"/>
  <c r="K2376" i="72"/>
  <c r="K2375" i="72"/>
  <c r="K2374" i="72"/>
  <c r="K2373" i="72"/>
  <c r="K2372" i="72"/>
  <c r="K2371" i="72"/>
  <c r="K2370" i="72"/>
  <c r="K2369" i="72"/>
  <c r="K2368" i="72"/>
  <c r="K2367" i="72"/>
  <c r="K2366" i="72"/>
  <c r="K2365" i="72"/>
  <c r="K2364" i="72"/>
  <c r="K2363" i="72"/>
  <c r="K2362" i="72"/>
  <c r="K2361" i="72"/>
  <c r="K2360" i="72"/>
  <c r="K2359" i="72"/>
  <c r="K2358" i="72"/>
  <c r="K2357" i="72"/>
  <c r="K2356" i="72"/>
  <c r="K2355" i="72"/>
  <c r="K2354" i="72"/>
  <c r="K2353" i="72"/>
  <c r="K2352" i="72"/>
  <c r="K2351" i="72"/>
  <c r="K2350" i="72"/>
  <c r="K2349" i="72"/>
  <c r="K2348" i="72"/>
  <c r="K2347" i="72"/>
  <c r="K2346" i="72"/>
  <c r="K2345" i="72"/>
  <c r="K2344" i="72"/>
  <c r="K2343" i="72"/>
  <c r="K2342" i="72"/>
  <c r="K2341" i="72"/>
  <c r="K2340" i="72"/>
  <c r="K2339" i="72"/>
  <c r="K2338" i="72"/>
  <c r="K2337" i="72"/>
  <c r="K2336" i="72"/>
  <c r="K2335" i="72"/>
  <c r="K2334" i="72"/>
  <c r="K2333" i="72"/>
  <c r="K2332" i="72"/>
  <c r="K2331" i="72"/>
  <c r="K2330" i="72"/>
  <c r="K2329" i="72"/>
  <c r="K2328" i="72"/>
  <c r="K2327" i="72"/>
  <c r="K2326" i="72"/>
  <c r="K2325" i="72"/>
  <c r="K2324" i="72"/>
  <c r="K2322" i="72"/>
  <c r="K2321" i="72"/>
  <c r="K2320" i="72"/>
  <c r="K2319" i="72"/>
  <c r="K2318" i="72"/>
  <c r="K2317" i="72"/>
  <c r="K2316" i="72"/>
  <c r="K2315" i="72"/>
  <c r="K2314" i="72"/>
  <c r="K2313" i="72"/>
  <c r="K2312" i="72"/>
  <c r="K2311" i="72"/>
  <c r="K2310" i="72"/>
  <c r="K2309" i="72"/>
  <c r="K2308" i="72"/>
  <c r="K2307" i="72"/>
  <c r="K2306" i="72"/>
  <c r="K2305" i="72"/>
  <c r="K2304" i="72"/>
  <c r="K2303" i="72"/>
  <c r="K2302" i="72"/>
  <c r="K2301" i="72"/>
  <c r="K2300" i="72"/>
  <c r="K2299" i="72"/>
  <c r="K2298" i="72"/>
  <c r="K2297" i="72"/>
  <c r="K2296" i="72"/>
  <c r="K2295" i="72"/>
  <c r="K2294" i="72"/>
  <c r="K2293" i="72"/>
  <c r="K2292" i="72"/>
  <c r="K2291" i="72"/>
  <c r="K2290" i="72"/>
  <c r="K2289" i="72"/>
  <c r="K2288" i="72"/>
  <c r="K2287" i="72"/>
  <c r="K2286" i="72"/>
  <c r="K2285" i="72"/>
  <c r="K2284" i="72"/>
  <c r="K2283" i="72"/>
  <c r="K2282" i="72"/>
  <c r="K2281" i="72"/>
  <c r="K2280" i="72"/>
  <c r="K2279" i="72"/>
  <c r="K2278" i="72"/>
  <c r="K2277" i="72"/>
  <c r="K2276" i="72"/>
  <c r="K2275" i="72"/>
  <c r="K2274" i="72"/>
  <c r="K2273" i="72"/>
  <c r="K2272" i="72"/>
  <c r="K2271" i="72"/>
  <c r="K2270" i="72"/>
  <c r="K2269" i="72"/>
  <c r="K2268" i="72"/>
  <c r="K2267" i="72"/>
  <c r="K2266" i="72"/>
  <c r="K2265" i="72"/>
  <c r="K2264" i="72"/>
  <c r="K2263" i="72"/>
  <c r="K2262" i="72"/>
  <c r="K2261" i="72"/>
  <c r="K2260" i="72"/>
  <c r="K2259" i="72"/>
  <c r="K2258" i="72"/>
  <c r="K2257" i="72"/>
  <c r="K2256" i="72"/>
  <c r="K2255" i="72"/>
  <c r="K2254" i="72"/>
  <c r="K2253" i="72"/>
  <c r="K2252" i="72"/>
  <c r="K2251" i="72"/>
  <c r="K2250" i="72"/>
  <c r="K2249" i="72"/>
  <c r="K2248" i="72"/>
  <c r="K2247" i="72"/>
  <c r="K2246" i="72"/>
  <c r="K2245" i="72"/>
  <c r="K2244" i="72"/>
  <c r="K2243" i="72"/>
  <c r="K2242" i="72"/>
  <c r="K2241" i="72"/>
  <c r="K2240" i="72"/>
  <c r="K2239" i="72"/>
  <c r="K2238" i="72"/>
  <c r="K2237" i="72"/>
  <c r="K2236" i="72"/>
  <c r="K2235" i="72"/>
  <c r="K2234" i="72"/>
  <c r="K2233" i="72"/>
  <c r="K2232" i="72"/>
  <c r="K2231" i="72"/>
  <c r="K2230" i="72"/>
  <c r="K2229" i="72"/>
  <c r="K2228" i="72"/>
  <c r="K2227" i="72"/>
  <c r="K2226" i="72"/>
  <c r="K2225" i="72"/>
  <c r="K2224" i="72"/>
  <c r="K2223" i="72"/>
  <c r="K2222" i="72"/>
  <c r="K2221" i="72"/>
  <c r="K2220" i="72"/>
  <c r="K2219" i="72"/>
  <c r="K2218" i="72"/>
  <c r="K2217" i="72"/>
  <c r="K2216" i="72"/>
  <c r="K2215" i="72"/>
  <c r="K2214" i="72"/>
  <c r="K2213" i="72"/>
  <c r="K2212" i="72"/>
  <c r="K2211" i="72"/>
  <c r="K2210" i="72"/>
  <c r="K2209" i="72"/>
  <c r="K2208" i="72"/>
  <c r="K2207" i="72"/>
  <c r="K2206" i="72"/>
  <c r="K2205" i="72"/>
  <c r="K2204" i="72"/>
  <c r="K2203" i="72"/>
  <c r="K2202" i="72"/>
  <c r="K2201" i="72"/>
  <c r="K2200" i="72"/>
  <c r="K2199" i="72"/>
  <c r="K2198" i="72"/>
  <c r="K2197" i="72"/>
  <c r="K2196" i="72"/>
  <c r="K2195" i="72"/>
  <c r="K2194" i="72"/>
  <c r="K2193" i="72"/>
  <c r="K2192" i="72"/>
  <c r="K2191" i="72"/>
  <c r="K2190" i="72"/>
  <c r="K2189" i="72"/>
  <c r="K2188" i="72"/>
  <c r="K2187" i="72"/>
  <c r="K2186" i="72"/>
  <c r="K2185" i="72"/>
  <c r="K2184" i="72"/>
  <c r="K2183" i="72"/>
  <c r="K2182" i="72"/>
  <c r="K2181" i="72"/>
  <c r="K2180" i="72"/>
  <c r="K2179" i="72"/>
  <c r="K2178" i="72"/>
  <c r="K2177" i="72"/>
  <c r="K2176" i="72"/>
  <c r="K2175" i="72"/>
  <c r="K2174" i="72"/>
  <c r="K2173" i="72"/>
  <c r="K2172" i="72"/>
  <c r="K2171" i="72"/>
  <c r="K2170" i="72"/>
  <c r="K2169" i="72"/>
  <c r="K2168" i="72"/>
  <c r="K2167" i="72"/>
  <c r="K2166" i="72"/>
  <c r="K2165" i="72"/>
  <c r="K2164" i="72"/>
  <c r="K2163" i="72"/>
  <c r="K2162" i="72"/>
  <c r="K2161" i="72"/>
  <c r="K2160" i="72"/>
  <c r="K2159" i="72"/>
  <c r="K2158" i="72"/>
  <c r="K2157" i="72"/>
  <c r="K2156" i="72"/>
  <c r="K2155" i="72"/>
  <c r="K2154" i="72"/>
  <c r="K2153" i="72"/>
  <c r="K2152" i="72"/>
  <c r="K2151" i="72"/>
  <c r="K2150" i="72"/>
  <c r="K2149" i="72"/>
  <c r="K2148" i="72"/>
  <c r="K2147" i="72"/>
  <c r="K2146" i="72"/>
  <c r="K2145" i="72"/>
  <c r="K2144" i="72"/>
  <c r="K2143" i="72"/>
  <c r="K2142" i="72"/>
  <c r="K2141" i="72"/>
  <c r="K2140" i="72"/>
  <c r="K2139" i="72"/>
  <c r="K2138" i="72"/>
  <c r="K2137" i="72"/>
  <c r="K2136" i="72"/>
  <c r="K2135" i="72"/>
  <c r="K2134" i="72"/>
  <c r="K2133" i="72"/>
  <c r="K2132" i="72"/>
  <c r="K2131" i="72"/>
  <c r="K2130" i="72"/>
  <c r="K2129" i="72"/>
  <c r="K2128" i="72"/>
  <c r="K2127" i="72"/>
  <c r="K2126" i="72"/>
  <c r="K2125" i="72"/>
  <c r="K2124" i="72"/>
  <c r="K2123" i="72"/>
  <c r="K2122" i="72"/>
  <c r="K2121" i="72"/>
  <c r="K2120" i="72"/>
  <c r="K2119" i="72"/>
  <c r="K2118" i="72"/>
  <c r="K2117" i="72"/>
  <c r="K2116" i="72"/>
  <c r="K2115" i="72"/>
  <c r="K2114" i="72"/>
  <c r="K2113" i="72"/>
  <c r="K2112" i="72"/>
  <c r="K2111" i="72"/>
  <c r="K2110" i="72"/>
  <c r="K2109" i="72"/>
  <c r="K2108" i="72"/>
  <c r="K2107" i="72"/>
  <c r="K2106" i="72"/>
  <c r="K2105" i="72"/>
  <c r="K2104" i="72"/>
  <c r="K2103" i="72"/>
  <c r="K2102" i="72"/>
  <c r="K2101" i="72"/>
  <c r="K2100" i="72"/>
  <c r="K2099" i="72"/>
  <c r="K2098" i="72"/>
  <c r="K2097" i="72"/>
  <c r="K2096" i="72"/>
  <c r="K2095" i="72"/>
  <c r="K2094" i="72"/>
  <c r="K2093" i="72"/>
  <c r="K2092" i="72"/>
  <c r="K2091" i="72"/>
  <c r="K2090" i="72"/>
  <c r="K2089" i="72"/>
  <c r="K2088" i="72"/>
  <c r="K2087" i="72"/>
  <c r="K2086" i="72"/>
  <c r="K2085" i="72"/>
  <c r="K2084" i="72"/>
  <c r="K2083" i="72"/>
  <c r="K2082" i="72"/>
  <c r="K2081" i="72"/>
  <c r="K2080" i="72"/>
  <c r="K2079" i="72"/>
  <c r="K2078" i="72"/>
  <c r="K2077" i="72"/>
  <c r="K2076" i="72"/>
  <c r="K2075" i="72"/>
  <c r="K2074" i="72"/>
  <c r="K2073" i="72"/>
  <c r="K2072" i="72"/>
  <c r="K2071" i="72"/>
  <c r="K2070" i="72"/>
  <c r="K2069" i="72"/>
  <c r="K2068" i="72"/>
  <c r="K2067" i="72"/>
  <c r="K2066" i="72"/>
  <c r="K2065" i="72"/>
  <c r="K2064" i="72"/>
  <c r="K2063" i="72"/>
  <c r="K2062" i="72"/>
  <c r="K2061" i="72"/>
  <c r="K2060" i="72"/>
  <c r="K2059" i="72"/>
  <c r="K2058" i="72"/>
  <c r="K2057" i="72"/>
  <c r="K2056" i="72"/>
  <c r="K2055" i="72"/>
  <c r="K2054" i="72"/>
  <c r="K2053" i="72"/>
  <c r="K2052" i="72"/>
  <c r="K2051" i="72"/>
  <c r="K2050" i="72"/>
  <c r="K2049" i="72"/>
  <c r="K2048" i="72"/>
  <c r="K2047" i="72"/>
  <c r="K2046" i="72"/>
  <c r="K2045" i="72"/>
  <c r="K2044" i="72"/>
  <c r="K2043" i="72"/>
  <c r="K2042" i="72"/>
  <c r="K2041" i="72"/>
  <c r="K2040" i="72"/>
  <c r="K2039" i="72"/>
  <c r="K2038" i="72"/>
  <c r="K2037" i="72"/>
  <c r="K2036" i="72"/>
  <c r="K2035" i="72"/>
  <c r="K2034" i="72"/>
  <c r="K2033" i="72"/>
  <c r="K2032" i="72"/>
  <c r="K2031" i="72"/>
  <c r="K2030" i="72"/>
  <c r="K2029" i="72"/>
  <c r="K2028" i="72"/>
  <c r="K2027" i="72"/>
  <c r="K2026" i="72"/>
  <c r="K2025" i="72"/>
  <c r="K2024" i="72"/>
  <c r="K2023" i="72"/>
  <c r="K2022" i="72"/>
  <c r="K2021" i="72"/>
  <c r="K2020" i="72"/>
  <c r="K2019" i="72"/>
  <c r="K2018" i="72"/>
  <c r="K2017" i="72"/>
  <c r="K2016" i="72"/>
  <c r="K2015" i="72"/>
  <c r="K2014" i="72"/>
  <c r="K2013" i="72"/>
  <c r="K2012" i="72"/>
  <c r="K2011" i="72"/>
  <c r="K2010" i="72"/>
  <c r="K2009" i="72"/>
  <c r="K2008" i="72"/>
  <c r="K2007" i="72"/>
  <c r="K2006" i="72"/>
  <c r="K2005" i="72"/>
  <c r="K2004" i="72"/>
  <c r="K2003" i="72"/>
  <c r="K2002" i="72"/>
  <c r="K2001" i="72"/>
  <c r="K2000" i="72"/>
  <c r="K1999" i="72"/>
  <c r="K1998" i="72"/>
  <c r="K1997" i="72"/>
  <c r="K1996" i="72"/>
  <c r="K1995" i="72"/>
  <c r="K1994" i="72"/>
  <c r="K1993" i="72"/>
  <c r="K1992" i="72"/>
  <c r="K1991" i="72"/>
  <c r="K1990" i="72"/>
  <c r="K1989" i="72"/>
  <c r="K1988" i="72"/>
  <c r="K1987" i="72"/>
  <c r="K1986" i="72"/>
  <c r="K1985" i="72"/>
  <c r="K1984" i="72"/>
  <c r="K1983" i="72"/>
  <c r="K1982" i="72"/>
  <c r="K1981" i="72"/>
  <c r="K1980" i="72"/>
  <c r="K1979" i="72"/>
  <c r="K1978" i="72"/>
  <c r="K1977" i="72"/>
  <c r="K1976" i="72"/>
  <c r="K1975" i="72"/>
  <c r="K1974" i="72"/>
  <c r="K1973" i="72"/>
  <c r="K1972" i="72"/>
  <c r="K1971" i="72"/>
  <c r="K1970" i="72"/>
  <c r="K1969" i="72"/>
  <c r="K1968" i="72"/>
  <c r="K1967" i="72"/>
  <c r="K1966" i="72"/>
  <c r="K1965" i="72"/>
  <c r="K1964" i="72"/>
  <c r="K1963" i="72"/>
  <c r="K1962" i="72"/>
  <c r="K1961" i="72"/>
  <c r="K1960" i="72"/>
  <c r="K1959" i="72"/>
  <c r="K1958" i="72"/>
  <c r="K1957" i="72"/>
  <c r="K1956" i="72"/>
  <c r="K1955" i="72"/>
  <c r="K1954" i="72"/>
  <c r="K1953" i="72"/>
  <c r="K1952" i="72"/>
  <c r="K1951" i="72"/>
  <c r="K1950" i="72"/>
  <c r="K1949" i="72"/>
  <c r="K1948" i="72"/>
  <c r="K1947" i="72"/>
  <c r="K1946" i="72"/>
  <c r="K1945" i="72"/>
  <c r="K1944" i="72"/>
  <c r="K1943" i="72"/>
  <c r="K1942" i="72"/>
  <c r="K1941" i="72"/>
  <c r="K1940" i="72"/>
  <c r="K1939" i="72"/>
  <c r="K1938" i="72"/>
  <c r="K1937" i="72"/>
  <c r="K1936" i="72"/>
  <c r="K1935" i="72"/>
  <c r="K1934" i="72"/>
  <c r="K1933" i="72"/>
  <c r="K1932" i="72"/>
  <c r="K1931" i="72"/>
  <c r="K1930" i="72"/>
  <c r="K1929" i="72"/>
  <c r="K1928" i="72"/>
  <c r="K1927" i="72"/>
  <c r="K1926" i="72"/>
  <c r="K1925" i="72"/>
  <c r="K1924" i="72"/>
  <c r="K1923" i="72"/>
  <c r="K1922" i="72"/>
  <c r="K1921" i="72"/>
  <c r="K1920" i="72"/>
  <c r="K1919" i="72"/>
  <c r="K1918" i="72"/>
  <c r="K1917" i="72"/>
  <c r="K1916" i="72"/>
  <c r="K1915" i="72"/>
  <c r="K1914" i="72"/>
  <c r="K1913" i="72"/>
  <c r="K1912" i="72"/>
  <c r="K1911" i="72"/>
  <c r="K1910" i="72"/>
  <c r="K1909" i="72"/>
  <c r="K1908" i="72"/>
  <c r="K1907" i="72"/>
  <c r="K1906" i="72"/>
  <c r="K1905" i="72"/>
  <c r="K1904" i="72"/>
  <c r="K1903" i="72"/>
  <c r="K1902" i="72"/>
  <c r="K1901" i="72"/>
  <c r="K1900" i="72"/>
  <c r="K1899" i="72"/>
  <c r="K1898" i="72"/>
  <c r="K1897" i="72"/>
  <c r="K1896" i="72"/>
  <c r="K1895" i="72"/>
  <c r="K1894" i="72"/>
  <c r="K1893" i="72"/>
  <c r="K1892" i="72"/>
  <c r="K1891" i="72"/>
  <c r="K1890" i="72"/>
  <c r="K1889" i="72"/>
  <c r="K1888" i="72"/>
  <c r="K1887" i="72"/>
  <c r="K1886" i="72"/>
  <c r="K1885" i="72"/>
  <c r="K1884" i="72"/>
  <c r="K1883" i="72"/>
  <c r="K1882" i="72"/>
  <c r="K1881" i="72"/>
  <c r="K1880" i="72"/>
  <c r="K1879" i="72"/>
  <c r="K1878" i="72"/>
  <c r="K1877" i="72"/>
  <c r="K1876" i="72"/>
  <c r="K1875" i="72"/>
  <c r="K1874" i="72"/>
  <c r="K1873" i="72"/>
  <c r="K1872" i="72"/>
  <c r="K1871" i="72"/>
  <c r="K1870" i="72"/>
  <c r="K1869" i="72"/>
  <c r="K1868" i="72"/>
  <c r="K1867" i="72"/>
  <c r="K1866" i="72"/>
  <c r="K1865" i="72"/>
  <c r="K1864" i="72"/>
  <c r="K1863" i="72"/>
  <c r="K1862" i="72"/>
  <c r="K1861" i="72"/>
  <c r="K1860" i="72"/>
  <c r="K1859" i="72"/>
  <c r="K1858" i="72"/>
  <c r="K1857" i="72"/>
  <c r="K1856" i="72"/>
  <c r="K1855" i="72"/>
  <c r="K1854" i="72"/>
  <c r="K1853" i="72"/>
  <c r="K1852" i="72"/>
  <c r="K1851" i="72"/>
  <c r="K1850" i="72"/>
  <c r="K1849" i="72"/>
  <c r="K1848" i="72"/>
  <c r="K1847" i="72"/>
  <c r="K1846" i="72"/>
  <c r="K1845" i="72"/>
  <c r="K1844" i="72"/>
  <c r="K1843" i="72"/>
  <c r="K1842" i="72"/>
  <c r="K1841" i="72"/>
  <c r="K1840" i="72"/>
  <c r="K1839" i="72"/>
  <c r="K1838" i="72"/>
  <c r="K1837" i="72"/>
  <c r="K1836" i="72"/>
  <c r="K1835" i="72"/>
  <c r="K1834" i="72"/>
  <c r="K1833" i="72"/>
  <c r="K1832" i="72"/>
  <c r="K1831" i="72"/>
  <c r="K1830" i="72"/>
  <c r="K1829" i="72"/>
  <c r="K1828" i="72"/>
  <c r="K1827" i="72"/>
  <c r="K1826" i="72"/>
  <c r="K1825" i="72"/>
  <c r="K1824" i="72"/>
  <c r="K1823" i="72"/>
  <c r="K1822" i="72"/>
  <c r="K1821" i="72"/>
  <c r="K1820" i="72"/>
  <c r="K1819" i="72"/>
  <c r="K1818" i="72"/>
  <c r="K1817" i="72"/>
  <c r="K1816" i="72"/>
  <c r="K1815" i="72"/>
  <c r="K1814" i="72"/>
  <c r="K1813" i="72"/>
  <c r="K1812" i="72"/>
  <c r="K1811" i="72"/>
  <c r="K1810" i="72"/>
  <c r="K1809" i="72"/>
  <c r="K1808" i="72"/>
  <c r="K1807" i="72"/>
  <c r="K1806" i="72"/>
  <c r="K1805" i="72"/>
  <c r="K1804" i="72"/>
  <c r="K1803" i="72"/>
  <c r="K1802" i="72"/>
  <c r="K1801" i="72"/>
  <c r="K1800" i="72"/>
  <c r="K1799" i="72"/>
  <c r="K1798" i="72"/>
  <c r="K1797" i="72"/>
  <c r="K1796" i="72"/>
  <c r="K1795" i="72"/>
  <c r="K1794" i="72"/>
  <c r="K1793" i="72"/>
  <c r="K1792" i="72"/>
  <c r="K1791" i="72"/>
  <c r="K1790" i="72"/>
  <c r="K1789" i="72"/>
  <c r="K1788" i="72"/>
  <c r="K1787" i="72"/>
  <c r="K1786" i="72"/>
  <c r="K1785" i="72"/>
  <c r="K1784" i="72"/>
  <c r="K1783" i="72"/>
  <c r="K1782" i="72"/>
  <c r="K1781" i="72"/>
  <c r="K1780" i="72"/>
  <c r="K1779" i="72"/>
  <c r="K1778" i="72"/>
  <c r="K1777" i="72"/>
  <c r="K1776" i="72"/>
  <c r="K1775" i="72"/>
  <c r="K1774" i="72"/>
  <c r="K1773" i="72"/>
  <c r="K1772" i="72"/>
  <c r="K1771" i="72"/>
  <c r="K1770" i="72"/>
  <c r="K1769" i="72"/>
  <c r="K1768" i="72"/>
  <c r="K1767" i="72"/>
  <c r="K1766" i="72"/>
  <c r="K1765" i="72"/>
  <c r="K1764" i="72"/>
  <c r="K1763" i="72"/>
  <c r="K1762" i="72"/>
  <c r="K1761" i="72"/>
  <c r="K1760" i="72"/>
  <c r="K1759" i="72"/>
  <c r="K1758" i="72"/>
  <c r="K1757" i="72"/>
  <c r="K1756" i="72"/>
  <c r="K1755" i="72"/>
  <c r="K1754" i="72"/>
  <c r="K1753" i="72"/>
  <c r="K1752" i="72"/>
  <c r="K1751" i="72"/>
  <c r="K1750" i="72"/>
  <c r="K1749" i="72"/>
  <c r="K1748" i="72"/>
  <c r="K1747" i="72"/>
  <c r="K1746" i="72"/>
  <c r="K1745" i="72"/>
  <c r="K1744" i="72"/>
  <c r="K1743" i="72"/>
  <c r="K1742" i="72"/>
  <c r="K1741" i="72"/>
  <c r="K1740" i="72"/>
  <c r="K1739" i="72"/>
  <c r="K1738" i="72"/>
  <c r="K1737" i="72"/>
  <c r="K1736" i="72"/>
  <c r="K1735" i="72"/>
  <c r="K1734" i="72"/>
  <c r="K1733" i="72"/>
  <c r="K1732" i="72"/>
  <c r="K1731" i="72"/>
  <c r="K1730" i="72"/>
  <c r="K1729" i="72"/>
  <c r="K1728" i="72"/>
  <c r="K1727" i="72"/>
  <c r="K1726" i="72"/>
  <c r="K1725" i="72"/>
  <c r="K1724" i="72"/>
  <c r="K1723" i="72"/>
  <c r="K1722" i="72"/>
  <c r="K1721" i="72"/>
  <c r="K1720" i="72"/>
  <c r="K1719" i="72"/>
  <c r="K1718" i="72"/>
  <c r="K1717" i="72"/>
  <c r="K1716" i="72"/>
  <c r="K1715" i="72"/>
  <c r="K1714" i="72"/>
  <c r="K1713" i="72"/>
  <c r="K1712" i="72"/>
  <c r="K1711" i="72"/>
  <c r="K1710" i="72"/>
  <c r="K1709" i="72"/>
  <c r="K1708" i="72"/>
  <c r="K1707" i="72"/>
  <c r="K1706" i="72"/>
  <c r="K1705" i="72"/>
  <c r="K1704" i="72"/>
  <c r="K1703" i="72"/>
  <c r="K1702" i="72"/>
  <c r="K1701" i="72"/>
  <c r="K1700" i="72"/>
  <c r="K1699" i="72"/>
  <c r="K1698" i="72"/>
  <c r="K1697" i="72"/>
  <c r="K1696" i="72"/>
  <c r="K1695" i="72"/>
  <c r="K1694" i="72"/>
  <c r="K1693" i="72"/>
  <c r="K1692" i="72"/>
  <c r="K1691" i="72"/>
  <c r="K1690" i="72"/>
  <c r="K1689" i="72"/>
  <c r="K1688" i="72"/>
  <c r="K1687" i="72"/>
  <c r="K1686" i="72"/>
  <c r="K1685" i="72"/>
  <c r="K1684" i="72"/>
  <c r="K1683" i="72"/>
  <c r="K1682" i="72"/>
  <c r="K1681" i="72"/>
  <c r="K1680" i="72"/>
  <c r="K1679" i="72"/>
  <c r="K1678" i="72"/>
  <c r="K1677" i="72"/>
  <c r="K1676" i="72"/>
  <c r="K1675" i="72"/>
  <c r="K1674" i="72"/>
  <c r="K1673" i="72"/>
  <c r="K1672" i="72"/>
  <c r="K1671" i="72"/>
  <c r="K1670" i="72"/>
  <c r="K1669" i="72"/>
  <c r="K1668" i="72"/>
  <c r="K1667" i="72"/>
  <c r="K1666" i="72"/>
  <c r="K1665" i="72"/>
  <c r="K1664" i="72"/>
  <c r="K1663" i="72"/>
  <c r="K1662" i="72"/>
  <c r="K1661" i="72"/>
  <c r="K1660" i="72"/>
  <c r="K1659" i="72"/>
  <c r="K1658" i="72"/>
  <c r="K1657" i="72"/>
  <c r="K1656" i="72"/>
  <c r="K1655" i="72"/>
  <c r="K1654" i="72"/>
  <c r="K1653" i="72"/>
  <c r="K1652" i="72"/>
  <c r="K1651" i="72"/>
  <c r="K1650" i="72"/>
  <c r="K1649" i="72"/>
  <c r="K1648" i="72"/>
  <c r="K1647" i="72"/>
  <c r="K1646" i="72"/>
  <c r="K1645" i="72"/>
  <c r="K1644" i="72"/>
  <c r="K1643" i="72"/>
  <c r="K1642" i="72"/>
  <c r="K1641" i="72"/>
  <c r="K1640" i="72"/>
  <c r="K1639" i="72"/>
  <c r="K1638" i="72"/>
  <c r="K1637" i="72"/>
  <c r="K1636" i="72"/>
  <c r="K1635" i="72"/>
  <c r="K1634" i="72"/>
  <c r="K1633" i="72"/>
  <c r="K1632" i="72"/>
  <c r="K1631" i="72"/>
  <c r="K1630" i="72"/>
  <c r="K1629" i="72"/>
  <c r="K1628" i="72"/>
  <c r="K1627" i="72"/>
  <c r="K1626" i="72"/>
  <c r="K1625" i="72"/>
  <c r="K1624" i="72"/>
  <c r="K1623" i="72"/>
  <c r="K1622" i="72"/>
  <c r="K1621" i="72"/>
  <c r="K1620" i="72"/>
  <c r="K1619" i="72"/>
  <c r="K1618" i="72"/>
  <c r="K1617" i="72"/>
  <c r="K1616" i="72"/>
  <c r="K1615" i="72"/>
  <c r="K1614" i="72"/>
  <c r="K1613" i="72"/>
  <c r="K1612" i="72"/>
  <c r="K1611" i="72"/>
  <c r="K1610" i="72"/>
  <c r="K1609" i="72"/>
  <c r="K1608" i="72"/>
  <c r="K1607" i="72"/>
  <c r="K1606" i="72"/>
  <c r="K1605" i="72"/>
  <c r="K1604" i="72"/>
  <c r="K1603" i="72"/>
  <c r="K1602" i="72"/>
  <c r="K1601" i="72"/>
  <c r="K1600" i="72"/>
  <c r="K1599" i="72"/>
  <c r="K1598" i="72"/>
  <c r="K1597" i="72"/>
  <c r="K1596" i="72"/>
  <c r="K1595" i="72"/>
  <c r="K1594" i="72"/>
  <c r="K1593" i="72"/>
  <c r="K1592" i="72"/>
  <c r="K1591" i="72"/>
  <c r="K1590" i="72"/>
  <c r="K1589" i="72"/>
  <c r="K1588" i="72"/>
  <c r="K1587" i="72"/>
  <c r="K1586" i="72"/>
  <c r="K1585" i="72"/>
  <c r="K1584" i="72"/>
  <c r="K1583" i="72"/>
  <c r="K1582" i="72"/>
  <c r="K1581" i="72"/>
  <c r="K1580" i="72"/>
  <c r="K1579" i="72"/>
  <c r="K1578" i="72"/>
  <c r="K1577" i="72"/>
  <c r="K1576" i="72"/>
  <c r="K1575" i="72"/>
  <c r="K1574" i="72"/>
  <c r="K1573" i="72"/>
  <c r="K1572" i="72"/>
  <c r="K1571" i="72"/>
  <c r="K1570" i="72"/>
  <c r="K1569" i="72"/>
  <c r="K1568" i="72"/>
  <c r="K1567" i="72"/>
  <c r="K1566" i="72"/>
  <c r="K1565" i="72"/>
  <c r="K1564" i="72"/>
  <c r="K1563" i="72"/>
  <c r="K1562" i="72"/>
  <c r="K1561" i="72"/>
  <c r="K1560" i="72"/>
  <c r="K1559" i="72"/>
  <c r="K1558" i="72"/>
  <c r="K1557" i="72"/>
  <c r="K1556" i="72"/>
  <c r="K1555" i="72"/>
  <c r="K1554" i="72"/>
  <c r="K1553" i="72"/>
  <c r="K1552" i="72"/>
  <c r="K1551" i="72"/>
  <c r="K1550" i="72"/>
  <c r="K1549" i="72"/>
  <c r="K1548" i="72"/>
  <c r="K1547" i="72"/>
  <c r="K1546" i="72"/>
  <c r="K1545" i="72"/>
  <c r="K1544" i="72"/>
  <c r="K1543" i="72"/>
  <c r="K1542" i="72"/>
  <c r="K1541" i="72"/>
  <c r="K1540" i="72"/>
  <c r="K1539" i="72"/>
  <c r="K1538" i="72"/>
  <c r="K1537" i="72"/>
  <c r="K1536" i="72"/>
  <c r="K1535" i="72"/>
  <c r="K1534" i="72"/>
  <c r="K1533" i="72"/>
  <c r="K1532" i="72"/>
  <c r="K1531" i="72"/>
  <c r="K1530" i="72"/>
  <c r="K1529" i="72"/>
  <c r="K1528" i="72"/>
  <c r="K1527" i="72"/>
  <c r="K1526" i="72"/>
  <c r="K1525" i="72"/>
  <c r="K1524" i="72"/>
  <c r="K1523" i="72"/>
  <c r="K1522" i="72"/>
  <c r="K1521" i="72"/>
  <c r="K1520" i="72"/>
  <c r="K1519" i="72"/>
  <c r="K1518" i="72"/>
  <c r="K1517" i="72"/>
  <c r="K1516" i="72"/>
  <c r="K1515" i="72"/>
  <c r="K1514" i="72"/>
  <c r="K1513" i="72"/>
  <c r="K1512" i="72"/>
  <c r="K1511" i="72"/>
  <c r="K1510" i="72"/>
  <c r="K1509" i="72"/>
  <c r="K1508" i="72"/>
  <c r="K1507" i="72"/>
  <c r="K1506" i="72"/>
  <c r="K1505" i="72"/>
  <c r="K1504" i="72"/>
  <c r="K1503" i="72"/>
  <c r="K1502" i="72"/>
  <c r="K1501" i="72"/>
  <c r="K1500" i="72"/>
  <c r="K1499" i="72"/>
  <c r="K1498" i="72"/>
  <c r="K1497" i="72"/>
  <c r="K1496" i="72"/>
  <c r="K1495" i="72"/>
  <c r="K1494" i="72"/>
  <c r="K1493" i="72"/>
  <c r="K1492" i="72"/>
  <c r="K1491" i="72"/>
  <c r="K1490" i="72"/>
  <c r="K1489" i="72"/>
  <c r="K1488" i="72"/>
  <c r="K1487" i="72"/>
  <c r="K1486" i="72"/>
  <c r="K1485" i="72"/>
  <c r="K1484" i="72"/>
  <c r="K1483" i="72"/>
  <c r="K1482" i="72"/>
  <c r="K1481" i="72"/>
  <c r="K1480" i="72"/>
  <c r="K1479" i="72"/>
  <c r="K1478" i="72"/>
  <c r="K1477" i="72"/>
  <c r="K1476" i="72"/>
  <c r="K1475" i="72"/>
  <c r="K1474" i="72"/>
  <c r="K1473" i="72"/>
  <c r="K1472" i="72"/>
  <c r="K1471" i="72"/>
  <c r="K1470" i="72"/>
  <c r="K1469" i="72"/>
  <c r="K1468" i="72"/>
  <c r="K1467" i="72"/>
  <c r="K1466" i="72"/>
  <c r="K1465" i="72"/>
  <c r="K1464" i="72"/>
  <c r="K1463" i="72"/>
  <c r="K1462" i="72"/>
  <c r="K1461" i="72"/>
  <c r="K1460" i="72"/>
  <c r="K1459" i="72"/>
  <c r="K1458" i="72"/>
  <c r="K1457" i="72"/>
  <c r="K1456" i="72"/>
  <c r="K1455" i="72"/>
  <c r="K1454" i="72"/>
  <c r="K1453" i="72"/>
  <c r="K1452" i="72"/>
  <c r="K1451" i="72"/>
  <c r="K1450" i="72"/>
  <c r="K1449" i="72"/>
  <c r="K1448" i="72"/>
  <c r="K1447" i="72"/>
  <c r="K1446" i="72"/>
  <c r="K1445" i="72"/>
  <c r="K1444" i="72"/>
  <c r="K1443" i="72"/>
  <c r="K1442" i="72"/>
  <c r="K1441" i="72"/>
  <c r="K1440" i="72"/>
  <c r="K1439" i="72"/>
  <c r="K1438" i="72"/>
  <c r="K1437" i="72"/>
  <c r="K1436" i="72"/>
  <c r="K1435" i="72"/>
  <c r="K1434" i="72"/>
  <c r="K1433" i="72"/>
  <c r="K1432" i="72"/>
  <c r="K1431" i="72"/>
  <c r="K1430" i="72"/>
  <c r="K1429" i="72"/>
  <c r="K1428" i="72"/>
  <c r="K1427" i="72"/>
  <c r="K1426" i="72"/>
  <c r="K1425" i="72"/>
  <c r="K1424" i="72"/>
  <c r="K1423" i="72"/>
  <c r="K1422" i="72"/>
  <c r="K1421" i="72"/>
  <c r="K1420" i="72"/>
  <c r="K1419" i="72"/>
  <c r="K1418" i="72"/>
  <c r="K1417" i="72"/>
  <c r="K1416" i="72"/>
  <c r="K1415" i="72"/>
  <c r="K1414" i="72"/>
  <c r="K1413" i="72"/>
  <c r="K1412" i="72"/>
  <c r="K1411" i="72"/>
  <c r="K1410" i="72"/>
  <c r="K1409" i="72"/>
  <c r="K1408" i="72"/>
  <c r="K1407" i="72"/>
  <c r="K1406" i="72"/>
  <c r="K1405" i="72"/>
  <c r="K1404" i="72"/>
  <c r="K1403" i="72"/>
  <c r="K1402" i="72"/>
  <c r="K1401" i="72"/>
  <c r="K1400" i="72"/>
  <c r="K1399" i="72"/>
  <c r="K1398" i="72"/>
  <c r="K1397" i="72"/>
  <c r="K1396" i="72"/>
  <c r="K1395" i="72"/>
  <c r="K1394" i="72"/>
  <c r="K1393" i="72"/>
  <c r="K1392" i="72"/>
  <c r="K1391" i="72"/>
  <c r="K1390" i="72"/>
  <c r="K1389" i="72"/>
  <c r="K1388" i="72"/>
  <c r="K1387" i="72"/>
  <c r="K1386" i="72"/>
  <c r="K1385" i="72"/>
  <c r="K1384" i="72"/>
  <c r="K1383" i="72"/>
  <c r="K1382" i="72"/>
  <c r="K1381" i="72"/>
  <c r="K1380" i="72"/>
  <c r="K1379" i="72"/>
  <c r="K1378" i="72"/>
  <c r="K1377" i="72"/>
  <c r="K1376" i="72"/>
  <c r="K1375" i="72"/>
  <c r="K1374" i="72"/>
  <c r="K1373" i="72"/>
  <c r="K1372" i="72"/>
  <c r="K1371" i="72"/>
  <c r="K1370" i="72"/>
  <c r="K1369" i="72"/>
  <c r="K1368" i="72"/>
  <c r="K1367" i="72"/>
  <c r="K1366" i="72"/>
  <c r="K1365" i="72"/>
  <c r="K1364" i="72"/>
  <c r="K1363" i="72"/>
  <c r="K1362" i="72"/>
  <c r="K1361" i="72"/>
  <c r="K1360" i="72"/>
  <c r="K1359" i="72"/>
  <c r="K1358" i="72"/>
  <c r="K1357" i="72"/>
  <c r="K1356" i="72"/>
  <c r="K1355" i="72"/>
  <c r="K1354" i="72"/>
  <c r="K1353" i="72"/>
  <c r="K1352" i="72"/>
  <c r="K1351" i="72"/>
  <c r="K1350" i="72"/>
  <c r="K1349" i="72"/>
  <c r="K1348" i="72"/>
  <c r="K1347" i="72"/>
  <c r="K1346" i="72"/>
  <c r="K1345" i="72"/>
  <c r="K1344" i="72"/>
  <c r="K1343" i="72"/>
  <c r="K1342" i="72"/>
  <c r="K1341" i="72"/>
  <c r="K1340" i="72"/>
  <c r="K1339" i="72"/>
  <c r="K1338" i="72"/>
  <c r="K1337" i="72"/>
  <c r="K1336" i="72"/>
  <c r="K1335" i="72"/>
  <c r="K1334" i="72"/>
  <c r="K1333" i="72"/>
  <c r="K1332" i="72"/>
  <c r="K1331" i="72"/>
  <c r="K1330" i="72"/>
  <c r="K1329" i="72"/>
  <c r="K1328" i="72"/>
  <c r="K1327" i="72"/>
  <c r="K1326" i="72"/>
  <c r="K1325" i="72"/>
  <c r="K1324" i="72"/>
  <c r="K1323" i="72"/>
  <c r="K1322" i="72"/>
  <c r="K1321" i="72"/>
  <c r="K1320" i="72"/>
  <c r="K1319" i="72"/>
  <c r="K1318" i="72"/>
  <c r="K1317" i="72"/>
  <c r="K1316" i="72"/>
  <c r="K1315" i="72"/>
  <c r="K1314" i="72"/>
  <c r="K1313" i="72"/>
  <c r="K1312" i="72"/>
  <c r="K1311" i="72"/>
  <c r="K1310" i="72"/>
  <c r="K1309" i="72"/>
  <c r="K1308" i="72"/>
  <c r="K1307" i="72"/>
  <c r="K1306" i="72"/>
  <c r="K1305" i="72"/>
  <c r="K1304" i="72"/>
  <c r="K1303" i="72"/>
  <c r="K1302" i="72"/>
  <c r="K1301" i="72"/>
  <c r="K1300" i="72"/>
  <c r="K1299" i="72"/>
  <c r="K1298" i="72"/>
  <c r="K1297" i="72"/>
  <c r="K1296" i="72"/>
  <c r="K1295" i="72"/>
  <c r="K1294" i="72"/>
  <c r="K1293" i="72"/>
  <c r="K1292" i="72"/>
  <c r="K1291" i="72"/>
  <c r="K1290" i="72"/>
  <c r="K1289" i="72"/>
  <c r="K1288" i="72"/>
  <c r="K1287" i="72"/>
  <c r="K1286" i="72"/>
  <c r="K1285" i="72"/>
  <c r="K1284" i="72"/>
  <c r="K1283" i="72"/>
  <c r="K1282" i="72"/>
  <c r="K1281" i="72"/>
  <c r="K1280" i="72"/>
  <c r="K1279" i="72"/>
  <c r="K1278" i="72"/>
  <c r="K1277" i="72"/>
  <c r="K1276" i="72"/>
  <c r="K1275" i="72"/>
  <c r="K1274" i="72"/>
  <c r="K1273" i="72"/>
  <c r="K1272" i="72"/>
  <c r="K1271" i="72"/>
  <c r="K1270" i="72"/>
  <c r="K1269" i="72"/>
  <c r="K1268" i="72"/>
  <c r="K1267" i="72"/>
  <c r="K1266" i="72"/>
  <c r="K1265" i="72"/>
  <c r="K1264" i="72"/>
  <c r="K1263" i="72"/>
  <c r="K1262" i="72"/>
  <c r="K1261" i="72"/>
  <c r="K1260" i="72"/>
  <c r="K1259" i="72"/>
  <c r="K1258" i="72"/>
  <c r="K1257" i="72"/>
  <c r="K1256" i="72"/>
  <c r="K1255" i="72"/>
  <c r="K1254" i="72"/>
  <c r="K1253" i="72"/>
  <c r="K1252" i="72"/>
  <c r="K1251" i="72"/>
  <c r="K1250" i="72"/>
  <c r="K1249" i="72"/>
  <c r="K1248" i="72"/>
  <c r="K1247" i="72"/>
  <c r="K1246" i="72"/>
  <c r="K1245" i="72"/>
  <c r="K1244" i="72"/>
  <c r="K1243" i="72"/>
  <c r="K1242" i="72"/>
  <c r="K1241" i="72"/>
  <c r="K1240" i="72"/>
  <c r="K1239" i="72"/>
  <c r="K1238" i="72"/>
  <c r="K1237" i="72"/>
  <c r="K1236" i="72"/>
  <c r="K1235" i="72"/>
  <c r="K1234" i="72"/>
  <c r="K1233" i="72"/>
  <c r="K1232" i="72"/>
  <c r="K1231" i="72"/>
  <c r="K1230" i="72"/>
  <c r="K1229" i="72"/>
  <c r="K1228" i="72"/>
  <c r="K1227" i="72"/>
  <c r="K1226" i="72"/>
  <c r="K1225" i="72"/>
  <c r="K1224" i="72"/>
  <c r="K1223" i="72"/>
  <c r="K1222" i="72"/>
  <c r="K1221" i="72"/>
  <c r="K1220" i="72"/>
  <c r="K1219" i="72"/>
  <c r="K1218" i="72"/>
  <c r="K1217" i="72"/>
  <c r="K1216" i="72"/>
  <c r="K1215" i="72"/>
  <c r="K1214" i="72"/>
  <c r="K1213" i="72"/>
  <c r="K1212" i="72"/>
  <c r="K1211" i="72"/>
  <c r="K1210" i="72"/>
  <c r="K1209" i="72"/>
  <c r="K1208" i="72"/>
  <c r="K1207" i="72"/>
  <c r="K1206" i="72"/>
  <c r="K1205" i="72"/>
  <c r="K1204" i="72"/>
  <c r="K1203" i="72"/>
  <c r="K1202" i="72"/>
  <c r="K1201" i="72"/>
  <c r="K1200" i="72"/>
  <c r="K1199" i="72"/>
  <c r="K1198" i="72"/>
  <c r="K1197" i="72"/>
  <c r="K1196" i="72"/>
  <c r="K1195" i="72"/>
  <c r="K1194" i="72"/>
  <c r="K1193" i="72"/>
  <c r="K1192" i="72"/>
  <c r="K1191" i="72"/>
  <c r="K1190" i="72"/>
  <c r="K1189" i="72"/>
  <c r="K1188" i="72"/>
  <c r="K1187" i="72"/>
  <c r="K1186" i="72"/>
  <c r="K1185" i="72"/>
  <c r="K1184" i="72"/>
  <c r="K1183" i="72"/>
  <c r="K1182" i="72"/>
  <c r="K1181" i="72"/>
  <c r="K1180" i="72"/>
  <c r="K1179" i="72"/>
  <c r="K1178" i="72"/>
  <c r="K1177" i="72"/>
  <c r="K1176" i="72"/>
  <c r="K1175" i="72"/>
  <c r="K1174" i="72"/>
  <c r="K1173" i="72"/>
  <c r="K1172" i="72"/>
  <c r="K1171" i="72"/>
  <c r="K1170" i="72"/>
  <c r="K1169" i="72"/>
  <c r="K1168" i="72"/>
  <c r="K1167" i="72"/>
  <c r="K1166" i="72"/>
  <c r="K1165" i="72"/>
  <c r="K1164" i="72"/>
  <c r="K1163" i="72"/>
  <c r="K1162" i="72"/>
  <c r="K1161" i="72"/>
  <c r="K1160" i="72"/>
  <c r="K1159" i="72"/>
  <c r="K1158" i="72"/>
  <c r="K1157" i="72"/>
  <c r="K1156" i="72"/>
  <c r="K1155" i="72"/>
  <c r="K1154" i="72"/>
  <c r="K1153" i="72"/>
  <c r="K1152" i="72"/>
  <c r="K1151" i="72"/>
  <c r="K1150" i="72"/>
  <c r="K1149" i="72"/>
  <c r="K1148" i="72"/>
  <c r="K1147" i="72"/>
  <c r="K1146" i="72"/>
  <c r="K1145" i="72"/>
  <c r="K1144" i="72"/>
  <c r="K1143" i="72"/>
  <c r="K1142" i="72"/>
  <c r="K1141" i="72"/>
  <c r="K1140" i="72"/>
  <c r="K1139" i="72"/>
  <c r="K1138" i="72"/>
  <c r="K1137" i="72"/>
  <c r="K1136" i="72"/>
  <c r="K1135" i="72"/>
  <c r="K1134" i="72"/>
  <c r="K1133" i="72"/>
  <c r="K1132" i="72"/>
  <c r="K1131" i="72"/>
  <c r="K1130" i="72"/>
  <c r="K1129" i="72"/>
  <c r="K1128" i="72"/>
  <c r="K1127" i="72"/>
  <c r="K1126" i="72"/>
  <c r="K1125" i="72"/>
  <c r="K1124" i="72"/>
  <c r="K1123" i="72"/>
  <c r="K1122" i="72"/>
  <c r="K1121" i="72"/>
  <c r="K1120" i="72"/>
  <c r="K1119" i="72"/>
  <c r="K1118" i="72"/>
  <c r="K1117" i="72"/>
  <c r="K1116" i="72"/>
  <c r="K1115" i="72"/>
  <c r="K1114" i="72"/>
  <c r="K1113" i="72"/>
  <c r="K1112" i="72"/>
  <c r="K1111" i="72"/>
  <c r="K1110" i="72"/>
  <c r="K1109" i="72"/>
  <c r="K1108" i="72"/>
  <c r="K1107" i="72"/>
  <c r="K1106" i="72"/>
  <c r="K1105" i="72"/>
  <c r="K1104" i="72"/>
  <c r="K1103" i="72"/>
  <c r="K1100" i="72"/>
  <c r="K1099" i="72"/>
  <c r="K1098" i="72"/>
  <c r="K1097" i="72"/>
  <c r="K1096" i="72"/>
  <c r="K1095" i="72"/>
  <c r="K1094" i="72"/>
  <c r="K1093" i="72"/>
  <c r="K1092" i="72"/>
  <c r="K1091" i="72"/>
  <c r="K1090" i="72"/>
  <c r="K1089" i="72"/>
  <c r="K1088" i="72"/>
  <c r="K1087" i="72"/>
  <c r="K1086" i="72"/>
  <c r="K1085" i="72"/>
  <c r="K1084" i="72"/>
  <c r="K1083" i="72"/>
  <c r="K1082" i="72"/>
  <c r="K1081" i="72"/>
  <c r="K1080" i="72"/>
  <c r="K1079" i="72"/>
  <c r="K1078" i="72"/>
  <c r="K1077" i="72"/>
  <c r="K1076" i="72"/>
  <c r="K1075" i="72"/>
  <c r="K1074" i="72"/>
  <c r="K1073" i="72"/>
  <c r="K1072" i="72"/>
  <c r="K1071" i="72"/>
  <c r="K1070" i="72"/>
  <c r="K1069" i="72"/>
  <c r="K1068" i="72"/>
  <c r="K1067" i="72"/>
  <c r="K1066" i="72"/>
  <c r="K1065" i="72"/>
  <c r="K1064" i="72"/>
  <c r="K1063" i="72"/>
  <c r="K1062" i="72"/>
  <c r="K1061" i="72"/>
  <c r="K1060" i="72"/>
  <c r="K1059" i="72"/>
  <c r="K1058" i="72"/>
  <c r="K1057" i="72"/>
  <c r="K1056" i="72"/>
  <c r="K1055" i="72"/>
  <c r="K1054" i="72"/>
  <c r="K1053" i="72"/>
  <c r="K1052" i="72"/>
  <c r="K1051" i="72"/>
  <c r="K1050" i="72"/>
  <c r="K1049" i="72"/>
  <c r="K1048" i="72"/>
  <c r="K1047" i="72"/>
  <c r="K1046" i="72"/>
  <c r="K1045" i="72"/>
  <c r="K1044" i="72"/>
  <c r="K1039" i="72"/>
  <c r="K1038" i="72"/>
  <c r="K1037" i="72"/>
  <c r="K1028" i="72"/>
  <c r="K1027" i="72"/>
  <c r="K1026" i="72"/>
  <c r="K1025" i="72"/>
  <c r="K1024" i="72"/>
  <c r="K1023" i="72"/>
  <c r="K1022" i="72"/>
  <c r="K1021" i="72"/>
  <c r="K1020" i="72"/>
  <c r="K1019" i="72"/>
  <c r="K1018" i="72"/>
  <c r="K1017" i="72"/>
  <c r="K1016" i="72"/>
  <c r="K1015" i="72"/>
  <c r="K1014" i="72"/>
  <c r="K1013" i="72"/>
  <c r="K1012" i="72"/>
  <c r="K1011" i="72"/>
  <c r="K1010" i="72"/>
  <c r="K1009" i="72"/>
  <c r="K1008" i="72"/>
  <c r="K1007" i="72"/>
  <c r="K1006" i="72"/>
  <c r="K1005" i="72"/>
  <c r="K1004" i="72"/>
  <c r="K1003" i="72"/>
  <c r="K1002" i="72"/>
  <c r="K1001" i="72"/>
  <c r="K1000" i="72"/>
  <c r="K999" i="72"/>
  <c r="K998" i="72"/>
  <c r="K997" i="72"/>
  <c r="K996" i="72"/>
  <c r="K995" i="72"/>
  <c r="K994" i="72"/>
  <c r="K993" i="72"/>
  <c r="K992" i="72"/>
  <c r="K991" i="72"/>
  <c r="K990" i="72"/>
  <c r="K989" i="72"/>
  <c r="K988" i="72"/>
  <c r="K987" i="72"/>
  <c r="K986" i="72"/>
  <c r="K985" i="72"/>
  <c r="K984" i="72"/>
  <c r="K983" i="72"/>
  <c r="K982" i="72"/>
  <c r="K981" i="72"/>
  <c r="K980" i="72"/>
  <c r="K979" i="72"/>
  <c r="K978" i="72"/>
  <c r="K977" i="72"/>
  <c r="K976" i="72"/>
  <c r="K975" i="72"/>
  <c r="K974" i="72"/>
  <c r="K973" i="72"/>
  <c r="K972" i="72"/>
  <c r="K971" i="72"/>
  <c r="K970" i="72"/>
  <c r="K969" i="72"/>
  <c r="K968" i="72"/>
  <c r="K967" i="72"/>
  <c r="K966" i="72"/>
  <c r="K965" i="72"/>
  <c r="K964" i="72"/>
  <c r="K963" i="72"/>
  <c r="K962" i="72"/>
  <c r="K961" i="72"/>
  <c r="K960" i="72"/>
  <c r="K959" i="72"/>
  <c r="K958" i="72"/>
  <c r="K957" i="72"/>
  <c r="K956" i="72"/>
  <c r="K955" i="72"/>
  <c r="K954" i="72"/>
  <c r="K953" i="72"/>
  <c r="K952" i="72"/>
  <c r="K951" i="72"/>
  <c r="K950" i="72"/>
  <c r="K949" i="72"/>
  <c r="K948" i="72"/>
  <c r="K947" i="72"/>
  <c r="K946" i="72"/>
  <c r="K945" i="72"/>
  <c r="K944" i="72"/>
  <c r="K943" i="72"/>
  <c r="K942" i="72"/>
  <c r="K941" i="72"/>
  <c r="K940" i="72"/>
  <c r="K939" i="72"/>
  <c r="K938" i="72"/>
  <c r="K937" i="72"/>
  <c r="K936" i="72"/>
  <c r="K935" i="72"/>
  <c r="K934" i="72"/>
  <c r="K933" i="72"/>
  <c r="K932" i="72"/>
  <c r="K931" i="72"/>
  <c r="K930" i="72"/>
  <c r="K929" i="72"/>
  <c r="K928" i="72"/>
  <c r="K927" i="72"/>
  <c r="K926" i="72"/>
  <c r="K925" i="72"/>
  <c r="K924" i="72"/>
  <c r="K923" i="72"/>
  <c r="K922" i="72"/>
  <c r="K921" i="72"/>
  <c r="K920" i="72"/>
  <c r="K919" i="72"/>
  <c r="K918" i="72"/>
  <c r="K917" i="72"/>
  <c r="K916" i="72"/>
  <c r="K915" i="72"/>
  <c r="K914" i="72"/>
  <c r="K913" i="72"/>
  <c r="K912" i="72"/>
  <c r="K911" i="72"/>
  <c r="K910" i="72"/>
  <c r="K909" i="72"/>
  <c r="K908" i="72"/>
  <c r="K907" i="72"/>
  <c r="K906" i="72"/>
  <c r="K905" i="72"/>
  <c r="K904" i="72"/>
  <c r="K903" i="72"/>
  <c r="K902" i="72"/>
  <c r="K901" i="72"/>
  <c r="K900" i="72"/>
  <c r="K899" i="72"/>
  <c r="K898" i="72"/>
  <c r="K897" i="72"/>
  <c r="K896" i="72"/>
  <c r="K895" i="72"/>
  <c r="K894" i="72"/>
  <c r="K893" i="72"/>
  <c r="K892" i="72"/>
  <c r="K891" i="72"/>
  <c r="K890" i="72"/>
  <c r="K889" i="72"/>
  <c r="K888" i="72"/>
  <c r="K887" i="72"/>
  <c r="K886" i="72"/>
  <c r="K885" i="72"/>
  <c r="K884" i="72"/>
  <c r="K883" i="72"/>
  <c r="K882" i="72"/>
  <c r="K881" i="72"/>
  <c r="K880" i="72"/>
  <c r="K879" i="72"/>
  <c r="K878" i="72"/>
  <c r="K877" i="72"/>
  <c r="K876" i="72"/>
  <c r="K875" i="72"/>
  <c r="K874" i="72"/>
  <c r="K873" i="72"/>
  <c r="K872" i="72"/>
  <c r="K871" i="72"/>
  <c r="K870" i="72"/>
  <c r="K869" i="72"/>
  <c r="K868" i="72"/>
  <c r="K867" i="72"/>
  <c r="K866" i="72"/>
  <c r="K865" i="72"/>
  <c r="K864" i="72"/>
  <c r="K863" i="72"/>
  <c r="K862" i="72"/>
  <c r="K861" i="72"/>
  <c r="K860" i="72"/>
  <c r="K859" i="72"/>
  <c r="K858" i="72"/>
  <c r="K857" i="72"/>
  <c r="K856" i="72"/>
  <c r="K855" i="72"/>
  <c r="K854" i="72"/>
  <c r="K853" i="72"/>
  <c r="K852" i="72"/>
  <c r="K851" i="72"/>
  <c r="K850" i="72"/>
  <c r="K849" i="72"/>
  <c r="K848" i="72"/>
  <c r="K847" i="72"/>
  <c r="K846" i="72"/>
  <c r="K845" i="72"/>
  <c r="K844" i="72"/>
  <c r="K843" i="72"/>
  <c r="K842" i="72"/>
  <c r="K841" i="72"/>
  <c r="K840" i="72"/>
  <c r="K839" i="72"/>
  <c r="K838" i="72"/>
  <c r="K837" i="72"/>
  <c r="K836" i="72"/>
  <c r="K835" i="72"/>
  <c r="K834" i="72"/>
  <c r="K833" i="72"/>
  <c r="K832" i="72"/>
  <c r="K831" i="72"/>
  <c r="K830" i="72"/>
  <c r="K829" i="72"/>
  <c r="K828" i="72"/>
  <c r="K827" i="72"/>
  <c r="K826" i="72"/>
  <c r="K825" i="72"/>
  <c r="K824" i="72"/>
  <c r="K823" i="72"/>
  <c r="K822" i="72"/>
  <c r="K821" i="72"/>
  <c r="K820" i="72"/>
  <c r="K819" i="72"/>
  <c r="K818" i="72"/>
  <c r="K817" i="72"/>
  <c r="K816" i="72"/>
  <c r="K815" i="72"/>
  <c r="K814" i="72"/>
  <c r="K813" i="72"/>
  <c r="K812" i="72"/>
  <c r="K811" i="72"/>
  <c r="K810" i="72"/>
  <c r="K809" i="72"/>
  <c r="K808" i="72"/>
  <c r="K807" i="72"/>
  <c r="K806" i="72"/>
  <c r="K805" i="72"/>
  <c r="K804" i="72"/>
  <c r="K803" i="72"/>
  <c r="K802" i="72"/>
  <c r="K801" i="72"/>
  <c r="K800" i="72"/>
  <c r="K799" i="72"/>
  <c r="K798" i="72"/>
  <c r="K797" i="72"/>
  <c r="K796" i="72"/>
  <c r="K795" i="72"/>
  <c r="K794" i="72"/>
  <c r="K793" i="72"/>
  <c r="K792" i="72"/>
  <c r="K791" i="72"/>
  <c r="K790" i="72"/>
  <c r="K789" i="72"/>
  <c r="K788" i="72"/>
  <c r="K787" i="72"/>
  <c r="K786" i="72"/>
  <c r="K785" i="72"/>
  <c r="K784" i="72"/>
  <c r="K783" i="72"/>
  <c r="K782" i="72"/>
  <c r="K781" i="72"/>
  <c r="K780" i="72"/>
  <c r="K779" i="72"/>
  <c r="K778" i="72"/>
  <c r="K777" i="72"/>
  <c r="K776" i="72"/>
  <c r="K775" i="72"/>
  <c r="K774" i="72"/>
  <c r="K773" i="72"/>
  <c r="K772" i="72"/>
  <c r="K771" i="72"/>
  <c r="K770" i="72"/>
  <c r="K769" i="72"/>
  <c r="K768" i="72"/>
  <c r="K767" i="72"/>
  <c r="K766" i="72"/>
  <c r="K765" i="72"/>
  <c r="K764" i="72"/>
  <c r="K763" i="72"/>
  <c r="K762" i="72"/>
  <c r="K761" i="72"/>
  <c r="K760" i="72"/>
  <c r="K759" i="72"/>
  <c r="K758" i="72"/>
  <c r="K757" i="72"/>
  <c r="K756" i="72"/>
  <c r="K755" i="72"/>
  <c r="K754" i="72"/>
  <c r="K753" i="72"/>
  <c r="K752" i="72"/>
  <c r="K751" i="72"/>
  <c r="K750" i="72"/>
  <c r="K749" i="72"/>
  <c r="K748" i="72"/>
  <c r="K747" i="72"/>
  <c r="K746" i="72"/>
  <c r="K745" i="72"/>
  <c r="K744" i="72"/>
  <c r="K743" i="72"/>
  <c r="K742" i="72"/>
  <c r="K741" i="72"/>
  <c r="K740" i="72"/>
  <c r="K739" i="72"/>
  <c r="K738" i="72"/>
  <c r="K737" i="72"/>
  <c r="K736" i="72"/>
  <c r="K735" i="72"/>
  <c r="K734" i="72"/>
  <c r="K733" i="72"/>
  <c r="K732" i="72"/>
  <c r="K731" i="72"/>
  <c r="K730" i="72"/>
  <c r="K729" i="72"/>
  <c r="K728" i="72"/>
  <c r="K727" i="72"/>
  <c r="K726" i="72"/>
  <c r="K725" i="72"/>
  <c r="K724" i="72"/>
  <c r="K723" i="72"/>
  <c r="K722" i="72"/>
  <c r="K721" i="72"/>
  <c r="K720" i="72"/>
  <c r="K719" i="72"/>
  <c r="K718" i="72"/>
  <c r="K717" i="72"/>
  <c r="K716" i="72"/>
  <c r="K715" i="72"/>
  <c r="K714" i="72"/>
  <c r="K713" i="72"/>
  <c r="K712" i="72"/>
  <c r="K711" i="72"/>
  <c r="K710" i="72"/>
  <c r="K709" i="72"/>
  <c r="K708" i="72"/>
  <c r="K707" i="72"/>
  <c r="K706" i="72"/>
  <c r="K705" i="72"/>
  <c r="K704" i="72"/>
  <c r="K703" i="72"/>
  <c r="K702" i="72"/>
  <c r="K701" i="72"/>
  <c r="K700" i="72"/>
  <c r="K699" i="72"/>
  <c r="K698" i="72"/>
  <c r="K697" i="72"/>
  <c r="K696" i="72"/>
  <c r="K695" i="72"/>
  <c r="K694" i="72"/>
  <c r="K693" i="72"/>
  <c r="K692" i="72"/>
  <c r="K691" i="72"/>
  <c r="K690" i="72"/>
  <c r="K689" i="72"/>
  <c r="K688" i="72"/>
  <c r="K687" i="72"/>
  <c r="K686" i="72"/>
  <c r="K685" i="72"/>
  <c r="K684" i="72"/>
  <c r="K683" i="72"/>
  <c r="K682" i="72"/>
  <c r="K681" i="72"/>
  <c r="K680" i="72"/>
  <c r="K679" i="72"/>
  <c r="K678" i="72"/>
  <c r="K677" i="72"/>
  <c r="K676" i="72"/>
  <c r="K675" i="72"/>
  <c r="K674" i="72"/>
  <c r="K673" i="72"/>
  <c r="K672" i="72"/>
  <c r="K671" i="72"/>
  <c r="K670" i="72"/>
  <c r="K669" i="72"/>
  <c r="K668" i="72"/>
  <c r="K667" i="72"/>
  <c r="K666" i="72"/>
  <c r="K665" i="72"/>
  <c r="K664" i="72"/>
  <c r="K663" i="72"/>
  <c r="K662" i="72"/>
  <c r="K661" i="72"/>
  <c r="K660" i="72"/>
  <c r="K659" i="72"/>
  <c r="K658" i="72"/>
  <c r="K657" i="72"/>
  <c r="K656" i="72"/>
  <c r="K655" i="72"/>
  <c r="K654" i="72"/>
  <c r="K653" i="72"/>
  <c r="K652" i="72"/>
  <c r="K651" i="72"/>
  <c r="K650" i="72"/>
  <c r="K649" i="72"/>
  <c r="K648" i="72"/>
  <c r="K647" i="72"/>
  <c r="K646" i="72"/>
  <c r="K645" i="72"/>
  <c r="K644" i="72"/>
  <c r="K643" i="72"/>
  <c r="K642" i="72"/>
  <c r="K641" i="72"/>
  <c r="K640" i="72"/>
  <c r="K639" i="72"/>
  <c r="K638" i="72"/>
  <c r="K637" i="72"/>
  <c r="K636" i="72"/>
  <c r="K635" i="72"/>
  <c r="K634" i="72"/>
  <c r="K633" i="72"/>
  <c r="K632" i="72"/>
  <c r="K631" i="72"/>
  <c r="K630" i="72"/>
  <c r="K629" i="72"/>
  <c r="K628" i="72"/>
  <c r="K627" i="72"/>
  <c r="K626" i="72"/>
  <c r="K625" i="72"/>
  <c r="K624" i="72"/>
  <c r="K623" i="72"/>
  <c r="K622" i="72"/>
  <c r="K621" i="72"/>
  <c r="K620" i="72"/>
  <c r="K619" i="72"/>
  <c r="K618" i="72"/>
  <c r="K617" i="72"/>
  <c r="K616" i="72"/>
  <c r="K615" i="72"/>
  <c r="K614" i="72"/>
  <c r="K613" i="72"/>
  <c r="K612" i="72"/>
  <c r="K611" i="72"/>
  <c r="K610" i="72"/>
  <c r="K609" i="72"/>
  <c r="K608" i="72"/>
  <c r="K607" i="72"/>
  <c r="K606" i="72"/>
  <c r="K605" i="72"/>
  <c r="K604" i="72"/>
  <c r="K603" i="72"/>
  <c r="K602" i="72"/>
  <c r="K601" i="72"/>
  <c r="K600" i="72"/>
  <c r="K599" i="72"/>
  <c r="K598" i="72"/>
  <c r="K597" i="72"/>
  <c r="K596" i="72"/>
  <c r="K595" i="72"/>
  <c r="K594" i="72"/>
  <c r="K593" i="72"/>
  <c r="K592" i="72"/>
  <c r="K591" i="72"/>
  <c r="K590" i="72"/>
  <c r="K589" i="72"/>
  <c r="K588" i="72"/>
  <c r="K587" i="72"/>
  <c r="K586" i="72"/>
  <c r="K585" i="72"/>
  <c r="K584" i="72"/>
  <c r="K583" i="72"/>
  <c r="K582" i="72"/>
  <c r="K581" i="72"/>
  <c r="K580" i="72"/>
  <c r="K579" i="72"/>
  <c r="K578" i="72"/>
  <c r="K577" i="72"/>
  <c r="K576" i="72"/>
  <c r="K575" i="72"/>
  <c r="K574" i="72"/>
  <c r="K573" i="72"/>
  <c r="K572" i="72"/>
  <c r="K571" i="72"/>
  <c r="K570" i="72"/>
  <c r="K569" i="72"/>
  <c r="K568" i="72"/>
  <c r="K567" i="72"/>
  <c r="K566" i="72"/>
  <c r="K565" i="72"/>
  <c r="K564" i="72"/>
  <c r="K563" i="72"/>
  <c r="K562" i="72"/>
  <c r="K561" i="72"/>
  <c r="K560" i="72"/>
  <c r="K559" i="72"/>
  <c r="K558" i="72"/>
  <c r="K557" i="72"/>
  <c r="K556" i="72"/>
  <c r="K555" i="72"/>
  <c r="K554" i="72"/>
  <c r="K553" i="72"/>
  <c r="K552" i="72"/>
  <c r="K551" i="72"/>
  <c r="K550" i="72"/>
  <c r="K549" i="72"/>
  <c r="K548" i="72"/>
  <c r="K547" i="72"/>
  <c r="K546" i="72"/>
  <c r="K545" i="72"/>
  <c r="K544" i="72"/>
  <c r="K543" i="72"/>
  <c r="K542" i="72"/>
  <c r="K541" i="72"/>
  <c r="K540" i="72"/>
  <c r="K539" i="72"/>
  <c r="K538" i="72"/>
  <c r="K537" i="72"/>
  <c r="K536" i="72"/>
  <c r="K535" i="72"/>
  <c r="K534" i="72"/>
  <c r="K533" i="72"/>
  <c r="K532" i="72"/>
  <c r="K531" i="72"/>
  <c r="K530" i="72"/>
  <c r="K529" i="72"/>
  <c r="K528" i="72"/>
  <c r="K527" i="72"/>
  <c r="K526" i="72"/>
  <c r="K525" i="72"/>
  <c r="K524" i="72"/>
  <c r="K523" i="72"/>
  <c r="K522" i="72"/>
  <c r="K521" i="72"/>
  <c r="K520" i="72"/>
  <c r="K519" i="72"/>
  <c r="K518" i="72"/>
  <c r="K517" i="72"/>
  <c r="K516" i="72"/>
  <c r="K515" i="72"/>
  <c r="K514" i="72"/>
  <c r="K513" i="72"/>
  <c r="K512" i="72"/>
  <c r="K511" i="72"/>
  <c r="K510" i="72"/>
  <c r="K509" i="72"/>
  <c r="K508" i="72"/>
  <c r="K507" i="72"/>
  <c r="K506" i="72"/>
  <c r="K505" i="72"/>
  <c r="K504" i="72"/>
  <c r="K503" i="72"/>
  <c r="K502" i="72"/>
  <c r="K501" i="72"/>
  <c r="K500" i="72"/>
  <c r="K499" i="72"/>
  <c r="K498" i="72"/>
  <c r="K497" i="72"/>
  <c r="K496" i="72"/>
  <c r="K495" i="72"/>
  <c r="K494" i="72"/>
  <c r="K493" i="72"/>
  <c r="K492" i="72"/>
  <c r="K491" i="72"/>
  <c r="K490" i="72"/>
  <c r="K489" i="72"/>
  <c r="K488" i="72"/>
  <c r="K487" i="72"/>
  <c r="K486" i="72"/>
  <c r="K485" i="72"/>
  <c r="K484" i="72"/>
  <c r="K483" i="72"/>
  <c r="K482" i="72"/>
  <c r="K481" i="72"/>
  <c r="K480" i="72"/>
  <c r="K479" i="72"/>
  <c r="K478" i="72"/>
  <c r="K477" i="72"/>
  <c r="K476" i="72"/>
  <c r="K475" i="72"/>
  <c r="K474" i="72"/>
  <c r="K473" i="72"/>
  <c r="K472" i="72"/>
  <c r="K471" i="72"/>
  <c r="K470" i="72"/>
  <c r="K469" i="72"/>
  <c r="K468" i="72"/>
  <c r="K467" i="72"/>
  <c r="K466" i="72"/>
  <c r="K465" i="72"/>
  <c r="K464" i="72"/>
  <c r="K463" i="72"/>
  <c r="K462" i="72"/>
  <c r="K461" i="72"/>
  <c r="K460" i="72"/>
  <c r="K459" i="72"/>
  <c r="K458" i="72"/>
  <c r="K457" i="72"/>
  <c r="K456" i="72"/>
  <c r="K455" i="72"/>
  <c r="K454" i="72"/>
  <c r="K453" i="72"/>
  <c r="K452" i="72"/>
  <c r="K451" i="72"/>
  <c r="K450" i="72"/>
  <c r="K449" i="72"/>
  <c r="K448" i="72"/>
  <c r="K447" i="72"/>
  <c r="K446" i="72"/>
  <c r="K445" i="72"/>
  <c r="K444" i="72"/>
  <c r="K443" i="72"/>
  <c r="K442" i="72"/>
  <c r="K441" i="72"/>
  <c r="K440" i="72"/>
  <c r="K439" i="72"/>
  <c r="K438" i="72"/>
  <c r="K437" i="72"/>
  <c r="K436" i="72"/>
  <c r="K435" i="72"/>
  <c r="K434" i="72"/>
  <c r="K433" i="72"/>
  <c r="K432" i="72"/>
  <c r="K431" i="72"/>
  <c r="K430" i="72"/>
  <c r="K429" i="72"/>
  <c r="K428" i="72"/>
  <c r="K427" i="72"/>
  <c r="K426" i="72"/>
  <c r="K425" i="72"/>
  <c r="K424" i="72"/>
  <c r="K423" i="72"/>
  <c r="K422" i="72"/>
  <c r="K421" i="72"/>
  <c r="K420" i="72"/>
  <c r="K419" i="72"/>
  <c r="K418" i="72"/>
  <c r="K417" i="72"/>
  <c r="K416" i="72"/>
  <c r="K415" i="72"/>
  <c r="K414" i="72"/>
  <c r="K413" i="72"/>
  <c r="K412" i="72"/>
  <c r="K411" i="72"/>
  <c r="K410" i="72"/>
  <c r="K409" i="72"/>
  <c r="K408" i="72"/>
  <c r="K407" i="72"/>
  <c r="K406" i="72"/>
  <c r="K405" i="72"/>
  <c r="K404" i="72"/>
  <c r="K403" i="72"/>
  <c r="K402" i="72"/>
  <c r="K401" i="72"/>
  <c r="K400" i="72"/>
  <c r="K399" i="72"/>
  <c r="K398" i="72"/>
  <c r="K397" i="72"/>
  <c r="K396" i="72"/>
  <c r="K395" i="72"/>
  <c r="K394" i="72"/>
  <c r="K393" i="72"/>
  <c r="K392" i="72"/>
  <c r="K391" i="72"/>
  <c r="K390" i="72"/>
  <c r="K389" i="72"/>
  <c r="K388" i="72"/>
  <c r="K387" i="72"/>
  <c r="K386" i="72"/>
  <c r="K385" i="72"/>
  <c r="K384" i="72"/>
  <c r="K383" i="72"/>
  <c r="K382" i="72"/>
  <c r="K381" i="72"/>
  <c r="K380" i="72"/>
  <c r="K379" i="72"/>
  <c r="K378" i="72"/>
  <c r="K377" i="72"/>
  <c r="K376" i="72"/>
  <c r="K375" i="72"/>
  <c r="K374" i="72"/>
  <c r="K373" i="72"/>
  <c r="K372" i="72"/>
  <c r="K371" i="72"/>
  <c r="K370" i="72"/>
  <c r="K369" i="72"/>
  <c r="K368" i="72"/>
  <c r="K367" i="72"/>
  <c r="K366" i="72"/>
  <c r="K365" i="72"/>
  <c r="K364" i="72"/>
  <c r="K363" i="72"/>
  <c r="K362" i="72"/>
  <c r="K361" i="72"/>
  <c r="K360" i="72"/>
  <c r="K359" i="72"/>
  <c r="K358" i="72"/>
  <c r="K357" i="72"/>
  <c r="K356" i="72"/>
  <c r="K355" i="72"/>
  <c r="K354" i="72"/>
  <c r="K353" i="72"/>
  <c r="K352" i="72"/>
  <c r="K351" i="72"/>
  <c r="K350" i="72"/>
  <c r="K349" i="72"/>
  <c r="K348" i="72"/>
  <c r="K347" i="72"/>
  <c r="K346" i="72"/>
  <c r="K345" i="72"/>
  <c r="K344" i="72"/>
  <c r="K343" i="72"/>
  <c r="K342" i="72"/>
  <c r="K341" i="72"/>
  <c r="K340" i="72"/>
  <c r="K339" i="72"/>
  <c r="K338" i="72"/>
  <c r="K337" i="72"/>
  <c r="K336" i="72"/>
  <c r="K335" i="72"/>
  <c r="K334" i="72"/>
  <c r="K333" i="72"/>
  <c r="K332" i="72"/>
  <c r="K331" i="72"/>
  <c r="K330" i="72"/>
  <c r="K329" i="72"/>
  <c r="K328" i="72"/>
  <c r="K327" i="72"/>
  <c r="K326" i="72"/>
  <c r="K325" i="72"/>
  <c r="K324" i="72"/>
  <c r="K323" i="72"/>
  <c r="K322" i="72"/>
  <c r="K321" i="72"/>
  <c r="K320" i="72"/>
  <c r="K319" i="72"/>
  <c r="K318" i="72"/>
  <c r="K317" i="72"/>
  <c r="K316" i="72"/>
  <c r="K315" i="72"/>
  <c r="K314" i="72"/>
  <c r="K313" i="72"/>
  <c r="K312" i="72"/>
  <c r="K311" i="72"/>
  <c r="K310" i="72"/>
  <c r="K309" i="72"/>
  <c r="K308" i="72"/>
  <c r="K307" i="72"/>
  <c r="K306" i="72"/>
  <c r="K305" i="72"/>
  <c r="K304" i="72"/>
  <c r="K303" i="72"/>
  <c r="K302" i="72"/>
  <c r="K301" i="72"/>
  <c r="K300" i="72"/>
  <c r="K299" i="72"/>
  <c r="K298" i="72"/>
  <c r="K297" i="72"/>
  <c r="K296" i="72"/>
  <c r="K295" i="72"/>
  <c r="K294" i="72"/>
  <c r="K293" i="72"/>
  <c r="K292" i="72"/>
  <c r="K291" i="72"/>
  <c r="K290" i="72"/>
  <c r="K289" i="72"/>
  <c r="K288" i="72"/>
  <c r="K287" i="72"/>
  <c r="K286" i="72"/>
  <c r="K285" i="72"/>
  <c r="K284" i="72"/>
  <c r="K283" i="72"/>
  <c r="K282" i="72"/>
  <c r="K281" i="72"/>
  <c r="K280" i="72"/>
  <c r="K279" i="72"/>
  <c r="K278" i="72"/>
  <c r="K277" i="72"/>
  <c r="K276" i="72"/>
  <c r="K275" i="72"/>
  <c r="K274" i="72"/>
  <c r="K273" i="72"/>
  <c r="K272" i="72"/>
  <c r="K271" i="72"/>
  <c r="K270" i="72"/>
  <c r="K269" i="72"/>
  <c r="K268" i="72"/>
  <c r="K267" i="72"/>
  <c r="K266" i="72"/>
  <c r="K265" i="72"/>
  <c r="K264" i="72"/>
  <c r="K263" i="72"/>
  <c r="K262" i="72"/>
  <c r="K261" i="72"/>
  <c r="K260" i="72"/>
  <c r="K259" i="72"/>
  <c r="K258" i="72"/>
  <c r="K257" i="72"/>
  <c r="K256" i="72"/>
  <c r="K255" i="72"/>
  <c r="K254" i="72"/>
  <c r="K253" i="72"/>
  <c r="K252" i="72"/>
  <c r="K251" i="72"/>
  <c r="K250" i="72"/>
  <c r="K249" i="72"/>
  <c r="K248" i="72"/>
  <c r="K247" i="72"/>
  <c r="K246" i="72"/>
  <c r="K245" i="72"/>
  <c r="K244" i="72"/>
  <c r="K243" i="72"/>
  <c r="K242" i="72"/>
  <c r="K241" i="72"/>
  <c r="K240" i="72"/>
  <c r="K239" i="72"/>
  <c r="K238" i="72"/>
  <c r="K237" i="72"/>
  <c r="K236" i="72"/>
  <c r="K235" i="72"/>
  <c r="K234" i="72"/>
  <c r="K233" i="72"/>
  <c r="K232" i="72"/>
  <c r="K231" i="72"/>
  <c r="K230" i="72"/>
  <c r="K229" i="72"/>
  <c r="K228" i="72"/>
  <c r="K227" i="72"/>
  <c r="K226" i="72"/>
  <c r="K225" i="72"/>
  <c r="K224" i="72"/>
  <c r="K223" i="72"/>
  <c r="K222" i="72"/>
  <c r="K221" i="72"/>
  <c r="K220" i="72"/>
  <c r="K219" i="72"/>
  <c r="K218" i="72"/>
  <c r="K217" i="72"/>
  <c r="K216" i="72"/>
  <c r="K215" i="72"/>
  <c r="K214" i="72"/>
  <c r="K213" i="72"/>
  <c r="K212" i="72"/>
  <c r="K211" i="72"/>
  <c r="K210" i="72"/>
  <c r="K209" i="72"/>
  <c r="K208" i="72"/>
  <c r="K207" i="72"/>
  <c r="K206" i="72"/>
  <c r="K205" i="72"/>
  <c r="K204" i="72"/>
  <c r="K203" i="72"/>
  <c r="K202" i="72"/>
  <c r="K201" i="72"/>
  <c r="K200" i="72"/>
  <c r="K199" i="72"/>
  <c r="K198" i="72"/>
  <c r="K197" i="72"/>
  <c r="K196" i="72"/>
  <c r="K195" i="72"/>
  <c r="K194" i="72"/>
  <c r="K193" i="72"/>
  <c r="K192" i="72"/>
  <c r="K191" i="72"/>
  <c r="K190" i="72"/>
  <c r="K189" i="72"/>
  <c r="K188" i="72"/>
  <c r="K187" i="72"/>
  <c r="K186" i="72"/>
  <c r="K185" i="72"/>
  <c r="K184" i="72"/>
  <c r="K183" i="72"/>
  <c r="K182" i="72"/>
  <c r="K181" i="72"/>
  <c r="K180" i="72"/>
  <c r="K179" i="72"/>
  <c r="K178" i="72"/>
  <c r="K177" i="72"/>
  <c r="K176" i="72"/>
  <c r="K175" i="72"/>
  <c r="K174" i="72"/>
  <c r="K173" i="72"/>
  <c r="K172" i="72"/>
  <c r="K171" i="72"/>
  <c r="K170" i="72"/>
  <c r="K169" i="72"/>
  <c r="K168" i="72"/>
  <c r="K167" i="72"/>
  <c r="K166" i="72"/>
  <c r="K165" i="72"/>
  <c r="K164" i="72"/>
  <c r="K163" i="72"/>
  <c r="K162" i="72"/>
  <c r="K161" i="72"/>
  <c r="K160" i="72"/>
  <c r="K159" i="72"/>
  <c r="K158" i="72"/>
  <c r="K157" i="72"/>
  <c r="K156" i="72"/>
  <c r="K155" i="72"/>
  <c r="K154" i="72"/>
  <c r="K153" i="72"/>
  <c r="K152" i="72"/>
  <c r="K151" i="72"/>
  <c r="K150" i="72"/>
  <c r="K149" i="72"/>
  <c r="K148" i="72"/>
  <c r="K147" i="72"/>
  <c r="K146" i="72"/>
  <c r="K145" i="72"/>
  <c r="K144" i="72"/>
  <c r="K143" i="72"/>
  <c r="K142" i="72"/>
  <c r="K141" i="72"/>
  <c r="K140" i="72"/>
  <c r="K139" i="72"/>
  <c r="K138" i="72"/>
  <c r="K137" i="72"/>
  <c r="K136" i="72"/>
  <c r="K135" i="72"/>
  <c r="K134" i="72"/>
  <c r="K133" i="72"/>
  <c r="K132" i="72"/>
  <c r="K131" i="72"/>
  <c r="K130" i="72"/>
  <c r="K129" i="72"/>
  <c r="K128" i="72"/>
  <c r="K127" i="72"/>
  <c r="K126" i="72"/>
  <c r="K125" i="72"/>
  <c r="K124" i="72"/>
  <c r="K123" i="72"/>
  <c r="K122" i="72"/>
  <c r="K121" i="72"/>
  <c r="K120" i="72"/>
  <c r="K119" i="72"/>
  <c r="K118" i="72"/>
  <c r="K117" i="72"/>
  <c r="K116" i="72"/>
  <c r="K115" i="72"/>
  <c r="K114" i="72"/>
  <c r="K113" i="72"/>
  <c r="K112" i="72"/>
  <c r="K111" i="72"/>
  <c r="K110" i="72"/>
  <c r="K109" i="72"/>
  <c r="K108" i="72"/>
  <c r="K107" i="72"/>
  <c r="K106" i="72"/>
  <c r="K105" i="72"/>
  <c r="K104" i="72"/>
  <c r="K103" i="72"/>
  <c r="K102" i="72"/>
  <c r="K101" i="72"/>
  <c r="K100" i="72"/>
  <c r="K99" i="72"/>
  <c r="K98" i="72"/>
  <c r="K97" i="72"/>
  <c r="K96" i="72"/>
  <c r="K95" i="72"/>
  <c r="K94" i="72"/>
  <c r="K93" i="72"/>
  <c r="K92" i="72"/>
  <c r="K91" i="72"/>
  <c r="K90" i="72"/>
  <c r="K89" i="72"/>
  <c r="K88" i="72"/>
  <c r="K87" i="72"/>
  <c r="K86" i="72"/>
  <c r="K85" i="72"/>
  <c r="K84" i="72"/>
  <c r="K83" i="72"/>
  <c r="K82" i="72"/>
  <c r="K81" i="72"/>
  <c r="K80" i="72"/>
  <c r="K79" i="72"/>
  <c r="K78" i="72"/>
  <c r="K77" i="72"/>
  <c r="K76" i="72"/>
  <c r="K75" i="72"/>
  <c r="K74" i="72"/>
  <c r="K73" i="72"/>
  <c r="K72" i="72"/>
  <c r="K71" i="72"/>
  <c r="K70" i="72"/>
  <c r="K69" i="72"/>
  <c r="K68" i="72"/>
  <c r="K67" i="72"/>
  <c r="K66" i="72"/>
  <c r="K65" i="72"/>
  <c r="K64" i="72"/>
  <c r="K63" i="72"/>
  <c r="K62" i="72"/>
  <c r="K61" i="72"/>
  <c r="K60" i="72"/>
  <c r="K59" i="72"/>
  <c r="K58" i="72"/>
  <c r="K57" i="72"/>
  <c r="K56" i="72"/>
  <c r="K55" i="72"/>
  <c r="K54" i="72"/>
  <c r="K53" i="72"/>
  <c r="K52" i="72"/>
  <c r="K51" i="72"/>
  <c r="K50" i="72"/>
  <c r="K49" i="72"/>
  <c r="K48" i="72"/>
  <c r="K47" i="72"/>
  <c r="K46" i="72"/>
  <c r="K45" i="72"/>
  <c r="K44" i="72"/>
  <c r="K43" i="72"/>
  <c r="K42" i="72"/>
  <c r="K41" i="72"/>
  <c r="K40" i="72"/>
  <c r="K39" i="72"/>
  <c r="K38" i="72"/>
  <c r="K37" i="72"/>
  <c r="K36" i="72"/>
  <c r="K35" i="72"/>
  <c r="K34" i="72"/>
  <c r="K33" i="72"/>
  <c r="K32" i="72"/>
  <c r="K31" i="72"/>
  <c r="K30" i="72"/>
  <c r="K29" i="72"/>
  <c r="K28" i="72"/>
  <c r="K27" i="72"/>
  <c r="K26" i="72"/>
  <c r="K25" i="72"/>
  <c r="K24" i="72"/>
  <c r="K23" i="72"/>
  <c r="K22" i="72"/>
  <c r="K21" i="72"/>
  <c r="K20" i="72"/>
  <c r="K19" i="72"/>
  <c r="K18" i="72"/>
  <c r="K17" i="72"/>
  <c r="K16" i="72"/>
  <c r="K15" i="72"/>
  <c r="K14" i="72"/>
  <c r="K13" i="72"/>
  <c r="K12" i="72"/>
  <c r="K11" i="72"/>
  <c r="K10" i="72"/>
  <c r="K9" i="72"/>
  <c r="K8" i="72"/>
  <c r="K7" i="72"/>
  <c r="K6" i="72"/>
  <c r="K5" i="72"/>
  <c r="K4" i="72"/>
  <c r="M3370" i="72" l="1"/>
  <c r="M3348" i="72"/>
  <c r="M3645" i="72"/>
  <c r="M3375" i="72"/>
  <c r="M3354" i="72"/>
  <c r="M73" i="72"/>
  <c r="M229" i="72"/>
  <c r="M1839" i="72"/>
  <c r="M2079" i="72"/>
  <c r="M2838" i="72"/>
  <c r="M99" i="72"/>
  <c r="M531" i="72"/>
  <c r="M555" i="72"/>
  <c r="M687" i="72"/>
  <c r="M735" i="72"/>
  <c r="M783" i="72"/>
  <c r="M831" i="72"/>
  <c r="M879" i="72"/>
  <c r="M927" i="72"/>
  <c r="M975" i="72"/>
  <c r="M1023" i="72"/>
  <c r="M1047" i="72"/>
  <c r="M1083" i="72"/>
  <c r="M1095" i="72"/>
  <c r="M1133" i="72"/>
  <c r="M1145" i="72"/>
  <c r="M1193" i="72"/>
  <c r="M1229" i="72"/>
  <c r="M1241" i="72"/>
  <c r="M1277" i="72"/>
  <c r="M1289" i="72"/>
  <c r="M1325" i="72"/>
  <c r="M1337" i="72"/>
  <c r="M1385" i="72"/>
  <c r="M1529" i="72"/>
  <c r="M1565" i="72"/>
  <c r="M3449" i="72"/>
  <c r="M1198" i="72"/>
  <c r="M1246" i="72"/>
  <c r="M1258" i="72"/>
  <c r="M1294" i="72"/>
  <c r="M1306" i="72"/>
  <c r="M1342" i="72"/>
  <c r="M1354" i="72"/>
  <c r="M1498" i="72"/>
  <c r="M1918" i="72"/>
  <c r="M2014" i="72"/>
  <c r="M2026" i="72"/>
  <c r="M2062" i="72"/>
  <c r="M2074" i="72"/>
  <c r="M2110" i="72"/>
  <c r="M2122" i="72"/>
  <c r="M2158" i="72"/>
  <c r="M2170" i="72"/>
  <c r="M2206" i="72"/>
  <c r="M2218" i="72"/>
  <c r="M645" i="72"/>
  <c r="M1386" i="72"/>
  <c r="M3608" i="72"/>
  <c r="M3632" i="72"/>
  <c r="M1210" i="72"/>
  <c r="M1390" i="72"/>
  <c r="M1546" i="72"/>
  <c r="M1582" i="72"/>
  <c r="M1594" i="72"/>
  <c r="M1630" i="72"/>
  <c r="M1642" i="72"/>
  <c r="M1678" i="72"/>
  <c r="M1690" i="72"/>
  <c r="M1738" i="72"/>
  <c r="M1774" i="72"/>
  <c r="M1786" i="72"/>
  <c r="M1822" i="72"/>
  <c r="M1834" i="72"/>
  <c r="M1882" i="72"/>
  <c r="M1930" i="72"/>
  <c r="M1966" i="72"/>
  <c r="M1978" i="72"/>
  <c r="M2326" i="72"/>
  <c r="M2338" i="72"/>
  <c r="M2374" i="72"/>
  <c r="M2386" i="72"/>
  <c r="M2422" i="72"/>
  <c r="M2434" i="72"/>
  <c r="M2470" i="72"/>
  <c r="M2481" i="72"/>
  <c r="M2517" i="72"/>
  <c r="M2530" i="72"/>
  <c r="M2566" i="72"/>
  <c r="M2662" i="72"/>
  <c r="M2710" i="72"/>
  <c r="M2722" i="72"/>
  <c r="M2758" i="72"/>
  <c r="M2770" i="72"/>
  <c r="M2806" i="72"/>
  <c r="M2818" i="72"/>
  <c r="M2830" i="72"/>
  <c r="M2854" i="72"/>
  <c r="M2902" i="72"/>
  <c r="M2914" i="72"/>
  <c r="M2950" i="72"/>
  <c r="M2962" i="72"/>
  <c r="M2998" i="72"/>
  <c r="M3010" i="72"/>
  <c r="M3046" i="72"/>
  <c r="M3141" i="72"/>
  <c r="M3657" i="72"/>
  <c r="M6" i="72"/>
  <c r="M42" i="72"/>
  <c r="M54" i="72"/>
  <c r="M102" i="72"/>
  <c r="M138" i="72"/>
  <c r="M150" i="72"/>
  <c r="M186" i="72"/>
  <c r="M198" i="72"/>
  <c r="M630" i="72"/>
  <c r="M702" i="72"/>
  <c r="M714" i="72"/>
  <c r="M762" i="72"/>
  <c r="M798" i="72"/>
  <c r="M810" i="72"/>
  <c r="M846" i="72"/>
  <c r="M858" i="72"/>
  <c r="M882" i="72"/>
  <c r="M894" i="72"/>
  <c r="M2120" i="72"/>
  <c r="M2144" i="72"/>
  <c r="M2168" i="72"/>
  <c r="M2216" i="72"/>
  <c r="M2240" i="72"/>
  <c r="M2276" i="72"/>
  <c r="M2288" i="72"/>
  <c r="M2336" i="72"/>
  <c r="M3644" i="72"/>
  <c r="M212" i="72"/>
  <c r="M548" i="72"/>
  <c r="M595" i="72"/>
  <c r="M704" i="72"/>
  <c r="M799" i="72"/>
  <c r="M895" i="72"/>
  <c r="M943" i="72"/>
  <c r="M991" i="72"/>
  <c r="M1402" i="72"/>
  <c r="M1438" i="72"/>
  <c r="M1450" i="72"/>
  <c r="M1533" i="72"/>
  <c r="M1869" i="72"/>
  <c r="M2277" i="72"/>
  <c r="M2289" i="72"/>
  <c r="M1373" i="72"/>
  <c r="M1162" i="72"/>
  <c r="M1161" i="72"/>
  <c r="M1629" i="72"/>
  <c r="M1737" i="72"/>
  <c r="M2757" i="72"/>
  <c r="M2866" i="72"/>
  <c r="M1389" i="72"/>
  <c r="M1965" i="72"/>
  <c r="M2278" i="72"/>
  <c r="M2385" i="72"/>
  <c r="M2565" i="72"/>
  <c r="M2482" i="72"/>
  <c r="M2578" i="72"/>
  <c r="M2674" i="72"/>
  <c r="M1181" i="72"/>
  <c r="M1881" i="72"/>
  <c r="M3093" i="72"/>
  <c r="M3201" i="72"/>
  <c r="M992" i="72"/>
  <c r="M1689" i="72"/>
  <c r="M2109" i="72"/>
  <c r="M2901" i="72"/>
  <c r="M2997" i="72"/>
  <c r="M3549" i="72"/>
  <c r="M9" i="72"/>
  <c r="M249" i="72"/>
  <c r="M585" i="72"/>
  <c r="M3047" i="72"/>
  <c r="M3095" i="72"/>
  <c r="M3143" i="72"/>
  <c r="M3155" i="72"/>
  <c r="M3191" i="72"/>
  <c r="M3239" i="72"/>
  <c r="M3287" i="72"/>
  <c r="M2013" i="72"/>
  <c r="M2421" i="72"/>
  <c r="M2817" i="72"/>
  <c r="M3105" i="72"/>
  <c r="M2518" i="72"/>
  <c r="M2614" i="72"/>
  <c r="M2433" i="72"/>
  <c r="M1421" i="72"/>
  <c r="M628" i="72"/>
  <c r="M748" i="72"/>
  <c r="M832" i="72"/>
  <c r="M844" i="72"/>
  <c r="M940" i="72"/>
  <c r="M1048" i="72"/>
  <c r="M1084" i="72"/>
  <c r="M1146" i="72"/>
  <c r="M1242" i="72"/>
  <c r="M1278" i="72"/>
  <c r="M1290" i="72"/>
  <c r="M1326" i="72"/>
  <c r="M1338" i="72"/>
  <c r="M1374" i="72"/>
  <c r="M1422" i="72"/>
  <c r="M246" i="72"/>
  <c r="M294" i="72"/>
  <c r="M330" i="72"/>
  <c r="M342" i="72"/>
  <c r="M378" i="72"/>
  <c r="M390" i="72"/>
  <c r="M426" i="72"/>
  <c r="M534" i="72"/>
  <c r="M906" i="72"/>
  <c r="M942" i="72"/>
  <c r="M954" i="72"/>
  <c r="M978" i="72"/>
  <c r="M990" i="72"/>
  <c r="M1002" i="72"/>
  <c r="M1026" i="72"/>
  <c r="M1062" i="72"/>
  <c r="M1086" i="72"/>
  <c r="M1098" i="72"/>
  <c r="M1112" i="72"/>
  <c r="M1136" i="72"/>
  <c r="M179" i="72"/>
  <c r="M719" i="72"/>
  <c r="M767" i="72"/>
  <c r="M815" i="72"/>
  <c r="M959" i="72"/>
  <c r="M1019" i="72"/>
  <c r="M1079" i="72"/>
  <c r="M1117" i="72"/>
  <c r="M1129" i="72"/>
  <c r="M1165" i="72"/>
  <c r="M1177" i="72"/>
  <c r="M1213" i="72"/>
  <c r="M1225" i="72"/>
  <c r="M1261" i="72"/>
  <c r="M1273" i="72"/>
  <c r="M1357" i="72"/>
  <c r="M1369" i="72"/>
  <c r="M1433" i="72"/>
  <c r="M1469" i="72"/>
  <c r="M1481" i="72"/>
  <c r="M1517" i="72"/>
  <c r="M1577" i="72"/>
  <c r="M1613" i="72"/>
  <c r="M1661" i="72"/>
  <c r="M1673" i="72"/>
  <c r="M1709" i="72"/>
  <c r="M1721" i="72"/>
  <c r="M1757" i="72"/>
  <c r="M1769" i="72"/>
  <c r="M1434" i="72"/>
  <c r="M1470" i="72"/>
  <c r="M1482" i="72"/>
  <c r="M1518" i="72"/>
  <c r="M1530" i="72"/>
  <c r="M1566" i="72"/>
  <c r="M1578" i="72"/>
  <c r="M1614" i="72"/>
  <c r="M1626" i="72"/>
  <c r="M1662" i="72"/>
  <c r="M1674" i="72"/>
  <c r="M1710" i="72"/>
  <c r="M1722" i="72"/>
  <c r="M1758" i="72"/>
  <c r="M1770" i="72"/>
  <c r="M1806" i="72"/>
  <c r="M1818" i="72"/>
  <c r="M1854" i="72"/>
  <c r="M1866" i="72"/>
  <c r="M1902" i="72"/>
  <c r="M1914" i="72"/>
  <c r="M1950" i="72"/>
  <c r="M1962" i="72"/>
  <c r="M1998" i="72"/>
  <c r="M2010" i="72"/>
  <c r="M2046" i="72"/>
  <c r="M2058" i="72"/>
  <c r="M2094" i="72"/>
  <c r="M2106" i="72"/>
  <c r="M2142" i="72"/>
  <c r="M2154" i="72"/>
  <c r="M2190" i="72"/>
  <c r="M2202" i="72"/>
  <c r="M2238" i="72"/>
  <c r="M2262" i="72"/>
  <c r="M2274" i="72"/>
  <c r="M2310" i="72"/>
  <c r="M2322" i="72"/>
  <c r="M2358" i="72"/>
  <c r="M2370" i="72"/>
  <c r="M2406" i="72"/>
  <c r="M2418" i="72"/>
  <c r="M2454" i="72"/>
  <c r="M2466" i="72"/>
  <c r="M2502" i="72"/>
  <c r="M2514" i="72"/>
  <c r="M2550" i="72"/>
  <c r="M2562" i="72"/>
  <c r="M2574" i="72"/>
  <c r="M2598" i="72"/>
  <c r="M2646" i="72"/>
  <c r="M2658" i="72"/>
  <c r="M2694" i="72"/>
  <c r="M2706" i="72"/>
  <c r="M2754" i="72"/>
  <c r="M2802" i="72"/>
  <c r="M2886" i="72"/>
  <c r="M2898" i="72"/>
  <c r="M2934" i="72"/>
  <c r="M2946" i="72"/>
  <c r="M2958" i="72"/>
  <c r="M2994" i="72"/>
  <c r="M3030" i="72"/>
  <c r="M3042" i="72"/>
  <c r="M3078" i="72"/>
  <c r="M3090" i="72"/>
  <c r="M3126" i="72"/>
  <c r="M3138" i="72"/>
  <c r="M3174" i="72"/>
  <c r="M3186" i="72"/>
  <c r="M3222" i="72"/>
  <c r="M3234" i="72"/>
  <c r="M3270" i="72"/>
  <c r="M3282" i="72"/>
  <c r="M3318" i="72"/>
  <c r="M3333" i="72"/>
  <c r="M3345" i="72"/>
  <c r="M3390" i="72"/>
  <c r="M3486" i="72"/>
  <c r="M3498" i="72"/>
  <c r="M3534" i="72"/>
  <c r="M3546" i="72"/>
  <c r="M3630" i="72"/>
  <c r="M3642" i="72"/>
  <c r="M3678" i="72"/>
  <c r="M2384" i="72"/>
  <c r="M3692" i="72"/>
  <c r="M3406" i="72"/>
  <c r="M3418" i="72"/>
  <c r="M3454" i="72"/>
  <c r="M3465" i="72"/>
  <c r="M3502" i="72"/>
  <c r="M3514" i="72"/>
  <c r="M3561" i="72"/>
  <c r="M3598" i="72"/>
  <c r="M3610" i="72"/>
  <c r="M3622" i="72"/>
  <c r="M3646" i="72"/>
  <c r="M3338" i="72"/>
  <c r="M1453" i="72"/>
  <c r="M1465" i="72"/>
  <c r="M1805" i="72"/>
  <c r="M1817" i="72"/>
  <c r="M1853" i="72"/>
  <c r="M1865" i="72"/>
  <c r="M1901" i="72"/>
  <c r="M1913" i="72"/>
  <c r="M1949" i="72"/>
  <c r="M1961" i="72"/>
  <c r="M1997" i="72"/>
  <c r="M2009" i="72"/>
  <c r="M2045" i="72"/>
  <c r="M2057" i="72"/>
  <c r="M2093" i="72"/>
  <c r="M2105" i="72"/>
  <c r="M2141" i="72"/>
  <c r="M2153" i="72"/>
  <c r="M2189" i="72"/>
  <c r="M2201" i="72"/>
  <c r="M2237" i="72"/>
  <c r="M2261" i="72"/>
  <c r="M2273" i="72"/>
  <c r="M2309" i="72"/>
  <c r="M2321" i="72"/>
  <c r="M2357" i="72"/>
  <c r="M2369" i="72"/>
  <c r="M2405" i="72"/>
  <c r="M2417" i="72"/>
  <c r="M2453" i="72"/>
  <c r="M2465" i="72"/>
  <c r="M2501" i="72"/>
  <c r="M2513" i="72"/>
  <c r="M2549" i="72"/>
  <c r="M2561" i="72"/>
  <c r="M2585" i="72"/>
  <c r="M2597" i="72"/>
  <c r="M2609" i="72"/>
  <c r="M2645" i="72"/>
  <c r="M2657" i="72"/>
  <c r="M2693" i="72"/>
  <c r="M2705" i="72"/>
  <c r="M2741" i="72"/>
  <c r="M2753" i="72"/>
  <c r="M2789" i="72"/>
  <c r="M2801" i="72"/>
  <c r="M2837" i="72"/>
  <c r="M2849" i="72"/>
  <c r="M2885" i="72"/>
  <c r="M2897" i="72"/>
  <c r="M2933" i="72"/>
  <c r="M2945" i="72"/>
  <c r="M2981" i="72"/>
  <c r="M2993" i="72"/>
  <c r="M3017" i="72"/>
  <c r="M3029" i="72"/>
  <c r="M3041" i="72"/>
  <c r="M3077" i="72"/>
  <c r="M3089" i="72"/>
  <c r="M3125" i="72"/>
  <c r="M3137" i="72"/>
  <c r="M3161" i="72"/>
  <c r="M3173" i="72"/>
  <c r="M3185" i="72"/>
  <c r="M3221" i="72"/>
  <c r="M3233" i="72"/>
  <c r="M3269" i="72"/>
  <c r="M3281" i="72"/>
  <c r="M3317" i="72"/>
  <c r="M3332" i="72"/>
  <c r="M3389" i="72"/>
  <c r="M3401" i="72"/>
  <c r="M3437" i="72"/>
  <c r="M3473" i="72"/>
  <c r="M3485" i="72"/>
  <c r="M3497" i="72"/>
  <c r="M3533" i="72"/>
  <c r="M3545" i="72"/>
  <c r="M3569" i="72"/>
  <c r="M3581" i="72"/>
  <c r="M3593" i="72"/>
  <c r="M3617" i="72"/>
  <c r="M3629" i="72"/>
  <c r="M3641" i="72"/>
  <c r="M3665" i="72"/>
  <c r="M3677" i="72"/>
  <c r="M3689" i="72"/>
  <c r="M1148" i="72"/>
  <c r="M1160" i="72"/>
  <c r="M1184" i="72"/>
  <c r="M1196" i="72"/>
  <c r="M1208" i="72"/>
  <c r="M1232" i="72"/>
  <c r="M1244" i="72"/>
  <c r="M1256" i="72"/>
  <c r="M1292" i="72"/>
  <c r="M1304" i="72"/>
  <c r="M1328" i="72"/>
  <c r="M1340" i="72"/>
  <c r="M1352" i="72"/>
  <c r="M1640" i="72"/>
  <c r="M1688" i="72"/>
  <c r="M1736" i="72"/>
  <c r="M1760" i="72"/>
  <c r="M1784" i="72"/>
  <c r="M1832" i="72"/>
  <c r="M1856" i="72"/>
  <c r="M1880" i="72"/>
  <c r="M1928" i="72"/>
  <c r="M1952" i="72"/>
  <c r="M1976" i="72"/>
  <c r="M2024" i="72"/>
  <c r="M2048" i="72"/>
  <c r="M2072" i="72"/>
  <c r="M2096" i="72"/>
  <c r="M1004" i="72"/>
  <c r="M1064" i="72"/>
  <c r="M1449" i="72"/>
  <c r="M1485" i="72"/>
  <c r="M1593" i="72"/>
  <c r="M705" i="72"/>
  <c r="M1247" i="72"/>
  <c r="M911" i="72"/>
  <c r="M923" i="72"/>
  <c r="M971" i="72"/>
  <c r="M1501" i="72"/>
  <c r="M1549" i="72"/>
  <c r="M438" i="72"/>
  <c r="M3658" i="72"/>
  <c r="M442" i="72"/>
  <c r="M454" i="72"/>
  <c r="M490" i="72"/>
  <c r="M502" i="72"/>
  <c r="M598" i="72"/>
  <c r="M634" i="72"/>
  <c r="M682" i="72"/>
  <c r="M730" i="72"/>
  <c r="M766" i="72"/>
  <c r="M778" i="72"/>
  <c r="M814" i="72"/>
  <c r="M826" i="72"/>
  <c r="M850" i="72"/>
  <c r="M862" i="72"/>
  <c r="M874" i="72"/>
  <c r="M898" i="72"/>
  <c r="M910" i="72"/>
  <c r="M922" i="72"/>
  <c r="M946" i="72"/>
  <c r="M958" i="72"/>
  <c r="M970" i="72"/>
  <c r="M1006" i="72"/>
  <c r="M1018" i="72"/>
  <c r="M1054" i="72"/>
  <c r="M1066" i="72"/>
  <c r="M1078" i="72"/>
  <c r="M1116" i="72"/>
  <c r="M1152" i="72"/>
  <c r="M1164" i="72"/>
  <c r="M1176" i="72"/>
  <c r="M1212" i="72"/>
  <c r="M1224" i="72"/>
  <c r="M1260" i="72"/>
  <c r="M1272" i="72"/>
  <c r="M1308" i="72"/>
  <c r="M1320" i="72"/>
  <c r="M1584" i="72"/>
  <c r="M1608" i="72"/>
  <c r="M1680" i="72"/>
  <c r="M1704" i="72"/>
  <c r="M1776" i="72"/>
  <c r="M1943" i="72"/>
  <c r="M2111" i="72"/>
  <c r="M3648" i="72"/>
  <c r="M618" i="72"/>
  <c r="M153" i="72"/>
  <c r="M201" i="72"/>
  <c r="M297" i="72"/>
  <c r="M357" i="72"/>
  <c r="M538" i="72"/>
  <c r="M550" i="72"/>
  <c r="M1439" i="72"/>
  <c r="M1487" i="72"/>
  <c r="M1499" i="72"/>
  <c r="M1559" i="72"/>
  <c r="M1727" i="72"/>
  <c r="M1800" i="72"/>
  <c r="M1823" i="72"/>
  <c r="M2063" i="72"/>
  <c r="M419" i="72"/>
  <c r="M1309" i="72"/>
  <c r="M1401" i="72"/>
  <c r="M1545" i="72"/>
  <c r="M2853" i="72"/>
  <c r="M2913" i="72"/>
  <c r="M3045" i="72"/>
  <c r="M2610" i="72"/>
  <c r="M2742" i="72"/>
  <c r="M2790" i="72"/>
  <c r="M2850" i="72"/>
  <c r="M2982" i="72"/>
  <c r="M3402" i="72"/>
  <c r="M3438" i="72"/>
  <c r="M3582" i="72"/>
  <c r="M3690" i="72"/>
  <c r="M1257" i="72"/>
  <c r="M1341" i="72"/>
  <c r="M1677" i="72"/>
  <c r="M1821" i="72"/>
  <c r="M2025" i="72"/>
  <c r="M2169" i="72"/>
  <c r="M2373" i="72"/>
  <c r="M2805" i="72"/>
  <c r="M3189" i="72"/>
  <c r="M3249" i="72"/>
  <c r="M474" i="72"/>
  <c r="M486" i="72"/>
  <c r="M1544" i="72"/>
  <c r="M499" i="72"/>
  <c r="M703" i="72"/>
  <c r="M1003" i="72"/>
  <c r="M1051" i="72"/>
  <c r="M1063" i="72"/>
  <c r="M1099" i="72"/>
  <c r="M1149" i="72"/>
  <c r="M1197" i="72"/>
  <c r="M1245" i="72"/>
  <c r="M1293" i="72"/>
  <c r="M1624" i="72"/>
  <c r="M3520" i="72"/>
  <c r="M1497" i="72"/>
  <c r="M2529" i="72"/>
  <c r="M1641" i="72"/>
  <c r="M1773" i="72"/>
  <c r="M1917" i="72"/>
  <c r="M1977" i="72"/>
  <c r="M2121" i="72"/>
  <c r="M2325" i="72"/>
  <c r="M2709" i="72"/>
  <c r="M2769" i="72"/>
  <c r="M3009" i="72"/>
  <c r="M22" i="72"/>
  <c r="M58" i="72"/>
  <c r="M70" i="72"/>
  <c r="M106" i="72"/>
  <c r="M118" i="72"/>
  <c r="M166" i="72"/>
  <c r="M178" i="72"/>
  <c r="M214" i="72"/>
  <c r="M262" i="72"/>
  <c r="M310" i="72"/>
  <c r="M346" i="72"/>
  <c r="M394" i="72"/>
  <c r="M406" i="72"/>
  <c r="M1128" i="72"/>
  <c r="M1343" i="72"/>
  <c r="M1836" i="72"/>
  <c r="M1848" i="72"/>
  <c r="M1872" i="72"/>
  <c r="M1896" i="72"/>
  <c r="M1920" i="72"/>
  <c r="M1968" i="72"/>
  <c r="M1992" i="72"/>
  <c r="M2016" i="72"/>
  <c r="M2040" i="72"/>
  <c r="M2088" i="72"/>
  <c r="M2136" i="72"/>
  <c r="M2160" i="72"/>
  <c r="M2184" i="72"/>
  <c r="M2232" i="72"/>
  <c r="M2292" i="72"/>
  <c r="M2340" i="72"/>
  <c r="M2388" i="72"/>
  <c r="M2400" i="72"/>
  <c r="M2448" i="72"/>
  <c r="M3407" i="72"/>
  <c r="M3455" i="72"/>
  <c r="M3479" i="72"/>
  <c r="M3503" i="72"/>
  <c r="M3515" i="72"/>
  <c r="M3563" i="72"/>
  <c r="M3575" i="72"/>
  <c r="M3659" i="72"/>
  <c r="M1437" i="72"/>
  <c r="M1581" i="72"/>
  <c r="M2469" i="72"/>
  <c r="M2661" i="72"/>
  <c r="M3369" i="72"/>
  <c r="M1209" i="72"/>
  <c r="M1305" i="72"/>
  <c r="M1785" i="72"/>
  <c r="M1929" i="72"/>
  <c r="M2061" i="72"/>
  <c r="M2205" i="72"/>
  <c r="M2337" i="72"/>
  <c r="M2721" i="72"/>
  <c r="M2949" i="72"/>
  <c r="M3153" i="72"/>
  <c r="M3285" i="72"/>
  <c r="M2404" i="72"/>
  <c r="M2452" i="72"/>
  <c r="M3616" i="72"/>
  <c r="M3628" i="72"/>
  <c r="M3640" i="72"/>
  <c r="M3688" i="72"/>
  <c r="M1625" i="72"/>
  <c r="M3521" i="72"/>
  <c r="M89" i="72"/>
  <c r="M233" i="72"/>
  <c r="M281" i="72"/>
  <c r="M665" i="72"/>
  <c r="M689" i="72"/>
  <c r="M785" i="72"/>
  <c r="M1423" i="72"/>
  <c r="M1519" i="72"/>
  <c r="M1567" i="72"/>
  <c r="M1615" i="72"/>
  <c r="M1663" i="72"/>
  <c r="M1711" i="72"/>
  <c r="M1807" i="72"/>
  <c r="M1903" i="72"/>
  <c r="M1999" i="72"/>
  <c r="M3031" i="72"/>
  <c r="M3055" i="72"/>
  <c r="M3079" i="72"/>
  <c r="M3127" i="72"/>
  <c r="M3151" i="72"/>
  <c r="M3175" i="72"/>
  <c r="M3235" i="72"/>
  <c r="M3271" i="72"/>
  <c r="M3319" i="72"/>
  <c r="M3403" i="72"/>
  <c r="M3439" i="72"/>
  <c r="M3451" i="72"/>
  <c r="M3487" i="72"/>
  <c r="M3499" i="72"/>
  <c r="M3511" i="72"/>
  <c r="M3559" i="72"/>
  <c r="M3583" i="72"/>
  <c r="M3655" i="72"/>
  <c r="M3696" i="72"/>
  <c r="M38" i="72"/>
  <c r="M86" i="72"/>
  <c r="M122" i="72"/>
  <c r="M134" i="72"/>
  <c r="M170" i="72"/>
  <c r="M182" i="72"/>
  <c r="M218" i="72"/>
  <c r="M266" i="72"/>
  <c r="M278" i="72"/>
  <c r="M314" i="72"/>
  <c r="M326" i="72"/>
  <c r="M362" i="72"/>
  <c r="M374" i="72"/>
  <c r="M458" i="72"/>
  <c r="M470" i="72"/>
  <c r="M482" i="72"/>
  <c r="M506" i="72"/>
  <c r="M518" i="72"/>
  <c r="M554" i="72"/>
  <c r="M614" i="72"/>
  <c r="M698" i="72"/>
  <c r="M734" i="72"/>
  <c r="M746" i="72"/>
  <c r="M782" i="72"/>
  <c r="M794" i="72"/>
  <c r="M830" i="72"/>
  <c r="M842" i="72"/>
  <c r="M866" i="72"/>
  <c r="M878" i="72"/>
  <c r="M890" i="72"/>
  <c r="M926" i="72"/>
  <c r="M938" i="72"/>
  <c r="M962" i="72"/>
  <c r="M974" i="72"/>
  <c r="M986" i="72"/>
  <c r="M1010" i="72"/>
  <c r="M1022" i="72"/>
  <c r="M1046" i="72"/>
  <c r="M1070" i="72"/>
  <c r="M1082" i="72"/>
  <c r="M1094" i="72"/>
  <c r="M1120" i="72"/>
  <c r="M1132" i="72"/>
  <c r="M1144" i="72"/>
  <c r="M1168" i="72"/>
  <c r="M1180" i="72"/>
  <c r="M1192" i="72"/>
  <c r="M1216" i="72"/>
  <c r="M1228" i="72"/>
  <c r="M1240" i="72"/>
  <c r="M1288" i="72"/>
  <c r="M1312" i="72"/>
  <c r="M1324" i="72"/>
  <c r="M1336" i="72"/>
  <c r="M1696" i="72"/>
  <c r="M1720" i="72"/>
  <c r="M1744" i="72"/>
  <c r="M1768" i="72"/>
  <c r="M1816" i="72"/>
  <c r="M1864" i="72"/>
  <c r="M1888" i="72"/>
  <c r="M1912" i="72"/>
  <c r="M1936" i="72"/>
  <c r="M1948" i="72"/>
  <c r="M1960" i="72"/>
  <c r="M1984" i="72"/>
  <c r="M2008" i="72"/>
  <c r="M2032" i="72"/>
  <c r="M2056" i="72"/>
  <c r="M2104" i="72"/>
  <c r="M2152" i="72"/>
  <c r="M2200" i="72"/>
  <c r="M2224" i="72"/>
  <c r="M2272" i="72"/>
  <c r="U6" i="72"/>
  <c r="S6" i="72"/>
  <c r="U18" i="72"/>
  <c r="S18" i="72"/>
  <c r="U30" i="72"/>
  <c r="S30" i="72"/>
  <c r="U46" i="72"/>
  <c r="S46" i="72"/>
  <c r="U58" i="72"/>
  <c r="S58" i="72"/>
  <c r="U70" i="72"/>
  <c r="S70" i="72"/>
  <c r="U86" i="72"/>
  <c r="S86" i="72"/>
  <c r="U94" i="72"/>
  <c r="S94" i="72"/>
  <c r="U102" i="72"/>
  <c r="S102" i="72"/>
  <c r="U114" i="72"/>
  <c r="S114" i="72"/>
  <c r="U122" i="72"/>
  <c r="S122" i="72"/>
  <c r="U130" i="72"/>
  <c r="S130" i="72"/>
  <c r="U138" i="72"/>
  <c r="S138" i="72"/>
  <c r="U146" i="72"/>
  <c r="S146" i="72"/>
  <c r="U154" i="72"/>
  <c r="S154" i="72"/>
  <c r="U162" i="72"/>
  <c r="S162" i="72"/>
  <c r="U170" i="72"/>
  <c r="S170" i="72"/>
  <c r="U178" i="72"/>
  <c r="S178" i="72"/>
  <c r="U186" i="72"/>
  <c r="S186" i="72"/>
  <c r="U194" i="72"/>
  <c r="S194" i="72"/>
  <c r="U202" i="72"/>
  <c r="S202" i="72"/>
  <c r="U210" i="72"/>
  <c r="S210" i="72"/>
  <c r="U222" i="72"/>
  <c r="S222" i="72"/>
  <c r="U230" i="72"/>
  <c r="S230" i="72"/>
  <c r="U242" i="72"/>
  <c r="S242" i="72"/>
  <c r="U254" i="72"/>
  <c r="S254" i="72"/>
  <c r="U266" i="72"/>
  <c r="S266" i="72"/>
  <c r="U278" i="72"/>
  <c r="S278" i="72"/>
  <c r="U290" i="72"/>
  <c r="S290" i="72"/>
  <c r="U302" i="72"/>
  <c r="S302" i="72"/>
  <c r="U318" i="72"/>
  <c r="S318" i="72"/>
  <c r="U330" i="72"/>
  <c r="S330" i="72"/>
  <c r="U342" i="72"/>
  <c r="S342" i="72"/>
  <c r="U354" i="72"/>
  <c r="S354" i="72"/>
  <c r="U366" i="72"/>
  <c r="S366" i="72"/>
  <c r="U378" i="72"/>
  <c r="S378" i="72"/>
  <c r="U386" i="72"/>
  <c r="S386" i="72"/>
  <c r="U398" i="72"/>
  <c r="S398" i="72"/>
  <c r="U410" i="72"/>
  <c r="S410" i="72"/>
  <c r="U418" i="72"/>
  <c r="S418" i="72"/>
  <c r="U430" i="72"/>
  <c r="S430" i="72"/>
  <c r="U442" i="72"/>
  <c r="S442" i="72"/>
  <c r="U450" i="72"/>
  <c r="S450" i="72"/>
  <c r="U462" i="72"/>
  <c r="S462" i="72"/>
  <c r="U474" i="72"/>
  <c r="S474" i="72"/>
  <c r="U486" i="72"/>
  <c r="S486" i="72"/>
  <c r="U498" i="72"/>
  <c r="S498" i="72"/>
  <c r="U506" i="72"/>
  <c r="S506" i="72"/>
  <c r="U518" i="72"/>
  <c r="S518" i="72"/>
  <c r="U526" i="72"/>
  <c r="S526" i="72"/>
  <c r="U538" i="72"/>
  <c r="S538" i="72"/>
  <c r="U546" i="72"/>
  <c r="S546" i="72"/>
  <c r="U558" i="72"/>
  <c r="S558" i="72"/>
  <c r="U570" i="72"/>
  <c r="S570" i="72"/>
  <c r="U578" i="72"/>
  <c r="S578" i="72"/>
  <c r="U590" i="72"/>
  <c r="S590" i="72"/>
  <c r="U602" i="72"/>
  <c r="S602" i="72"/>
  <c r="U614" i="72"/>
  <c r="S614" i="72"/>
  <c r="U626" i="72"/>
  <c r="S626" i="72"/>
  <c r="U642" i="72"/>
  <c r="S642" i="72"/>
  <c r="U658" i="72"/>
  <c r="S658" i="72"/>
  <c r="U674" i="72"/>
  <c r="S674" i="72"/>
  <c r="U682" i="72"/>
  <c r="S682" i="72"/>
  <c r="U702" i="72"/>
  <c r="S702" i="72"/>
  <c r="U718" i="72"/>
  <c r="S718" i="72"/>
  <c r="U734" i="72"/>
  <c r="S734" i="72"/>
  <c r="U750" i="72"/>
  <c r="S750" i="72"/>
  <c r="U766" i="72"/>
  <c r="S766" i="72"/>
  <c r="U778" i="72"/>
  <c r="S778" i="72"/>
  <c r="U786" i="72"/>
  <c r="S786" i="72"/>
  <c r="U802" i="72"/>
  <c r="S802" i="72"/>
  <c r="U818" i="72"/>
  <c r="S818" i="72"/>
  <c r="U838" i="72"/>
  <c r="S838" i="72"/>
  <c r="U850" i="72"/>
  <c r="S850" i="72"/>
  <c r="U858" i="72"/>
  <c r="S858" i="72"/>
  <c r="U874" i="72"/>
  <c r="S874" i="72"/>
  <c r="U894" i="72"/>
  <c r="S894" i="72"/>
  <c r="U906" i="72"/>
  <c r="S906" i="72"/>
  <c r="U926" i="72"/>
  <c r="S926" i="72"/>
  <c r="U938" i="72"/>
  <c r="S938" i="72"/>
  <c r="U954" i="72"/>
  <c r="S954" i="72"/>
  <c r="U966" i="72"/>
  <c r="S966" i="72"/>
  <c r="U982" i="72"/>
  <c r="S982" i="72"/>
  <c r="U994" i="72"/>
  <c r="S994" i="72"/>
  <c r="U1014" i="72"/>
  <c r="S1014" i="72"/>
  <c r="U1038" i="72"/>
  <c r="S1038" i="72"/>
  <c r="U1054" i="72"/>
  <c r="S1054" i="72"/>
  <c r="U1066" i="72"/>
  <c r="S1066" i="72"/>
  <c r="U1082" i="72"/>
  <c r="S1082" i="72"/>
  <c r="U1098" i="72"/>
  <c r="S1098" i="72"/>
  <c r="U1108" i="72"/>
  <c r="S1108" i="72"/>
  <c r="U1124" i="72"/>
  <c r="S1124" i="72"/>
  <c r="U1140" i="72"/>
  <c r="S1140" i="72"/>
  <c r="U1156" i="72"/>
  <c r="S1156" i="72"/>
  <c r="U1164" i="72"/>
  <c r="S1164" i="72"/>
  <c r="U1180" i="72"/>
  <c r="S1180" i="72"/>
  <c r="U1188" i="72"/>
  <c r="S1188" i="72"/>
  <c r="U1196" i="72"/>
  <c r="S1196" i="72"/>
  <c r="U1204" i="72"/>
  <c r="S1204" i="72"/>
  <c r="U1212" i="72"/>
  <c r="S1212" i="72"/>
  <c r="U1220" i="72"/>
  <c r="S1220" i="72"/>
  <c r="U1224" i="72"/>
  <c r="S1224" i="72"/>
  <c r="U1232" i="72"/>
  <c r="S1232" i="72"/>
  <c r="U1240" i="72"/>
  <c r="S1240" i="72"/>
  <c r="U1248" i="72"/>
  <c r="S1248" i="72"/>
  <c r="U1264" i="72"/>
  <c r="S1264" i="72"/>
  <c r="U1276" i="72"/>
  <c r="S1276" i="72"/>
  <c r="U1284" i="72"/>
  <c r="S1284" i="72"/>
  <c r="U1292" i="72"/>
  <c r="S1292" i="72"/>
  <c r="U1300" i="72"/>
  <c r="S1300" i="72"/>
  <c r="U1304" i="72"/>
  <c r="S1304" i="72"/>
  <c r="U1312" i="72"/>
  <c r="S1312" i="72"/>
  <c r="U1320" i="72"/>
  <c r="S1320" i="72"/>
  <c r="U1324" i="72"/>
  <c r="S1324" i="72"/>
  <c r="U1328" i="72"/>
  <c r="S1328" i="72"/>
  <c r="U1336" i="72"/>
  <c r="S1336" i="72"/>
  <c r="U1340" i="72"/>
  <c r="S1340" i="72"/>
  <c r="U1344" i="72"/>
  <c r="S1344" i="72"/>
  <c r="U1348" i="72"/>
  <c r="S1348" i="72"/>
  <c r="U1352" i="72"/>
  <c r="S1352" i="72"/>
  <c r="U1356" i="72"/>
  <c r="S1356" i="72"/>
  <c r="U1360" i="72"/>
  <c r="S1360" i="72"/>
  <c r="U1364" i="72"/>
  <c r="S1364" i="72"/>
  <c r="U1368" i="72"/>
  <c r="S1368" i="72"/>
  <c r="U1372" i="72"/>
  <c r="S1372" i="72"/>
  <c r="U1376" i="72"/>
  <c r="S1376" i="72"/>
  <c r="U1380" i="72"/>
  <c r="S1380" i="72"/>
  <c r="U1384" i="72"/>
  <c r="S1384" i="72"/>
  <c r="U1392" i="72"/>
  <c r="S1392" i="72"/>
  <c r="U1396" i="72"/>
  <c r="S1396" i="72"/>
  <c r="U1404" i="72"/>
  <c r="S1404" i="72"/>
  <c r="U1412" i="72"/>
  <c r="S1412" i="72"/>
  <c r="U1420" i="72"/>
  <c r="S1420" i="72"/>
  <c r="U1428" i="72"/>
  <c r="S1428" i="72"/>
  <c r="U1436" i="72"/>
  <c r="S1436" i="72"/>
  <c r="U1448" i="72"/>
  <c r="S1448" i="72"/>
  <c r="U1456" i="72"/>
  <c r="S1456" i="72"/>
  <c r="U1464" i="72"/>
  <c r="S1464" i="72"/>
  <c r="U1468" i="72"/>
  <c r="S1468" i="72"/>
  <c r="U1476" i="72"/>
  <c r="S1476" i="72"/>
  <c r="U1484" i="72"/>
  <c r="S1484" i="72"/>
  <c r="U1492" i="72"/>
  <c r="S1492" i="72"/>
  <c r="U1496" i="72"/>
  <c r="S1496" i="72"/>
  <c r="U1504" i="72"/>
  <c r="S1504" i="72"/>
  <c r="U1512" i="72"/>
  <c r="S1512" i="72"/>
  <c r="U1520" i="72"/>
  <c r="S1520" i="72"/>
  <c r="U1524" i="72"/>
  <c r="S1524" i="72"/>
  <c r="U1532" i="72"/>
  <c r="S1532" i="72"/>
  <c r="U1540" i="72"/>
  <c r="S1540" i="72"/>
  <c r="U1544" i="72"/>
  <c r="S1544" i="72"/>
  <c r="U1552" i="72"/>
  <c r="S1552" i="72"/>
  <c r="U1560" i="72"/>
  <c r="S1560" i="72"/>
  <c r="U1568" i="72"/>
  <c r="S1568" i="72"/>
  <c r="U1580" i="72"/>
  <c r="S1580" i="72"/>
  <c r="U1588" i="72"/>
  <c r="S1588" i="72"/>
  <c r="U1596" i="72"/>
  <c r="S1596" i="72"/>
  <c r="U1600" i="72"/>
  <c r="S1600" i="72"/>
  <c r="U1608" i="72"/>
  <c r="S1608" i="72"/>
  <c r="U1616" i="72"/>
  <c r="S1616" i="72"/>
  <c r="U1624" i="72"/>
  <c r="S1624" i="72"/>
  <c r="U1628" i="72"/>
  <c r="S1628" i="72"/>
  <c r="U1636" i="72"/>
  <c r="S1636" i="72"/>
  <c r="U1644" i="72"/>
  <c r="S1644" i="72"/>
  <c r="U1652" i="72"/>
  <c r="S1652" i="72"/>
  <c r="U1660" i="72"/>
  <c r="S1660" i="72"/>
  <c r="U1668" i="72"/>
  <c r="S1668" i="72"/>
  <c r="U1676" i="72"/>
  <c r="S1676" i="72"/>
  <c r="U1684" i="72"/>
  <c r="S1684" i="72"/>
  <c r="U1688" i="72"/>
  <c r="S1688" i="72"/>
  <c r="U1696" i="72"/>
  <c r="S1696" i="72"/>
  <c r="U1704" i="72"/>
  <c r="S1704" i="72"/>
  <c r="U1712" i="72"/>
  <c r="S1712" i="72"/>
  <c r="U1720" i="72"/>
  <c r="S1720" i="72"/>
  <c r="U1728" i="72"/>
  <c r="S1728" i="72"/>
  <c r="U1736" i="72"/>
  <c r="S1736" i="72"/>
  <c r="U22" i="72"/>
  <c r="S22" i="72"/>
  <c r="U42" i="72"/>
  <c r="S42" i="72"/>
  <c r="U78" i="72"/>
  <c r="S78" i="72"/>
  <c r="U622" i="72"/>
  <c r="S622" i="72"/>
  <c r="U638" i="72"/>
  <c r="S638" i="72"/>
  <c r="U654" i="72"/>
  <c r="S654" i="72"/>
  <c r="U670" i="72"/>
  <c r="S670" i="72"/>
  <c r="U694" i="72"/>
  <c r="S694" i="72"/>
  <c r="U710" i="72"/>
  <c r="S710" i="72"/>
  <c r="U722" i="72"/>
  <c r="S722" i="72"/>
  <c r="U742" i="72"/>
  <c r="S742" i="72"/>
  <c r="U762" i="72"/>
  <c r="S762" i="72"/>
  <c r="U782" i="72"/>
  <c r="S782" i="72"/>
  <c r="U798" i="72"/>
  <c r="S798" i="72"/>
  <c r="U810" i="72"/>
  <c r="S810" i="72"/>
  <c r="U830" i="72"/>
  <c r="S830" i="72"/>
  <c r="U846" i="72"/>
  <c r="S846" i="72"/>
  <c r="U866" i="72"/>
  <c r="S866" i="72"/>
  <c r="U882" i="72"/>
  <c r="S882" i="72"/>
  <c r="U898" i="72"/>
  <c r="S898" i="72"/>
  <c r="U914" i="72"/>
  <c r="S914" i="72"/>
  <c r="U930" i="72"/>
  <c r="S930" i="72"/>
  <c r="U946" i="72"/>
  <c r="S946" i="72"/>
  <c r="U962" i="72"/>
  <c r="S962" i="72"/>
  <c r="U978" i="72"/>
  <c r="S978" i="72"/>
  <c r="U998" i="72"/>
  <c r="S998" i="72"/>
  <c r="U1010" i="72"/>
  <c r="S1010" i="72"/>
  <c r="U1026" i="72"/>
  <c r="S1026" i="72"/>
  <c r="U1058" i="72"/>
  <c r="S1058" i="72"/>
  <c r="U1078" i="72"/>
  <c r="S1078" i="72"/>
  <c r="U1090" i="72"/>
  <c r="S1090" i="72"/>
  <c r="U1112" i="72"/>
  <c r="S1112" i="72"/>
  <c r="U1132" i="72"/>
  <c r="S1132" i="72"/>
  <c r="U1148" i="72"/>
  <c r="S1148" i="72"/>
  <c r="U1168" i="72"/>
  <c r="S1168" i="72"/>
  <c r="U1184" i="72"/>
  <c r="S1184" i="72"/>
  <c r="U1192" i="72"/>
  <c r="S1192" i="72"/>
  <c r="U1200" i="72"/>
  <c r="S1200" i="72"/>
  <c r="U1208" i="72"/>
  <c r="S1208" i="72"/>
  <c r="U1216" i="72"/>
  <c r="S1216" i="72"/>
  <c r="U1228" i="72"/>
  <c r="S1228" i="72"/>
  <c r="U1236" i="72"/>
  <c r="S1236" i="72"/>
  <c r="U1244" i="72"/>
  <c r="S1244" i="72"/>
  <c r="U1252" i="72"/>
  <c r="S1252" i="72"/>
  <c r="U1256" i="72"/>
  <c r="S1256" i="72"/>
  <c r="U1272" i="72"/>
  <c r="S1272" i="72"/>
  <c r="U1280" i="72"/>
  <c r="S1280" i="72"/>
  <c r="U1288" i="72"/>
  <c r="S1288" i="72"/>
  <c r="U1296" i="72"/>
  <c r="S1296" i="72"/>
  <c r="U1308" i="72"/>
  <c r="S1308" i="72"/>
  <c r="U1316" i="72"/>
  <c r="S1316" i="72"/>
  <c r="U1332" i="72"/>
  <c r="S1332" i="72"/>
  <c r="U1388" i="72"/>
  <c r="S1388" i="72"/>
  <c r="U1400" i="72"/>
  <c r="S1400" i="72"/>
  <c r="U1408" i="72"/>
  <c r="S1408" i="72"/>
  <c r="U1416" i="72"/>
  <c r="S1416" i="72"/>
  <c r="U1424" i="72"/>
  <c r="S1424" i="72"/>
  <c r="U1432" i="72"/>
  <c r="S1432" i="72"/>
  <c r="U1440" i="72"/>
  <c r="S1440" i="72"/>
  <c r="U1444" i="72"/>
  <c r="S1444" i="72"/>
  <c r="U1452" i="72"/>
  <c r="S1452" i="72"/>
  <c r="U1460" i="72"/>
  <c r="S1460" i="72"/>
  <c r="U1472" i="72"/>
  <c r="S1472" i="72"/>
  <c r="U1480" i="72"/>
  <c r="S1480" i="72"/>
  <c r="U1488" i="72"/>
  <c r="S1488" i="72"/>
  <c r="U1500" i="72"/>
  <c r="S1500" i="72"/>
  <c r="U1508" i="72"/>
  <c r="S1508" i="72"/>
  <c r="U1516" i="72"/>
  <c r="S1516" i="72"/>
  <c r="U1528" i="72"/>
  <c r="S1528" i="72"/>
  <c r="U1536" i="72"/>
  <c r="S1536" i="72"/>
  <c r="U1548" i="72"/>
  <c r="S1548" i="72"/>
  <c r="U1556" i="72"/>
  <c r="S1556" i="72"/>
  <c r="U1564" i="72"/>
  <c r="S1564" i="72"/>
  <c r="U1572" i="72"/>
  <c r="S1572" i="72"/>
  <c r="U1576" i="72"/>
  <c r="S1576" i="72"/>
  <c r="U1584" i="72"/>
  <c r="S1584" i="72"/>
  <c r="U1592" i="72"/>
  <c r="S1592" i="72"/>
  <c r="U1604" i="72"/>
  <c r="S1604" i="72"/>
  <c r="U1612" i="72"/>
  <c r="S1612" i="72"/>
  <c r="U1620" i="72"/>
  <c r="S1620" i="72"/>
  <c r="U1632" i="72"/>
  <c r="S1632" i="72"/>
  <c r="U1640" i="72"/>
  <c r="S1640" i="72"/>
  <c r="U1648" i="72"/>
  <c r="S1648" i="72"/>
  <c r="U1656" i="72"/>
  <c r="S1656" i="72"/>
  <c r="U1664" i="72"/>
  <c r="S1664" i="72"/>
  <c r="U1672" i="72"/>
  <c r="S1672" i="72"/>
  <c r="U1680" i="72"/>
  <c r="S1680" i="72"/>
  <c r="U1692" i="72"/>
  <c r="S1692" i="72"/>
  <c r="U1700" i="72"/>
  <c r="S1700" i="72"/>
  <c r="U1708" i="72"/>
  <c r="S1708" i="72"/>
  <c r="U1716" i="72"/>
  <c r="S1716" i="72"/>
  <c r="U1724" i="72"/>
  <c r="S1724" i="72"/>
  <c r="U1732" i="72"/>
  <c r="S1732" i="72"/>
  <c r="U10" i="72"/>
  <c r="S10" i="72"/>
  <c r="U26" i="72"/>
  <c r="S26" i="72"/>
  <c r="U38" i="72"/>
  <c r="S38" i="72"/>
  <c r="U50" i="72"/>
  <c r="S50" i="72"/>
  <c r="U62" i="72"/>
  <c r="S62" i="72"/>
  <c r="U74" i="72"/>
  <c r="S74" i="72"/>
  <c r="U90" i="72"/>
  <c r="S90" i="72"/>
  <c r="U98" i="72"/>
  <c r="S98" i="72"/>
  <c r="U106" i="72"/>
  <c r="S106" i="72"/>
  <c r="U118" i="72"/>
  <c r="S118" i="72"/>
  <c r="U126" i="72"/>
  <c r="S126" i="72"/>
  <c r="U134" i="72"/>
  <c r="S134" i="72"/>
  <c r="U142" i="72"/>
  <c r="S142" i="72"/>
  <c r="U150" i="72"/>
  <c r="S150" i="72"/>
  <c r="U158" i="72"/>
  <c r="S158" i="72"/>
  <c r="U166" i="72"/>
  <c r="S166" i="72"/>
  <c r="U174" i="72"/>
  <c r="S174" i="72"/>
  <c r="U182" i="72"/>
  <c r="S182" i="72"/>
  <c r="U190" i="72"/>
  <c r="S190" i="72"/>
  <c r="U198" i="72"/>
  <c r="S198" i="72"/>
  <c r="U206" i="72"/>
  <c r="S206" i="72"/>
  <c r="U214" i="72"/>
  <c r="S214" i="72"/>
  <c r="U226" i="72"/>
  <c r="S226" i="72"/>
  <c r="U234" i="72"/>
  <c r="S234" i="72"/>
  <c r="U246" i="72"/>
  <c r="S246" i="72"/>
  <c r="U258" i="72"/>
  <c r="S258" i="72"/>
  <c r="U270" i="72"/>
  <c r="S270" i="72"/>
  <c r="U282" i="72"/>
  <c r="S282" i="72"/>
  <c r="U294" i="72"/>
  <c r="S294" i="72"/>
  <c r="U306" i="72"/>
  <c r="S306" i="72"/>
  <c r="U314" i="72"/>
  <c r="S314" i="72"/>
  <c r="U326" i="72"/>
  <c r="S326" i="72"/>
  <c r="U338" i="72"/>
  <c r="S338" i="72"/>
  <c r="U350" i="72"/>
  <c r="S350" i="72"/>
  <c r="U362" i="72"/>
  <c r="S362" i="72"/>
  <c r="U374" i="72"/>
  <c r="S374" i="72"/>
  <c r="U382" i="72"/>
  <c r="S382" i="72"/>
  <c r="U394" i="72"/>
  <c r="S394" i="72"/>
  <c r="U406" i="72"/>
  <c r="S406" i="72"/>
  <c r="U414" i="72"/>
  <c r="S414" i="72"/>
  <c r="U426" i="72"/>
  <c r="S426" i="72"/>
  <c r="U438" i="72"/>
  <c r="S438" i="72"/>
  <c r="U446" i="72"/>
  <c r="S446" i="72"/>
  <c r="U458" i="72"/>
  <c r="S458" i="72"/>
  <c r="U470" i="72"/>
  <c r="S470" i="72"/>
  <c r="U482" i="72"/>
  <c r="S482" i="72"/>
  <c r="U494" i="72"/>
  <c r="S494" i="72"/>
  <c r="U510" i="72"/>
  <c r="S510" i="72"/>
  <c r="U522" i="72"/>
  <c r="S522" i="72"/>
  <c r="U530" i="72"/>
  <c r="S530" i="72"/>
  <c r="U542" i="72"/>
  <c r="S542" i="72"/>
  <c r="U550" i="72"/>
  <c r="S550" i="72"/>
  <c r="U562" i="72"/>
  <c r="S562" i="72"/>
  <c r="U566" i="72"/>
  <c r="S566" i="72"/>
  <c r="U582" i="72"/>
  <c r="S582" i="72"/>
  <c r="U594" i="72"/>
  <c r="S594" i="72"/>
  <c r="U606" i="72"/>
  <c r="S606" i="72"/>
  <c r="U618" i="72"/>
  <c r="S618" i="72"/>
  <c r="U630" i="72"/>
  <c r="S630" i="72"/>
  <c r="U646" i="72"/>
  <c r="S646" i="72"/>
  <c r="U662" i="72"/>
  <c r="S662" i="72"/>
  <c r="U678" i="72"/>
  <c r="S678" i="72"/>
  <c r="U686" i="72"/>
  <c r="S686" i="72"/>
  <c r="U698" i="72"/>
  <c r="S698" i="72"/>
  <c r="U714" i="72"/>
  <c r="S714" i="72"/>
  <c r="U730" i="72"/>
  <c r="S730" i="72"/>
  <c r="U738" i="72"/>
  <c r="S738" i="72"/>
  <c r="U754" i="72"/>
  <c r="S754" i="72"/>
  <c r="U774" i="72"/>
  <c r="S774" i="72"/>
  <c r="U790" i="72"/>
  <c r="S790" i="72"/>
  <c r="U806" i="72"/>
  <c r="S806" i="72"/>
  <c r="U822" i="72"/>
  <c r="S822" i="72"/>
  <c r="U834" i="72"/>
  <c r="S834" i="72"/>
  <c r="U854" i="72"/>
  <c r="S854" i="72"/>
  <c r="U862" i="72"/>
  <c r="S862" i="72"/>
  <c r="U878" i="72"/>
  <c r="S878" i="72"/>
  <c r="U890" i="72"/>
  <c r="S890" i="72"/>
  <c r="U910" i="72"/>
  <c r="S910" i="72"/>
  <c r="U922" i="72"/>
  <c r="S922" i="72"/>
  <c r="U942" i="72"/>
  <c r="S942" i="72"/>
  <c r="U950" i="72"/>
  <c r="S950" i="72"/>
  <c r="U970" i="72"/>
  <c r="S970" i="72"/>
  <c r="U986" i="72"/>
  <c r="S986" i="72"/>
  <c r="U1002" i="72"/>
  <c r="S1002" i="72"/>
  <c r="U1018" i="72"/>
  <c r="S1018" i="72"/>
  <c r="U1046" i="72"/>
  <c r="S1046" i="72"/>
  <c r="U1062" i="72"/>
  <c r="S1062" i="72"/>
  <c r="U1074" i="72"/>
  <c r="S1074" i="72"/>
  <c r="U1086" i="72"/>
  <c r="S1086" i="72"/>
  <c r="U1104" i="72"/>
  <c r="S1104" i="72"/>
  <c r="U1120" i="72"/>
  <c r="S1120" i="72"/>
  <c r="U1128" i="72"/>
  <c r="S1128" i="72"/>
  <c r="U1144" i="72"/>
  <c r="S1144" i="72"/>
  <c r="U1160" i="72"/>
  <c r="S1160" i="72"/>
  <c r="U1176" i="72"/>
  <c r="S1176" i="72"/>
  <c r="U1268" i="72"/>
  <c r="S1268" i="72"/>
  <c r="U8" i="72"/>
  <c r="S8" i="72"/>
  <c r="U16" i="72"/>
  <c r="S16" i="72"/>
  <c r="U24" i="72"/>
  <c r="S24" i="72"/>
  <c r="U28" i="72"/>
  <c r="S28" i="72"/>
  <c r="U32" i="72"/>
  <c r="S32" i="72"/>
  <c r="U40" i="72"/>
  <c r="S40" i="72"/>
  <c r="U44" i="72"/>
  <c r="S44" i="72"/>
  <c r="U48" i="72"/>
  <c r="S48" i="72"/>
  <c r="U52" i="72"/>
  <c r="S52" i="72"/>
  <c r="U56" i="72"/>
  <c r="S56" i="72"/>
  <c r="U60" i="72"/>
  <c r="S60" i="72"/>
  <c r="U64" i="72"/>
  <c r="S64" i="72"/>
  <c r="U68" i="72"/>
  <c r="S68" i="72"/>
  <c r="U72" i="72"/>
  <c r="S72" i="72"/>
  <c r="U76" i="72"/>
  <c r="S76" i="72"/>
  <c r="U80" i="72"/>
  <c r="S80" i="72"/>
  <c r="U84" i="72"/>
  <c r="S84" i="72"/>
  <c r="U88" i="72"/>
  <c r="S88" i="72"/>
  <c r="U92" i="72"/>
  <c r="S92" i="72"/>
  <c r="U96" i="72"/>
  <c r="S96" i="72"/>
  <c r="U100" i="72"/>
  <c r="S100" i="72"/>
  <c r="U104" i="72"/>
  <c r="S104" i="72"/>
  <c r="U108" i="72"/>
  <c r="S108" i="72"/>
  <c r="U112" i="72"/>
  <c r="S112" i="72"/>
  <c r="U116" i="72"/>
  <c r="S116" i="72"/>
  <c r="U120" i="72"/>
  <c r="S120" i="72"/>
  <c r="U124" i="72"/>
  <c r="S124" i="72"/>
  <c r="U128" i="72"/>
  <c r="S128" i="72"/>
  <c r="U132" i="72"/>
  <c r="S132" i="72"/>
  <c r="U136" i="72"/>
  <c r="S136" i="72"/>
  <c r="U140" i="72"/>
  <c r="S140" i="72"/>
  <c r="U144" i="72"/>
  <c r="S144" i="72"/>
  <c r="U148" i="72"/>
  <c r="S148" i="72"/>
  <c r="U152" i="72"/>
  <c r="S152" i="72"/>
  <c r="U156" i="72"/>
  <c r="S156" i="72"/>
  <c r="U160" i="72"/>
  <c r="S160" i="72"/>
  <c r="U164" i="72"/>
  <c r="S164" i="72"/>
  <c r="U168" i="72"/>
  <c r="S168" i="72"/>
  <c r="U172" i="72"/>
  <c r="S172" i="72"/>
  <c r="U176" i="72"/>
  <c r="S176" i="72"/>
  <c r="U180" i="72"/>
  <c r="S180" i="72"/>
  <c r="U184" i="72"/>
  <c r="S184" i="72"/>
  <c r="U188" i="72"/>
  <c r="S188" i="72"/>
  <c r="U192" i="72"/>
  <c r="S192" i="72"/>
  <c r="U196" i="72"/>
  <c r="S196" i="72"/>
  <c r="U200" i="72"/>
  <c r="S200" i="72"/>
  <c r="U204" i="72"/>
  <c r="S204" i="72"/>
  <c r="U208" i="72"/>
  <c r="S208" i="72"/>
  <c r="U212" i="72"/>
  <c r="S212" i="72"/>
  <c r="U216" i="72"/>
  <c r="S216" i="72"/>
  <c r="U220" i="72"/>
  <c r="S220" i="72"/>
  <c r="U224" i="72"/>
  <c r="S224" i="72"/>
  <c r="U228" i="72"/>
  <c r="S228" i="72"/>
  <c r="U232" i="72"/>
  <c r="S232" i="72"/>
  <c r="U236" i="72"/>
  <c r="S236" i="72"/>
  <c r="U240" i="72"/>
  <c r="S240" i="72"/>
  <c r="U244" i="72"/>
  <c r="S244" i="72"/>
  <c r="U248" i="72"/>
  <c r="S248" i="72"/>
  <c r="U256" i="72"/>
  <c r="S256" i="72"/>
  <c r="U260" i="72"/>
  <c r="S260" i="72"/>
  <c r="U268" i="72"/>
  <c r="S268" i="72"/>
  <c r="U276" i="72"/>
  <c r="S276" i="72"/>
  <c r="U284" i="72"/>
  <c r="S284" i="72"/>
  <c r="U292" i="72"/>
  <c r="S292" i="72"/>
  <c r="U300" i="72"/>
  <c r="S300" i="72"/>
  <c r="U308" i="72"/>
  <c r="S308" i="72"/>
  <c r="U316" i="72"/>
  <c r="S316" i="72"/>
  <c r="U320" i="72"/>
  <c r="S320" i="72"/>
  <c r="U332" i="72"/>
  <c r="S332" i="72"/>
  <c r="U14" i="72"/>
  <c r="S14" i="72"/>
  <c r="U34" i="72"/>
  <c r="S34" i="72"/>
  <c r="U54" i="72"/>
  <c r="S54" i="72"/>
  <c r="U66" i="72"/>
  <c r="S66" i="72"/>
  <c r="U82" i="72"/>
  <c r="S82" i="72"/>
  <c r="U110" i="72"/>
  <c r="S110" i="72"/>
  <c r="U218" i="72"/>
  <c r="S218" i="72"/>
  <c r="U238" i="72"/>
  <c r="S238" i="72"/>
  <c r="U250" i="72"/>
  <c r="S250" i="72"/>
  <c r="U262" i="72"/>
  <c r="S262" i="72"/>
  <c r="U274" i="72"/>
  <c r="S274" i="72"/>
  <c r="U286" i="72"/>
  <c r="S286" i="72"/>
  <c r="U298" i="72"/>
  <c r="S298" i="72"/>
  <c r="U310" i="72"/>
  <c r="S310" i="72"/>
  <c r="U322" i="72"/>
  <c r="S322" i="72"/>
  <c r="U334" i="72"/>
  <c r="S334" i="72"/>
  <c r="U346" i="72"/>
  <c r="S346" i="72"/>
  <c r="U358" i="72"/>
  <c r="S358" i="72"/>
  <c r="U370" i="72"/>
  <c r="S370" i="72"/>
  <c r="U390" i="72"/>
  <c r="S390" i="72"/>
  <c r="U402" i="72"/>
  <c r="S402" i="72"/>
  <c r="U422" i="72"/>
  <c r="S422" i="72"/>
  <c r="U434" i="72"/>
  <c r="S434" i="72"/>
  <c r="U454" i="72"/>
  <c r="S454" i="72"/>
  <c r="U466" i="72"/>
  <c r="S466" i="72"/>
  <c r="U478" i="72"/>
  <c r="S478" i="72"/>
  <c r="U490" i="72"/>
  <c r="S490" i="72"/>
  <c r="U502" i="72"/>
  <c r="S502" i="72"/>
  <c r="U514" i="72"/>
  <c r="S514" i="72"/>
  <c r="U534" i="72"/>
  <c r="S534" i="72"/>
  <c r="U554" i="72"/>
  <c r="S554" i="72"/>
  <c r="U574" i="72"/>
  <c r="S574" i="72"/>
  <c r="U586" i="72"/>
  <c r="S586" i="72"/>
  <c r="U598" i="72"/>
  <c r="S598" i="72"/>
  <c r="U610" i="72"/>
  <c r="S610" i="72"/>
  <c r="U634" i="72"/>
  <c r="S634" i="72"/>
  <c r="U650" i="72"/>
  <c r="S650" i="72"/>
  <c r="U666" i="72"/>
  <c r="S666" i="72"/>
  <c r="U690" i="72"/>
  <c r="S690" i="72"/>
  <c r="U706" i="72"/>
  <c r="S706" i="72"/>
  <c r="U726" i="72"/>
  <c r="S726" i="72"/>
  <c r="U746" i="72"/>
  <c r="S746" i="72"/>
  <c r="U758" i="72"/>
  <c r="S758" i="72"/>
  <c r="U770" i="72"/>
  <c r="S770" i="72"/>
  <c r="U794" i="72"/>
  <c r="S794" i="72"/>
  <c r="U814" i="72"/>
  <c r="S814" i="72"/>
  <c r="U826" i="72"/>
  <c r="S826" i="72"/>
  <c r="U842" i="72"/>
  <c r="S842" i="72"/>
  <c r="U870" i="72"/>
  <c r="S870" i="72"/>
  <c r="U886" i="72"/>
  <c r="S886" i="72"/>
  <c r="U902" i="72"/>
  <c r="S902" i="72"/>
  <c r="U918" i="72"/>
  <c r="S918" i="72"/>
  <c r="U934" i="72"/>
  <c r="S934" i="72"/>
  <c r="U958" i="72"/>
  <c r="S958" i="72"/>
  <c r="U974" i="72"/>
  <c r="S974" i="72"/>
  <c r="U990" i="72"/>
  <c r="S990" i="72"/>
  <c r="U1006" i="72"/>
  <c r="S1006" i="72"/>
  <c r="U1022" i="72"/>
  <c r="S1022" i="72"/>
  <c r="U1050" i="72"/>
  <c r="S1050" i="72"/>
  <c r="U1070" i="72"/>
  <c r="S1070" i="72"/>
  <c r="U1094" i="72"/>
  <c r="S1094" i="72"/>
  <c r="U1116" i="72"/>
  <c r="S1116" i="72"/>
  <c r="U1136" i="72"/>
  <c r="S1136" i="72"/>
  <c r="U1152" i="72"/>
  <c r="S1152" i="72"/>
  <c r="U1172" i="72"/>
  <c r="S1172" i="72"/>
  <c r="U1260" i="72"/>
  <c r="S1260" i="72"/>
  <c r="U4" i="72"/>
  <c r="S4" i="72"/>
  <c r="U12" i="72"/>
  <c r="S12" i="72"/>
  <c r="U20" i="72"/>
  <c r="S20" i="72"/>
  <c r="U36" i="72"/>
  <c r="S36" i="72"/>
  <c r="U252" i="72"/>
  <c r="S252" i="72"/>
  <c r="U264" i="72"/>
  <c r="S264" i="72"/>
  <c r="U272" i="72"/>
  <c r="S272" i="72"/>
  <c r="U280" i="72"/>
  <c r="S280" i="72"/>
  <c r="U288" i="72"/>
  <c r="S288" i="72"/>
  <c r="U296" i="72"/>
  <c r="S296" i="72"/>
  <c r="U304" i="72"/>
  <c r="S304" i="72"/>
  <c r="U312" i="72"/>
  <c r="S312" i="72"/>
  <c r="U324" i="72"/>
  <c r="S324" i="72"/>
  <c r="U328" i="72"/>
  <c r="S328" i="72"/>
  <c r="U1744" i="72"/>
  <c r="S1744" i="72"/>
  <c r="U1752" i="72"/>
  <c r="S1752" i="72"/>
  <c r="U1760" i="72"/>
  <c r="S1760" i="72"/>
  <c r="U1772" i="72"/>
  <c r="S1772" i="72"/>
  <c r="U1780" i="72"/>
  <c r="S1780" i="72"/>
  <c r="U1788" i="72"/>
  <c r="S1788" i="72"/>
  <c r="U1796" i="72"/>
  <c r="S1796" i="72"/>
  <c r="U1804" i="72"/>
  <c r="S1804" i="72"/>
  <c r="U1816" i="72"/>
  <c r="S1816" i="72"/>
  <c r="U1824" i="72"/>
  <c r="S1824" i="72"/>
  <c r="U1836" i="72"/>
  <c r="S1836" i="72"/>
  <c r="U1844" i="72"/>
  <c r="S1844" i="72"/>
  <c r="U1852" i="72"/>
  <c r="S1852" i="72"/>
  <c r="U1860" i="72"/>
  <c r="S1860" i="72"/>
  <c r="U1868" i="72"/>
  <c r="S1868" i="72"/>
  <c r="U1876" i="72"/>
  <c r="S1876" i="72"/>
  <c r="U1884" i="72"/>
  <c r="S1884" i="72"/>
  <c r="U1892" i="72"/>
  <c r="S1892" i="72"/>
  <c r="U1900" i="72"/>
  <c r="S1900" i="72"/>
  <c r="U1916" i="72"/>
  <c r="S1916" i="72"/>
  <c r="U1928" i="72"/>
  <c r="S1928" i="72"/>
  <c r="U1964" i="72"/>
  <c r="S1964" i="72"/>
  <c r="U1972" i="72"/>
  <c r="S1972" i="72"/>
  <c r="U1980" i="72"/>
  <c r="S1980" i="72"/>
  <c r="U1988" i="72"/>
  <c r="S1988" i="72"/>
  <c r="U1996" i="72"/>
  <c r="S1996" i="72"/>
  <c r="U2004" i="72"/>
  <c r="S2004" i="72"/>
  <c r="U2012" i="72"/>
  <c r="S2012" i="72"/>
  <c r="U2020" i="72"/>
  <c r="S2020" i="72"/>
  <c r="U2028" i="72"/>
  <c r="S2028" i="72"/>
  <c r="U2036" i="72"/>
  <c r="S2036" i="72"/>
  <c r="U2048" i="72"/>
  <c r="S2048" i="72"/>
  <c r="U2056" i="72"/>
  <c r="S2056" i="72"/>
  <c r="U2068" i="72"/>
  <c r="S2068" i="72"/>
  <c r="U2076" i="72"/>
  <c r="S2076" i="72"/>
  <c r="U2088" i="72"/>
  <c r="S2088" i="72"/>
  <c r="U2096" i="72"/>
  <c r="S2096" i="72"/>
  <c r="U2104" i="72"/>
  <c r="S2104" i="72"/>
  <c r="U2112" i="72"/>
  <c r="S2112" i="72"/>
  <c r="U2124" i="72"/>
  <c r="S2124" i="72"/>
  <c r="U2132" i="72"/>
  <c r="S2132" i="72"/>
  <c r="U2144" i="72"/>
  <c r="S2144" i="72"/>
  <c r="U2152" i="72"/>
  <c r="S2152" i="72"/>
  <c r="U2160" i="72"/>
  <c r="S2160" i="72"/>
  <c r="U2172" i="72"/>
  <c r="S2172" i="72"/>
  <c r="U2180" i="72"/>
  <c r="S2180" i="72"/>
  <c r="U2192" i="72"/>
  <c r="S2192" i="72"/>
  <c r="U2200" i="72"/>
  <c r="S2200" i="72"/>
  <c r="U2208" i="72"/>
  <c r="S2208" i="72"/>
  <c r="U2216" i="72"/>
  <c r="S2216" i="72"/>
  <c r="U2224" i="72"/>
  <c r="S2224" i="72"/>
  <c r="U2236" i="72"/>
  <c r="S2236" i="72"/>
  <c r="U2244" i="72"/>
  <c r="S2244" i="72"/>
  <c r="U2252" i="72"/>
  <c r="S2252" i="72"/>
  <c r="U2260" i="72"/>
  <c r="S2260" i="72"/>
  <c r="U2268" i="72"/>
  <c r="S2268" i="72"/>
  <c r="U2276" i="72"/>
  <c r="S2276" i="72"/>
  <c r="U2284" i="72"/>
  <c r="S2284" i="72"/>
  <c r="U2292" i="72"/>
  <c r="S2292" i="72"/>
  <c r="U2300" i="72"/>
  <c r="S2300" i="72"/>
  <c r="U2304" i="72"/>
  <c r="S2304" i="72"/>
  <c r="U2308" i="72"/>
  <c r="S2308" i="72"/>
  <c r="U2312" i="72"/>
  <c r="S2312" i="72"/>
  <c r="U2316" i="72"/>
  <c r="S2316" i="72"/>
  <c r="U2320" i="72"/>
  <c r="S2320" i="72"/>
  <c r="U2325" i="72"/>
  <c r="S2325" i="72"/>
  <c r="U2329" i="72"/>
  <c r="S2329" i="72"/>
  <c r="U2333" i="72"/>
  <c r="S2333" i="72"/>
  <c r="U2337" i="72"/>
  <c r="S2337" i="72"/>
  <c r="U2341" i="72"/>
  <c r="S2341" i="72"/>
  <c r="U2349" i="72"/>
  <c r="S2349" i="72"/>
  <c r="U2353" i="72"/>
  <c r="S2353" i="72"/>
  <c r="U2357" i="72"/>
  <c r="S2357" i="72"/>
  <c r="U2361" i="72"/>
  <c r="S2361" i="72"/>
  <c r="U2365" i="72"/>
  <c r="S2365" i="72"/>
  <c r="U2369" i="72"/>
  <c r="S2369" i="72"/>
  <c r="U2373" i="72"/>
  <c r="S2373" i="72"/>
  <c r="U2377" i="72"/>
  <c r="S2377" i="72"/>
  <c r="U2381" i="72"/>
  <c r="S2381" i="72"/>
  <c r="U2385" i="72"/>
  <c r="S2385" i="72"/>
  <c r="U2389" i="72"/>
  <c r="S2389" i="72"/>
  <c r="U2393" i="72"/>
  <c r="S2393" i="72"/>
  <c r="U2397" i="72"/>
  <c r="S2397" i="72"/>
  <c r="U2401" i="72"/>
  <c r="S2401" i="72"/>
  <c r="U2405" i="72"/>
  <c r="S2405" i="72"/>
  <c r="U2409" i="72"/>
  <c r="S2409" i="72"/>
  <c r="U2413" i="72"/>
  <c r="S2413" i="72"/>
  <c r="U2417" i="72"/>
  <c r="S2417" i="72"/>
  <c r="U2421" i="72"/>
  <c r="S2421" i="72"/>
  <c r="U2425" i="72"/>
  <c r="S2425" i="72"/>
  <c r="U2429" i="72"/>
  <c r="S2429" i="72"/>
  <c r="U2433" i="72"/>
  <c r="S2433" i="72"/>
  <c r="U2437" i="72"/>
  <c r="S2437" i="72"/>
  <c r="U2441" i="72"/>
  <c r="S2441" i="72"/>
  <c r="U2445" i="72"/>
  <c r="S2445" i="72"/>
  <c r="U2449" i="72"/>
  <c r="S2449" i="72"/>
  <c r="U2453" i="72"/>
  <c r="S2453" i="72"/>
  <c r="U2457" i="72"/>
  <c r="S2457" i="72"/>
  <c r="U2461" i="72"/>
  <c r="S2461" i="72"/>
  <c r="U2465" i="72"/>
  <c r="S2465" i="72"/>
  <c r="U2469" i="72"/>
  <c r="S2469" i="72"/>
  <c r="U2473" i="72"/>
  <c r="S2473" i="72"/>
  <c r="U2477" i="72"/>
  <c r="S2477" i="72"/>
  <c r="U2481" i="72"/>
  <c r="S2481" i="72"/>
  <c r="U2485" i="72"/>
  <c r="S2485" i="72"/>
  <c r="U2489" i="72"/>
  <c r="S2489" i="72"/>
  <c r="U2493" i="72"/>
  <c r="S2493" i="72"/>
  <c r="U2497" i="72"/>
  <c r="S2497" i="72"/>
  <c r="U2501" i="72"/>
  <c r="S2501" i="72"/>
  <c r="U2505" i="72"/>
  <c r="S2505" i="72"/>
  <c r="U2509" i="72"/>
  <c r="S2509" i="72"/>
  <c r="U2513" i="72"/>
  <c r="S2513" i="72"/>
  <c r="U2517" i="72"/>
  <c r="S2517" i="72"/>
  <c r="U2521" i="72"/>
  <c r="S2521" i="72"/>
  <c r="U2525" i="72"/>
  <c r="S2525" i="72"/>
  <c r="U2529" i="72"/>
  <c r="S2529" i="72"/>
  <c r="U2533" i="72"/>
  <c r="S2533" i="72"/>
  <c r="U2537" i="72"/>
  <c r="S2537" i="72"/>
  <c r="U2541" i="72"/>
  <c r="S2541" i="72"/>
  <c r="U2545" i="72"/>
  <c r="S2545" i="72"/>
  <c r="U2549" i="72"/>
  <c r="S2549" i="72"/>
  <c r="U2553" i="72"/>
  <c r="S2553" i="72"/>
  <c r="U2557" i="72"/>
  <c r="S2557" i="72"/>
  <c r="U2561" i="72"/>
  <c r="S2561" i="72"/>
  <c r="U2565" i="72"/>
  <c r="S2565" i="72"/>
  <c r="U2569" i="72"/>
  <c r="S2569" i="72"/>
  <c r="U2573" i="72"/>
  <c r="S2573" i="72"/>
  <c r="U2577" i="72"/>
  <c r="S2577" i="72"/>
  <c r="U2581" i="72"/>
  <c r="S2581" i="72"/>
  <c r="U2585" i="72"/>
  <c r="S2585" i="72"/>
  <c r="U2589" i="72"/>
  <c r="S2589" i="72"/>
  <c r="U2593" i="72"/>
  <c r="S2593" i="72"/>
  <c r="U2597" i="72"/>
  <c r="S2597" i="72"/>
  <c r="U2601" i="72"/>
  <c r="S2601" i="72"/>
  <c r="U2605" i="72"/>
  <c r="S2605" i="72"/>
  <c r="U2609" i="72"/>
  <c r="S2609" i="72"/>
  <c r="U2613" i="72"/>
  <c r="S2613" i="72"/>
  <c r="U2617" i="72"/>
  <c r="S2617" i="72"/>
  <c r="U2621" i="72"/>
  <c r="S2621" i="72"/>
  <c r="U2625" i="72"/>
  <c r="S2625" i="72"/>
  <c r="U2629" i="72"/>
  <c r="S2629" i="72"/>
  <c r="U2633" i="72"/>
  <c r="S2633" i="72"/>
  <c r="U2637" i="72"/>
  <c r="S2637" i="72"/>
  <c r="U2641" i="72"/>
  <c r="S2641" i="72"/>
  <c r="U2645" i="72"/>
  <c r="S2645" i="72"/>
  <c r="U2649" i="72"/>
  <c r="S2649" i="72"/>
  <c r="U2653" i="72"/>
  <c r="S2653" i="72"/>
  <c r="U2657" i="72"/>
  <c r="S2657" i="72"/>
  <c r="U2661" i="72"/>
  <c r="S2661" i="72"/>
  <c r="U2665" i="72"/>
  <c r="S2665" i="72"/>
  <c r="U2669" i="72"/>
  <c r="S2669" i="72"/>
  <c r="U2673" i="72"/>
  <c r="S2673" i="72"/>
  <c r="U2677" i="72"/>
  <c r="S2677" i="72"/>
  <c r="U2681" i="72"/>
  <c r="S2681" i="72"/>
  <c r="U2685" i="72"/>
  <c r="S2685" i="72"/>
  <c r="U2689" i="72"/>
  <c r="S2689" i="72"/>
  <c r="U2693" i="72"/>
  <c r="S2693" i="72"/>
  <c r="U2697" i="72"/>
  <c r="S2697" i="72"/>
  <c r="U2701" i="72"/>
  <c r="S2701" i="72"/>
  <c r="U2705" i="72"/>
  <c r="S2705" i="72"/>
  <c r="U2709" i="72"/>
  <c r="S2709" i="72"/>
  <c r="U2713" i="72"/>
  <c r="S2713" i="72"/>
  <c r="U2717" i="72"/>
  <c r="S2717" i="72"/>
  <c r="U2721" i="72"/>
  <c r="S2721" i="72"/>
  <c r="U2725" i="72"/>
  <c r="S2725" i="72"/>
  <c r="U2729" i="72"/>
  <c r="S2729" i="72"/>
  <c r="U2733" i="72"/>
  <c r="S2733" i="72"/>
  <c r="U2737" i="72"/>
  <c r="S2737" i="72"/>
  <c r="U2741" i="72"/>
  <c r="S2741" i="72"/>
  <c r="U2745" i="72"/>
  <c r="S2745" i="72"/>
  <c r="U2749" i="72"/>
  <c r="S2749" i="72"/>
  <c r="U2753" i="72"/>
  <c r="S2753" i="72"/>
  <c r="U2757" i="72"/>
  <c r="S2757" i="72"/>
  <c r="U2761" i="72"/>
  <c r="S2761" i="72"/>
  <c r="U2765" i="72"/>
  <c r="S2765" i="72"/>
  <c r="U2769" i="72"/>
  <c r="S2769" i="72"/>
  <c r="U2773" i="72"/>
  <c r="S2773" i="72"/>
  <c r="U2777" i="72"/>
  <c r="S2777" i="72"/>
  <c r="U2781" i="72"/>
  <c r="S2781" i="72"/>
  <c r="U2785" i="72"/>
  <c r="S2785" i="72"/>
  <c r="U2789" i="72"/>
  <c r="S2789" i="72"/>
  <c r="U2793" i="72"/>
  <c r="S2793" i="72"/>
  <c r="U2797" i="72"/>
  <c r="S2797" i="72"/>
  <c r="U2801" i="72"/>
  <c r="S2801" i="72"/>
  <c r="U2805" i="72"/>
  <c r="S2805" i="72"/>
  <c r="U2809" i="72"/>
  <c r="S2809" i="72"/>
  <c r="U2813" i="72"/>
  <c r="S2813" i="72"/>
  <c r="U2817" i="72"/>
  <c r="S2817" i="72"/>
  <c r="U2821" i="72"/>
  <c r="S2821" i="72"/>
  <c r="U2825" i="72"/>
  <c r="S2825" i="72"/>
  <c r="U2829" i="72"/>
  <c r="S2829" i="72"/>
  <c r="U2833" i="72"/>
  <c r="S2833" i="72"/>
  <c r="U2837" i="72"/>
  <c r="S2837" i="72"/>
  <c r="U2841" i="72"/>
  <c r="S2841" i="72"/>
  <c r="U2845" i="72"/>
  <c r="S2845" i="72"/>
  <c r="U2849" i="72"/>
  <c r="S2849" i="72"/>
  <c r="U2853" i="72"/>
  <c r="S2853" i="72"/>
  <c r="U2857" i="72"/>
  <c r="S2857" i="72"/>
  <c r="U2861" i="72"/>
  <c r="S2861" i="72"/>
  <c r="U2865" i="72"/>
  <c r="S2865" i="72"/>
  <c r="U2869" i="72"/>
  <c r="S2869" i="72"/>
  <c r="U2873" i="72"/>
  <c r="S2873" i="72"/>
  <c r="U2877" i="72"/>
  <c r="S2877" i="72"/>
  <c r="U2881" i="72"/>
  <c r="S2881" i="72"/>
  <c r="U2885" i="72"/>
  <c r="S2885" i="72"/>
  <c r="U2889" i="72"/>
  <c r="S2889" i="72"/>
  <c r="U2893" i="72"/>
  <c r="S2893" i="72"/>
  <c r="U2897" i="72"/>
  <c r="S2897" i="72"/>
  <c r="U2901" i="72"/>
  <c r="S2901" i="72"/>
  <c r="U2905" i="72"/>
  <c r="S2905" i="72"/>
  <c r="U2909" i="72"/>
  <c r="S2909" i="72"/>
  <c r="U2913" i="72"/>
  <c r="S2913" i="72"/>
  <c r="U2917" i="72"/>
  <c r="S2917" i="72"/>
  <c r="U2921" i="72"/>
  <c r="S2921" i="72"/>
  <c r="U2925" i="72"/>
  <c r="S2925" i="72"/>
  <c r="U2929" i="72"/>
  <c r="S2929" i="72"/>
  <c r="U2933" i="72"/>
  <c r="S2933" i="72"/>
  <c r="U2937" i="72"/>
  <c r="S2937" i="72"/>
  <c r="U2941" i="72"/>
  <c r="S2941" i="72"/>
  <c r="U2945" i="72"/>
  <c r="S2945" i="72"/>
  <c r="U2949" i="72"/>
  <c r="S2949" i="72"/>
  <c r="U2953" i="72"/>
  <c r="S2953" i="72"/>
  <c r="U2957" i="72"/>
  <c r="S2957" i="72"/>
  <c r="U2961" i="72"/>
  <c r="S2961" i="72"/>
  <c r="U2965" i="72"/>
  <c r="S2965" i="72"/>
  <c r="U2969" i="72"/>
  <c r="S2969" i="72"/>
  <c r="U2973" i="72"/>
  <c r="S2973" i="72"/>
  <c r="U2977" i="72"/>
  <c r="S2977" i="72"/>
  <c r="U2981" i="72"/>
  <c r="S2981" i="72"/>
  <c r="U2985" i="72"/>
  <c r="S2985" i="72"/>
  <c r="U2989" i="72"/>
  <c r="S2989" i="72"/>
  <c r="U2993" i="72"/>
  <c r="S2993" i="72"/>
  <c r="U2997" i="72"/>
  <c r="S2997" i="72"/>
  <c r="U3001" i="72"/>
  <c r="S3001" i="72"/>
  <c r="U3005" i="72"/>
  <c r="S3005" i="72"/>
  <c r="U3009" i="72"/>
  <c r="S3009" i="72"/>
  <c r="U3013" i="72"/>
  <c r="S3013" i="72"/>
  <c r="U3017" i="72"/>
  <c r="S3017" i="72"/>
  <c r="U3021" i="72"/>
  <c r="S3021" i="72"/>
  <c r="U3025" i="72"/>
  <c r="S3025" i="72"/>
  <c r="U3029" i="72"/>
  <c r="S3029" i="72"/>
  <c r="U3033" i="72"/>
  <c r="S3033" i="72"/>
  <c r="U3037" i="72"/>
  <c r="S3037" i="72"/>
  <c r="U3041" i="72"/>
  <c r="S3041" i="72"/>
  <c r="U3045" i="72"/>
  <c r="S3045" i="72"/>
  <c r="U3049" i="72"/>
  <c r="S3049" i="72"/>
  <c r="U3053" i="72"/>
  <c r="S3053" i="72"/>
  <c r="U3057" i="72"/>
  <c r="S3057" i="72"/>
  <c r="U3061" i="72"/>
  <c r="S3061" i="72"/>
  <c r="U3065" i="72"/>
  <c r="S3065" i="72"/>
  <c r="U3069" i="72"/>
  <c r="S3069" i="72"/>
  <c r="U3073" i="72"/>
  <c r="S3073" i="72"/>
  <c r="U3077" i="72"/>
  <c r="S3077" i="72"/>
  <c r="U3081" i="72"/>
  <c r="S3081" i="72"/>
  <c r="U3085" i="72"/>
  <c r="S3085" i="72"/>
  <c r="U3089" i="72"/>
  <c r="S3089" i="72"/>
  <c r="U3093" i="72"/>
  <c r="S3093" i="72"/>
  <c r="U3097" i="72"/>
  <c r="S3097" i="72"/>
  <c r="U3101" i="72"/>
  <c r="S3101" i="72"/>
  <c r="U3105" i="72"/>
  <c r="S3105" i="72"/>
  <c r="U3109" i="72"/>
  <c r="S3109" i="72"/>
  <c r="U3113" i="72"/>
  <c r="S3113" i="72"/>
  <c r="U3117" i="72"/>
  <c r="S3117" i="72"/>
  <c r="U3121" i="72"/>
  <c r="S3121" i="72"/>
  <c r="U3125" i="72"/>
  <c r="S3125" i="72"/>
  <c r="U3129" i="72"/>
  <c r="S3129" i="72"/>
  <c r="U3133" i="72"/>
  <c r="S3133" i="72"/>
  <c r="U3137" i="72"/>
  <c r="S3137" i="72"/>
  <c r="U3141" i="72"/>
  <c r="S3141" i="72"/>
  <c r="U3145" i="72"/>
  <c r="S3145" i="72"/>
  <c r="U3149" i="72"/>
  <c r="S3149" i="72"/>
  <c r="U3153" i="72"/>
  <c r="S3153" i="72"/>
  <c r="U3157" i="72"/>
  <c r="S3157" i="72"/>
  <c r="U3161" i="72"/>
  <c r="S3161" i="72"/>
  <c r="U3165" i="72"/>
  <c r="S3165" i="72"/>
  <c r="U3169" i="72"/>
  <c r="S3169" i="72"/>
  <c r="U3173" i="72"/>
  <c r="S3173" i="72"/>
  <c r="U3177" i="72"/>
  <c r="S3177" i="72"/>
  <c r="U3181" i="72"/>
  <c r="S3181" i="72"/>
  <c r="U3185" i="72"/>
  <c r="S3185" i="72"/>
  <c r="U3189" i="72"/>
  <c r="S3189" i="72"/>
  <c r="U3193" i="72"/>
  <c r="S3193" i="72"/>
  <c r="U3197" i="72"/>
  <c r="S3197" i="72"/>
  <c r="U3201" i="72"/>
  <c r="S3201" i="72"/>
  <c r="U3205" i="72"/>
  <c r="S3205" i="72"/>
  <c r="U3209" i="72"/>
  <c r="S3209" i="72"/>
  <c r="U3213" i="72"/>
  <c r="S3213" i="72"/>
  <c r="U3217" i="72"/>
  <c r="S3217" i="72"/>
  <c r="U3221" i="72"/>
  <c r="S3221" i="72"/>
  <c r="U3225" i="72"/>
  <c r="S3225" i="72"/>
  <c r="U3229" i="72"/>
  <c r="S3229" i="72"/>
  <c r="U3233" i="72"/>
  <c r="S3233" i="72"/>
  <c r="U3237" i="72"/>
  <c r="S3237" i="72"/>
  <c r="U3241" i="72"/>
  <c r="S3241" i="72"/>
  <c r="U3245" i="72"/>
  <c r="S3245" i="72"/>
  <c r="U3249" i="72"/>
  <c r="S3249" i="72"/>
  <c r="U3253" i="72"/>
  <c r="S3253" i="72"/>
  <c r="U3257" i="72"/>
  <c r="S3257" i="72"/>
  <c r="U3261" i="72"/>
  <c r="S3261" i="72"/>
  <c r="U3265" i="72"/>
  <c r="S3265" i="72"/>
  <c r="U3269" i="72"/>
  <c r="S3269" i="72"/>
  <c r="U3273" i="72"/>
  <c r="S3273" i="72"/>
  <c r="U3277" i="72"/>
  <c r="S3277" i="72"/>
  <c r="U3281" i="72"/>
  <c r="S3281" i="72"/>
  <c r="U3285" i="72"/>
  <c r="S3285" i="72"/>
  <c r="U3289" i="72"/>
  <c r="S3289" i="72"/>
  <c r="U3293" i="72"/>
  <c r="S3293" i="72"/>
  <c r="U3297" i="72"/>
  <c r="S3297" i="72"/>
  <c r="U3301" i="72"/>
  <c r="S3301" i="72"/>
  <c r="U3305" i="72"/>
  <c r="S3305" i="72"/>
  <c r="U3309" i="72"/>
  <c r="S3309" i="72"/>
  <c r="U3313" i="72"/>
  <c r="S3313" i="72"/>
  <c r="U3317" i="72"/>
  <c r="S3317" i="72"/>
  <c r="U3324" i="72"/>
  <c r="S3324" i="72"/>
  <c r="U3328" i="72"/>
  <c r="S3328" i="72"/>
  <c r="U3332" i="72"/>
  <c r="S3332" i="72"/>
  <c r="U3336" i="72"/>
  <c r="S3336" i="72"/>
  <c r="U3340" i="72"/>
  <c r="S3340" i="72"/>
  <c r="U3344" i="72"/>
  <c r="S3344" i="72"/>
  <c r="U3349" i="72"/>
  <c r="S3369" i="72"/>
  <c r="S3373" i="72"/>
  <c r="S3377" i="72"/>
  <c r="S3381" i="72"/>
  <c r="S3385" i="72"/>
  <c r="U3368" i="72"/>
  <c r="S3389" i="72"/>
  <c r="U3372" i="72"/>
  <c r="S3393" i="72"/>
  <c r="U3376" i="72"/>
  <c r="S3397" i="72"/>
  <c r="U3380" i="72"/>
  <c r="S3401" i="72"/>
  <c r="U3384" i="72"/>
  <c r="S3405" i="72"/>
  <c r="U3388" i="72"/>
  <c r="S3409" i="72"/>
  <c r="U3392" i="72"/>
  <c r="S3413" i="72"/>
  <c r="U3396" i="72"/>
  <c r="S3417" i="72"/>
  <c r="U3400" i="72"/>
  <c r="S3421" i="72"/>
  <c r="U3404" i="72"/>
  <c r="S3425" i="72"/>
  <c r="U3408" i="72"/>
  <c r="S3429" i="72"/>
  <c r="U3412" i="72"/>
  <c r="S3433" i="72"/>
  <c r="U3416" i="72"/>
  <c r="S3437" i="72"/>
  <c r="U3420" i="72"/>
  <c r="S3441" i="72"/>
  <c r="U3424" i="72"/>
  <c r="S3445" i="72"/>
  <c r="U3428" i="72"/>
  <c r="S3449" i="72"/>
  <c r="U3432" i="72"/>
  <c r="S3453" i="72"/>
  <c r="U3436" i="72"/>
  <c r="S3457" i="72"/>
  <c r="U3440" i="72"/>
  <c r="S3461" i="72"/>
  <c r="U3444" i="72"/>
  <c r="S3465" i="72"/>
  <c r="U3448" i="72"/>
  <c r="S3469" i="72"/>
  <c r="U3452" i="72"/>
  <c r="S3473" i="72"/>
  <c r="U3456" i="72"/>
  <c r="S3477" i="72"/>
  <c r="U3460" i="72"/>
  <c r="S3481" i="72"/>
  <c r="U3464" i="72"/>
  <c r="S3485" i="72"/>
  <c r="U3468" i="72"/>
  <c r="S3489" i="72"/>
  <c r="U3472" i="72"/>
  <c r="S3493" i="72"/>
  <c r="U3476" i="72"/>
  <c r="S3497" i="72"/>
  <c r="U3480" i="72"/>
  <c r="S3501" i="72"/>
  <c r="U3484" i="72"/>
  <c r="S3505" i="72"/>
  <c r="U3488" i="72"/>
  <c r="S3509" i="72"/>
  <c r="U3492" i="72"/>
  <c r="S3513" i="72"/>
  <c r="U3496" i="72"/>
  <c r="S3517" i="72"/>
  <c r="U3500" i="72"/>
  <c r="S3521" i="72"/>
  <c r="U3504" i="72"/>
  <c r="S3525" i="72"/>
  <c r="U3508" i="72"/>
  <c r="S3529" i="72"/>
  <c r="U3512" i="72"/>
  <c r="S3533" i="72"/>
  <c r="U3516" i="72"/>
  <c r="S3537" i="72"/>
  <c r="U3520" i="72"/>
  <c r="S3541" i="72"/>
  <c r="U3524" i="72"/>
  <c r="S3545" i="72"/>
  <c r="U3528" i="72"/>
  <c r="S3549" i="72"/>
  <c r="U3532" i="72"/>
  <c r="S3553" i="72"/>
  <c r="U3536" i="72"/>
  <c r="S3557" i="72"/>
  <c r="U3540" i="72"/>
  <c r="S3561" i="72"/>
  <c r="U3544" i="72"/>
  <c r="S3565" i="72"/>
  <c r="U3548" i="72"/>
  <c r="S3569" i="72"/>
  <c r="U3552" i="72"/>
  <c r="S3573" i="72"/>
  <c r="U3556" i="72"/>
  <c r="S3577" i="72"/>
  <c r="U3560" i="72"/>
  <c r="S3581" i="72"/>
  <c r="U3564" i="72"/>
  <c r="S3585" i="72"/>
  <c r="U3568" i="72"/>
  <c r="S3589" i="72"/>
  <c r="U3572" i="72"/>
  <c r="S3593" i="72"/>
  <c r="U3576" i="72"/>
  <c r="S3597" i="72"/>
  <c r="U3580" i="72"/>
  <c r="S3601" i="72"/>
  <c r="U3584" i="72"/>
  <c r="S3605" i="72"/>
  <c r="U3588" i="72"/>
  <c r="S3609" i="72"/>
  <c r="U3592" i="72"/>
  <c r="S3613" i="72"/>
  <c r="U3596" i="72"/>
  <c r="S3617" i="72"/>
  <c r="U3600" i="72"/>
  <c r="S3621" i="72"/>
  <c r="U3604" i="72"/>
  <c r="S3625" i="72"/>
  <c r="U3608" i="72"/>
  <c r="S3629" i="72"/>
  <c r="U3612" i="72"/>
  <c r="S3633" i="72"/>
  <c r="U3616" i="72"/>
  <c r="S3637" i="72"/>
  <c r="U3620" i="72"/>
  <c r="S3641" i="72"/>
  <c r="U3624" i="72"/>
  <c r="S3645" i="72"/>
  <c r="U3628" i="72"/>
  <c r="S3649" i="72"/>
  <c r="U3632" i="72"/>
  <c r="S3653" i="72"/>
  <c r="U3636" i="72"/>
  <c r="S3657" i="72"/>
  <c r="U3640" i="72"/>
  <c r="S3661" i="72"/>
  <c r="U3644" i="72"/>
  <c r="S3665" i="72"/>
  <c r="U3648" i="72"/>
  <c r="S3669" i="72"/>
  <c r="U3652" i="72"/>
  <c r="S3673" i="72"/>
  <c r="U3656" i="72"/>
  <c r="S3677" i="72"/>
  <c r="U3660" i="72"/>
  <c r="S3681" i="72"/>
  <c r="U3664" i="72"/>
  <c r="S3685" i="72"/>
  <c r="U3668" i="72"/>
  <c r="S3689" i="72"/>
  <c r="U3672" i="72"/>
  <c r="S3693" i="72"/>
  <c r="U3676" i="72"/>
  <c r="S3697" i="72"/>
  <c r="M2175" i="72"/>
  <c r="M2247" i="72"/>
  <c r="M2255" i="72"/>
  <c r="M2259" i="72"/>
  <c r="M2263" i="72"/>
  <c r="M2279" i="72"/>
  <c r="M2295" i="72"/>
  <c r="M2311" i="72"/>
  <c r="M2319" i="72"/>
  <c r="M2323" i="72"/>
  <c r="M2327" i="72"/>
  <c r="M2343" i="72"/>
  <c r="M2359" i="72"/>
  <c r="M2367" i="72"/>
  <c r="M2371" i="72"/>
  <c r="M2375" i="72"/>
  <c r="M2391" i="72"/>
  <c r="M2407" i="72"/>
  <c r="M2423" i="72"/>
  <c r="M2431" i="72"/>
  <c r="M2435" i="72"/>
  <c r="M2439" i="72"/>
  <c r="M2455" i="72"/>
  <c r="M2471" i="72"/>
  <c r="M2479" i="72"/>
  <c r="M2483" i="72"/>
  <c r="M2487" i="72"/>
  <c r="M2496" i="72"/>
  <c r="M2500" i="72"/>
  <c r="M2503" i="72"/>
  <c r="M2519" i="72"/>
  <c r="M2527" i="72"/>
  <c r="M2531" i="72"/>
  <c r="M2535" i="72"/>
  <c r="M2543" i="72"/>
  <c r="M2547" i="72"/>
  <c r="U1740" i="72"/>
  <c r="S1740" i="72"/>
  <c r="U1748" i="72"/>
  <c r="S1748" i="72"/>
  <c r="U1756" i="72"/>
  <c r="S1756" i="72"/>
  <c r="U1764" i="72"/>
  <c r="S1764" i="72"/>
  <c r="U1768" i="72"/>
  <c r="S1768" i="72"/>
  <c r="U1776" i="72"/>
  <c r="S1776" i="72"/>
  <c r="U1784" i="72"/>
  <c r="S1784" i="72"/>
  <c r="U1792" i="72"/>
  <c r="S1792" i="72"/>
  <c r="U1800" i="72"/>
  <c r="S1800" i="72"/>
  <c r="U1808" i="72"/>
  <c r="S1808" i="72"/>
  <c r="U1812" i="72"/>
  <c r="S1812" i="72"/>
  <c r="U1820" i="72"/>
  <c r="S1820" i="72"/>
  <c r="U1828" i="72"/>
  <c r="S1828" i="72"/>
  <c r="U1832" i="72"/>
  <c r="S1832" i="72"/>
  <c r="U1840" i="72"/>
  <c r="S1840" i="72"/>
  <c r="U1848" i="72"/>
  <c r="S1848" i="72"/>
  <c r="U1856" i="72"/>
  <c r="S1856" i="72"/>
  <c r="U1864" i="72"/>
  <c r="S1864" i="72"/>
  <c r="U1872" i="72"/>
  <c r="S1872" i="72"/>
  <c r="U1880" i="72"/>
  <c r="S1880" i="72"/>
  <c r="U1888" i="72"/>
  <c r="S1888" i="72"/>
  <c r="U1896" i="72"/>
  <c r="S1896" i="72"/>
  <c r="U1904" i="72"/>
  <c r="S1904" i="72"/>
  <c r="U1908" i="72"/>
  <c r="S1908" i="72"/>
  <c r="U1912" i="72"/>
  <c r="S1912" i="72"/>
  <c r="U1920" i="72"/>
  <c r="S1920" i="72"/>
  <c r="U1924" i="72"/>
  <c r="S1924" i="72"/>
  <c r="U1932" i="72"/>
  <c r="S1932" i="72"/>
  <c r="U1936" i="72"/>
  <c r="S1936" i="72"/>
  <c r="U1940" i="72"/>
  <c r="S1940" i="72"/>
  <c r="U1944" i="72"/>
  <c r="S1944" i="72"/>
  <c r="U1948" i="72"/>
  <c r="S1948" i="72"/>
  <c r="U1952" i="72"/>
  <c r="S1952" i="72"/>
  <c r="U1956" i="72"/>
  <c r="S1956" i="72"/>
  <c r="U1960" i="72"/>
  <c r="S1960" i="72"/>
  <c r="U1968" i="72"/>
  <c r="S1968" i="72"/>
  <c r="U1976" i="72"/>
  <c r="S1976" i="72"/>
  <c r="U1984" i="72"/>
  <c r="S1984" i="72"/>
  <c r="U1992" i="72"/>
  <c r="S1992" i="72"/>
  <c r="U2000" i="72"/>
  <c r="S2000" i="72"/>
  <c r="U2008" i="72"/>
  <c r="S2008" i="72"/>
  <c r="U2016" i="72"/>
  <c r="S2016" i="72"/>
  <c r="U2024" i="72"/>
  <c r="S2024" i="72"/>
  <c r="U2032" i="72"/>
  <c r="S2032" i="72"/>
  <c r="U2040" i="72"/>
  <c r="S2040" i="72"/>
  <c r="U2044" i="72"/>
  <c r="S2044" i="72"/>
  <c r="U2052" i="72"/>
  <c r="S2052" i="72"/>
  <c r="U2060" i="72"/>
  <c r="S2060" i="72"/>
  <c r="U2064" i="72"/>
  <c r="S2064" i="72"/>
  <c r="U2072" i="72"/>
  <c r="S2072" i="72"/>
  <c r="U2080" i="72"/>
  <c r="S2080" i="72"/>
  <c r="U2084" i="72"/>
  <c r="S2084" i="72"/>
  <c r="U2092" i="72"/>
  <c r="S2092" i="72"/>
  <c r="U2100" i="72"/>
  <c r="S2100" i="72"/>
  <c r="U2108" i="72"/>
  <c r="S2108" i="72"/>
  <c r="U2116" i="72"/>
  <c r="S2116" i="72"/>
  <c r="U2120" i="72"/>
  <c r="S2120" i="72"/>
  <c r="U2128" i="72"/>
  <c r="S2128" i="72"/>
  <c r="U2136" i="72"/>
  <c r="S2136" i="72"/>
  <c r="U2140" i="72"/>
  <c r="S2140" i="72"/>
  <c r="U2148" i="72"/>
  <c r="S2148" i="72"/>
  <c r="U2156" i="72"/>
  <c r="S2156" i="72"/>
  <c r="U2164" i="72"/>
  <c r="S2164" i="72"/>
  <c r="U2168" i="72"/>
  <c r="S2168" i="72"/>
  <c r="U2176" i="72"/>
  <c r="S2176" i="72"/>
  <c r="U2184" i="72"/>
  <c r="S2184" i="72"/>
  <c r="U2188" i="72"/>
  <c r="S2188" i="72"/>
  <c r="U2196" i="72"/>
  <c r="S2196" i="72"/>
  <c r="U2204" i="72"/>
  <c r="S2204" i="72"/>
  <c r="U2212" i="72"/>
  <c r="S2212" i="72"/>
  <c r="U2220" i="72"/>
  <c r="S2220" i="72"/>
  <c r="U2228" i="72"/>
  <c r="S2228" i="72"/>
  <c r="U2232" i="72"/>
  <c r="S2232" i="72"/>
  <c r="U2240" i="72"/>
  <c r="S2240" i="72"/>
  <c r="U2248" i="72"/>
  <c r="S2248" i="72"/>
  <c r="U2256" i="72"/>
  <c r="S2256" i="72"/>
  <c r="U2264" i="72"/>
  <c r="S2264" i="72"/>
  <c r="U2272" i="72"/>
  <c r="S2272" i="72"/>
  <c r="U2280" i="72"/>
  <c r="S2280" i="72"/>
  <c r="U2288" i="72"/>
  <c r="S2288" i="72"/>
  <c r="U2296" i="72"/>
  <c r="S2296" i="72"/>
  <c r="U2345" i="72"/>
  <c r="S2345" i="72"/>
  <c r="U7" i="72"/>
  <c r="S7" i="72"/>
  <c r="U11" i="72"/>
  <c r="S11" i="72"/>
  <c r="U15" i="72"/>
  <c r="S15" i="72"/>
  <c r="U19" i="72"/>
  <c r="S19" i="72"/>
  <c r="U23" i="72"/>
  <c r="S23" i="72"/>
  <c r="U27" i="72"/>
  <c r="S27" i="72"/>
  <c r="U31" i="72"/>
  <c r="S31" i="72"/>
  <c r="U35" i="72"/>
  <c r="S35" i="72"/>
  <c r="U39" i="72"/>
  <c r="S39" i="72"/>
  <c r="U43" i="72"/>
  <c r="S43" i="72"/>
  <c r="U47" i="72"/>
  <c r="S47" i="72"/>
  <c r="U51" i="72"/>
  <c r="S51" i="72"/>
  <c r="U55" i="72"/>
  <c r="S55" i="72"/>
  <c r="U59" i="72"/>
  <c r="S59" i="72"/>
  <c r="U63" i="72"/>
  <c r="S63" i="72"/>
  <c r="U67" i="72"/>
  <c r="S67" i="72"/>
  <c r="U71" i="72"/>
  <c r="S71" i="72"/>
  <c r="U75" i="72"/>
  <c r="S75" i="72"/>
  <c r="U79" i="72"/>
  <c r="S79" i="72"/>
  <c r="U83" i="72"/>
  <c r="S83" i="72"/>
  <c r="U87" i="72"/>
  <c r="S87" i="72"/>
  <c r="U91" i="72"/>
  <c r="S91" i="72"/>
  <c r="U95" i="72"/>
  <c r="S95" i="72"/>
  <c r="U99" i="72"/>
  <c r="S99" i="72"/>
  <c r="U103" i="72"/>
  <c r="S103" i="72"/>
  <c r="U107" i="72"/>
  <c r="S107" i="72"/>
  <c r="U111" i="72"/>
  <c r="S111" i="72"/>
  <c r="U115" i="72"/>
  <c r="S115" i="72"/>
  <c r="U119" i="72"/>
  <c r="S119" i="72"/>
  <c r="U123" i="72"/>
  <c r="S123" i="72"/>
  <c r="U127" i="72"/>
  <c r="S127" i="72"/>
  <c r="U131" i="72"/>
  <c r="S131" i="72"/>
  <c r="U135" i="72"/>
  <c r="S135" i="72"/>
  <c r="U139" i="72"/>
  <c r="S139" i="72"/>
  <c r="U143" i="72"/>
  <c r="S143" i="72"/>
  <c r="U147" i="72"/>
  <c r="S147" i="72"/>
  <c r="U151" i="72"/>
  <c r="S151" i="72"/>
  <c r="U155" i="72"/>
  <c r="S155" i="72"/>
  <c r="U159" i="72"/>
  <c r="S159" i="72"/>
  <c r="U163" i="72"/>
  <c r="S163" i="72"/>
  <c r="U167" i="72"/>
  <c r="S167" i="72"/>
  <c r="U171" i="72"/>
  <c r="S171" i="72"/>
  <c r="U175" i="72"/>
  <c r="S175" i="72"/>
  <c r="U179" i="72"/>
  <c r="S179" i="72"/>
  <c r="U183" i="72"/>
  <c r="S183" i="72"/>
  <c r="U187" i="72"/>
  <c r="S187" i="72"/>
  <c r="U191" i="72"/>
  <c r="S191" i="72"/>
  <c r="U195" i="72"/>
  <c r="S195" i="72"/>
  <c r="U199" i="72"/>
  <c r="S199" i="72"/>
  <c r="U203" i="72"/>
  <c r="S203" i="72"/>
  <c r="U207" i="72"/>
  <c r="S207" i="72"/>
  <c r="U211" i="72"/>
  <c r="S211" i="72"/>
  <c r="U215" i="72"/>
  <c r="S215" i="72"/>
  <c r="U219" i="72"/>
  <c r="S219" i="72"/>
  <c r="U223" i="72"/>
  <c r="S223" i="72"/>
  <c r="U227" i="72"/>
  <c r="S227" i="72"/>
  <c r="U231" i="72"/>
  <c r="S231" i="72"/>
  <c r="U235" i="72"/>
  <c r="S235" i="72"/>
  <c r="U239" i="72"/>
  <c r="S239" i="72"/>
  <c r="U243" i="72"/>
  <c r="S243" i="72"/>
  <c r="U247" i="72"/>
  <c r="S247" i="72"/>
  <c r="U251" i="72"/>
  <c r="S251" i="72"/>
  <c r="U255" i="72"/>
  <c r="S255" i="72"/>
  <c r="U259" i="72"/>
  <c r="S259" i="72"/>
  <c r="U263" i="72"/>
  <c r="S263" i="72"/>
  <c r="U267" i="72"/>
  <c r="S267" i="72"/>
  <c r="U271" i="72"/>
  <c r="S271" i="72"/>
  <c r="U275" i="72"/>
  <c r="S275" i="72"/>
  <c r="U279" i="72"/>
  <c r="S279" i="72"/>
  <c r="U283" i="72"/>
  <c r="S283" i="72"/>
  <c r="U287" i="72"/>
  <c r="S287" i="72"/>
  <c r="U291" i="72"/>
  <c r="S291" i="72"/>
  <c r="U295" i="72"/>
  <c r="S295" i="72"/>
  <c r="U299" i="72"/>
  <c r="S299" i="72"/>
  <c r="U303" i="72"/>
  <c r="S303" i="72"/>
  <c r="U307" i="72"/>
  <c r="S307" i="72"/>
  <c r="U311" i="72"/>
  <c r="S311" i="72"/>
  <c r="U315" i="72"/>
  <c r="S315" i="72"/>
  <c r="U319" i="72"/>
  <c r="S319" i="72"/>
  <c r="U323" i="72"/>
  <c r="S323" i="72"/>
  <c r="U327" i="72"/>
  <c r="S327" i="72"/>
  <c r="U331" i="72"/>
  <c r="S331" i="72"/>
  <c r="U335" i="72"/>
  <c r="S335" i="72"/>
  <c r="U339" i="72"/>
  <c r="S339" i="72"/>
  <c r="U343" i="72"/>
  <c r="S343" i="72"/>
  <c r="U347" i="72"/>
  <c r="S347" i="72"/>
  <c r="U351" i="72"/>
  <c r="S351" i="72"/>
  <c r="U355" i="72"/>
  <c r="S355" i="72"/>
  <c r="U359" i="72"/>
  <c r="S359" i="72"/>
  <c r="U363" i="72"/>
  <c r="S363" i="72"/>
  <c r="U367" i="72"/>
  <c r="S367" i="72"/>
  <c r="U371" i="72"/>
  <c r="S371" i="72"/>
  <c r="U375" i="72"/>
  <c r="S375" i="72"/>
  <c r="U379" i="72"/>
  <c r="S379" i="72"/>
  <c r="U383" i="72"/>
  <c r="S383" i="72"/>
  <c r="U387" i="72"/>
  <c r="S387" i="72"/>
  <c r="U391" i="72"/>
  <c r="S391" i="72"/>
  <c r="U395" i="72"/>
  <c r="S395" i="72"/>
  <c r="U399" i="72"/>
  <c r="S399" i="72"/>
  <c r="U403" i="72"/>
  <c r="S403" i="72"/>
  <c r="U407" i="72"/>
  <c r="S407" i="72"/>
  <c r="U411" i="72"/>
  <c r="S411" i="72"/>
  <c r="U415" i="72"/>
  <c r="S415" i="72"/>
  <c r="U419" i="72"/>
  <c r="S419" i="72"/>
  <c r="U423" i="72"/>
  <c r="S423" i="72"/>
  <c r="U427" i="72"/>
  <c r="S427" i="72"/>
  <c r="U431" i="72"/>
  <c r="S431" i="72"/>
  <c r="U435" i="72"/>
  <c r="S435" i="72"/>
  <c r="U439" i="72"/>
  <c r="S439" i="72"/>
  <c r="U443" i="72"/>
  <c r="S443" i="72"/>
  <c r="U447" i="72"/>
  <c r="S447" i="72"/>
  <c r="U451" i="72"/>
  <c r="S451" i="72"/>
  <c r="U455" i="72"/>
  <c r="S455" i="72"/>
  <c r="U459" i="72"/>
  <c r="S459" i="72"/>
  <c r="U463" i="72"/>
  <c r="S463" i="72"/>
  <c r="U467" i="72"/>
  <c r="S467" i="72"/>
  <c r="U471" i="72"/>
  <c r="S471" i="72"/>
  <c r="U475" i="72"/>
  <c r="S475" i="72"/>
  <c r="U479" i="72"/>
  <c r="S479" i="72"/>
  <c r="U483" i="72"/>
  <c r="S483" i="72"/>
  <c r="U487" i="72"/>
  <c r="S487" i="72"/>
  <c r="U491" i="72"/>
  <c r="S491" i="72"/>
  <c r="U495" i="72"/>
  <c r="S495" i="72"/>
  <c r="U499" i="72"/>
  <c r="S499" i="72"/>
  <c r="U503" i="72"/>
  <c r="S503" i="72"/>
  <c r="U507" i="72"/>
  <c r="S507" i="72"/>
  <c r="U511" i="72"/>
  <c r="S511" i="72"/>
  <c r="U515" i="72"/>
  <c r="S515" i="72"/>
  <c r="U519" i="72"/>
  <c r="S519" i="72"/>
  <c r="U523" i="72"/>
  <c r="S523" i="72"/>
  <c r="U527" i="72"/>
  <c r="S527" i="72"/>
  <c r="U531" i="72"/>
  <c r="S531" i="72"/>
  <c r="U535" i="72"/>
  <c r="S535" i="72"/>
  <c r="U539" i="72"/>
  <c r="S539" i="72"/>
  <c r="U543" i="72"/>
  <c r="S543" i="72"/>
  <c r="U547" i="72"/>
  <c r="S547" i="72"/>
  <c r="U551" i="72"/>
  <c r="S551" i="72"/>
  <c r="U555" i="72"/>
  <c r="S555" i="72"/>
  <c r="U559" i="72"/>
  <c r="S559" i="72"/>
  <c r="U563" i="72"/>
  <c r="S563" i="72"/>
  <c r="U567" i="72"/>
  <c r="S567" i="72"/>
  <c r="U571" i="72"/>
  <c r="S571" i="72"/>
  <c r="U575" i="72"/>
  <c r="S575" i="72"/>
  <c r="U579" i="72"/>
  <c r="S579" i="72"/>
  <c r="U583" i="72"/>
  <c r="S583" i="72"/>
  <c r="U587" i="72"/>
  <c r="S587" i="72"/>
  <c r="U591" i="72"/>
  <c r="S591" i="72"/>
  <c r="U595" i="72"/>
  <c r="S595" i="72"/>
  <c r="U599" i="72"/>
  <c r="S599" i="72"/>
  <c r="U603" i="72"/>
  <c r="S603" i="72"/>
  <c r="U607" i="72"/>
  <c r="S607" i="72"/>
  <c r="U611" i="72"/>
  <c r="S611" i="72"/>
  <c r="U615" i="72"/>
  <c r="S615" i="72"/>
  <c r="U619" i="72"/>
  <c r="S619" i="72"/>
  <c r="U623" i="72"/>
  <c r="S623" i="72"/>
  <c r="U627" i="72"/>
  <c r="S627" i="72"/>
  <c r="U631" i="72"/>
  <c r="S631" i="72"/>
  <c r="U635" i="72"/>
  <c r="S635" i="72"/>
  <c r="U639" i="72"/>
  <c r="S639" i="72"/>
  <c r="U643" i="72"/>
  <c r="S643" i="72"/>
  <c r="U647" i="72"/>
  <c r="S647" i="72"/>
  <c r="U651" i="72"/>
  <c r="S651" i="72"/>
  <c r="U655" i="72"/>
  <c r="S655" i="72"/>
  <c r="U659" i="72"/>
  <c r="S659" i="72"/>
  <c r="U663" i="72"/>
  <c r="S663" i="72"/>
  <c r="U667" i="72"/>
  <c r="S667" i="72"/>
  <c r="U671" i="72"/>
  <c r="S671" i="72"/>
  <c r="U675" i="72"/>
  <c r="S675" i="72"/>
  <c r="U679" i="72"/>
  <c r="S679" i="72"/>
  <c r="U683" i="72"/>
  <c r="S683" i="72"/>
  <c r="U687" i="72"/>
  <c r="S687" i="72"/>
  <c r="U691" i="72"/>
  <c r="S691" i="72"/>
  <c r="U695" i="72"/>
  <c r="S695" i="72"/>
  <c r="U699" i="72"/>
  <c r="S699" i="72"/>
  <c r="U703" i="72"/>
  <c r="S703" i="72"/>
  <c r="U707" i="72"/>
  <c r="S707" i="72"/>
  <c r="U711" i="72"/>
  <c r="S711" i="72"/>
  <c r="U715" i="72"/>
  <c r="S715" i="72"/>
  <c r="U719" i="72"/>
  <c r="S719" i="72"/>
  <c r="U723" i="72"/>
  <c r="S723" i="72"/>
  <c r="U727" i="72"/>
  <c r="S727" i="72"/>
  <c r="U731" i="72"/>
  <c r="S731" i="72"/>
  <c r="U735" i="72"/>
  <c r="S735" i="72"/>
  <c r="U739" i="72"/>
  <c r="S739" i="72"/>
  <c r="U743" i="72"/>
  <c r="S743" i="72"/>
  <c r="U747" i="72"/>
  <c r="S747" i="72"/>
  <c r="U751" i="72"/>
  <c r="S751" i="72"/>
  <c r="U755" i="72"/>
  <c r="S755" i="72"/>
  <c r="U759" i="72"/>
  <c r="S759" i="72"/>
  <c r="U763" i="72"/>
  <c r="S763" i="72"/>
  <c r="U767" i="72"/>
  <c r="S767" i="72"/>
  <c r="U771" i="72"/>
  <c r="S771" i="72"/>
  <c r="U775" i="72"/>
  <c r="S775" i="72"/>
  <c r="U779" i="72"/>
  <c r="S779" i="72"/>
  <c r="U783" i="72"/>
  <c r="S783" i="72"/>
  <c r="U787" i="72"/>
  <c r="S787" i="72"/>
  <c r="U791" i="72"/>
  <c r="S791" i="72"/>
  <c r="U795" i="72"/>
  <c r="S795" i="72"/>
  <c r="U799" i="72"/>
  <c r="S799" i="72"/>
  <c r="U803" i="72"/>
  <c r="S803" i="72"/>
  <c r="U807" i="72"/>
  <c r="S807" i="72"/>
  <c r="U811" i="72"/>
  <c r="S811" i="72"/>
  <c r="U815" i="72"/>
  <c r="S815" i="72"/>
  <c r="U819" i="72"/>
  <c r="S819" i="72"/>
  <c r="U823" i="72"/>
  <c r="S823" i="72"/>
  <c r="U827" i="72"/>
  <c r="S827" i="72"/>
  <c r="U831" i="72"/>
  <c r="S831" i="72"/>
  <c r="U835" i="72"/>
  <c r="S835" i="72"/>
  <c r="U839" i="72"/>
  <c r="S839" i="72"/>
  <c r="U843" i="72"/>
  <c r="S843" i="72"/>
  <c r="U847" i="72"/>
  <c r="S847" i="72"/>
  <c r="U851" i="72"/>
  <c r="S851" i="72"/>
  <c r="U855" i="72"/>
  <c r="S855" i="72"/>
  <c r="U859" i="72"/>
  <c r="S859" i="72"/>
  <c r="U863" i="72"/>
  <c r="S863" i="72"/>
  <c r="U867" i="72"/>
  <c r="S867" i="72"/>
  <c r="U871" i="72"/>
  <c r="S871" i="72"/>
  <c r="U875" i="72"/>
  <c r="S875" i="72"/>
  <c r="U879" i="72"/>
  <c r="S879" i="72"/>
  <c r="U883" i="72"/>
  <c r="S883" i="72"/>
  <c r="U887" i="72"/>
  <c r="S887" i="72"/>
  <c r="U891" i="72"/>
  <c r="S891" i="72"/>
  <c r="U895" i="72"/>
  <c r="S895" i="72"/>
  <c r="U899" i="72"/>
  <c r="S899" i="72"/>
  <c r="U903" i="72"/>
  <c r="S903" i="72"/>
  <c r="U907" i="72"/>
  <c r="S907" i="72"/>
  <c r="U911" i="72"/>
  <c r="S911" i="72"/>
  <c r="U915" i="72"/>
  <c r="S915" i="72"/>
  <c r="U919" i="72"/>
  <c r="S919" i="72"/>
  <c r="U923" i="72"/>
  <c r="S923" i="72"/>
  <c r="U927" i="72"/>
  <c r="S927" i="72"/>
  <c r="U931" i="72"/>
  <c r="S931" i="72"/>
  <c r="U935" i="72"/>
  <c r="S935" i="72"/>
  <c r="U939" i="72"/>
  <c r="S939" i="72"/>
  <c r="U943" i="72"/>
  <c r="S943" i="72"/>
  <c r="U947" i="72"/>
  <c r="S947" i="72"/>
  <c r="U951" i="72"/>
  <c r="S951" i="72"/>
  <c r="U955" i="72"/>
  <c r="S955" i="72"/>
  <c r="U959" i="72"/>
  <c r="S959" i="72"/>
  <c r="U963" i="72"/>
  <c r="S963" i="72"/>
  <c r="U967" i="72"/>
  <c r="S967" i="72"/>
  <c r="U971" i="72"/>
  <c r="S971" i="72"/>
  <c r="U975" i="72"/>
  <c r="S975" i="72"/>
  <c r="U979" i="72"/>
  <c r="S979" i="72"/>
  <c r="U983" i="72"/>
  <c r="S983" i="72"/>
  <c r="U987" i="72"/>
  <c r="S987" i="72"/>
  <c r="U991" i="72"/>
  <c r="S991" i="72"/>
  <c r="U995" i="72"/>
  <c r="S995" i="72"/>
  <c r="U999" i="72"/>
  <c r="S999" i="72"/>
  <c r="U1003" i="72"/>
  <c r="S1003" i="72"/>
  <c r="U1007" i="72"/>
  <c r="S1007" i="72"/>
  <c r="U1011" i="72"/>
  <c r="S1011" i="72"/>
  <c r="U1015" i="72"/>
  <c r="S1015" i="72"/>
  <c r="U1019" i="72"/>
  <c r="S1019" i="72"/>
  <c r="U1023" i="72"/>
  <c r="S1023" i="72"/>
  <c r="U1027" i="72"/>
  <c r="S1027" i="72"/>
  <c r="U1039" i="72"/>
  <c r="S1039" i="72"/>
  <c r="U1047" i="72"/>
  <c r="S1047" i="72"/>
  <c r="U1051" i="72"/>
  <c r="S1051" i="72"/>
  <c r="U1055" i="72"/>
  <c r="S1055" i="72"/>
  <c r="U1059" i="72"/>
  <c r="S1059" i="72"/>
  <c r="U1063" i="72"/>
  <c r="S1063" i="72"/>
  <c r="U1067" i="72"/>
  <c r="S1067" i="72"/>
  <c r="U1071" i="72"/>
  <c r="S1071" i="72"/>
  <c r="U1075" i="72"/>
  <c r="S1075" i="72"/>
  <c r="U1079" i="72"/>
  <c r="S1079" i="72"/>
  <c r="U1083" i="72"/>
  <c r="S1083" i="72"/>
  <c r="U1087" i="72"/>
  <c r="S1087" i="72"/>
  <c r="U1091" i="72"/>
  <c r="S1091" i="72"/>
  <c r="U1095" i="72"/>
  <c r="S1095" i="72"/>
  <c r="U1099" i="72"/>
  <c r="S1099" i="72"/>
  <c r="U1105" i="72"/>
  <c r="S1105" i="72"/>
  <c r="U1109" i="72"/>
  <c r="S1109" i="72"/>
  <c r="U1113" i="72"/>
  <c r="S1113" i="72"/>
  <c r="U1117" i="72"/>
  <c r="S1117" i="72"/>
  <c r="U1121" i="72"/>
  <c r="S1121" i="72"/>
  <c r="U1125" i="72"/>
  <c r="S1125" i="72"/>
  <c r="U1129" i="72"/>
  <c r="S1129" i="72"/>
  <c r="U1133" i="72"/>
  <c r="S1133" i="72"/>
  <c r="U1137" i="72"/>
  <c r="S1137" i="72"/>
  <c r="U1141" i="72"/>
  <c r="S1141" i="72"/>
  <c r="U1145" i="72"/>
  <c r="S1145" i="72"/>
  <c r="U1149" i="72"/>
  <c r="S1149" i="72"/>
  <c r="U1153" i="72"/>
  <c r="S1153" i="72"/>
  <c r="U1157" i="72"/>
  <c r="S1157" i="72"/>
  <c r="U1161" i="72"/>
  <c r="S1161" i="72"/>
  <c r="U1165" i="72"/>
  <c r="S1165" i="72"/>
  <c r="U1169" i="72"/>
  <c r="S1169" i="72"/>
  <c r="U1173" i="72"/>
  <c r="S1173" i="72"/>
  <c r="U1177" i="72"/>
  <c r="S1177" i="72"/>
  <c r="U1181" i="72"/>
  <c r="S1181" i="72"/>
  <c r="U1185" i="72"/>
  <c r="S1185" i="72"/>
  <c r="U1189" i="72"/>
  <c r="S1189" i="72"/>
  <c r="U1193" i="72"/>
  <c r="S1193" i="72"/>
  <c r="U1197" i="72"/>
  <c r="S1197" i="72"/>
  <c r="U1201" i="72"/>
  <c r="S1201" i="72"/>
  <c r="U1205" i="72"/>
  <c r="S1205" i="72"/>
  <c r="U1209" i="72"/>
  <c r="S1209" i="72"/>
  <c r="U1213" i="72"/>
  <c r="S1213" i="72"/>
  <c r="U1217" i="72"/>
  <c r="S1217" i="72"/>
  <c r="U1221" i="72"/>
  <c r="S1221" i="72"/>
  <c r="U1225" i="72"/>
  <c r="S1225" i="72"/>
  <c r="U1229" i="72"/>
  <c r="S1229" i="72"/>
  <c r="U1233" i="72"/>
  <c r="S1233" i="72"/>
  <c r="U1237" i="72"/>
  <c r="S1237" i="72"/>
  <c r="U1241" i="72"/>
  <c r="S1241" i="72"/>
  <c r="U1245" i="72"/>
  <c r="S1245" i="72"/>
  <c r="U1249" i="72"/>
  <c r="S1249" i="72"/>
  <c r="U1253" i="72"/>
  <c r="S1253" i="72"/>
  <c r="U1257" i="72"/>
  <c r="S1257" i="72"/>
  <c r="U1261" i="72"/>
  <c r="S1261" i="72"/>
  <c r="U1265" i="72"/>
  <c r="S1265" i="72"/>
  <c r="U1269" i="72"/>
  <c r="S1269" i="72"/>
  <c r="U1273" i="72"/>
  <c r="S1273" i="72"/>
  <c r="U1277" i="72"/>
  <c r="S1277" i="72"/>
  <c r="U1281" i="72"/>
  <c r="S1281" i="72"/>
  <c r="U1285" i="72"/>
  <c r="S1285" i="72"/>
  <c r="U1289" i="72"/>
  <c r="S1289" i="72"/>
  <c r="U1293" i="72"/>
  <c r="S1293" i="72"/>
  <c r="U1297" i="72"/>
  <c r="S1297" i="72"/>
  <c r="U1301" i="72"/>
  <c r="S1301" i="72"/>
  <c r="U1305" i="72"/>
  <c r="S1305" i="72"/>
  <c r="U1309" i="72"/>
  <c r="S1309" i="72"/>
  <c r="U1313" i="72"/>
  <c r="S1313" i="72"/>
  <c r="U1317" i="72"/>
  <c r="S1317" i="72"/>
  <c r="U1321" i="72"/>
  <c r="S1321" i="72"/>
  <c r="U1325" i="72"/>
  <c r="S1325" i="72"/>
  <c r="U1329" i="72"/>
  <c r="S1329" i="72"/>
  <c r="U1333" i="72"/>
  <c r="S1333" i="72"/>
  <c r="U1337" i="72"/>
  <c r="S1337" i="72"/>
  <c r="U1341" i="72"/>
  <c r="S1341" i="72"/>
  <c r="U1345" i="72"/>
  <c r="S1345" i="72"/>
  <c r="U1349" i="72"/>
  <c r="S1349" i="72"/>
  <c r="U1353" i="72"/>
  <c r="S1353" i="72"/>
  <c r="U1357" i="72"/>
  <c r="S1357" i="72"/>
  <c r="U1361" i="72"/>
  <c r="S1361" i="72"/>
  <c r="U1365" i="72"/>
  <c r="S1365" i="72"/>
  <c r="U1369" i="72"/>
  <c r="S1369" i="72"/>
  <c r="U1373" i="72"/>
  <c r="S1373" i="72"/>
  <c r="U1377" i="72"/>
  <c r="S1377" i="72"/>
  <c r="U1381" i="72"/>
  <c r="S1381" i="72"/>
  <c r="U1385" i="72"/>
  <c r="S1385" i="72"/>
  <c r="U1389" i="72"/>
  <c r="S1389" i="72"/>
  <c r="U1393" i="72"/>
  <c r="S1393" i="72"/>
  <c r="U1397" i="72"/>
  <c r="S1397" i="72"/>
  <c r="U1401" i="72"/>
  <c r="S1401" i="72"/>
  <c r="U1405" i="72"/>
  <c r="S1405" i="72"/>
  <c r="U1409" i="72"/>
  <c r="S1409" i="72"/>
  <c r="U1413" i="72"/>
  <c r="S1413" i="72"/>
  <c r="U1417" i="72"/>
  <c r="S1417" i="72"/>
  <c r="U1421" i="72"/>
  <c r="S1421" i="72"/>
  <c r="U1425" i="72"/>
  <c r="S1425" i="72"/>
  <c r="U1429" i="72"/>
  <c r="S1429" i="72"/>
  <c r="U1433" i="72"/>
  <c r="S1433" i="72"/>
  <c r="U1437" i="72"/>
  <c r="S1437" i="72"/>
  <c r="U1441" i="72"/>
  <c r="S1441" i="72"/>
  <c r="U1445" i="72"/>
  <c r="S1445" i="72"/>
  <c r="U1449" i="72"/>
  <c r="S1449" i="72"/>
  <c r="U1453" i="72"/>
  <c r="S1453" i="72"/>
  <c r="U1457" i="72"/>
  <c r="S1457" i="72"/>
  <c r="U1461" i="72"/>
  <c r="S1461" i="72"/>
  <c r="U1465" i="72"/>
  <c r="S1465" i="72"/>
  <c r="U1469" i="72"/>
  <c r="S1469" i="72"/>
  <c r="U1473" i="72"/>
  <c r="S1473" i="72"/>
  <c r="U1477" i="72"/>
  <c r="S1477" i="72"/>
  <c r="U1481" i="72"/>
  <c r="S1481" i="72"/>
  <c r="U1485" i="72"/>
  <c r="S1485" i="72"/>
  <c r="U1489" i="72"/>
  <c r="S1489" i="72"/>
  <c r="U1493" i="72"/>
  <c r="S1493" i="72"/>
  <c r="U1497" i="72"/>
  <c r="S1497" i="72"/>
  <c r="U1501" i="72"/>
  <c r="S1501" i="72"/>
  <c r="U1505" i="72"/>
  <c r="S1505" i="72"/>
  <c r="U1509" i="72"/>
  <c r="S1509" i="72"/>
  <c r="U1513" i="72"/>
  <c r="S1513" i="72"/>
  <c r="U1517" i="72"/>
  <c r="S1517" i="72"/>
  <c r="U1521" i="72"/>
  <c r="S1521" i="72"/>
  <c r="U1525" i="72"/>
  <c r="S1525" i="72"/>
  <c r="U1529" i="72"/>
  <c r="S1529" i="72"/>
  <c r="U1533" i="72"/>
  <c r="S1533" i="72"/>
  <c r="U1537" i="72"/>
  <c r="S1537" i="72"/>
  <c r="U1541" i="72"/>
  <c r="S1541" i="72"/>
  <c r="U1545" i="72"/>
  <c r="S1545" i="72"/>
  <c r="U1549" i="72"/>
  <c r="S1549" i="72"/>
  <c r="U1553" i="72"/>
  <c r="S1553" i="72"/>
  <c r="U1557" i="72"/>
  <c r="S1557" i="72"/>
  <c r="U1561" i="72"/>
  <c r="S1561" i="72"/>
  <c r="U1565" i="72"/>
  <c r="S1565" i="72"/>
  <c r="U1569" i="72"/>
  <c r="S1569" i="72"/>
  <c r="U1573" i="72"/>
  <c r="S1573" i="72"/>
  <c r="U1577" i="72"/>
  <c r="S1577" i="72"/>
  <c r="U1581" i="72"/>
  <c r="S1581" i="72"/>
  <c r="U1585" i="72"/>
  <c r="S1585" i="72"/>
  <c r="U1589" i="72"/>
  <c r="S1589" i="72"/>
  <c r="U1593" i="72"/>
  <c r="S1593" i="72"/>
  <c r="U1597" i="72"/>
  <c r="S1597" i="72"/>
  <c r="U1601" i="72"/>
  <c r="S1601" i="72"/>
  <c r="U1605" i="72"/>
  <c r="S1605" i="72"/>
  <c r="U1609" i="72"/>
  <c r="S1609" i="72"/>
  <c r="U1613" i="72"/>
  <c r="S1613" i="72"/>
  <c r="U1617" i="72"/>
  <c r="S1617" i="72"/>
  <c r="U1621" i="72"/>
  <c r="S1621" i="72"/>
  <c r="U1625" i="72"/>
  <c r="S1625" i="72"/>
  <c r="U1629" i="72"/>
  <c r="S1629" i="72"/>
  <c r="U1633" i="72"/>
  <c r="S1633" i="72"/>
  <c r="U1637" i="72"/>
  <c r="S1637" i="72"/>
  <c r="U1641" i="72"/>
  <c r="S1641" i="72"/>
  <c r="U1645" i="72"/>
  <c r="S1645" i="72"/>
  <c r="U1649" i="72"/>
  <c r="S1649" i="72"/>
  <c r="U1653" i="72"/>
  <c r="S1653" i="72"/>
  <c r="U1657" i="72"/>
  <c r="S1657" i="72"/>
  <c r="U1661" i="72"/>
  <c r="S1661" i="72"/>
  <c r="U1665" i="72"/>
  <c r="S1665" i="72"/>
  <c r="U1669" i="72"/>
  <c r="S1669" i="72"/>
  <c r="U1673" i="72"/>
  <c r="S1673" i="72"/>
  <c r="U1677" i="72"/>
  <c r="S1677" i="72"/>
  <c r="U1681" i="72"/>
  <c r="S1681" i="72"/>
  <c r="U1685" i="72"/>
  <c r="S1685" i="72"/>
  <c r="U1689" i="72"/>
  <c r="S1689" i="72"/>
  <c r="U1693" i="72"/>
  <c r="S1693" i="72"/>
  <c r="U1697" i="72"/>
  <c r="S1697" i="72"/>
  <c r="U1701" i="72"/>
  <c r="S1701" i="72"/>
  <c r="U1705" i="72"/>
  <c r="S1705" i="72"/>
  <c r="U1709" i="72"/>
  <c r="S1709" i="72"/>
  <c r="U1713" i="72"/>
  <c r="S1713" i="72"/>
  <c r="U1717" i="72"/>
  <c r="S1717" i="72"/>
  <c r="U1721" i="72"/>
  <c r="S1721" i="72"/>
  <c r="U1725" i="72"/>
  <c r="S1725" i="72"/>
  <c r="U1729" i="72"/>
  <c r="S1729" i="72"/>
  <c r="U1733" i="72"/>
  <c r="S1733" i="72"/>
  <c r="U1737" i="72"/>
  <c r="S1737" i="72"/>
  <c r="U1741" i="72"/>
  <c r="S1741" i="72"/>
  <c r="U1745" i="72"/>
  <c r="S1745" i="72"/>
  <c r="U1749" i="72"/>
  <c r="S1749" i="72"/>
  <c r="U1753" i="72"/>
  <c r="S1753" i="72"/>
  <c r="U1757" i="72"/>
  <c r="S1757" i="72"/>
  <c r="U1761" i="72"/>
  <c r="S1761" i="72"/>
  <c r="U1765" i="72"/>
  <c r="S1765" i="72"/>
  <c r="U1769" i="72"/>
  <c r="S1769" i="72"/>
  <c r="U1773" i="72"/>
  <c r="S1773" i="72"/>
  <c r="U1777" i="72"/>
  <c r="S1777" i="72"/>
  <c r="U1781" i="72"/>
  <c r="S1781" i="72"/>
  <c r="U1785" i="72"/>
  <c r="S1785" i="72"/>
  <c r="U1789" i="72"/>
  <c r="S1789" i="72"/>
  <c r="U1793" i="72"/>
  <c r="S1793" i="72"/>
  <c r="U1797" i="72"/>
  <c r="S1797" i="72"/>
  <c r="U1801" i="72"/>
  <c r="S1801" i="72"/>
  <c r="U1805" i="72"/>
  <c r="S1805" i="72"/>
  <c r="U1809" i="72"/>
  <c r="S1809" i="72"/>
  <c r="U1813" i="72"/>
  <c r="S1813" i="72"/>
  <c r="U1817" i="72"/>
  <c r="S1817" i="72"/>
  <c r="U1821" i="72"/>
  <c r="S1821" i="72"/>
  <c r="U1825" i="72"/>
  <c r="S1825" i="72"/>
  <c r="U1829" i="72"/>
  <c r="S1829" i="72"/>
  <c r="U1833" i="72"/>
  <c r="S1833" i="72"/>
  <c r="U1837" i="72"/>
  <c r="S1837" i="72"/>
  <c r="U1841" i="72"/>
  <c r="S1841" i="72"/>
  <c r="U1845" i="72"/>
  <c r="S1845" i="72"/>
  <c r="U1849" i="72"/>
  <c r="S1849" i="72"/>
  <c r="U1853" i="72"/>
  <c r="S1853" i="72"/>
  <c r="U1857" i="72"/>
  <c r="S1857" i="72"/>
  <c r="U1861" i="72"/>
  <c r="S1861" i="72"/>
  <c r="U1865" i="72"/>
  <c r="S1865" i="72"/>
  <c r="U1869" i="72"/>
  <c r="S1869" i="72"/>
  <c r="U1873" i="72"/>
  <c r="S1873" i="72"/>
  <c r="U1877" i="72"/>
  <c r="S1877" i="72"/>
  <c r="U1881" i="72"/>
  <c r="S1881" i="72"/>
  <c r="U1885" i="72"/>
  <c r="S1885" i="72"/>
  <c r="U1889" i="72"/>
  <c r="S1889" i="72"/>
  <c r="U1893" i="72"/>
  <c r="S1893" i="72"/>
  <c r="U1897" i="72"/>
  <c r="S1897" i="72"/>
  <c r="U1901" i="72"/>
  <c r="S1901" i="72"/>
  <c r="U1905" i="72"/>
  <c r="S1905" i="72"/>
  <c r="U1909" i="72"/>
  <c r="S1909" i="72"/>
  <c r="U1913" i="72"/>
  <c r="S1913" i="72"/>
  <c r="U1917" i="72"/>
  <c r="S1917" i="72"/>
  <c r="U1921" i="72"/>
  <c r="S1921" i="72"/>
  <c r="U1925" i="72"/>
  <c r="S1925" i="72"/>
  <c r="U1929" i="72"/>
  <c r="S1929" i="72"/>
  <c r="U1933" i="72"/>
  <c r="S1933" i="72"/>
  <c r="U1937" i="72"/>
  <c r="S1937" i="72"/>
  <c r="U1941" i="72"/>
  <c r="S1941" i="72"/>
  <c r="U1945" i="72"/>
  <c r="S1945" i="72"/>
  <c r="U1949" i="72"/>
  <c r="S1949" i="72"/>
  <c r="U1953" i="72"/>
  <c r="S1953" i="72"/>
  <c r="U1957" i="72"/>
  <c r="S1957" i="72"/>
  <c r="U1961" i="72"/>
  <c r="S1961" i="72"/>
  <c r="U1965" i="72"/>
  <c r="S1965" i="72"/>
  <c r="U1969" i="72"/>
  <c r="S1969" i="72"/>
  <c r="U1973" i="72"/>
  <c r="S1973" i="72"/>
  <c r="U1977" i="72"/>
  <c r="S1977" i="72"/>
  <c r="U1981" i="72"/>
  <c r="S1981" i="72"/>
  <c r="U1985" i="72"/>
  <c r="S1985" i="72"/>
  <c r="U1989" i="72"/>
  <c r="S1989" i="72"/>
  <c r="U1993" i="72"/>
  <c r="S1993" i="72"/>
  <c r="U1997" i="72"/>
  <c r="S1997" i="72"/>
  <c r="U2001" i="72"/>
  <c r="S2001" i="72"/>
  <c r="U2005" i="72"/>
  <c r="S2005" i="72"/>
  <c r="U2009" i="72"/>
  <c r="S2009" i="72"/>
  <c r="U2013" i="72"/>
  <c r="S2013" i="72"/>
  <c r="U2017" i="72"/>
  <c r="S2017" i="72"/>
  <c r="U2021" i="72"/>
  <c r="S2021" i="72"/>
  <c r="U2025" i="72"/>
  <c r="S2025" i="72"/>
  <c r="U2029" i="72"/>
  <c r="S2029" i="72"/>
  <c r="U2033" i="72"/>
  <c r="S2033" i="72"/>
  <c r="U2037" i="72"/>
  <c r="S2037" i="72"/>
  <c r="U2041" i="72"/>
  <c r="S2041" i="72"/>
  <c r="U2045" i="72"/>
  <c r="S2045" i="72"/>
  <c r="U2049" i="72"/>
  <c r="S2049" i="72"/>
  <c r="U2053" i="72"/>
  <c r="S2053" i="72"/>
  <c r="U2057" i="72"/>
  <c r="S2057" i="72"/>
  <c r="U2061" i="72"/>
  <c r="S2061" i="72"/>
  <c r="U2065" i="72"/>
  <c r="S2065" i="72"/>
  <c r="U2069" i="72"/>
  <c r="S2069" i="72"/>
  <c r="U2073" i="72"/>
  <c r="S2073" i="72"/>
  <c r="U2077" i="72"/>
  <c r="S2077" i="72"/>
  <c r="U2081" i="72"/>
  <c r="S2081" i="72"/>
  <c r="U2085" i="72"/>
  <c r="S2085" i="72"/>
  <c r="U2089" i="72"/>
  <c r="S2089" i="72"/>
  <c r="U2093" i="72"/>
  <c r="S2093" i="72"/>
  <c r="U2097" i="72"/>
  <c r="S2097" i="72"/>
  <c r="U2101" i="72"/>
  <c r="S2101" i="72"/>
  <c r="U2105" i="72"/>
  <c r="S2105" i="72"/>
  <c r="U2109" i="72"/>
  <c r="S2109" i="72"/>
  <c r="U2113" i="72"/>
  <c r="S2113" i="72"/>
  <c r="U2117" i="72"/>
  <c r="S2117" i="72"/>
  <c r="U2121" i="72"/>
  <c r="S2121" i="72"/>
  <c r="U2125" i="72"/>
  <c r="S2125" i="72"/>
  <c r="U2129" i="72"/>
  <c r="S2129" i="72"/>
  <c r="U2133" i="72"/>
  <c r="S2133" i="72"/>
  <c r="U2137" i="72"/>
  <c r="S2137" i="72"/>
  <c r="U2141" i="72"/>
  <c r="S2141" i="72"/>
  <c r="U2145" i="72"/>
  <c r="S2145" i="72"/>
  <c r="U2149" i="72"/>
  <c r="S2149" i="72"/>
  <c r="U2153" i="72"/>
  <c r="S2153" i="72"/>
  <c r="U2157" i="72"/>
  <c r="S2157" i="72"/>
  <c r="U2161" i="72"/>
  <c r="S2161" i="72"/>
  <c r="U2165" i="72"/>
  <c r="S2165" i="72"/>
  <c r="U2169" i="72"/>
  <c r="S2169" i="72"/>
  <c r="U2173" i="72"/>
  <c r="S2173" i="72"/>
  <c r="U2177" i="72"/>
  <c r="S2177" i="72"/>
  <c r="U2181" i="72"/>
  <c r="S2181" i="72"/>
  <c r="U2185" i="72"/>
  <c r="S2185" i="72"/>
  <c r="U2189" i="72"/>
  <c r="S2189" i="72"/>
  <c r="U2193" i="72"/>
  <c r="S2193" i="72"/>
  <c r="U2197" i="72"/>
  <c r="S2197" i="72"/>
  <c r="U2201" i="72"/>
  <c r="S2201" i="72"/>
  <c r="U2205" i="72"/>
  <c r="S2205" i="72"/>
  <c r="U2209" i="72"/>
  <c r="S2209" i="72"/>
  <c r="U2213" i="72"/>
  <c r="S2213" i="72"/>
  <c r="U2217" i="72"/>
  <c r="S2217" i="72"/>
  <c r="U2221" i="72"/>
  <c r="S2221" i="72"/>
  <c r="U2225" i="72"/>
  <c r="S2225" i="72"/>
  <c r="U2229" i="72"/>
  <c r="S2229" i="72"/>
  <c r="U2233" i="72"/>
  <c r="S2233" i="72"/>
  <c r="U2237" i="72"/>
  <c r="S2237" i="72"/>
  <c r="U2241" i="72"/>
  <c r="S2241" i="72"/>
  <c r="U2245" i="72"/>
  <c r="S2245" i="72"/>
  <c r="U2249" i="72"/>
  <c r="S2249" i="72"/>
  <c r="U2253" i="72"/>
  <c r="S2253" i="72"/>
  <c r="U2257" i="72"/>
  <c r="S2257" i="72"/>
  <c r="U2261" i="72"/>
  <c r="S2261" i="72"/>
  <c r="U2265" i="72"/>
  <c r="S2265" i="72"/>
  <c r="U2269" i="72"/>
  <c r="S2269" i="72"/>
  <c r="U2273" i="72"/>
  <c r="S2273" i="72"/>
  <c r="U2277" i="72"/>
  <c r="S2277" i="72"/>
  <c r="U2281" i="72"/>
  <c r="S2281" i="72"/>
  <c r="U2285" i="72"/>
  <c r="S2285" i="72"/>
  <c r="U2289" i="72"/>
  <c r="S2289" i="72"/>
  <c r="U2293" i="72"/>
  <c r="S2293" i="72"/>
  <c r="U2297" i="72"/>
  <c r="S2297" i="72"/>
  <c r="U2301" i="72"/>
  <c r="S2301" i="72"/>
  <c r="U2305" i="72"/>
  <c r="S2305" i="72"/>
  <c r="U2309" i="72"/>
  <c r="S2309" i="72"/>
  <c r="U2313" i="72"/>
  <c r="S2313" i="72"/>
  <c r="U2317" i="72"/>
  <c r="S2317" i="72"/>
  <c r="U2321" i="72"/>
  <c r="S2321" i="72"/>
  <c r="U2326" i="72"/>
  <c r="S2326" i="72"/>
  <c r="U2330" i="72"/>
  <c r="S2330" i="72"/>
  <c r="U2334" i="72"/>
  <c r="S2334" i="72"/>
  <c r="U2338" i="72"/>
  <c r="S2338" i="72"/>
  <c r="U2342" i="72"/>
  <c r="S2342" i="72"/>
  <c r="U2346" i="72"/>
  <c r="S2346" i="72"/>
  <c r="U2350" i="72"/>
  <c r="S2350" i="72"/>
  <c r="U2354" i="72"/>
  <c r="S2354" i="72"/>
  <c r="U2358" i="72"/>
  <c r="S2358" i="72"/>
  <c r="U2362" i="72"/>
  <c r="S2362" i="72"/>
  <c r="U2366" i="72"/>
  <c r="S2366" i="72"/>
  <c r="U2370" i="72"/>
  <c r="S2370" i="72"/>
  <c r="U2374" i="72"/>
  <c r="S2374" i="72"/>
  <c r="U2378" i="72"/>
  <c r="S2378" i="72"/>
  <c r="U2382" i="72"/>
  <c r="S2382" i="72"/>
  <c r="U2386" i="72"/>
  <c r="S2386" i="72"/>
  <c r="U2390" i="72"/>
  <c r="S2390" i="72"/>
  <c r="U2394" i="72"/>
  <c r="S2394" i="72"/>
  <c r="U2398" i="72"/>
  <c r="S2398" i="72"/>
  <c r="U2402" i="72"/>
  <c r="S2402" i="72"/>
  <c r="U2406" i="72"/>
  <c r="S2406" i="72"/>
  <c r="U2410" i="72"/>
  <c r="S2410" i="72"/>
  <c r="U2414" i="72"/>
  <c r="S2414" i="72"/>
  <c r="U2418" i="72"/>
  <c r="S2418" i="72"/>
  <c r="U2422" i="72"/>
  <c r="S2422" i="72"/>
  <c r="U2426" i="72"/>
  <c r="S2426" i="72"/>
  <c r="U2430" i="72"/>
  <c r="S2430" i="72"/>
  <c r="U2434" i="72"/>
  <c r="S2434" i="72"/>
  <c r="U2438" i="72"/>
  <c r="S2438" i="72"/>
  <c r="U2442" i="72"/>
  <c r="S2442" i="72"/>
  <c r="U2446" i="72"/>
  <c r="S2446" i="72"/>
  <c r="U2450" i="72"/>
  <c r="S2450" i="72"/>
  <c r="U2454" i="72"/>
  <c r="S2454" i="72"/>
  <c r="U2458" i="72"/>
  <c r="S2458" i="72"/>
  <c r="U2462" i="72"/>
  <c r="S2462" i="72"/>
  <c r="U2466" i="72"/>
  <c r="S2466" i="72"/>
  <c r="U2470" i="72"/>
  <c r="S2470" i="72"/>
  <c r="U2474" i="72"/>
  <c r="S2474" i="72"/>
  <c r="U2478" i="72"/>
  <c r="S2478" i="72"/>
  <c r="U2482" i="72"/>
  <c r="S2482" i="72"/>
  <c r="U2486" i="72"/>
  <c r="S2486" i="72"/>
  <c r="U2490" i="72"/>
  <c r="S2490" i="72"/>
  <c r="U2494" i="72"/>
  <c r="S2494" i="72"/>
  <c r="U2498" i="72"/>
  <c r="S2498" i="72"/>
  <c r="U2502" i="72"/>
  <c r="S2502" i="72"/>
  <c r="U2506" i="72"/>
  <c r="S2506" i="72"/>
  <c r="U2510" i="72"/>
  <c r="S2510" i="72"/>
  <c r="U2514" i="72"/>
  <c r="S2514" i="72"/>
  <c r="U2518" i="72"/>
  <c r="S2518" i="72"/>
  <c r="U2522" i="72"/>
  <c r="S2522" i="72"/>
  <c r="U2526" i="72"/>
  <c r="S2526" i="72"/>
  <c r="U2530" i="72"/>
  <c r="S2530" i="72"/>
  <c r="U2534" i="72"/>
  <c r="S2534" i="72"/>
  <c r="U2538" i="72"/>
  <c r="S2538" i="72"/>
  <c r="U2542" i="72"/>
  <c r="S2542" i="72"/>
  <c r="U2546" i="72"/>
  <c r="S2546" i="72"/>
  <c r="U2550" i="72"/>
  <c r="S2550" i="72"/>
  <c r="U2554" i="72"/>
  <c r="S2554" i="72"/>
  <c r="U2558" i="72"/>
  <c r="S2558" i="72"/>
  <c r="U2562" i="72"/>
  <c r="S2562" i="72"/>
  <c r="U2566" i="72"/>
  <c r="S2566" i="72"/>
  <c r="U2570" i="72"/>
  <c r="S2570" i="72"/>
  <c r="U2574" i="72"/>
  <c r="S2574" i="72"/>
  <c r="U2578" i="72"/>
  <c r="S2578" i="72"/>
  <c r="U2582" i="72"/>
  <c r="S2582" i="72"/>
  <c r="U2586" i="72"/>
  <c r="S2586" i="72"/>
  <c r="U2590" i="72"/>
  <c r="S2590" i="72"/>
  <c r="U2594" i="72"/>
  <c r="S2594" i="72"/>
  <c r="U2598" i="72"/>
  <c r="S2598" i="72"/>
  <c r="U2602" i="72"/>
  <c r="S2602" i="72"/>
  <c r="U2606" i="72"/>
  <c r="S2606" i="72"/>
  <c r="U2610" i="72"/>
  <c r="S2610" i="72"/>
  <c r="U2614" i="72"/>
  <c r="S2614" i="72"/>
  <c r="U2618" i="72"/>
  <c r="S2618" i="72"/>
  <c r="U2622" i="72"/>
  <c r="S2622" i="72"/>
  <c r="U2626" i="72"/>
  <c r="S2626" i="72"/>
  <c r="U2630" i="72"/>
  <c r="S2630" i="72"/>
  <c r="U2634" i="72"/>
  <c r="S2634" i="72"/>
  <c r="U2638" i="72"/>
  <c r="S2638" i="72"/>
  <c r="U2642" i="72"/>
  <c r="S2642" i="72"/>
  <c r="U2646" i="72"/>
  <c r="S2646" i="72"/>
  <c r="U2650" i="72"/>
  <c r="S2650" i="72"/>
  <c r="U2654" i="72"/>
  <c r="S2654" i="72"/>
  <c r="U2658" i="72"/>
  <c r="S2658" i="72"/>
  <c r="U2662" i="72"/>
  <c r="S2662" i="72"/>
  <c r="U2666" i="72"/>
  <c r="S2666" i="72"/>
  <c r="U2670" i="72"/>
  <c r="S2670" i="72"/>
  <c r="U2674" i="72"/>
  <c r="S2674" i="72"/>
  <c r="U2678" i="72"/>
  <c r="S2678" i="72"/>
  <c r="U2682" i="72"/>
  <c r="S2682" i="72"/>
  <c r="U2686" i="72"/>
  <c r="S2686" i="72"/>
  <c r="U2690" i="72"/>
  <c r="S2690" i="72"/>
  <c r="U2694" i="72"/>
  <c r="S2694" i="72"/>
  <c r="U2698" i="72"/>
  <c r="S2698" i="72"/>
  <c r="U2702" i="72"/>
  <c r="S2702" i="72"/>
  <c r="U2706" i="72"/>
  <c r="S2706" i="72"/>
  <c r="U2710" i="72"/>
  <c r="S2710" i="72"/>
  <c r="U2714" i="72"/>
  <c r="S2714" i="72"/>
  <c r="U2718" i="72"/>
  <c r="S2718" i="72"/>
  <c r="U2722" i="72"/>
  <c r="S2722" i="72"/>
  <c r="U2726" i="72"/>
  <c r="S2726" i="72"/>
  <c r="U2730" i="72"/>
  <c r="S2730" i="72"/>
  <c r="U2734" i="72"/>
  <c r="S2734" i="72"/>
  <c r="U2738" i="72"/>
  <c r="S2738" i="72"/>
  <c r="U2742" i="72"/>
  <c r="S2742" i="72"/>
  <c r="U2746" i="72"/>
  <c r="S2746" i="72"/>
  <c r="U2750" i="72"/>
  <c r="S2750" i="72"/>
  <c r="U2754" i="72"/>
  <c r="S2754" i="72"/>
  <c r="U2758" i="72"/>
  <c r="S2758" i="72"/>
  <c r="U2762" i="72"/>
  <c r="S2762" i="72"/>
  <c r="U2766" i="72"/>
  <c r="S2766" i="72"/>
  <c r="U2770" i="72"/>
  <c r="S2770" i="72"/>
  <c r="U2774" i="72"/>
  <c r="S2774" i="72"/>
  <c r="U2778" i="72"/>
  <c r="S2778" i="72"/>
  <c r="U2782" i="72"/>
  <c r="S2782" i="72"/>
  <c r="U2786" i="72"/>
  <c r="S2786" i="72"/>
  <c r="U2790" i="72"/>
  <c r="S2790" i="72"/>
  <c r="U2794" i="72"/>
  <c r="S2794" i="72"/>
  <c r="U2798" i="72"/>
  <c r="S2798" i="72"/>
  <c r="U2802" i="72"/>
  <c r="S2802" i="72"/>
  <c r="U2806" i="72"/>
  <c r="S2806" i="72"/>
  <c r="U2810" i="72"/>
  <c r="S2810" i="72"/>
  <c r="U2814" i="72"/>
  <c r="S2814" i="72"/>
  <c r="U2818" i="72"/>
  <c r="S2818" i="72"/>
  <c r="U2822" i="72"/>
  <c r="S2822" i="72"/>
  <c r="U2826" i="72"/>
  <c r="S2826" i="72"/>
  <c r="U2830" i="72"/>
  <c r="S2830" i="72"/>
  <c r="U2834" i="72"/>
  <c r="S2834" i="72"/>
  <c r="U2838" i="72"/>
  <c r="S2838" i="72"/>
  <c r="U2842" i="72"/>
  <c r="S2842" i="72"/>
  <c r="U2846" i="72"/>
  <c r="S2846" i="72"/>
  <c r="U2850" i="72"/>
  <c r="S2850" i="72"/>
  <c r="U2854" i="72"/>
  <c r="S2854" i="72"/>
  <c r="U2858" i="72"/>
  <c r="S2858" i="72"/>
  <c r="U2862" i="72"/>
  <c r="S2862" i="72"/>
  <c r="U2866" i="72"/>
  <c r="S2866" i="72"/>
  <c r="U2870" i="72"/>
  <c r="S2870" i="72"/>
  <c r="U2874" i="72"/>
  <c r="S2874" i="72"/>
  <c r="U2878" i="72"/>
  <c r="S2878" i="72"/>
  <c r="U2882" i="72"/>
  <c r="S2882" i="72"/>
  <c r="U2886" i="72"/>
  <c r="S2886" i="72"/>
  <c r="U2890" i="72"/>
  <c r="S2890" i="72"/>
  <c r="U2894" i="72"/>
  <c r="S2894" i="72"/>
  <c r="U2898" i="72"/>
  <c r="S2898" i="72"/>
  <c r="U2902" i="72"/>
  <c r="S2902" i="72"/>
  <c r="U2906" i="72"/>
  <c r="S2906" i="72"/>
  <c r="U2910" i="72"/>
  <c r="S2910" i="72"/>
  <c r="U2914" i="72"/>
  <c r="S2914" i="72"/>
  <c r="U2918" i="72"/>
  <c r="S2918" i="72"/>
  <c r="U2922" i="72"/>
  <c r="S2922" i="72"/>
  <c r="U2926" i="72"/>
  <c r="S2926" i="72"/>
  <c r="U2930" i="72"/>
  <c r="S2930" i="72"/>
  <c r="U2934" i="72"/>
  <c r="S2934" i="72"/>
  <c r="U2938" i="72"/>
  <c r="S2938" i="72"/>
  <c r="U2942" i="72"/>
  <c r="S2942" i="72"/>
  <c r="U2946" i="72"/>
  <c r="S2946" i="72"/>
  <c r="U2950" i="72"/>
  <c r="S2950" i="72"/>
  <c r="U2954" i="72"/>
  <c r="S2954" i="72"/>
  <c r="U2958" i="72"/>
  <c r="S2958" i="72"/>
  <c r="U2962" i="72"/>
  <c r="S2962" i="72"/>
  <c r="U2966" i="72"/>
  <c r="S2966" i="72"/>
  <c r="U2970" i="72"/>
  <c r="S2970" i="72"/>
  <c r="U2974" i="72"/>
  <c r="S2974" i="72"/>
  <c r="U2978" i="72"/>
  <c r="S2978" i="72"/>
  <c r="U2982" i="72"/>
  <c r="S2982" i="72"/>
  <c r="U2986" i="72"/>
  <c r="S2986" i="72"/>
  <c r="U2990" i="72"/>
  <c r="S2990" i="72"/>
  <c r="U2994" i="72"/>
  <c r="S2994" i="72"/>
  <c r="U2998" i="72"/>
  <c r="S2998" i="72"/>
  <c r="U3002" i="72"/>
  <c r="S3002" i="72"/>
  <c r="U3006" i="72"/>
  <c r="S3006" i="72"/>
  <c r="U3010" i="72"/>
  <c r="S3010" i="72"/>
  <c r="U3014" i="72"/>
  <c r="S3014" i="72"/>
  <c r="U3018" i="72"/>
  <c r="S3018" i="72"/>
  <c r="U3022" i="72"/>
  <c r="S3022" i="72"/>
  <c r="U3026" i="72"/>
  <c r="S3026" i="72"/>
  <c r="U3030" i="72"/>
  <c r="S3030" i="72"/>
  <c r="U3034" i="72"/>
  <c r="S3034" i="72"/>
  <c r="U3038" i="72"/>
  <c r="S3038" i="72"/>
  <c r="U3042" i="72"/>
  <c r="S3042" i="72"/>
  <c r="U3046" i="72"/>
  <c r="S3046" i="72"/>
  <c r="U3050" i="72"/>
  <c r="S3050" i="72"/>
  <c r="U3054" i="72"/>
  <c r="S3054" i="72"/>
  <c r="U3058" i="72"/>
  <c r="S3058" i="72"/>
  <c r="U3062" i="72"/>
  <c r="S3062" i="72"/>
  <c r="U3066" i="72"/>
  <c r="S3066" i="72"/>
  <c r="U3070" i="72"/>
  <c r="S3070" i="72"/>
  <c r="U3074" i="72"/>
  <c r="S3074" i="72"/>
  <c r="U3078" i="72"/>
  <c r="S3078" i="72"/>
  <c r="U3082" i="72"/>
  <c r="S3082" i="72"/>
  <c r="U3086" i="72"/>
  <c r="S3086" i="72"/>
  <c r="U3090" i="72"/>
  <c r="S3090" i="72"/>
  <c r="U3094" i="72"/>
  <c r="S3094" i="72"/>
  <c r="U3098" i="72"/>
  <c r="S3098" i="72"/>
  <c r="U3102" i="72"/>
  <c r="S3102" i="72"/>
  <c r="U3106" i="72"/>
  <c r="S3106" i="72"/>
  <c r="U3110" i="72"/>
  <c r="S3110" i="72"/>
  <c r="U3114" i="72"/>
  <c r="S3114" i="72"/>
  <c r="U3118" i="72"/>
  <c r="S3118" i="72"/>
  <c r="U3122" i="72"/>
  <c r="S3122" i="72"/>
  <c r="U3126" i="72"/>
  <c r="S3126" i="72"/>
  <c r="U3130" i="72"/>
  <c r="S3130" i="72"/>
  <c r="U3134" i="72"/>
  <c r="S3134" i="72"/>
  <c r="U3138" i="72"/>
  <c r="S3138" i="72"/>
  <c r="U3142" i="72"/>
  <c r="S3142" i="72"/>
  <c r="U3146" i="72"/>
  <c r="S3146" i="72"/>
  <c r="U3150" i="72"/>
  <c r="S3150" i="72"/>
  <c r="U3154" i="72"/>
  <c r="S3154" i="72"/>
  <c r="U3158" i="72"/>
  <c r="S3158" i="72"/>
  <c r="U3162" i="72"/>
  <c r="S3162" i="72"/>
  <c r="U3166" i="72"/>
  <c r="S3166" i="72"/>
  <c r="U3170" i="72"/>
  <c r="S3170" i="72"/>
  <c r="U3174" i="72"/>
  <c r="S3174" i="72"/>
  <c r="U3178" i="72"/>
  <c r="S3178" i="72"/>
  <c r="U3182" i="72"/>
  <c r="S3182" i="72"/>
  <c r="U3186" i="72"/>
  <c r="S3186" i="72"/>
  <c r="U3190" i="72"/>
  <c r="S3190" i="72"/>
  <c r="U3194" i="72"/>
  <c r="S3194" i="72"/>
  <c r="U3198" i="72"/>
  <c r="S3198" i="72"/>
  <c r="U3202" i="72"/>
  <c r="S3202" i="72"/>
  <c r="U3206" i="72"/>
  <c r="S3206" i="72"/>
  <c r="U3210" i="72"/>
  <c r="S3210" i="72"/>
  <c r="U3214" i="72"/>
  <c r="S3214" i="72"/>
  <c r="U3218" i="72"/>
  <c r="S3218" i="72"/>
  <c r="U3222" i="72"/>
  <c r="S3222" i="72"/>
  <c r="U3226" i="72"/>
  <c r="S3226" i="72"/>
  <c r="U3230" i="72"/>
  <c r="S3230" i="72"/>
  <c r="U3234" i="72"/>
  <c r="S3234" i="72"/>
  <c r="U3238" i="72"/>
  <c r="S3238" i="72"/>
  <c r="U3242" i="72"/>
  <c r="S3242" i="72"/>
  <c r="U3246" i="72"/>
  <c r="S3246" i="72"/>
  <c r="U3250" i="72"/>
  <c r="S3250" i="72"/>
  <c r="U3254" i="72"/>
  <c r="S3254" i="72"/>
  <c r="U3258" i="72"/>
  <c r="S3258" i="72"/>
  <c r="U3262" i="72"/>
  <c r="S3262" i="72"/>
  <c r="U3266" i="72"/>
  <c r="S3266" i="72"/>
  <c r="U3270" i="72"/>
  <c r="S3270" i="72"/>
  <c r="U3274" i="72"/>
  <c r="S3274" i="72"/>
  <c r="U3278" i="72"/>
  <c r="S3278" i="72"/>
  <c r="U3282" i="72"/>
  <c r="S3282" i="72"/>
  <c r="U3286" i="72"/>
  <c r="S3286" i="72"/>
  <c r="U3290" i="72"/>
  <c r="S3290" i="72"/>
  <c r="U3294" i="72"/>
  <c r="S3294" i="72"/>
  <c r="U3298" i="72"/>
  <c r="S3298" i="72"/>
  <c r="U3302" i="72"/>
  <c r="S3302" i="72"/>
  <c r="U3306" i="72"/>
  <c r="S3306" i="72"/>
  <c r="U3310" i="72"/>
  <c r="S3310" i="72"/>
  <c r="U3314" i="72"/>
  <c r="S3314" i="72"/>
  <c r="U3318" i="72"/>
  <c r="S3318" i="72"/>
  <c r="U3325" i="72"/>
  <c r="S3325" i="72"/>
  <c r="U3329" i="72"/>
  <c r="S3329" i="72"/>
  <c r="U3333" i="72"/>
  <c r="S3333" i="72"/>
  <c r="U3337" i="72"/>
  <c r="S3337" i="72"/>
  <c r="U3341" i="72"/>
  <c r="S3341" i="72"/>
  <c r="U3345" i="72"/>
  <c r="S3345" i="72"/>
  <c r="U3350" i="72"/>
  <c r="S3370" i="72"/>
  <c r="S3374" i="72"/>
  <c r="S3378" i="72"/>
  <c r="S3382" i="72"/>
  <c r="S3386" i="72"/>
  <c r="U3369" i="72"/>
  <c r="S3390" i="72"/>
  <c r="U3373" i="72"/>
  <c r="S3394" i="72"/>
  <c r="U3377" i="72"/>
  <c r="S3398" i="72"/>
  <c r="U3381" i="72"/>
  <c r="S3402" i="72"/>
  <c r="U3385" i="72"/>
  <c r="S3406" i="72"/>
  <c r="U3389" i="72"/>
  <c r="S3410" i="72"/>
  <c r="U3393" i="72"/>
  <c r="S3414" i="72"/>
  <c r="U3397" i="72"/>
  <c r="S3418" i="72"/>
  <c r="U3401" i="72"/>
  <c r="S3422" i="72"/>
  <c r="U3405" i="72"/>
  <c r="S3426" i="72"/>
  <c r="U3409" i="72"/>
  <c r="S3430" i="72"/>
  <c r="U3413" i="72"/>
  <c r="S3434" i="72"/>
  <c r="U3417" i="72"/>
  <c r="S3438" i="72"/>
  <c r="U3421" i="72"/>
  <c r="S3442" i="72"/>
  <c r="U3425" i="72"/>
  <c r="S3446" i="72"/>
  <c r="U3429" i="72"/>
  <c r="S3450" i="72"/>
  <c r="U3433" i="72"/>
  <c r="S3454" i="72"/>
  <c r="U3437" i="72"/>
  <c r="S3458" i="72"/>
  <c r="U3441" i="72"/>
  <c r="S3462" i="72"/>
  <c r="U3445" i="72"/>
  <c r="S3466" i="72"/>
  <c r="U3449" i="72"/>
  <c r="S3470" i="72"/>
  <c r="U3453" i="72"/>
  <c r="S3474" i="72"/>
  <c r="U3457" i="72"/>
  <c r="S3478" i="72"/>
  <c r="U3461" i="72"/>
  <c r="S3482" i="72"/>
  <c r="U3465" i="72"/>
  <c r="S3486" i="72"/>
  <c r="U3469" i="72"/>
  <c r="S3490" i="72"/>
  <c r="U3473" i="72"/>
  <c r="S3494" i="72"/>
  <c r="U3477" i="72"/>
  <c r="S3498" i="72"/>
  <c r="U3481" i="72"/>
  <c r="S3502" i="72"/>
  <c r="U3485" i="72"/>
  <c r="S3506" i="72"/>
  <c r="U3489" i="72"/>
  <c r="S3510" i="72"/>
  <c r="U3493" i="72"/>
  <c r="S3514" i="72"/>
  <c r="U3497" i="72"/>
  <c r="S3518" i="72"/>
  <c r="U3501" i="72"/>
  <c r="S3522" i="72"/>
  <c r="U3505" i="72"/>
  <c r="S3526" i="72"/>
  <c r="U3509" i="72"/>
  <c r="S3530" i="72"/>
  <c r="U3513" i="72"/>
  <c r="S3534" i="72"/>
  <c r="U3517" i="72"/>
  <c r="S3538" i="72"/>
  <c r="U3521" i="72"/>
  <c r="S3542" i="72"/>
  <c r="U3525" i="72"/>
  <c r="S3546" i="72"/>
  <c r="U3529" i="72"/>
  <c r="S3550" i="72"/>
  <c r="U3533" i="72"/>
  <c r="S3554" i="72"/>
  <c r="U3537" i="72"/>
  <c r="S3558" i="72"/>
  <c r="U3541" i="72"/>
  <c r="S3562" i="72"/>
  <c r="U3545" i="72"/>
  <c r="S3566" i="72"/>
  <c r="U3549" i="72"/>
  <c r="S3570" i="72"/>
  <c r="U3553" i="72"/>
  <c r="S3574" i="72"/>
  <c r="U3557" i="72"/>
  <c r="S3578" i="72"/>
  <c r="U3561" i="72"/>
  <c r="S3582" i="72"/>
  <c r="U3565" i="72"/>
  <c r="S3586" i="72"/>
  <c r="U3569" i="72"/>
  <c r="S3590" i="72"/>
  <c r="U3573" i="72"/>
  <c r="S3594" i="72"/>
  <c r="U3577" i="72"/>
  <c r="S3598" i="72"/>
  <c r="U3581" i="72"/>
  <c r="S3602" i="72"/>
  <c r="U3585" i="72"/>
  <c r="S3606" i="72"/>
  <c r="U3589" i="72"/>
  <c r="S3610" i="72"/>
  <c r="U3593" i="72"/>
  <c r="S3614" i="72"/>
  <c r="U3597" i="72"/>
  <c r="S3618" i="72"/>
  <c r="U3601" i="72"/>
  <c r="S3622" i="72"/>
  <c r="U3605" i="72"/>
  <c r="S3626" i="72"/>
  <c r="U3609" i="72"/>
  <c r="S3630" i="72"/>
  <c r="U3613" i="72"/>
  <c r="S3634" i="72"/>
  <c r="U3617" i="72"/>
  <c r="S3638" i="72"/>
  <c r="U3621" i="72"/>
  <c r="S3642" i="72"/>
  <c r="U3625" i="72"/>
  <c r="S3646" i="72"/>
  <c r="U3629" i="72"/>
  <c r="S3650" i="72"/>
  <c r="U3633" i="72"/>
  <c r="S3654" i="72"/>
  <c r="U3637" i="72"/>
  <c r="S3658" i="72"/>
  <c r="U3641" i="72"/>
  <c r="S3662" i="72"/>
  <c r="U3645" i="72"/>
  <c r="S3666" i="72"/>
  <c r="U3649" i="72"/>
  <c r="S3670" i="72"/>
  <c r="U3653" i="72"/>
  <c r="S3674" i="72"/>
  <c r="U3657" i="72"/>
  <c r="S3678" i="72"/>
  <c r="U3661" i="72"/>
  <c r="S3682" i="72"/>
  <c r="U3665" i="72"/>
  <c r="S3686" i="72"/>
  <c r="U3669" i="72"/>
  <c r="S3690" i="72"/>
  <c r="U3673" i="72"/>
  <c r="S3694" i="72"/>
  <c r="U3677" i="72"/>
  <c r="S3698" i="72"/>
  <c r="U340" i="72"/>
  <c r="S340" i="72"/>
  <c r="U348" i="72"/>
  <c r="S348" i="72"/>
  <c r="U352" i="72"/>
  <c r="S352" i="72"/>
  <c r="U360" i="72"/>
  <c r="S360" i="72"/>
  <c r="U368" i="72"/>
  <c r="S368" i="72"/>
  <c r="U376" i="72"/>
  <c r="S376" i="72"/>
  <c r="U384" i="72"/>
  <c r="S384" i="72"/>
  <c r="U392" i="72"/>
  <c r="S392" i="72"/>
  <c r="U396" i="72"/>
  <c r="S396" i="72"/>
  <c r="U404" i="72"/>
  <c r="S404" i="72"/>
  <c r="U412" i="72"/>
  <c r="S412" i="72"/>
  <c r="U416" i="72"/>
  <c r="S416" i="72"/>
  <c r="U424" i="72"/>
  <c r="S424" i="72"/>
  <c r="U432" i="72"/>
  <c r="S432" i="72"/>
  <c r="U440" i="72"/>
  <c r="S440" i="72"/>
  <c r="U448" i="72"/>
  <c r="S448" i="72"/>
  <c r="U452" i="72"/>
  <c r="S452" i="72"/>
  <c r="U460" i="72"/>
  <c r="S460" i="72"/>
  <c r="U468" i="72"/>
  <c r="S468" i="72"/>
  <c r="U476" i="72"/>
  <c r="S476" i="72"/>
  <c r="U484" i="72"/>
  <c r="S484" i="72"/>
  <c r="U488" i="72"/>
  <c r="S488" i="72"/>
  <c r="U496" i="72"/>
  <c r="S496" i="72"/>
  <c r="U500" i="72"/>
  <c r="S500" i="72"/>
  <c r="U504" i="72"/>
  <c r="S504" i="72"/>
  <c r="U508" i="72"/>
  <c r="S508" i="72"/>
  <c r="U512" i="72"/>
  <c r="S512" i="72"/>
  <c r="U516" i="72"/>
  <c r="S516" i="72"/>
  <c r="U520" i="72"/>
  <c r="S520" i="72"/>
  <c r="U524" i="72"/>
  <c r="S524" i="72"/>
  <c r="U528" i="72"/>
  <c r="S528" i="72"/>
  <c r="U532" i="72"/>
  <c r="S532" i="72"/>
  <c r="U536" i="72"/>
  <c r="S536" i="72"/>
  <c r="U540" i="72"/>
  <c r="S540" i="72"/>
  <c r="U544" i="72"/>
  <c r="S544" i="72"/>
  <c r="U548" i="72"/>
  <c r="S548" i="72"/>
  <c r="U552" i="72"/>
  <c r="S552" i="72"/>
  <c r="U556" i="72"/>
  <c r="S556" i="72"/>
  <c r="U560" i="72"/>
  <c r="S560" i="72"/>
  <c r="U564" i="72"/>
  <c r="S564" i="72"/>
  <c r="U568" i="72"/>
  <c r="S568" i="72"/>
  <c r="U572" i="72"/>
  <c r="S572" i="72"/>
  <c r="U576" i="72"/>
  <c r="S576" i="72"/>
  <c r="U580" i="72"/>
  <c r="S580" i="72"/>
  <c r="U584" i="72"/>
  <c r="S584" i="72"/>
  <c r="U588" i="72"/>
  <c r="S588" i="72"/>
  <c r="U592" i="72"/>
  <c r="S592" i="72"/>
  <c r="U596" i="72"/>
  <c r="S596" i="72"/>
  <c r="U600" i="72"/>
  <c r="S600" i="72"/>
  <c r="U604" i="72"/>
  <c r="S604" i="72"/>
  <c r="U608" i="72"/>
  <c r="S608" i="72"/>
  <c r="U612" i="72"/>
  <c r="S612" i="72"/>
  <c r="U616" i="72"/>
  <c r="S616" i="72"/>
  <c r="U620" i="72"/>
  <c r="S620" i="72"/>
  <c r="U624" i="72"/>
  <c r="S624" i="72"/>
  <c r="U628" i="72"/>
  <c r="S628" i="72"/>
  <c r="U632" i="72"/>
  <c r="S632" i="72"/>
  <c r="U636" i="72"/>
  <c r="S636" i="72"/>
  <c r="U640" i="72"/>
  <c r="S640" i="72"/>
  <c r="U644" i="72"/>
  <c r="S644" i="72"/>
  <c r="U648" i="72"/>
  <c r="S648" i="72"/>
  <c r="U652" i="72"/>
  <c r="S652" i="72"/>
  <c r="U656" i="72"/>
  <c r="S656" i="72"/>
  <c r="U660" i="72"/>
  <c r="S660" i="72"/>
  <c r="U664" i="72"/>
  <c r="S664" i="72"/>
  <c r="U668" i="72"/>
  <c r="S668" i="72"/>
  <c r="U676" i="72"/>
  <c r="S676" i="72"/>
  <c r="U684" i="72"/>
  <c r="S684" i="72"/>
  <c r="U692" i="72"/>
  <c r="S692" i="72"/>
  <c r="U700" i="72"/>
  <c r="S700" i="72"/>
  <c r="U704" i="72"/>
  <c r="S704" i="72"/>
  <c r="U712" i="72"/>
  <c r="S712" i="72"/>
  <c r="U720" i="72"/>
  <c r="S720" i="72"/>
  <c r="U728" i="72"/>
  <c r="S728" i="72"/>
  <c r="U736" i="72"/>
  <c r="S736" i="72"/>
  <c r="U740" i="72"/>
  <c r="S740" i="72"/>
  <c r="U748" i="72"/>
  <c r="S748" i="72"/>
  <c r="U756" i="72"/>
  <c r="S756" i="72"/>
  <c r="U764" i="72"/>
  <c r="S764" i="72"/>
  <c r="U772" i="72"/>
  <c r="S772" i="72"/>
  <c r="U780" i="72"/>
  <c r="S780" i="72"/>
  <c r="U784" i="72"/>
  <c r="S784" i="72"/>
  <c r="U792" i="72"/>
  <c r="S792" i="72"/>
  <c r="U800" i="72"/>
  <c r="S800" i="72"/>
  <c r="U808" i="72"/>
  <c r="S808" i="72"/>
  <c r="U816" i="72"/>
  <c r="S816" i="72"/>
  <c r="U820" i="72"/>
  <c r="S820" i="72"/>
  <c r="U828" i="72"/>
  <c r="S828" i="72"/>
  <c r="U836" i="72"/>
  <c r="S836" i="72"/>
  <c r="U844" i="72"/>
  <c r="S844" i="72"/>
  <c r="U848" i="72"/>
  <c r="S848" i="72"/>
  <c r="U856" i="72"/>
  <c r="S856" i="72"/>
  <c r="U864" i="72"/>
  <c r="S864" i="72"/>
  <c r="U872" i="72"/>
  <c r="S872" i="72"/>
  <c r="U876" i="72"/>
  <c r="S876" i="72"/>
  <c r="U884" i="72"/>
  <c r="S884" i="72"/>
  <c r="U892" i="72"/>
  <c r="S892" i="72"/>
  <c r="U900" i="72"/>
  <c r="S900" i="72"/>
  <c r="U908" i="72"/>
  <c r="S908" i="72"/>
  <c r="U912" i="72"/>
  <c r="S912" i="72"/>
  <c r="U920" i="72"/>
  <c r="S920" i="72"/>
  <c r="U928" i="72"/>
  <c r="S928" i="72"/>
  <c r="U936" i="72"/>
  <c r="S936" i="72"/>
  <c r="U944" i="72"/>
  <c r="S944" i="72"/>
  <c r="U952" i="72"/>
  <c r="S952" i="72"/>
  <c r="U956" i="72"/>
  <c r="S956" i="72"/>
  <c r="U964" i="72"/>
  <c r="S964" i="72"/>
  <c r="U972" i="72"/>
  <c r="S972" i="72"/>
  <c r="U980" i="72"/>
  <c r="S980" i="72"/>
  <c r="U988" i="72"/>
  <c r="S988" i="72"/>
  <c r="U992" i="72"/>
  <c r="S992" i="72"/>
  <c r="U1000" i="72"/>
  <c r="S1000" i="72"/>
  <c r="U1008" i="72"/>
  <c r="S1008" i="72"/>
  <c r="U1012" i="72"/>
  <c r="S1012" i="72"/>
  <c r="U1020" i="72"/>
  <c r="S1020" i="72"/>
  <c r="U1028" i="72"/>
  <c r="S1028" i="72"/>
  <c r="U1048" i="72"/>
  <c r="S1048" i="72"/>
  <c r="U1052" i="72"/>
  <c r="S1052" i="72"/>
  <c r="U1060" i="72"/>
  <c r="S1060" i="72"/>
  <c r="U1068" i="72"/>
  <c r="S1068" i="72"/>
  <c r="U1076" i="72"/>
  <c r="S1076" i="72"/>
  <c r="U1084" i="72"/>
  <c r="S1084" i="72"/>
  <c r="U1088" i="72"/>
  <c r="S1088" i="72"/>
  <c r="U1096" i="72"/>
  <c r="S1096" i="72"/>
  <c r="U1106" i="72"/>
  <c r="S1106" i="72"/>
  <c r="U1114" i="72"/>
  <c r="S1114" i="72"/>
  <c r="U1118" i="72"/>
  <c r="S1118" i="72"/>
  <c r="U1126" i="72"/>
  <c r="S1126" i="72"/>
  <c r="U1130" i="72"/>
  <c r="S1130" i="72"/>
  <c r="U1138" i="72"/>
  <c r="S1138" i="72"/>
  <c r="U1142" i="72"/>
  <c r="S1142" i="72"/>
  <c r="U1150" i="72"/>
  <c r="S1150" i="72"/>
  <c r="U1154" i="72"/>
  <c r="S1154" i="72"/>
  <c r="U1158" i="72"/>
  <c r="S1158" i="72"/>
  <c r="U1162" i="72"/>
  <c r="S1162" i="72"/>
  <c r="U1166" i="72"/>
  <c r="S1166" i="72"/>
  <c r="U1170" i="72"/>
  <c r="S1170" i="72"/>
  <c r="U1174" i="72"/>
  <c r="S1174" i="72"/>
  <c r="U1178" i="72"/>
  <c r="S1178" i="72"/>
  <c r="U1186" i="72"/>
  <c r="S1186" i="72"/>
  <c r="U1198" i="72"/>
  <c r="S1198" i="72"/>
  <c r="U1206" i="72"/>
  <c r="S1206" i="72"/>
  <c r="U1214" i="72"/>
  <c r="S1214" i="72"/>
  <c r="U1222" i="72"/>
  <c r="S1222" i="72"/>
  <c r="U1234" i="72"/>
  <c r="S1234" i="72"/>
  <c r="U1242" i="72"/>
  <c r="S1242" i="72"/>
  <c r="U1250" i="72"/>
  <c r="S1250" i="72"/>
  <c r="U1262" i="72"/>
  <c r="S1262" i="72"/>
  <c r="U1270" i="72"/>
  <c r="S1270" i="72"/>
  <c r="U1278" i="72"/>
  <c r="S1278" i="72"/>
  <c r="U1286" i="72"/>
  <c r="S1286" i="72"/>
  <c r="U1298" i="72"/>
  <c r="S1298" i="72"/>
  <c r="U1306" i="72"/>
  <c r="S1306" i="72"/>
  <c r="U1314" i="72"/>
  <c r="S1314" i="72"/>
  <c r="U1322" i="72"/>
  <c r="S1322" i="72"/>
  <c r="U1334" i="72"/>
  <c r="S1334" i="72"/>
  <c r="U1342" i="72"/>
  <c r="S1342" i="72"/>
  <c r="U1350" i="72"/>
  <c r="S1350" i="72"/>
  <c r="U1362" i="72"/>
  <c r="S1362" i="72"/>
  <c r="U1370" i="72"/>
  <c r="S1370" i="72"/>
  <c r="U1378" i="72"/>
  <c r="S1378" i="72"/>
  <c r="U1382" i="72"/>
  <c r="S1382" i="72"/>
  <c r="U1386" i="72"/>
  <c r="S1386" i="72"/>
  <c r="U1390" i="72"/>
  <c r="S1390" i="72"/>
  <c r="U1394" i="72"/>
  <c r="S1394" i="72"/>
  <c r="U1398" i="72"/>
  <c r="S1398" i="72"/>
  <c r="U1402" i="72"/>
  <c r="S1402" i="72"/>
  <c r="U1406" i="72"/>
  <c r="S1406" i="72"/>
  <c r="U1414" i="72"/>
  <c r="S1414" i="72"/>
  <c r="U1418" i="72"/>
  <c r="S1418" i="72"/>
  <c r="U1422" i="72"/>
  <c r="S1422" i="72"/>
  <c r="U1426" i="72"/>
  <c r="S1426" i="72"/>
  <c r="U1430" i="72"/>
  <c r="S1430" i="72"/>
  <c r="U1434" i="72"/>
  <c r="S1434" i="72"/>
  <c r="U1438" i="72"/>
  <c r="S1438" i="72"/>
  <c r="U1442" i="72"/>
  <c r="S1442" i="72"/>
  <c r="U1446" i="72"/>
  <c r="S1446" i="72"/>
  <c r="U1450" i="72"/>
  <c r="S1450" i="72"/>
  <c r="U1454" i="72"/>
  <c r="S1454" i="72"/>
  <c r="U1458" i="72"/>
  <c r="S1458" i="72"/>
  <c r="U1462" i="72"/>
  <c r="S1462" i="72"/>
  <c r="U1466" i="72"/>
  <c r="S1466" i="72"/>
  <c r="U1470" i="72"/>
  <c r="S1470" i="72"/>
  <c r="U1474" i="72"/>
  <c r="S1474" i="72"/>
  <c r="U1478" i="72"/>
  <c r="S1478" i="72"/>
  <c r="U1482" i="72"/>
  <c r="S1482" i="72"/>
  <c r="U1486" i="72"/>
  <c r="S1486" i="72"/>
  <c r="U1490" i="72"/>
  <c r="S1490" i="72"/>
  <c r="U1494" i="72"/>
  <c r="S1494" i="72"/>
  <c r="U1498" i="72"/>
  <c r="S1498" i="72"/>
  <c r="U1502" i="72"/>
  <c r="S1502" i="72"/>
  <c r="U1506" i="72"/>
  <c r="S1506" i="72"/>
  <c r="U1510" i="72"/>
  <c r="S1510" i="72"/>
  <c r="U1514" i="72"/>
  <c r="S1514" i="72"/>
  <c r="U1518" i="72"/>
  <c r="S1518" i="72"/>
  <c r="U1522" i="72"/>
  <c r="S1522" i="72"/>
  <c r="U1526" i="72"/>
  <c r="S1526" i="72"/>
  <c r="U1530" i="72"/>
  <c r="S1530" i="72"/>
  <c r="U1534" i="72"/>
  <c r="S1534" i="72"/>
  <c r="U1538" i="72"/>
  <c r="S1538" i="72"/>
  <c r="U1542" i="72"/>
  <c r="S1542" i="72"/>
  <c r="U1546" i="72"/>
  <c r="S1546" i="72"/>
  <c r="U1550" i="72"/>
  <c r="S1550" i="72"/>
  <c r="U1554" i="72"/>
  <c r="S1554" i="72"/>
  <c r="U1558" i="72"/>
  <c r="S1558" i="72"/>
  <c r="U1562" i="72"/>
  <c r="S1562" i="72"/>
  <c r="U1566" i="72"/>
  <c r="S1566" i="72"/>
  <c r="U1570" i="72"/>
  <c r="S1570" i="72"/>
  <c r="U1574" i="72"/>
  <c r="S1574" i="72"/>
  <c r="U1578" i="72"/>
  <c r="S1578" i="72"/>
  <c r="U1582" i="72"/>
  <c r="S1582" i="72"/>
  <c r="U1586" i="72"/>
  <c r="S1586" i="72"/>
  <c r="U1590" i="72"/>
  <c r="S1590" i="72"/>
  <c r="U1594" i="72"/>
  <c r="S1594" i="72"/>
  <c r="U1598" i="72"/>
  <c r="S1598" i="72"/>
  <c r="U1602" i="72"/>
  <c r="S1602" i="72"/>
  <c r="U1606" i="72"/>
  <c r="S1606" i="72"/>
  <c r="U1610" i="72"/>
  <c r="S1610" i="72"/>
  <c r="U1614" i="72"/>
  <c r="S1614" i="72"/>
  <c r="U1618" i="72"/>
  <c r="S1618" i="72"/>
  <c r="U1622" i="72"/>
  <c r="S1622" i="72"/>
  <c r="U1626" i="72"/>
  <c r="S1626" i="72"/>
  <c r="U1630" i="72"/>
  <c r="S1630" i="72"/>
  <c r="U1634" i="72"/>
  <c r="S1634" i="72"/>
  <c r="U1638" i="72"/>
  <c r="S1638" i="72"/>
  <c r="U1642" i="72"/>
  <c r="S1642" i="72"/>
  <c r="U1646" i="72"/>
  <c r="S1646" i="72"/>
  <c r="U1650" i="72"/>
  <c r="S1650" i="72"/>
  <c r="U1654" i="72"/>
  <c r="S1654" i="72"/>
  <c r="U1658" i="72"/>
  <c r="S1658" i="72"/>
  <c r="U1662" i="72"/>
  <c r="S1662" i="72"/>
  <c r="U1666" i="72"/>
  <c r="S1666" i="72"/>
  <c r="U1670" i="72"/>
  <c r="S1670" i="72"/>
  <c r="U1674" i="72"/>
  <c r="S1674" i="72"/>
  <c r="U1678" i="72"/>
  <c r="S1678" i="72"/>
  <c r="U1682" i="72"/>
  <c r="S1682" i="72"/>
  <c r="U1686" i="72"/>
  <c r="S1686" i="72"/>
  <c r="U1690" i="72"/>
  <c r="S1690" i="72"/>
  <c r="U1694" i="72"/>
  <c r="S1694" i="72"/>
  <c r="U1698" i="72"/>
  <c r="S1698" i="72"/>
  <c r="U1702" i="72"/>
  <c r="S1702" i="72"/>
  <c r="U1706" i="72"/>
  <c r="S1706" i="72"/>
  <c r="U1710" i="72"/>
  <c r="S1710" i="72"/>
  <c r="U1714" i="72"/>
  <c r="S1714" i="72"/>
  <c r="U1718" i="72"/>
  <c r="S1718" i="72"/>
  <c r="U1722" i="72"/>
  <c r="S1722" i="72"/>
  <c r="U1726" i="72"/>
  <c r="S1726" i="72"/>
  <c r="U1730" i="72"/>
  <c r="S1730" i="72"/>
  <c r="U1734" i="72"/>
  <c r="S1734" i="72"/>
  <c r="U1738" i="72"/>
  <c r="S1738" i="72"/>
  <c r="U1742" i="72"/>
  <c r="S1742" i="72"/>
  <c r="U1746" i="72"/>
  <c r="S1746" i="72"/>
  <c r="U1750" i="72"/>
  <c r="S1750" i="72"/>
  <c r="U1754" i="72"/>
  <c r="S1754" i="72"/>
  <c r="U1758" i="72"/>
  <c r="S1758" i="72"/>
  <c r="U1762" i="72"/>
  <c r="S1762" i="72"/>
  <c r="U1766" i="72"/>
  <c r="S1766" i="72"/>
  <c r="U1770" i="72"/>
  <c r="S1770" i="72"/>
  <c r="U1774" i="72"/>
  <c r="S1774" i="72"/>
  <c r="U1778" i="72"/>
  <c r="S1778" i="72"/>
  <c r="U1782" i="72"/>
  <c r="S1782" i="72"/>
  <c r="U1786" i="72"/>
  <c r="S1786" i="72"/>
  <c r="U1790" i="72"/>
  <c r="S1790" i="72"/>
  <c r="U1794" i="72"/>
  <c r="S1794" i="72"/>
  <c r="U1798" i="72"/>
  <c r="S1798" i="72"/>
  <c r="U1802" i="72"/>
  <c r="S1802" i="72"/>
  <c r="U1806" i="72"/>
  <c r="S1806" i="72"/>
  <c r="U1810" i="72"/>
  <c r="S1810" i="72"/>
  <c r="U1814" i="72"/>
  <c r="S1814" i="72"/>
  <c r="U1818" i="72"/>
  <c r="S1818" i="72"/>
  <c r="U1822" i="72"/>
  <c r="S1822" i="72"/>
  <c r="U1826" i="72"/>
  <c r="S1826" i="72"/>
  <c r="U1830" i="72"/>
  <c r="S1830" i="72"/>
  <c r="U1834" i="72"/>
  <c r="S1834" i="72"/>
  <c r="U1838" i="72"/>
  <c r="S1838" i="72"/>
  <c r="U1842" i="72"/>
  <c r="S1842" i="72"/>
  <c r="U1846" i="72"/>
  <c r="S1846" i="72"/>
  <c r="U1850" i="72"/>
  <c r="S1850" i="72"/>
  <c r="U1854" i="72"/>
  <c r="S1854" i="72"/>
  <c r="U1858" i="72"/>
  <c r="S1858" i="72"/>
  <c r="U1862" i="72"/>
  <c r="S1862" i="72"/>
  <c r="U1866" i="72"/>
  <c r="S1866" i="72"/>
  <c r="U1870" i="72"/>
  <c r="S1870" i="72"/>
  <c r="U1874" i="72"/>
  <c r="S1874" i="72"/>
  <c r="U1878" i="72"/>
  <c r="S1878" i="72"/>
  <c r="U1882" i="72"/>
  <c r="S1882" i="72"/>
  <c r="U1886" i="72"/>
  <c r="S1886" i="72"/>
  <c r="U1890" i="72"/>
  <c r="S1890" i="72"/>
  <c r="U1894" i="72"/>
  <c r="S1894" i="72"/>
  <c r="U1898" i="72"/>
  <c r="S1898" i="72"/>
  <c r="U1902" i="72"/>
  <c r="S1902" i="72"/>
  <c r="U1906" i="72"/>
  <c r="S1906" i="72"/>
  <c r="U1910" i="72"/>
  <c r="S1910" i="72"/>
  <c r="U1914" i="72"/>
  <c r="S1914" i="72"/>
  <c r="U1918" i="72"/>
  <c r="S1918" i="72"/>
  <c r="U1922" i="72"/>
  <c r="S1922" i="72"/>
  <c r="U1926" i="72"/>
  <c r="S1926" i="72"/>
  <c r="U1930" i="72"/>
  <c r="S1930" i="72"/>
  <c r="U1934" i="72"/>
  <c r="S1934" i="72"/>
  <c r="U1938" i="72"/>
  <c r="S1938" i="72"/>
  <c r="U1942" i="72"/>
  <c r="S1942" i="72"/>
  <c r="U1946" i="72"/>
  <c r="S1946" i="72"/>
  <c r="U1950" i="72"/>
  <c r="S1950" i="72"/>
  <c r="U1954" i="72"/>
  <c r="S1954" i="72"/>
  <c r="U1958" i="72"/>
  <c r="S1958" i="72"/>
  <c r="U1962" i="72"/>
  <c r="S1962" i="72"/>
  <c r="U1966" i="72"/>
  <c r="S1966" i="72"/>
  <c r="U1970" i="72"/>
  <c r="S1970" i="72"/>
  <c r="U1974" i="72"/>
  <c r="S1974" i="72"/>
  <c r="U1978" i="72"/>
  <c r="S1978" i="72"/>
  <c r="U1982" i="72"/>
  <c r="S1982" i="72"/>
  <c r="U1986" i="72"/>
  <c r="S1986" i="72"/>
  <c r="U1990" i="72"/>
  <c r="S1990" i="72"/>
  <c r="U1994" i="72"/>
  <c r="S1994" i="72"/>
  <c r="U1998" i="72"/>
  <c r="S1998" i="72"/>
  <c r="U2002" i="72"/>
  <c r="S2002" i="72"/>
  <c r="U2006" i="72"/>
  <c r="S2006" i="72"/>
  <c r="U2010" i="72"/>
  <c r="S2010" i="72"/>
  <c r="U2014" i="72"/>
  <c r="S2014" i="72"/>
  <c r="U2018" i="72"/>
  <c r="S2018" i="72"/>
  <c r="U2022" i="72"/>
  <c r="S2022" i="72"/>
  <c r="U2026" i="72"/>
  <c r="S2026" i="72"/>
  <c r="U2030" i="72"/>
  <c r="S2030" i="72"/>
  <c r="U2034" i="72"/>
  <c r="S2034" i="72"/>
  <c r="U2038" i="72"/>
  <c r="S2038" i="72"/>
  <c r="U2042" i="72"/>
  <c r="S2042" i="72"/>
  <c r="U2046" i="72"/>
  <c r="S2046" i="72"/>
  <c r="U2050" i="72"/>
  <c r="S2050" i="72"/>
  <c r="U2054" i="72"/>
  <c r="S2054" i="72"/>
  <c r="U2058" i="72"/>
  <c r="S2058" i="72"/>
  <c r="U2062" i="72"/>
  <c r="S2062" i="72"/>
  <c r="U2066" i="72"/>
  <c r="S2066" i="72"/>
  <c r="U2070" i="72"/>
  <c r="S2070" i="72"/>
  <c r="U2074" i="72"/>
  <c r="S2074" i="72"/>
  <c r="U2078" i="72"/>
  <c r="S2078" i="72"/>
  <c r="U2082" i="72"/>
  <c r="S2082" i="72"/>
  <c r="U2086" i="72"/>
  <c r="S2086" i="72"/>
  <c r="U2090" i="72"/>
  <c r="S2090" i="72"/>
  <c r="U2094" i="72"/>
  <c r="S2094" i="72"/>
  <c r="U2098" i="72"/>
  <c r="S2098" i="72"/>
  <c r="U2102" i="72"/>
  <c r="S2102" i="72"/>
  <c r="U2106" i="72"/>
  <c r="S2106" i="72"/>
  <c r="U2110" i="72"/>
  <c r="S2110" i="72"/>
  <c r="U2114" i="72"/>
  <c r="S2114" i="72"/>
  <c r="U2118" i="72"/>
  <c r="S2118" i="72"/>
  <c r="U2122" i="72"/>
  <c r="S2122" i="72"/>
  <c r="U2126" i="72"/>
  <c r="S2126" i="72"/>
  <c r="U2130" i="72"/>
  <c r="S2130" i="72"/>
  <c r="U2134" i="72"/>
  <c r="S2134" i="72"/>
  <c r="U2138" i="72"/>
  <c r="S2138" i="72"/>
  <c r="U2142" i="72"/>
  <c r="S2142" i="72"/>
  <c r="U2146" i="72"/>
  <c r="S2146" i="72"/>
  <c r="U2150" i="72"/>
  <c r="S2150" i="72"/>
  <c r="U2154" i="72"/>
  <c r="S2154" i="72"/>
  <c r="U2158" i="72"/>
  <c r="S2158" i="72"/>
  <c r="U2162" i="72"/>
  <c r="S2162" i="72"/>
  <c r="U2166" i="72"/>
  <c r="S2166" i="72"/>
  <c r="U2170" i="72"/>
  <c r="S2170" i="72"/>
  <c r="U2174" i="72"/>
  <c r="S2174" i="72"/>
  <c r="U2178" i="72"/>
  <c r="S2178" i="72"/>
  <c r="U2182" i="72"/>
  <c r="S2182" i="72"/>
  <c r="U2186" i="72"/>
  <c r="S2186" i="72"/>
  <c r="U2190" i="72"/>
  <c r="S2190" i="72"/>
  <c r="U2194" i="72"/>
  <c r="S2194" i="72"/>
  <c r="U2198" i="72"/>
  <c r="S2198" i="72"/>
  <c r="U2202" i="72"/>
  <c r="S2202" i="72"/>
  <c r="U2206" i="72"/>
  <c r="S2206" i="72"/>
  <c r="U2210" i="72"/>
  <c r="S2210" i="72"/>
  <c r="U2214" i="72"/>
  <c r="S2214" i="72"/>
  <c r="U2218" i="72"/>
  <c r="S2218" i="72"/>
  <c r="U2222" i="72"/>
  <c r="S2222" i="72"/>
  <c r="U2226" i="72"/>
  <c r="S2226" i="72"/>
  <c r="U2230" i="72"/>
  <c r="S2230" i="72"/>
  <c r="U2234" i="72"/>
  <c r="S2234" i="72"/>
  <c r="U2238" i="72"/>
  <c r="S2238" i="72"/>
  <c r="U2242" i="72"/>
  <c r="S2242" i="72"/>
  <c r="U2246" i="72"/>
  <c r="S2246" i="72"/>
  <c r="U2250" i="72"/>
  <c r="S2250" i="72"/>
  <c r="U2254" i="72"/>
  <c r="S2254" i="72"/>
  <c r="U2258" i="72"/>
  <c r="S2258" i="72"/>
  <c r="U2262" i="72"/>
  <c r="S2262" i="72"/>
  <c r="U2266" i="72"/>
  <c r="S2266" i="72"/>
  <c r="U2270" i="72"/>
  <c r="S2270" i="72"/>
  <c r="U2274" i="72"/>
  <c r="S2274" i="72"/>
  <c r="U2278" i="72"/>
  <c r="S2278" i="72"/>
  <c r="U2282" i="72"/>
  <c r="S2282" i="72"/>
  <c r="U2286" i="72"/>
  <c r="S2286" i="72"/>
  <c r="U2290" i="72"/>
  <c r="S2290" i="72"/>
  <c r="U2294" i="72"/>
  <c r="S2294" i="72"/>
  <c r="U2298" i="72"/>
  <c r="S2298" i="72"/>
  <c r="U2302" i="72"/>
  <c r="S2302" i="72"/>
  <c r="U2306" i="72"/>
  <c r="S2306" i="72"/>
  <c r="U2310" i="72"/>
  <c r="S2310" i="72"/>
  <c r="U2314" i="72"/>
  <c r="S2314" i="72"/>
  <c r="U2318" i="72"/>
  <c r="S2318" i="72"/>
  <c r="U2322" i="72"/>
  <c r="S2322" i="72"/>
  <c r="U2327" i="72"/>
  <c r="S2327" i="72"/>
  <c r="U2331" i="72"/>
  <c r="S2331" i="72"/>
  <c r="U2335" i="72"/>
  <c r="S2335" i="72"/>
  <c r="U2339" i="72"/>
  <c r="S2339" i="72"/>
  <c r="U2343" i="72"/>
  <c r="S2343" i="72"/>
  <c r="U2347" i="72"/>
  <c r="S2347" i="72"/>
  <c r="U2351" i="72"/>
  <c r="S2351" i="72"/>
  <c r="U2355" i="72"/>
  <c r="S2355" i="72"/>
  <c r="U2359" i="72"/>
  <c r="S2359" i="72"/>
  <c r="U2363" i="72"/>
  <c r="S2363" i="72"/>
  <c r="U2367" i="72"/>
  <c r="S2367" i="72"/>
  <c r="U2371" i="72"/>
  <c r="S2371" i="72"/>
  <c r="U2375" i="72"/>
  <c r="S2375" i="72"/>
  <c r="U2379" i="72"/>
  <c r="S2379" i="72"/>
  <c r="U2383" i="72"/>
  <c r="S2383" i="72"/>
  <c r="U2387" i="72"/>
  <c r="S2387" i="72"/>
  <c r="U2391" i="72"/>
  <c r="S2391" i="72"/>
  <c r="U2395" i="72"/>
  <c r="S2395" i="72"/>
  <c r="U2399" i="72"/>
  <c r="S2399" i="72"/>
  <c r="U2403" i="72"/>
  <c r="S2403" i="72"/>
  <c r="U2407" i="72"/>
  <c r="S2407" i="72"/>
  <c r="U2411" i="72"/>
  <c r="S2411" i="72"/>
  <c r="U2415" i="72"/>
  <c r="S2415" i="72"/>
  <c r="U2419" i="72"/>
  <c r="S2419" i="72"/>
  <c r="U2423" i="72"/>
  <c r="S2423" i="72"/>
  <c r="U2427" i="72"/>
  <c r="S2427" i="72"/>
  <c r="U2431" i="72"/>
  <c r="S2431" i="72"/>
  <c r="U2435" i="72"/>
  <c r="S2435" i="72"/>
  <c r="U2439" i="72"/>
  <c r="S2439" i="72"/>
  <c r="U2443" i="72"/>
  <c r="S2443" i="72"/>
  <c r="U2447" i="72"/>
  <c r="S2447" i="72"/>
  <c r="U2451" i="72"/>
  <c r="S2451" i="72"/>
  <c r="U2455" i="72"/>
  <c r="S2455" i="72"/>
  <c r="U2459" i="72"/>
  <c r="S2459" i="72"/>
  <c r="U2463" i="72"/>
  <c r="S2463" i="72"/>
  <c r="U2467" i="72"/>
  <c r="S2467" i="72"/>
  <c r="U2471" i="72"/>
  <c r="S2471" i="72"/>
  <c r="U2475" i="72"/>
  <c r="S2475" i="72"/>
  <c r="U2479" i="72"/>
  <c r="S2479" i="72"/>
  <c r="U2483" i="72"/>
  <c r="S2483" i="72"/>
  <c r="U2487" i="72"/>
  <c r="S2487" i="72"/>
  <c r="U2491" i="72"/>
  <c r="S2491" i="72"/>
  <c r="U2495" i="72"/>
  <c r="S2495" i="72"/>
  <c r="U2499" i="72"/>
  <c r="S2499" i="72"/>
  <c r="U2503" i="72"/>
  <c r="S2503" i="72"/>
  <c r="U2507" i="72"/>
  <c r="S2507" i="72"/>
  <c r="U2511" i="72"/>
  <c r="S2511" i="72"/>
  <c r="U2515" i="72"/>
  <c r="S2515" i="72"/>
  <c r="U2519" i="72"/>
  <c r="S2519" i="72"/>
  <c r="U2523" i="72"/>
  <c r="S2523" i="72"/>
  <c r="U2527" i="72"/>
  <c r="S2527" i="72"/>
  <c r="U2531" i="72"/>
  <c r="S2531" i="72"/>
  <c r="U2535" i="72"/>
  <c r="S2535" i="72"/>
  <c r="U2539" i="72"/>
  <c r="S2539" i="72"/>
  <c r="U2543" i="72"/>
  <c r="S2543" i="72"/>
  <c r="U2547" i="72"/>
  <c r="S2547" i="72"/>
  <c r="U2551" i="72"/>
  <c r="S2551" i="72"/>
  <c r="U2555" i="72"/>
  <c r="S2555" i="72"/>
  <c r="U2559" i="72"/>
  <c r="S2559" i="72"/>
  <c r="U2563" i="72"/>
  <c r="S2563" i="72"/>
  <c r="U2567" i="72"/>
  <c r="S2567" i="72"/>
  <c r="U2571" i="72"/>
  <c r="S2571" i="72"/>
  <c r="U2575" i="72"/>
  <c r="S2575" i="72"/>
  <c r="U2579" i="72"/>
  <c r="S2579" i="72"/>
  <c r="U2583" i="72"/>
  <c r="S2583" i="72"/>
  <c r="U2587" i="72"/>
  <c r="S2587" i="72"/>
  <c r="U2591" i="72"/>
  <c r="S2591" i="72"/>
  <c r="U2595" i="72"/>
  <c r="S2595" i="72"/>
  <c r="U2599" i="72"/>
  <c r="S2599" i="72"/>
  <c r="U2603" i="72"/>
  <c r="S2603" i="72"/>
  <c r="U2607" i="72"/>
  <c r="S2607" i="72"/>
  <c r="U2611" i="72"/>
  <c r="S2611" i="72"/>
  <c r="U2615" i="72"/>
  <c r="S2615" i="72"/>
  <c r="U2619" i="72"/>
  <c r="S2619" i="72"/>
  <c r="U2623" i="72"/>
  <c r="S2623" i="72"/>
  <c r="U2627" i="72"/>
  <c r="S2627" i="72"/>
  <c r="U2631" i="72"/>
  <c r="S2631" i="72"/>
  <c r="U2635" i="72"/>
  <c r="S2635" i="72"/>
  <c r="U2639" i="72"/>
  <c r="S2639" i="72"/>
  <c r="U2643" i="72"/>
  <c r="S2643" i="72"/>
  <c r="U2647" i="72"/>
  <c r="S2647" i="72"/>
  <c r="U2651" i="72"/>
  <c r="S2651" i="72"/>
  <c r="U2655" i="72"/>
  <c r="S2655" i="72"/>
  <c r="U2659" i="72"/>
  <c r="S2659" i="72"/>
  <c r="U2663" i="72"/>
  <c r="S2663" i="72"/>
  <c r="U2667" i="72"/>
  <c r="S2667" i="72"/>
  <c r="U2671" i="72"/>
  <c r="S2671" i="72"/>
  <c r="U2675" i="72"/>
  <c r="S2675" i="72"/>
  <c r="U2679" i="72"/>
  <c r="S2679" i="72"/>
  <c r="U2683" i="72"/>
  <c r="S2683" i="72"/>
  <c r="U2687" i="72"/>
  <c r="S2687" i="72"/>
  <c r="U2691" i="72"/>
  <c r="S2691" i="72"/>
  <c r="U2695" i="72"/>
  <c r="S2695" i="72"/>
  <c r="U2699" i="72"/>
  <c r="S2699" i="72"/>
  <c r="U2703" i="72"/>
  <c r="S2703" i="72"/>
  <c r="U2707" i="72"/>
  <c r="S2707" i="72"/>
  <c r="U2711" i="72"/>
  <c r="S2711" i="72"/>
  <c r="U2715" i="72"/>
  <c r="S2715" i="72"/>
  <c r="U2719" i="72"/>
  <c r="S2719" i="72"/>
  <c r="U2723" i="72"/>
  <c r="S2723" i="72"/>
  <c r="U2727" i="72"/>
  <c r="S2727" i="72"/>
  <c r="U2731" i="72"/>
  <c r="S2731" i="72"/>
  <c r="U2735" i="72"/>
  <c r="S2735" i="72"/>
  <c r="U2739" i="72"/>
  <c r="S2739" i="72"/>
  <c r="U2743" i="72"/>
  <c r="S2743" i="72"/>
  <c r="U2747" i="72"/>
  <c r="S2747" i="72"/>
  <c r="U2751" i="72"/>
  <c r="S2751" i="72"/>
  <c r="U2755" i="72"/>
  <c r="S2755" i="72"/>
  <c r="U2759" i="72"/>
  <c r="S2759" i="72"/>
  <c r="U2763" i="72"/>
  <c r="S2763" i="72"/>
  <c r="U2767" i="72"/>
  <c r="S2767" i="72"/>
  <c r="U2771" i="72"/>
  <c r="S2771" i="72"/>
  <c r="U2775" i="72"/>
  <c r="S2775" i="72"/>
  <c r="U2779" i="72"/>
  <c r="S2779" i="72"/>
  <c r="U2783" i="72"/>
  <c r="S2783" i="72"/>
  <c r="U2787" i="72"/>
  <c r="S2787" i="72"/>
  <c r="U2791" i="72"/>
  <c r="S2791" i="72"/>
  <c r="U2795" i="72"/>
  <c r="S2795" i="72"/>
  <c r="U2799" i="72"/>
  <c r="S2799" i="72"/>
  <c r="U2803" i="72"/>
  <c r="S2803" i="72"/>
  <c r="U2807" i="72"/>
  <c r="S2807" i="72"/>
  <c r="U2811" i="72"/>
  <c r="S2811" i="72"/>
  <c r="U2815" i="72"/>
  <c r="S2815" i="72"/>
  <c r="U2819" i="72"/>
  <c r="S2819" i="72"/>
  <c r="U2823" i="72"/>
  <c r="S2823" i="72"/>
  <c r="U2827" i="72"/>
  <c r="S2827" i="72"/>
  <c r="U2831" i="72"/>
  <c r="S2831" i="72"/>
  <c r="U2835" i="72"/>
  <c r="S2835" i="72"/>
  <c r="U2839" i="72"/>
  <c r="S2839" i="72"/>
  <c r="U2843" i="72"/>
  <c r="S2843" i="72"/>
  <c r="U2847" i="72"/>
  <c r="S2847" i="72"/>
  <c r="U2851" i="72"/>
  <c r="S2851" i="72"/>
  <c r="U2855" i="72"/>
  <c r="S2855" i="72"/>
  <c r="U2859" i="72"/>
  <c r="S2859" i="72"/>
  <c r="U2863" i="72"/>
  <c r="S2863" i="72"/>
  <c r="U2867" i="72"/>
  <c r="S2867" i="72"/>
  <c r="U2871" i="72"/>
  <c r="S2871" i="72"/>
  <c r="U2875" i="72"/>
  <c r="S2875" i="72"/>
  <c r="U2879" i="72"/>
  <c r="S2879" i="72"/>
  <c r="U2883" i="72"/>
  <c r="S2883" i="72"/>
  <c r="U2887" i="72"/>
  <c r="S2887" i="72"/>
  <c r="U2891" i="72"/>
  <c r="S2891" i="72"/>
  <c r="U2895" i="72"/>
  <c r="S2895" i="72"/>
  <c r="U2899" i="72"/>
  <c r="S2899" i="72"/>
  <c r="U2903" i="72"/>
  <c r="S2903" i="72"/>
  <c r="U2907" i="72"/>
  <c r="S2907" i="72"/>
  <c r="U2911" i="72"/>
  <c r="S2911" i="72"/>
  <c r="U2915" i="72"/>
  <c r="S2915" i="72"/>
  <c r="U2919" i="72"/>
  <c r="S2919" i="72"/>
  <c r="U2923" i="72"/>
  <c r="S2923" i="72"/>
  <c r="U2927" i="72"/>
  <c r="S2927" i="72"/>
  <c r="U2931" i="72"/>
  <c r="S2931" i="72"/>
  <c r="U2935" i="72"/>
  <c r="S2935" i="72"/>
  <c r="U2939" i="72"/>
  <c r="S2939" i="72"/>
  <c r="U2943" i="72"/>
  <c r="S2943" i="72"/>
  <c r="U2947" i="72"/>
  <c r="S2947" i="72"/>
  <c r="U2951" i="72"/>
  <c r="S2951" i="72"/>
  <c r="U2955" i="72"/>
  <c r="S2955" i="72"/>
  <c r="U2959" i="72"/>
  <c r="S2959" i="72"/>
  <c r="U2963" i="72"/>
  <c r="S2963" i="72"/>
  <c r="U2967" i="72"/>
  <c r="S2967" i="72"/>
  <c r="U2971" i="72"/>
  <c r="S2971" i="72"/>
  <c r="U2975" i="72"/>
  <c r="S2975" i="72"/>
  <c r="U2979" i="72"/>
  <c r="S2979" i="72"/>
  <c r="U2983" i="72"/>
  <c r="S2983" i="72"/>
  <c r="U2987" i="72"/>
  <c r="S2987" i="72"/>
  <c r="U2991" i="72"/>
  <c r="S2991" i="72"/>
  <c r="U2995" i="72"/>
  <c r="S2995" i="72"/>
  <c r="U2999" i="72"/>
  <c r="S2999" i="72"/>
  <c r="U3003" i="72"/>
  <c r="S3003" i="72"/>
  <c r="U3007" i="72"/>
  <c r="S3007" i="72"/>
  <c r="U3011" i="72"/>
  <c r="S3011" i="72"/>
  <c r="U3015" i="72"/>
  <c r="S3015" i="72"/>
  <c r="U3019" i="72"/>
  <c r="S3019" i="72"/>
  <c r="U3023" i="72"/>
  <c r="S3023" i="72"/>
  <c r="U3027" i="72"/>
  <c r="S3027" i="72"/>
  <c r="U3031" i="72"/>
  <c r="S3031" i="72"/>
  <c r="U3035" i="72"/>
  <c r="S3035" i="72"/>
  <c r="U3039" i="72"/>
  <c r="S3039" i="72"/>
  <c r="U3043" i="72"/>
  <c r="S3043" i="72"/>
  <c r="U3047" i="72"/>
  <c r="S3047" i="72"/>
  <c r="U3051" i="72"/>
  <c r="S3051" i="72"/>
  <c r="U3055" i="72"/>
  <c r="S3055" i="72"/>
  <c r="U3059" i="72"/>
  <c r="S3059" i="72"/>
  <c r="U3063" i="72"/>
  <c r="S3063" i="72"/>
  <c r="U3067" i="72"/>
  <c r="S3067" i="72"/>
  <c r="U3071" i="72"/>
  <c r="S3071" i="72"/>
  <c r="U3075" i="72"/>
  <c r="S3075" i="72"/>
  <c r="U3079" i="72"/>
  <c r="S3079" i="72"/>
  <c r="U3083" i="72"/>
  <c r="S3083" i="72"/>
  <c r="U3087" i="72"/>
  <c r="S3087" i="72"/>
  <c r="U3091" i="72"/>
  <c r="S3091" i="72"/>
  <c r="U3095" i="72"/>
  <c r="S3095" i="72"/>
  <c r="U3099" i="72"/>
  <c r="S3099" i="72"/>
  <c r="U3103" i="72"/>
  <c r="S3103" i="72"/>
  <c r="U3107" i="72"/>
  <c r="S3107" i="72"/>
  <c r="U3111" i="72"/>
  <c r="S3111" i="72"/>
  <c r="U3115" i="72"/>
  <c r="S3115" i="72"/>
  <c r="U3119" i="72"/>
  <c r="S3119" i="72"/>
  <c r="U3123" i="72"/>
  <c r="S3123" i="72"/>
  <c r="U3127" i="72"/>
  <c r="S3127" i="72"/>
  <c r="U3131" i="72"/>
  <c r="S3131" i="72"/>
  <c r="U3135" i="72"/>
  <c r="S3135" i="72"/>
  <c r="U3139" i="72"/>
  <c r="S3139" i="72"/>
  <c r="U3143" i="72"/>
  <c r="S3143" i="72"/>
  <c r="U3147" i="72"/>
  <c r="S3147" i="72"/>
  <c r="U3151" i="72"/>
  <c r="S3151" i="72"/>
  <c r="U3155" i="72"/>
  <c r="S3155" i="72"/>
  <c r="U3159" i="72"/>
  <c r="S3159" i="72"/>
  <c r="U3163" i="72"/>
  <c r="S3163" i="72"/>
  <c r="U3167" i="72"/>
  <c r="S3167" i="72"/>
  <c r="U3171" i="72"/>
  <c r="S3171" i="72"/>
  <c r="U3175" i="72"/>
  <c r="S3175" i="72"/>
  <c r="U3179" i="72"/>
  <c r="S3179" i="72"/>
  <c r="U3183" i="72"/>
  <c r="S3183" i="72"/>
  <c r="U3187" i="72"/>
  <c r="S3187" i="72"/>
  <c r="U3191" i="72"/>
  <c r="S3191" i="72"/>
  <c r="U3195" i="72"/>
  <c r="S3195" i="72"/>
  <c r="U3199" i="72"/>
  <c r="S3199" i="72"/>
  <c r="U3203" i="72"/>
  <c r="S3203" i="72"/>
  <c r="U3207" i="72"/>
  <c r="S3207" i="72"/>
  <c r="U3211" i="72"/>
  <c r="S3211" i="72"/>
  <c r="U3215" i="72"/>
  <c r="S3215" i="72"/>
  <c r="U3219" i="72"/>
  <c r="S3219" i="72"/>
  <c r="U3223" i="72"/>
  <c r="S3223" i="72"/>
  <c r="U3227" i="72"/>
  <c r="S3227" i="72"/>
  <c r="U3231" i="72"/>
  <c r="S3231" i="72"/>
  <c r="U3235" i="72"/>
  <c r="S3235" i="72"/>
  <c r="U3239" i="72"/>
  <c r="S3239" i="72"/>
  <c r="U3243" i="72"/>
  <c r="S3243" i="72"/>
  <c r="U3247" i="72"/>
  <c r="S3247" i="72"/>
  <c r="U3251" i="72"/>
  <c r="S3251" i="72"/>
  <c r="U3255" i="72"/>
  <c r="S3255" i="72"/>
  <c r="U3259" i="72"/>
  <c r="S3259" i="72"/>
  <c r="U3263" i="72"/>
  <c r="S3263" i="72"/>
  <c r="U3267" i="72"/>
  <c r="S3267" i="72"/>
  <c r="U3271" i="72"/>
  <c r="S3271" i="72"/>
  <c r="U3275" i="72"/>
  <c r="S3275" i="72"/>
  <c r="U3279" i="72"/>
  <c r="S3279" i="72"/>
  <c r="U3283" i="72"/>
  <c r="S3283" i="72"/>
  <c r="U3287" i="72"/>
  <c r="S3287" i="72"/>
  <c r="U3291" i="72"/>
  <c r="S3291" i="72"/>
  <c r="U3295" i="72"/>
  <c r="S3295" i="72"/>
  <c r="U3299" i="72"/>
  <c r="S3299" i="72"/>
  <c r="U3303" i="72"/>
  <c r="S3303" i="72"/>
  <c r="U3307" i="72"/>
  <c r="S3307" i="72"/>
  <c r="U3311" i="72"/>
  <c r="S3311" i="72"/>
  <c r="U3315" i="72"/>
  <c r="S3315" i="72"/>
  <c r="U3319" i="72"/>
  <c r="S3319" i="72"/>
  <c r="U3326" i="72"/>
  <c r="S3326" i="72"/>
  <c r="U3330" i="72"/>
  <c r="S3330" i="72"/>
  <c r="U3334" i="72"/>
  <c r="S3334" i="72"/>
  <c r="U3338" i="72"/>
  <c r="S3338" i="72"/>
  <c r="U3342" i="72"/>
  <c r="S3342" i="72"/>
  <c r="U3346" i="72"/>
  <c r="S3346" i="72"/>
  <c r="S3371" i="72"/>
  <c r="S3375" i="72"/>
  <c r="S3379" i="72"/>
  <c r="S3383" i="72"/>
  <c r="S3387" i="72"/>
  <c r="U3370" i="72"/>
  <c r="S3391" i="72"/>
  <c r="U3374" i="72"/>
  <c r="S3395" i="72"/>
  <c r="U3378" i="72"/>
  <c r="S3399" i="72"/>
  <c r="U3382" i="72"/>
  <c r="S3403" i="72"/>
  <c r="U3386" i="72"/>
  <c r="S3407" i="72"/>
  <c r="U3390" i="72"/>
  <c r="S3411" i="72"/>
  <c r="U3394" i="72"/>
  <c r="S3415" i="72"/>
  <c r="U3398" i="72"/>
  <c r="S3419" i="72"/>
  <c r="U3402" i="72"/>
  <c r="S3423" i="72"/>
  <c r="U3406" i="72"/>
  <c r="S3427" i="72"/>
  <c r="U3410" i="72"/>
  <c r="S3431" i="72"/>
  <c r="U3414" i="72"/>
  <c r="S3435" i="72"/>
  <c r="U3418" i="72"/>
  <c r="S3439" i="72"/>
  <c r="U3422" i="72"/>
  <c r="S3443" i="72"/>
  <c r="U3426" i="72"/>
  <c r="S3447" i="72"/>
  <c r="U3430" i="72"/>
  <c r="S3451" i="72"/>
  <c r="U3434" i="72"/>
  <c r="S3455" i="72"/>
  <c r="U3438" i="72"/>
  <c r="S3459" i="72"/>
  <c r="U3442" i="72"/>
  <c r="S3463" i="72"/>
  <c r="U3446" i="72"/>
  <c r="S3467" i="72"/>
  <c r="U3450" i="72"/>
  <c r="S3471" i="72"/>
  <c r="U3454" i="72"/>
  <c r="S3475" i="72"/>
  <c r="U3458" i="72"/>
  <c r="S3479" i="72"/>
  <c r="U3462" i="72"/>
  <c r="S3483" i="72"/>
  <c r="U3466" i="72"/>
  <c r="S3487" i="72"/>
  <c r="U3470" i="72"/>
  <c r="S3491" i="72"/>
  <c r="U3474" i="72"/>
  <c r="S3495" i="72"/>
  <c r="U3478" i="72"/>
  <c r="S3499" i="72"/>
  <c r="U3482" i="72"/>
  <c r="S3503" i="72"/>
  <c r="U3486" i="72"/>
  <c r="S3507" i="72"/>
  <c r="U3490" i="72"/>
  <c r="S3511" i="72"/>
  <c r="U3494" i="72"/>
  <c r="S3515" i="72"/>
  <c r="U3498" i="72"/>
  <c r="S3519" i="72"/>
  <c r="U3502" i="72"/>
  <c r="S3523" i="72"/>
  <c r="U3506" i="72"/>
  <c r="S3527" i="72"/>
  <c r="U3510" i="72"/>
  <c r="S3531" i="72"/>
  <c r="U3514" i="72"/>
  <c r="S3535" i="72"/>
  <c r="U3518" i="72"/>
  <c r="S3539" i="72"/>
  <c r="U3522" i="72"/>
  <c r="S3543" i="72"/>
  <c r="U3526" i="72"/>
  <c r="S3547" i="72"/>
  <c r="U3530" i="72"/>
  <c r="S3551" i="72"/>
  <c r="U3534" i="72"/>
  <c r="S3555" i="72"/>
  <c r="U3538" i="72"/>
  <c r="S3559" i="72"/>
  <c r="U3542" i="72"/>
  <c r="S3563" i="72"/>
  <c r="U3546" i="72"/>
  <c r="S3567" i="72"/>
  <c r="U3550" i="72"/>
  <c r="S3571" i="72"/>
  <c r="U3554" i="72"/>
  <c r="S3575" i="72"/>
  <c r="U3558" i="72"/>
  <c r="S3579" i="72"/>
  <c r="U3562" i="72"/>
  <c r="S3583" i="72"/>
  <c r="U3566" i="72"/>
  <c r="S3587" i="72"/>
  <c r="U3570" i="72"/>
  <c r="S3591" i="72"/>
  <c r="U3574" i="72"/>
  <c r="S3595" i="72"/>
  <c r="U3578" i="72"/>
  <c r="S3599" i="72"/>
  <c r="U3582" i="72"/>
  <c r="S3603" i="72"/>
  <c r="U3586" i="72"/>
  <c r="S3607" i="72"/>
  <c r="U3590" i="72"/>
  <c r="S3611" i="72"/>
  <c r="U3594" i="72"/>
  <c r="S3615" i="72"/>
  <c r="U3598" i="72"/>
  <c r="S3619" i="72"/>
  <c r="U3602" i="72"/>
  <c r="S3623" i="72"/>
  <c r="U3606" i="72"/>
  <c r="S3627" i="72"/>
  <c r="U3610" i="72"/>
  <c r="S3631" i="72"/>
  <c r="U3614" i="72"/>
  <c r="S3635" i="72"/>
  <c r="U3618" i="72"/>
  <c r="S3639" i="72"/>
  <c r="U3622" i="72"/>
  <c r="S3643" i="72"/>
  <c r="U3626" i="72"/>
  <c r="S3647" i="72"/>
  <c r="U3630" i="72"/>
  <c r="S3651" i="72"/>
  <c r="U3634" i="72"/>
  <c r="S3655" i="72"/>
  <c r="U3638" i="72"/>
  <c r="S3659" i="72"/>
  <c r="U3642" i="72"/>
  <c r="S3663" i="72"/>
  <c r="U3646" i="72"/>
  <c r="S3667" i="72"/>
  <c r="U3650" i="72"/>
  <c r="S3671" i="72"/>
  <c r="U3654" i="72"/>
  <c r="S3675" i="72"/>
  <c r="U3658" i="72"/>
  <c r="S3679" i="72"/>
  <c r="U3662" i="72"/>
  <c r="S3683" i="72"/>
  <c r="U3666" i="72"/>
  <c r="S3687" i="72"/>
  <c r="U3670" i="72"/>
  <c r="S3691" i="72"/>
  <c r="U3674" i="72"/>
  <c r="S3695" i="72"/>
  <c r="U3678" i="72"/>
  <c r="S3699" i="72"/>
  <c r="U336" i="72"/>
  <c r="S336" i="72"/>
  <c r="U344" i="72"/>
  <c r="S344" i="72"/>
  <c r="U356" i="72"/>
  <c r="S356" i="72"/>
  <c r="U364" i="72"/>
  <c r="S364" i="72"/>
  <c r="U372" i="72"/>
  <c r="S372" i="72"/>
  <c r="U380" i="72"/>
  <c r="S380" i="72"/>
  <c r="U388" i="72"/>
  <c r="S388" i="72"/>
  <c r="U400" i="72"/>
  <c r="S400" i="72"/>
  <c r="U408" i="72"/>
  <c r="S408" i="72"/>
  <c r="U420" i="72"/>
  <c r="S420" i="72"/>
  <c r="U428" i="72"/>
  <c r="S428" i="72"/>
  <c r="U436" i="72"/>
  <c r="S436" i="72"/>
  <c r="U444" i="72"/>
  <c r="S444" i="72"/>
  <c r="U456" i="72"/>
  <c r="S456" i="72"/>
  <c r="U464" i="72"/>
  <c r="S464" i="72"/>
  <c r="U472" i="72"/>
  <c r="S472" i="72"/>
  <c r="U480" i="72"/>
  <c r="S480" i="72"/>
  <c r="U492" i="72"/>
  <c r="S492" i="72"/>
  <c r="U672" i="72"/>
  <c r="S672" i="72"/>
  <c r="U680" i="72"/>
  <c r="S680" i="72"/>
  <c r="U688" i="72"/>
  <c r="S688" i="72"/>
  <c r="U696" i="72"/>
  <c r="S696" i="72"/>
  <c r="U708" i="72"/>
  <c r="S708" i="72"/>
  <c r="U716" i="72"/>
  <c r="S716" i="72"/>
  <c r="U724" i="72"/>
  <c r="S724" i="72"/>
  <c r="U732" i="72"/>
  <c r="S732" i="72"/>
  <c r="U744" i="72"/>
  <c r="S744" i="72"/>
  <c r="U752" i="72"/>
  <c r="S752" i="72"/>
  <c r="U760" i="72"/>
  <c r="S760" i="72"/>
  <c r="U768" i="72"/>
  <c r="S768" i="72"/>
  <c r="U776" i="72"/>
  <c r="S776" i="72"/>
  <c r="U788" i="72"/>
  <c r="S788" i="72"/>
  <c r="U796" i="72"/>
  <c r="S796" i="72"/>
  <c r="U804" i="72"/>
  <c r="S804" i="72"/>
  <c r="U812" i="72"/>
  <c r="S812" i="72"/>
  <c r="U824" i="72"/>
  <c r="S824" i="72"/>
  <c r="U832" i="72"/>
  <c r="S832" i="72"/>
  <c r="U840" i="72"/>
  <c r="S840" i="72"/>
  <c r="U852" i="72"/>
  <c r="S852" i="72"/>
  <c r="U860" i="72"/>
  <c r="S860" i="72"/>
  <c r="U868" i="72"/>
  <c r="S868" i="72"/>
  <c r="U880" i="72"/>
  <c r="S880" i="72"/>
  <c r="U888" i="72"/>
  <c r="S888" i="72"/>
  <c r="U896" i="72"/>
  <c r="S896" i="72"/>
  <c r="U904" i="72"/>
  <c r="S904" i="72"/>
  <c r="U916" i="72"/>
  <c r="S916" i="72"/>
  <c r="U924" i="72"/>
  <c r="S924" i="72"/>
  <c r="U932" i="72"/>
  <c r="S932" i="72"/>
  <c r="U940" i="72"/>
  <c r="S940" i="72"/>
  <c r="U948" i="72"/>
  <c r="S948" i="72"/>
  <c r="U960" i="72"/>
  <c r="S960" i="72"/>
  <c r="U968" i="72"/>
  <c r="S968" i="72"/>
  <c r="U976" i="72"/>
  <c r="S976" i="72"/>
  <c r="U984" i="72"/>
  <c r="S984" i="72"/>
  <c r="U996" i="72"/>
  <c r="S996" i="72"/>
  <c r="U1004" i="72"/>
  <c r="S1004" i="72"/>
  <c r="U1016" i="72"/>
  <c r="S1016" i="72"/>
  <c r="U1024" i="72"/>
  <c r="S1024" i="72"/>
  <c r="U1044" i="72"/>
  <c r="S1044" i="72"/>
  <c r="U1056" i="72"/>
  <c r="S1056" i="72"/>
  <c r="U1064" i="72"/>
  <c r="S1064" i="72"/>
  <c r="U1072" i="72"/>
  <c r="S1072" i="72"/>
  <c r="U1080" i="72"/>
  <c r="S1080" i="72"/>
  <c r="U1092" i="72"/>
  <c r="S1092" i="72"/>
  <c r="U1100" i="72"/>
  <c r="S1100" i="72"/>
  <c r="U1110" i="72"/>
  <c r="S1110" i="72"/>
  <c r="U1122" i="72"/>
  <c r="S1122" i="72"/>
  <c r="U1134" i="72"/>
  <c r="S1134" i="72"/>
  <c r="U1146" i="72"/>
  <c r="S1146" i="72"/>
  <c r="U1182" i="72"/>
  <c r="S1182" i="72"/>
  <c r="U1190" i="72"/>
  <c r="S1190" i="72"/>
  <c r="U1194" i="72"/>
  <c r="S1194" i="72"/>
  <c r="U1202" i="72"/>
  <c r="S1202" i="72"/>
  <c r="U1210" i="72"/>
  <c r="S1210" i="72"/>
  <c r="U1218" i="72"/>
  <c r="S1218" i="72"/>
  <c r="U1226" i="72"/>
  <c r="S1226" i="72"/>
  <c r="U1230" i="72"/>
  <c r="S1230" i="72"/>
  <c r="U1238" i="72"/>
  <c r="S1238" i="72"/>
  <c r="U1246" i="72"/>
  <c r="S1246" i="72"/>
  <c r="U1254" i="72"/>
  <c r="S1254" i="72"/>
  <c r="U1258" i="72"/>
  <c r="S1258" i="72"/>
  <c r="U1266" i="72"/>
  <c r="S1266" i="72"/>
  <c r="U1274" i="72"/>
  <c r="S1274" i="72"/>
  <c r="U1282" i="72"/>
  <c r="S1282" i="72"/>
  <c r="U1290" i="72"/>
  <c r="S1290" i="72"/>
  <c r="U1294" i="72"/>
  <c r="S1294" i="72"/>
  <c r="U1302" i="72"/>
  <c r="S1302" i="72"/>
  <c r="U1310" i="72"/>
  <c r="S1310" i="72"/>
  <c r="U1318" i="72"/>
  <c r="S1318" i="72"/>
  <c r="U1326" i="72"/>
  <c r="S1326" i="72"/>
  <c r="U1330" i="72"/>
  <c r="S1330" i="72"/>
  <c r="U1338" i="72"/>
  <c r="S1338" i="72"/>
  <c r="U1346" i="72"/>
  <c r="S1346" i="72"/>
  <c r="U1354" i="72"/>
  <c r="S1354" i="72"/>
  <c r="U1358" i="72"/>
  <c r="S1358" i="72"/>
  <c r="U1366" i="72"/>
  <c r="S1366" i="72"/>
  <c r="U1374" i="72"/>
  <c r="S1374" i="72"/>
  <c r="U1410" i="72"/>
  <c r="S1410" i="72"/>
  <c r="U5" i="72"/>
  <c r="S5" i="72"/>
  <c r="U9" i="72"/>
  <c r="S9" i="72"/>
  <c r="U13" i="72"/>
  <c r="S13" i="72"/>
  <c r="U17" i="72"/>
  <c r="S17" i="72"/>
  <c r="U21" i="72"/>
  <c r="S21" i="72"/>
  <c r="U25" i="72"/>
  <c r="S25" i="72"/>
  <c r="U29" i="72"/>
  <c r="S29" i="72"/>
  <c r="U33" i="72"/>
  <c r="S33" i="72"/>
  <c r="U37" i="72"/>
  <c r="S37" i="72"/>
  <c r="U41" i="72"/>
  <c r="S41" i="72"/>
  <c r="U45" i="72"/>
  <c r="S45" i="72"/>
  <c r="U49" i="72"/>
  <c r="S49" i="72"/>
  <c r="U53" i="72"/>
  <c r="S53" i="72"/>
  <c r="U57" i="72"/>
  <c r="S57" i="72"/>
  <c r="U61" i="72"/>
  <c r="S61" i="72"/>
  <c r="U65" i="72"/>
  <c r="S65" i="72"/>
  <c r="U69" i="72"/>
  <c r="S69" i="72"/>
  <c r="U73" i="72"/>
  <c r="S73" i="72"/>
  <c r="U77" i="72"/>
  <c r="S77" i="72"/>
  <c r="U81" i="72"/>
  <c r="S81" i="72"/>
  <c r="U85" i="72"/>
  <c r="S85" i="72"/>
  <c r="U89" i="72"/>
  <c r="S89" i="72"/>
  <c r="U93" i="72"/>
  <c r="S93" i="72"/>
  <c r="U97" i="72"/>
  <c r="S97" i="72"/>
  <c r="U101" i="72"/>
  <c r="S101" i="72"/>
  <c r="U105" i="72"/>
  <c r="S105" i="72"/>
  <c r="U109" i="72"/>
  <c r="S109" i="72"/>
  <c r="U113" i="72"/>
  <c r="S113" i="72"/>
  <c r="U117" i="72"/>
  <c r="S117" i="72"/>
  <c r="U121" i="72"/>
  <c r="S121" i="72"/>
  <c r="U125" i="72"/>
  <c r="S125" i="72"/>
  <c r="U129" i="72"/>
  <c r="S129" i="72"/>
  <c r="U133" i="72"/>
  <c r="S133" i="72"/>
  <c r="U137" i="72"/>
  <c r="S137" i="72"/>
  <c r="U141" i="72"/>
  <c r="S141" i="72"/>
  <c r="U145" i="72"/>
  <c r="S145" i="72"/>
  <c r="U149" i="72"/>
  <c r="S149" i="72"/>
  <c r="U153" i="72"/>
  <c r="S153" i="72"/>
  <c r="U157" i="72"/>
  <c r="S157" i="72"/>
  <c r="U161" i="72"/>
  <c r="S161" i="72"/>
  <c r="U165" i="72"/>
  <c r="S165" i="72"/>
  <c r="U169" i="72"/>
  <c r="S169" i="72"/>
  <c r="U173" i="72"/>
  <c r="S173" i="72"/>
  <c r="U177" i="72"/>
  <c r="S177" i="72"/>
  <c r="U181" i="72"/>
  <c r="S181" i="72"/>
  <c r="U185" i="72"/>
  <c r="S185" i="72"/>
  <c r="U189" i="72"/>
  <c r="S189" i="72"/>
  <c r="U193" i="72"/>
  <c r="S193" i="72"/>
  <c r="U197" i="72"/>
  <c r="S197" i="72"/>
  <c r="U201" i="72"/>
  <c r="S201" i="72"/>
  <c r="U205" i="72"/>
  <c r="S205" i="72"/>
  <c r="U209" i="72"/>
  <c r="S209" i="72"/>
  <c r="U213" i="72"/>
  <c r="S213" i="72"/>
  <c r="U217" i="72"/>
  <c r="S217" i="72"/>
  <c r="U221" i="72"/>
  <c r="S221" i="72"/>
  <c r="U225" i="72"/>
  <c r="S225" i="72"/>
  <c r="U229" i="72"/>
  <c r="S229" i="72"/>
  <c r="U233" i="72"/>
  <c r="S233" i="72"/>
  <c r="U237" i="72"/>
  <c r="S237" i="72"/>
  <c r="U241" i="72"/>
  <c r="S241" i="72"/>
  <c r="U245" i="72"/>
  <c r="S245" i="72"/>
  <c r="U249" i="72"/>
  <c r="S249" i="72"/>
  <c r="U253" i="72"/>
  <c r="S253" i="72"/>
  <c r="U257" i="72"/>
  <c r="S257" i="72"/>
  <c r="U261" i="72"/>
  <c r="S261" i="72"/>
  <c r="U265" i="72"/>
  <c r="S265" i="72"/>
  <c r="U269" i="72"/>
  <c r="S269" i="72"/>
  <c r="U273" i="72"/>
  <c r="S273" i="72"/>
  <c r="U277" i="72"/>
  <c r="S277" i="72"/>
  <c r="U281" i="72"/>
  <c r="S281" i="72"/>
  <c r="U285" i="72"/>
  <c r="S285" i="72"/>
  <c r="U289" i="72"/>
  <c r="S289" i="72"/>
  <c r="U293" i="72"/>
  <c r="S293" i="72"/>
  <c r="U297" i="72"/>
  <c r="S297" i="72"/>
  <c r="U301" i="72"/>
  <c r="S301" i="72"/>
  <c r="U305" i="72"/>
  <c r="S305" i="72"/>
  <c r="U309" i="72"/>
  <c r="S309" i="72"/>
  <c r="U313" i="72"/>
  <c r="S313" i="72"/>
  <c r="U317" i="72"/>
  <c r="S317" i="72"/>
  <c r="U321" i="72"/>
  <c r="S321" i="72"/>
  <c r="U325" i="72"/>
  <c r="S325" i="72"/>
  <c r="U329" i="72"/>
  <c r="S329" i="72"/>
  <c r="U333" i="72"/>
  <c r="S333" i="72"/>
  <c r="U337" i="72"/>
  <c r="S337" i="72"/>
  <c r="U341" i="72"/>
  <c r="S341" i="72"/>
  <c r="U345" i="72"/>
  <c r="S345" i="72"/>
  <c r="U349" i="72"/>
  <c r="S349" i="72"/>
  <c r="U353" i="72"/>
  <c r="S353" i="72"/>
  <c r="U357" i="72"/>
  <c r="S357" i="72"/>
  <c r="U361" i="72"/>
  <c r="S361" i="72"/>
  <c r="U365" i="72"/>
  <c r="S365" i="72"/>
  <c r="U369" i="72"/>
  <c r="S369" i="72"/>
  <c r="U373" i="72"/>
  <c r="S373" i="72"/>
  <c r="U377" i="72"/>
  <c r="S377" i="72"/>
  <c r="U381" i="72"/>
  <c r="S381" i="72"/>
  <c r="U385" i="72"/>
  <c r="S385" i="72"/>
  <c r="U389" i="72"/>
  <c r="S389" i="72"/>
  <c r="U393" i="72"/>
  <c r="S393" i="72"/>
  <c r="U397" i="72"/>
  <c r="S397" i="72"/>
  <c r="U401" i="72"/>
  <c r="S401" i="72"/>
  <c r="U405" i="72"/>
  <c r="S405" i="72"/>
  <c r="U409" i="72"/>
  <c r="S409" i="72"/>
  <c r="U413" i="72"/>
  <c r="S413" i="72"/>
  <c r="U417" i="72"/>
  <c r="S417" i="72"/>
  <c r="U421" i="72"/>
  <c r="S421" i="72"/>
  <c r="U425" i="72"/>
  <c r="S425" i="72"/>
  <c r="U429" i="72"/>
  <c r="S429" i="72"/>
  <c r="U433" i="72"/>
  <c r="S433" i="72"/>
  <c r="U437" i="72"/>
  <c r="S437" i="72"/>
  <c r="U441" i="72"/>
  <c r="S441" i="72"/>
  <c r="U445" i="72"/>
  <c r="S445" i="72"/>
  <c r="U449" i="72"/>
  <c r="S449" i="72"/>
  <c r="U453" i="72"/>
  <c r="S453" i="72"/>
  <c r="U457" i="72"/>
  <c r="S457" i="72"/>
  <c r="U461" i="72"/>
  <c r="S461" i="72"/>
  <c r="U465" i="72"/>
  <c r="S465" i="72"/>
  <c r="U469" i="72"/>
  <c r="S469" i="72"/>
  <c r="U473" i="72"/>
  <c r="S473" i="72"/>
  <c r="U477" i="72"/>
  <c r="S477" i="72"/>
  <c r="U481" i="72"/>
  <c r="S481" i="72"/>
  <c r="U485" i="72"/>
  <c r="S485" i="72"/>
  <c r="U489" i="72"/>
  <c r="S489" i="72"/>
  <c r="U493" i="72"/>
  <c r="S493" i="72"/>
  <c r="U497" i="72"/>
  <c r="S497" i="72"/>
  <c r="U501" i="72"/>
  <c r="S501" i="72"/>
  <c r="U505" i="72"/>
  <c r="S505" i="72"/>
  <c r="U509" i="72"/>
  <c r="S509" i="72"/>
  <c r="U513" i="72"/>
  <c r="S513" i="72"/>
  <c r="U517" i="72"/>
  <c r="S517" i="72"/>
  <c r="U521" i="72"/>
  <c r="S521" i="72"/>
  <c r="U525" i="72"/>
  <c r="S525" i="72"/>
  <c r="U529" i="72"/>
  <c r="S529" i="72"/>
  <c r="U533" i="72"/>
  <c r="S533" i="72"/>
  <c r="U537" i="72"/>
  <c r="S537" i="72"/>
  <c r="U541" i="72"/>
  <c r="S541" i="72"/>
  <c r="U545" i="72"/>
  <c r="S545" i="72"/>
  <c r="U549" i="72"/>
  <c r="S549" i="72"/>
  <c r="U553" i="72"/>
  <c r="S553" i="72"/>
  <c r="U557" i="72"/>
  <c r="S557" i="72"/>
  <c r="U561" i="72"/>
  <c r="S561" i="72"/>
  <c r="U565" i="72"/>
  <c r="S565" i="72"/>
  <c r="U569" i="72"/>
  <c r="S569" i="72"/>
  <c r="U573" i="72"/>
  <c r="S573" i="72"/>
  <c r="U577" i="72"/>
  <c r="S577" i="72"/>
  <c r="U581" i="72"/>
  <c r="S581" i="72"/>
  <c r="U585" i="72"/>
  <c r="S585" i="72"/>
  <c r="U589" i="72"/>
  <c r="S589" i="72"/>
  <c r="U593" i="72"/>
  <c r="S593" i="72"/>
  <c r="U597" i="72"/>
  <c r="S597" i="72"/>
  <c r="U601" i="72"/>
  <c r="S601" i="72"/>
  <c r="U605" i="72"/>
  <c r="S605" i="72"/>
  <c r="U609" i="72"/>
  <c r="S609" i="72"/>
  <c r="U613" i="72"/>
  <c r="S613" i="72"/>
  <c r="U617" i="72"/>
  <c r="S617" i="72"/>
  <c r="U621" i="72"/>
  <c r="S621" i="72"/>
  <c r="U625" i="72"/>
  <c r="S625" i="72"/>
  <c r="U629" i="72"/>
  <c r="S629" i="72"/>
  <c r="U633" i="72"/>
  <c r="S633" i="72"/>
  <c r="U637" i="72"/>
  <c r="S637" i="72"/>
  <c r="U641" i="72"/>
  <c r="S641" i="72"/>
  <c r="U645" i="72"/>
  <c r="S645" i="72"/>
  <c r="U649" i="72"/>
  <c r="S649" i="72"/>
  <c r="U653" i="72"/>
  <c r="S653" i="72"/>
  <c r="U657" i="72"/>
  <c r="S657" i="72"/>
  <c r="U661" i="72"/>
  <c r="S661" i="72"/>
  <c r="U665" i="72"/>
  <c r="S665" i="72"/>
  <c r="U669" i="72"/>
  <c r="S669" i="72"/>
  <c r="U673" i="72"/>
  <c r="S673" i="72"/>
  <c r="U677" i="72"/>
  <c r="S677" i="72"/>
  <c r="U681" i="72"/>
  <c r="S681" i="72"/>
  <c r="U685" i="72"/>
  <c r="S685" i="72"/>
  <c r="U689" i="72"/>
  <c r="S689" i="72"/>
  <c r="U693" i="72"/>
  <c r="S693" i="72"/>
  <c r="U697" i="72"/>
  <c r="S697" i="72"/>
  <c r="U701" i="72"/>
  <c r="S701" i="72"/>
  <c r="U705" i="72"/>
  <c r="S705" i="72"/>
  <c r="U709" i="72"/>
  <c r="S709" i="72"/>
  <c r="U713" i="72"/>
  <c r="S713" i="72"/>
  <c r="U717" i="72"/>
  <c r="S717" i="72"/>
  <c r="U721" i="72"/>
  <c r="S721" i="72"/>
  <c r="U725" i="72"/>
  <c r="S725" i="72"/>
  <c r="U729" i="72"/>
  <c r="S729" i="72"/>
  <c r="U733" i="72"/>
  <c r="S733" i="72"/>
  <c r="U737" i="72"/>
  <c r="S737" i="72"/>
  <c r="U741" i="72"/>
  <c r="S741" i="72"/>
  <c r="U745" i="72"/>
  <c r="S745" i="72"/>
  <c r="U749" i="72"/>
  <c r="S749" i="72"/>
  <c r="U753" i="72"/>
  <c r="S753" i="72"/>
  <c r="U757" i="72"/>
  <c r="S757" i="72"/>
  <c r="U761" i="72"/>
  <c r="S761" i="72"/>
  <c r="U765" i="72"/>
  <c r="S765" i="72"/>
  <c r="U769" i="72"/>
  <c r="S769" i="72"/>
  <c r="U773" i="72"/>
  <c r="S773" i="72"/>
  <c r="U777" i="72"/>
  <c r="S777" i="72"/>
  <c r="U781" i="72"/>
  <c r="S781" i="72"/>
  <c r="U785" i="72"/>
  <c r="S785" i="72"/>
  <c r="U789" i="72"/>
  <c r="S789" i="72"/>
  <c r="U793" i="72"/>
  <c r="S793" i="72"/>
  <c r="U797" i="72"/>
  <c r="S797" i="72"/>
  <c r="U801" i="72"/>
  <c r="S801" i="72"/>
  <c r="U805" i="72"/>
  <c r="S805" i="72"/>
  <c r="U809" i="72"/>
  <c r="S809" i="72"/>
  <c r="U813" i="72"/>
  <c r="S813" i="72"/>
  <c r="U817" i="72"/>
  <c r="S817" i="72"/>
  <c r="U821" i="72"/>
  <c r="S821" i="72"/>
  <c r="U825" i="72"/>
  <c r="S825" i="72"/>
  <c r="U829" i="72"/>
  <c r="S829" i="72"/>
  <c r="U833" i="72"/>
  <c r="S833" i="72"/>
  <c r="U837" i="72"/>
  <c r="S837" i="72"/>
  <c r="U841" i="72"/>
  <c r="S841" i="72"/>
  <c r="U845" i="72"/>
  <c r="S845" i="72"/>
  <c r="U849" i="72"/>
  <c r="S849" i="72"/>
  <c r="U853" i="72"/>
  <c r="S853" i="72"/>
  <c r="U857" i="72"/>
  <c r="S857" i="72"/>
  <c r="U861" i="72"/>
  <c r="S861" i="72"/>
  <c r="U865" i="72"/>
  <c r="S865" i="72"/>
  <c r="U869" i="72"/>
  <c r="S869" i="72"/>
  <c r="U873" i="72"/>
  <c r="S873" i="72"/>
  <c r="U877" i="72"/>
  <c r="S877" i="72"/>
  <c r="U881" i="72"/>
  <c r="S881" i="72"/>
  <c r="U885" i="72"/>
  <c r="S885" i="72"/>
  <c r="U889" i="72"/>
  <c r="S889" i="72"/>
  <c r="U893" i="72"/>
  <c r="S893" i="72"/>
  <c r="U897" i="72"/>
  <c r="S897" i="72"/>
  <c r="U901" i="72"/>
  <c r="S901" i="72"/>
  <c r="U905" i="72"/>
  <c r="S905" i="72"/>
  <c r="U909" i="72"/>
  <c r="S909" i="72"/>
  <c r="U913" i="72"/>
  <c r="S913" i="72"/>
  <c r="U917" i="72"/>
  <c r="S917" i="72"/>
  <c r="U921" i="72"/>
  <c r="S921" i="72"/>
  <c r="U925" i="72"/>
  <c r="S925" i="72"/>
  <c r="U929" i="72"/>
  <c r="S929" i="72"/>
  <c r="U933" i="72"/>
  <c r="S933" i="72"/>
  <c r="U937" i="72"/>
  <c r="S937" i="72"/>
  <c r="U941" i="72"/>
  <c r="S941" i="72"/>
  <c r="U945" i="72"/>
  <c r="S945" i="72"/>
  <c r="U949" i="72"/>
  <c r="S949" i="72"/>
  <c r="U953" i="72"/>
  <c r="S953" i="72"/>
  <c r="U957" i="72"/>
  <c r="S957" i="72"/>
  <c r="U961" i="72"/>
  <c r="S961" i="72"/>
  <c r="U965" i="72"/>
  <c r="S965" i="72"/>
  <c r="U969" i="72"/>
  <c r="S969" i="72"/>
  <c r="U973" i="72"/>
  <c r="S973" i="72"/>
  <c r="U977" i="72"/>
  <c r="S977" i="72"/>
  <c r="U981" i="72"/>
  <c r="S981" i="72"/>
  <c r="U985" i="72"/>
  <c r="S985" i="72"/>
  <c r="U989" i="72"/>
  <c r="S989" i="72"/>
  <c r="U993" i="72"/>
  <c r="S993" i="72"/>
  <c r="U997" i="72"/>
  <c r="S997" i="72"/>
  <c r="U1001" i="72"/>
  <c r="S1001" i="72"/>
  <c r="U1005" i="72"/>
  <c r="S1005" i="72"/>
  <c r="U1009" i="72"/>
  <c r="S1009" i="72"/>
  <c r="U1013" i="72"/>
  <c r="S1013" i="72"/>
  <c r="U1017" i="72"/>
  <c r="S1017" i="72"/>
  <c r="U1021" i="72"/>
  <c r="S1021" i="72"/>
  <c r="U1025" i="72"/>
  <c r="S1025" i="72"/>
  <c r="U1037" i="72"/>
  <c r="S1037" i="72"/>
  <c r="U1045" i="72"/>
  <c r="S1045" i="72"/>
  <c r="U1049" i="72"/>
  <c r="S1049" i="72"/>
  <c r="U1053" i="72"/>
  <c r="S1053" i="72"/>
  <c r="U1057" i="72"/>
  <c r="S1057" i="72"/>
  <c r="U1061" i="72"/>
  <c r="S1061" i="72"/>
  <c r="U1065" i="72"/>
  <c r="S1065" i="72"/>
  <c r="U1069" i="72"/>
  <c r="S1069" i="72"/>
  <c r="U1073" i="72"/>
  <c r="S1073" i="72"/>
  <c r="U1077" i="72"/>
  <c r="S1077" i="72"/>
  <c r="U1081" i="72"/>
  <c r="S1081" i="72"/>
  <c r="U1085" i="72"/>
  <c r="S1085" i="72"/>
  <c r="U1089" i="72"/>
  <c r="S1089" i="72"/>
  <c r="U1093" i="72"/>
  <c r="S1093" i="72"/>
  <c r="U1097" i="72"/>
  <c r="S1097" i="72"/>
  <c r="U1103" i="72"/>
  <c r="S1103" i="72"/>
  <c r="U1107" i="72"/>
  <c r="S1107" i="72"/>
  <c r="U1111" i="72"/>
  <c r="S1111" i="72"/>
  <c r="U1115" i="72"/>
  <c r="S1115" i="72"/>
  <c r="U1119" i="72"/>
  <c r="S1119" i="72"/>
  <c r="U1123" i="72"/>
  <c r="S1123" i="72"/>
  <c r="U1127" i="72"/>
  <c r="S1127" i="72"/>
  <c r="U1131" i="72"/>
  <c r="S1131" i="72"/>
  <c r="U1135" i="72"/>
  <c r="S1135" i="72"/>
  <c r="U1139" i="72"/>
  <c r="S1139" i="72"/>
  <c r="U1143" i="72"/>
  <c r="S1143" i="72"/>
  <c r="U1147" i="72"/>
  <c r="S1147" i="72"/>
  <c r="U1151" i="72"/>
  <c r="S1151" i="72"/>
  <c r="U1155" i="72"/>
  <c r="S1155" i="72"/>
  <c r="U1159" i="72"/>
  <c r="S1159" i="72"/>
  <c r="U1163" i="72"/>
  <c r="S1163" i="72"/>
  <c r="U1167" i="72"/>
  <c r="S1167" i="72"/>
  <c r="U1171" i="72"/>
  <c r="S1171" i="72"/>
  <c r="U1175" i="72"/>
  <c r="S1175" i="72"/>
  <c r="U1179" i="72"/>
  <c r="S1179" i="72"/>
  <c r="U1183" i="72"/>
  <c r="S1183" i="72"/>
  <c r="U1187" i="72"/>
  <c r="S1187" i="72"/>
  <c r="U1191" i="72"/>
  <c r="S1191" i="72"/>
  <c r="U1195" i="72"/>
  <c r="S1195" i="72"/>
  <c r="U1199" i="72"/>
  <c r="S1199" i="72"/>
  <c r="U1203" i="72"/>
  <c r="S1203" i="72"/>
  <c r="U1207" i="72"/>
  <c r="S1207" i="72"/>
  <c r="U1211" i="72"/>
  <c r="S1211" i="72"/>
  <c r="U1215" i="72"/>
  <c r="S1215" i="72"/>
  <c r="U1219" i="72"/>
  <c r="S1219" i="72"/>
  <c r="U1223" i="72"/>
  <c r="S1223" i="72"/>
  <c r="U1227" i="72"/>
  <c r="S1227" i="72"/>
  <c r="U1231" i="72"/>
  <c r="S1231" i="72"/>
  <c r="U1235" i="72"/>
  <c r="S1235" i="72"/>
  <c r="U1239" i="72"/>
  <c r="S1239" i="72"/>
  <c r="U1243" i="72"/>
  <c r="S1243" i="72"/>
  <c r="U1247" i="72"/>
  <c r="S1247" i="72"/>
  <c r="U1251" i="72"/>
  <c r="S1251" i="72"/>
  <c r="U1255" i="72"/>
  <c r="S1255" i="72"/>
  <c r="U1259" i="72"/>
  <c r="S1259" i="72"/>
  <c r="U1263" i="72"/>
  <c r="S1263" i="72"/>
  <c r="U1267" i="72"/>
  <c r="S1267" i="72"/>
  <c r="U1271" i="72"/>
  <c r="S1271" i="72"/>
  <c r="U1275" i="72"/>
  <c r="S1275" i="72"/>
  <c r="U1279" i="72"/>
  <c r="S1279" i="72"/>
  <c r="U1283" i="72"/>
  <c r="S1283" i="72"/>
  <c r="U1287" i="72"/>
  <c r="S1287" i="72"/>
  <c r="U1291" i="72"/>
  <c r="S1291" i="72"/>
  <c r="U1295" i="72"/>
  <c r="S1295" i="72"/>
  <c r="U1299" i="72"/>
  <c r="S1299" i="72"/>
  <c r="U1303" i="72"/>
  <c r="S1303" i="72"/>
  <c r="U1307" i="72"/>
  <c r="S1307" i="72"/>
  <c r="U1311" i="72"/>
  <c r="S1311" i="72"/>
  <c r="U1315" i="72"/>
  <c r="S1315" i="72"/>
  <c r="U1319" i="72"/>
  <c r="S1319" i="72"/>
  <c r="U1323" i="72"/>
  <c r="S1323" i="72"/>
  <c r="U1327" i="72"/>
  <c r="S1327" i="72"/>
  <c r="U1331" i="72"/>
  <c r="S1331" i="72"/>
  <c r="U1335" i="72"/>
  <c r="S1335" i="72"/>
  <c r="U1339" i="72"/>
  <c r="S1339" i="72"/>
  <c r="U1343" i="72"/>
  <c r="S1343" i="72"/>
  <c r="U1347" i="72"/>
  <c r="S1347" i="72"/>
  <c r="U1351" i="72"/>
  <c r="S1351" i="72"/>
  <c r="U1355" i="72"/>
  <c r="S1355" i="72"/>
  <c r="U1359" i="72"/>
  <c r="S1359" i="72"/>
  <c r="U1363" i="72"/>
  <c r="S1363" i="72"/>
  <c r="U1367" i="72"/>
  <c r="S1367" i="72"/>
  <c r="U1371" i="72"/>
  <c r="S1371" i="72"/>
  <c r="U1375" i="72"/>
  <c r="S1375" i="72"/>
  <c r="U1379" i="72"/>
  <c r="S1379" i="72"/>
  <c r="U1383" i="72"/>
  <c r="S1383" i="72"/>
  <c r="U1387" i="72"/>
  <c r="S1387" i="72"/>
  <c r="U1391" i="72"/>
  <c r="S1391" i="72"/>
  <c r="U1395" i="72"/>
  <c r="S1395" i="72"/>
  <c r="U1399" i="72"/>
  <c r="S1399" i="72"/>
  <c r="U1403" i="72"/>
  <c r="S1403" i="72"/>
  <c r="U1407" i="72"/>
  <c r="S1407" i="72"/>
  <c r="U1411" i="72"/>
  <c r="S1411" i="72"/>
  <c r="U1415" i="72"/>
  <c r="S1415" i="72"/>
  <c r="U1419" i="72"/>
  <c r="S1419" i="72"/>
  <c r="U1423" i="72"/>
  <c r="S1423" i="72"/>
  <c r="U1427" i="72"/>
  <c r="S1427" i="72"/>
  <c r="U1431" i="72"/>
  <c r="S1431" i="72"/>
  <c r="U1435" i="72"/>
  <c r="S1435" i="72"/>
  <c r="U1439" i="72"/>
  <c r="S1439" i="72"/>
  <c r="U1443" i="72"/>
  <c r="S1443" i="72"/>
  <c r="U1447" i="72"/>
  <c r="S1447" i="72"/>
  <c r="U1451" i="72"/>
  <c r="S1451" i="72"/>
  <c r="U1455" i="72"/>
  <c r="S1455" i="72"/>
  <c r="U1459" i="72"/>
  <c r="S1459" i="72"/>
  <c r="U1463" i="72"/>
  <c r="S1463" i="72"/>
  <c r="U1467" i="72"/>
  <c r="S1467" i="72"/>
  <c r="U1471" i="72"/>
  <c r="S1471" i="72"/>
  <c r="U1475" i="72"/>
  <c r="S1475" i="72"/>
  <c r="U1479" i="72"/>
  <c r="S1479" i="72"/>
  <c r="U1483" i="72"/>
  <c r="S1483" i="72"/>
  <c r="U1487" i="72"/>
  <c r="S1487" i="72"/>
  <c r="U1491" i="72"/>
  <c r="S1491" i="72"/>
  <c r="U1495" i="72"/>
  <c r="S1495" i="72"/>
  <c r="U1499" i="72"/>
  <c r="S1499" i="72"/>
  <c r="U1503" i="72"/>
  <c r="S1503" i="72"/>
  <c r="U1507" i="72"/>
  <c r="S1507" i="72"/>
  <c r="U1511" i="72"/>
  <c r="S1511" i="72"/>
  <c r="U1515" i="72"/>
  <c r="S1515" i="72"/>
  <c r="U1519" i="72"/>
  <c r="S1519" i="72"/>
  <c r="U1523" i="72"/>
  <c r="S1523" i="72"/>
  <c r="U1527" i="72"/>
  <c r="S1527" i="72"/>
  <c r="U1531" i="72"/>
  <c r="S1531" i="72"/>
  <c r="U1535" i="72"/>
  <c r="S1535" i="72"/>
  <c r="U1539" i="72"/>
  <c r="S1539" i="72"/>
  <c r="U1543" i="72"/>
  <c r="S1543" i="72"/>
  <c r="U1547" i="72"/>
  <c r="S1547" i="72"/>
  <c r="U1551" i="72"/>
  <c r="S1551" i="72"/>
  <c r="U1555" i="72"/>
  <c r="S1555" i="72"/>
  <c r="U1559" i="72"/>
  <c r="S1559" i="72"/>
  <c r="U1563" i="72"/>
  <c r="S1563" i="72"/>
  <c r="U1567" i="72"/>
  <c r="S1567" i="72"/>
  <c r="U1571" i="72"/>
  <c r="S1571" i="72"/>
  <c r="U1575" i="72"/>
  <c r="S1575" i="72"/>
  <c r="U1579" i="72"/>
  <c r="S1579" i="72"/>
  <c r="U1583" i="72"/>
  <c r="S1583" i="72"/>
  <c r="U1587" i="72"/>
  <c r="S1587" i="72"/>
  <c r="U1591" i="72"/>
  <c r="S1591" i="72"/>
  <c r="U1595" i="72"/>
  <c r="S1595" i="72"/>
  <c r="U1599" i="72"/>
  <c r="S1599" i="72"/>
  <c r="U1603" i="72"/>
  <c r="S1603" i="72"/>
  <c r="U1607" i="72"/>
  <c r="S1607" i="72"/>
  <c r="U1611" i="72"/>
  <c r="S1611" i="72"/>
  <c r="U1615" i="72"/>
  <c r="S1615" i="72"/>
  <c r="U1619" i="72"/>
  <c r="S1619" i="72"/>
  <c r="U1623" i="72"/>
  <c r="S1623" i="72"/>
  <c r="U1627" i="72"/>
  <c r="S1627" i="72"/>
  <c r="U1631" i="72"/>
  <c r="S1631" i="72"/>
  <c r="U1635" i="72"/>
  <c r="S1635" i="72"/>
  <c r="U1639" i="72"/>
  <c r="S1639" i="72"/>
  <c r="U1643" i="72"/>
  <c r="S1643" i="72"/>
  <c r="U1647" i="72"/>
  <c r="S1647" i="72"/>
  <c r="U1651" i="72"/>
  <c r="S1651" i="72"/>
  <c r="U1655" i="72"/>
  <c r="S1655" i="72"/>
  <c r="U1659" i="72"/>
  <c r="S1659" i="72"/>
  <c r="U1663" i="72"/>
  <c r="S1663" i="72"/>
  <c r="U1667" i="72"/>
  <c r="S1667" i="72"/>
  <c r="U1671" i="72"/>
  <c r="S1671" i="72"/>
  <c r="U1675" i="72"/>
  <c r="S1675" i="72"/>
  <c r="U1679" i="72"/>
  <c r="S1679" i="72"/>
  <c r="U1683" i="72"/>
  <c r="S1683" i="72"/>
  <c r="U1687" i="72"/>
  <c r="S1687" i="72"/>
  <c r="U1691" i="72"/>
  <c r="S1691" i="72"/>
  <c r="U1695" i="72"/>
  <c r="S1695" i="72"/>
  <c r="U1699" i="72"/>
  <c r="S1699" i="72"/>
  <c r="U1703" i="72"/>
  <c r="S1703" i="72"/>
  <c r="U1707" i="72"/>
  <c r="S1707" i="72"/>
  <c r="U1711" i="72"/>
  <c r="S1711" i="72"/>
  <c r="U1715" i="72"/>
  <c r="S1715" i="72"/>
  <c r="U1719" i="72"/>
  <c r="S1719" i="72"/>
  <c r="U1723" i="72"/>
  <c r="S1723" i="72"/>
  <c r="U1727" i="72"/>
  <c r="S1727" i="72"/>
  <c r="U1731" i="72"/>
  <c r="S1731" i="72"/>
  <c r="U1735" i="72"/>
  <c r="S1735" i="72"/>
  <c r="U1739" i="72"/>
  <c r="S1739" i="72"/>
  <c r="U1743" i="72"/>
  <c r="S1743" i="72"/>
  <c r="U1747" i="72"/>
  <c r="S1747" i="72"/>
  <c r="U1751" i="72"/>
  <c r="S1751" i="72"/>
  <c r="U1755" i="72"/>
  <c r="S1755" i="72"/>
  <c r="U1759" i="72"/>
  <c r="S1759" i="72"/>
  <c r="U1763" i="72"/>
  <c r="S1763" i="72"/>
  <c r="U1767" i="72"/>
  <c r="S1767" i="72"/>
  <c r="U1771" i="72"/>
  <c r="S1771" i="72"/>
  <c r="U1775" i="72"/>
  <c r="S1775" i="72"/>
  <c r="U1779" i="72"/>
  <c r="S1779" i="72"/>
  <c r="U1783" i="72"/>
  <c r="S1783" i="72"/>
  <c r="U1787" i="72"/>
  <c r="S1787" i="72"/>
  <c r="U1791" i="72"/>
  <c r="S1791" i="72"/>
  <c r="U1795" i="72"/>
  <c r="S1795" i="72"/>
  <c r="U1799" i="72"/>
  <c r="S1799" i="72"/>
  <c r="U1803" i="72"/>
  <c r="S1803" i="72"/>
  <c r="U1807" i="72"/>
  <c r="S1807" i="72"/>
  <c r="U1811" i="72"/>
  <c r="S1811" i="72"/>
  <c r="U1815" i="72"/>
  <c r="S1815" i="72"/>
  <c r="U1819" i="72"/>
  <c r="S1819" i="72"/>
  <c r="U1823" i="72"/>
  <c r="S1823" i="72"/>
  <c r="U1827" i="72"/>
  <c r="S1827" i="72"/>
  <c r="U1831" i="72"/>
  <c r="S1831" i="72"/>
  <c r="U1835" i="72"/>
  <c r="S1835" i="72"/>
  <c r="U1839" i="72"/>
  <c r="S1839" i="72"/>
  <c r="U1843" i="72"/>
  <c r="S1843" i="72"/>
  <c r="U1847" i="72"/>
  <c r="S1847" i="72"/>
  <c r="U1851" i="72"/>
  <c r="S1851" i="72"/>
  <c r="U1855" i="72"/>
  <c r="S1855" i="72"/>
  <c r="U1859" i="72"/>
  <c r="S1859" i="72"/>
  <c r="U1863" i="72"/>
  <c r="S1863" i="72"/>
  <c r="U1867" i="72"/>
  <c r="S1867" i="72"/>
  <c r="U1871" i="72"/>
  <c r="S1871" i="72"/>
  <c r="U1875" i="72"/>
  <c r="S1875" i="72"/>
  <c r="U1879" i="72"/>
  <c r="S1879" i="72"/>
  <c r="U1883" i="72"/>
  <c r="S1883" i="72"/>
  <c r="U1887" i="72"/>
  <c r="S1887" i="72"/>
  <c r="U1891" i="72"/>
  <c r="S1891" i="72"/>
  <c r="U1895" i="72"/>
  <c r="S1895" i="72"/>
  <c r="U1899" i="72"/>
  <c r="S1899" i="72"/>
  <c r="U1903" i="72"/>
  <c r="S1903" i="72"/>
  <c r="U1907" i="72"/>
  <c r="S1907" i="72"/>
  <c r="U1911" i="72"/>
  <c r="S1911" i="72"/>
  <c r="U1915" i="72"/>
  <c r="S1915" i="72"/>
  <c r="U1919" i="72"/>
  <c r="S1919" i="72"/>
  <c r="U1923" i="72"/>
  <c r="S1923" i="72"/>
  <c r="U1927" i="72"/>
  <c r="S1927" i="72"/>
  <c r="U1931" i="72"/>
  <c r="S1931" i="72"/>
  <c r="U1935" i="72"/>
  <c r="S1935" i="72"/>
  <c r="U1939" i="72"/>
  <c r="S1939" i="72"/>
  <c r="U1943" i="72"/>
  <c r="S1943" i="72"/>
  <c r="U1947" i="72"/>
  <c r="S1947" i="72"/>
  <c r="U1951" i="72"/>
  <c r="S1951" i="72"/>
  <c r="U1955" i="72"/>
  <c r="S1955" i="72"/>
  <c r="U1959" i="72"/>
  <c r="S1959" i="72"/>
  <c r="U1963" i="72"/>
  <c r="S1963" i="72"/>
  <c r="U1967" i="72"/>
  <c r="S1967" i="72"/>
  <c r="U1971" i="72"/>
  <c r="S1971" i="72"/>
  <c r="U1975" i="72"/>
  <c r="S1975" i="72"/>
  <c r="U1979" i="72"/>
  <c r="S1979" i="72"/>
  <c r="U1983" i="72"/>
  <c r="S1983" i="72"/>
  <c r="U1987" i="72"/>
  <c r="S1987" i="72"/>
  <c r="U1991" i="72"/>
  <c r="S1991" i="72"/>
  <c r="U1995" i="72"/>
  <c r="S1995" i="72"/>
  <c r="U1999" i="72"/>
  <c r="S1999" i="72"/>
  <c r="U2003" i="72"/>
  <c r="S2003" i="72"/>
  <c r="U2007" i="72"/>
  <c r="S2007" i="72"/>
  <c r="U2011" i="72"/>
  <c r="S2011" i="72"/>
  <c r="U2015" i="72"/>
  <c r="S2015" i="72"/>
  <c r="U2019" i="72"/>
  <c r="S2019" i="72"/>
  <c r="U2023" i="72"/>
  <c r="S2023" i="72"/>
  <c r="U2027" i="72"/>
  <c r="S2027" i="72"/>
  <c r="U2031" i="72"/>
  <c r="S2031" i="72"/>
  <c r="U2035" i="72"/>
  <c r="S2035" i="72"/>
  <c r="U2039" i="72"/>
  <c r="S2039" i="72"/>
  <c r="U2043" i="72"/>
  <c r="S2043" i="72"/>
  <c r="U2047" i="72"/>
  <c r="S2047" i="72"/>
  <c r="U2051" i="72"/>
  <c r="S2051" i="72"/>
  <c r="U2055" i="72"/>
  <c r="S2055" i="72"/>
  <c r="U2059" i="72"/>
  <c r="S2059" i="72"/>
  <c r="U2063" i="72"/>
  <c r="S2063" i="72"/>
  <c r="U2067" i="72"/>
  <c r="S2067" i="72"/>
  <c r="U2071" i="72"/>
  <c r="S2071" i="72"/>
  <c r="U2075" i="72"/>
  <c r="S2075" i="72"/>
  <c r="U2079" i="72"/>
  <c r="S2079" i="72"/>
  <c r="U2083" i="72"/>
  <c r="S2083" i="72"/>
  <c r="U2087" i="72"/>
  <c r="S2087" i="72"/>
  <c r="U2091" i="72"/>
  <c r="S2091" i="72"/>
  <c r="U2095" i="72"/>
  <c r="S2095" i="72"/>
  <c r="U2099" i="72"/>
  <c r="S2099" i="72"/>
  <c r="U2103" i="72"/>
  <c r="S2103" i="72"/>
  <c r="U2107" i="72"/>
  <c r="S2107" i="72"/>
  <c r="U2111" i="72"/>
  <c r="S2111" i="72"/>
  <c r="U2115" i="72"/>
  <c r="S2115" i="72"/>
  <c r="U2119" i="72"/>
  <c r="S2119" i="72"/>
  <c r="U2123" i="72"/>
  <c r="S2123" i="72"/>
  <c r="U2127" i="72"/>
  <c r="S2127" i="72"/>
  <c r="U2131" i="72"/>
  <c r="S2131" i="72"/>
  <c r="U2135" i="72"/>
  <c r="S2135" i="72"/>
  <c r="U2139" i="72"/>
  <c r="S2139" i="72"/>
  <c r="U2143" i="72"/>
  <c r="S2143" i="72"/>
  <c r="U2147" i="72"/>
  <c r="S2147" i="72"/>
  <c r="U2151" i="72"/>
  <c r="S2151" i="72"/>
  <c r="U2155" i="72"/>
  <c r="S2155" i="72"/>
  <c r="U2159" i="72"/>
  <c r="S2159" i="72"/>
  <c r="U2163" i="72"/>
  <c r="S2163" i="72"/>
  <c r="U2167" i="72"/>
  <c r="S2167" i="72"/>
  <c r="U2171" i="72"/>
  <c r="S2171" i="72"/>
  <c r="U2175" i="72"/>
  <c r="S2175" i="72"/>
  <c r="U2179" i="72"/>
  <c r="S2179" i="72"/>
  <c r="U2183" i="72"/>
  <c r="S2183" i="72"/>
  <c r="U2187" i="72"/>
  <c r="S2187" i="72"/>
  <c r="U2191" i="72"/>
  <c r="S2191" i="72"/>
  <c r="U2195" i="72"/>
  <c r="S2195" i="72"/>
  <c r="U2199" i="72"/>
  <c r="S2199" i="72"/>
  <c r="U2203" i="72"/>
  <c r="S2203" i="72"/>
  <c r="U2207" i="72"/>
  <c r="S2207" i="72"/>
  <c r="U2211" i="72"/>
  <c r="S2211" i="72"/>
  <c r="U2215" i="72"/>
  <c r="S2215" i="72"/>
  <c r="U2219" i="72"/>
  <c r="S2219" i="72"/>
  <c r="U2223" i="72"/>
  <c r="S2223" i="72"/>
  <c r="U2227" i="72"/>
  <c r="S2227" i="72"/>
  <c r="U2231" i="72"/>
  <c r="S2231" i="72"/>
  <c r="U2235" i="72"/>
  <c r="S2235" i="72"/>
  <c r="U2239" i="72"/>
  <c r="S2239" i="72"/>
  <c r="U2243" i="72"/>
  <c r="S2243" i="72"/>
  <c r="U2247" i="72"/>
  <c r="S2247" i="72"/>
  <c r="U2251" i="72"/>
  <c r="S2251" i="72"/>
  <c r="U2255" i="72"/>
  <c r="S2255" i="72"/>
  <c r="U2259" i="72"/>
  <c r="S2259" i="72"/>
  <c r="U2263" i="72"/>
  <c r="S2263" i="72"/>
  <c r="U2267" i="72"/>
  <c r="S2267" i="72"/>
  <c r="U2271" i="72"/>
  <c r="S2271" i="72"/>
  <c r="U2275" i="72"/>
  <c r="S2275" i="72"/>
  <c r="U2279" i="72"/>
  <c r="S2279" i="72"/>
  <c r="U2283" i="72"/>
  <c r="S2283" i="72"/>
  <c r="U2287" i="72"/>
  <c r="S2287" i="72"/>
  <c r="U2291" i="72"/>
  <c r="S2291" i="72"/>
  <c r="U2295" i="72"/>
  <c r="S2295" i="72"/>
  <c r="U2299" i="72"/>
  <c r="S2299" i="72"/>
  <c r="U2303" i="72"/>
  <c r="S2303" i="72"/>
  <c r="U2307" i="72"/>
  <c r="S2307" i="72"/>
  <c r="U2311" i="72"/>
  <c r="S2311" i="72"/>
  <c r="U2315" i="72"/>
  <c r="S2315" i="72"/>
  <c r="U2319" i="72"/>
  <c r="S2319" i="72"/>
  <c r="U2324" i="72"/>
  <c r="S2324" i="72"/>
  <c r="U2328" i="72"/>
  <c r="S2328" i="72"/>
  <c r="U2332" i="72"/>
  <c r="S2332" i="72"/>
  <c r="U2336" i="72"/>
  <c r="S2336" i="72"/>
  <c r="U2340" i="72"/>
  <c r="S2340" i="72"/>
  <c r="U2344" i="72"/>
  <c r="S2344" i="72"/>
  <c r="U2348" i="72"/>
  <c r="S2348" i="72"/>
  <c r="U2352" i="72"/>
  <c r="S2352" i="72"/>
  <c r="U2356" i="72"/>
  <c r="S2356" i="72"/>
  <c r="U2360" i="72"/>
  <c r="S2360" i="72"/>
  <c r="U2364" i="72"/>
  <c r="S2364" i="72"/>
  <c r="U2368" i="72"/>
  <c r="S2368" i="72"/>
  <c r="U2372" i="72"/>
  <c r="S2372" i="72"/>
  <c r="U2376" i="72"/>
  <c r="S2376" i="72"/>
  <c r="U2380" i="72"/>
  <c r="S2380" i="72"/>
  <c r="U2384" i="72"/>
  <c r="S2384" i="72"/>
  <c r="U2388" i="72"/>
  <c r="S2388" i="72"/>
  <c r="U2392" i="72"/>
  <c r="S2392" i="72"/>
  <c r="U2396" i="72"/>
  <c r="S2396" i="72"/>
  <c r="U2400" i="72"/>
  <c r="S2400" i="72"/>
  <c r="U2404" i="72"/>
  <c r="S2404" i="72"/>
  <c r="U2408" i="72"/>
  <c r="S2408" i="72"/>
  <c r="U2412" i="72"/>
  <c r="S2412" i="72"/>
  <c r="U2416" i="72"/>
  <c r="S2416" i="72"/>
  <c r="U2420" i="72"/>
  <c r="S2420" i="72"/>
  <c r="U2424" i="72"/>
  <c r="S2424" i="72"/>
  <c r="U2428" i="72"/>
  <c r="S2428" i="72"/>
  <c r="U2432" i="72"/>
  <c r="S2432" i="72"/>
  <c r="U2436" i="72"/>
  <c r="S2436" i="72"/>
  <c r="U2440" i="72"/>
  <c r="S2440" i="72"/>
  <c r="U2444" i="72"/>
  <c r="S2444" i="72"/>
  <c r="U2448" i="72"/>
  <c r="S2448" i="72"/>
  <c r="U2452" i="72"/>
  <c r="S2452" i="72"/>
  <c r="U2456" i="72"/>
  <c r="S2456" i="72"/>
  <c r="U2460" i="72"/>
  <c r="S2460" i="72"/>
  <c r="U2464" i="72"/>
  <c r="S2464" i="72"/>
  <c r="U2468" i="72"/>
  <c r="S2468" i="72"/>
  <c r="U2472" i="72"/>
  <c r="S2472" i="72"/>
  <c r="U2476" i="72"/>
  <c r="S2476" i="72"/>
  <c r="U2480" i="72"/>
  <c r="S2480" i="72"/>
  <c r="U2484" i="72"/>
  <c r="S2484" i="72"/>
  <c r="U2488" i="72"/>
  <c r="S2488" i="72"/>
  <c r="U2492" i="72"/>
  <c r="S2492" i="72"/>
  <c r="U2496" i="72"/>
  <c r="S2496" i="72"/>
  <c r="U2500" i="72"/>
  <c r="S2500" i="72"/>
  <c r="U2504" i="72"/>
  <c r="S2504" i="72"/>
  <c r="U2508" i="72"/>
  <c r="S2508" i="72"/>
  <c r="U2512" i="72"/>
  <c r="S2512" i="72"/>
  <c r="U2516" i="72"/>
  <c r="S2516" i="72"/>
  <c r="U2520" i="72"/>
  <c r="S2520" i="72"/>
  <c r="U2524" i="72"/>
  <c r="S2524" i="72"/>
  <c r="U2528" i="72"/>
  <c r="S2528" i="72"/>
  <c r="U2532" i="72"/>
  <c r="S2532" i="72"/>
  <c r="U2536" i="72"/>
  <c r="S2536" i="72"/>
  <c r="U2540" i="72"/>
  <c r="S2540" i="72"/>
  <c r="U2544" i="72"/>
  <c r="S2544" i="72"/>
  <c r="U2548" i="72"/>
  <c r="S2548" i="72"/>
  <c r="U2552" i="72"/>
  <c r="S2552" i="72"/>
  <c r="U2556" i="72"/>
  <c r="S2556" i="72"/>
  <c r="U2560" i="72"/>
  <c r="S2560" i="72"/>
  <c r="U2564" i="72"/>
  <c r="S2564" i="72"/>
  <c r="U2568" i="72"/>
  <c r="S2568" i="72"/>
  <c r="U2572" i="72"/>
  <c r="S2572" i="72"/>
  <c r="U2576" i="72"/>
  <c r="S2576" i="72"/>
  <c r="U2580" i="72"/>
  <c r="S2580" i="72"/>
  <c r="U2584" i="72"/>
  <c r="S2584" i="72"/>
  <c r="U2588" i="72"/>
  <c r="S2588" i="72"/>
  <c r="U2592" i="72"/>
  <c r="S2592" i="72"/>
  <c r="U2596" i="72"/>
  <c r="S2596" i="72"/>
  <c r="U2600" i="72"/>
  <c r="S2600" i="72"/>
  <c r="U2604" i="72"/>
  <c r="S2604" i="72"/>
  <c r="U2608" i="72"/>
  <c r="S2608" i="72"/>
  <c r="U2612" i="72"/>
  <c r="S2612" i="72"/>
  <c r="U2616" i="72"/>
  <c r="S2616" i="72"/>
  <c r="U2620" i="72"/>
  <c r="S2620" i="72"/>
  <c r="U2624" i="72"/>
  <c r="S2624" i="72"/>
  <c r="U2628" i="72"/>
  <c r="S2628" i="72"/>
  <c r="U2632" i="72"/>
  <c r="S2632" i="72"/>
  <c r="U2636" i="72"/>
  <c r="S2636" i="72"/>
  <c r="U2640" i="72"/>
  <c r="S2640" i="72"/>
  <c r="U2644" i="72"/>
  <c r="S2644" i="72"/>
  <c r="U2648" i="72"/>
  <c r="S2648" i="72"/>
  <c r="U2652" i="72"/>
  <c r="S2652" i="72"/>
  <c r="U2656" i="72"/>
  <c r="S2656" i="72"/>
  <c r="U2660" i="72"/>
  <c r="S2660" i="72"/>
  <c r="U2664" i="72"/>
  <c r="S2664" i="72"/>
  <c r="U2668" i="72"/>
  <c r="S2668" i="72"/>
  <c r="U2672" i="72"/>
  <c r="S2672" i="72"/>
  <c r="U2676" i="72"/>
  <c r="S2676" i="72"/>
  <c r="U2680" i="72"/>
  <c r="S2680" i="72"/>
  <c r="U2684" i="72"/>
  <c r="S2684" i="72"/>
  <c r="U2688" i="72"/>
  <c r="S2688" i="72"/>
  <c r="U2692" i="72"/>
  <c r="S2692" i="72"/>
  <c r="U2696" i="72"/>
  <c r="S2696" i="72"/>
  <c r="U2700" i="72"/>
  <c r="S2700" i="72"/>
  <c r="U2704" i="72"/>
  <c r="S2704" i="72"/>
  <c r="U2708" i="72"/>
  <c r="S2708" i="72"/>
  <c r="U2712" i="72"/>
  <c r="S2712" i="72"/>
  <c r="U2716" i="72"/>
  <c r="S2716" i="72"/>
  <c r="U2720" i="72"/>
  <c r="S2720" i="72"/>
  <c r="U2724" i="72"/>
  <c r="S2724" i="72"/>
  <c r="U2728" i="72"/>
  <c r="S2728" i="72"/>
  <c r="U2732" i="72"/>
  <c r="S2732" i="72"/>
  <c r="U2736" i="72"/>
  <c r="S2736" i="72"/>
  <c r="U2740" i="72"/>
  <c r="S2740" i="72"/>
  <c r="U2744" i="72"/>
  <c r="S2744" i="72"/>
  <c r="U2748" i="72"/>
  <c r="S2748" i="72"/>
  <c r="U2752" i="72"/>
  <c r="S2752" i="72"/>
  <c r="U2756" i="72"/>
  <c r="S2756" i="72"/>
  <c r="U2760" i="72"/>
  <c r="S2760" i="72"/>
  <c r="U2764" i="72"/>
  <c r="S2764" i="72"/>
  <c r="U2768" i="72"/>
  <c r="S2768" i="72"/>
  <c r="U2772" i="72"/>
  <c r="S2772" i="72"/>
  <c r="U2776" i="72"/>
  <c r="S2776" i="72"/>
  <c r="U2780" i="72"/>
  <c r="S2780" i="72"/>
  <c r="U2784" i="72"/>
  <c r="S2784" i="72"/>
  <c r="U2788" i="72"/>
  <c r="S2788" i="72"/>
  <c r="U2792" i="72"/>
  <c r="S2792" i="72"/>
  <c r="U2796" i="72"/>
  <c r="S2796" i="72"/>
  <c r="U2800" i="72"/>
  <c r="S2800" i="72"/>
  <c r="U2804" i="72"/>
  <c r="S2804" i="72"/>
  <c r="U2808" i="72"/>
  <c r="S2808" i="72"/>
  <c r="U2812" i="72"/>
  <c r="S2812" i="72"/>
  <c r="U2816" i="72"/>
  <c r="S2816" i="72"/>
  <c r="U2820" i="72"/>
  <c r="S2820" i="72"/>
  <c r="U2824" i="72"/>
  <c r="S2824" i="72"/>
  <c r="U2828" i="72"/>
  <c r="S2828" i="72"/>
  <c r="U2832" i="72"/>
  <c r="S2832" i="72"/>
  <c r="U2836" i="72"/>
  <c r="S2836" i="72"/>
  <c r="U2840" i="72"/>
  <c r="S2840" i="72"/>
  <c r="U2844" i="72"/>
  <c r="S2844" i="72"/>
  <c r="U2848" i="72"/>
  <c r="S2848" i="72"/>
  <c r="U2852" i="72"/>
  <c r="S2852" i="72"/>
  <c r="U2856" i="72"/>
  <c r="S2856" i="72"/>
  <c r="U2860" i="72"/>
  <c r="S2860" i="72"/>
  <c r="U2864" i="72"/>
  <c r="S2864" i="72"/>
  <c r="U2868" i="72"/>
  <c r="S2868" i="72"/>
  <c r="U2872" i="72"/>
  <c r="S2872" i="72"/>
  <c r="U2876" i="72"/>
  <c r="S2876" i="72"/>
  <c r="U2880" i="72"/>
  <c r="S2880" i="72"/>
  <c r="U2884" i="72"/>
  <c r="S2884" i="72"/>
  <c r="U2888" i="72"/>
  <c r="S2888" i="72"/>
  <c r="U2892" i="72"/>
  <c r="S2892" i="72"/>
  <c r="U2896" i="72"/>
  <c r="S2896" i="72"/>
  <c r="U2900" i="72"/>
  <c r="S2900" i="72"/>
  <c r="U2904" i="72"/>
  <c r="S2904" i="72"/>
  <c r="U2908" i="72"/>
  <c r="S2908" i="72"/>
  <c r="U2912" i="72"/>
  <c r="S2912" i="72"/>
  <c r="U2916" i="72"/>
  <c r="S2916" i="72"/>
  <c r="U2920" i="72"/>
  <c r="S2920" i="72"/>
  <c r="U2924" i="72"/>
  <c r="S2924" i="72"/>
  <c r="U2928" i="72"/>
  <c r="S2928" i="72"/>
  <c r="U2932" i="72"/>
  <c r="S2932" i="72"/>
  <c r="U2936" i="72"/>
  <c r="S2936" i="72"/>
  <c r="U2940" i="72"/>
  <c r="S2940" i="72"/>
  <c r="U2944" i="72"/>
  <c r="S2944" i="72"/>
  <c r="U2948" i="72"/>
  <c r="S2948" i="72"/>
  <c r="U2952" i="72"/>
  <c r="S2952" i="72"/>
  <c r="U2956" i="72"/>
  <c r="S2956" i="72"/>
  <c r="U2960" i="72"/>
  <c r="S2960" i="72"/>
  <c r="U2964" i="72"/>
  <c r="S2964" i="72"/>
  <c r="U2968" i="72"/>
  <c r="S2968" i="72"/>
  <c r="U2972" i="72"/>
  <c r="S2972" i="72"/>
  <c r="U2976" i="72"/>
  <c r="S2976" i="72"/>
  <c r="U2980" i="72"/>
  <c r="S2980" i="72"/>
  <c r="U2984" i="72"/>
  <c r="S2984" i="72"/>
  <c r="U2988" i="72"/>
  <c r="S2988" i="72"/>
  <c r="U2992" i="72"/>
  <c r="S2992" i="72"/>
  <c r="U2996" i="72"/>
  <c r="S2996" i="72"/>
  <c r="U3000" i="72"/>
  <c r="S3000" i="72"/>
  <c r="U3004" i="72"/>
  <c r="S3004" i="72"/>
  <c r="U3008" i="72"/>
  <c r="S3008" i="72"/>
  <c r="U3012" i="72"/>
  <c r="S3012" i="72"/>
  <c r="U3016" i="72"/>
  <c r="S3016" i="72"/>
  <c r="U3020" i="72"/>
  <c r="S3020" i="72"/>
  <c r="U3024" i="72"/>
  <c r="S3024" i="72"/>
  <c r="U3028" i="72"/>
  <c r="S3028" i="72"/>
  <c r="U3032" i="72"/>
  <c r="S3032" i="72"/>
  <c r="U3036" i="72"/>
  <c r="S3036" i="72"/>
  <c r="U3040" i="72"/>
  <c r="S3040" i="72"/>
  <c r="U3044" i="72"/>
  <c r="S3044" i="72"/>
  <c r="U3048" i="72"/>
  <c r="S3048" i="72"/>
  <c r="U3052" i="72"/>
  <c r="S3052" i="72"/>
  <c r="U3056" i="72"/>
  <c r="S3056" i="72"/>
  <c r="U3060" i="72"/>
  <c r="S3060" i="72"/>
  <c r="U3064" i="72"/>
  <c r="S3064" i="72"/>
  <c r="U3068" i="72"/>
  <c r="S3068" i="72"/>
  <c r="U3072" i="72"/>
  <c r="S3072" i="72"/>
  <c r="U3076" i="72"/>
  <c r="S3076" i="72"/>
  <c r="U3080" i="72"/>
  <c r="S3080" i="72"/>
  <c r="U3084" i="72"/>
  <c r="S3084" i="72"/>
  <c r="U3088" i="72"/>
  <c r="S3088" i="72"/>
  <c r="U3092" i="72"/>
  <c r="S3092" i="72"/>
  <c r="U3096" i="72"/>
  <c r="S3096" i="72"/>
  <c r="U3100" i="72"/>
  <c r="S3100" i="72"/>
  <c r="U3104" i="72"/>
  <c r="S3104" i="72"/>
  <c r="U3108" i="72"/>
  <c r="S3108" i="72"/>
  <c r="U3112" i="72"/>
  <c r="S3112" i="72"/>
  <c r="U3116" i="72"/>
  <c r="S3116" i="72"/>
  <c r="U3120" i="72"/>
  <c r="S3120" i="72"/>
  <c r="U3124" i="72"/>
  <c r="S3124" i="72"/>
  <c r="U3128" i="72"/>
  <c r="S3128" i="72"/>
  <c r="U3132" i="72"/>
  <c r="S3132" i="72"/>
  <c r="U3136" i="72"/>
  <c r="S3136" i="72"/>
  <c r="U3140" i="72"/>
  <c r="S3140" i="72"/>
  <c r="U3144" i="72"/>
  <c r="S3144" i="72"/>
  <c r="U3148" i="72"/>
  <c r="S3148" i="72"/>
  <c r="U3152" i="72"/>
  <c r="S3152" i="72"/>
  <c r="U3156" i="72"/>
  <c r="S3156" i="72"/>
  <c r="U3160" i="72"/>
  <c r="S3160" i="72"/>
  <c r="U3164" i="72"/>
  <c r="S3164" i="72"/>
  <c r="U3168" i="72"/>
  <c r="S3168" i="72"/>
  <c r="U3172" i="72"/>
  <c r="S3172" i="72"/>
  <c r="U3176" i="72"/>
  <c r="S3176" i="72"/>
  <c r="U3180" i="72"/>
  <c r="S3180" i="72"/>
  <c r="U3184" i="72"/>
  <c r="S3184" i="72"/>
  <c r="U3188" i="72"/>
  <c r="S3188" i="72"/>
  <c r="U3192" i="72"/>
  <c r="S3192" i="72"/>
  <c r="U3196" i="72"/>
  <c r="S3196" i="72"/>
  <c r="U3200" i="72"/>
  <c r="S3200" i="72"/>
  <c r="U3204" i="72"/>
  <c r="S3204" i="72"/>
  <c r="U3208" i="72"/>
  <c r="S3208" i="72"/>
  <c r="U3212" i="72"/>
  <c r="S3212" i="72"/>
  <c r="U3216" i="72"/>
  <c r="S3216" i="72"/>
  <c r="U3220" i="72"/>
  <c r="S3220" i="72"/>
  <c r="U3224" i="72"/>
  <c r="S3224" i="72"/>
  <c r="U3228" i="72"/>
  <c r="S3228" i="72"/>
  <c r="U3232" i="72"/>
  <c r="S3232" i="72"/>
  <c r="U3236" i="72"/>
  <c r="S3236" i="72"/>
  <c r="U3240" i="72"/>
  <c r="S3240" i="72"/>
  <c r="U3244" i="72"/>
  <c r="S3244" i="72"/>
  <c r="U3248" i="72"/>
  <c r="S3248" i="72"/>
  <c r="U3252" i="72"/>
  <c r="S3252" i="72"/>
  <c r="U3256" i="72"/>
  <c r="S3256" i="72"/>
  <c r="U3260" i="72"/>
  <c r="S3260" i="72"/>
  <c r="U3264" i="72"/>
  <c r="S3264" i="72"/>
  <c r="U3268" i="72"/>
  <c r="S3268" i="72"/>
  <c r="U3272" i="72"/>
  <c r="S3272" i="72"/>
  <c r="U3276" i="72"/>
  <c r="S3276" i="72"/>
  <c r="U3280" i="72"/>
  <c r="S3280" i="72"/>
  <c r="U3284" i="72"/>
  <c r="S3284" i="72"/>
  <c r="U3288" i="72"/>
  <c r="S3288" i="72"/>
  <c r="U3292" i="72"/>
  <c r="S3292" i="72"/>
  <c r="U3296" i="72"/>
  <c r="S3296" i="72"/>
  <c r="U3300" i="72"/>
  <c r="S3300" i="72"/>
  <c r="U3304" i="72"/>
  <c r="S3304" i="72"/>
  <c r="U3308" i="72"/>
  <c r="S3308" i="72"/>
  <c r="U3312" i="72"/>
  <c r="S3312" i="72"/>
  <c r="U3316" i="72"/>
  <c r="S3316" i="72"/>
  <c r="U3323" i="72"/>
  <c r="S3323" i="72"/>
  <c r="U3327" i="72"/>
  <c r="S3327" i="72"/>
  <c r="U3331" i="72"/>
  <c r="S3331" i="72"/>
  <c r="U3335" i="72"/>
  <c r="S3335" i="72"/>
  <c r="U3339" i="72"/>
  <c r="S3339" i="72"/>
  <c r="U3343" i="72"/>
  <c r="S3343" i="72"/>
  <c r="U3348" i="72"/>
  <c r="S3368" i="72"/>
  <c r="S3372" i="72"/>
  <c r="S3376" i="72"/>
  <c r="S3380" i="72"/>
  <c r="S3384" i="72"/>
  <c r="S3388" i="72"/>
  <c r="U3371" i="72"/>
  <c r="S3392" i="72"/>
  <c r="U3375" i="72"/>
  <c r="S3396" i="72"/>
  <c r="U3379" i="72"/>
  <c r="S3400" i="72"/>
  <c r="U3383" i="72"/>
  <c r="S3404" i="72"/>
  <c r="U3387" i="72"/>
  <c r="S3408" i="72"/>
  <c r="U3391" i="72"/>
  <c r="S3412" i="72"/>
  <c r="U3395" i="72"/>
  <c r="S3416" i="72"/>
  <c r="U3399" i="72"/>
  <c r="S3420" i="72"/>
  <c r="U3403" i="72"/>
  <c r="S3424" i="72"/>
  <c r="U3407" i="72"/>
  <c r="S3428" i="72"/>
  <c r="U3411" i="72"/>
  <c r="S3432" i="72"/>
  <c r="U3415" i="72"/>
  <c r="S3436" i="72"/>
  <c r="U3419" i="72"/>
  <c r="S3440" i="72"/>
  <c r="U3423" i="72"/>
  <c r="S3444" i="72"/>
  <c r="U3427" i="72"/>
  <c r="S3448" i="72"/>
  <c r="U3431" i="72"/>
  <c r="S3452" i="72"/>
  <c r="U3435" i="72"/>
  <c r="S3456" i="72"/>
  <c r="U3439" i="72"/>
  <c r="S3460" i="72"/>
  <c r="U3443" i="72"/>
  <c r="S3464" i="72"/>
  <c r="U3447" i="72"/>
  <c r="S3468" i="72"/>
  <c r="U3451" i="72"/>
  <c r="S3472" i="72"/>
  <c r="U3455" i="72"/>
  <c r="S3476" i="72"/>
  <c r="U3459" i="72"/>
  <c r="S3480" i="72"/>
  <c r="U3463" i="72"/>
  <c r="S3484" i="72"/>
  <c r="U3467" i="72"/>
  <c r="S3488" i="72"/>
  <c r="U3471" i="72"/>
  <c r="S3492" i="72"/>
  <c r="U3475" i="72"/>
  <c r="S3496" i="72"/>
  <c r="U3479" i="72"/>
  <c r="S3500" i="72"/>
  <c r="U3483" i="72"/>
  <c r="S3504" i="72"/>
  <c r="U3487" i="72"/>
  <c r="S3508" i="72"/>
  <c r="U3491" i="72"/>
  <c r="S3512" i="72"/>
  <c r="U3495" i="72"/>
  <c r="S3516" i="72"/>
  <c r="U3499" i="72"/>
  <c r="S3520" i="72"/>
  <c r="U3503" i="72"/>
  <c r="S3524" i="72"/>
  <c r="U3507" i="72"/>
  <c r="S3528" i="72"/>
  <c r="U3511" i="72"/>
  <c r="S3532" i="72"/>
  <c r="U3515" i="72"/>
  <c r="S3536" i="72"/>
  <c r="U3519" i="72"/>
  <c r="S3540" i="72"/>
  <c r="U3523" i="72"/>
  <c r="S3544" i="72"/>
  <c r="U3527" i="72"/>
  <c r="S3548" i="72"/>
  <c r="U3531" i="72"/>
  <c r="S3552" i="72"/>
  <c r="U3535" i="72"/>
  <c r="S3556" i="72"/>
  <c r="U3539" i="72"/>
  <c r="S3560" i="72"/>
  <c r="U3543" i="72"/>
  <c r="S3564" i="72"/>
  <c r="U3547" i="72"/>
  <c r="S3568" i="72"/>
  <c r="U3551" i="72"/>
  <c r="S3572" i="72"/>
  <c r="U3555" i="72"/>
  <c r="S3576" i="72"/>
  <c r="U3559" i="72"/>
  <c r="S3580" i="72"/>
  <c r="U3563" i="72"/>
  <c r="S3584" i="72"/>
  <c r="U3567" i="72"/>
  <c r="S3588" i="72"/>
  <c r="U3571" i="72"/>
  <c r="S3592" i="72"/>
  <c r="U3575" i="72"/>
  <c r="S3596" i="72"/>
  <c r="U3579" i="72"/>
  <c r="S3600" i="72"/>
  <c r="U3583" i="72"/>
  <c r="S3604" i="72"/>
  <c r="U3587" i="72"/>
  <c r="S3608" i="72"/>
  <c r="U3591" i="72"/>
  <c r="S3612" i="72"/>
  <c r="U3595" i="72"/>
  <c r="S3616" i="72"/>
  <c r="U3599" i="72"/>
  <c r="S3620" i="72"/>
  <c r="U3603" i="72"/>
  <c r="S3624" i="72"/>
  <c r="U3607" i="72"/>
  <c r="S3628" i="72"/>
  <c r="U3611" i="72"/>
  <c r="S3632" i="72"/>
  <c r="U3615" i="72"/>
  <c r="S3636" i="72"/>
  <c r="U3619" i="72"/>
  <c r="S3640" i="72"/>
  <c r="U3623" i="72"/>
  <c r="S3644" i="72"/>
  <c r="U3627" i="72"/>
  <c r="S3648" i="72"/>
  <c r="U3631" i="72"/>
  <c r="S3652" i="72"/>
  <c r="U3635" i="72"/>
  <c r="S3656" i="72"/>
  <c r="U3639" i="72"/>
  <c r="S3660" i="72"/>
  <c r="U3643" i="72"/>
  <c r="S3664" i="72"/>
  <c r="U3647" i="72"/>
  <c r="S3668" i="72"/>
  <c r="U3651" i="72"/>
  <c r="S3672" i="72"/>
  <c r="U3655" i="72"/>
  <c r="S3676" i="72"/>
  <c r="U3659" i="72"/>
  <c r="S3680" i="72"/>
  <c r="U3663" i="72"/>
  <c r="S3684" i="72"/>
  <c r="U3667" i="72"/>
  <c r="S3688" i="72"/>
  <c r="U3671" i="72"/>
  <c r="S3692" i="72"/>
  <c r="U3675" i="72"/>
  <c r="S3696" i="72"/>
  <c r="M2551" i="72"/>
  <c r="M2560" i="72"/>
  <c r="M2564" i="72"/>
  <c r="M2567" i="72"/>
  <c r="M2575" i="72"/>
  <c r="M2579" i="72"/>
  <c r="M2583" i="72"/>
  <c r="M2592" i="72"/>
  <c r="M2596" i="72"/>
  <c r="M2599" i="72"/>
  <c r="M2615" i="72"/>
  <c r="M2623" i="72"/>
  <c r="M2627" i="72"/>
  <c r="M2631" i="72"/>
  <c r="M2640" i="72"/>
  <c r="M2644" i="72"/>
  <c r="M2647" i="72"/>
  <c r="M2655" i="72"/>
  <c r="M2659" i="72"/>
  <c r="M2663" i="72"/>
  <c r="M2671" i="72"/>
  <c r="M2675" i="72"/>
  <c r="M2679" i="72"/>
  <c r="M2688" i="72"/>
  <c r="M2692" i="72"/>
  <c r="M2696" i="72"/>
  <c r="M2704" i="72"/>
  <c r="M2708" i="72"/>
  <c r="M2711" i="72"/>
  <c r="M2720" i="72"/>
  <c r="M2724" i="72"/>
  <c r="M2727" i="72"/>
  <c r="M2743" i="72"/>
  <c r="M2751" i="72"/>
  <c r="M2755" i="72"/>
  <c r="M2759" i="72"/>
  <c r="M2768" i="72"/>
  <c r="M2772" i="72"/>
  <c r="M2775" i="72"/>
  <c r="M2784" i="72"/>
  <c r="M2788" i="72"/>
  <c r="M2791" i="72"/>
  <c r="M2807" i="72"/>
  <c r="M2823" i="72"/>
  <c r="M2836" i="72"/>
  <c r="M2839" i="72"/>
  <c r="M2864" i="72"/>
  <c r="M2868" i="72"/>
  <c r="M2884" i="72"/>
  <c r="M2887" i="72"/>
  <c r="M2903" i="72"/>
  <c r="M2911" i="72"/>
  <c r="M2915" i="72"/>
  <c r="M2919" i="72"/>
  <c r="M2927" i="72"/>
  <c r="M2931" i="72"/>
  <c r="M2935" i="72"/>
  <c r="M2944" i="72"/>
  <c r="M2951" i="72"/>
  <c r="M2959" i="72"/>
  <c r="M2967" i="72"/>
  <c r="M2983" i="72"/>
  <c r="M3000" i="72"/>
  <c r="M3011" i="72"/>
  <c r="M3015" i="72"/>
  <c r="M3024" i="72"/>
  <c r="M3028" i="72"/>
  <c r="M3104" i="72"/>
  <c r="M3108" i="72"/>
  <c r="M3124" i="72"/>
  <c r="M3168" i="72"/>
  <c r="M3248" i="72"/>
  <c r="M3296" i="72"/>
  <c r="M3300" i="72"/>
  <c r="M3316" i="72"/>
  <c r="M3388" i="72"/>
  <c r="M3392" i="72"/>
  <c r="M3416" i="72"/>
  <c r="M3420" i="72"/>
  <c r="M3464" i="72"/>
  <c r="M3468" i="72"/>
  <c r="M3472" i="72"/>
  <c r="M3544" i="72"/>
  <c r="M3548" i="72"/>
  <c r="M3552" i="72"/>
  <c r="M1887" i="72"/>
  <c r="M2436" i="72"/>
  <c r="M2447" i="72"/>
  <c r="M2676" i="72"/>
  <c r="M2047" i="72"/>
  <c r="M2335" i="72"/>
  <c r="M3623" i="72"/>
  <c r="M3647" i="72"/>
  <c r="M3687" i="72"/>
  <c r="M2643" i="72"/>
  <c r="M2707" i="72"/>
  <c r="M3471" i="72"/>
  <c r="M3568" i="72"/>
  <c r="M3643" i="72"/>
  <c r="M20" i="72"/>
  <c r="M88" i="72"/>
  <c r="M132" i="72"/>
  <c r="M200" i="72"/>
  <c r="M228" i="72"/>
  <c r="M388" i="72"/>
  <c r="M420" i="72"/>
  <c r="M436" i="72"/>
  <c r="M452" i="72"/>
  <c r="M500" i="72"/>
  <c r="M516" i="72"/>
  <c r="M532" i="72"/>
  <c r="M564" i="72"/>
  <c r="M580" i="72"/>
  <c r="M596" i="72"/>
  <c r="M612" i="72"/>
  <c r="M660" i="72"/>
  <c r="M684" i="72"/>
  <c r="M688" i="72"/>
  <c r="M700" i="72"/>
  <c r="M716" i="72"/>
  <c r="M732" i="72"/>
  <c r="M736" i="72"/>
  <c r="M752" i="72"/>
  <c r="M764" i="72"/>
  <c r="M784" i="72"/>
  <c r="M796" i="72"/>
  <c r="M800" i="72"/>
  <c r="M812" i="72"/>
  <c r="M828" i="72"/>
  <c r="M848" i="72"/>
  <c r="M860" i="72"/>
  <c r="M864" i="72"/>
  <c r="M880" i="72"/>
  <c r="M892" i="72"/>
  <c r="M908" i="72"/>
  <c r="M912" i="72"/>
  <c r="M928" i="72"/>
  <c r="M944" i="72"/>
  <c r="M956" i="72"/>
  <c r="M960" i="72"/>
  <c r="M972" i="72"/>
  <c r="M976" i="72"/>
  <c r="M988" i="72"/>
  <c r="M1008" i="72"/>
  <c r="M1024" i="72"/>
  <c r="M1052" i="72"/>
  <c r="M1080" i="72"/>
  <c r="M1114" i="72"/>
  <c r="M1130" i="72"/>
  <c r="M1150" i="72"/>
  <c r="M1182" i="72"/>
  <c r="M646" i="72"/>
  <c r="M1904" i="72"/>
  <c r="M2064" i="72"/>
  <c r="M2559" i="72"/>
  <c r="M2632" i="72"/>
  <c r="M2672" i="72"/>
  <c r="M2703" i="72"/>
  <c r="M2752" i="72"/>
  <c r="M3404" i="72"/>
  <c r="M3415" i="72"/>
  <c r="M3484" i="72"/>
  <c r="M3504" i="72"/>
  <c r="M3516" i="72"/>
  <c r="M3551" i="72"/>
  <c r="M3580" i="72"/>
  <c r="M3615" i="72"/>
  <c r="M3664" i="72"/>
  <c r="M1759" i="72"/>
  <c r="M2159" i="72"/>
  <c r="M2256" i="72"/>
  <c r="M2548" i="72"/>
  <c r="M2660" i="72"/>
  <c r="M2723" i="72"/>
  <c r="M3027" i="72"/>
  <c r="M3391" i="72"/>
  <c r="M3480" i="72"/>
  <c r="M3500" i="72"/>
  <c r="M3547" i="72"/>
  <c r="M3576" i="72"/>
  <c r="M3611" i="72"/>
  <c r="M3631" i="72"/>
  <c r="M3660" i="72"/>
  <c r="M3695" i="72"/>
  <c r="M1824" i="72"/>
  <c r="M1983" i="72"/>
  <c r="M2199" i="72"/>
  <c r="M2544" i="72"/>
  <c r="M2576" i="72"/>
  <c r="M2687" i="72"/>
  <c r="M2932" i="72"/>
  <c r="M3295" i="72"/>
  <c r="M3448" i="72"/>
  <c r="M3496" i="72"/>
  <c r="M3543" i="72"/>
  <c r="M3607" i="72"/>
  <c r="M3627" i="72"/>
  <c r="M3656" i="72"/>
  <c r="M3691" i="72"/>
  <c r="M485" i="72"/>
  <c r="M617" i="72"/>
  <c r="M1035" i="72"/>
  <c r="M1036" i="72"/>
  <c r="M298" i="72"/>
  <c r="M484" i="72"/>
  <c r="M1560" i="72"/>
  <c r="M1612" i="72"/>
  <c r="M1664" i="72"/>
  <c r="M1840" i="72"/>
  <c r="M2000" i="72"/>
  <c r="M2080" i="72"/>
  <c r="M2239" i="72"/>
  <c r="M2324" i="72"/>
  <c r="M115" i="72"/>
  <c r="M163" i="72"/>
  <c r="M187" i="72"/>
  <c r="M259" i="72"/>
  <c r="M291" i="72"/>
  <c r="M307" i="72"/>
  <c r="M315" i="72"/>
  <c r="M359" i="72"/>
  <c r="M451" i="72"/>
  <c r="M523" i="72"/>
  <c r="M547" i="72"/>
  <c r="M579" i="72"/>
  <c r="M603" i="72"/>
  <c r="M611" i="72"/>
  <c r="M627" i="72"/>
  <c r="M635" i="72"/>
  <c r="M643" i="72"/>
  <c r="M667" i="72"/>
  <c r="M683" i="72"/>
  <c r="M699" i="72"/>
  <c r="M715" i="72"/>
  <c r="M731" i="72"/>
  <c r="M747" i="72"/>
  <c r="M763" i="72"/>
  <c r="M779" i="72"/>
  <c r="M795" i="72"/>
  <c r="M811" i="72"/>
  <c r="M827" i="72"/>
  <c r="M843" i="72"/>
  <c r="M847" i="72"/>
  <c r="M859" i="72"/>
  <c r="M863" i="72"/>
  <c r="M875" i="72"/>
  <c r="M891" i="72"/>
  <c r="M907" i="72"/>
  <c r="M939" i="72"/>
  <c r="M955" i="72"/>
  <c r="M987" i="72"/>
  <c r="M1600" i="72"/>
  <c r="M1808" i="72"/>
  <c r="M1944" i="72"/>
  <c r="M2112" i="72"/>
  <c r="M2320" i="72"/>
  <c r="M586" i="72"/>
  <c r="M2128" i="72"/>
  <c r="M2127" i="72"/>
  <c r="M2192" i="72"/>
  <c r="M2191" i="72"/>
  <c r="M2208" i="72"/>
  <c r="M2207" i="72"/>
  <c r="M2244" i="72"/>
  <c r="M2243" i="72"/>
  <c r="M2304" i="72"/>
  <c r="M2303" i="72"/>
  <c r="M2308" i="72"/>
  <c r="M2307" i="72"/>
  <c r="M2352" i="72"/>
  <c r="M2351" i="72"/>
  <c r="M2356" i="72"/>
  <c r="M2355" i="72"/>
  <c r="M2416" i="72"/>
  <c r="M2415" i="72"/>
  <c r="M2420" i="72"/>
  <c r="M2419" i="72"/>
  <c r="M2464" i="72"/>
  <c r="M2463" i="72"/>
  <c r="M2468" i="72"/>
  <c r="M2467" i="72"/>
  <c r="M2512" i="72"/>
  <c r="M2511" i="72"/>
  <c r="M2516" i="72"/>
  <c r="M2515" i="72"/>
  <c r="M2608" i="72"/>
  <c r="M2607" i="72"/>
  <c r="M2612" i="72"/>
  <c r="M2611" i="72"/>
  <c r="M2736" i="72"/>
  <c r="M2735" i="72"/>
  <c r="M2740" i="72"/>
  <c r="M2739" i="72"/>
  <c r="M2800" i="72"/>
  <c r="M2799" i="72"/>
  <c r="M2804" i="72"/>
  <c r="M2803" i="72"/>
  <c r="M2815" i="72"/>
  <c r="M2816" i="72"/>
  <c r="M2819" i="72"/>
  <c r="M2820" i="72"/>
  <c r="M2832" i="72"/>
  <c r="M2831" i="72"/>
  <c r="M2848" i="72"/>
  <c r="M2847" i="72"/>
  <c r="M2852" i="72"/>
  <c r="M2851" i="72"/>
  <c r="M2856" i="72"/>
  <c r="M2855" i="72"/>
  <c r="M2880" i="72"/>
  <c r="M2879" i="72"/>
  <c r="M2896" i="72"/>
  <c r="M2895" i="72"/>
  <c r="M2900" i="72"/>
  <c r="M2899" i="72"/>
  <c r="M2948" i="72"/>
  <c r="M2947" i="72"/>
  <c r="M2963" i="72"/>
  <c r="M2964" i="72"/>
  <c r="M2976" i="72"/>
  <c r="M2975" i="72"/>
  <c r="M2980" i="72"/>
  <c r="M2979" i="72"/>
  <c r="M2992" i="72"/>
  <c r="M2991" i="72"/>
  <c r="M2996" i="72"/>
  <c r="M2995" i="72"/>
  <c r="M3007" i="72"/>
  <c r="M3008" i="72"/>
  <c r="M3040" i="72"/>
  <c r="M3039" i="72"/>
  <c r="M3044" i="72"/>
  <c r="M3043" i="72"/>
  <c r="M3059" i="72"/>
  <c r="M3060" i="72"/>
  <c r="M3063" i="72"/>
  <c r="M3064" i="72"/>
  <c r="M3072" i="72"/>
  <c r="M3071" i="72"/>
  <c r="M3076" i="72"/>
  <c r="M3075" i="72"/>
  <c r="M3087" i="72"/>
  <c r="M3088" i="72"/>
  <c r="M3091" i="72"/>
  <c r="M3092" i="72"/>
  <c r="M3120" i="72"/>
  <c r="M3119" i="72"/>
  <c r="M3136" i="72"/>
  <c r="M3135" i="72"/>
  <c r="M3140" i="72"/>
  <c r="M3139" i="72"/>
  <c r="M3172" i="72"/>
  <c r="M3171" i="72"/>
  <c r="M3184" i="72"/>
  <c r="M3183" i="72"/>
  <c r="M3188" i="72"/>
  <c r="M3187" i="72"/>
  <c r="M3199" i="72"/>
  <c r="M3200" i="72"/>
  <c r="M3203" i="72"/>
  <c r="M3204" i="72"/>
  <c r="M3216" i="72"/>
  <c r="M3215" i="72"/>
  <c r="M3220" i="72"/>
  <c r="M3219" i="72"/>
  <c r="M3224" i="72"/>
  <c r="M3223" i="72"/>
  <c r="M3252" i="72"/>
  <c r="M3251" i="72"/>
  <c r="M3264" i="72"/>
  <c r="M3263" i="72"/>
  <c r="M3268" i="72"/>
  <c r="M3267" i="72"/>
  <c r="M3279" i="72"/>
  <c r="M3280" i="72"/>
  <c r="M3283" i="72"/>
  <c r="M3284" i="72"/>
  <c r="M3312" i="72"/>
  <c r="M3311" i="72"/>
  <c r="M3331" i="72"/>
  <c r="M3330" i="72"/>
  <c r="M3335" i="72"/>
  <c r="M3334" i="72"/>
  <c r="M3368" i="72"/>
  <c r="M3346" i="72"/>
  <c r="M3372" i="72"/>
  <c r="M3371" i="72"/>
  <c r="M3384" i="72"/>
  <c r="M3383" i="72"/>
  <c r="M37" i="72"/>
  <c r="M230" i="72"/>
  <c r="M358" i="72"/>
  <c r="M1119" i="72"/>
  <c r="M1135" i="72"/>
  <c r="M1167" i="72"/>
  <c r="M1215" i="72"/>
  <c r="M1231" i="72"/>
  <c r="M1504" i="72"/>
  <c r="M1815" i="72"/>
  <c r="M1871" i="72"/>
  <c r="M1935" i="72"/>
  <c r="M1967" i="72"/>
  <c r="M2031" i="72"/>
  <c r="M2071" i="72"/>
  <c r="M2383" i="72"/>
  <c r="M2387" i="72"/>
  <c r="M2403" i="72"/>
  <c r="M2432" i="72"/>
  <c r="M2488" i="72"/>
  <c r="M2499" i="72"/>
  <c r="M2528" i="72"/>
  <c r="M2628" i="72"/>
  <c r="M2639" i="72"/>
  <c r="M2656" i="72"/>
  <c r="M2719" i="72"/>
  <c r="M2867" i="72"/>
  <c r="M2928" i="72"/>
  <c r="M2960" i="72"/>
  <c r="M3012" i="72"/>
  <c r="M3023" i="72"/>
  <c r="M3107" i="72"/>
  <c r="M3232" i="72"/>
  <c r="M3315" i="72"/>
  <c r="M133" i="72"/>
  <c r="M197" i="72"/>
  <c r="M377" i="72"/>
  <c r="M566" i="72"/>
  <c r="M1440" i="72"/>
  <c r="M1500" i="72"/>
  <c r="M1583" i="72"/>
  <c r="M1687" i="72"/>
  <c r="M1743" i="72"/>
  <c r="M1855" i="72"/>
  <c r="M1919" i="72"/>
  <c r="M1951" i="72"/>
  <c r="M2015" i="72"/>
  <c r="M2095" i="72"/>
  <c r="M2176" i="72"/>
  <c r="M2271" i="72"/>
  <c r="M2275" i="72"/>
  <c r="M2291" i="72"/>
  <c r="M2372" i="72"/>
  <c r="M2399" i="72"/>
  <c r="M2484" i="72"/>
  <c r="M2495" i="72"/>
  <c r="M2595" i="72"/>
  <c r="M2624" i="72"/>
  <c r="M2695" i="72"/>
  <c r="M2767" i="72"/>
  <c r="M2771" i="72"/>
  <c r="M2787" i="72"/>
  <c r="M2835" i="72"/>
  <c r="M2863" i="72"/>
  <c r="M2916" i="72"/>
  <c r="M2999" i="72"/>
  <c r="M3103" i="72"/>
  <c r="M3156" i="72"/>
  <c r="M3167" i="72"/>
  <c r="M761" i="72"/>
  <c r="M1311" i="72"/>
  <c r="M1616" i="72"/>
  <c r="M2143" i="72"/>
  <c r="M2223" i="72"/>
  <c r="M2260" i="72"/>
  <c r="M2287" i="72"/>
  <c r="M2339" i="72"/>
  <c r="M2368" i="72"/>
  <c r="M2451" i="72"/>
  <c r="M2480" i="72"/>
  <c r="M2563" i="72"/>
  <c r="M2580" i="72"/>
  <c r="M2591" i="72"/>
  <c r="M2691" i="72"/>
  <c r="M2756" i="72"/>
  <c r="M2783" i="72"/>
  <c r="M2883" i="72"/>
  <c r="M2912" i="72"/>
  <c r="M2943" i="72"/>
  <c r="M3056" i="72"/>
  <c r="M3123" i="72"/>
  <c r="M3152" i="72"/>
  <c r="M3208" i="72"/>
  <c r="M3247" i="72"/>
  <c r="M3299" i="72"/>
  <c r="M3432" i="72"/>
  <c r="M3431" i="72"/>
  <c r="M3436" i="72"/>
  <c r="M3435" i="72"/>
  <c r="M3528" i="72"/>
  <c r="M3527" i="72"/>
  <c r="M3532" i="72"/>
  <c r="M3531" i="72"/>
  <c r="M3536" i="72"/>
  <c r="M3535" i="72"/>
  <c r="M3592" i="72"/>
  <c r="M3591" i="72"/>
  <c r="M3596" i="72"/>
  <c r="M3595" i="72"/>
  <c r="M3600" i="72"/>
  <c r="M3599" i="72"/>
  <c r="M3672" i="72"/>
  <c r="M3671" i="72"/>
  <c r="M3676" i="72"/>
  <c r="M3675" i="72"/>
  <c r="M3680" i="72"/>
  <c r="M3679" i="72"/>
  <c r="M3387" i="72"/>
  <c r="M3400" i="72"/>
  <c r="M3456" i="72"/>
  <c r="M3467" i="72"/>
  <c r="M3512" i="72"/>
  <c r="M3452" i="72"/>
  <c r="M3463" i="72"/>
  <c r="M117" i="72"/>
  <c r="M149" i="72"/>
  <c r="M181" i="72"/>
  <c r="M280" i="72"/>
  <c r="M404" i="72"/>
  <c r="M644" i="72"/>
  <c r="M1068" i="72"/>
  <c r="M1096" i="72"/>
  <c r="M1134" i="72"/>
  <c r="M1166" i="72"/>
  <c r="M1194" i="72"/>
  <c r="M1230" i="72"/>
  <c r="M250" i="72"/>
  <c r="M666" i="72"/>
  <c r="M1053" i="72"/>
  <c r="M1069" i="72"/>
  <c r="M282" i="72"/>
  <c r="M341" i="72"/>
  <c r="M393" i="72"/>
  <c r="M537" i="72"/>
  <c r="M1356" i="72"/>
  <c r="M1368" i="72"/>
  <c r="M1372" i="72"/>
  <c r="M1376" i="72"/>
  <c r="M1384" i="72"/>
  <c r="M1392" i="72"/>
  <c r="M1400" i="72"/>
  <c r="M1404" i="72"/>
  <c r="M1408" i="72"/>
  <c r="M1416" i="72"/>
  <c r="M1420" i="72"/>
  <c r="M1432" i="72"/>
  <c r="M1436" i="72"/>
  <c r="M1448" i="72"/>
  <c r="M1452" i="72"/>
  <c r="M1464" i="72"/>
  <c r="M1468" i="72"/>
  <c r="M1472" i="72"/>
  <c r="M1480" i="72"/>
  <c r="M1484" i="72"/>
  <c r="M1488" i="72"/>
  <c r="M1496" i="72"/>
  <c r="M1512" i="72"/>
  <c r="M1516" i="72"/>
  <c r="M1528" i="72"/>
  <c r="M1532" i="72"/>
  <c r="M1536" i="72"/>
  <c r="M1548" i="72"/>
  <c r="M1552" i="72"/>
  <c r="M1564" i="72"/>
  <c r="M1568" i="72"/>
  <c r="M1576" i="72"/>
  <c r="M1580" i="72"/>
  <c r="M1592" i="72"/>
  <c r="M1596" i="72"/>
  <c r="M1628" i="72"/>
  <c r="M1632" i="72"/>
  <c r="M1644" i="72"/>
  <c r="M1648" i="72"/>
  <c r="M1656" i="72"/>
  <c r="M1660" i="72"/>
  <c r="M1672" i="72"/>
  <c r="M1676" i="72"/>
  <c r="M1679" i="72"/>
  <c r="M1692" i="72"/>
  <c r="M1695" i="72"/>
  <c r="M1708" i="72"/>
  <c r="M1712" i="72"/>
  <c r="M1723" i="72"/>
  <c r="M1728" i="72"/>
  <c r="M1740" i="72"/>
  <c r="M1752" i="72"/>
  <c r="M1756" i="72"/>
  <c r="M1772" i="72"/>
  <c r="M1775" i="72"/>
  <c r="M1788" i="72"/>
  <c r="M1792" i="72"/>
  <c r="M1804" i="72"/>
  <c r="M1820" i="72"/>
  <c r="M1835" i="72"/>
  <c r="M1852" i="72"/>
  <c r="M1868" i="72"/>
  <c r="M1884" i="72"/>
  <c r="M1900" i="72"/>
  <c r="M1916" i="72"/>
  <c r="M1932" i="72"/>
  <c r="M1947" i="72"/>
  <c r="M1964" i="72"/>
  <c r="M1980" i="72"/>
  <c r="M1996" i="72"/>
  <c r="M2012" i="72"/>
  <c r="M2028" i="72"/>
  <c r="M2044" i="72"/>
  <c r="M2060" i="72"/>
  <c r="M2076" i="72"/>
  <c r="M2092" i="72"/>
  <c r="M2108" i="72"/>
  <c r="M2124" i="72"/>
  <c r="M2140" i="72"/>
  <c r="M2156" i="72"/>
  <c r="M2172" i="72"/>
  <c r="M2188" i="72"/>
  <c r="M2204" i="72"/>
  <c r="M2220" i="72"/>
  <c r="M2236" i="72"/>
  <c r="M410" i="72"/>
  <c r="M409" i="72"/>
  <c r="M422" i="72"/>
  <c r="M421" i="72"/>
  <c r="M522" i="72"/>
  <c r="M521" i="72"/>
  <c r="M570" i="72"/>
  <c r="M569" i="72"/>
  <c r="M582" i="72"/>
  <c r="M581" i="72"/>
  <c r="M602" i="72"/>
  <c r="M601" i="72"/>
  <c r="M650" i="72"/>
  <c r="M649" i="72"/>
  <c r="M662" i="72"/>
  <c r="M661" i="72"/>
  <c r="M717" i="72"/>
  <c r="M718" i="72"/>
  <c r="M749" i="72"/>
  <c r="M750" i="72"/>
  <c r="M754" i="72"/>
  <c r="M753" i="72"/>
  <c r="M770" i="72"/>
  <c r="M769" i="72"/>
  <c r="M914" i="72"/>
  <c r="M913" i="72"/>
  <c r="M930" i="72"/>
  <c r="M929" i="72"/>
  <c r="M994" i="72"/>
  <c r="M993" i="72"/>
  <c r="M1050" i="72"/>
  <c r="M1049" i="72"/>
  <c r="M1104" i="72"/>
  <c r="M1103" i="72"/>
  <c r="M1200" i="72"/>
  <c r="M1199" i="72"/>
  <c r="M1264" i="72"/>
  <c r="M1263" i="72"/>
  <c r="M1275" i="72"/>
  <c r="M1276" i="72"/>
  <c r="M1280" i="72"/>
  <c r="M1279" i="72"/>
  <c r="M1296" i="72"/>
  <c r="M1295" i="72"/>
  <c r="M1360" i="72"/>
  <c r="M1359" i="72"/>
  <c r="M1387" i="72"/>
  <c r="M1388" i="72"/>
  <c r="M1456" i="72"/>
  <c r="M1455" i="72"/>
  <c r="M41" i="72"/>
  <c r="M57" i="72"/>
  <c r="M85" i="72"/>
  <c r="M169" i="72"/>
  <c r="M217" i="72"/>
  <c r="M261" i="72"/>
  <c r="M277" i="72"/>
  <c r="M309" i="72"/>
  <c r="M325" i="72"/>
  <c r="M361" i="72"/>
  <c r="M453" i="72"/>
  <c r="M505" i="72"/>
  <c r="M889" i="72"/>
  <c r="M945" i="72"/>
  <c r="M961" i="72"/>
  <c r="M1009" i="72"/>
  <c r="M1287" i="72"/>
  <c r="M1327" i="72"/>
  <c r="M1520" i="72"/>
  <c r="M105" i="72"/>
  <c r="M121" i="72"/>
  <c r="M405" i="72"/>
  <c r="M425" i="72"/>
  <c r="M441" i="72"/>
  <c r="M473" i="72"/>
  <c r="M517" i="72"/>
  <c r="M597" i="72"/>
  <c r="M849" i="72"/>
  <c r="M865" i="72"/>
  <c r="M1163" i="72"/>
  <c r="M1248" i="72"/>
  <c r="M1375" i="72"/>
  <c r="M1424" i="72"/>
  <c r="M165" i="72"/>
  <c r="M265" i="72"/>
  <c r="M313" i="72"/>
  <c r="M373" i="72"/>
  <c r="M549" i="72"/>
  <c r="M629" i="72"/>
  <c r="M686" i="72"/>
  <c r="M1025" i="72"/>
  <c r="M1159" i="72"/>
  <c r="M1344" i="72"/>
  <c r="M1391" i="72"/>
  <c r="M1431" i="72"/>
  <c r="M1471" i="72"/>
  <c r="M21" i="72"/>
  <c r="M53" i="72"/>
  <c r="M69" i="72"/>
  <c r="M101" i="72"/>
  <c r="M137" i="72"/>
  <c r="M185" i="72"/>
  <c r="M213" i="72"/>
  <c r="M245" i="72"/>
  <c r="M293" i="72"/>
  <c r="M329" i="72"/>
  <c r="M345" i="72"/>
  <c r="M389" i="72"/>
  <c r="M437" i="72"/>
  <c r="M457" i="72"/>
  <c r="M469" i="72"/>
  <c r="M489" i="72"/>
  <c r="M501" i="72"/>
  <c r="M533" i="72"/>
  <c r="M553" i="72"/>
  <c r="M613" i="72"/>
  <c r="M633" i="72"/>
  <c r="M737" i="72"/>
  <c r="M801" i="72"/>
  <c r="M833" i="72"/>
  <c r="M881" i="72"/>
  <c r="M897" i="72"/>
  <c r="M925" i="72"/>
  <c r="M977" i="72"/>
  <c r="M1017" i="72"/>
  <c r="M1085" i="72"/>
  <c r="M1151" i="72"/>
  <c r="M1183" i="72"/>
  <c r="M1535" i="72"/>
  <c r="M1631" i="72"/>
  <c r="M674" i="72"/>
  <c r="M690" i="72"/>
  <c r="M706" i="72"/>
  <c r="M722" i="72"/>
  <c r="M738" i="72"/>
  <c r="M742" i="72"/>
  <c r="M786" i="72"/>
  <c r="M802" i="72"/>
  <c r="M818" i="72"/>
  <c r="M834" i="72"/>
  <c r="M2344" i="72"/>
  <c r="M2392" i="72"/>
  <c r="M2584" i="72"/>
  <c r="M2792" i="72"/>
  <c r="M3016" i="72"/>
  <c r="M3160" i="72"/>
  <c r="M3408" i="72"/>
  <c r="M1724" i="72"/>
  <c r="M8" i="72"/>
  <c r="M24" i="72"/>
  <c r="M40" i="72"/>
  <c r="M56" i="72"/>
  <c r="M72" i="72"/>
  <c r="M87" i="72"/>
  <c r="M104" i="72"/>
  <c r="M120" i="72"/>
  <c r="M136" i="72"/>
  <c r="M152" i="72"/>
  <c r="M168" i="72"/>
  <c r="M184" i="72"/>
  <c r="M199" i="72"/>
  <c r="M279" i="72"/>
  <c r="M647" i="72"/>
  <c r="M1395" i="72"/>
  <c r="M1419" i="72"/>
  <c r="M1531" i="72"/>
  <c r="M1643" i="72"/>
  <c r="M1755" i="72"/>
  <c r="M1867" i="72"/>
  <c r="M1979" i="72"/>
  <c r="M2091" i="72"/>
  <c r="M2203" i="72"/>
  <c r="M781" i="72"/>
  <c r="M813" i="72"/>
  <c r="M845" i="72"/>
  <c r="M957" i="72"/>
  <c r="M1081" i="72"/>
  <c r="M1195" i="72"/>
  <c r="M1307" i="72"/>
  <c r="M1675" i="72"/>
  <c r="M1787" i="72"/>
  <c r="M1899" i="72"/>
  <c r="M2011" i="72"/>
  <c r="M2123" i="72"/>
  <c r="M2235" i="72"/>
  <c r="M877" i="72"/>
  <c r="M989" i="72"/>
  <c r="M1115" i="72"/>
  <c r="M1227" i="72"/>
  <c r="M1339" i="72"/>
  <c r="M1451" i="72"/>
  <c r="M1563" i="72"/>
  <c r="M1931" i="72"/>
  <c r="M2043" i="72"/>
  <c r="M2155" i="72"/>
  <c r="M1147" i="72"/>
  <c r="M1259" i="72"/>
  <c r="M1371" i="72"/>
  <c r="M1483" i="72"/>
  <c r="M1595" i="72"/>
  <c r="M1707" i="72"/>
  <c r="M1819" i="72"/>
  <c r="M1665" i="72"/>
  <c r="M1713" i="72"/>
  <c r="M1825" i="72"/>
  <c r="M1921" i="72"/>
  <c r="M1985" i="72"/>
  <c r="M2145" i="72"/>
  <c r="M2241" i="72"/>
  <c r="M701" i="72"/>
  <c r="M733" i="72"/>
  <c r="M909" i="72"/>
  <c r="M1021" i="72"/>
  <c r="M2187" i="72"/>
  <c r="M1403" i="72"/>
  <c r="M1515" i="72"/>
  <c r="M1627" i="72"/>
  <c r="M1739" i="72"/>
  <c r="M1851" i="72"/>
  <c r="M1963" i="72"/>
  <c r="M2075" i="72"/>
  <c r="M765" i="72"/>
  <c r="M941" i="72"/>
  <c r="M1065" i="72"/>
  <c r="M1179" i="72"/>
  <c r="M1291" i="72"/>
  <c r="M797" i="72"/>
  <c r="M829" i="72"/>
  <c r="M1547" i="72"/>
  <c r="M1659" i="72"/>
  <c r="M1771" i="72"/>
  <c r="M1883" i="72"/>
  <c r="M1995" i="72"/>
  <c r="M2107" i="72"/>
  <c r="M2219" i="72"/>
  <c r="M216" i="72"/>
  <c r="M232" i="72"/>
  <c r="M248" i="72"/>
  <c r="M264" i="72"/>
  <c r="M296" i="72"/>
  <c r="M312" i="72"/>
  <c r="M328" i="72"/>
  <c r="M344" i="72"/>
  <c r="M360" i="72"/>
  <c r="M376" i="72"/>
  <c r="M392" i="72"/>
  <c r="M408" i="72"/>
  <c r="M424" i="72"/>
  <c r="M440" i="72"/>
  <c r="M456" i="72"/>
  <c r="M472" i="72"/>
  <c r="M488" i="72"/>
  <c r="M504" i="72"/>
  <c r="M520" i="72"/>
  <c r="M536" i="72"/>
  <c r="M552" i="72"/>
  <c r="M568" i="72"/>
  <c r="M584" i="72"/>
  <c r="M600" i="72"/>
  <c r="M616" i="72"/>
  <c r="M632" i="72"/>
  <c r="M664" i="72"/>
  <c r="M861" i="72"/>
  <c r="M973" i="72"/>
  <c r="M1097" i="72"/>
  <c r="M1211" i="72"/>
  <c r="M1323" i="72"/>
  <c r="M1435" i="72"/>
  <c r="M1803" i="72"/>
  <c r="M1915" i="72"/>
  <c r="M2027" i="72"/>
  <c r="M2139" i="72"/>
  <c r="M1005" i="72"/>
  <c r="M1131" i="72"/>
  <c r="M1243" i="72"/>
  <c r="M1355" i="72"/>
  <c r="M1467" i="72"/>
  <c r="M1579" i="72"/>
  <c r="M1691" i="72"/>
  <c r="M893" i="72"/>
  <c r="M2059" i="72"/>
  <c r="M2171" i="72"/>
  <c r="M11" i="72"/>
  <c r="M43" i="72"/>
  <c r="M59" i="72"/>
  <c r="M91" i="72"/>
  <c r="M107" i="72"/>
  <c r="M123" i="72"/>
  <c r="M139" i="72"/>
  <c r="M171" i="72"/>
  <c r="M219" i="72"/>
  <c r="M235" i="72"/>
  <c r="M267" i="72"/>
  <c r="M283" i="72"/>
  <c r="M331" i="72"/>
  <c r="M347" i="72"/>
  <c r="M363" i="72"/>
  <c r="M379" i="72"/>
  <c r="M395" i="72"/>
  <c r="M411" i="72"/>
  <c r="M427" i="72"/>
  <c r="M459" i="72"/>
  <c r="M475" i="72"/>
  <c r="M491" i="72"/>
  <c r="M507" i="72"/>
  <c r="M539" i="72"/>
  <c r="M571" i="72"/>
  <c r="M619" i="72"/>
  <c r="M651" i="72"/>
  <c r="M648" i="72"/>
  <c r="M247" i="72"/>
  <c r="M7" i="72"/>
  <c r="M135" i="72"/>
  <c r="M439" i="72"/>
  <c r="M471" i="72"/>
  <c r="M503" i="72"/>
  <c r="M535" i="72"/>
  <c r="M55" i="72"/>
  <c r="M327" i="72"/>
  <c r="M407" i="72"/>
  <c r="M567" i="72"/>
  <c r="M599" i="72"/>
  <c r="M103" i="72"/>
  <c r="M215" i="72"/>
  <c r="M631" i="72"/>
  <c r="M295" i="72"/>
  <c r="M375" i="72"/>
  <c r="M663" i="72"/>
  <c r="M23" i="72"/>
  <c r="M183" i="72"/>
  <c r="M263" i="72"/>
  <c r="M543" i="72"/>
  <c r="M71" i="72"/>
  <c r="M151" i="72"/>
  <c r="M343" i="72"/>
  <c r="M519" i="72"/>
  <c r="M455" i="72"/>
  <c r="M487" i="72"/>
  <c r="M551" i="72"/>
  <c r="M119" i="72"/>
  <c r="M231" i="72"/>
  <c r="M423" i="72"/>
  <c r="M583" i="72"/>
  <c r="M51" i="72"/>
  <c r="M275" i="72"/>
  <c r="M2648" i="72"/>
  <c r="M39" i="72"/>
  <c r="M311" i="72"/>
  <c r="M391" i="72"/>
  <c r="M615" i="72"/>
  <c r="M36" i="72"/>
  <c r="M68" i="72"/>
  <c r="M84" i="72"/>
  <c r="M100" i="72"/>
  <c r="M116" i="72"/>
  <c r="M164" i="72"/>
  <c r="M180" i="72"/>
  <c r="M196" i="72"/>
  <c r="M244" i="72"/>
  <c r="M260" i="72"/>
  <c r="M292" i="72"/>
  <c r="M308" i="72"/>
  <c r="M324" i="72"/>
  <c r="M340" i="72"/>
  <c r="M356" i="72"/>
  <c r="M372" i="72"/>
  <c r="M387" i="72"/>
  <c r="M403" i="72"/>
  <c r="M588" i="72"/>
  <c r="M49" i="72"/>
  <c r="M177" i="72"/>
  <c r="M337" i="72"/>
  <c r="M465" i="72"/>
  <c r="M625" i="72"/>
  <c r="M760" i="72"/>
  <c r="M888" i="72"/>
  <c r="M1016" i="72"/>
  <c r="M1158" i="72"/>
  <c r="M1286" i="72"/>
  <c r="M1414" i="72"/>
  <c r="M1542" i="72"/>
  <c r="M1670" i="72"/>
  <c r="M1798" i="72"/>
  <c r="M1926" i="72"/>
  <c r="M19" i="72"/>
  <c r="M67" i="72"/>
  <c r="M83" i="72"/>
  <c r="M131" i="72"/>
  <c r="M147" i="72"/>
  <c r="M211" i="72"/>
  <c r="M227" i="72"/>
  <c r="M371" i="72"/>
  <c r="M435" i="72"/>
  <c r="M483" i="72"/>
  <c r="M515" i="72"/>
  <c r="M195" i="72"/>
  <c r="M323" i="72"/>
  <c r="M35" i="72"/>
  <c r="M355" i="72"/>
  <c r="M587" i="72"/>
  <c r="M243" i="72"/>
  <c r="M428" i="72"/>
  <c r="M739" i="72"/>
  <c r="M787" i="72"/>
  <c r="M899" i="72"/>
  <c r="M1071" i="72"/>
  <c r="M1233" i="72"/>
  <c r="M1297" i="72"/>
  <c r="M1393" i="72"/>
  <c r="M1457" i="72"/>
  <c r="M1553" i="72"/>
  <c r="M1617" i="72"/>
  <c r="M339" i="72"/>
  <c r="M60" i="72"/>
  <c r="M284" i="72"/>
  <c r="M636" i="72"/>
  <c r="M2193" i="72"/>
  <c r="M2441" i="72"/>
  <c r="M2457" i="72"/>
  <c r="M2473" i="72"/>
  <c r="M2489" i="72"/>
  <c r="M2505" i="72"/>
  <c r="M2521" i="72"/>
  <c r="M2537" i="72"/>
  <c r="M2553" i="72"/>
  <c r="M2569" i="72"/>
  <c r="M2601" i="72"/>
  <c r="M2617" i="72"/>
  <c r="M2633" i="72"/>
  <c r="M2665" i="72"/>
  <c r="M2681" i="72"/>
  <c r="M2697" i="72"/>
  <c r="M2713" i="72"/>
  <c r="M2729" i="72"/>
  <c r="M2745" i="72"/>
  <c r="M2761" i="72"/>
  <c r="M2777" i="72"/>
  <c r="M2809" i="72"/>
  <c r="M2825" i="72"/>
  <c r="M2841" i="72"/>
  <c r="M2857" i="72"/>
  <c r="M2873" i="72"/>
  <c r="M2889" i="72"/>
  <c r="M2905" i="72"/>
  <c r="M2921" i="72"/>
  <c r="M2937" i="72"/>
  <c r="M2953" i="72"/>
  <c r="M2969" i="72"/>
  <c r="M2985" i="72"/>
  <c r="M3001" i="72"/>
  <c r="M3033" i="72"/>
  <c r="M3049" i="72"/>
  <c r="M3065" i="72"/>
  <c r="M3081" i="72"/>
  <c r="M3097" i="72"/>
  <c r="M3113" i="72"/>
  <c r="M3129" i="72"/>
  <c r="M3145" i="72"/>
  <c r="M3177" i="72"/>
  <c r="M3193" i="72"/>
  <c r="M3209" i="72"/>
  <c r="M3225" i="72"/>
  <c r="M3241" i="72"/>
  <c r="M3257" i="72"/>
  <c r="M3273" i="72"/>
  <c r="M3289" i="72"/>
  <c r="M3305" i="72"/>
  <c r="M3324" i="72"/>
  <c r="M3340" i="72"/>
  <c r="M3377" i="72"/>
  <c r="M3393" i="72"/>
  <c r="M3425" i="72"/>
  <c r="M3441" i="72"/>
  <c r="M3457" i="72"/>
  <c r="M2380" i="72"/>
  <c r="M2396" i="72"/>
  <c r="M2412" i="72"/>
  <c r="M2428" i="72"/>
  <c r="M2444" i="72"/>
  <c r="M2460" i="72"/>
  <c r="M2476" i="72"/>
  <c r="M2492" i="72"/>
  <c r="M2508" i="72"/>
  <c r="M2524" i="72"/>
  <c r="M2540" i="72"/>
  <c r="M2556" i="72"/>
  <c r="M2588" i="72"/>
  <c r="M2604" i="72"/>
  <c r="M2620" i="72"/>
  <c r="M2636" i="72"/>
  <c r="M2652" i="72"/>
  <c r="M2668" i="72"/>
  <c r="M2684" i="72"/>
  <c r="M2700" i="72"/>
  <c r="M2716" i="72"/>
  <c r="M2732" i="72"/>
  <c r="M2748" i="72"/>
  <c r="M2764" i="72"/>
  <c r="M2780" i="72"/>
  <c r="M2796" i="72"/>
  <c r="M2812" i="72"/>
  <c r="M2828" i="72"/>
  <c r="M2844" i="72"/>
  <c r="M2860" i="72"/>
  <c r="M2876" i="72"/>
  <c r="M2892" i="72"/>
  <c r="M2908" i="72"/>
  <c r="M2924" i="72"/>
  <c r="M2940" i="72"/>
  <c r="M2956" i="72"/>
  <c r="M2972" i="72"/>
  <c r="M2988" i="72"/>
  <c r="M3004" i="72"/>
  <c r="M3020" i="72"/>
  <c r="M3036" i="72"/>
  <c r="M3052" i="72"/>
  <c r="M3068" i="72"/>
  <c r="M3084" i="72"/>
  <c r="M3100" i="72"/>
  <c r="M3116" i="72"/>
  <c r="M3132" i="72"/>
  <c r="M3148" i="72"/>
  <c r="M3164" i="72"/>
  <c r="M3180" i="72"/>
  <c r="M3196" i="72"/>
  <c r="M3212" i="72"/>
  <c r="M3228" i="72"/>
  <c r="M3244" i="72"/>
  <c r="M3260" i="72"/>
  <c r="M3276" i="72"/>
  <c r="M3292" i="72"/>
  <c r="M3308" i="72"/>
  <c r="M3327" i="72"/>
  <c r="M3343" i="72"/>
  <c r="M3380" i="72"/>
  <c r="M3396" i="72"/>
  <c r="M3412" i="72"/>
  <c r="M3428" i="72"/>
  <c r="M3444" i="72"/>
  <c r="M3460" i="72"/>
  <c r="M3476" i="72"/>
  <c r="M3492" i="72"/>
  <c r="M3508" i="72"/>
  <c r="M3524" i="72"/>
  <c r="M3540" i="72"/>
  <c r="M3556" i="72"/>
  <c r="M3572" i="72"/>
  <c r="M3588" i="72"/>
  <c r="M3604" i="72"/>
  <c r="M3620" i="72"/>
  <c r="M3636" i="72"/>
  <c r="M3652" i="72"/>
  <c r="M3668" i="72"/>
  <c r="M3684" i="72"/>
  <c r="M2472" i="72"/>
  <c r="M2680" i="72"/>
  <c r="M2840" i="72"/>
  <c r="M3048" i="72"/>
  <c r="M3440" i="72"/>
  <c r="M2520" i="72"/>
  <c r="M2888" i="72"/>
  <c r="M3256" i="72"/>
  <c r="M2568" i="72"/>
  <c r="M2728" i="72"/>
  <c r="M2936" i="72"/>
  <c r="M3096" i="72"/>
  <c r="M3304" i="72"/>
  <c r="M2776" i="72"/>
  <c r="M3144" i="72"/>
  <c r="M2616" i="72"/>
  <c r="M2824" i="72"/>
  <c r="M2984" i="72"/>
  <c r="M3192" i="72"/>
  <c r="M3376" i="72"/>
  <c r="M2456" i="72"/>
  <c r="M2664" i="72"/>
  <c r="M3032" i="72"/>
  <c r="M3424" i="72"/>
  <c r="M2504" i="72"/>
  <c r="M2872" i="72"/>
  <c r="M3080" i="72"/>
  <c r="M3240" i="72"/>
  <c r="M2552" i="72"/>
  <c r="M2712" i="72"/>
  <c r="M2920" i="72"/>
  <c r="M3288" i="72"/>
  <c r="M2760" i="72"/>
  <c r="M3128" i="72"/>
  <c r="M3339" i="72"/>
  <c r="M2440" i="72"/>
  <c r="M2600" i="72"/>
  <c r="M2808" i="72"/>
  <c r="M2968" i="72"/>
  <c r="M3176" i="72"/>
  <c r="M10" i="72"/>
  <c r="M26" i="72"/>
  <c r="M90" i="72"/>
  <c r="M234" i="72"/>
  <c r="M443" i="72"/>
  <c r="M2536" i="72"/>
  <c r="M2904" i="72"/>
  <c r="M3272" i="72"/>
  <c r="M285" i="72"/>
  <c r="M740" i="72"/>
  <c r="M1618" i="72"/>
  <c r="M2146" i="72"/>
  <c r="M2744" i="72"/>
  <c r="M2952" i="72"/>
  <c r="M3112" i="72"/>
  <c r="M3323" i="72"/>
  <c r="M1015" i="72"/>
  <c r="M1237" i="72"/>
  <c r="M2572" i="72"/>
  <c r="M2284" i="72"/>
  <c r="M32" i="72"/>
  <c r="M320" i="72"/>
  <c r="M2300" i="72"/>
  <c r="M743" i="72"/>
  <c r="M2332" i="72"/>
  <c r="M2348" i="72"/>
  <c r="M608" i="72"/>
  <c r="M951" i="72"/>
  <c r="M2268" i="72"/>
  <c r="M2364" i="72"/>
  <c r="M2252" i="72"/>
  <c r="M1173" i="72"/>
  <c r="M2316" i="72"/>
  <c r="M12" i="72"/>
  <c r="M92" i="72"/>
  <c r="M544" i="72"/>
  <c r="M13" i="72"/>
  <c r="M29" i="72"/>
  <c r="M45" i="72"/>
  <c r="M61" i="72"/>
  <c r="M77" i="72"/>
  <c r="M93" i="72"/>
  <c r="M109" i="72"/>
  <c r="M125" i="72"/>
  <c r="M141" i="72"/>
  <c r="M157" i="72"/>
  <c r="M173" i="72"/>
  <c r="M189" i="72"/>
  <c r="M205" i="72"/>
  <c r="M221" i="72"/>
  <c r="M237" i="72"/>
  <c r="M253" i="72"/>
  <c r="M269" i="72"/>
  <c r="M301" i="72"/>
  <c r="M317" i="72"/>
  <c r="M333" i="72"/>
  <c r="M349" i="72"/>
  <c r="M365" i="72"/>
  <c r="M381" i="72"/>
  <c r="M397" i="72"/>
  <c r="M413" i="72"/>
  <c r="M445" i="72"/>
  <c r="M461" i="72"/>
  <c r="M477" i="72"/>
  <c r="M493" i="72"/>
  <c r="M509" i="72"/>
  <c r="M525" i="72"/>
  <c r="M541" i="72"/>
  <c r="M557" i="72"/>
  <c r="M573" i="72"/>
  <c r="M589" i="72"/>
  <c r="M605" i="72"/>
  <c r="M621" i="72"/>
  <c r="M653" i="72"/>
  <c r="M669" i="72"/>
  <c r="M676" i="72"/>
  <c r="M692" i="72"/>
  <c r="M708" i="72"/>
  <c r="M724" i="72"/>
  <c r="M756" i="72"/>
  <c r="M772" i="72"/>
  <c r="M804" i="72"/>
  <c r="M820" i="72"/>
  <c r="M836" i="72"/>
  <c r="M852" i="72"/>
  <c r="M868" i="72"/>
  <c r="M884" i="72"/>
  <c r="M900" i="72"/>
  <c r="M14" i="72"/>
  <c r="M75" i="72"/>
  <c r="M155" i="72"/>
  <c r="M203" i="72"/>
  <c r="M251" i="72"/>
  <c r="M156" i="72"/>
  <c r="M188" i="72"/>
  <c r="M252" i="72"/>
  <c r="M300" i="72"/>
  <c r="M332" i="72"/>
  <c r="M380" i="72"/>
  <c r="M916" i="72"/>
  <c r="M932" i="72"/>
  <c r="M948" i="72"/>
  <c r="M964" i="72"/>
  <c r="M980" i="72"/>
  <c r="M996" i="72"/>
  <c r="M1012" i="72"/>
  <c r="M1028" i="72"/>
  <c r="M1056" i="72"/>
  <c r="M1088" i="72"/>
  <c r="M1106" i="72"/>
  <c r="M1122" i="72"/>
  <c r="M1138" i="72"/>
  <c r="M1154" i="72"/>
  <c r="M1170" i="72"/>
  <c r="M1186" i="72"/>
  <c r="M1202" i="72"/>
  <c r="M1218" i="72"/>
  <c r="M1250" i="72"/>
  <c r="M1266" i="72"/>
  <c r="M1282" i="72"/>
  <c r="M1298" i="72"/>
  <c r="M1314" i="72"/>
  <c r="M1330" i="72"/>
  <c r="M1346" i="72"/>
  <c r="M1362" i="72"/>
  <c r="M1378" i="72"/>
  <c r="M1410" i="72"/>
  <c r="M1426" i="72"/>
  <c r="M1442" i="72"/>
  <c r="M1458" i="72"/>
  <c r="M1474" i="72"/>
  <c r="M1490" i="72"/>
  <c r="M1506" i="72"/>
  <c r="M1522" i="72"/>
  <c r="M1538" i="72"/>
  <c r="M1570" i="72"/>
  <c r="M1586" i="72"/>
  <c r="M1602" i="72"/>
  <c r="M1634" i="72"/>
  <c r="M1650" i="72"/>
  <c r="M1666" i="72"/>
  <c r="M1682" i="72"/>
  <c r="M1698" i="72"/>
  <c r="M1730" i="72"/>
  <c r="M1746" i="72"/>
  <c r="M1762" i="72"/>
  <c r="M1778" i="72"/>
  <c r="M1794" i="72"/>
  <c r="M1810" i="72"/>
  <c r="M1826" i="72"/>
  <c r="M1842" i="72"/>
  <c r="M1858" i="72"/>
  <c r="M1874" i="72"/>
  <c r="M1890" i="72"/>
  <c r="M1906" i="72"/>
  <c r="M1938" i="72"/>
  <c r="M1954" i="72"/>
  <c r="M1970" i="72"/>
  <c r="M1986" i="72"/>
  <c r="M2002" i="72"/>
  <c r="M2018" i="72"/>
  <c r="M2034" i="72"/>
  <c r="M2050" i="72"/>
  <c r="M2066" i="72"/>
  <c r="M2082" i="72"/>
  <c r="M2098" i="72"/>
  <c r="M2114" i="72"/>
  <c r="M2130" i="72"/>
  <c r="M2162" i="72"/>
  <c r="M2178" i="72"/>
  <c r="M2194" i="72"/>
  <c r="M2210" i="72"/>
  <c r="M2226" i="72"/>
  <c r="M2249" i="72"/>
  <c r="M2265" i="72"/>
  <c r="M2281" i="72"/>
  <c r="M2297" i="72"/>
  <c r="M2313" i="72"/>
  <c r="M2329" i="72"/>
  <c r="M2345" i="72"/>
  <c r="M2361" i="72"/>
  <c r="M2377" i="72"/>
  <c r="M2409" i="72"/>
  <c r="M2425" i="72"/>
  <c r="M30" i="72"/>
  <c r="M46" i="72"/>
  <c r="M62" i="72"/>
  <c r="M78" i="72"/>
  <c r="M94" i="72"/>
  <c r="M110" i="72"/>
  <c r="M126" i="72"/>
  <c r="M142" i="72"/>
  <c r="M158" i="72"/>
  <c r="M174" i="72"/>
  <c r="M190" i="72"/>
  <c r="M206" i="72"/>
  <c r="M222" i="72"/>
  <c r="M238" i="72"/>
  <c r="M254" i="72"/>
  <c r="M270" i="72"/>
  <c r="M429" i="72"/>
  <c r="M476" i="72"/>
  <c r="M524" i="72"/>
  <c r="M637" i="72"/>
  <c r="M675" i="72"/>
  <c r="M788" i="72"/>
  <c r="M835" i="72"/>
  <c r="M995" i="72"/>
  <c r="M1072" i="72"/>
  <c r="M1121" i="72"/>
  <c r="M1234" i="72"/>
  <c r="M1394" i="72"/>
  <c r="M1554" i="72"/>
  <c r="M1714" i="72"/>
  <c r="M1761" i="72"/>
  <c r="M1922" i="72"/>
  <c r="M2081" i="72"/>
  <c r="M2242" i="72"/>
  <c r="M2280" i="72"/>
  <c r="M2393" i="72"/>
  <c r="M16" i="72"/>
  <c r="M48" i="72"/>
  <c r="M64" i="72"/>
  <c r="M80" i="72"/>
  <c r="M96" i="72"/>
  <c r="M112" i="72"/>
  <c r="M128" i="72"/>
  <c r="M144" i="72"/>
  <c r="M160" i="72"/>
  <c r="M176" i="72"/>
  <c r="M192" i="72"/>
  <c r="M208" i="72"/>
  <c r="M224" i="72"/>
  <c r="M239" i="72"/>
  <c r="M256" i="72"/>
  <c r="M272" i="72"/>
  <c r="M288" i="72"/>
  <c r="M304" i="72"/>
  <c r="M336" i="72"/>
  <c r="M352" i="72"/>
  <c r="M368" i="72"/>
  <c r="M384" i="72"/>
  <c r="M400" i="72"/>
  <c r="M416" i="72"/>
  <c r="M432" i="72"/>
  <c r="M448" i="72"/>
  <c r="M464" i="72"/>
  <c r="M480" i="72"/>
  <c r="M496" i="72"/>
  <c r="M512" i="72"/>
  <c r="M528" i="72"/>
  <c r="M560" i="72"/>
  <c r="M576" i="72"/>
  <c r="M592" i="72"/>
  <c r="M624" i="72"/>
  <c r="M640" i="72"/>
  <c r="M656" i="72"/>
  <c r="M679" i="72"/>
  <c r="M695" i="72"/>
  <c r="M711" i="72"/>
  <c r="M727" i="72"/>
  <c r="M759" i="72"/>
  <c r="M775" i="72"/>
  <c r="M791" i="72"/>
  <c r="M807" i="72"/>
  <c r="M823" i="72"/>
  <c r="M268" i="72"/>
  <c r="M723" i="72"/>
  <c r="M883" i="72"/>
  <c r="M1281" i="72"/>
  <c r="M1601" i="72"/>
  <c r="M1809" i="72"/>
  <c r="M2129" i="72"/>
  <c r="M172" i="72"/>
  <c r="M220" i="72"/>
  <c r="M316" i="72"/>
  <c r="M572" i="72"/>
  <c r="M1169" i="72"/>
  <c r="M1441" i="72"/>
  <c r="M1649" i="72"/>
  <c r="M1969" i="72"/>
  <c r="M2177" i="72"/>
  <c r="M2328" i="72"/>
  <c r="M931" i="72"/>
  <c r="M1329" i="72"/>
  <c r="M1489" i="72"/>
  <c r="M1857" i="72"/>
  <c r="M2017" i="72"/>
  <c r="M2376" i="72"/>
  <c r="M50" i="72"/>
  <c r="M338" i="72"/>
  <c r="M626" i="72"/>
  <c r="M124" i="72"/>
  <c r="M364" i="72"/>
  <c r="M412" i="72"/>
  <c r="M460" i="72"/>
  <c r="M620" i="72"/>
  <c r="M771" i="72"/>
  <c r="M1055" i="72"/>
  <c r="M1217" i="72"/>
  <c r="M1377" i="72"/>
  <c r="M1537" i="72"/>
  <c r="M1697" i="72"/>
  <c r="M1905" i="72"/>
  <c r="M2065" i="72"/>
  <c r="M2225" i="72"/>
  <c r="M74" i="72"/>
  <c r="M154" i="72"/>
  <c r="M668" i="72"/>
  <c r="M819" i="72"/>
  <c r="M979" i="72"/>
  <c r="M1105" i="72"/>
  <c r="M1745" i="72"/>
  <c r="M2264" i="72"/>
  <c r="M2424" i="72"/>
  <c r="M299" i="72"/>
  <c r="M508" i="72"/>
  <c r="M707" i="72"/>
  <c r="M867" i="72"/>
  <c r="M1153" i="72"/>
  <c r="M1265" i="72"/>
  <c r="M1425" i="72"/>
  <c r="M1585" i="72"/>
  <c r="M1793" i="72"/>
  <c r="M2113" i="72"/>
  <c r="M2312" i="72"/>
  <c r="M202" i="72"/>
  <c r="M556" i="72"/>
  <c r="M1633" i="72"/>
  <c r="M1953" i="72"/>
  <c r="M2161" i="72"/>
  <c r="M604" i="72"/>
  <c r="M755" i="72"/>
  <c r="M915" i="72"/>
  <c r="M1313" i="72"/>
  <c r="M1473" i="72"/>
  <c r="M1681" i="72"/>
  <c r="M1841" i="72"/>
  <c r="M2001" i="72"/>
  <c r="M2360" i="72"/>
  <c r="M348" i="72"/>
  <c r="M396" i="72"/>
  <c r="M444" i="72"/>
  <c r="M1027" i="72"/>
  <c r="M1201" i="72"/>
  <c r="M1361" i="72"/>
  <c r="M1521" i="72"/>
  <c r="M1889" i="72"/>
  <c r="M2049" i="72"/>
  <c r="M2209" i="72"/>
  <c r="M108" i="72"/>
  <c r="M652" i="72"/>
  <c r="M803" i="72"/>
  <c r="M963" i="72"/>
  <c r="M1087" i="72"/>
  <c r="M1729" i="72"/>
  <c r="M2248" i="72"/>
  <c r="M2408" i="72"/>
  <c r="M236" i="72"/>
  <c r="M492" i="72"/>
  <c r="M540" i="72"/>
  <c r="M691" i="72"/>
  <c r="M851" i="72"/>
  <c r="M1011" i="72"/>
  <c r="M1137" i="72"/>
  <c r="M1249" i="72"/>
  <c r="M1409" i="72"/>
  <c r="M1569" i="72"/>
  <c r="M1777" i="72"/>
  <c r="M1937" i="72"/>
  <c r="M2097" i="72"/>
  <c r="M2296" i="72"/>
  <c r="M28" i="72"/>
  <c r="M44" i="72"/>
  <c r="M76" i="72"/>
  <c r="M140" i="72"/>
  <c r="M204" i="72"/>
  <c r="M947" i="72"/>
  <c r="M1185" i="72"/>
  <c r="M1345" i="72"/>
  <c r="M1505" i="72"/>
  <c r="M1873" i="72"/>
  <c r="M2033" i="72"/>
  <c r="M286" i="72"/>
  <c r="M302" i="72"/>
  <c r="M318" i="72"/>
  <c r="M334" i="72"/>
  <c r="M350" i="72"/>
  <c r="M366" i="72"/>
  <c r="M382" i="72"/>
  <c r="M398" i="72"/>
  <c r="M414" i="72"/>
  <c r="M430" i="72"/>
  <c r="M446" i="72"/>
  <c r="M462" i="72"/>
  <c r="M478" i="72"/>
  <c r="M494" i="72"/>
  <c r="M510" i="72"/>
  <c r="M526" i="72"/>
  <c r="M542" i="72"/>
  <c r="M558" i="72"/>
  <c r="M574" i="72"/>
  <c r="M590" i="72"/>
  <c r="M606" i="72"/>
  <c r="M622" i="72"/>
  <c r="M638" i="72"/>
  <c r="M654" i="72"/>
  <c r="M670" i="72"/>
  <c r="M677" i="72"/>
  <c r="M693" i="72"/>
  <c r="M709" i="72"/>
  <c r="M839" i="72"/>
  <c r="M855" i="72"/>
  <c r="M871" i="72"/>
  <c r="M887" i="72"/>
  <c r="M903" i="72"/>
  <c r="M919" i="72"/>
  <c r="M935" i="72"/>
  <c r="M967" i="72"/>
  <c r="M983" i="72"/>
  <c r="M999" i="72"/>
  <c r="M1039" i="72"/>
  <c r="M1059" i="72"/>
  <c r="M1075" i="72"/>
  <c r="M1091" i="72"/>
  <c r="M1109" i="72"/>
  <c r="M1125" i="72"/>
  <c r="M1141" i="72"/>
  <c r="M1157" i="72"/>
  <c r="M1189" i="72"/>
  <c r="M1205" i="72"/>
  <c r="M1221" i="72"/>
  <c r="M1253" i="72"/>
  <c r="M1269" i="72"/>
  <c r="M1285" i="72"/>
  <c r="M1301" i="72"/>
  <c r="M1317" i="72"/>
  <c r="M1333" i="72"/>
  <c r="M1349" i="72"/>
  <c r="M1365" i="72"/>
  <c r="M1381" i="72"/>
  <c r="M1397" i="72"/>
  <c r="M1413" i="72"/>
  <c r="M1429" i="72"/>
  <c r="M1445" i="72"/>
  <c r="M1461" i="72"/>
  <c r="M1477" i="72"/>
  <c r="M1493" i="72"/>
  <c r="M1509" i="72"/>
  <c r="M1525" i="72"/>
  <c r="M1541" i="72"/>
  <c r="M1557" i="72"/>
  <c r="M1573" i="72"/>
  <c r="M1589" i="72"/>
  <c r="M1605" i="72"/>
  <c r="M1621" i="72"/>
  <c r="M1637" i="72"/>
  <c r="M1653" i="72"/>
  <c r="M1669" i="72"/>
  <c r="M1685" i="72"/>
  <c r="M1701" i="72"/>
  <c r="M1717" i="72"/>
  <c r="M1733" i="72"/>
  <c r="M1749" i="72"/>
  <c r="M1765" i="72"/>
  <c r="M1781" i="72"/>
  <c r="M1797" i="72"/>
  <c r="M1813" i="72"/>
  <c r="M1829" i="72"/>
  <c r="M1845" i="72"/>
  <c r="M1861" i="72"/>
  <c r="M1877" i="72"/>
  <c r="M1893" i="72"/>
  <c r="M1909" i="72"/>
  <c r="M1925" i="72"/>
  <c r="M1941" i="72"/>
  <c r="M1957" i="72"/>
  <c r="M1973" i="72"/>
  <c r="M1989" i="72"/>
  <c r="M2005" i="72"/>
  <c r="M2021" i="72"/>
  <c r="M2037" i="72"/>
  <c r="M2053" i="72"/>
  <c r="M2069" i="72"/>
  <c r="M2085" i="72"/>
  <c r="M2101" i="72"/>
  <c r="M2117" i="72"/>
  <c r="M2133" i="72"/>
  <c r="M2149" i="72"/>
  <c r="M2165" i="72"/>
  <c r="M2181" i="72"/>
  <c r="M2197" i="72"/>
  <c r="M2213" i="72"/>
  <c r="M2229" i="72"/>
  <c r="M240" i="72"/>
  <c r="M527" i="72"/>
  <c r="M18" i="72"/>
  <c r="M34" i="72"/>
  <c r="M66" i="72"/>
  <c r="M82" i="72"/>
  <c r="M98" i="72"/>
  <c r="M114" i="72"/>
  <c r="M130" i="72"/>
  <c r="M146" i="72"/>
  <c r="M162" i="72"/>
  <c r="M194" i="72"/>
  <c r="M210" i="72"/>
  <c r="M226" i="72"/>
  <c r="M242" i="72"/>
  <c r="M258" i="72"/>
  <c r="M274" i="72"/>
  <c r="M290" i="72"/>
  <c r="M306" i="72"/>
  <c r="M322" i="72"/>
  <c r="M354" i="72"/>
  <c r="M370" i="72"/>
  <c r="M386" i="72"/>
  <c r="M402" i="72"/>
  <c r="M418" i="72"/>
  <c r="M434" i="72"/>
  <c r="M450" i="72"/>
  <c r="M466" i="72"/>
  <c r="M481" i="72"/>
  <c r="M498" i="72"/>
  <c r="M514" i="72"/>
  <c r="M530" i="72"/>
  <c r="M546" i="72"/>
  <c r="M562" i="72"/>
  <c r="M578" i="72"/>
  <c r="M594" i="72"/>
  <c r="M610" i="72"/>
  <c r="M642" i="72"/>
  <c r="M658" i="72"/>
  <c r="M681" i="72"/>
  <c r="M697" i="72"/>
  <c r="M713" i="72"/>
  <c r="M729" i="72"/>
  <c r="M745" i="72"/>
  <c r="M777" i="72"/>
  <c r="M793" i="72"/>
  <c r="M809" i="72"/>
  <c r="M825" i="72"/>
  <c r="M841" i="72"/>
  <c r="M857" i="72"/>
  <c r="M873" i="72"/>
  <c r="M905" i="72"/>
  <c r="M921" i="72"/>
  <c r="M937" i="72"/>
  <c r="M953" i="72"/>
  <c r="M969" i="72"/>
  <c r="M985" i="72"/>
  <c r="M1001" i="72"/>
  <c r="M1045" i="72"/>
  <c r="M1061" i="72"/>
  <c r="M1077" i="72"/>
  <c r="M1093" i="72"/>
  <c r="M1111" i="72"/>
  <c r="M1127" i="72"/>
  <c r="M1143" i="72"/>
  <c r="M1175" i="72"/>
  <c r="M1191" i="72"/>
  <c r="M1207" i="72"/>
  <c r="M1223" i="72"/>
  <c r="M1239" i="72"/>
  <c r="M1255" i="72"/>
  <c r="M1271" i="72"/>
  <c r="M1303" i="72"/>
  <c r="M1319" i="72"/>
  <c r="M1335" i="72"/>
  <c r="M1351" i="72"/>
  <c r="M1367" i="72"/>
  <c r="M1383" i="72"/>
  <c r="M1399" i="72"/>
  <c r="M1415" i="72"/>
  <c r="M1430" i="72"/>
  <c r="M1447" i="72"/>
  <c r="M1463" i="72"/>
  <c r="M1479" i="72"/>
  <c r="M1495" i="72"/>
  <c r="M1511" i="72"/>
  <c r="M1527" i="72"/>
  <c r="M1543" i="72"/>
  <c r="M1558" i="72"/>
  <c r="M1575" i="72"/>
  <c r="M1591" i="72"/>
  <c r="M1607" i="72"/>
  <c r="M1623" i="72"/>
  <c r="M1639" i="72"/>
  <c r="M1655" i="72"/>
  <c r="M1671" i="72"/>
  <c r="M1686" i="72"/>
  <c r="M1703" i="72"/>
  <c r="M1719" i="72"/>
  <c r="M1735" i="72"/>
  <c r="M1751" i="72"/>
  <c r="M1767" i="72"/>
  <c r="M1783" i="72"/>
  <c r="M1799" i="72"/>
  <c r="M1814" i="72"/>
  <c r="M1831" i="72"/>
  <c r="M1847" i="72"/>
  <c r="M1863" i="72"/>
  <c r="M1879" i="72"/>
  <c r="M1895" i="72"/>
  <c r="M1911" i="72"/>
  <c r="M1927" i="72"/>
  <c r="M1942" i="72"/>
  <c r="M1959" i="72"/>
  <c r="M1975" i="72"/>
  <c r="M1991" i="72"/>
  <c r="M2007" i="72"/>
  <c r="M2023" i="72"/>
  <c r="M2039" i="72"/>
  <c r="M2055" i="72"/>
  <c r="M2070" i="72"/>
  <c r="M2087" i="72"/>
  <c r="M2103" i="72"/>
  <c r="M2119" i="72"/>
  <c r="M2135" i="72"/>
  <c r="M2151" i="72"/>
  <c r="M2167" i="72"/>
  <c r="M2183" i="72"/>
  <c r="M2198" i="72"/>
  <c r="M2215" i="72"/>
  <c r="M2231" i="72"/>
  <c r="M2254" i="72"/>
  <c r="M2270" i="72"/>
  <c r="M2286" i="72"/>
  <c r="M2302" i="72"/>
  <c r="M15" i="72"/>
  <c r="M710" i="72"/>
  <c r="M287" i="72"/>
  <c r="M207" i="72"/>
  <c r="M495" i="72"/>
  <c r="M271" i="72"/>
  <c r="M27" i="72"/>
  <c r="M463" i="72"/>
  <c r="M2317" i="72"/>
  <c r="M2334" i="72"/>
  <c r="M2350" i="72"/>
  <c r="M2366" i="72"/>
  <c r="M2382" i="72"/>
  <c r="M2398" i="72"/>
  <c r="M2414" i="72"/>
  <c r="M2430" i="72"/>
  <c r="M2445" i="72"/>
  <c r="M2462" i="72"/>
  <c r="M2478" i="72"/>
  <c r="M2494" i="72"/>
  <c r="M2510" i="72"/>
  <c r="M2526" i="72"/>
  <c r="M2542" i="72"/>
  <c r="M2558" i="72"/>
  <c r="M2573" i="72"/>
  <c r="M2590" i="72"/>
  <c r="M2606" i="72"/>
  <c r="M2622" i="72"/>
  <c r="M2638" i="72"/>
  <c r="M2654" i="72"/>
  <c r="M2670" i="72"/>
  <c r="M2686" i="72"/>
  <c r="M2701" i="72"/>
  <c r="M2718" i="72"/>
  <c r="M2734" i="72"/>
  <c r="M2750" i="72"/>
  <c r="M2766" i="72"/>
  <c r="M2782" i="72"/>
  <c r="M2798" i="72"/>
  <c r="M2814" i="72"/>
  <c r="M2829" i="72"/>
  <c r="M2846" i="72"/>
  <c r="M2862" i="72"/>
  <c r="M2878" i="72"/>
  <c r="M2894" i="72"/>
  <c r="M2910" i="72"/>
  <c r="M2926" i="72"/>
  <c r="M2942" i="72"/>
  <c r="M2957" i="72"/>
  <c r="M2974" i="72"/>
  <c r="M2990" i="72"/>
  <c r="M3006" i="72"/>
  <c r="M3022" i="72"/>
  <c r="M3038" i="72"/>
  <c r="M3054" i="72"/>
  <c r="M3070" i="72"/>
  <c r="M3085" i="72"/>
  <c r="M3102" i="72"/>
  <c r="M3118" i="72"/>
  <c r="M3134" i="72"/>
  <c r="M3150" i="72"/>
  <c r="M3166" i="72"/>
  <c r="M3182" i="72"/>
  <c r="M3198" i="72"/>
  <c r="M3213" i="72"/>
  <c r="M3230" i="72"/>
  <c r="M3246" i="72"/>
  <c r="M3262" i="72"/>
  <c r="M3278" i="72"/>
  <c r="M3294" i="72"/>
  <c r="M3310" i="72"/>
  <c r="M3329" i="72"/>
  <c r="M3344" i="72"/>
  <c r="M3382" i="72"/>
  <c r="M3398" i="72"/>
  <c r="M3414" i="72"/>
  <c r="M3430" i="72"/>
  <c r="M3446" i="72"/>
  <c r="M3462" i="72"/>
  <c r="M3478" i="72"/>
  <c r="M3493" i="72"/>
  <c r="M3510" i="72"/>
  <c r="M3526" i="72"/>
  <c r="M3542" i="72"/>
  <c r="M3558" i="72"/>
  <c r="M3574" i="72"/>
  <c r="M3590" i="72"/>
  <c r="M3606" i="72"/>
  <c r="M3621" i="72"/>
  <c r="M3638" i="72"/>
  <c r="M3654" i="72"/>
  <c r="M3670" i="72"/>
  <c r="M3686" i="72"/>
  <c r="M2054" i="72"/>
  <c r="M2182" i="72"/>
  <c r="M2301" i="72"/>
  <c r="M2429" i="72"/>
  <c r="M2557" i="72"/>
  <c r="M2685" i="72"/>
  <c r="M2813" i="72"/>
  <c r="M2941" i="72"/>
  <c r="M3069" i="72"/>
  <c r="M3197" i="72"/>
  <c r="M3328" i="72"/>
  <c r="M3477" i="72"/>
  <c r="M3605" i="72"/>
  <c r="M33" i="72"/>
  <c r="M161" i="72"/>
  <c r="M321" i="72"/>
  <c r="M449" i="72"/>
  <c r="M609" i="72"/>
  <c r="M744" i="72"/>
  <c r="M872" i="72"/>
  <c r="M1000" i="72"/>
  <c r="M1142" i="72"/>
  <c r="M1270" i="72"/>
  <c r="M728" i="72"/>
  <c r="M1398" i="72"/>
  <c r="M1526" i="72"/>
  <c r="M1654" i="72"/>
  <c r="M1782" i="72"/>
  <c r="M1910" i="72"/>
  <c r="M2038" i="72"/>
  <c r="M2166" i="72"/>
  <c r="M2285" i="72"/>
  <c r="M2413" i="72"/>
  <c r="M2541" i="72"/>
  <c r="M2669" i="72"/>
  <c r="M2797" i="72"/>
  <c r="M2925" i="72"/>
  <c r="M3053" i="72"/>
  <c r="M3181" i="72"/>
  <c r="M3309" i="72"/>
  <c r="M3461" i="72"/>
  <c r="M3589" i="72"/>
  <c r="M17" i="72"/>
  <c r="M145" i="72"/>
  <c r="M305" i="72"/>
  <c r="M433" i="72"/>
  <c r="M593" i="72"/>
  <c r="M856" i="72"/>
  <c r="M984" i="72"/>
  <c r="M1126" i="72"/>
  <c r="M1254" i="72"/>
  <c r="M1382" i="72"/>
  <c r="M712" i="72"/>
  <c r="M1510" i="72"/>
  <c r="M1638" i="72"/>
  <c r="M1766" i="72"/>
  <c r="M1894" i="72"/>
  <c r="M2022" i="72"/>
  <c r="M2150" i="72"/>
  <c r="M2269" i="72"/>
  <c r="M2397" i="72"/>
  <c r="M2525" i="72"/>
  <c r="M2653" i="72"/>
  <c r="M2781" i="72"/>
  <c r="M2909" i="72"/>
  <c r="M3037" i="72"/>
  <c r="M3165" i="72"/>
  <c r="M3293" i="72"/>
  <c r="M3445" i="72"/>
  <c r="M3573" i="72"/>
  <c r="M129" i="72"/>
  <c r="M289" i="72"/>
  <c r="M417" i="72"/>
  <c r="M577" i="72"/>
  <c r="M696" i="72"/>
  <c r="M840" i="72"/>
  <c r="M968" i="72"/>
  <c r="M1110" i="72"/>
  <c r="M1238" i="72"/>
  <c r="M1366" i="72"/>
  <c r="M273" i="72"/>
  <c r="M1494" i="72"/>
  <c r="M1622" i="72"/>
  <c r="M1750" i="72"/>
  <c r="M1878" i="72"/>
  <c r="M2006" i="72"/>
  <c r="M2134" i="72"/>
  <c r="M2253" i="72"/>
  <c r="M2381" i="72"/>
  <c r="M2509" i="72"/>
  <c r="M2637" i="72"/>
  <c r="M2765" i="72"/>
  <c r="M2893" i="72"/>
  <c r="M3021" i="72"/>
  <c r="M3149" i="72"/>
  <c r="M3277" i="72"/>
  <c r="M3429" i="72"/>
  <c r="M3557" i="72"/>
  <c r="M3685" i="72"/>
  <c r="M113" i="72"/>
  <c r="M257" i="72"/>
  <c r="M401" i="72"/>
  <c r="M561" i="72"/>
  <c r="M680" i="72"/>
  <c r="M824" i="72"/>
  <c r="M952" i="72"/>
  <c r="M1092" i="72"/>
  <c r="M1222" i="72"/>
  <c r="M1350" i="72"/>
  <c r="M1478" i="72"/>
  <c r="M1606" i="72"/>
  <c r="M1734" i="72"/>
  <c r="M1862" i="72"/>
  <c r="M1990" i="72"/>
  <c r="M2118" i="72"/>
  <c r="M2365" i="72"/>
  <c r="M2493" i="72"/>
  <c r="M2621" i="72"/>
  <c r="M2749" i="72"/>
  <c r="M2877" i="72"/>
  <c r="M3005" i="72"/>
  <c r="M3133" i="72"/>
  <c r="M3261" i="72"/>
  <c r="M3413" i="72"/>
  <c r="M3541" i="72"/>
  <c r="M3669" i="72"/>
  <c r="M97" i="72"/>
  <c r="M241" i="72"/>
  <c r="M385" i="72"/>
  <c r="M545" i="72"/>
  <c r="M808" i="72"/>
  <c r="M936" i="72"/>
  <c r="M1076" i="72"/>
  <c r="M1206" i="72"/>
  <c r="M1334" i="72"/>
  <c r="M225" i="72"/>
  <c r="M529" i="72"/>
  <c r="M1462" i="72"/>
  <c r="M1590" i="72"/>
  <c r="M1718" i="72"/>
  <c r="M1846" i="72"/>
  <c r="M1974" i="72"/>
  <c r="M2102" i="72"/>
  <c r="M2230" i="72"/>
  <c r="M2349" i="72"/>
  <c r="M2477" i="72"/>
  <c r="M2605" i="72"/>
  <c r="M2733" i="72"/>
  <c r="M2861" i="72"/>
  <c r="M2989" i="72"/>
  <c r="M3117" i="72"/>
  <c r="M3245" i="72"/>
  <c r="M3397" i="72"/>
  <c r="M3525" i="72"/>
  <c r="M3653" i="72"/>
  <c r="M81" i="72"/>
  <c r="M369" i="72"/>
  <c r="M513" i="72"/>
  <c r="M657" i="72"/>
  <c r="M792" i="72"/>
  <c r="M920" i="72"/>
  <c r="M1060" i="72"/>
  <c r="M1190" i="72"/>
  <c r="M1318" i="72"/>
  <c r="M209" i="72"/>
  <c r="M1446" i="72"/>
  <c r="M1574" i="72"/>
  <c r="M1702" i="72"/>
  <c r="M1830" i="72"/>
  <c r="M1958" i="72"/>
  <c r="M2086" i="72"/>
  <c r="M2214" i="72"/>
  <c r="M2333" i="72"/>
  <c r="M2461" i="72"/>
  <c r="M2589" i="72"/>
  <c r="M2717" i="72"/>
  <c r="M2845" i="72"/>
  <c r="M2973" i="72"/>
  <c r="M3101" i="72"/>
  <c r="M3229" i="72"/>
  <c r="M3381" i="72"/>
  <c r="M3509" i="72"/>
  <c r="M3637" i="72"/>
  <c r="M725" i="72"/>
  <c r="M741" i="72"/>
  <c r="M757" i="72"/>
  <c r="M1396" i="72"/>
  <c r="M65" i="72"/>
  <c r="M193" i="72"/>
  <c r="M353" i="72"/>
  <c r="M497" i="72"/>
  <c r="M641" i="72"/>
  <c r="M776" i="72"/>
  <c r="M904" i="72"/>
  <c r="M1044" i="72"/>
  <c r="M1174" i="72"/>
  <c r="M1302" i="72"/>
  <c r="M255" i="72"/>
  <c r="M511" i="72"/>
  <c r="M758" i="72"/>
  <c r="M223" i="72"/>
  <c r="M479" i="72"/>
  <c r="M726" i="72"/>
  <c r="M191" i="72"/>
  <c r="M447" i="72"/>
  <c r="M694" i="72"/>
  <c r="M175" i="72"/>
  <c r="M431" i="72"/>
  <c r="M678" i="72"/>
  <c r="M159" i="72"/>
  <c r="M415" i="72"/>
  <c r="M143" i="72"/>
  <c r="M399" i="72"/>
  <c r="M655" i="72"/>
  <c r="M127" i="72"/>
  <c r="M383" i="72"/>
  <c r="M639" i="72"/>
  <c r="M111" i="72"/>
  <c r="M367" i="72"/>
  <c r="M623" i="72"/>
  <c r="M95" i="72"/>
  <c r="M351" i="72"/>
  <c r="M607" i="72"/>
  <c r="R151" i="73"/>
  <c r="R96" i="73"/>
  <c r="R80" i="73"/>
  <c r="R64" i="73"/>
  <c r="R214" i="73"/>
  <c r="R198" i="73"/>
  <c r="R95" i="73"/>
  <c r="R79" i="73"/>
  <c r="R63" i="73"/>
  <c r="R213" i="73"/>
  <c r="R197" i="73"/>
  <c r="R94" i="73"/>
  <c r="R78" i="73"/>
  <c r="R62" i="73"/>
  <c r="R30" i="73"/>
  <c r="R212" i="73"/>
  <c r="R196" i="73"/>
  <c r="R180" i="73"/>
  <c r="R93" i="73"/>
  <c r="R77" i="73"/>
  <c r="R61" i="73"/>
  <c r="R29" i="73"/>
  <c r="R211" i="73"/>
  <c r="R195" i="73"/>
  <c r="R179" i="73"/>
  <c r="R163" i="73"/>
  <c r="R92" i="73"/>
  <c r="R76" i="73"/>
  <c r="R60" i="73"/>
  <c r="R28" i="73"/>
  <c r="R12" i="73"/>
  <c r="R210" i="73"/>
  <c r="R194" i="73"/>
  <c r="R162" i="73"/>
  <c r="R107" i="73"/>
  <c r="R91" i="73"/>
  <c r="R75" i="73"/>
  <c r="R59" i="73"/>
  <c r="R27" i="73"/>
  <c r="R11" i="73"/>
  <c r="R209" i="73"/>
  <c r="R193" i="73"/>
  <c r="R161" i="73"/>
  <c r="R106" i="73"/>
  <c r="R90" i="73"/>
  <c r="R74" i="73"/>
  <c r="R58" i="73"/>
  <c r="R26" i="73"/>
  <c r="R10" i="73"/>
  <c r="R208" i="73"/>
  <c r="R192" i="73"/>
  <c r="R160" i="73"/>
  <c r="R105" i="73"/>
  <c r="R89" i="73"/>
  <c r="R73" i="73"/>
  <c r="R57" i="73"/>
  <c r="R25" i="73"/>
  <c r="R9" i="73"/>
  <c r="R159" i="73"/>
  <c r="R88" i="73"/>
  <c r="R72" i="73"/>
  <c r="R56" i="73"/>
  <c r="R24" i="73"/>
  <c r="R8" i="73"/>
  <c r="R158" i="73"/>
  <c r="R87" i="73"/>
  <c r="R71" i="73"/>
  <c r="R55" i="73"/>
  <c r="R23" i="73"/>
  <c r="R7" i="73"/>
  <c r="R157" i="73"/>
  <c r="R86" i="73"/>
  <c r="R70" i="73"/>
  <c r="R54" i="73"/>
  <c r="R22" i="73"/>
  <c r="R6" i="73"/>
  <c r="R156" i="73"/>
  <c r="R85" i="73"/>
  <c r="R69" i="73"/>
  <c r="R53" i="73"/>
  <c r="R5" i="73"/>
  <c r="R187" i="73"/>
  <c r="R155" i="73"/>
  <c r="R100" i="73"/>
  <c r="R84" i="73"/>
  <c r="R68" i="73"/>
  <c r="R52" i="73"/>
  <c r="R4" i="73"/>
  <c r="R186" i="73"/>
  <c r="R154" i="73"/>
  <c r="R99" i="73"/>
  <c r="R83" i="73"/>
  <c r="R67" i="73"/>
  <c r="R51" i="73"/>
  <c r="R3" i="73"/>
  <c r="R152" i="73"/>
  <c r="R81" i="73"/>
  <c r="R65" i="73"/>
  <c r="R49" i="73"/>
  <c r="R82" i="73"/>
  <c r="R66" i="73"/>
  <c r="R50" i="73"/>
  <c r="R185" i="73"/>
  <c r="R153" i="73"/>
  <c r="M79" i="72"/>
  <c r="M335" i="72"/>
  <c r="M591" i="72"/>
  <c r="M63" i="72"/>
  <c r="M319" i="72"/>
  <c r="M575" i="72"/>
  <c r="M47" i="72"/>
  <c r="M303" i="72"/>
  <c r="M559" i="72"/>
  <c r="M31" i="72"/>
  <c r="M774" i="72"/>
  <c r="M773" i="72"/>
  <c r="M790" i="72"/>
  <c r="M789" i="72"/>
  <c r="M806" i="72"/>
  <c r="M805" i="72"/>
  <c r="M822" i="72"/>
  <c r="M821" i="72"/>
  <c r="M838" i="72"/>
  <c r="M837" i="72"/>
  <c r="M854" i="72"/>
  <c r="M853" i="72"/>
  <c r="M870" i="72"/>
  <c r="M869" i="72"/>
  <c r="M886" i="72"/>
  <c r="M885" i="72"/>
  <c r="M902" i="72"/>
  <c r="M901" i="72"/>
  <c r="M918" i="72"/>
  <c r="M917" i="72"/>
  <c r="M934" i="72"/>
  <c r="M933" i="72"/>
  <c r="M950" i="72"/>
  <c r="M949" i="72"/>
  <c r="M966" i="72"/>
  <c r="M965" i="72"/>
  <c r="M982" i="72"/>
  <c r="M981" i="72"/>
  <c r="M998" i="72"/>
  <c r="M997" i="72"/>
  <c r="M1014" i="72"/>
  <c r="M1013" i="72"/>
  <c r="M1038" i="72"/>
  <c r="M1037" i="72"/>
  <c r="M1058" i="72"/>
  <c r="M1057" i="72"/>
  <c r="M1074" i="72"/>
  <c r="M1073" i="72"/>
  <c r="M1090" i="72"/>
  <c r="M1089" i="72"/>
  <c r="M1108" i="72"/>
  <c r="M1107" i="72"/>
  <c r="M1124" i="72"/>
  <c r="M1123" i="72"/>
  <c r="M1140" i="72"/>
  <c r="M1139" i="72"/>
  <c r="M1156" i="72"/>
  <c r="M1155" i="72"/>
  <c r="M1172" i="72"/>
  <c r="M1171" i="72"/>
  <c r="M1188" i="72"/>
  <c r="M1187" i="72"/>
  <c r="M1204" i="72"/>
  <c r="M1203" i="72"/>
  <c r="M1220" i="72"/>
  <c r="M1219" i="72"/>
  <c r="M1236" i="72"/>
  <c r="M1235" i="72"/>
  <c r="M1252" i="72"/>
  <c r="M1251" i="72"/>
  <c r="M1268" i="72"/>
  <c r="M1267" i="72"/>
  <c r="M1284" i="72"/>
  <c r="M1283" i="72"/>
  <c r="M1300" i="72"/>
  <c r="M1299" i="72"/>
  <c r="M1316" i="72"/>
  <c r="M1315" i="72"/>
  <c r="M1332" i="72"/>
  <c r="M1331" i="72"/>
  <c r="M1348" i="72"/>
  <c r="M1347" i="72"/>
  <c r="M1364" i="72"/>
  <c r="M1363" i="72"/>
  <c r="M1380" i="72"/>
  <c r="M1379" i="72"/>
  <c r="M1412" i="72"/>
  <c r="M1411" i="72"/>
  <c r="M1428" i="72"/>
  <c r="M1427" i="72"/>
  <c r="M1444" i="72"/>
  <c r="M1443" i="72"/>
  <c r="M1460" i="72"/>
  <c r="M1459" i="72"/>
  <c r="M1476" i="72"/>
  <c r="M1475" i="72"/>
  <c r="M1492" i="72"/>
  <c r="M1491" i="72"/>
  <c r="M1508" i="72"/>
  <c r="M1507" i="72"/>
  <c r="M1524" i="72"/>
  <c r="M1523" i="72"/>
  <c r="M1540" i="72"/>
  <c r="M1539" i="72"/>
  <c r="M1556" i="72"/>
  <c r="M1555" i="72"/>
  <c r="M1572" i="72"/>
  <c r="M1571" i="72"/>
  <c r="M1588" i="72"/>
  <c r="M1587" i="72"/>
  <c r="M1604" i="72"/>
  <c r="M1603" i="72"/>
  <c r="M1620" i="72"/>
  <c r="M1619" i="72"/>
  <c r="M1636" i="72"/>
  <c r="M1635" i="72"/>
  <c r="M1652" i="72"/>
  <c r="M1651" i="72"/>
  <c r="M1668" i="72"/>
  <c r="M1667" i="72"/>
  <c r="M1684" i="72"/>
  <c r="M1683" i="72"/>
  <c r="M1700" i="72"/>
  <c r="M1699" i="72"/>
  <c r="M1716" i="72"/>
  <c r="M1715" i="72"/>
  <c r="M1732" i="72"/>
  <c r="M1731" i="72"/>
  <c r="M1748" i="72"/>
  <c r="M1747" i="72"/>
  <c r="M1764" i="72"/>
  <c r="M1763" i="72"/>
  <c r="M1780" i="72"/>
  <c r="M1779" i="72"/>
  <c r="M1796" i="72"/>
  <c r="M1795" i="72"/>
  <c r="M1812" i="72"/>
  <c r="M1811" i="72"/>
  <c r="M1828" i="72"/>
  <c r="M1827" i="72"/>
  <c r="M1844" i="72"/>
  <c r="M1843" i="72"/>
  <c r="M1860" i="72"/>
  <c r="M1859" i="72"/>
  <c r="M1876" i="72"/>
  <c r="M1875" i="72"/>
  <c r="M1892" i="72"/>
  <c r="M1891" i="72"/>
  <c r="M1908" i="72"/>
  <c r="M1907" i="72"/>
  <c r="M1924" i="72"/>
  <c r="M1923" i="72"/>
  <c r="M1940" i="72"/>
  <c r="M1939" i="72"/>
  <c r="M1956" i="72"/>
  <c r="M1955" i="72"/>
  <c r="M1972" i="72"/>
  <c r="M1971" i="72"/>
  <c r="M1988" i="72"/>
  <c r="M1987" i="72"/>
  <c r="M2004" i="72"/>
  <c r="M2003" i="72"/>
  <c r="M2020" i="72"/>
  <c r="M2019" i="72"/>
  <c r="M2036" i="72"/>
  <c r="M2035" i="72"/>
  <c r="M2052" i="72"/>
  <c r="M2051" i="72"/>
  <c r="M2068" i="72"/>
  <c r="M2067" i="72"/>
  <c r="M2084" i="72"/>
  <c r="M2083" i="72"/>
  <c r="M2100" i="72"/>
  <c r="M2099" i="72"/>
  <c r="M2116" i="72"/>
  <c r="M2115" i="72"/>
  <c r="M2132" i="72"/>
  <c r="M2131" i="72"/>
  <c r="M2148" i="72"/>
  <c r="M2147" i="72"/>
  <c r="M2164" i="72"/>
  <c r="M2163" i="72"/>
  <c r="M2180" i="72"/>
  <c r="M2179" i="72"/>
  <c r="M2196" i="72"/>
  <c r="M2195" i="72"/>
  <c r="M2212" i="72"/>
  <c r="M2211" i="72"/>
  <c r="M2228" i="72"/>
  <c r="M2227" i="72"/>
  <c r="M2251" i="72"/>
  <c r="M2250" i="72"/>
  <c r="M2267" i="72"/>
  <c r="M2266" i="72"/>
  <c r="M2283" i="72"/>
  <c r="M2282" i="72"/>
  <c r="M2299" i="72"/>
  <c r="M2298" i="72"/>
  <c r="M2315" i="72"/>
  <c r="M2314" i="72"/>
  <c r="M2331" i="72"/>
  <c r="M2330" i="72"/>
  <c r="M2347" i="72"/>
  <c r="M2346" i="72"/>
  <c r="M2363" i="72"/>
  <c r="M2362" i="72"/>
  <c r="M2379" i="72"/>
  <c r="M2378" i="72"/>
  <c r="M2395" i="72"/>
  <c r="M2394" i="72"/>
  <c r="M2411" i="72"/>
  <c r="M2410" i="72"/>
  <c r="M2427" i="72"/>
  <c r="M2426" i="72"/>
  <c r="M2443" i="72"/>
  <c r="M2442" i="72"/>
  <c r="M2459" i="72"/>
  <c r="M2458" i="72"/>
  <c r="M2475" i="72"/>
  <c r="M2474" i="72"/>
  <c r="M2491" i="72"/>
  <c r="M2490" i="72"/>
  <c r="M2507" i="72"/>
  <c r="M2506" i="72"/>
  <c r="M2523" i="72"/>
  <c r="M2522" i="72"/>
  <c r="M2539" i="72"/>
  <c r="M2538" i="72"/>
  <c r="M2555" i="72"/>
  <c r="M2554" i="72"/>
  <c r="M2571" i="72"/>
  <c r="M2570" i="72"/>
  <c r="M2587" i="72"/>
  <c r="M2586" i="72"/>
  <c r="M2603" i="72"/>
  <c r="M2602" i="72"/>
  <c r="M2619" i="72"/>
  <c r="M2618" i="72"/>
  <c r="M2635" i="72"/>
  <c r="M2634" i="72"/>
  <c r="M2651" i="72"/>
  <c r="M2650" i="72"/>
  <c r="M2667" i="72"/>
  <c r="M2666" i="72"/>
  <c r="M2683" i="72"/>
  <c r="M2682" i="72"/>
  <c r="M2699" i="72"/>
  <c r="M2698" i="72"/>
  <c r="M2715" i="72"/>
  <c r="M2714" i="72"/>
  <c r="M2731" i="72"/>
  <c r="M2730" i="72"/>
  <c r="M2747" i="72"/>
  <c r="M2746" i="72"/>
  <c r="M2763" i="72"/>
  <c r="M2762" i="72"/>
  <c r="M2779" i="72"/>
  <c r="M2778" i="72"/>
  <c r="M2795" i="72"/>
  <c r="M2794" i="72"/>
  <c r="M2811" i="72"/>
  <c r="M2810" i="72"/>
  <c r="M2827" i="72"/>
  <c r="M2826" i="72"/>
  <c r="M2843" i="72"/>
  <c r="M2842" i="72"/>
  <c r="M2859" i="72"/>
  <c r="M2858" i="72"/>
  <c r="M2875" i="72"/>
  <c r="M2874" i="72"/>
  <c r="M2891" i="72"/>
  <c r="M2890" i="72"/>
  <c r="M2907" i="72"/>
  <c r="M2906" i="72"/>
  <c r="M2923" i="72"/>
  <c r="M2922" i="72"/>
  <c r="M2939" i="72"/>
  <c r="M2938" i="72"/>
  <c r="M2955" i="72"/>
  <c r="M2954" i="72"/>
  <c r="M2971" i="72"/>
  <c r="M2970" i="72"/>
  <c r="M2987" i="72"/>
  <c r="M2986" i="72"/>
  <c r="M3003" i="72"/>
  <c r="M3002" i="72"/>
  <c r="M3019" i="72"/>
  <c r="M3018" i="72"/>
  <c r="M3035" i="72"/>
  <c r="M3034" i="72"/>
  <c r="M3051" i="72"/>
  <c r="M3050" i="72"/>
  <c r="M3067" i="72"/>
  <c r="M3066" i="72"/>
  <c r="M3083" i="72"/>
  <c r="M3082" i="72"/>
  <c r="M3099" i="72"/>
  <c r="M3098" i="72"/>
  <c r="M3115" i="72"/>
  <c r="M3114" i="72"/>
  <c r="M3131" i="72"/>
  <c r="M3130" i="72"/>
  <c r="M3147" i="72"/>
  <c r="M3146" i="72"/>
  <c r="M3163" i="72"/>
  <c r="M3162" i="72"/>
  <c r="M3179" i="72"/>
  <c r="M3178" i="72"/>
  <c r="M3195" i="72"/>
  <c r="M3194" i="72"/>
  <c r="M3211" i="72"/>
  <c r="M3210" i="72"/>
  <c r="M3227" i="72"/>
  <c r="M3226" i="72"/>
  <c r="M3243" i="72"/>
  <c r="M3242" i="72"/>
  <c r="M3259" i="72"/>
  <c r="M3258" i="72"/>
  <c r="M3275" i="72"/>
  <c r="M3274" i="72"/>
  <c r="M3291" i="72"/>
  <c r="M3290" i="72"/>
  <c r="M3307" i="72"/>
  <c r="M3306" i="72"/>
  <c r="M3326" i="72"/>
  <c r="M3325" i="72"/>
  <c r="M3342" i="72"/>
  <c r="M3341" i="72"/>
  <c r="M3379" i="72"/>
  <c r="M3378" i="72"/>
  <c r="M3395" i="72"/>
  <c r="M3394" i="72"/>
  <c r="M3411" i="72"/>
  <c r="M3410" i="72"/>
  <c r="M3427" i="72"/>
  <c r="M3426" i="72"/>
  <c r="M3443" i="72"/>
  <c r="M3442" i="72"/>
  <c r="M3459" i="72"/>
  <c r="M3458" i="72"/>
  <c r="M3475" i="72"/>
  <c r="M3474" i="72"/>
  <c r="M3491" i="72"/>
  <c r="M3490" i="72"/>
  <c r="M3507" i="72"/>
  <c r="M3506" i="72"/>
  <c r="M3523" i="72"/>
  <c r="M3522" i="72"/>
  <c r="M3539" i="72"/>
  <c r="M3538" i="72"/>
  <c r="M3555" i="72"/>
  <c r="M3554" i="72"/>
  <c r="M3571" i="72"/>
  <c r="M3570" i="72"/>
  <c r="M3587" i="72"/>
  <c r="M3586" i="72"/>
  <c r="M3603" i="72"/>
  <c r="M3602" i="72"/>
  <c r="M3619" i="72"/>
  <c r="M3618" i="72"/>
  <c r="M3635" i="72"/>
  <c r="M3634" i="72"/>
  <c r="M3651" i="72"/>
  <c r="M3650" i="72"/>
  <c r="M3667" i="72"/>
  <c r="M3666" i="72"/>
  <c r="M3683" i="72"/>
  <c r="M3682" i="72"/>
  <c r="M3699" i="72"/>
  <c r="M3698" i="72"/>
  <c r="T3686" i="72"/>
  <c r="T3685" i="72"/>
  <c r="T3684" i="72"/>
  <c r="T3683" i="72"/>
  <c r="T3682" i="72"/>
  <c r="T3681" i="72"/>
  <c r="T3680" i="72"/>
  <c r="T3679" i="72"/>
  <c r="T3678" i="72"/>
  <c r="T3677" i="72"/>
  <c r="T3676" i="72"/>
  <c r="T3675" i="72"/>
  <c r="T3674" i="72"/>
  <c r="T3673" i="72"/>
  <c r="T3672" i="72"/>
  <c r="T3671" i="72"/>
  <c r="T3670" i="72"/>
  <c r="T3669" i="72"/>
  <c r="T3668" i="72"/>
  <c r="T3667" i="72"/>
  <c r="T3666" i="72"/>
  <c r="T3665" i="72"/>
  <c r="T3664" i="72"/>
  <c r="T3663" i="72"/>
  <c r="T3662" i="72"/>
  <c r="T3661" i="72"/>
  <c r="T3660" i="72"/>
  <c r="T3659" i="72"/>
  <c r="T3658" i="72"/>
  <c r="T3657" i="72"/>
  <c r="T3656" i="72"/>
  <c r="T3655" i="72"/>
  <c r="T3654" i="72"/>
  <c r="T3653" i="72"/>
  <c r="T3652" i="72"/>
  <c r="T3651" i="72"/>
  <c r="T3650" i="72"/>
  <c r="T3649" i="72"/>
  <c r="T3648" i="72"/>
  <c r="T3647" i="72"/>
  <c r="T3646" i="72"/>
  <c r="T3645" i="72"/>
  <c r="T3644" i="72"/>
  <c r="T3643" i="72"/>
  <c r="T3642" i="72"/>
  <c r="T3641" i="72"/>
  <c r="T3640" i="72"/>
  <c r="T3639" i="72"/>
  <c r="T3638" i="72"/>
  <c r="T3637" i="72"/>
  <c r="T3636" i="72"/>
  <c r="T3635" i="72"/>
  <c r="T3634" i="72"/>
  <c r="T3633" i="72"/>
  <c r="T3632" i="72"/>
  <c r="T3631" i="72"/>
  <c r="T3630" i="72"/>
  <c r="T3629" i="72"/>
  <c r="T3628" i="72"/>
  <c r="T3627" i="72"/>
  <c r="T3626" i="72"/>
  <c r="T3625" i="72"/>
  <c r="T3624" i="72"/>
  <c r="T3623" i="72"/>
  <c r="T3622" i="72"/>
  <c r="T3621" i="72"/>
  <c r="T3620" i="72"/>
  <c r="T3619" i="72"/>
  <c r="T3618" i="72"/>
  <c r="T3617" i="72"/>
  <c r="T3616" i="72"/>
  <c r="T3615" i="72"/>
  <c r="T3614" i="72"/>
  <c r="T3613" i="72"/>
  <c r="T3612" i="72"/>
  <c r="T3611" i="72"/>
  <c r="T3610" i="72"/>
  <c r="T3609" i="72"/>
  <c r="T3608" i="72"/>
  <c r="T3607" i="72"/>
  <c r="T3606" i="72"/>
  <c r="T3605" i="72"/>
  <c r="T3604" i="72"/>
  <c r="T3603" i="72"/>
  <c r="T3602" i="72"/>
  <c r="T3601" i="72"/>
  <c r="T3600" i="72"/>
  <c r="T3599" i="72"/>
  <c r="T3598" i="72"/>
  <c r="T3597" i="72"/>
  <c r="T3596" i="72"/>
  <c r="T3595" i="72"/>
  <c r="T3594" i="72"/>
  <c r="T3593" i="72"/>
  <c r="T3592" i="72"/>
  <c r="T3591" i="72"/>
  <c r="T3590" i="72"/>
  <c r="T3589" i="72"/>
  <c r="T3588" i="72"/>
  <c r="T3587" i="72"/>
  <c r="T3586" i="72"/>
  <c r="T3585" i="72"/>
  <c r="T3584" i="72"/>
  <c r="T3583" i="72"/>
  <c r="T3582" i="72"/>
  <c r="T3581" i="72"/>
  <c r="T3580" i="72"/>
  <c r="T3579" i="72"/>
  <c r="T3578" i="72"/>
  <c r="T3577" i="72"/>
  <c r="T3576" i="72"/>
  <c r="T3575" i="72"/>
  <c r="T3574" i="72"/>
  <c r="T3573" i="72"/>
  <c r="T3572" i="72"/>
  <c r="T3571" i="72"/>
  <c r="T3570" i="72"/>
  <c r="T3569" i="72"/>
  <c r="T3568" i="72"/>
  <c r="T3567" i="72"/>
  <c r="T3566" i="72"/>
  <c r="T3565" i="72"/>
  <c r="T3564" i="72"/>
  <c r="T3563" i="72"/>
  <c r="T3562" i="72"/>
  <c r="T3561" i="72"/>
  <c r="T3560" i="72"/>
  <c r="T3559" i="72"/>
  <c r="T3558" i="72"/>
  <c r="T3557" i="72"/>
  <c r="T3556" i="72"/>
  <c r="T3555" i="72"/>
  <c r="T3554" i="72"/>
  <c r="T3553" i="72"/>
  <c r="T3552" i="72"/>
  <c r="T3551" i="72"/>
  <c r="T3550" i="72"/>
  <c r="T3549" i="72"/>
  <c r="T3548" i="72"/>
  <c r="T3547" i="72"/>
  <c r="T3546" i="72"/>
  <c r="T3545" i="72"/>
  <c r="T3544" i="72"/>
  <c r="T3543" i="72"/>
  <c r="T3542" i="72"/>
  <c r="T3541" i="72"/>
  <c r="T3540" i="72"/>
  <c r="T3539" i="72"/>
  <c r="T3538" i="72"/>
  <c r="T3537" i="72"/>
  <c r="T3536" i="72"/>
  <c r="T3535" i="72"/>
  <c r="T3534" i="72"/>
  <c r="T3533" i="72"/>
  <c r="T3532" i="72"/>
  <c r="T3531" i="72"/>
  <c r="T3530" i="72"/>
  <c r="T3529" i="72"/>
  <c r="T3528" i="72"/>
  <c r="T3527" i="72"/>
  <c r="T3526" i="72"/>
  <c r="T3525" i="72"/>
  <c r="T3524" i="72"/>
  <c r="T3523" i="72"/>
  <c r="T3522" i="72"/>
  <c r="T3521" i="72"/>
  <c r="T3520" i="72"/>
  <c r="T3519" i="72"/>
  <c r="T3518" i="72"/>
  <c r="T3517" i="72"/>
  <c r="T3516" i="72"/>
  <c r="T3515" i="72"/>
  <c r="T3514" i="72"/>
  <c r="T3513" i="72"/>
  <c r="T3512" i="72"/>
  <c r="T3511" i="72"/>
  <c r="T3510" i="72"/>
  <c r="T3509" i="72"/>
  <c r="T3508" i="72"/>
  <c r="T3507" i="72"/>
  <c r="T3506" i="72"/>
  <c r="T3505" i="72"/>
  <c r="T3504" i="72"/>
  <c r="T3503" i="72"/>
  <c r="T3502" i="72"/>
  <c r="T3501" i="72"/>
  <c r="T3500" i="72"/>
  <c r="T3499" i="72"/>
  <c r="T3498" i="72"/>
  <c r="T3497" i="72"/>
  <c r="T3496" i="72"/>
  <c r="T3495" i="72"/>
  <c r="T3494" i="72"/>
  <c r="T3493" i="72"/>
  <c r="T3492" i="72"/>
  <c r="T3491" i="72"/>
  <c r="T3490" i="72"/>
  <c r="T3489" i="72"/>
  <c r="T3488" i="72"/>
  <c r="T3487" i="72"/>
  <c r="T3486" i="72"/>
  <c r="T3485" i="72"/>
  <c r="T3484" i="72"/>
  <c r="T3483" i="72"/>
  <c r="T3482" i="72"/>
  <c r="T3481" i="72"/>
  <c r="T3480" i="72"/>
  <c r="T3479" i="72"/>
  <c r="T3478" i="72"/>
  <c r="T3477" i="72"/>
  <c r="T3476" i="72"/>
  <c r="T3475" i="72"/>
  <c r="T3474" i="72"/>
  <c r="T3473" i="72"/>
  <c r="T3472" i="72"/>
  <c r="T3471" i="72"/>
  <c r="T3470" i="72"/>
  <c r="T3469" i="72"/>
  <c r="T3468" i="72"/>
  <c r="T3467" i="72"/>
  <c r="T3466" i="72"/>
  <c r="T3465" i="72"/>
  <c r="T3464" i="72"/>
  <c r="T3463" i="72"/>
  <c r="T3462" i="72"/>
  <c r="T3461" i="72"/>
  <c r="T3460" i="72"/>
  <c r="T3459" i="72"/>
  <c r="T3458" i="72"/>
  <c r="T3457" i="72"/>
  <c r="T3456" i="72"/>
  <c r="T3455" i="72"/>
  <c r="T3454" i="72"/>
  <c r="T3453" i="72"/>
  <c r="T3452" i="72"/>
  <c r="T3451" i="72"/>
  <c r="T3450" i="72"/>
  <c r="T3449" i="72"/>
  <c r="T3448" i="72"/>
  <c r="T3447" i="72"/>
  <c r="T3446" i="72"/>
  <c r="T3445" i="72"/>
  <c r="T3444" i="72"/>
  <c r="T3443" i="72"/>
  <c r="T3442" i="72"/>
  <c r="T3441" i="72"/>
  <c r="T3440" i="72"/>
  <c r="T3439" i="72"/>
  <c r="T3438" i="72"/>
  <c r="T3437" i="72"/>
  <c r="T3436" i="72"/>
  <c r="T3435" i="72"/>
  <c r="T3434" i="72"/>
  <c r="T3433" i="72"/>
  <c r="T3432" i="72"/>
  <c r="T3431" i="72"/>
  <c r="T3430" i="72"/>
  <c r="T3429" i="72"/>
  <c r="T3428" i="72"/>
  <c r="T3427" i="72"/>
  <c r="T3426" i="72"/>
  <c r="T3425" i="72"/>
  <c r="T3424" i="72"/>
  <c r="T3423" i="72"/>
  <c r="T3422" i="72"/>
  <c r="T3421" i="72"/>
  <c r="T3420" i="72"/>
  <c r="T3419" i="72"/>
  <c r="T3418" i="72"/>
  <c r="T3417" i="72"/>
  <c r="T3416" i="72"/>
  <c r="T3415" i="72"/>
  <c r="T3414" i="72"/>
  <c r="T3413" i="72"/>
  <c r="T3412" i="72"/>
  <c r="T3411" i="72"/>
  <c r="T3410" i="72"/>
  <c r="T3409" i="72"/>
  <c r="T3408" i="72"/>
  <c r="T3407" i="72"/>
  <c r="T3406" i="72"/>
  <c r="T3405" i="72"/>
  <c r="T3404" i="72"/>
  <c r="T3403" i="72"/>
  <c r="T3402" i="72"/>
  <c r="T3401" i="72"/>
  <c r="T3400" i="72"/>
  <c r="T3399" i="72"/>
  <c r="T3398" i="72"/>
  <c r="T3397" i="72"/>
  <c r="T3396" i="72"/>
  <c r="T3395" i="72"/>
  <c r="T3394" i="72"/>
  <c r="T3393" i="72"/>
  <c r="T3392" i="72"/>
  <c r="T3391" i="72"/>
  <c r="T3390" i="72"/>
  <c r="T3389" i="72"/>
  <c r="T3388" i="72"/>
  <c r="T3387" i="72"/>
  <c r="T3386" i="72"/>
  <c r="T3385" i="72"/>
  <c r="T3384" i="72"/>
  <c r="T3383" i="72"/>
  <c r="T3382" i="72"/>
  <c r="T3381" i="72"/>
  <c r="T3380" i="72"/>
  <c r="T3379" i="72"/>
  <c r="T3378" i="72"/>
  <c r="T3377" i="72"/>
  <c r="T3376" i="72"/>
  <c r="T3375" i="72"/>
  <c r="T3374" i="72"/>
  <c r="T3373" i="72"/>
  <c r="T3372" i="72"/>
  <c r="T3371" i="72"/>
  <c r="T3370" i="72"/>
  <c r="T3369" i="72"/>
  <c r="T3368" i="72"/>
  <c r="T3350" i="72"/>
  <c r="T3349" i="72"/>
  <c r="T3348" i="72"/>
  <c r="T3346" i="72"/>
  <c r="T3345" i="72"/>
  <c r="T3344" i="72"/>
  <c r="T3343" i="72"/>
  <c r="T3342" i="72"/>
  <c r="T3341" i="72"/>
  <c r="T3340" i="72"/>
  <c r="T3339" i="72"/>
  <c r="T3338" i="72"/>
  <c r="T3337" i="72"/>
  <c r="T3336" i="72"/>
  <c r="T3335" i="72"/>
  <c r="T3334" i="72"/>
  <c r="T3333" i="72"/>
  <c r="T3332" i="72"/>
  <c r="T3331" i="72"/>
  <c r="T3330" i="72"/>
  <c r="T3329" i="72"/>
  <c r="T3328" i="72"/>
  <c r="T3327" i="72"/>
  <c r="T3326" i="72"/>
  <c r="T3325" i="72"/>
  <c r="T3324" i="72"/>
  <c r="T3323" i="72"/>
  <c r="T3322" i="72"/>
  <c r="T3321" i="72"/>
  <c r="T3320" i="72"/>
  <c r="T3319" i="72"/>
  <c r="T3318" i="72"/>
  <c r="T3317" i="72"/>
  <c r="T3316" i="72"/>
  <c r="T3315" i="72"/>
  <c r="T3314" i="72"/>
  <c r="T3313" i="72"/>
  <c r="T3312" i="72"/>
  <c r="T3311" i="72"/>
  <c r="T3310" i="72"/>
  <c r="T3309" i="72"/>
  <c r="T3308" i="72"/>
  <c r="T3307" i="72"/>
  <c r="T3306" i="72"/>
  <c r="T3305" i="72"/>
  <c r="T3304" i="72"/>
  <c r="T3303" i="72"/>
  <c r="T3302" i="72"/>
  <c r="T3301" i="72"/>
  <c r="T3300" i="72"/>
  <c r="T3299" i="72"/>
  <c r="T3298" i="72"/>
  <c r="T3297" i="72"/>
  <c r="T3296" i="72"/>
  <c r="T3295" i="72"/>
  <c r="T3294" i="72"/>
  <c r="T3293" i="72"/>
  <c r="T3292" i="72"/>
  <c r="T3291" i="72"/>
  <c r="T3290" i="72"/>
  <c r="T3289" i="72"/>
  <c r="T3288" i="72"/>
  <c r="T3287" i="72"/>
  <c r="T3286" i="72"/>
  <c r="T3285" i="72"/>
  <c r="T3284" i="72"/>
  <c r="T3283" i="72"/>
  <c r="T3282" i="72"/>
  <c r="T3281" i="72"/>
  <c r="T3280" i="72"/>
  <c r="T3279" i="72"/>
  <c r="T3278" i="72"/>
  <c r="T3277" i="72"/>
  <c r="T3276" i="72"/>
  <c r="T3275" i="72"/>
  <c r="T3274" i="72"/>
  <c r="T3273" i="72"/>
  <c r="T3272" i="72"/>
  <c r="T3271" i="72"/>
  <c r="T3270" i="72"/>
  <c r="T3269" i="72"/>
  <c r="T3268" i="72"/>
  <c r="T3267" i="72"/>
  <c r="T3266" i="72"/>
  <c r="T3265" i="72"/>
  <c r="T3264" i="72"/>
  <c r="T3263" i="72"/>
  <c r="T3262" i="72"/>
  <c r="T3261" i="72"/>
  <c r="T3260" i="72"/>
  <c r="T3259" i="72"/>
  <c r="T3258" i="72"/>
  <c r="T3257" i="72"/>
  <c r="T3256" i="72"/>
  <c r="T3255" i="72"/>
  <c r="T3254" i="72"/>
  <c r="T3253" i="72"/>
  <c r="T3252" i="72"/>
  <c r="T3251" i="72"/>
  <c r="T3250" i="72"/>
  <c r="T3249" i="72"/>
  <c r="T3248" i="72"/>
  <c r="T3247" i="72"/>
  <c r="T3246" i="72"/>
  <c r="T3245" i="72"/>
  <c r="T3244" i="72"/>
  <c r="T3243" i="72"/>
  <c r="T3242" i="72"/>
  <c r="T3241" i="72"/>
  <c r="T3240" i="72"/>
  <c r="T3239" i="72"/>
  <c r="T3238" i="72"/>
  <c r="T3237" i="72"/>
  <c r="T3236" i="72"/>
  <c r="T3235" i="72"/>
  <c r="T3234" i="72"/>
  <c r="T3233" i="72"/>
  <c r="T3232" i="72"/>
  <c r="T3231" i="72"/>
  <c r="T3230" i="72"/>
  <c r="T3229" i="72"/>
  <c r="T3228" i="72"/>
  <c r="T3227" i="72"/>
  <c r="T3226" i="72"/>
  <c r="T3225" i="72"/>
  <c r="T3224" i="72"/>
  <c r="T3223" i="72"/>
  <c r="T3222" i="72"/>
  <c r="T3221" i="72"/>
  <c r="T3220" i="72"/>
  <c r="T3219" i="72"/>
  <c r="T3218" i="72"/>
  <c r="T3217" i="72"/>
  <c r="T3216" i="72"/>
  <c r="T3215" i="72"/>
  <c r="T3214" i="72"/>
  <c r="T3213" i="72"/>
  <c r="T3212" i="72"/>
  <c r="T3211" i="72"/>
  <c r="T3210" i="72"/>
  <c r="T3209" i="72"/>
  <c r="T3208" i="72"/>
  <c r="T3207" i="72"/>
  <c r="T3206" i="72"/>
  <c r="T3205" i="72"/>
  <c r="T3204" i="72"/>
  <c r="T3203" i="72"/>
  <c r="T3202" i="72"/>
  <c r="T3201" i="72"/>
  <c r="T3200" i="72"/>
  <c r="T3199" i="72"/>
  <c r="T3198" i="72"/>
  <c r="T3197" i="72"/>
  <c r="T3196" i="72"/>
  <c r="T3195" i="72"/>
  <c r="T3194" i="72"/>
  <c r="T3193" i="72"/>
  <c r="T3192" i="72"/>
  <c r="T3191" i="72"/>
  <c r="T3190" i="72"/>
  <c r="T3189" i="72"/>
  <c r="T3188" i="72"/>
  <c r="T3187" i="72"/>
  <c r="T3186" i="72"/>
  <c r="T3185" i="72"/>
  <c r="T3184" i="72"/>
  <c r="T3183" i="72"/>
  <c r="T3182" i="72"/>
  <c r="T3181" i="72"/>
  <c r="T3180" i="72"/>
  <c r="T3179" i="72"/>
  <c r="T3178" i="72"/>
  <c r="T3177" i="72"/>
  <c r="T3176" i="72"/>
  <c r="T3175" i="72"/>
  <c r="T3174" i="72"/>
  <c r="T3173" i="72"/>
  <c r="T3172" i="72"/>
  <c r="T3171" i="72"/>
  <c r="T3170" i="72"/>
  <c r="T3169" i="72"/>
  <c r="T3168" i="72"/>
  <c r="T3167" i="72"/>
  <c r="T3166" i="72"/>
  <c r="T3165" i="72"/>
  <c r="T3164" i="72"/>
  <c r="T3163" i="72"/>
  <c r="T3162" i="72"/>
  <c r="T3161" i="72"/>
  <c r="T3160" i="72"/>
  <c r="T3159" i="72"/>
  <c r="T3158" i="72"/>
  <c r="T3157" i="72"/>
  <c r="T3156" i="72"/>
  <c r="T3155" i="72"/>
  <c r="T3154" i="72"/>
  <c r="T3153" i="72"/>
  <c r="T3152" i="72"/>
  <c r="T3151" i="72"/>
  <c r="T3150" i="72"/>
  <c r="T3149" i="72"/>
  <c r="T3148" i="72"/>
  <c r="T3147" i="72"/>
  <c r="T3146" i="72"/>
  <c r="T3145" i="72"/>
  <c r="T3144" i="72"/>
  <c r="T3143" i="72"/>
  <c r="T3142" i="72"/>
  <c r="T3141" i="72"/>
  <c r="T3140" i="72"/>
  <c r="T3139" i="72"/>
  <c r="T3138" i="72"/>
  <c r="T3137" i="72"/>
  <c r="T3136" i="72"/>
  <c r="T3135" i="72"/>
  <c r="T3134" i="72"/>
  <c r="T3133" i="72"/>
  <c r="T3132" i="72"/>
  <c r="T3131" i="72"/>
  <c r="T3130" i="72"/>
  <c r="T3129" i="72"/>
  <c r="T3128" i="72"/>
  <c r="T3127" i="72"/>
  <c r="T3126" i="72"/>
  <c r="T3125" i="72"/>
  <c r="T3124" i="72"/>
  <c r="T3123" i="72"/>
  <c r="T3122" i="72"/>
  <c r="T3121" i="72"/>
  <c r="T3120" i="72"/>
  <c r="T3119" i="72"/>
  <c r="T3118" i="72"/>
  <c r="T3117" i="72"/>
  <c r="T3116" i="72"/>
  <c r="T3115" i="72"/>
  <c r="T3114" i="72"/>
  <c r="T3113" i="72"/>
  <c r="T3112" i="72"/>
  <c r="T3111" i="72"/>
  <c r="T3110" i="72"/>
  <c r="T3109" i="72"/>
  <c r="T3108" i="72"/>
  <c r="T3107" i="72"/>
  <c r="T3106" i="72"/>
  <c r="T3105" i="72"/>
  <c r="T3104" i="72"/>
  <c r="T3103" i="72"/>
  <c r="T3102" i="72"/>
  <c r="T3101" i="72"/>
  <c r="T3100" i="72"/>
  <c r="T3099" i="72"/>
  <c r="T3098" i="72"/>
  <c r="T3097" i="72"/>
  <c r="T3096" i="72"/>
  <c r="T3095" i="72"/>
  <c r="T3094" i="72"/>
  <c r="T3093" i="72"/>
  <c r="T3092" i="72"/>
  <c r="T3091" i="72"/>
  <c r="T3090" i="72"/>
  <c r="T3089" i="72"/>
  <c r="T3088" i="72"/>
  <c r="T3087" i="72"/>
  <c r="T3086" i="72"/>
  <c r="T3085" i="72"/>
  <c r="T3084" i="72"/>
  <c r="T3083" i="72"/>
  <c r="T3082" i="72"/>
  <c r="T3081" i="72"/>
  <c r="T3080" i="72"/>
  <c r="T3079" i="72"/>
  <c r="T3078" i="72"/>
  <c r="T3077" i="72"/>
  <c r="T3076" i="72"/>
  <c r="T3075" i="72"/>
  <c r="T3074" i="72"/>
  <c r="T3073" i="72"/>
  <c r="T3072" i="72"/>
  <c r="T3071" i="72"/>
  <c r="T3070" i="72"/>
  <c r="T3069" i="72"/>
  <c r="T3068" i="72"/>
  <c r="T3067" i="72"/>
  <c r="T3066" i="72"/>
  <c r="T3065" i="72"/>
  <c r="T3064" i="72"/>
  <c r="T3063" i="72"/>
  <c r="T3062" i="72"/>
  <c r="T3061" i="72"/>
  <c r="T3060" i="72"/>
  <c r="T3059" i="72"/>
  <c r="T3058" i="72"/>
  <c r="T3057" i="72"/>
  <c r="T3056" i="72"/>
  <c r="T3055" i="72"/>
  <c r="T3054" i="72"/>
  <c r="T3053" i="72"/>
  <c r="T3052" i="72"/>
  <c r="T3051" i="72"/>
  <c r="T3050" i="72"/>
  <c r="T3049" i="72"/>
  <c r="T3048" i="72"/>
  <c r="T3047" i="72"/>
  <c r="T3046" i="72"/>
  <c r="T3045" i="72"/>
  <c r="T3044" i="72"/>
  <c r="T3043" i="72"/>
  <c r="T3042" i="72"/>
  <c r="T3041" i="72"/>
  <c r="T3040" i="72"/>
  <c r="T3039" i="72"/>
  <c r="T3038" i="72"/>
  <c r="T3037" i="72"/>
  <c r="T3036" i="72"/>
  <c r="T3035" i="72"/>
  <c r="T3034" i="72"/>
  <c r="T3033" i="72"/>
  <c r="T3032" i="72"/>
  <c r="T3031" i="72"/>
  <c r="T3030" i="72"/>
  <c r="T3029" i="72"/>
  <c r="T3028" i="72"/>
  <c r="T3027" i="72"/>
  <c r="T3026" i="72"/>
  <c r="T3025" i="72"/>
  <c r="T3024" i="72"/>
  <c r="T3023" i="72"/>
  <c r="T3022" i="72"/>
  <c r="T3021" i="72"/>
  <c r="T3020" i="72"/>
  <c r="T3019" i="72"/>
  <c r="T3018" i="72"/>
  <c r="T3017" i="72"/>
  <c r="T3016" i="72"/>
  <c r="T3015" i="72"/>
  <c r="T3014" i="72"/>
  <c r="T3013" i="72"/>
  <c r="T3012" i="72"/>
  <c r="T3011" i="72"/>
  <c r="T3010" i="72"/>
  <c r="T3009" i="72"/>
  <c r="T3008" i="72"/>
  <c r="T3007" i="72"/>
  <c r="T3006" i="72"/>
  <c r="T3005" i="72"/>
  <c r="T3004" i="72"/>
  <c r="T3003" i="72"/>
  <c r="T3002" i="72"/>
  <c r="T3001" i="72"/>
  <c r="T3000" i="72"/>
  <c r="T2999" i="72"/>
  <c r="T2998" i="72"/>
  <c r="T2997" i="72"/>
  <c r="T2996" i="72"/>
  <c r="T2995" i="72"/>
  <c r="T2994" i="72"/>
  <c r="T2993" i="72"/>
  <c r="T2992" i="72"/>
  <c r="T2991" i="72"/>
  <c r="T2990" i="72"/>
  <c r="T2989" i="72"/>
  <c r="T2988" i="72"/>
  <c r="T2987" i="72"/>
  <c r="T2986" i="72"/>
  <c r="T2985" i="72"/>
  <c r="T2984" i="72"/>
  <c r="T2983" i="72"/>
  <c r="T2982" i="72"/>
  <c r="T2981" i="72"/>
  <c r="T2980" i="72"/>
  <c r="T2979" i="72"/>
  <c r="T2978" i="72"/>
  <c r="T2977" i="72"/>
  <c r="T2976" i="72"/>
  <c r="T2975" i="72"/>
  <c r="T2974" i="72"/>
  <c r="T2973" i="72"/>
  <c r="T2972" i="72"/>
  <c r="T2971" i="72"/>
  <c r="T2970" i="72"/>
  <c r="T2969" i="72"/>
  <c r="T2968" i="72"/>
  <c r="T2967" i="72"/>
  <c r="T2966" i="72"/>
  <c r="T2965" i="72"/>
  <c r="T2964" i="72"/>
  <c r="T2963" i="72"/>
  <c r="T2962" i="72"/>
  <c r="T2961" i="72"/>
  <c r="T2960" i="72"/>
  <c r="T2959" i="72"/>
  <c r="T2958" i="72"/>
  <c r="T2957" i="72"/>
  <c r="T2956" i="72"/>
  <c r="T2955" i="72"/>
  <c r="T2954" i="72"/>
  <c r="T2953" i="72"/>
  <c r="T2952" i="72"/>
  <c r="T2951" i="72"/>
  <c r="T2950" i="72"/>
  <c r="T2949" i="72"/>
  <c r="T2948" i="72"/>
  <c r="T2947" i="72"/>
  <c r="T2946" i="72"/>
  <c r="T2945" i="72"/>
  <c r="T2944" i="72"/>
  <c r="T2943" i="72"/>
  <c r="T2942" i="72"/>
  <c r="T2941" i="72"/>
  <c r="T2940" i="72"/>
  <c r="T2939" i="72"/>
  <c r="T2938" i="72"/>
  <c r="T2937" i="72"/>
  <c r="T2936" i="72"/>
  <c r="T2935" i="72"/>
  <c r="T2934" i="72"/>
  <c r="T2933" i="72"/>
  <c r="T2932" i="72"/>
  <c r="T2931" i="72"/>
  <c r="T2930" i="72"/>
  <c r="T2929" i="72"/>
  <c r="T2928" i="72"/>
  <c r="T2927" i="72"/>
  <c r="T2926" i="72"/>
  <c r="T2925" i="72"/>
  <c r="T2924" i="72"/>
  <c r="T2923" i="72"/>
  <c r="T2922" i="72"/>
  <c r="T2921" i="72"/>
  <c r="T2920" i="72"/>
  <c r="T2919" i="72"/>
  <c r="T2918" i="72"/>
  <c r="T2917" i="72"/>
  <c r="T2916" i="72"/>
  <c r="T2915" i="72"/>
  <c r="T2914" i="72"/>
  <c r="T2913" i="72"/>
  <c r="T2912" i="72"/>
  <c r="T2911" i="72"/>
  <c r="T2910" i="72"/>
  <c r="T2909" i="72"/>
  <c r="T2908" i="72"/>
  <c r="T2907" i="72"/>
  <c r="T2906" i="72"/>
  <c r="T2905" i="72"/>
  <c r="T2904" i="72"/>
  <c r="T2903" i="72"/>
  <c r="T2902" i="72"/>
  <c r="T2901" i="72"/>
  <c r="T2900" i="72"/>
  <c r="T2899" i="72"/>
  <c r="T2898" i="72"/>
  <c r="T2897" i="72"/>
  <c r="T2896" i="72"/>
  <c r="T2895" i="72"/>
  <c r="T2894" i="72"/>
  <c r="T2893" i="72"/>
  <c r="T2892" i="72"/>
  <c r="T2891" i="72"/>
  <c r="T2890" i="72"/>
  <c r="T2889" i="72"/>
  <c r="T2888" i="72"/>
  <c r="T2887" i="72"/>
  <c r="T2886" i="72"/>
  <c r="T2885" i="72"/>
  <c r="T2884" i="72"/>
  <c r="T2883" i="72"/>
  <c r="T2882" i="72"/>
  <c r="T2881" i="72"/>
  <c r="T2880" i="72"/>
  <c r="T2879" i="72"/>
  <c r="T2878" i="72"/>
  <c r="T2877" i="72"/>
  <c r="T2876" i="72"/>
  <c r="T2875" i="72"/>
  <c r="T2874" i="72"/>
  <c r="T2873" i="72"/>
  <c r="T2872" i="72"/>
  <c r="T2871" i="72"/>
  <c r="T2870" i="72"/>
  <c r="T2869" i="72"/>
  <c r="T2868" i="72"/>
  <c r="T2867" i="72"/>
  <c r="T2866" i="72"/>
  <c r="T2865" i="72"/>
  <c r="T2864" i="72"/>
  <c r="T2863" i="72"/>
  <c r="T2862" i="72"/>
  <c r="T2861" i="72"/>
  <c r="T2860" i="72"/>
  <c r="T2859" i="72"/>
  <c r="T2858" i="72"/>
  <c r="T2857" i="72"/>
  <c r="T2856" i="72"/>
  <c r="T2855" i="72"/>
  <c r="T2854" i="72"/>
  <c r="T2853" i="72"/>
  <c r="T2852" i="72"/>
  <c r="T2851" i="72"/>
  <c r="T2850" i="72"/>
  <c r="T2849" i="72"/>
  <c r="T2848" i="72"/>
  <c r="T2847" i="72"/>
  <c r="T2846" i="72"/>
  <c r="T2845" i="72"/>
  <c r="T2844" i="72"/>
  <c r="T2843" i="72"/>
  <c r="T2842" i="72"/>
  <c r="T2841" i="72"/>
  <c r="T2840" i="72"/>
  <c r="T2839" i="72"/>
  <c r="T2838" i="72"/>
  <c r="T2837" i="72"/>
  <c r="T2836" i="72"/>
  <c r="T2835" i="72"/>
  <c r="T2834" i="72"/>
  <c r="T2833" i="72"/>
  <c r="T2832" i="72"/>
  <c r="T2831" i="72"/>
  <c r="T2830" i="72"/>
  <c r="T2829" i="72"/>
  <c r="T2828" i="72"/>
  <c r="T2827" i="72"/>
  <c r="T2826" i="72"/>
  <c r="T2825" i="72"/>
  <c r="T2824" i="72"/>
  <c r="T2823" i="72"/>
  <c r="T2822" i="72"/>
  <c r="T2821" i="72"/>
  <c r="T2820" i="72"/>
  <c r="T2819" i="72"/>
  <c r="T2818" i="72"/>
  <c r="T2817" i="72"/>
  <c r="T2816" i="72"/>
  <c r="T2815" i="72"/>
  <c r="T2814" i="72"/>
  <c r="T2813" i="72"/>
  <c r="T2812" i="72"/>
  <c r="T2811" i="72"/>
  <c r="T2810" i="72"/>
  <c r="T2809" i="72"/>
  <c r="T2808" i="72"/>
  <c r="T2807" i="72"/>
  <c r="T2806" i="72"/>
  <c r="T2805" i="72"/>
  <c r="T2804" i="72"/>
  <c r="T2803" i="72"/>
  <c r="T2802" i="72"/>
  <c r="T2801" i="72"/>
  <c r="T2800" i="72"/>
  <c r="T2799" i="72"/>
  <c r="T2798" i="72"/>
  <c r="T2797" i="72"/>
  <c r="T2796" i="72"/>
  <c r="T2795" i="72"/>
  <c r="T2794" i="72"/>
  <c r="T2793" i="72"/>
  <c r="T2792" i="72"/>
  <c r="T2791" i="72"/>
  <c r="T2790" i="72"/>
  <c r="T2789" i="72"/>
  <c r="T2788" i="72"/>
  <c r="T2787" i="72"/>
  <c r="T2786" i="72"/>
  <c r="T2785" i="72"/>
  <c r="T2784" i="72"/>
  <c r="T2783" i="72"/>
  <c r="T2782" i="72"/>
  <c r="T2781" i="72"/>
  <c r="T2780" i="72"/>
  <c r="T2779" i="72"/>
  <c r="T2778" i="72"/>
  <c r="T2777" i="72"/>
  <c r="T2776" i="72"/>
  <c r="T2775" i="72"/>
  <c r="T2774" i="72"/>
  <c r="T2773" i="72"/>
  <c r="T2772" i="72"/>
  <c r="T2771" i="72"/>
  <c r="T2770" i="72"/>
  <c r="T2769" i="72"/>
  <c r="T2768" i="72"/>
  <c r="T2767" i="72"/>
  <c r="T2766" i="72"/>
  <c r="T2765" i="72"/>
  <c r="T2764" i="72"/>
  <c r="T2763" i="72"/>
  <c r="T2762" i="72"/>
  <c r="T2761" i="72"/>
  <c r="T2760" i="72"/>
  <c r="T2759" i="72"/>
  <c r="T2758" i="72"/>
  <c r="T2757" i="72"/>
  <c r="T2756" i="72"/>
  <c r="T2755" i="72"/>
  <c r="T2754" i="72"/>
  <c r="T2753" i="72"/>
  <c r="T2752" i="72"/>
  <c r="T2751" i="72"/>
  <c r="T2750" i="72"/>
  <c r="T2749" i="72"/>
  <c r="T2748" i="72"/>
  <c r="T2747" i="72"/>
  <c r="T2746" i="72"/>
  <c r="T2745" i="72"/>
  <c r="T2744" i="72"/>
  <c r="T2743" i="72"/>
  <c r="T2742" i="72"/>
  <c r="T2741" i="72"/>
  <c r="T2740" i="72"/>
  <c r="T2739" i="72"/>
  <c r="T2738" i="72"/>
  <c r="T2737" i="72"/>
  <c r="T2736" i="72"/>
  <c r="T2735" i="72"/>
  <c r="T2734" i="72"/>
  <c r="T2733" i="72"/>
  <c r="T2732" i="72"/>
  <c r="T2731" i="72"/>
  <c r="T2730" i="72"/>
  <c r="T2729" i="72"/>
  <c r="T2728" i="72"/>
  <c r="T2727" i="72"/>
  <c r="T2726" i="72"/>
  <c r="T2725" i="72"/>
  <c r="T2724" i="72"/>
  <c r="T2723" i="72"/>
  <c r="T2722" i="72"/>
  <c r="T2721" i="72"/>
  <c r="T2720" i="72"/>
  <c r="T2719" i="72"/>
  <c r="T2718" i="72"/>
  <c r="T2717" i="72"/>
  <c r="T2716" i="72"/>
  <c r="T2715" i="72"/>
  <c r="T2714" i="72"/>
  <c r="T2713" i="72"/>
  <c r="T2712" i="72"/>
  <c r="T2711" i="72"/>
  <c r="T2710" i="72"/>
  <c r="T2709" i="72"/>
  <c r="T2708" i="72"/>
  <c r="T2707" i="72"/>
  <c r="T2706" i="72"/>
  <c r="T2705" i="72"/>
  <c r="T2704" i="72"/>
  <c r="T2703" i="72"/>
  <c r="T2702" i="72"/>
  <c r="T2701" i="72"/>
  <c r="T2700" i="72"/>
  <c r="T2699" i="72"/>
  <c r="T2698" i="72"/>
  <c r="T2697" i="72"/>
  <c r="T2696" i="72"/>
  <c r="T2695" i="72"/>
  <c r="T2694" i="72"/>
  <c r="T2693" i="72"/>
  <c r="T2692" i="72"/>
  <c r="T2691" i="72"/>
  <c r="T2690" i="72"/>
  <c r="T2689" i="72"/>
  <c r="T2688" i="72"/>
  <c r="T2687" i="72"/>
  <c r="T2686" i="72"/>
  <c r="T2685" i="72"/>
  <c r="T2684" i="72"/>
  <c r="T2683" i="72"/>
  <c r="T2682" i="72"/>
  <c r="T2681" i="72"/>
  <c r="T2680" i="72"/>
  <c r="T2679" i="72"/>
  <c r="T2678" i="72"/>
  <c r="T2677" i="72"/>
  <c r="T2676" i="72"/>
  <c r="T2675" i="72"/>
  <c r="T2674" i="72"/>
  <c r="T2673" i="72"/>
  <c r="T2672" i="72"/>
  <c r="T2671" i="72"/>
  <c r="T2670" i="72"/>
  <c r="T2669" i="72"/>
  <c r="T2668" i="72"/>
  <c r="T2667" i="72"/>
  <c r="T2666" i="72"/>
  <c r="T2665" i="72"/>
  <c r="T2664" i="72"/>
  <c r="T2663" i="72"/>
  <c r="T2662" i="72"/>
  <c r="T2661" i="72"/>
  <c r="T2660" i="72"/>
  <c r="T2659" i="72"/>
  <c r="T2658" i="72"/>
  <c r="T2657" i="72"/>
  <c r="T2656" i="72"/>
  <c r="T2655" i="72"/>
  <c r="T2654" i="72"/>
  <c r="T2653" i="72"/>
  <c r="T2652" i="72"/>
  <c r="T2651" i="72"/>
  <c r="T2650" i="72"/>
  <c r="T2649" i="72"/>
  <c r="T2648" i="72"/>
  <c r="T2647" i="72"/>
  <c r="T2646" i="72"/>
  <c r="T2645" i="72"/>
  <c r="T2644" i="72"/>
  <c r="T2643" i="72"/>
  <c r="T2642" i="72"/>
  <c r="T2641" i="72"/>
  <c r="T2640" i="72"/>
  <c r="T2639" i="72"/>
  <c r="T2638" i="72"/>
  <c r="T2637" i="72"/>
  <c r="T2636" i="72"/>
  <c r="T2635" i="72"/>
  <c r="T2634" i="72"/>
  <c r="T2633" i="72"/>
  <c r="T2632" i="72"/>
  <c r="T2631" i="72"/>
  <c r="T2630" i="72"/>
  <c r="T2629" i="72"/>
  <c r="T2628" i="72"/>
  <c r="T2627" i="72"/>
  <c r="T2626" i="72"/>
  <c r="T2625" i="72"/>
  <c r="T2624" i="72"/>
  <c r="T2623" i="72"/>
  <c r="T2622" i="72"/>
  <c r="T2621" i="72"/>
  <c r="T2620" i="72"/>
  <c r="T2619" i="72"/>
  <c r="T2618" i="72"/>
  <c r="T2617" i="72"/>
  <c r="T2616" i="72"/>
  <c r="T2615" i="72"/>
  <c r="T2614" i="72"/>
  <c r="T2613" i="72"/>
  <c r="T2612" i="72"/>
  <c r="T2611" i="72"/>
  <c r="T2610" i="72"/>
  <c r="T2609" i="72"/>
  <c r="T2608" i="72"/>
  <c r="T2607" i="72"/>
  <c r="T2606" i="72"/>
  <c r="T2605" i="72"/>
  <c r="T2604" i="72"/>
  <c r="T2603" i="72"/>
  <c r="T2602" i="72"/>
  <c r="T2601" i="72"/>
  <c r="T2600" i="72"/>
  <c r="T2599" i="72"/>
  <c r="T2598" i="72"/>
  <c r="T2597" i="72"/>
  <c r="T2596" i="72"/>
  <c r="T2595" i="72"/>
  <c r="T2594" i="72"/>
  <c r="T2593" i="72"/>
  <c r="T2592" i="72"/>
  <c r="T2591" i="72"/>
  <c r="T2590" i="72"/>
  <c r="T2589" i="72"/>
  <c r="T2588" i="72"/>
  <c r="T2587" i="72"/>
  <c r="T2586" i="72"/>
  <c r="T2585" i="72"/>
  <c r="T2584" i="72"/>
  <c r="T2583" i="72"/>
  <c r="T2582" i="72"/>
  <c r="T2581" i="72"/>
  <c r="T2580" i="72"/>
  <c r="T2579" i="72"/>
  <c r="T2578" i="72"/>
  <c r="T2577" i="72"/>
  <c r="T2576" i="72"/>
  <c r="T2575" i="72"/>
  <c r="T2574" i="72"/>
  <c r="T2573" i="72"/>
  <c r="T2572" i="72"/>
  <c r="T2571" i="72"/>
  <c r="T2570" i="72"/>
  <c r="T2569" i="72"/>
  <c r="T2568" i="72"/>
  <c r="T2567" i="72"/>
  <c r="T2566" i="72"/>
  <c r="T2565" i="72"/>
  <c r="T2564" i="72"/>
  <c r="T2563" i="72"/>
  <c r="T2562" i="72"/>
  <c r="T2561" i="72"/>
  <c r="T2560" i="72"/>
  <c r="T2559" i="72"/>
  <c r="T2558" i="72"/>
  <c r="T2557" i="72"/>
  <c r="T2556" i="72"/>
  <c r="T2555" i="72"/>
  <c r="T2554" i="72"/>
  <c r="T2553" i="72"/>
  <c r="T2552" i="72"/>
  <c r="T2551" i="72"/>
  <c r="T2550" i="72"/>
  <c r="T2549" i="72"/>
  <c r="T2548" i="72"/>
  <c r="T2547" i="72"/>
  <c r="T2546" i="72"/>
  <c r="T2545" i="72"/>
  <c r="T2544" i="72"/>
  <c r="T2543" i="72"/>
  <c r="T2542" i="72"/>
  <c r="T2541" i="72"/>
  <c r="T2540" i="72"/>
  <c r="T2539" i="72"/>
  <c r="T2538" i="72"/>
  <c r="T2537" i="72"/>
  <c r="T2536" i="72"/>
  <c r="T2535" i="72"/>
  <c r="T2534" i="72"/>
  <c r="T2533" i="72"/>
  <c r="T2532" i="72"/>
  <c r="T2531" i="72"/>
  <c r="T2530" i="72"/>
  <c r="T2529" i="72"/>
  <c r="T2528" i="72"/>
  <c r="T2527" i="72"/>
  <c r="T2526" i="72"/>
  <c r="T2525" i="72"/>
  <c r="T2524" i="72"/>
  <c r="T2523" i="72"/>
  <c r="T2522" i="72"/>
  <c r="T2521" i="72"/>
  <c r="T2520" i="72"/>
  <c r="T2519" i="72"/>
  <c r="T2518" i="72"/>
  <c r="T2517" i="72"/>
  <c r="T2516" i="72"/>
  <c r="T2515" i="72"/>
  <c r="T2514" i="72"/>
  <c r="T2513" i="72"/>
  <c r="T2512" i="72"/>
  <c r="T2511" i="72"/>
  <c r="T2510" i="72"/>
  <c r="T2509" i="72"/>
  <c r="T2508" i="72"/>
  <c r="T2507" i="72"/>
  <c r="T2506" i="72"/>
  <c r="T2505" i="72"/>
  <c r="T2504" i="72"/>
  <c r="T2503" i="72"/>
  <c r="T2502" i="72"/>
  <c r="T2501" i="72"/>
  <c r="T2500" i="72"/>
  <c r="T2499" i="72"/>
  <c r="T2498" i="72"/>
  <c r="T2497" i="72"/>
  <c r="T2496" i="72"/>
  <c r="T2495" i="72"/>
  <c r="T2494" i="72"/>
  <c r="T2493" i="72"/>
  <c r="T2492" i="72"/>
  <c r="T2491" i="72"/>
  <c r="T2490" i="72"/>
  <c r="T2489" i="72"/>
  <c r="T2488" i="72"/>
  <c r="T2487" i="72"/>
  <c r="T2486" i="72"/>
  <c r="T2485" i="72"/>
  <c r="T2484" i="72"/>
  <c r="T2483" i="72"/>
  <c r="T2482" i="72"/>
  <c r="T2481" i="72"/>
  <c r="T2480" i="72"/>
  <c r="T2479" i="72"/>
  <c r="T2478" i="72"/>
  <c r="T2477" i="72"/>
  <c r="T2476" i="72"/>
  <c r="T2475" i="72"/>
  <c r="T2474" i="72"/>
  <c r="T2473" i="72"/>
  <c r="T2472" i="72"/>
  <c r="T2471" i="72"/>
  <c r="T2470" i="72"/>
  <c r="T2469" i="72"/>
  <c r="T2468" i="72"/>
  <c r="T2467" i="72"/>
  <c r="T2466" i="72"/>
  <c r="T2465" i="72"/>
  <c r="T2464" i="72"/>
  <c r="T2463" i="72"/>
  <c r="T2462" i="72"/>
  <c r="T2461" i="72"/>
  <c r="T2460" i="72"/>
  <c r="T2459" i="72"/>
  <c r="T2458" i="72"/>
  <c r="T2457" i="72"/>
  <c r="T2456" i="72"/>
  <c r="T2455" i="72"/>
  <c r="T2454" i="72"/>
  <c r="T2453" i="72"/>
  <c r="T2452" i="72"/>
  <c r="T2451" i="72"/>
  <c r="T2450" i="72"/>
  <c r="T2449" i="72"/>
  <c r="T2448" i="72"/>
  <c r="T2447" i="72"/>
  <c r="T2446" i="72"/>
  <c r="T2445" i="72"/>
  <c r="T2444" i="72"/>
  <c r="T2443" i="72"/>
  <c r="T2442" i="72"/>
  <c r="T2441" i="72"/>
  <c r="T2440" i="72"/>
  <c r="T2439" i="72"/>
  <c r="T2438" i="72"/>
  <c r="T2437" i="72"/>
  <c r="T2436" i="72"/>
  <c r="T2435" i="72"/>
  <c r="T2434" i="72"/>
  <c r="T2433" i="72"/>
  <c r="T2432" i="72"/>
  <c r="T2431" i="72"/>
  <c r="T2430" i="72"/>
  <c r="T2429" i="72"/>
  <c r="T2428" i="72"/>
  <c r="T2427" i="72"/>
  <c r="T2426" i="72"/>
  <c r="T2425" i="72"/>
  <c r="T2424" i="72"/>
  <c r="T2423" i="72"/>
  <c r="T2422" i="72"/>
  <c r="T2421" i="72"/>
  <c r="T2420" i="72"/>
  <c r="T2419" i="72"/>
  <c r="T2418" i="72"/>
  <c r="T2417" i="72"/>
  <c r="T2416" i="72"/>
  <c r="T2415" i="72"/>
  <c r="T2414" i="72"/>
  <c r="T2413" i="72"/>
  <c r="T2412" i="72"/>
  <c r="T2411" i="72"/>
  <c r="T2410" i="72"/>
  <c r="T2409" i="72"/>
  <c r="T2408" i="72"/>
  <c r="T2407" i="72"/>
  <c r="T2406" i="72"/>
  <c r="T2405" i="72"/>
  <c r="T2404" i="72"/>
  <c r="T2403" i="72"/>
  <c r="T2402" i="72"/>
  <c r="T2401" i="72"/>
  <c r="T2400" i="72"/>
  <c r="T2399" i="72"/>
  <c r="T2398" i="72"/>
  <c r="T2397" i="72"/>
  <c r="T2396" i="72"/>
  <c r="T2395" i="72"/>
  <c r="T2394" i="72"/>
  <c r="T2393" i="72"/>
  <c r="T2392" i="72"/>
  <c r="T2391" i="72"/>
  <c r="T2390" i="72"/>
  <c r="T2389" i="72"/>
  <c r="T2388" i="72"/>
  <c r="T2387" i="72"/>
  <c r="T2386" i="72"/>
  <c r="T2385" i="72"/>
  <c r="T2384" i="72"/>
  <c r="T2383" i="72"/>
  <c r="T2382" i="72"/>
  <c r="T2381" i="72"/>
  <c r="T2380" i="72"/>
  <c r="T2379" i="72"/>
  <c r="T2378" i="72"/>
  <c r="T2377" i="72"/>
  <c r="T2376" i="72"/>
  <c r="T2375" i="72"/>
  <c r="T2374" i="72"/>
  <c r="T2373" i="72"/>
  <c r="T2372" i="72"/>
  <c r="T2371" i="72"/>
  <c r="T2370" i="72"/>
  <c r="T2369" i="72"/>
  <c r="T2368" i="72"/>
  <c r="T2367" i="72"/>
  <c r="T2366" i="72"/>
  <c r="T2365" i="72"/>
  <c r="T2364" i="72"/>
  <c r="T2363" i="72"/>
  <c r="T2362" i="72"/>
  <c r="T2361" i="72"/>
  <c r="T2360" i="72"/>
  <c r="T2359" i="72"/>
  <c r="T2358" i="72"/>
  <c r="T2357" i="72"/>
  <c r="T2356" i="72"/>
  <c r="T2355" i="72"/>
  <c r="T2354" i="72"/>
  <c r="T2353" i="72"/>
  <c r="T2352" i="72"/>
  <c r="T2351" i="72"/>
  <c r="T2350" i="72"/>
  <c r="T2349" i="72"/>
  <c r="T2348" i="72"/>
  <c r="T2346" i="72"/>
  <c r="T2343" i="72"/>
  <c r="T2342" i="72"/>
  <c r="T2340" i="72"/>
  <c r="T2339" i="72"/>
  <c r="T2337" i="72"/>
  <c r="T2336" i="72"/>
  <c r="T2335" i="72"/>
  <c r="T2333" i="72"/>
  <c r="T2331" i="72"/>
  <c r="T2330" i="72"/>
  <c r="T2329" i="72"/>
  <c r="T2328" i="72"/>
  <c r="T2327" i="72"/>
  <c r="T2326" i="72"/>
  <c r="T2325" i="72"/>
  <c r="T2324" i="72"/>
  <c r="T2322" i="72"/>
  <c r="T2321" i="72"/>
  <c r="T2320" i="72"/>
  <c r="T2319" i="72"/>
  <c r="T2318" i="72"/>
  <c r="T2317" i="72"/>
  <c r="T2316" i="72"/>
  <c r="T2315" i="72"/>
  <c r="T2314" i="72"/>
  <c r="T2313" i="72"/>
  <c r="T2312" i="72"/>
  <c r="T2311" i="72"/>
  <c r="T2310" i="72"/>
  <c r="T2309" i="72"/>
  <c r="T2308" i="72"/>
  <c r="T2307" i="72"/>
  <c r="T2306" i="72"/>
  <c r="T2305" i="72"/>
  <c r="T2304" i="72"/>
  <c r="T2303" i="72"/>
  <c r="T2302" i="72"/>
  <c r="T2301" i="72"/>
  <c r="T2300" i="72"/>
  <c r="T2299" i="72"/>
  <c r="T2298" i="72"/>
  <c r="T2297" i="72"/>
  <c r="T2296" i="72"/>
  <c r="T2295" i="72"/>
  <c r="T2294" i="72"/>
  <c r="T2293" i="72"/>
  <c r="T2292" i="72"/>
  <c r="T2291" i="72"/>
  <c r="T2290" i="72"/>
  <c r="T2289" i="72"/>
  <c r="T2288" i="72"/>
  <c r="T2287" i="72"/>
  <c r="T2286" i="72"/>
  <c r="T2285" i="72"/>
  <c r="T2284" i="72"/>
  <c r="T2283" i="72"/>
  <c r="T2282" i="72"/>
  <c r="T2281" i="72"/>
  <c r="T2280" i="72"/>
  <c r="T2279" i="72"/>
  <c r="T2278" i="72"/>
  <c r="T2277" i="72"/>
  <c r="T2276" i="72"/>
  <c r="T2275" i="72"/>
  <c r="T2274" i="72"/>
  <c r="T2273" i="72"/>
  <c r="T2272" i="72"/>
  <c r="T2271" i="72"/>
  <c r="T2270" i="72"/>
  <c r="T2269" i="72"/>
  <c r="T2268" i="72"/>
  <c r="T2267" i="72"/>
  <c r="T2266" i="72"/>
  <c r="T2265" i="72"/>
  <c r="T2264" i="72"/>
  <c r="T2263" i="72"/>
  <c r="T2262" i="72"/>
  <c r="T2261" i="72"/>
  <c r="T2260" i="72"/>
  <c r="T2259" i="72"/>
  <c r="T2258" i="72"/>
  <c r="T2257" i="72"/>
  <c r="T2256" i="72"/>
  <c r="T2255" i="72"/>
  <c r="T2254" i="72"/>
  <c r="T2253" i="72"/>
  <c r="T2252" i="72"/>
  <c r="T2251" i="72"/>
  <c r="T2250" i="72"/>
  <c r="T2249" i="72"/>
  <c r="T2248" i="72"/>
  <c r="T2247" i="72"/>
  <c r="T2246" i="72"/>
  <c r="T2245" i="72"/>
  <c r="T2244" i="72"/>
  <c r="T2243" i="72"/>
  <c r="T2242" i="72"/>
  <c r="T2241" i="72"/>
  <c r="T2240" i="72"/>
  <c r="T2239" i="72"/>
  <c r="T2238" i="72"/>
  <c r="T2237" i="72"/>
  <c r="T2236" i="72"/>
  <c r="T2235" i="72"/>
  <c r="T2234" i="72"/>
  <c r="T2233" i="72"/>
  <c r="T2232" i="72"/>
  <c r="T2231" i="72"/>
  <c r="T2230" i="72"/>
  <c r="T2229" i="72"/>
  <c r="T2228" i="72"/>
  <c r="T2227" i="72"/>
  <c r="T2226" i="72"/>
  <c r="T2225" i="72"/>
  <c r="T2224" i="72"/>
  <c r="T2223" i="72"/>
  <c r="T2222" i="72"/>
  <c r="T2221" i="72"/>
  <c r="T2220" i="72"/>
  <c r="T2219" i="72"/>
  <c r="T2218" i="72"/>
  <c r="T2217" i="72"/>
  <c r="T2216" i="72"/>
  <c r="T2215" i="72"/>
  <c r="T2214" i="72"/>
  <c r="T2213" i="72"/>
  <c r="T2212" i="72"/>
  <c r="T2211" i="72"/>
  <c r="T2210" i="72"/>
  <c r="T2209" i="72"/>
  <c r="T2208" i="72"/>
  <c r="T2207" i="72"/>
  <c r="T2206" i="72"/>
  <c r="T2205" i="72"/>
  <c r="T2204" i="72"/>
  <c r="T2203" i="72"/>
  <c r="T2202" i="72"/>
  <c r="T2201" i="72"/>
  <c r="T2200" i="72"/>
  <c r="T2199" i="72"/>
  <c r="T2198" i="72"/>
  <c r="T2197" i="72"/>
  <c r="T2196" i="72"/>
  <c r="T2195" i="72"/>
  <c r="T2194" i="72"/>
  <c r="T2193" i="72"/>
  <c r="T2192" i="72"/>
  <c r="T2191" i="72"/>
  <c r="T2190" i="72"/>
  <c r="T2189" i="72"/>
  <c r="T2188" i="72"/>
  <c r="T2187" i="72"/>
  <c r="T2186" i="72"/>
  <c r="T2185" i="72"/>
  <c r="T2184" i="72"/>
  <c r="T2183" i="72"/>
  <c r="T2182" i="72"/>
  <c r="T2181" i="72"/>
  <c r="T2180" i="72"/>
  <c r="T2179" i="72"/>
  <c r="T2178" i="72"/>
  <c r="T2177" i="72"/>
  <c r="T2176" i="72"/>
  <c r="T2175" i="72"/>
  <c r="T2174" i="72"/>
  <c r="T2173" i="72"/>
  <c r="T2172" i="72"/>
  <c r="T2171" i="72"/>
  <c r="T2170" i="72"/>
  <c r="T2169" i="72"/>
  <c r="T2168" i="72"/>
  <c r="T2167" i="72"/>
  <c r="T2166" i="72"/>
  <c r="T2165" i="72"/>
  <c r="T2164" i="72"/>
  <c r="T2163" i="72"/>
  <c r="T2162" i="72"/>
  <c r="T2161" i="72"/>
  <c r="T2160" i="72"/>
  <c r="T2159" i="72"/>
  <c r="T2158" i="72"/>
  <c r="T2157" i="72"/>
  <c r="T2156" i="72"/>
  <c r="T2155" i="72"/>
  <c r="T2154" i="72"/>
  <c r="T2153" i="72"/>
  <c r="T2152" i="72"/>
  <c r="T2151" i="72"/>
  <c r="T2150" i="72"/>
  <c r="T2149" i="72"/>
  <c r="T2148" i="72"/>
  <c r="T2147" i="72"/>
  <c r="T2146" i="72"/>
  <c r="T2145" i="72"/>
  <c r="T2144" i="72"/>
  <c r="T2143" i="72"/>
  <c r="T2142" i="72"/>
  <c r="T2141" i="72"/>
  <c r="T2140" i="72"/>
  <c r="T2139" i="72"/>
  <c r="T2138" i="72"/>
  <c r="T2137" i="72"/>
  <c r="T2136" i="72"/>
  <c r="T2135" i="72"/>
  <c r="T2134" i="72"/>
  <c r="T2133" i="72"/>
  <c r="T2132" i="72"/>
  <c r="T2131" i="72"/>
  <c r="T2130" i="72"/>
  <c r="T2129" i="72"/>
  <c r="T2128" i="72"/>
  <c r="T2127" i="72"/>
  <c r="T2126" i="72"/>
  <c r="T2125" i="72"/>
  <c r="T2124" i="72"/>
  <c r="T2123" i="72"/>
  <c r="T2122" i="72"/>
  <c r="T2121" i="72"/>
  <c r="T2120" i="72"/>
  <c r="T2119" i="72"/>
  <c r="T2118" i="72"/>
  <c r="T2117" i="72"/>
  <c r="T2116" i="72"/>
  <c r="T2115" i="72"/>
  <c r="T2114" i="72"/>
  <c r="T2113" i="72"/>
  <c r="T2112" i="72"/>
  <c r="T2111" i="72"/>
  <c r="T2110" i="72"/>
  <c r="T2109" i="72"/>
  <c r="T2108" i="72"/>
  <c r="T2107" i="72"/>
  <c r="T2106" i="72"/>
  <c r="T2105" i="72"/>
  <c r="T2104" i="72"/>
  <c r="T2103" i="72"/>
  <c r="T2102" i="72"/>
  <c r="T2101" i="72"/>
  <c r="T2100" i="72"/>
  <c r="T2099" i="72"/>
  <c r="T2098" i="72"/>
  <c r="T2097" i="72"/>
  <c r="T2096" i="72"/>
  <c r="T2095" i="72"/>
  <c r="T2094" i="72"/>
  <c r="T2093" i="72"/>
  <c r="T2092" i="72"/>
  <c r="T2091" i="72"/>
  <c r="T2090" i="72"/>
  <c r="T2089" i="72"/>
  <c r="T2088" i="72"/>
  <c r="T2087" i="72"/>
  <c r="T2086" i="72"/>
  <c r="T2085" i="72"/>
  <c r="T2084" i="72"/>
  <c r="T2083" i="72"/>
  <c r="T2082" i="72"/>
  <c r="T2081" i="72"/>
  <c r="T2080" i="72"/>
  <c r="T2079" i="72"/>
  <c r="T2078" i="72"/>
  <c r="T2077" i="72"/>
  <c r="T2076" i="72"/>
  <c r="T2075" i="72"/>
  <c r="T2074" i="72"/>
  <c r="T2073" i="72"/>
  <c r="T2072" i="72"/>
  <c r="T2071" i="72"/>
  <c r="T2070" i="72"/>
  <c r="T2069" i="72"/>
  <c r="T2068" i="72"/>
  <c r="T2067" i="72"/>
  <c r="T2066" i="72"/>
  <c r="T2065" i="72"/>
  <c r="T2064" i="72"/>
  <c r="T2063" i="72"/>
  <c r="T2062" i="72"/>
  <c r="T2061" i="72"/>
  <c r="T2060" i="72"/>
  <c r="T2059" i="72"/>
  <c r="T2058" i="72"/>
  <c r="T2057" i="72"/>
  <c r="T2056" i="72"/>
  <c r="T2055" i="72"/>
  <c r="T2054" i="72"/>
  <c r="T2053" i="72"/>
  <c r="T2052" i="72"/>
  <c r="T2051" i="72"/>
  <c r="T2050" i="72"/>
  <c r="T2049" i="72"/>
  <c r="T2048" i="72"/>
  <c r="T2047" i="72"/>
  <c r="T2046" i="72"/>
  <c r="T2045" i="72"/>
  <c r="T2044" i="72"/>
  <c r="T2043" i="72"/>
  <c r="T2042" i="72"/>
  <c r="T2041" i="72"/>
  <c r="T2040" i="72"/>
  <c r="T2039" i="72"/>
  <c r="T2038" i="72"/>
  <c r="T2037" i="72"/>
  <c r="T2036" i="72"/>
  <c r="T2035" i="72"/>
  <c r="T2034" i="72"/>
  <c r="T2033" i="72"/>
  <c r="T2032" i="72"/>
  <c r="T2031" i="72"/>
  <c r="T2030" i="72"/>
  <c r="T2029" i="72"/>
  <c r="T2028" i="72"/>
  <c r="T2027" i="72"/>
  <c r="T2026" i="72"/>
  <c r="T2025" i="72"/>
  <c r="T2024" i="72"/>
  <c r="T2023" i="72"/>
  <c r="T2022" i="72"/>
  <c r="T2021" i="72"/>
  <c r="T2020" i="72"/>
  <c r="T2019" i="72"/>
  <c r="T2018" i="72"/>
  <c r="T2017" i="72"/>
  <c r="T2016" i="72"/>
  <c r="T2015" i="72"/>
  <c r="T2014" i="72"/>
  <c r="T2013" i="72"/>
  <c r="T2012" i="72"/>
  <c r="T2011" i="72"/>
  <c r="T2010" i="72"/>
  <c r="T2009" i="72"/>
  <c r="T2008" i="72"/>
  <c r="T2007" i="72"/>
  <c r="T2006" i="72"/>
  <c r="T2005" i="72"/>
  <c r="T2004" i="72"/>
  <c r="T2003" i="72"/>
  <c r="T2002" i="72"/>
  <c r="T2001" i="72"/>
  <c r="T2000" i="72"/>
  <c r="T1999" i="72"/>
  <c r="T1998" i="72"/>
  <c r="T1997" i="72"/>
  <c r="T1996" i="72"/>
  <c r="T1995" i="72"/>
  <c r="T1994" i="72"/>
  <c r="T1993" i="72"/>
  <c r="T1992" i="72"/>
  <c r="T1991" i="72"/>
  <c r="T1990" i="72"/>
  <c r="T1989" i="72"/>
  <c r="T1988" i="72"/>
  <c r="T1987" i="72"/>
  <c r="T1986" i="72"/>
  <c r="T1985" i="72"/>
  <c r="T1984" i="72"/>
  <c r="T1983" i="72"/>
  <c r="T1982" i="72"/>
  <c r="T1981" i="72"/>
  <c r="T1980" i="72"/>
  <c r="T1979" i="72"/>
  <c r="T1978" i="72"/>
  <c r="T1977" i="72"/>
  <c r="T1976" i="72"/>
  <c r="T1975" i="72"/>
  <c r="T1974" i="72"/>
  <c r="T1973" i="72"/>
  <c r="T1972" i="72"/>
  <c r="T1971" i="72"/>
  <c r="T1970" i="72"/>
  <c r="T1969" i="72"/>
  <c r="T1968" i="72"/>
  <c r="T1967" i="72"/>
  <c r="T1966" i="72"/>
  <c r="T1965" i="72"/>
  <c r="T1964" i="72"/>
  <c r="T1963" i="72"/>
  <c r="T1962" i="72"/>
  <c r="T1961" i="72"/>
  <c r="T1960" i="72"/>
  <c r="T1959" i="72"/>
  <c r="T1958" i="72"/>
  <c r="T1957" i="72"/>
  <c r="T1956" i="72"/>
  <c r="T1955" i="72"/>
  <c r="T1954" i="72"/>
  <c r="T1953" i="72"/>
  <c r="T1952" i="72"/>
  <c r="T1951" i="72"/>
  <c r="T1950" i="72"/>
  <c r="T1949" i="72"/>
  <c r="T1948" i="72"/>
  <c r="T1947" i="72"/>
  <c r="T1946" i="72"/>
  <c r="T1945" i="72"/>
  <c r="T1944" i="72"/>
  <c r="T1943" i="72"/>
  <c r="T1942" i="72"/>
  <c r="T1941" i="72"/>
  <c r="T1940" i="72"/>
  <c r="T1939" i="72"/>
  <c r="T1938" i="72"/>
  <c r="T1937" i="72"/>
  <c r="T1936" i="72"/>
  <c r="T1935" i="72"/>
  <c r="T1934" i="72"/>
  <c r="T1933" i="72"/>
  <c r="T1932" i="72"/>
  <c r="T1931" i="72"/>
  <c r="T1930" i="72"/>
  <c r="T1929" i="72"/>
  <c r="T1928" i="72"/>
  <c r="T1927" i="72"/>
  <c r="T1926" i="72"/>
  <c r="T1925" i="72"/>
  <c r="T1924" i="72"/>
  <c r="T1923" i="72"/>
  <c r="T1922" i="72"/>
  <c r="T1921" i="72"/>
  <c r="T1920" i="72"/>
  <c r="T1919" i="72"/>
  <c r="T1918" i="72"/>
  <c r="T1917" i="72"/>
  <c r="T1916" i="72"/>
  <c r="T1915" i="72"/>
  <c r="T1914" i="72"/>
  <c r="T1913" i="72"/>
  <c r="T1912" i="72"/>
  <c r="T1911" i="72"/>
  <c r="T1910" i="72"/>
  <c r="T1909" i="72"/>
  <c r="T1908" i="72"/>
  <c r="T1907" i="72"/>
  <c r="T1906" i="72"/>
  <c r="T1905" i="72"/>
  <c r="T1904" i="72"/>
  <c r="T1903" i="72"/>
  <c r="T1902" i="72"/>
  <c r="T1901" i="72"/>
  <c r="T1900" i="72"/>
  <c r="T1899" i="72"/>
  <c r="T1898" i="72"/>
  <c r="T1897" i="72"/>
  <c r="T1896" i="72"/>
  <c r="T1895" i="72"/>
  <c r="T1894" i="72"/>
  <c r="T1893" i="72"/>
  <c r="T1892" i="72"/>
  <c r="T1891" i="72"/>
  <c r="T1890" i="72"/>
  <c r="T1889" i="72"/>
  <c r="T1888" i="72"/>
  <c r="T1887" i="72"/>
  <c r="T1886" i="72"/>
  <c r="T1885" i="72"/>
  <c r="T1884" i="72"/>
  <c r="T1883" i="72"/>
  <c r="T1882" i="72"/>
  <c r="T1881" i="72"/>
  <c r="T1880" i="72"/>
  <c r="T1879" i="72"/>
  <c r="T1878" i="72"/>
  <c r="T1877" i="72"/>
  <c r="T1876" i="72"/>
  <c r="T1875" i="72"/>
  <c r="T1874" i="72"/>
  <c r="T1873" i="72"/>
  <c r="T1872" i="72"/>
  <c r="T1871" i="72"/>
  <c r="T1870" i="72"/>
  <c r="T1869" i="72"/>
  <c r="T1868" i="72"/>
  <c r="T1867" i="72"/>
  <c r="T1866" i="72"/>
  <c r="T1865" i="72"/>
  <c r="T1864" i="72"/>
  <c r="T1863" i="72"/>
  <c r="T1862" i="72"/>
  <c r="T1861" i="72"/>
  <c r="T1860" i="72"/>
  <c r="T1859" i="72"/>
  <c r="T1858" i="72"/>
  <c r="T1857" i="72"/>
  <c r="T1856" i="72"/>
  <c r="T1855" i="72"/>
  <c r="T1854" i="72"/>
  <c r="T1853" i="72"/>
  <c r="T1852" i="72"/>
  <c r="T1851" i="72"/>
  <c r="T1850" i="72"/>
  <c r="T1849" i="72"/>
  <c r="T1848" i="72"/>
  <c r="T1847" i="72"/>
  <c r="T1846" i="72"/>
  <c r="T1845" i="72"/>
  <c r="T1844" i="72"/>
  <c r="T1843" i="72"/>
  <c r="T1842" i="72"/>
  <c r="T1841" i="72"/>
  <c r="T1840" i="72"/>
  <c r="T1839" i="72"/>
  <c r="T1838" i="72"/>
  <c r="T1837" i="72"/>
  <c r="T1836" i="72"/>
  <c r="T1835" i="72"/>
  <c r="T1834" i="72"/>
  <c r="T1833" i="72"/>
  <c r="T1832" i="72"/>
  <c r="T1831" i="72"/>
  <c r="T1830" i="72"/>
  <c r="T1829" i="72"/>
  <c r="T1828" i="72"/>
  <c r="T1827" i="72"/>
  <c r="T1826" i="72"/>
  <c r="T1825" i="72"/>
  <c r="T1824" i="72"/>
  <c r="T1823" i="72"/>
  <c r="T1822" i="72"/>
  <c r="T1821" i="72"/>
  <c r="T1820" i="72"/>
  <c r="T1819" i="72"/>
  <c r="T1818" i="72"/>
  <c r="T1817" i="72"/>
  <c r="T1816" i="72"/>
  <c r="T1815" i="72"/>
  <c r="T1814" i="72"/>
  <c r="T1813" i="72"/>
  <c r="T1812" i="72"/>
  <c r="T1811" i="72"/>
  <c r="T1810" i="72"/>
  <c r="T1809" i="72"/>
  <c r="T1808" i="72"/>
  <c r="T1807" i="72"/>
  <c r="T1806" i="72"/>
  <c r="T1805" i="72"/>
  <c r="T1804" i="72"/>
  <c r="T1803" i="72"/>
  <c r="T1802" i="72"/>
  <c r="T1801" i="72"/>
  <c r="T1800" i="72"/>
  <c r="T1799" i="72"/>
  <c r="T1798" i="72"/>
  <c r="T1797" i="72"/>
  <c r="T1796" i="72"/>
  <c r="T1795" i="72"/>
  <c r="T1794" i="72"/>
  <c r="T1793" i="72"/>
  <c r="T1792" i="72"/>
  <c r="T1791" i="72"/>
  <c r="T1790" i="72"/>
  <c r="T1789" i="72"/>
  <c r="T1788" i="72"/>
  <c r="T1787" i="72"/>
  <c r="T1786" i="72"/>
  <c r="T1785" i="72"/>
  <c r="T1784" i="72"/>
  <c r="T1783" i="72"/>
  <c r="T1782" i="72"/>
  <c r="T1781" i="72"/>
  <c r="T1780" i="72"/>
  <c r="T1779" i="72"/>
  <c r="T1778" i="72"/>
  <c r="T1777" i="72"/>
  <c r="T1776" i="72"/>
  <c r="T1775" i="72"/>
  <c r="T1774" i="72"/>
  <c r="T1773" i="72"/>
  <c r="T1772" i="72"/>
  <c r="T1771" i="72"/>
  <c r="T1770" i="72"/>
  <c r="T1769" i="72"/>
  <c r="T1768" i="72"/>
  <c r="T1767" i="72"/>
  <c r="T1766" i="72"/>
  <c r="T1765" i="72"/>
  <c r="T1764" i="72"/>
  <c r="T1763" i="72"/>
  <c r="T1762" i="72"/>
  <c r="T1761" i="72"/>
  <c r="T1760" i="72"/>
  <c r="T1759" i="72"/>
  <c r="T1758" i="72"/>
  <c r="T1757" i="72"/>
  <c r="T1756" i="72"/>
  <c r="T1755" i="72"/>
  <c r="T1754" i="72"/>
  <c r="T1753" i="72"/>
  <c r="T1752" i="72"/>
  <c r="T1751" i="72"/>
  <c r="T1750" i="72"/>
  <c r="T1749" i="72"/>
  <c r="T1748" i="72"/>
  <c r="T1747" i="72"/>
  <c r="T1746" i="72"/>
  <c r="T1745" i="72"/>
  <c r="T1744" i="72"/>
  <c r="T1743" i="72"/>
  <c r="T1742" i="72"/>
  <c r="T1741" i="72"/>
  <c r="T1740" i="72"/>
  <c r="T1739" i="72"/>
  <c r="T1738" i="72"/>
  <c r="T1737" i="72"/>
  <c r="T1736" i="72"/>
  <c r="T1735" i="72"/>
  <c r="T1734" i="72"/>
  <c r="T1733" i="72"/>
  <c r="T1732" i="72"/>
  <c r="T1731" i="72"/>
  <c r="T1730" i="72"/>
  <c r="T1729" i="72"/>
  <c r="T1728" i="72"/>
  <c r="T1727" i="72"/>
  <c r="T1726" i="72"/>
  <c r="T1725" i="72"/>
  <c r="T1724" i="72"/>
  <c r="T1723" i="72"/>
  <c r="T1722" i="72"/>
  <c r="T1721" i="72"/>
  <c r="T1720" i="72"/>
  <c r="T1719" i="72"/>
  <c r="T1718" i="72"/>
  <c r="T1717" i="72"/>
  <c r="T1716" i="72"/>
  <c r="T1715" i="72"/>
  <c r="T1714" i="72"/>
  <c r="T1713" i="72"/>
  <c r="T1712" i="72"/>
  <c r="T1711" i="72"/>
  <c r="T1710" i="72"/>
  <c r="T1709" i="72"/>
  <c r="T1708" i="72"/>
  <c r="T1707" i="72"/>
  <c r="T1706" i="72"/>
  <c r="T1705" i="72"/>
  <c r="T1704" i="72"/>
  <c r="T1703" i="72"/>
  <c r="T1702" i="72"/>
  <c r="T1701" i="72"/>
  <c r="T1700" i="72"/>
  <c r="T1699" i="72"/>
  <c r="T1698" i="72"/>
  <c r="T1697" i="72"/>
  <c r="T1696" i="72"/>
  <c r="T1695" i="72"/>
  <c r="T1694" i="72"/>
  <c r="T1693" i="72"/>
  <c r="T1692" i="72"/>
  <c r="T1691" i="72"/>
  <c r="T1690" i="72"/>
  <c r="T1689" i="72"/>
  <c r="T1688" i="72"/>
  <c r="T1687" i="72"/>
  <c r="T1686" i="72"/>
  <c r="T1685" i="72"/>
  <c r="T1684" i="72"/>
  <c r="T1683" i="72"/>
  <c r="T1682" i="72"/>
  <c r="T1681" i="72"/>
  <c r="T1680" i="72"/>
  <c r="T1679" i="72"/>
  <c r="T1678" i="72"/>
  <c r="T1677" i="72"/>
  <c r="T1676" i="72"/>
  <c r="T1675" i="72"/>
  <c r="T1674" i="72"/>
  <c r="T1673" i="72"/>
  <c r="T1672" i="72"/>
  <c r="T1671" i="72"/>
  <c r="T1670" i="72"/>
  <c r="T1669" i="72"/>
  <c r="T1668" i="72"/>
  <c r="T1667" i="72"/>
  <c r="T1666" i="72"/>
  <c r="T1665" i="72"/>
  <c r="T1664" i="72"/>
  <c r="T1663" i="72"/>
  <c r="T1662" i="72"/>
  <c r="T1661" i="72"/>
  <c r="T1660" i="72"/>
  <c r="T1659" i="72"/>
  <c r="T1658" i="72"/>
  <c r="T1657" i="72"/>
  <c r="T1656" i="72"/>
  <c r="T1655" i="72"/>
  <c r="T1654" i="72"/>
  <c r="T1653" i="72"/>
  <c r="T1652" i="72"/>
  <c r="T1651" i="72"/>
  <c r="T1650" i="72"/>
  <c r="T1649" i="72"/>
  <c r="T1648" i="72"/>
  <c r="T1647" i="72"/>
  <c r="T1646" i="72"/>
  <c r="T1645" i="72"/>
  <c r="T1644" i="72"/>
  <c r="T1643" i="72"/>
  <c r="T1642" i="72"/>
  <c r="T1641" i="72"/>
  <c r="T1640" i="72"/>
  <c r="T1639" i="72"/>
  <c r="T1638" i="72"/>
  <c r="T1637" i="72"/>
  <c r="T1636" i="72"/>
  <c r="T1635" i="72"/>
  <c r="T1634" i="72"/>
  <c r="T1633" i="72"/>
  <c r="T1632" i="72"/>
  <c r="T1631" i="72"/>
  <c r="T1630" i="72"/>
  <c r="T1629" i="72"/>
  <c r="T1628" i="72"/>
  <c r="T1627" i="72"/>
  <c r="T1626" i="72"/>
  <c r="T1625" i="72"/>
  <c r="T1624" i="72"/>
  <c r="T1623" i="72"/>
  <c r="T1622" i="72"/>
  <c r="T1621" i="72"/>
  <c r="T1620" i="72"/>
  <c r="T1619" i="72"/>
  <c r="T1618" i="72"/>
  <c r="T1617" i="72"/>
  <c r="T1616" i="72"/>
  <c r="T1615" i="72"/>
  <c r="T1614" i="72"/>
  <c r="T1613" i="72"/>
  <c r="T1612" i="72"/>
  <c r="T1611" i="72"/>
  <c r="T1610" i="72"/>
  <c r="T1609" i="72"/>
  <c r="T1608" i="72"/>
  <c r="T1607" i="72"/>
  <c r="T1606" i="72"/>
  <c r="T1605" i="72"/>
  <c r="T1604" i="72"/>
  <c r="T1603" i="72"/>
  <c r="T1602" i="72"/>
  <c r="T1601" i="72"/>
  <c r="T1600" i="72"/>
  <c r="T1599" i="72"/>
  <c r="T1598" i="72"/>
  <c r="T1597" i="72"/>
  <c r="T1596" i="72"/>
  <c r="T1595" i="72"/>
  <c r="T1594" i="72"/>
  <c r="T1593" i="72"/>
  <c r="T1592" i="72"/>
  <c r="T1591" i="72"/>
  <c r="T1590" i="72"/>
  <c r="T1589" i="72"/>
  <c r="T1588" i="72"/>
  <c r="T1587" i="72"/>
  <c r="T1586" i="72"/>
  <c r="T1585" i="72"/>
  <c r="T1584" i="72"/>
  <c r="T1583" i="72"/>
  <c r="T1582" i="72"/>
  <c r="T1581" i="72"/>
  <c r="T1580" i="72"/>
  <c r="T1579" i="72"/>
  <c r="T1578" i="72"/>
  <c r="T1577" i="72"/>
  <c r="T1576" i="72"/>
  <c r="T1575" i="72"/>
  <c r="T1574" i="72"/>
  <c r="T1573" i="72"/>
  <c r="T1572" i="72"/>
  <c r="T1571" i="72"/>
  <c r="T1570" i="72"/>
  <c r="T1569" i="72"/>
  <c r="T1568" i="72"/>
  <c r="T1567" i="72"/>
  <c r="T1566" i="72"/>
  <c r="T1565" i="72"/>
  <c r="T1564" i="72"/>
  <c r="T1563" i="72"/>
  <c r="T1562" i="72"/>
  <c r="T1561" i="72"/>
  <c r="T1560" i="72"/>
  <c r="T1559" i="72"/>
  <c r="T1558" i="72"/>
  <c r="T1557" i="72"/>
  <c r="T1556" i="72"/>
  <c r="T1555" i="72"/>
  <c r="T1554" i="72"/>
  <c r="T1553" i="72"/>
  <c r="T1552" i="72"/>
  <c r="T1551" i="72"/>
  <c r="T1550" i="72"/>
  <c r="T1549" i="72"/>
  <c r="T1548" i="72"/>
  <c r="T1547" i="72"/>
  <c r="T1546" i="72"/>
  <c r="T1545" i="72"/>
  <c r="T1544" i="72"/>
  <c r="T1543" i="72"/>
  <c r="T1542" i="72"/>
  <c r="T1541" i="72"/>
  <c r="T1540" i="72"/>
  <c r="T1539" i="72"/>
  <c r="T1538" i="72"/>
  <c r="T1537" i="72"/>
  <c r="T1536" i="72"/>
  <c r="T1535" i="72"/>
  <c r="T1534" i="72"/>
  <c r="T1533" i="72"/>
  <c r="T1532" i="72"/>
  <c r="T1531" i="72"/>
  <c r="T1530" i="72"/>
  <c r="T1529" i="72"/>
  <c r="T1528" i="72"/>
  <c r="T1527" i="72"/>
  <c r="T1526" i="72"/>
  <c r="T1525" i="72"/>
  <c r="T1524" i="72"/>
  <c r="T1523" i="72"/>
  <c r="T1522" i="72"/>
  <c r="T1521" i="72"/>
  <c r="T1520" i="72"/>
  <c r="T1519" i="72"/>
  <c r="T1518" i="72"/>
  <c r="T1517" i="72"/>
  <c r="T1516" i="72"/>
  <c r="T1515" i="72"/>
  <c r="T1514" i="72"/>
  <c r="T1513" i="72"/>
  <c r="T1512" i="72"/>
  <c r="T1511" i="72"/>
  <c r="T1510" i="72"/>
  <c r="T1509" i="72"/>
  <c r="T1508" i="72"/>
  <c r="T1507" i="72"/>
  <c r="T1506" i="72"/>
  <c r="T1505" i="72"/>
  <c r="T1504" i="72"/>
  <c r="T1503" i="72"/>
  <c r="T1502" i="72"/>
  <c r="T1501" i="72"/>
  <c r="T1500" i="72"/>
  <c r="T1499" i="72"/>
  <c r="T1498" i="72"/>
  <c r="T1497" i="72"/>
  <c r="T1496" i="72"/>
  <c r="T1495" i="72"/>
  <c r="T1494" i="72"/>
  <c r="T1493" i="72"/>
  <c r="T1492" i="72"/>
  <c r="T1491" i="72"/>
  <c r="T1490" i="72"/>
  <c r="T1489" i="72"/>
  <c r="T1488" i="72"/>
  <c r="T1487" i="72"/>
  <c r="T1486" i="72"/>
  <c r="T1485" i="72"/>
  <c r="T1484" i="72"/>
  <c r="T1483" i="72"/>
  <c r="T1482" i="72"/>
  <c r="T1481" i="72"/>
  <c r="T1480" i="72"/>
  <c r="T1479" i="72"/>
  <c r="T1478" i="72"/>
  <c r="T1477" i="72"/>
  <c r="T1476" i="72"/>
  <c r="T1475" i="72"/>
  <c r="T1474" i="72"/>
  <c r="T1473" i="72"/>
  <c r="T1472" i="72"/>
  <c r="T1471" i="72"/>
  <c r="T1470" i="72"/>
  <c r="T1469" i="72"/>
  <c r="T1468" i="72"/>
  <c r="T1467" i="72"/>
  <c r="T1466" i="72"/>
  <c r="T1465" i="72"/>
  <c r="T1464" i="72"/>
  <c r="T1463" i="72"/>
  <c r="T1462" i="72"/>
  <c r="T1461" i="72"/>
  <c r="T1460" i="72"/>
  <c r="T1459" i="72"/>
  <c r="T1458" i="72"/>
  <c r="T1457" i="72"/>
  <c r="T1456" i="72"/>
  <c r="T1455" i="72"/>
  <c r="T1454" i="72"/>
  <c r="T1453" i="72"/>
  <c r="T1452" i="72"/>
  <c r="T1451" i="72"/>
  <c r="T1450" i="72"/>
  <c r="T1449" i="72"/>
  <c r="T1448" i="72"/>
  <c r="T1447" i="72"/>
  <c r="T1446" i="72"/>
  <c r="T1445" i="72"/>
  <c r="T1444" i="72"/>
  <c r="T1443" i="72"/>
  <c r="T1442" i="72"/>
  <c r="T1441" i="72"/>
  <c r="T1440" i="72"/>
  <c r="T1439" i="72"/>
  <c r="T1438" i="72"/>
  <c r="T1437" i="72"/>
  <c r="T1436" i="72"/>
  <c r="T1435" i="72"/>
  <c r="T1434" i="72"/>
  <c r="T1433" i="72"/>
  <c r="T1432" i="72"/>
  <c r="T1431" i="72"/>
  <c r="T1430" i="72"/>
  <c r="T1429" i="72"/>
  <c r="T1428" i="72"/>
  <c r="T1427" i="72"/>
  <c r="T1426" i="72"/>
  <c r="T1425" i="72"/>
  <c r="T1424" i="72"/>
  <c r="T1423" i="72"/>
  <c r="T1422" i="72"/>
  <c r="T1421" i="72"/>
  <c r="T1420" i="72"/>
  <c r="T1419" i="72"/>
  <c r="T1418" i="72"/>
  <c r="T1417" i="72"/>
  <c r="T1416" i="72"/>
  <c r="T1415" i="72"/>
  <c r="T1414" i="72"/>
  <c r="T1413" i="72"/>
  <c r="T1412" i="72"/>
  <c r="T1411" i="72"/>
  <c r="T1410" i="72"/>
  <c r="T1409" i="72"/>
  <c r="T1408" i="72"/>
  <c r="T1407" i="72"/>
  <c r="T1406" i="72"/>
  <c r="T1405" i="72"/>
  <c r="T1404" i="72"/>
  <c r="T1403" i="72"/>
  <c r="T1402" i="72"/>
  <c r="T1401" i="72"/>
  <c r="T1400" i="72"/>
  <c r="T1399" i="72"/>
  <c r="T1398" i="72"/>
  <c r="T1397" i="72"/>
  <c r="T1396" i="72"/>
  <c r="T1395" i="72"/>
  <c r="T1394" i="72"/>
  <c r="T1393" i="72"/>
  <c r="T1392" i="72"/>
  <c r="T1391" i="72"/>
  <c r="T1390" i="72"/>
  <c r="T1389" i="72"/>
  <c r="T1388" i="72"/>
  <c r="T1387" i="72"/>
  <c r="T1386" i="72"/>
  <c r="T1385" i="72"/>
  <c r="T1384" i="72"/>
  <c r="T1383" i="72"/>
  <c r="T1382" i="72"/>
  <c r="T1381" i="72"/>
  <c r="T1380" i="72"/>
  <c r="T1379" i="72"/>
  <c r="T1378" i="72"/>
  <c r="T1377" i="72"/>
  <c r="T1376" i="72"/>
  <c r="T1375" i="72"/>
  <c r="T1374" i="72"/>
  <c r="T1373" i="72"/>
  <c r="T1372" i="72"/>
  <c r="T1371" i="72"/>
  <c r="T1370" i="72"/>
  <c r="T1369" i="72"/>
  <c r="T1368" i="72"/>
  <c r="T1367" i="72"/>
  <c r="T1366" i="72"/>
  <c r="T1365" i="72"/>
  <c r="T1364" i="72"/>
  <c r="T1363" i="72"/>
  <c r="T1362" i="72"/>
  <c r="T1361" i="72"/>
  <c r="T1360" i="72"/>
  <c r="T1359" i="72"/>
  <c r="T1358" i="72"/>
  <c r="T1357" i="72"/>
  <c r="T1356" i="72"/>
  <c r="T1355" i="72"/>
  <c r="T1354" i="72"/>
  <c r="T1353" i="72"/>
  <c r="T1352" i="72"/>
  <c r="T1351" i="72"/>
  <c r="T1350" i="72"/>
  <c r="T1349" i="72"/>
  <c r="T1348" i="72"/>
  <c r="T1347" i="72"/>
  <c r="T1346" i="72"/>
  <c r="T1345" i="72"/>
  <c r="T1344" i="72"/>
  <c r="T1343" i="72"/>
  <c r="T1342" i="72"/>
  <c r="T1341" i="72"/>
  <c r="T1340" i="72"/>
  <c r="T1339" i="72"/>
  <c r="T1338" i="72"/>
  <c r="T1337" i="72"/>
  <c r="T1336" i="72"/>
  <c r="T1335" i="72"/>
  <c r="T1334" i="72"/>
  <c r="T1333" i="72"/>
  <c r="T1332" i="72"/>
  <c r="T1331" i="72"/>
  <c r="T1330" i="72"/>
  <c r="T1329" i="72"/>
  <c r="T1328" i="72"/>
  <c r="T1327" i="72"/>
  <c r="T1326" i="72"/>
  <c r="T1325" i="72"/>
  <c r="T1324" i="72"/>
  <c r="T1323" i="72"/>
  <c r="T1322" i="72"/>
  <c r="T1321" i="72"/>
  <c r="T1320" i="72"/>
  <c r="T1319" i="72"/>
  <c r="T1318" i="72"/>
  <c r="T1317" i="72"/>
  <c r="T1316" i="72"/>
  <c r="T1315" i="72"/>
  <c r="T1314" i="72"/>
  <c r="T1313" i="72"/>
  <c r="T1312" i="72"/>
  <c r="T1311" i="72"/>
  <c r="T1310" i="72"/>
  <c r="T1309" i="72"/>
  <c r="T1308" i="72"/>
  <c r="T1307" i="72"/>
  <c r="T1306" i="72"/>
  <c r="T1305" i="72"/>
  <c r="T1304" i="72"/>
  <c r="T1303" i="72"/>
  <c r="T1302" i="72"/>
  <c r="T1301" i="72"/>
  <c r="T1300" i="72"/>
  <c r="T1299" i="72"/>
  <c r="T1298" i="72"/>
  <c r="T1297" i="72"/>
  <c r="T1296" i="72"/>
  <c r="T1295" i="72"/>
  <c r="T1294" i="72"/>
  <c r="T1293" i="72"/>
  <c r="T1292" i="72"/>
  <c r="T1291" i="72"/>
  <c r="T1290" i="72"/>
  <c r="T1289" i="72"/>
  <c r="T1288" i="72"/>
  <c r="T1287" i="72"/>
  <c r="T1286" i="72"/>
  <c r="T1285" i="72"/>
  <c r="T1284" i="72"/>
  <c r="T1283" i="72"/>
  <c r="T1282" i="72"/>
  <c r="T1281" i="72"/>
  <c r="T1280" i="72"/>
  <c r="T1279" i="72"/>
  <c r="T1278" i="72"/>
  <c r="T1277" i="72"/>
  <c r="T1276" i="72"/>
  <c r="T1275" i="72"/>
  <c r="T1274" i="72"/>
  <c r="T1273" i="72"/>
  <c r="T1272" i="72"/>
  <c r="T1271" i="72"/>
  <c r="T1270" i="72"/>
  <c r="T1269" i="72"/>
  <c r="T1268" i="72"/>
  <c r="T1267" i="72"/>
  <c r="T1266" i="72"/>
  <c r="T1265" i="72"/>
  <c r="T1264" i="72"/>
  <c r="T1263" i="72"/>
  <c r="T1262" i="72"/>
  <c r="T1261" i="72"/>
  <c r="T1260" i="72"/>
  <c r="T1259" i="72"/>
  <c r="T1258" i="72"/>
  <c r="T1257" i="72"/>
  <c r="T1256" i="72"/>
  <c r="T1255" i="72"/>
  <c r="T1254" i="72"/>
  <c r="T1253" i="72"/>
  <c r="T1252" i="72"/>
  <c r="T1251" i="72"/>
  <c r="T1250" i="72"/>
  <c r="T1249" i="72"/>
  <c r="T1248" i="72"/>
  <c r="T1247" i="72"/>
  <c r="T1246" i="72"/>
  <c r="T1245" i="72"/>
  <c r="T1244" i="72"/>
  <c r="T1243" i="72"/>
  <c r="T1242" i="72"/>
  <c r="T1241" i="72"/>
  <c r="T1240" i="72"/>
  <c r="T1239" i="72"/>
  <c r="T1238" i="72"/>
  <c r="T1237" i="72"/>
  <c r="T1236" i="72"/>
  <c r="T1235" i="72"/>
  <c r="T1234" i="72"/>
  <c r="T1233" i="72"/>
  <c r="T1232" i="72"/>
  <c r="T1231" i="72"/>
  <c r="T1230" i="72"/>
  <c r="T1229" i="72"/>
  <c r="T1228" i="72"/>
  <c r="T1227" i="72"/>
  <c r="T1226" i="72"/>
  <c r="T1225" i="72"/>
  <c r="T1224" i="72"/>
  <c r="T1223" i="72"/>
  <c r="T1222" i="72"/>
  <c r="T1221" i="72"/>
  <c r="T1220" i="72"/>
  <c r="T1219" i="72"/>
  <c r="T1218" i="72"/>
  <c r="T1217" i="72"/>
  <c r="T1216" i="72"/>
  <c r="T1215" i="72"/>
  <c r="T1214" i="72"/>
  <c r="T1213" i="72"/>
  <c r="T1212" i="72"/>
  <c r="T1211" i="72"/>
  <c r="T1210" i="72"/>
  <c r="T1209" i="72"/>
  <c r="T1208" i="72"/>
  <c r="T1207" i="72"/>
  <c r="T1206" i="72"/>
  <c r="T1205" i="72"/>
  <c r="T1204" i="72"/>
  <c r="T1203" i="72"/>
  <c r="T1202" i="72"/>
  <c r="T1201" i="72"/>
  <c r="T1200" i="72"/>
  <c r="T1199" i="72"/>
  <c r="T1198" i="72"/>
  <c r="T1197" i="72"/>
  <c r="T1196" i="72"/>
  <c r="T1195" i="72"/>
  <c r="T1194" i="72"/>
  <c r="T1193" i="72"/>
  <c r="T1192" i="72"/>
  <c r="T1191" i="72"/>
  <c r="T1190" i="72"/>
  <c r="T1189" i="72"/>
  <c r="T1188" i="72"/>
  <c r="T1187" i="72"/>
  <c r="T1186" i="72"/>
  <c r="T1185" i="72"/>
  <c r="T1184" i="72"/>
  <c r="T1183" i="72"/>
  <c r="T1182" i="72"/>
  <c r="T1181" i="72"/>
  <c r="T1180" i="72"/>
  <c r="T1179" i="72"/>
  <c r="T1178" i="72"/>
  <c r="T1177" i="72"/>
  <c r="T1176" i="72"/>
  <c r="T1175" i="72"/>
  <c r="T1174" i="72"/>
  <c r="T1173" i="72"/>
  <c r="T1172" i="72"/>
  <c r="T1171" i="72"/>
  <c r="T1170" i="72"/>
  <c r="T1169" i="72"/>
  <c r="T1168" i="72"/>
  <c r="T1167" i="72"/>
  <c r="T1166" i="72"/>
  <c r="T1165" i="72"/>
  <c r="T1164" i="72"/>
  <c r="T1163" i="72"/>
  <c r="T1162" i="72"/>
  <c r="T1161" i="72"/>
  <c r="T1160" i="72"/>
  <c r="T1159" i="72"/>
  <c r="T1158" i="72"/>
  <c r="T1157" i="72"/>
  <c r="T1156" i="72"/>
  <c r="T1155" i="72"/>
  <c r="T1154" i="72"/>
  <c r="T1153" i="72"/>
  <c r="T1152" i="72"/>
  <c r="T1151" i="72"/>
  <c r="T1150" i="72"/>
  <c r="T1149" i="72"/>
  <c r="T1148" i="72"/>
  <c r="T1147" i="72"/>
  <c r="T1146" i="72"/>
  <c r="T1145" i="72"/>
  <c r="T1144" i="72"/>
  <c r="T1143" i="72"/>
  <c r="T1142" i="72"/>
  <c r="T1141" i="72"/>
  <c r="T1140" i="72"/>
  <c r="T1139" i="72"/>
  <c r="T1138" i="72"/>
  <c r="T1137" i="72"/>
  <c r="T1136" i="72"/>
  <c r="T1135" i="72"/>
  <c r="T1134" i="72"/>
  <c r="T1133" i="72"/>
  <c r="T1132" i="72"/>
  <c r="T1131" i="72"/>
  <c r="T1130" i="72"/>
  <c r="T1129" i="72"/>
  <c r="T1128" i="72"/>
  <c r="T1127" i="72"/>
  <c r="T1126" i="72"/>
  <c r="T1125" i="72"/>
  <c r="T1124" i="72"/>
  <c r="T1123" i="72"/>
  <c r="T1122" i="72"/>
  <c r="T1121" i="72"/>
  <c r="T1120" i="72"/>
  <c r="T1119" i="72"/>
  <c r="T1118" i="72"/>
  <c r="T1117" i="72"/>
  <c r="T1116" i="72"/>
  <c r="T1115" i="72"/>
  <c r="T1114" i="72"/>
  <c r="T1113" i="72"/>
  <c r="T1112" i="72"/>
  <c r="T1111" i="72"/>
  <c r="T1110" i="72"/>
  <c r="T1109" i="72"/>
  <c r="T1108" i="72"/>
  <c r="T1107" i="72"/>
  <c r="T1106" i="72"/>
  <c r="T1105" i="72"/>
  <c r="T1104" i="72"/>
  <c r="T1103" i="72"/>
  <c r="T1100" i="72"/>
  <c r="T1099" i="72"/>
  <c r="T1098" i="72"/>
  <c r="T1097" i="72"/>
  <c r="T1096" i="72"/>
  <c r="T1095" i="72"/>
  <c r="T1094" i="72"/>
  <c r="T1093" i="72"/>
  <c r="T1092" i="72"/>
  <c r="T1091" i="72"/>
  <c r="T1090" i="72"/>
  <c r="T1089" i="72"/>
  <c r="T1088" i="72"/>
  <c r="T1087" i="72"/>
  <c r="T1086" i="72"/>
  <c r="T1085" i="72"/>
  <c r="T1084" i="72"/>
  <c r="T1083" i="72"/>
  <c r="T1082" i="72"/>
  <c r="T1081" i="72"/>
  <c r="T1080" i="72"/>
  <c r="T1079" i="72"/>
  <c r="T1078" i="72"/>
  <c r="T1077" i="72"/>
  <c r="T1076" i="72"/>
  <c r="T1075" i="72"/>
  <c r="T1074" i="72"/>
  <c r="T1073" i="72"/>
  <c r="T1072" i="72"/>
  <c r="T1071" i="72"/>
  <c r="T1070" i="72"/>
  <c r="T1069" i="72"/>
  <c r="T1068" i="72"/>
  <c r="T1067" i="72"/>
  <c r="T1066" i="72"/>
  <c r="T1065" i="72"/>
  <c r="T1064" i="72"/>
  <c r="T1063" i="72"/>
  <c r="T1062" i="72"/>
  <c r="T1061" i="72"/>
  <c r="T1060" i="72"/>
  <c r="T1059" i="72"/>
  <c r="T1058" i="72"/>
  <c r="T1057" i="72"/>
  <c r="T1056" i="72"/>
  <c r="T1055" i="72"/>
  <c r="T1054" i="72"/>
  <c r="T1053" i="72"/>
  <c r="T1052" i="72"/>
  <c r="T1051" i="72"/>
  <c r="T1050" i="72"/>
  <c r="T1049" i="72"/>
  <c r="T1048" i="72"/>
  <c r="T1047" i="72"/>
  <c r="T1046" i="72"/>
  <c r="T1045" i="72"/>
  <c r="T1044" i="72"/>
  <c r="T1042" i="72"/>
  <c r="T1041" i="72"/>
  <c r="T1040" i="72"/>
  <c r="T1039" i="72"/>
  <c r="T1038" i="72"/>
  <c r="T1037" i="72"/>
  <c r="T1032" i="72"/>
  <c r="T1031" i="72"/>
  <c r="T1030" i="72"/>
  <c r="T1029" i="72"/>
  <c r="T1028" i="72"/>
  <c r="T1027" i="72"/>
  <c r="T1026" i="72"/>
  <c r="T1025" i="72"/>
  <c r="T1024" i="72"/>
  <c r="T1023" i="72"/>
  <c r="T1022" i="72"/>
  <c r="T1021" i="72"/>
  <c r="T1020" i="72"/>
  <c r="T1019" i="72"/>
  <c r="T1018" i="72"/>
  <c r="T1017" i="72"/>
  <c r="T1016" i="72"/>
  <c r="T1015" i="72"/>
  <c r="T1014" i="72"/>
  <c r="T1013" i="72"/>
  <c r="T1012" i="72"/>
  <c r="T1011" i="72"/>
  <c r="T1010" i="72"/>
  <c r="T1009" i="72"/>
  <c r="T1008" i="72"/>
  <c r="T1007" i="72"/>
  <c r="T1006" i="72"/>
  <c r="T1005" i="72"/>
  <c r="T1004" i="72"/>
  <c r="T1003" i="72"/>
  <c r="T1002" i="72"/>
  <c r="T1001" i="72"/>
  <c r="T1000" i="72"/>
  <c r="T999" i="72"/>
  <c r="T998" i="72"/>
  <c r="T997" i="72"/>
  <c r="T996" i="72"/>
  <c r="T995" i="72"/>
  <c r="T994" i="72"/>
  <c r="T993" i="72"/>
  <c r="T992" i="72"/>
  <c r="T991" i="72"/>
  <c r="T990" i="72"/>
  <c r="T989" i="72"/>
  <c r="T988" i="72"/>
  <c r="T987" i="72"/>
  <c r="T986" i="72"/>
  <c r="T985" i="72"/>
  <c r="T984" i="72"/>
  <c r="T983" i="72"/>
  <c r="T982" i="72"/>
  <c r="T981" i="72"/>
  <c r="T980" i="72"/>
  <c r="T979" i="72"/>
  <c r="T978" i="72"/>
  <c r="T977" i="72"/>
  <c r="T976" i="72"/>
  <c r="T975" i="72"/>
  <c r="T974" i="72"/>
  <c r="T973" i="72"/>
  <c r="T972" i="72"/>
  <c r="T971" i="72"/>
  <c r="T970" i="72"/>
  <c r="T969" i="72"/>
  <c r="T968" i="72"/>
  <c r="T967" i="72"/>
  <c r="T966" i="72"/>
  <c r="T965" i="72"/>
  <c r="T964" i="72"/>
  <c r="T963" i="72"/>
  <c r="T962" i="72"/>
  <c r="T961" i="72"/>
  <c r="T960" i="72"/>
  <c r="T959" i="72"/>
  <c r="T958" i="72"/>
  <c r="T957" i="72"/>
  <c r="T956" i="72"/>
  <c r="T955" i="72"/>
  <c r="T954" i="72"/>
  <c r="T953" i="72"/>
  <c r="T952" i="72"/>
  <c r="T951" i="72"/>
  <c r="T950" i="72"/>
  <c r="T949" i="72"/>
  <c r="T948" i="72"/>
  <c r="T947" i="72"/>
  <c r="T946" i="72"/>
  <c r="T945" i="72"/>
  <c r="T944" i="72"/>
  <c r="T943" i="72"/>
  <c r="T942" i="72"/>
  <c r="T941" i="72"/>
  <c r="T940" i="72"/>
  <c r="T939" i="72"/>
  <c r="T938" i="72"/>
  <c r="T937" i="72"/>
  <c r="T936" i="72"/>
  <c r="T935" i="72"/>
  <c r="T934" i="72"/>
  <c r="T933" i="72"/>
  <c r="T932" i="72"/>
  <c r="T931" i="72"/>
  <c r="T930" i="72"/>
  <c r="T929" i="72"/>
  <c r="T928" i="72"/>
  <c r="T927" i="72"/>
  <c r="T926" i="72"/>
  <c r="T925" i="72"/>
  <c r="T924" i="72"/>
  <c r="T923" i="72"/>
  <c r="T922" i="72"/>
  <c r="T921" i="72"/>
  <c r="T920" i="72"/>
  <c r="T919" i="72"/>
  <c r="T918" i="72"/>
  <c r="T917" i="72"/>
  <c r="T916" i="72"/>
  <c r="T915" i="72"/>
  <c r="T914" i="72"/>
  <c r="T913" i="72"/>
  <c r="T912" i="72"/>
  <c r="T911" i="72"/>
  <c r="T910" i="72"/>
  <c r="T909" i="72"/>
  <c r="T908" i="72"/>
  <c r="T907" i="72"/>
  <c r="T906" i="72"/>
  <c r="T905" i="72"/>
  <c r="T904" i="72"/>
  <c r="T903" i="72"/>
  <c r="T902" i="72"/>
  <c r="T901" i="72"/>
  <c r="T900" i="72"/>
  <c r="T899" i="72"/>
  <c r="T898" i="72"/>
  <c r="T897" i="72"/>
  <c r="T896" i="72"/>
  <c r="T895" i="72"/>
  <c r="T894" i="72"/>
  <c r="T893" i="72"/>
  <c r="T892" i="72"/>
  <c r="T891" i="72"/>
  <c r="T890" i="72"/>
  <c r="T889" i="72"/>
  <c r="T888" i="72"/>
  <c r="T887" i="72"/>
  <c r="T886" i="72"/>
  <c r="T885" i="72"/>
  <c r="T884" i="72"/>
  <c r="T883" i="72"/>
  <c r="T882" i="72"/>
  <c r="T881" i="72"/>
  <c r="T880" i="72"/>
  <c r="T879" i="72"/>
  <c r="T878" i="72"/>
  <c r="T877" i="72"/>
  <c r="T876" i="72"/>
  <c r="T875" i="72"/>
  <c r="T874" i="72"/>
  <c r="T873" i="72"/>
  <c r="T872" i="72"/>
  <c r="T871" i="72"/>
  <c r="T870" i="72"/>
  <c r="T869" i="72"/>
  <c r="T868" i="72"/>
  <c r="T867" i="72"/>
  <c r="T866" i="72"/>
  <c r="T865" i="72"/>
  <c r="T864" i="72"/>
  <c r="T863" i="72"/>
  <c r="T862" i="72"/>
  <c r="T861" i="72"/>
  <c r="T860" i="72"/>
  <c r="T859" i="72"/>
  <c r="T858" i="72"/>
  <c r="T857" i="72"/>
  <c r="T856" i="72"/>
  <c r="T855" i="72"/>
  <c r="T854" i="72"/>
  <c r="T853" i="72"/>
  <c r="T852" i="72"/>
  <c r="T851" i="72"/>
  <c r="T850" i="72"/>
  <c r="T849" i="72"/>
  <c r="T848" i="72"/>
  <c r="T847" i="72"/>
  <c r="T846" i="72"/>
  <c r="T845" i="72"/>
  <c r="T844" i="72"/>
  <c r="T843" i="72"/>
  <c r="T842" i="72"/>
  <c r="T841" i="72"/>
  <c r="T840" i="72"/>
  <c r="T839" i="72"/>
  <c r="T838" i="72"/>
  <c r="T837" i="72"/>
  <c r="T836" i="72"/>
  <c r="T835" i="72"/>
  <c r="T834" i="72"/>
  <c r="T833" i="72"/>
  <c r="T832" i="72"/>
  <c r="T831" i="72"/>
  <c r="T830" i="72"/>
  <c r="T829" i="72"/>
  <c r="T828" i="72"/>
  <c r="T827" i="72"/>
  <c r="T826" i="72"/>
  <c r="T825" i="72"/>
  <c r="T824" i="72"/>
  <c r="T823" i="72"/>
  <c r="T822" i="72"/>
  <c r="T821" i="72"/>
  <c r="T820" i="72"/>
  <c r="T819" i="72"/>
  <c r="T818" i="72"/>
  <c r="T817" i="72"/>
  <c r="T816" i="72"/>
  <c r="T815" i="72"/>
  <c r="T814" i="72"/>
  <c r="T813" i="72"/>
  <c r="T812" i="72"/>
  <c r="T811" i="72"/>
  <c r="T810" i="72"/>
  <c r="T809" i="72"/>
  <c r="T808" i="72"/>
  <c r="T807" i="72"/>
  <c r="T806" i="72"/>
  <c r="T805" i="72"/>
  <c r="T804" i="72"/>
  <c r="T803" i="72"/>
  <c r="T802" i="72"/>
  <c r="T801" i="72"/>
  <c r="T800" i="72"/>
  <c r="T799" i="72"/>
  <c r="T798" i="72"/>
  <c r="T797" i="72"/>
  <c r="T796" i="72"/>
  <c r="T795" i="72"/>
  <c r="T794" i="72"/>
  <c r="T793" i="72"/>
  <c r="T792" i="72"/>
  <c r="T791" i="72"/>
  <c r="T790" i="72"/>
  <c r="T789" i="72"/>
  <c r="T788" i="72"/>
  <c r="T787" i="72"/>
  <c r="T786" i="72"/>
  <c r="T785" i="72"/>
  <c r="T784" i="72"/>
  <c r="T783" i="72"/>
  <c r="T782" i="72"/>
  <c r="T781" i="72"/>
  <c r="T780" i="72"/>
  <c r="T779" i="72"/>
  <c r="T778" i="72"/>
  <c r="T777" i="72"/>
  <c r="T776" i="72"/>
  <c r="T775" i="72"/>
  <c r="T774" i="72"/>
  <c r="T773" i="72"/>
  <c r="T772" i="72"/>
  <c r="T771" i="72"/>
  <c r="T770" i="72"/>
  <c r="T769" i="72"/>
  <c r="T768" i="72"/>
  <c r="T767" i="72"/>
  <c r="T766" i="72"/>
  <c r="T765" i="72"/>
  <c r="T764" i="72"/>
  <c r="T763" i="72"/>
  <c r="T762" i="72"/>
  <c r="T761" i="72"/>
  <c r="T760" i="72"/>
  <c r="T759" i="72"/>
  <c r="T758" i="72"/>
  <c r="T757" i="72"/>
  <c r="T756" i="72"/>
  <c r="T755" i="72"/>
  <c r="T754" i="72"/>
  <c r="T753" i="72"/>
  <c r="T752" i="72"/>
  <c r="T751" i="72"/>
  <c r="T750" i="72"/>
  <c r="T749" i="72"/>
  <c r="T748" i="72"/>
  <c r="T747" i="72"/>
  <c r="T746" i="72"/>
  <c r="T745" i="72"/>
  <c r="T744" i="72"/>
  <c r="T743" i="72"/>
  <c r="T742" i="72"/>
  <c r="T741" i="72"/>
  <c r="T740" i="72"/>
  <c r="T739" i="72"/>
  <c r="T738" i="72"/>
  <c r="T737" i="72"/>
  <c r="T736" i="72"/>
  <c r="T735" i="72"/>
  <c r="T734" i="72"/>
  <c r="T733" i="72"/>
  <c r="T732" i="72"/>
  <c r="T731" i="72"/>
  <c r="T730" i="72"/>
  <c r="T729" i="72"/>
  <c r="T728" i="72"/>
  <c r="T727" i="72"/>
  <c r="T726" i="72"/>
  <c r="T725" i="72"/>
  <c r="T724" i="72"/>
  <c r="T723" i="72"/>
  <c r="T722" i="72"/>
  <c r="T721" i="72"/>
  <c r="T720" i="72"/>
  <c r="T719" i="72"/>
  <c r="T718" i="72"/>
  <c r="T717" i="72"/>
  <c r="T716" i="72"/>
  <c r="T715" i="72"/>
  <c r="T714" i="72"/>
  <c r="T713" i="72"/>
  <c r="T712" i="72"/>
  <c r="T711" i="72"/>
  <c r="T710" i="72"/>
  <c r="T709" i="72"/>
  <c r="T708" i="72"/>
  <c r="T707" i="72"/>
  <c r="T706" i="72"/>
  <c r="T705" i="72"/>
  <c r="T704" i="72"/>
  <c r="T703" i="72"/>
  <c r="T702" i="72"/>
  <c r="T701" i="72"/>
  <c r="T700" i="72"/>
  <c r="T699" i="72"/>
  <c r="T698" i="72"/>
  <c r="T697" i="72"/>
  <c r="T696" i="72"/>
  <c r="T695" i="72"/>
  <c r="T694" i="72"/>
  <c r="T693" i="72"/>
  <c r="T692" i="72"/>
  <c r="T691" i="72"/>
  <c r="T690" i="72"/>
  <c r="T689" i="72"/>
  <c r="T688" i="72"/>
  <c r="T687" i="72"/>
  <c r="T686" i="72"/>
  <c r="T685" i="72"/>
  <c r="T684" i="72"/>
  <c r="T683" i="72"/>
  <c r="T682" i="72"/>
  <c r="T681" i="72"/>
  <c r="T680" i="72"/>
  <c r="T679" i="72"/>
  <c r="T678" i="72"/>
  <c r="T677" i="72"/>
  <c r="T676" i="72"/>
  <c r="T675" i="72"/>
  <c r="T674" i="72"/>
  <c r="T673" i="72"/>
  <c r="T672" i="72"/>
  <c r="T671" i="72"/>
  <c r="T670" i="72"/>
  <c r="T669" i="72"/>
  <c r="T668" i="72"/>
  <c r="T667" i="72"/>
  <c r="T666" i="72"/>
  <c r="T665" i="72"/>
  <c r="T664" i="72"/>
  <c r="T663" i="72"/>
  <c r="T662" i="72"/>
  <c r="T661" i="72"/>
  <c r="T660" i="72"/>
  <c r="T659" i="72"/>
  <c r="T658" i="72"/>
  <c r="T657" i="72"/>
  <c r="T656" i="72"/>
  <c r="T655" i="72"/>
  <c r="T654" i="72"/>
  <c r="T653" i="72"/>
  <c r="T652" i="72"/>
  <c r="T651" i="72"/>
  <c r="T650" i="72"/>
  <c r="T649" i="72"/>
  <c r="T648" i="72"/>
  <c r="T647" i="72"/>
  <c r="T646" i="72"/>
  <c r="T645" i="72"/>
  <c r="T644" i="72"/>
  <c r="T643" i="72"/>
  <c r="T642" i="72"/>
  <c r="T641" i="72"/>
  <c r="T640" i="72"/>
  <c r="T639" i="72"/>
  <c r="T638" i="72"/>
  <c r="T637" i="72"/>
  <c r="T636" i="72"/>
  <c r="T635" i="72"/>
  <c r="T634" i="72"/>
  <c r="T633" i="72"/>
  <c r="T632" i="72"/>
  <c r="T631" i="72"/>
  <c r="T630" i="72"/>
  <c r="T629" i="72"/>
  <c r="T628" i="72"/>
  <c r="T627" i="72"/>
  <c r="T626" i="72"/>
  <c r="T625" i="72"/>
  <c r="T624" i="72"/>
  <c r="T623" i="72"/>
  <c r="T622" i="72"/>
  <c r="T621" i="72"/>
  <c r="T620" i="72"/>
  <c r="T619" i="72"/>
  <c r="T618" i="72"/>
  <c r="T617" i="72"/>
  <c r="T616" i="72"/>
  <c r="T615" i="72"/>
  <c r="T614" i="72"/>
  <c r="T613" i="72"/>
  <c r="T612" i="72"/>
  <c r="T611" i="72"/>
  <c r="T610" i="72"/>
  <c r="T609" i="72"/>
  <c r="T608" i="72"/>
  <c r="T607" i="72"/>
  <c r="T606" i="72"/>
  <c r="T605" i="72"/>
  <c r="T604" i="72"/>
  <c r="T603" i="72"/>
  <c r="T602" i="72"/>
  <c r="T601" i="72"/>
  <c r="T600" i="72"/>
  <c r="T599" i="72"/>
  <c r="T598" i="72"/>
  <c r="T597" i="72"/>
  <c r="T596" i="72"/>
  <c r="T595" i="72"/>
  <c r="T594" i="72"/>
  <c r="T593" i="72"/>
  <c r="T592" i="72"/>
  <c r="T591" i="72"/>
  <c r="T590" i="72"/>
  <c r="T589" i="72"/>
  <c r="T588" i="72"/>
  <c r="T587" i="72"/>
  <c r="T586" i="72"/>
  <c r="T585" i="72"/>
  <c r="T584" i="72"/>
  <c r="T583" i="72"/>
  <c r="T582" i="72"/>
  <c r="T581" i="72"/>
  <c r="T580" i="72"/>
  <c r="T579" i="72"/>
  <c r="T578" i="72"/>
  <c r="T577" i="72"/>
  <c r="T576" i="72"/>
  <c r="T575" i="72"/>
  <c r="T574" i="72"/>
  <c r="T573" i="72"/>
  <c r="T572" i="72"/>
  <c r="T571" i="72"/>
  <c r="T570" i="72"/>
  <c r="T569" i="72"/>
  <c r="T568" i="72"/>
  <c r="T567" i="72"/>
  <c r="T566" i="72"/>
  <c r="T565" i="72"/>
  <c r="T564" i="72"/>
  <c r="T563" i="72"/>
  <c r="T562" i="72"/>
  <c r="T561" i="72"/>
  <c r="T560" i="72"/>
  <c r="T559" i="72"/>
  <c r="T558" i="72"/>
  <c r="T557" i="72"/>
  <c r="T556" i="72"/>
  <c r="T555" i="72"/>
  <c r="T554" i="72"/>
  <c r="T553" i="72"/>
  <c r="T552" i="72"/>
  <c r="T551" i="72"/>
  <c r="T550" i="72"/>
  <c r="T549" i="72"/>
  <c r="T548" i="72"/>
  <c r="T547" i="72"/>
  <c r="T546" i="72"/>
  <c r="T545" i="72"/>
  <c r="T544" i="72"/>
  <c r="T543" i="72"/>
  <c r="T542" i="72"/>
  <c r="T541" i="72"/>
  <c r="T540" i="72"/>
  <c r="T539" i="72"/>
  <c r="T538" i="72"/>
  <c r="T537" i="72"/>
  <c r="T536" i="72"/>
  <c r="T535" i="72"/>
  <c r="T534" i="72"/>
  <c r="T533" i="72"/>
  <c r="T532" i="72"/>
  <c r="T531" i="72"/>
  <c r="T530" i="72"/>
  <c r="T529" i="72"/>
  <c r="T528" i="72"/>
  <c r="T527" i="72"/>
  <c r="T526" i="72"/>
  <c r="T525" i="72"/>
  <c r="T524" i="72"/>
  <c r="T523" i="72"/>
  <c r="T522" i="72"/>
  <c r="T521" i="72"/>
  <c r="T520" i="72"/>
  <c r="T519" i="72"/>
  <c r="T518" i="72"/>
  <c r="T517" i="72"/>
  <c r="T516" i="72"/>
  <c r="T515" i="72"/>
  <c r="T514" i="72"/>
  <c r="T513" i="72"/>
  <c r="T512" i="72"/>
  <c r="T511" i="72"/>
  <c r="T510" i="72"/>
  <c r="T509" i="72"/>
  <c r="T508" i="72"/>
  <c r="T507" i="72"/>
  <c r="T506" i="72"/>
  <c r="T505" i="72"/>
  <c r="T504" i="72"/>
  <c r="T503" i="72"/>
  <c r="T502" i="72"/>
  <c r="T501" i="72"/>
  <c r="T500" i="72"/>
  <c r="T499" i="72"/>
  <c r="T498" i="72"/>
  <c r="T497" i="72"/>
  <c r="T496" i="72"/>
  <c r="T495" i="72"/>
  <c r="T494" i="72"/>
  <c r="T493" i="72"/>
  <c r="T492" i="72"/>
  <c r="T491" i="72"/>
  <c r="T490" i="72"/>
  <c r="T489" i="72"/>
  <c r="T488" i="72"/>
  <c r="T487" i="72"/>
  <c r="T486" i="72"/>
  <c r="T485" i="72"/>
  <c r="T484" i="72"/>
  <c r="T483" i="72"/>
  <c r="T482" i="72"/>
  <c r="T481" i="72"/>
  <c r="T480" i="72"/>
  <c r="T479" i="72"/>
  <c r="T478" i="72"/>
  <c r="T477" i="72"/>
  <c r="T476" i="72"/>
  <c r="T475" i="72"/>
  <c r="T474" i="72"/>
  <c r="T473" i="72"/>
  <c r="T472" i="72"/>
  <c r="T471" i="72"/>
  <c r="T470" i="72"/>
  <c r="T469" i="72"/>
  <c r="T468" i="72"/>
  <c r="T467" i="72"/>
  <c r="T466" i="72"/>
  <c r="T465" i="72"/>
  <c r="T464" i="72"/>
  <c r="T463" i="72"/>
  <c r="T462" i="72"/>
  <c r="T461" i="72"/>
  <c r="T460" i="72"/>
  <c r="T459" i="72"/>
  <c r="T458" i="72"/>
  <c r="T457" i="72"/>
  <c r="T456" i="72"/>
  <c r="T455" i="72"/>
  <c r="T454" i="72"/>
  <c r="T453" i="72"/>
  <c r="T452" i="72"/>
  <c r="T451" i="72"/>
  <c r="T450" i="72"/>
  <c r="T449" i="72"/>
  <c r="T448" i="72"/>
  <c r="T447" i="72"/>
  <c r="T446" i="72"/>
  <c r="T445" i="72"/>
  <c r="T444" i="72"/>
  <c r="T443" i="72"/>
  <c r="T442" i="72"/>
  <c r="T441" i="72"/>
  <c r="T440" i="72"/>
  <c r="T439" i="72"/>
  <c r="T438" i="72"/>
  <c r="T437" i="72"/>
  <c r="T436" i="72"/>
  <c r="T435" i="72"/>
  <c r="T434" i="72"/>
  <c r="T433" i="72"/>
  <c r="T432" i="72"/>
  <c r="T431" i="72"/>
  <c r="T430" i="72"/>
  <c r="T429" i="72"/>
  <c r="T428" i="72"/>
  <c r="T427" i="72"/>
  <c r="T426" i="72"/>
  <c r="T425" i="72"/>
  <c r="T424" i="72"/>
  <c r="T423" i="72"/>
  <c r="T422" i="72"/>
  <c r="T421" i="72"/>
  <c r="T420" i="72"/>
  <c r="T419" i="72"/>
  <c r="T418" i="72"/>
  <c r="T417" i="72"/>
  <c r="T416" i="72"/>
  <c r="T415" i="72"/>
  <c r="T414" i="72"/>
  <c r="T413" i="72"/>
  <c r="T412" i="72"/>
  <c r="T411" i="72"/>
  <c r="T410" i="72"/>
  <c r="T409" i="72"/>
  <c r="T408" i="72"/>
  <c r="T407" i="72"/>
  <c r="T406" i="72"/>
  <c r="T405" i="72"/>
  <c r="T404" i="72"/>
  <c r="T403" i="72"/>
  <c r="T402" i="72"/>
  <c r="T401" i="72"/>
  <c r="T400" i="72"/>
  <c r="T399" i="72"/>
  <c r="T398" i="72"/>
  <c r="T397" i="72"/>
  <c r="T396" i="72"/>
  <c r="T395" i="72"/>
  <c r="T394" i="72"/>
  <c r="T393" i="72"/>
  <c r="T392" i="72"/>
  <c r="T391" i="72"/>
  <c r="T390" i="72"/>
  <c r="T389" i="72"/>
  <c r="T388" i="72"/>
  <c r="T387" i="72"/>
  <c r="T386" i="72"/>
  <c r="T385" i="72"/>
  <c r="T384" i="72"/>
  <c r="T383" i="72"/>
  <c r="T382" i="72"/>
  <c r="T381" i="72"/>
  <c r="T380" i="72"/>
  <c r="T379" i="72"/>
  <c r="T378" i="72"/>
  <c r="T377" i="72"/>
  <c r="T376" i="72"/>
  <c r="T375" i="72"/>
  <c r="T374" i="72"/>
  <c r="T373" i="72"/>
  <c r="T372" i="72"/>
  <c r="T371" i="72"/>
  <c r="T370" i="72"/>
  <c r="T369" i="72"/>
  <c r="T368" i="72"/>
  <c r="T367" i="72"/>
  <c r="T366" i="72"/>
  <c r="T365" i="72"/>
  <c r="T364" i="72"/>
  <c r="T363" i="72"/>
  <c r="T362" i="72"/>
  <c r="T361" i="72"/>
  <c r="T360" i="72"/>
  <c r="T359" i="72"/>
  <c r="T358" i="72"/>
  <c r="T357" i="72"/>
  <c r="T356" i="72"/>
  <c r="T355" i="72"/>
  <c r="T354" i="72"/>
  <c r="T353" i="72"/>
  <c r="T352" i="72"/>
  <c r="T351" i="72"/>
  <c r="T350" i="72"/>
  <c r="T349" i="72"/>
  <c r="T348" i="72"/>
  <c r="T347" i="72"/>
  <c r="T346" i="72"/>
  <c r="T345" i="72"/>
  <c r="T344" i="72"/>
  <c r="T343" i="72"/>
  <c r="T342" i="72"/>
  <c r="T341" i="72"/>
  <c r="T340" i="72"/>
  <c r="T339" i="72"/>
  <c r="T338" i="72"/>
  <c r="T337" i="72"/>
  <c r="T336" i="72"/>
  <c r="T335" i="72"/>
  <c r="T334" i="72"/>
  <c r="T333" i="72"/>
  <c r="T332" i="72"/>
  <c r="T331" i="72"/>
  <c r="T330" i="72"/>
  <c r="T329" i="72"/>
  <c r="T328" i="72"/>
  <c r="T327" i="72"/>
  <c r="T326" i="72"/>
  <c r="T325" i="72"/>
  <c r="T324" i="72"/>
  <c r="T323" i="72"/>
  <c r="T322" i="72"/>
  <c r="T321" i="72"/>
  <c r="T320" i="72"/>
  <c r="T319" i="72"/>
  <c r="T318" i="72"/>
  <c r="T317" i="72"/>
  <c r="T316" i="72"/>
  <c r="T315" i="72"/>
  <c r="T314" i="72"/>
  <c r="T313" i="72"/>
  <c r="T312" i="72"/>
  <c r="T311" i="72"/>
  <c r="T310" i="72"/>
  <c r="T309" i="72"/>
  <c r="T308" i="72"/>
  <c r="T307" i="72"/>
  <c r="T306" i="72"/>
  <c r="T305" i="72"/>
  <c r="T304" i="72"/>
  <c r="T303" i="72"/>
  <c r="T302" i="72"/>
  <c r="T301" i="72"/>
  <c r="T300" i="72"/>
  <c r="T299" i="72"/>
  <c r="T298" i="72"/>
  <c r="T297" i="72"/>
  <c r="T296" i="72"/>
  <c r="T295" i="72"/>
  <c r="T294" i="72"/>
  <c r="T293" i="72"/>
  <c r="T292" i="72"/>
  <c r="T291" i="72"/>
  <c r="T290" i="72"/>
  <c r="T289" i="72"/>
  <c r="T288" i="72"/>
  <c r="T287" i="72"/>
  <c r="T286" i="72"/>
  <c r="T285" i="72"/>
  <c r="T284" i="72"/>
  <c r="T283" i="72"/>
  <c r="T282" i="72"/>
  <c r="T281" i="72"/>
  <c r="T280" i="72"/>
  <c r="T279" i="72"/>
  <c r="T278" i="72"/>
  <c r="T277" i="72"/>
  <c r="T276" i="72"/>
  <c r="T275" i="72"/>
  <c r="T274" i="72"/>
  <c r="T273" i="72"/>
  <c r="T272" i="72"/>
  <c r="T271" i="72"/>
  <c r="T270" i="72"/>
  <c r="T269" i="72"/>
  <c r="T268" i="72"/>
  <c r="T267" i="72"/>
  <c r="T266" i="72"/>
  <c r="T265" i="72"/>
  <c r="T264" i="72"/>
  <c r="T263" i="72"/>
  <c r="T262" i="72"/>
  <c r="T261" i="72"/>
  <c r="T260" i="72"/>
  <c r="T259" i="72"/>
  <c r="T258" i="72"/>
  <c r="T257" i="72"/>
  <c r="T256" i="72"/>
  <c r="T255" i="72"/>
  <c r="T254" i="72"/>
  <c r="T253" i="72"/>
  <c r="T252" i="72"/>
  <c r="T251" i="72"/>
  <c r="T250" i="72"/>
  <c r="T249" i="72"/>
  <c r="T248" i="72"/>
  <c r="T247" i="72"/>
  <c r="T246" i="72"/>
  <c r="T245" i="72"/>
  <c r="T244" i="72"/>
  <c r="T243" i="72"/>
  <c r="T242" i="72"/>
  <c r="T241" i="72"/>
  <c r="T240" i="72"/>
  <c r="T239" i="72"/>
  <c r="T238" i="72"/>
  <c r="T237" i="72"/>
  <c r="T236" i="72"/>
  <c r="T235" i="72"/>
  <c r="T234" i="72"/>
  <c r="T233" i="72"/>
  <c r="T232" i="72"/>
  <c r="T231" i="72"/>
  <c r="T230" i="72"/>
  <c r="T229" i="72"/>
  <c r="T228" i="72"/>
  <c r="T227" i="72"/>
  <c r="T226" i="72"/>
  <c r="T225" i="72"/>
  <c r="T224" i="72"/>
  <c r="T223" i="72"/>
  <c r="T222" i="72"/>
  <c r="T221" i="72"/>
  <c r="T220" i="72"/>
  <c r="T219" i="72"/>
  <c r="T218" i="72"/>
  <c r="T217" i="72"/>
  <c r="T216" i="72"/>
  <c r="T215" i="72"/>
  <c r="T214" i="72"/>
  <c r="T213" i="72"/>
  <c r="T212" i="72"/>
  <c r="T211" i="72"/>
  <c r="T210" i="72"/>
  <c r="T209" i="72"/>
  <c r="T208" i="72"/>
  <c r="T207" i="72"/>
  <c r="T206" i="72"/>
  <c r="T205" i="72"/>
  <c r="T204" i="72"/>
  <c r="T203" i="72"/>
  <c r="T202" i="72"/>
  <c r="T201" i="72"/>
  <c r="T200" i="72"/>
  <c r="T199" i="72"/>
  <c r="T198" i="72"/>
  <c r="T197" i="72"/>
  <c r="T196" i="72"/>
  <c r="T195" i="72"/>
  <c r="T194" i="72"/>
  <c r="T193" i="72"/>
  <c r="T192" i="72"/>
  <c r="T191" i="72"/>
  <c r="T190" i="72"/>
  <c r="T189" i="72"/>
  <c r="T188" i="72"/>
  <c r="T187" i="72"/>
  <c r="T186" i="72"/>
  <c r="T185" i="72"/>
  <c r="T184" i="72"/>
  <c r="T183" i="72"/>
  <c r="T182" i="72"/>
  <c r="T181" i="72"/>
  <c r="T180" i="72"/>
  <c r="T179" i="72"/>
  <c r="T178" i="72"/>
  <c r="T177" i="72"/>
  <c r="T176" i="72"/>
  <c r="T175" i="72"/>
  <c r="T174" i="72"/>
  <c r="T173" i="72"/>
  <c r="T172" i="72"/>
  <c r="T171" i="72"/>
  <c r="T170" i="72"/>
  <c r="T169" i="72"/>
  <c r="T168" i="72"/>
  <c r="T167" i="72"/>
  <c r="T166" i="72"/>
  <c r="T165" i="72"/>
  <c r="T164" i="72"/>
  <c r="T163" i="72"/>
  <c r="T162" i="72"/>
  <c r="T161" i="72"/>
  <c r="T160" i="72"/>
  <c r="T159" i="72"/>
  <c r="T158" i="72"/>
  <c r="T157" i="72"/>
  <c r="T156" i="72"/>
  <c r="T155" i="72"/>
  <c r="T154" i="72"/>
  <c r="T153" i="72"/>
  <c r="T152" i="72"/>
  <c r="T151" i="72"/>
  <c r="T150" i="72"/>
  <c r="T149" i="72"/>
  <c r="T148" i="72"/>
  <c r="T147" i="72"/>
  <c r="T146" i="72"/>
  <c r="T145" i="72"/>
  <c r="T144" i="72"/>
  <c r="T143" i="72"/>
  <c r="T142" i="72"/>
  <c r="T141" i="72"/>
  <c r="T140" i="72"/>
  <c r="T139" i="72"/>
  <c r="T138" i="72"/>
  <c r="T137" i="72"/>
  <c r="T136" i="72"/>
  <c r="T135" i="72"/>
  <c r="T134" i="72"/>
  <c r="T133" i="72"/>
  <c r="T132" i="72"/>
  <c r="T131" i="72"/>
  <c r="T130" i="72"/>
  <c r="T129" i="72"/>
  <c r="T128" i="72"/>
  <c r="T127" i="72"/>
  <c r="T126" i="72"/>
  <c r="T125" i="72"/>
  <c r="T124" i="72"/>
  <c r="T123" i="72"/>
  <c r="T122" i="72"/>
  <c r="T121" i="72"/>
  <c r="T120" i="72"/>
  <c r="T119" i="72"/>
  <c r="T118" i="72"/>
  <c r="T117" i="72"/>
  <c r="T116" i="72"/>
  <c r="T115" i="72"/>
  <c r="T114" i="72"/>
  <c r="T113" i="72"/>
  <c r="T112" i="72"/>
  <c r="T111" i="72"/>
  <c r="T110" i="72"/>
  <c r="T109" i="72"/>
  <c r="T108" i="72"/>
  <c r="T107" i="72"/>
  <c r="T106" i="72"/>
  <c r="T105" i="72"/>
  <c r="T104" i="72"/>
  <c r="T103" i="72"/>
  <c r="T102" i="72"/>
  <c r="T101" i="72"/>
  <c r="T100" i="72"/>
  <c r="T99" i="72"/>
  <c r="T98" i="72"/>
  <c r="T97" i="72"/>
  <c r="T96" i="72"/>
  <c r="T95" i="72"/>
  <c r="T94" i="72"/>
  <c r="T93" i="72"/>
  <c r="T92" i="72"/>
  <c r="T91" i="72"/>
  <c r="T90" i="72"/>
  <c r="T89" i="72"/>
  <c r="T88" i="72"/>
  <c r="T87" i="72"/>
  <c r="T86" i="72"/>
  <c r="T85" i="72"/>
  <c r="T84" i="72"/>
  <c r="T83" i="72"/>
  <c r="T82" i="72"/>
  <c r="T81" i="72"/>
  <c r="T80" i="72"/>
  <c r="T79" i="72"/>
  <c r="T78" i="72"/>
  <c r="T77" i="72"/>
  <c r="T76" i="72"/>
  <c r="T75" i="72"/>
  <c r="T74" i="72"/>
  <c r="T73" i="72"/>
  <c r="T72" i="72"/>
  <c r="T71" i="72"/>
  <c r="T70" i="72"/>
  <c r="T69" i="72"/>
  <c r="T68" i="72"/>
  <c r="T67" i="72"/>
  <c r="T66" i="72"/>
  <c r="T65" i="72"/>
  <c r="T64" i="72"/>
  <c r="T63" i="72"/>
  <c r="T62" i="72"/>
  <c r="T61" i="72"/>
  <c r="T60" i="72"/>
  <c r="T59" i="72"/>
  <c r="T58" i="72"/>
  <c r="T57" i="72"/>
  <c r="T56" i="72"/>
  <c r="T55" i="72"/>
  <c r="T54" i="72"/>
  <c r="T53" i="72"/>
  <c r="T52" i="72"/>
  <c r="T51" i="72"/>
  <c r="T50" i="72"/>
  <c r="T49" i="72"/>
  <c r="T48" i="72"/>
  <c r="T47" i="72"/>
  <c r="T46" i="72"/>
  <c r="T45" i="72"/>
  <c r="T44" i="72"/>
  <c r="T43" i="72"/>
  <c r="T42" i="72"/>
  <c r="T41" i="72"/>
  <c r="T40" i="72"/>
  <c r="T39" i="72"/>
  <c r="T38" i="72"/>
  <c r="T37" i="72"/>
  <c r="T36" i="72"/>
  <c r="T35" i="72"/>
  <c r="T34" i="72"/>
  <c r="T33" i="72"/>
  <c r="T32" i="72"/>
  <c r="T31" i="72"/>
  <c r="T30" i="72"/>
  <c r="T29" i="72"/>
  <c r="T28" i="72"/>
  <c r="T27" i="72"/>
  <c r="T26" i="72"/>
  <c r="T25" i="72"/>
  <c r="T24" i="72"/>
  <c r="T23" i="72"/>
  <c r="T22" i="72"/>
  <c r="T21" i="72"/>
  <c r="T20" i="72"/>
  <c r="T19" i="72"/>
  <c r="T18" i="72"/>
  <c r="T17" i="72"/>
  <c r="T16" i="72"/>
  <c r="T15" i="72"/>
  <c r="T14" i="72"/>
  <c r="T13" i="72"/>
  <c r="T12" i="72"/>
  <c r="T11" i="72"/>
  <c r="T10" i="72"/>
  <c r="T9" i="72"/>
  <c r="T8" i="72"/>
  <c r="T7" i="72"/>
  <c r="T6" i="72"/>
  <c r="T5" i="72"/>
  <c r="T4" i="72"/>
  <c r="N3" i="73" l="1"/>
  <c r="N4" i="73"/>
  <c r="N5" i="73"/>
  <c r="N6" i="73"/>
  <c r="N7" i="73"/>
  <c r="N8" i="73"/>
  <c r="N9" i="73"/>
  <c r="N10" i="73"/>
  <c r="N11" i="73"/>
  <c r="N12" i="73"/>
  <c r="N14" i="73"/>
  <c r="N15" i="73"/>
  <c r="N16" i="73"/>
  <c r="N17" i="73"/>
  <c r="N18" i="73"/>
  <c r="N19" i="73"/>
  <c r="N20" i="73"/>
  <c r="N21" i="73"/>
  <c r="N22" i="73"/>
  <c r="N23" i="73"/>
  <c r="N24" i="73"/>
  <c r="N25" i="73"/>
  <c r="N26" i="73"/>
  <c r="N27" i="73"/>
  <c r="N28" i="73"/>
  <c r="N29" i="73"/>
  <c r="N30" i="73"/>
  <c r="N31" i="73"/>
  <c r="N32" i="73"/>
  <c r="N33" i="73"/>
  <c r="N34" i="73"/>
  <c r="N35" i="73"/>
  <c r="N36" i="73"/>
  <c r="N37" i="73"/>
  <c r="N38" i="73"/>
  <c r="N39" i="73"/>
  <c r="N40" i="73"/>
  <c r="N41" i="73"/>
  <c r="N42" i="73"/>
  <c r="N43" i="73"/>
  <c r="N44" i="73"/>
  <c r="N45" i="73"/>
  <c r="N46" i="73"/>
  <c r="N47" i="73"/>
  <c r="N48" i="73"/>
  <c r="N49" i="73"/>
  <c r="N50" i="73"/>
  <c r="N51" i="73"/>
  <c r="N52" i="73"/>
  <c r="N53" i="73"/>
  <c r="N54" i="73"/>
  <c r="N55" i="73"/>
  <c r="N56" i="73"/>
  <c r="N57" i="73"/>
  <c r="N58" i="73"/>
  <c r="N59" i="73"/>
  <c r="N60" i="73"/>
  <c r="N61" i="73"/>
  <c r="N62" i="73"/>
  <c r="N63" i="73"/>
  <c r="N64" i="73"/>
  <c r="N65" i="73"/>
  <c r="N66" i="73"/>
  <c r="N67" i="73"/>
  <c r="N68" i="73"/>
  <c r="N69" i="73"/>
  <c r="N70" i="73"/>
  <c r="N71" i="73"/>
  <c r="N72" i="73"/>
  <c r="N73" i="73"/>
  <c r="N74" i="73"/>
  <c r="N75" i="73"/>
  <c r="N76" i="73"/>
  <c r="N77" i="73"/>
  <c r="N78" i="73"/>
  <c r="N79" i="73"/>
  <c r="N80" i="73"/>
  <c r="N81" i="73"/>
  <c r="N82" i="73"/>
  <c r="N83" i="73"/>
  <c r="N84" i="73"/>
  <c r="N85" i="73"/>
  <c r="N86" i="73"/>
  <c r="N87" i="73"/>
  <c r="N88" i="73"/>
  <c r="N89" i="73"/>
  <c r="N90" i="73"/>
  <c r="N91" i="73"/>
  <c r="N92" i="73"/>
  <c r="N93" i="73"/>
  <c r="N94" i="73"/>
  <c r="N95" i="73"/>
  <c r="N96" i="73"/>
  <c r="N97" i="73"/>
  <c r="N98" i="73"/>
  <c r="N99" i="73"/>
  <c r="N100" i="73"/>
  <c r="N101" i="73"/>
  <c r="N102" i="73"/>
  <c r="N103" i="73"/>
  <c r="N104" i="73"/>
  <c r="N105" i="73"/>
  <c r="N106" i="73"/>
  <c r="N113" i="73"/>
  <c r="N114" i="73"/>
  <c r="N115" i="73"/>
  <c r="N117" i="73"/>
  <c r="N118" i="73"/>
  <c r="N119" i="73"/>
  <c r="N120" i="73"/>
  <c r="N121" i="73"/>
  <c r="N122" i="73"/>
  <c r="N125" i="73"/>
  <c r="N126" i="73"/>
  <c r="N127" i="73"/>
  <c r="N128" i="73"/>
  <c r="N129" i="73"/>
  <c r="N130" i="73"/>
  <c r="N131" i="73"/>
  <c r="N132" i="73"/>
  <c r="N133" i="73"/>
  <c r="N134" i="73"/>
  <c r="N135" i="73"/>
  <c r="N136" i="73"/>
  <c r="N137" i="73"/>
  <c r="N138" i="73"/>
  <c r="N139" i="73"/>
  <c r="N140" i="73"/>
  <c r="N141" i="73"/>
  <c r="N142" i="73"/>
  <c r="N143" i="73"/>
  <c r="N144" i="73"/>
  <c r="N145" i="73"/>
  <c r="N146" i="73"/>
  <c r="N147" i="73"/>
  <c r="N148" i="73"/>
  <c r="N149" i="73"/>
  <c r="N150" i="73"/>
  <c r="N151" i="73"/>
  <c r="N152" i="73"/>
  <c r="N153" i="73"/>
  <c r="N154" i="73"/>
  <c r="N155" i="73"/>
  <c r="N156" i="73"/>
  <c r="N157" i="73"/>
  <c r="N158" i="73"/>
  <c r="N159" i="73"/>
  <c r="N160" i="73"/>
  <c r="N161" i="73"/>
  <c r="N162" i="73"/>
  <c r="N163" i="73"/>
  <c r="N164" i="73"/>
  <c r="N165" i="73"/>
  <c r="N166" i="73"/>
  <c r="N167" i="73"/>
  <c r="N168" i="73"/>
  <c r="N169" i="73"/>
  <c r="N170" i="73"/>
  <c r="N171" i="73"/>
  <c r="N172" i="73"/>
  <c r="N173" i="73"/>
  <c r="N174" i="73"/>
  <c r="N175" i="73"/>
  <c r="N176" i="73"/>
  <c r="N177" i="73"/>
  <c r="N178" i="73"/>
  <c r="N179" i="73"/>
  <c r="N180" i="73"/>
  <c r="N181" i="73"/>
  <c r="N182" i="73"/>
  <c r="N183" i="73"/>
  <c r="N184" i="73"/>
  <c r="N185" i="73"/>
  <c r="N186" i="73"/>
  <c r="N187" i="73"/>
  <c r="N188" i="73"/>
  <c r="N189" i="73"/>
  <c r="N190" i="73"/>
  <c r="N191" i="73"/>
  <c r="N192" i="73"/>
  <c r="N193" i="73"/>
  <c r="N194" i="73"/>
  <c r="N195" i="73"/>
  <c r="N196" i="73"/>
  <c r="N197" i="73"/>
  <c r="N198" i="73"/>
  <c r="N199" i="73"/>
  <c r="N200" i="73"/>
  <c r="N201" i="73"/>
  <c r="N202" i="73"/>
  <c r="N203" i="73"/>
  <c r="N204" i="73"/>
  <c r="N205" i="73"/>
  <c r="N206" i="73"/>
  <c r="N207" i="73"/>
  <c r="N208" i="73"/>
  <c r="N209" i="73"/>
  <c r="N210" i="73"/>
  <c r="N211" i="73"/>
  <c r="N212" i="73"/>
  <c r="N213" i="73"/>
  <c r="N214" i="73"/>
  <c r="N215" i="73"/>
  <c r="N216" i="73"/>
  <c r="N217" i="73"/>
  <c r="N218" i="73"/>
  <c r="N219" i="73"/>
  <c r="N220" i="73"/>
  <c r="N221" i="73"/>
  <c r="N222" i="73"/>
  <c r="N223" i="73"/>
  <c r="N224" i="73"/>
  <c r="N225" i="73"/>
  <c r="N226" i="73"/>
  <c r="N227" i="73"/>
  <c r="N228" i="73"/>
  <c r="N229" i="73"/>
  <c r="N230" i="73"/>
  <c r="N231" i="73"/>
  <c r="N232" i="73"/>
  <c r="N233" i="73"/>
  <c r="N234" i="73"/>
  <c r="N235" i="73"/>
  <c r="N236" i="73"/>
  <c r="N237" i="73"/>
  <c r="N238" i="73"/>
  <c r="N239" i="73"/>
  <c r="N240" i="73"/>
  <c r="N241" i="73"/>
  <c r="N242" i="73"/>
  <c r="N243" i="73"/>
  <c r="N244" i="73"/>
  <c r="N245" i="73"/>
  <c r="N246" i="73"/>
  <c r="N247" i="73"/>
  <c r="N248" i="73"/>
  <c r="N249" i="73"/>
  <c r="N250" i="73"/>
  <c r="N251" i="73"/>
  <c r="N252" i="73"/>
  <c r="N253" i="73"/>
  <c r="N254" i="73"/>
  <c r="N255" i="73"/>
  <c r="N256" i="73"/>
  <c r="N257" i="73"/>
  <c r="N258" i="73"/>
  <c r="N259" i="73"/>
  <c r="N260" i="73"/>
  <c r="N261" i="73"/>
  <c r="N262" i="73"/>
  <c r="N263" i="73"/>
  <c r="N264" i="73"/>
  <c r="N265" i="73"/>
  <c r="N266" i="73"/>
  <c r="N267" i="73"/>
  <c r="N268" i="73"/>
  <c r="N269" i="73"/>
  <c r="N270" i="73"/>
  <c r="N271" i="73"/>
  <c r="N272" i="73"/>
  <c r="N273" i="73"/>
  <c r="N274" i="73"/>
  <c r="N275" i="73"/>
  <c r="N276" i="73"/>
  <c r="N277" i="73"/>
  <c r="N278" i="73"/>
  <c r="N279" i="73"/>
  <c r="N280" i="73"/>
  <c r="N281" i="73"/>
  <c r="N282" i="73"/>
  <c r="N283" i="73"/>
  <c r="N284" i="73"/>
  <c r="N285" i="73"/>
  <c r="N286" i="73"/>
  <c r="N287" i="73"/>
  <c r="N288" i="73"/>
  <c r="N289" i="73"/>
  <c r="N290" i="73"/>
  <c r="N291" i="73"/>
  <c r="N292" i="73"/>
  <c r="N293" i="73"/>
  <c r="N294" i="73"/>
  <c r="N295" i="73"/>
  <c r="N296" i="73"/>
  <c r="N297" i="73"/>
  <c r="N298" i="73"/>
  <c r="N299" i="73"/>
  <c r="N300" i="73"/>
  <c r="N301" i="73"/>
  <c r="N302" i="73"/>
  <c r="N303" i="73"/>
  <c r="N304" i="73"/>
  <c r="N305" i="73"/>
  <c r="N306" i="73"/>
  <c r="N307" i="73"/>
  <c r="N308" i="73"/>
  <c r="N309" i="73"/>
  <c r="N310" i="73"/>
  <c r="N311" i="73"/>
  <c r="N312" i="73"/>
  <c r="N313" i="73"/>
  <c r="N314" i="73"/>
  <c r="N315" i="73"/>
  <c r="N316" i="73"/>
  <c r="N317" i="73"/>
  <c r="N318" i="73"/>
  <c r="N319" i="73"/>
  <c r="N320" i="73"/>
  <c r="N321" i="73"/>
  <c r="N322" i="73"/>
  <c r="N323" i="73"/>
  <c r="N324" i="73"/>
  <c r="N325" i="73"/>
  <c r="N326" i="73"/>
  <c r="N327" i="73"/>
  <c r="N328" i="73"/>
  <c r="N329" i="73"/>
  <c r="N330" i="73"/>
  <c r="N331" i="73"/>
  <c r="N332" i="73"/>
  <c r="N333" i="73"/>
  <c r="N334" i="73"/>
  <c r="N335" i="73"/>
  <c r="N336" i="73"/>
  <c r="N337" i="73"/>
  <c r="N338" i="73"/>
  <c r="N339" i="73"/>
  <c r="N340" i="73"/>
  <c r="N341" i="73"/>
  <c r="N342" i="73"/>
  <c r="N343" i="73"/>
  <c r="N344" i="73"/>
  <c r="N345" i="73"/>
  <c r="N346" i="73"/>
  <c r="N347" i="73"/>
  <c r="N348" i="73"/>
  <c r="N349" i="73"/>
  <c r="N350" i="73"/>
  <c r="N351" i="73"/>
  <c r="N352" i="73"/>
  <c r="N353" i="73"/>
  <c r="N354" i="73"/>
  <c r="N355" i="73"/>
  <c r="N356" i="73"/>
  <c r="N357" i="73"/>
  <c r="N358" i="73"/>
  <c r="N359" i="73"/>
  <c r="N360" i="73"/>
  <c r="N361" i="73"/>
  <c r="K2323" i="72" l="1"/>
  <c r="U2323" i="72" l="1"/>
  <c r="S2323" i="72"/>
  <c r="R206" i="73"/>
  <c r="R203" i="73"/>
  <c r="R200" i="73"/>
  <c r="R205" i="73"/>
  <c r="R207" i="73"/>
  <c r="R202" i="73"/>
  <c r="R201" i="73"/>
  <c r="T2323" i="72"/>
  <c r="R199" i="73"/>
  <c r="R204" i="73"/>
  <c r="R184" i="73"/>
  <c r="R183" i="73"/>
  <c r="R14" i="73"/>
  <c r="R20" i="73"/>
  <c r="R17" i="73"/>
  <c r="T2332" i="72"/>
  <c r="R19" i="73"/>
  <c r="R16" i="73"/>
  <c r="R170" i="73"/>
  <c r="R18" i="73"/>
  <c r="R21" i="73"/>
  <c r="R13" i="73"/>
  <c r="R15" i="73"/>
  <c r="R188" i="73"/>
  <c r="R172" i="73"/>
  <c r="T2347" i="72"/>
  <c r="R131" i="73"/>
  <c r="R189" i="73"/>
  <c r="R171" i="73"/>
  <c r="R117" i="73"/>
  <c r="R173" i="73"/>
  <c r="R176" i="73"/>
  <c r="R147" i="73"/>
  <c r="R144" i="73"/>
  <c r="R119" i="73"/>
  <c r="R190" i="73"/>
  <c r="R177" i="73"/>
  <c r="R174" i="73"/>
  <c r="R150" i="73"/>
  <c r="R148" i="73"/>
  <c r="R132" i="73"/>
  <c r="R145" i="73"/>
  <c r="R142" i="73"/>
  <c r="R118" i="73"/>
  <c r="R178" i="73"/>
  <c r="R191" i="73"/>
  <c r="R175" i="73"/>
  <c r="R146" i="73"/>
  <c r="R149" i="73"/>
  <c r="R143" i="73"/>
  <c r="R120" i="73"/>
  <c r="T2344" i="72"/>
  <c r="T2341" i="72"/>
  <c r="T2345" i="72"/>
  <c r="T2338" i="72"/>
  <c r="R279" i="73"/>
  <c r="R115" i="73"/>
  <c r="R308" i="73"/>
  <c r="R45" i="73"/>
  <c r="R242" i="73"/>
  <c r="R337" i="73"/>
  <c r="R271" i="73"/>
  <c r="R103" i="73"/>
  <c r="R300" i="73"/>
  <c r="R37" i="73"/>
  <c r="R139" i="73"/>
  <c r="R234" i="73"/>
  <c r="R328" i="73"/>
  <c r="R233" i="73"/>
  <c r="R245" i="73"/>
  <c r="R263" i="73"/>
  <c r="R358" i="73"/>
  <c r="R292" i="73"/>
  <c r="R226" i="73"/>
  <c r="R321" i="73"/>
  <c r="R255" i="73"/>
  <c r="R350" i="73"/>
  <c r="R284" i="73"/>
  <c r="R121" i="73"/>
  <c r="R218" i="73"/>
  <c r="R312" i="73"/>
  <c r="R217" i="73"/>
  <c r="R247" i="73"/>
  <c r="R342" i="73"/>
  <c r="R181" i="73"/>
  <c r="R276" i="73"/>
  <c r="R108" i="73"/>
  <c r="R305" i="73"/>
  <c r="R42" i="73"/>
  <c r="R239" i="73"/>
  <c r="R334" i="73"/>
  <c r="R268" i="73"/>
  <c r="R296" i="73"/>
  <c r="R33" i="73"/>
  <c r="R237" i="73"/>
  <c r="R231" i="73"/>
  <c r="R326" i="73"/>
  <c r="R165" i="73"/>
  <c r="R260" i="73"/>
  <c r="R355" i="73"/>
  <c r="R289" i="73"/>
  <c r="R128" i="73"/>
  <c r="R223" i="73"/>
  <c r="R318" i="73"/>
  <c r="R252" i="73"/>
  <c r="R347" i="73"/>
  <c r="R280" i="73"/>
  <c r="R215" i="73"/>
  <c r="R310" i="73"/>
  <c r="R47" i="73"/>
  <c r="R244" i="73"/>
  <c r="R339" i="73"/>
  <c r="R273" i="73"/>
  <c r="R302" i="73"/>
  <c r="R39" i="73"/>
  <c r="R141" i="73"/>
  <c r="R236" i="73"/>
  <c r="R331" i="73"/>
  <c r="R264" i="73"/>
  <c r="R345" i="73"/>
  <c r="R169" i="73"/>
  <c r="R294" i="73"/>
  <c r="R31" i="73"/>
  <c r="R133" i="73"/>
  <c r="R228" i="73"/>
  <c r="R323" i="73"/>
  <c r="R257" i="73"/>
  <c r="R352" i="73"/>
  <c r="R286" i="73"/>
  <c r="R125" i="73"/>
  <c r="R220" i="73"/>
  <c r="R315" i="73"/>
  <c r="R248" i="73"/>
  <c r="T2334" i="72"/>
  <c r="R137" i="73"/>
  <c r="R332" i="73"/>
  <c r="R278" i="73"/>
  <c r="R114" i="73"/>
  <c r="R307" i="73"/>
  <c r="R44" i="73"/>
  <c r="R241" i="73"/>
  <c r="R336" i="73"/>
  <c r="R270" i="73"/>
  <c r="R102" i="73"/>
  <c r="R299" i="73"/>
  <c r="R36" i="73"/>
  <c r="R138" i="73"/>
  <c r="R232" i="73"/>
  <c r="R329" i="73"/>
  <c r="R40" i="73"/>
  <c r="R167" i="73"/>
  <c r="R262" i="73"/>
  <c r="R357" i="73"/>
  <c r="R291" i="73"/>
  <c r="R130" i="73"/>
  <c r="R225" i="73"/>
  <c r="R320" i="73"/>
  <c r="R254" i="73"/>
  <c r="R349" i="73"/>
  <c r="R283" i="73"/>
  <c r="R216" i="73"/>
  <c r="R98" i="73"/>
  <c r="R246" i="73"/>
  <c r="R341" i="73"/>
  <c r="R275" i="73"/>
  <c r="R304" i="73"/>
  <c r="R41" i="73"/>
  <c r="R238" i="73"/>
  <c r="R333" i="73"/>
  <c r="R267" i="73"/>
  <c r="R313" i="73"/>
  <c r="R135" i="73"/>
  <c r="R230" i="73"/>
  <c r="R325" i="73"/>
  <c r="R164" i="73"/>
  <c r="R259" i="73"/>
  <c r="R354" i="73"/>
  <c r="R288" i="73"/>
  <c r="R127" i="73"/>
  <c r="R222" i="73"/>
  <c r="R317" i="73"/>
  <c r="R251" i="73"/>
  <c r="R346" i="73"/>
  <c r="R282" i="73"/>
  <c r="R274" i="73"/>
  <c r="R309" i="73"/>
  <c r="R46" i="73"/>
  <c r="R243" i="73"/>
  <c r="R338" i="73"/>
  <c r="R272" i="73"/>
  <c r="R104" i="73"/>
  <c r="R301" i="73"/>
  <c r="R38" i="73"/>
  <c r="R140" i="73"/>
  <c r="R235" i="73"/>
  <c r="R330" i="73"/>
  <c r="R168" i="73"/>
  <c r="R297" i="73"/>
  <c r="R359" i="73"/>
  <c r="R293" i="73"/>
  <c r="R227" i="73"/>
  <c r="R322" i="73"/>
  <c r="R256" i="73"/>
  <c r="R351" i="73"/>
  <c r="R285" i="73"/>
  <c r="R122" i="73"/>
  <c r="R219" i="73"/>
  <c r="R314" i="73"/>
  <c r="R34" i="73"/>
  <c r="R340" i="73"/>
  <c r="R265" i="73"/>
  <c r="R343" i="73"/>
  <c r="R182" i="73"/>
  <c r="R277" i="73"/>
  <c r="R113" i="73"/>
  <c r="R306" i="73"/>
  <c r="R43" i="73"/>
  <c r="R240" i="73"/>
  <c r="R335" i="73"/>
  <c r="R269" i="73"/>
  <c r="R101" i="73"/>
  <c r="R298" i="73"/>
  <c r="R35" i="73"/>
  <c r="R136" i="73"/>
  <c r="R281" i="73"/>
  <c r="R303" i="73"/>
  <c r="R97" i="73"/>
  <c r="R327" i="73"/>
  <c r="R166" i="73"/>
  <c r="R261" i="73"/>
  <c r="R356" i="73"/>
  <c r="R290" i="73"/>
  <c r="R129" i="73"/>
  <c r="R224" i="73"/>
  <c r="R319" i="73"/>
  <c r="R253" i="73"/>
  <c r="R348" i="73"/>
  <c r="R266" i="73"/>
  <c r="R311" i="73"/>
  <c r="R48" i="73"/>
  <c r="R295" i="73"/>
  <c r="R32" i="73"/>
  <c r="R134" i="73"/>
  <c r="R229" i="73"/>
  <c r="R324" i="73"/>
  <c r="R258" i="73"/>
  <c r="R353" i="73"/>
  <c r="R287" i="73"/>
  <c r="R126" i="73"/>
  <c r="R221" i="73"/>
  <c r="R316" i="73"/>
  <c r="R250" i="73"/>
  <c r="R344" i="73"/>
  <c r="R249" i="73"/>
  <c r="N5" i="72"/>
  <c r="M5" i="72" s="1"/>
  <c r="M4" i="72" l="1"/>
  <c r="T408" i="62" l="1"/>
  <c r="T407" i="62"/>
  <c r="T406" i="62"/>
  <c r="T405" i="62"/>
  <c r="T404" i="62"/>
  <c r="T403" i="62"/>
  <c r="T402" i="62"/>
  <c r="T401" i="62"/>
  <c r="T400" i="62"/>
  <c r="T399" i="62"/>
  <c r="T398" i="62"/>
  <c r="T397" i="62"/>
  <c r="T396" i="62"/>
  <c r="T395" i="62"/>
  <c r="T394" i="62"/>
  <c r="T393" i="62"/>
  <c r="T392" i="62"/>
  <c r="T391" i="62"/>
  <c r="T390" i="62"/>
  <c r="T389" i="62"/>
  <c r="T388" i="62"/>
  <c r="T387" i="62"/>
  <c r="T386" i="62"/>
  <c r="T385" i="62"/>
  <c r="T384" i="62"/>
  <c r="T383" i="62"/>
  <c r="T382" i="62"/>
  <c r="T381" i="62"/>
  <c r="T380" i="62"/>
  <c r="T379" i="62"/>
  <c r="T378" i="62"/>
  <c r="T377" i="62"/>
  <c r="T376" i="62"/>
  <c r="T375" i="62"/>
  <c r="T374" i="62"/>
  <c r="T373" i="62"/>
  <c r="T372" i="62"/>
  <c r="T371" i="62"/>
  <c r="T370" i="62"/>
  <c r="T369" i="62"/>
  <c r="T368" i="62"/>
  <c r="T367" i="62"/>
  <c r="T366" i="62"/>
  <c r="T365" i="62"/>
  <c r="T364" i="62"/>
  <c r="T363" i="62"/>
  <c r="T362" i="62"/>
  <c r="T361" i="62"/>
  <c r="T360" i="62"/>
  <c r="T359" i="62"/>
  <c r="T358" i="62"/>
  <c r="T357" i="62"/>
  <c r="T356" i="62"/>
  <c r="T355" i="62"/>
  <c r="T354" i="62"/>
  <c r="T353" i="62"/>
  <c r="T352" i="62"/>
  <c r="T351" i="62"/>
  <c r="T350" i="62"/>
  <c r="T349" i="62"/>
  <c r="T348" i="62"/>
  <c r="T347" i="62"/>
  <c r="T346" i="62"/>
  <c r="T345" i="62"/>
  <c r="T344" i="62"/>
  <c r="T343" i="62"/>
  <c r="T342" i="62"/>
  <c r="T341" i="62"/>
  <c r="T340" i="62"/>
  <c r="T339" i="62"/>
  <c r="T338" i="62"/>
  <c r="T337" i="62"/>
  <c r="T336" i="62"/>
  <c r="T335" i="62"/>
  <c r="T334" i="62"/>
  <c r="T333" i="62"/>
  <c r="T332" i="62"/>
  <c r="T331" i="62"/>
  <c r="T330" i="62"/>
  <c r="T329" i="62"/>
  <c r="T328" i="62"/>
  <c r="T327" i="62"/>
  <c r="T326" i="62"/>
  <c r="T325" i="62"/>
  <c r="T324" i="62"/>
  <c r="T323" i="62"/>
  <c r="T322" i="62"/>
  <c r="T321" i="62"/>
  <c r="T320" i="62"/>
  <c r="T319" i="62"/>
  <c r="T318" i="62"/>
  <c r="T317" i="62"/>
  <c r="T316" i="62"/>
  <c r="T315" i="62"/>
  <c r="T314" i="62"/>
  <c r="T313" i="62"/>
  <c r="T312" i="62"/>
  <c r="T311" i="62"/>
  <c r="T310" i="62"/>
  <c r="T309" i="62"/>
  <c r="T308" i="62"/>
  <c r="T307" i="62"/>
  <c r="T306" i="62"/>
  <c r="T305" i="62"/>
  <c r="T304" i="62"/>
  <c r="T303" i="62"/>
  <c r="T302" i="62"/>
  <c r="T301" i="62"/>
  <c r="T300" i="62"/>
  <c r="T299" i="62"/>
  <c r="T298" i="62"/>
  <c r="T297" i="62"/>
  <c r="T296" i="62"/>
  <c r="T295" i="62"/>
  <c r="T294" i="62"/>
  <c r="T293" i="62"/>
  <c r="T292" i="62"/>
  <c r="T291" i="62"/>
  <c r="T290" i="62"/>
  <c r="T289" i="62"/>
  <c r="T288" i="62"/>
  <c r="T287" i="62"/>
  <c r="T286" i="62"/>
  <c r="T285" i="62"/>
  <c r="T284" i="62"/>
  <c r="T283" i="62"/>
  <c r="T282" i="62"/>
  <c r="T281" i="62"/>
  <c r="T280" i="62"/>
  <c r="T279" i="62"/>
  <c r="T278" i="62"/>
  <c r="T277" i="62"/>
  <c r="T276" i="62"/>
  <c r="T275" i="62"/>
  <c r="T274" i="62"/>
  <c r="T273" i="62"/>
  <c r="T272" i="62"/>
  <c r="T271" i="62"/>
  <c r="T270" i="62"/>
  <c r="T269" i="62"/>
  <c r="T268" i="62"/>
  <c r="T267" i="62"/>
  <c r="T266" i="62"/>
  <c r="T265" i="62"/>
  <c r="T264" i="62"/>
  <c r="T263" i="62"/>
  <c r="T262" i="62"/>
  <c r="T261" i="62"/>
  <c r="T260" i="62"/>
  <c r="T259" i="62"/>
  <c r="T258" i="62"/>
  <c r="T257" i="62"/>
  <c r="T256" i="62"/>
  <c r="T255" i="62"/>
  <c r="T254" i="62"/>
  <c r="T253" i="62"/>
  <c r="T252" i="62"/>
  <c r="T251" i="62"/>
  <c r="T250" i="62"/>
  <c r="T249" i="62"/>
  <c r="T248" i="62"/>
  <c r="T247" i="62"/>
  <c r="T246" i="62"/>
  <c r="T245" i="62"/>
  <c r="T244" i="62"/>
  <c r="T243" i="62"/>
  <c r="T242" i="62"/>
  <c r="T241" i="62"/>
  <c r="T240" i="62"/>
  <c r="T239" i="62"/>
  <c r="T238" i="62"/>
  <c r="T237" i="62"/>
  <c r="T236" i="62"/>
  <c r="T235" i="62"/>
  <c r="T234" i="62"/>
  <c r="T233" i="62"/>
  <c r="T232" i="62"/>
  <c r="T231" i="62"/>
  <c r="T230" i="62"/>
  <c r="T229" i="62"/>
  <c r="T228" i="62"/>
  <c r="T227" i="62"/>
  <c r="T226" i="62"/>
  <c r="T225" i="62"/>
  <c r="T224" i="62"/>
  <c r="T223" i="62"/>
  <c r="T222" i="62"/>
  <c r="T221" i="62"/>
  <c r="T220" i="62"/>
  <c r="T219" i="62"/>
  <c r="T218" i="62"/>
  <c r="T217" i="62"/>
  <c r="T216" i="62"/>
  <c r="T215" i="62"/>
  <c r="T214" i="62"/>
  <c r="T213" i="62"/>
  <c r="T212" i="62"/>
  <c r="T211" i="62"/>
  <c r="T210" i="62"/>
  <c r="T209" i="62"/>
  <c r="T208" i="62"/>
  <c r="T207" i="62"/>
  <c r="T206" i="62"/>
  <c r="T205" i="62"/>
  <c r="T204" i="62"/>
  <c r="T203" i="62"/>
  <c r="T202" i="62"/>
  <c r="T201" i="62"/>
  <c r="T200" i="62"/>
  <c r="T199" i="62"/>
  <c r="T198" i="62"/>
  <c r="T197" i="62"/>
  <c r="T196" i="62"/>
  <c r="T195" i="62"/>
  <c r="T194" i="62"/>
  <c r="T193" i="62"/>
  <c r="T192" i="62"/>
  <c r="T191" i="62"/>
  <c r="T190" i="62"/>
  <c r="T189" i="62"/>
  <c r="T188" i="62"/>
  <c r="T187" i="62"/>
  <c r="T186" i="62"/>
  <c r="T185" i="62"/>
  <c r="T184" i="62"/>
  <c r="T183" i="62"/>
  <c r="T182" i="62"/>
  <c r="T181" i="62"/>
  <c r="T180" i="62"/>
  <c r="T179" i="62"/>
  <c r="T178" i="62"/>
  <c r="T177" i="62"/>
  <c r="T176" i="62"/>
  <c r="T175" i="62"/>
  <c r="T174" i="62"/>
  <c r="T173" i="62"/>
  <c r="T172" i="62"/>
  <c r="T171" i="62"/>
  <c r="T170" i="62"/>
  <c r="T169" i="62"/>
  <c r="T168" i="62"/>
  <c r="T167" i="62"/>
  <c r="T166" i="62"/>
  <c r="T165" i="62"/>
  <c r="T164" i="62"/>
  <c r="T163" i="62"/>
  <c r="T162" i="62"/>
  <c r="T161" i="62"/>
  <c r="T160" i="62"/>
  <c r="T159" i="62"/>
  <c r="T158" i="62"/>
  <c r="T157" i="62"/>
  <c r="T156" i="62"/>
  <c r="T155" i="62"/>
  <c r="T154" i="62"/>
  <c r="T153" i="62"/>
  <c r="T152" i="62"/>
  <c r="T151" i="62"/>
  <c r="T150" i="62"/>
  <c r="T149" i="62"/>
  <c r="T148" i="62"/>
  <c r="T147" i="62"/>
  <c r="T146" i="62"/>
  <c r="T145" i="62"/>
  <c r="T144" i="62"/>
  <c r="T143" i="62"/>
  <c r="T142" i="62"/>
  <c r="T141" i="62"/>
  <c r="T140" i="62"/>
  <c r="T139" i="62"/>
  <c r="T138" i="62"/>
  <c r="T137" i="62"/>
  <c r="T136" i="62"/>
  <c r="T135" i="62"/>
  <c r="T134" i="62"/>
  <c r="T133" i="62"/>
  <c r="T132" i="62"/>
  <c r="T131" i="62"/>
  <c r="T130" i="62"/>
  <c r="T129" i="62"/>
  <c r="T128" i="62"/>
  <c r="T127" i="62"/>
  <c r="T126" i="62"/>
  <c r="T125" i="62"/>
  <c r="T124" i="62"/>
  <c r="T123" i="62"/>
  <c r="T122" i="62"/>
  <c r="T121" i="62"/>
  <c r="T120" i="62"/>
  <c r="T119" i="62"/>
  <c r="T118" i="62"/>
  <c r="T117" i="62"/>
  <c r="T116" i="62"/>
  <c r="T115" i="62"/>
  <c r="T114" i="62"/>
  <c r="T113" i="62"/>
  <c r="T112" i="62"/>
  <c r="T111" i="62"/>
  <c r="T110" i="62"/>
  <c r="T109" i="62"/>
  <c r="T108" i="62"/>
  <c r="T107" i="62"/>
  <c r="T106" i="62"/>
  <c r="T105" i="62"/>
  <c r="T104" i="62"/>
  <c r="T103" i="62"/>
  <c r="T102" i="62"/>
  <c r="T101" i="62"/>
  <c r="T100" i="62"/>
  <c r="T99" i="62"/>
  <c r="T98" i="62"/>
  <c r="T97" i="62"/>
  <c r="T96" i="62"/>
  <c r="T95" i="62"/>
  <c r="T94" i="62"/>
  <c r="T93" i="62"/>
  <c r="T92" i="62"/>
  <c r="T91" i="62"/>
  <c r="T90" i="62"/>
  <c r="T89" i="62"/>
  <c r="T88" i="62"/>
  <c r="T87" i="62"/>
  <c r="T86" i="62"/>
  <c r="T85" i="62"/>
  <c r="T84" i="62"/>
  <c r="T83" i="62"/>
  <c r="T82" i="62"/>
  <c r="T81" i="62"/>
  <c r="T80" i="62"/>
  <c r="T79" i="62"/>
  <c r="T78" i="62"/>
  <c r="T77" i="62"/>
  <c r="T76" i="62"/>
  <c r="T75" i="62"/>
  <c r="T74" i="62"/>
  <c r="T73" i="62"/>
  <c r="T72" i="62"/>
  <c r="T71" i="62"/>
  <c r="T70" i="62"/>
  <c r="T69" i="62"/>
  <c r="T68" i="62"/>
  <c r="T67" i="62"/>
  <c r="T66" i="62"/>
  <c r="T65" i="62"/>
  <c r="T64" i="62"/>
  <c r="T63" i="62"/>
  <c r="T62" i="62"/>
  <c r="T61" i="62"/>
  <c r="T60" i="62"/>
  <c r="T59" i="62"/>
  <c r="T58" i="62"/>
  <c r="T57" i="62"/>
  <c r="T56" i="62"/>
  <c r="T55" i="62"/>
  <c r="T54" i="62"/>
  <c r="T53" i="62"/>
  <c r="T52" i="62"/>
  <c r="T51" i="62"/>
  <c r="T50" i="62"/>
  <c r="T49" i="62"/>
  <c r="T48" i="62"/>
  <c r="T47" i="62"/>
  <c r="T46" i="62"/>
  <c r="T45" i="62"/>
  <c r="T44" i="62"/>
  <c r="T43" i="62"/>
  <c r="T42" i="62"/>
  <c r="T41" i="62"/>
  <c r="T40" i="62"/>
  <c r="T39" i="62"/>
  <c r="T38" i="62"/>
  <c r="T37" i="62"/>
  <c r="T36" i="62"/>
  <c r="T35" i="62"/>
  <c r="T34" i="62"/>
  <c r="T33" i="62"/>
  <c r="T32" i="62"/>
  <c r="T31" i="62"/>
  <c r="T30" i="62"/>
  <c r="T29" i="62"/>
  <c r="T28" i="62"/>
  <c r="T27" i="62"/>
  <c r="T26" i="62"/>
  <c r="T25" i="62"/>
  <c r="T24" i="62"/>
  <c r="T23" i="62"/>
  <c r="T22" i="62"/>
  <c r="T21" i="62"/>
  <c r="T20" i="62"/>
  <c r="T19" i="62"/>
  <c r="T18" i="62"/>
  <c r="T17" i="62"/>
  <c r="T16" i="62"/>
  <c r="T15" i="62"/>
  <c r="T14" i="62"/>
  <c r="T13" i="62"/>
  <c r="T12" i="62"/>
  <c r="T11" i="62"/>
  <c r="T10" i="62"/>
  <c r="T9" i="62"/>
  <c r="T8" i="62"/>
  <c r="T7" i="62"/>
  <c r="T6" i="62"/>
  <c r="T5" i="62"/>
  <c r="T4" i="62"/>
  <c r="T3" i="62"/>
  <c r="W127" i="62"/>
  <c r="W330" i="62"/>
  <c r="W370" i="62"/>
  <c r="W324" i="62"/>
  <c r="W104" i="62"/>
  <c r="W298" i="62"/>
  <c r="W202" i="62"/>
  <c r="W145" i="62"/>
  <c r="W232" i="62"/>
  <c r="W285" i="62"/>
  <c r="W83" i="62"/>
  <c r="W336" i="62"/>
  <c r="W3" i="62"/>
  <c r="W374" i="62"/>
  <c r="W35" i="62"/>
  <c r="W174" i="62"/>
  <c r="W45" i="62"/>
  <c r="W321" i="62"/>
  <c r="W122" i="62"/>
  <c r="W18" i="62"/>
  <c r="W366" i="62"/>
  <c r="W82" i="62"/>
  <c r="W315" i="62"/>
  <c r="W268" i="62"/>
  <c r="W5" i="62"/>
  <c r="W8" i="62"/>
  <c r="W291" i="62"/>
  <c r="W140" i="62"/>
  <c r="W183" i="62"/>
  <c r="W241" i="62"/>
  <c r="W319" i="62"/>
  <c r="W196" i="62"/>
  <c r="W274" i="62"/>
  <c r="W179" i="62"/>
  <c r="W26" i="62"/>
  <c r="W242" i="62"/>
  <c r="W66" i="62"/>
  <c r="W367" i="62"/>
  <c r="W293" i="62"/>
  <c r="W299" i="62"/>
  <c r="W329" i="62"/>
  <c r="W302" i="62"/>
  <c r="W152" i="62"/>
  <c r="W159" i="62"/>
  <c r="W214" i="62"/>
  <c r="W29" i="62"/>
  <c r="W81" i="62"/>
  <c r="W380" i="62"/>
  <c r="W65" i="62"/>
  <c r="W39" i="62"/>
  <c r="W90" i="62"/>
  <c r="W195" i="62"/>
  <c r="W167" i="62"/>
  <c r="W60" i="62"/>
  <c r="W149" i="62"/>
  <c r="W209" i="62"/>
  <c r="W228" i="62"/>
  <c r="W356" i="62"/>
  <c r="W253" i="62"/>
  <c r="W238" i="62"/>
  <c r="W88" i="62"/>
  <c r="W166" i="62"/>
  <c r="W206" i="62"/>
  <c r="W71" i="62"/>
  <c r="W373" i="62"/>
  <c r="W297" i="62"/>
  <c r="W154" i="62"/>
  <c r="W277" i="62"/>
  <c r="W64" i="62"/>
  <c r="W375" i="62"/>
  <c r="W199" i="62"/>
  <c r="W331" i="62"/>
  <c r="W405" i="62"/>
  <c r="W256" i="62"/>
  <c r="W76" i="62"/>
  <c r="W157" i="62"/>
  <c r="W86" i="62"/>
  <c r="W34" i="62"/>
  <c r="W36" i="62"/>
  <c r="W57" i="62"/>
  <c r="W73" i="62"/>
  <c r="W316" i="62"/>
  <c r="W396" i="62"/>
  <c r="W222" i="62"/>
  <c r="W281" i="62"/>
  <c r="W402" i="62"/>
  <c r="W221" i="62"/>
  <c r="W118" i="62"/>
  <c r="W161" i="62"/>
  <c r="W372" i="62"/>
  <c r="W267" i="62"/>
  <c r="W125" i="62"/>
  <c r="W94" i="62"/>
  <c r="W181" i="62"/>
  <c r="W258" i="62"/>
  <c r="W338" i="62"/>
  <c r="W52" i="62"/>
  <c r="W92" i="62"/>
  <c r="W390" i="62"/>
  <c r="W58" i="62"/>
  <c r="W156" i="62"/>
  <c r="W4" i="62"/>
  <c r="W217" i="62"/>
  <c r="W27" i="62"/>
  <c r="W342" i="62"/>
  <c r="W106" i="62"/>
  <c r="W239" i="62"/>
  <c r="W212" i="62"/>
  <c r="W204" i="62"/>
  <c r="W303" i="62"/>
  <c r="W397" i="62"/>
  <c r="W194" i="62"/>
  <c r="W289" i="62"/>
  <c r="W44" i="62"/>
  <c r="W24" i="62"/>
  <c r="W180" i="62"/>
  <c r="W171" i="62"/>
  <c r="W186" i="62"/>
  <c r="W23" i="62"/>
  <c r="W49" i="62"/>
  <c r="W153" i="62"/>
  <c r="W68" i="62"/>
  <c r="W31" i="62"/>
  <c r="W70" i="62"/>
  <c r="W137" i="62"/>
  <c r="W272" i="62"/>
  <c r="W168" i="62"/>
  <c r="W121" i="62"/>
  <c r="W6" i="62"/>
  <c r="W237" i="62"/>
  <c r="W251" i="62"/>
  <c r="W310" i="62"/>
  <c r="W312" i="62"/>
  <c r="W218" i="62"/>
  <c r="W170" i="62"/>
  <c r="W265" i="62"/>
  <c r="W20" i="62"/>
  <c r="W401" i="62"/>
  <c r="W282" i="62"/>
  <c r="W368" i="62"/>
  <c r="W150" i="62"/>
  <c r="W16" i="62"/>
  <c r="W284" i="62"/>
  <c r="W192" i="62"/>
  <c r="W197" i="62"/>
  <c r="W271" i="62"/>
  <c r="W223" i="62"/>
  <c r="W203" i="62"/>
  <c r="W381" i="62"/>
  <c r="W383" i="62"/>
  <c r="W403" i="62"/>
  <c r="W77" i="62"/>
  <c r="W385" i="62"/>
  <c r="W394" i="62"/>
  <c r="W395" i="62"/>
  <c r="W243" i="62"/>
  <c r="W292" i="62"/>
  <c r="W193" i="62"/>
  <c r="W369" i="62"/>
  <c r="W160" i="62"/>
  <c r="W173" i="62"/>
  <c r="W327" i="62"/>
  <c r="W382" i="62"/>
  <c r="W124" i="62"/>
  <c r="W295" i="62"/>
  <c r="W335" i="62"/>
  <c r="W280" i="62"/>
  <c r="W103" i="62"/>
  <c r="W361" i="62"/>
  <c r="W300" i="62"/>
  <c r="W123" i="62"/>
  <c r="W50" i="62"/>
  <c r="W215" i="62"/>
  <c r="W148" i="62"/>
  <c r="W111" i="62"/>
  <c r="W371" i="62"/>
  <c r="W120" i="62"/>
  <c r="W379" i="62"/>
  <c r="W40" i="62"/>
  <c r="W399" i="62"/>
  <c r="W54" i="62"/>
  <c r="W259" i="62"/>
  <c r="W172" i="62"/>
  <c r="W257" i="62"/>
  <c r="W296" i="62"/>
  <c r="W17" i="62"/>
  <c r="W358" i="62"/>
  <c r="W155" i="62"/>
  <c r="W377" i="62"/>
  <c r="W182" i="62"/>
  <c r="W211" i="62"/>
  <c r="W347" i="62"/>
  <c r="W207" i="62"/>
  <c r="W309" i="62"/>
  <c r="W164" i="62"/>
  <c r="W343" i="62"/>
  <c r="W318" i="62"/>
  <c r="W376" i="62"/>
  <c r="W165" i="62"/>
  <c r="W225" i="62"/>
  <c r="W359" i="62"/>
  <c r="W162" i="62"/>
  <c r="W389" i="62"/>
  <c r="W117" i="62"/>
  <c r="W234" i="62"/>
  <c r="W97" i="62"/>
  <c r="W314" i="62"/>
  <c r="W107" i="62"/>
  <c r="W340" i="62"/>
  <c r="W254" i="62"/>
  <c r="W270" i="62"/>
  <c r="W224" i="62"/>
  <c r="W25" i="62"/>
  <c r="W301" i="62"/>
  <c r="W178" i="62"/>
  <c r="W175" i="62"/>
  <c r="W42" i="62"/>
  <c r="W350" i="62"/>
  <c r="W126" i="62"/>
  <c r="W230" i="62"/>
  <c r="W264" i="62"/>
  <c r="W198" i="62"/>
  <c r="W189" i="62"/>
  <c r="W96" i="62"/>
  <c r="W99" i="62"/>
  <c r="W185" i="62"/>
  <c r="W138" i="62"/>
  <c r="W391" i="62"/>
  <c r="W30" i="62"/>
  <c r="W133" i="62"/>
  <c r="W332" i="62"/>
  <c r="W21" i="62"/>
  <c r="W308" i="62"/>
  <c r="W244" i="62"/>
  <c r="W146" i="62"/>
  <c r="W404" i="62"/>
  <c r="W290" i="62"/>
  <c r="W387" i="62"/>
  <c r="W262" i="62"/>
  <c r="W98" i="62"/>
  <c r="W236" i="62"/>
  <c r="W119" i="62"/>
  <c r="W362" i="62"/>
  <c r="W102" i="62"/>
  <c r="W261" i="62"/>
  <c r="W240" i="62"/>
  <c r="W364" i="62"/>
  <c r="W100" i="62"/>
  <c r="W378" i="62"/>
  <c r="W384" i="62"/>
  <c r="W352" i="62"/>
  <c r="W283" i="62"/>
  <c r="W74" i="62"/>
  <c r="W91" i="62"/>
  <c r="W210" i="62"/>
  <c r="W190" i="62"/>
  <c r="W392" i="62"/>
  <c r="W48" i="62"/>
  <c r="W353" i="62"/>
  <c r="W176" i="62"/>
  <c r="W141" i="62"/>
  <c r="W334" i="62"/>
  <c r="W11" i="62"/>
  <c r="W143" i="62"/>
  <c r="W136" i="62"/>
  <c r="W363" i="62"/>
  <c r="W87" i="62"/>
  <c r="W10" i="62"/>
  <c r="W305" i="62"/>
  <c r="W108" i="62"/>
  <c r="W113" i="62"/>
  <c r="W22" i="62"/>
  <c r="W112" i="62"/>
  <c r="W32" i="62"/>
  <c r="W252" i="62"/>
  <c r="W355" i="62"/>
  <c r="W275" i="62"/>
  <c r="W386" i="62"/>
  <c r="W213" i="62"/>
  <c r="W15" i="62"/>
  <c r="W365" i="62"/>
  <c r="W400" i="62"/>
  <c r="W247" i="62"/>
  <c r="W279" i="62"/>
  <c r="W333" i="62"/>
  <c r="W53" i="62"/>
  <c r="W322" i="62"/>
  <c r="W249" i="62"/>
  <c r="W263" i="62"/>
  <c r="W248" i="62"/>
  <c r="W62" i="62"/>
  <c r="W28" i="62"/>
  <c r="W229" i="62"/>
  <c r="W56" i="62"/>
  <c r="W406" i="62"/>
  <c r="W226" i="62"/>
  <c r="W110" i="62"/>
  <c r="W169" i="62"/>
  <c r="W7" i="62"/>
  <c r="W276" i="62"/>
  <c r="W132" i="62"/>
  <c r="W349" i="62"/>
  <c r="W12" i="62"/>
  <c r="W37" i="62"/>
  <c r="W79" i="62"/>
  <c r="W142" i="62"/>
  <c r="W116" i="62"/>
  <c r="W273" i="62"/>
  <c r="W55" i="62"/>
  <c r="W288" i="62"/>
  <c r="W59" i="62"/>
  <c r="W339" i="62"/>
  <c r="W51" i="62"/>
  <c r="W260" i="62"/>
  <c r="W348" i="62"/>
  <c r="W67" i="62"/>
  <c r="W408" i="62"/>
  <c r="W101" i="62"/>
  <c r="W250" i="62"/>
  <c r="W43" i="62"/>
  <c r="W357" i="62"/>
  <c r="W105" i="62"/>
  <c r="W75" i="62"/>
  <c r="W134" i="62"/>
  <c r="W85" i="62"/>
  <c r="W266" i="62"/>
  <c r="W139" i="62"/>
  <c r="W93" i="62"/>
  <c r="W72" i="62"/>
  <c r="W114" i="62"/>
  <c r="W19" i="62"/>
  <c r="W326" i="62"/>
  <c r="W227" i="62"/>
  <c r="W147" i="62"/>
  <c r="W235" i="62"/>
  <c r="W393" i="62"/>
  <c r="W220" i="62"/>
  <c r="W351" i="62"/>
  <c r="W69" i="62"/>
  <c r="W219" i="62"/>
  <c r="W128" i="62"/>
  <c r="W245" i="62"/>
  <c r="W158" i="62"/>
  <c r="W187" i="62"/>
  <c r="W61" i="62"/>
  <c r="W95" i="62"/>
  <c r="W287" i="62"/>
  <c r="W208" i="62"/>
  <c r="W311" i="62"/>
  <c r="W84" i="62"/>
  <c r="W78" i="62"/>
  <c r="W151" i="62"/>
  <c r="W130" i="62"/>
  <c r="W323" i="62"/>
  <c r="W328" i="62"/>
  <c r="W33" i="62"/>
  <c r="W388" i="62"/>
  <c r="W80" i="62"/>
  <c r="W286" i="62"/>
  <c r="W163" i="62"/>
  <c r="W325" i="62"/>
  <c r="W246" i="62"/>
  <c r="W205" i="62"/>
  <c r="W47" i="62"/>
  <c r="W341" i="62"/>
  <c r="W131" i="62"/>
  <c r="W313" i="62"/>
  <c r="W304" i="62"/>
  <c r="W306" i="62"/>
  <c r="W63" i="62"/>
  <c r="W294" i="62"/>
  <c r="W231" i="62"/>
  <c r="W184" i="62"/>
  <c r="W307" i="62"/>
  <c r="W360" i="62"/>
  <c r="W337" i="62"/>
  <c r="W38" i="62"/>
  <c r="W278" i="62"/>
  <c r="W317" i="62"/>
  <c r="W216" i="62"/>
  <c r="W191" i="62"/>
  <c r="W200" i="62"/>
  <c r="W89" i="62"/>
  <c r="W320" i="62"/>
  <c r="W233" i="62"/>
  <c r="W144" i="62"/>
  <c r="W46" i="62"/>
  <c r="W345" i="62"/>
  <c r="W13" i="62"/>
  <c r="W177" i="62"/>
  <c r="W115" i="62"/>
  <c r="W269" i="62"/>
  <c r="W346" i="62"/>
  <c r="W135" i="62"/>
  <c r="W109" i="62"/>
  <c r="W41" i="62"/>
  <c r="W344" i="62"/>
  <c r="W188" i="62"/>
  <c r="W354" i="62"/>
  <c r="W255" i="62"/>
  <c r="W407" i="62"/>
  <c r="W129" i="62"/>
  <c r="W9" i="62"/>
  <c r="W201" i="62"/>
  <c r="W398" i="62"/>
  <c r="W14" i="62"/>
  <c r="U14" i="62" l="1"/>
  <c r="V14" i="62" s="1"/>
  <c r="U398" i="62"/>
  <c r="V398" i="62" s="1"/>
  <c r="U201" i="62"/>
  <c r="V201" i="62" s="1"/>
  <c r="U9" i="62"/>
  <c r="V9" i="62" s="1"/>
  <c r="U129" i="62"/>
  <c r="V129" i="62" s="1"/>
  <c r="U407" i="62"/>
  <c r="V407" i="62" s="1"/>
  <c r="U255" i="62"/>
  <c r="V255" i="62" s="1"/>
  <c r="U354" i="62"/>
  <c r="V354" i="62" s="1"/>
  <c r="U188" i="62"/>
  <c r="V188" i="62" s="1"/>
  <c r="U344" i="62"/>
  <c r="V344" i="62" s="1"/>
  <c r="U41" i="62"/>
  <c r="V41" i="62" s="1"/>
  <c r="U109" i="62"/>
  <c r="V109" i="62" s="1"/>
  <c r="U135" i="62"/>
  <c r="V135" i="62" s="1"/>
  <c r="U346" i="62"/>
  <c r="V346" i="62" s="1"/>
  <c r="U269" i="62"/>
  <c r="V269" i="62" s="1"/>
  <c r="U115" i="62"/>
  <c r="V115" i="62" s="1"/>
  <c r="U177" i="62"/>
  <c r="V177" i="62" s="1"/>
  <c r="U13" i="62"/>
  <c r="V13" i="62" s="1"/>
  <c r="U345" i="62"/>
  <c r="V345" i="62" s="1"/>
  <c r="U46" i="62"/>
  <c r="V46" i="62" s="1"/>
  <c r="U144" i="62"/>
  <c r="V144" i="62" s="1"/>
  <c r="U233" i="62"/>
  <c r="V233" i="62" s="1"/>
  <c r="U320" i="62"/>
  <c r="V320" i="62" s="1"/>
  <c r="U89" i="62"/>
  <c r="V89" i="62" s="1"/>
  <c r="U200" i="62"/>
  <c r="V200" i="62" s="1"/>
  <c r="U191" i="62"/>
  <c r="V191" i="62" s="1"/>
  <c r="U216" i="62"/>
  <c r="V216" i="62" s="1"/>
  <c r="U317" i="62"/>
  <c r="V317" i="62" s="1"/>
  <c r="U278" i="62"/>
  <c r="V278" i="62" s="1"/>
  <c r="U38" i="62"/>
  <c r="V38" i="62" s="1"/>
  <c r="U337" i="62"/>
  <c r="V337" i="62" s="1"/>
  <c r="U360" i="62"/>
  <c r="V360" i="62" s="1"/>
  <c r="U307" i="62"/>
  <c r="V307" i="62" s="1"/>
  <c r="U184" i="62"/>
  <c r="V184" i="62" s="1"/>
  <c r="U231" i="62"/>
  <c r="V231" i="62" s="1"/>
  <c r="U294" i="62"/>
  <c r="V294" i="62" s="1"/>
  <c r="U63" i="62"/>
  <c r="V63" i="62" s="1"/>
  <c r="U306" i="62"/>
  <c r="V306" i="62" s="1"/>
  <c r="U304" i="62"/>
  <c r="V304" i="62" s="1"/>
  <c r="U313" i="62"/>
  <c r="V313" i="62" s="1"/>
  <c r="U131" i="62"/>
  <c r="V131" i="62" s="1"/>
  <c r="U341" i="62"/>
  <c r="V341" i="62" s="1"/>
  <c r="U47" i="62"/>
  <c r="V47" i="62" s="1"/>
  <c r="U205" i="62"/>
  <c r="V205" i="62" s="1"/>
  <c r="U246" i="62"/>
  <c r="V246" i="62" s="1"/>
  <c r="U325" i="62"/>
  <c r="V325" i="62" s="1"/>
  <c r="U163" i="62"/>
  <c r="V163" i="62" s="1"/>
  <c r="U286" i="62"/>
  <c r="V286" i="62" s="1"/>
  <c r="U80" i="62"/>
  <c r="V80" i="62" s="1"/>
  <c r="U388" i="62"/>
  <c r="V388" i="62" s="1"/>
  <c r="U33" i="62"/>
  <c r="V33" i="62" s="1"/>
  <c r="U328" i="62"/>
  <c r="V328" i="62" s="1"/>
  <c r="U323" i="62"/>
  <c r="V323" i="62" s="1"/>
  <c r="U130" i="62"/>
  <c r="V130" i="62" s="1"/>
  <c r="U151" i="62"/>
  <c r="V151" i="62" s="1"/>
  <c r="U78" i="62"/>
  <c r="V78" i="62" s="1"/>
  <c r="U84" i="62"/>
  <c r="V84" i="62" s="1"/>
  <c r="U311" i="62"/>
  <c r="V311" i="62" s="1"/>
  <c r="U208" i="62"/>
  <c r="V208" i="62" s="1"/>
  <c r="U287" i="62"/>
  <c r="V287" i="62" s="1"/>
  <c r="U95" i="62"/>
  <c r="V95" i="62" s="1"/>
  <c r="U61" i="62"/>
  <c r="V61" i="62" s="1"/>
  <c r="U187" i="62"/>
  <c r="V187" i="62" s="1"/>
  <c r="U158" i="62"/>
  <c r="V158" i="62" s="1"/>
  <c r="U245" i="62"/>
  <c r="V245" i="62" s="1"/>
  <c r="U128" i="62"/>
  <c r="V128" i="62" s="1"/>
  <c r="U219" i="62"/>
  <c r="V219" i="62" s="1"/>
  <c r="U69" i="62"/>
  <c r="V69" i="62" s="1"/>
  <c r="U351" i="62"/>
  <c r="V351" i="62" s="1"/>
  <c r="U220" i="62"/>
  <c r="V220" i="62" s="1"/>
  <c r="U393" i="62"/>
  <c r="V393" i="62" s="1"/>
  <c r="U235" i="62"/>
  <c r="V235" i="62" s="1"/>
  <c r="U147" i="62"/>
  <c r="V147" i="62" s="1"/>
  <c r="U227" i="62"/>
  <c r="V227" i="62" s="1"/>
  <c r="U326" i="62"/>
  <c r="V326" i="62" s="1"/>
  <c r="U19" i="62"/>
  <c r="V19" i="62" s="1"/>
  <c r="U114" i="62"/>
  <c r="V114" i="62" s="1"/>
  <c r="U72" i="62"/>
  <c r="V72" i="62" s="1"/>
  <c r="U93" i="62"/>
  <c r="V93" i="62" s="1"/>
  <c r="U139" i="62"/>
  <c r="V139" i="62" s="1"/>
  <c r="U266" i="62"/>
  <c r="V266" i="62" s="1"/>
  <c r="U85" i="62"/>
  <c r="V85" i="62" s="1"/>
  <c r="U134" i="62"/>
  <c r="V134" i="62" s="1"/>
  <c r="U75" i="62"/>
  <c r="V75" i="62" s="1"/>
  <c r="U105" i="62"/>
  <c r="V105" i="62" s="1"/>
  <c r="U357" i="62"/>
  <c r="V357" i="62" s="1"/>
  <c r="U43" i="62"/>
  <c r="V43" i="62" s="1"/>
  <c r="U250" i="62"/>
  <c r="V250" i="62" s="1"/>
  <c r="U101" i="62"/>
  <c r="V101" i="62" s="1"/>
  <c r="U408" i="62"/>
  <c r="V408" i="62" s="1"/>
  <c r="U67" i="62"/>
  <c r="V67" i="62" s="1"/>
  <c r="U348" i="62"/>
  <c r="V348" i="62" s="1"/>
  <c r="U260" i="62"/>
  <c r="V260" i="62" s="1"/>
  <c r="U51" i="62"/>
  <c r="V51" i="62" s="1"/>
  <c r="U339" i="62"/>
  <c r="V339" i="62" s="1"/>
  <c r="U59" i="62"/>
  <c r="V59" i="62" s="1"/>
  <c r="U288" i="62"/>
  <c r="V288" i="62" s="1"/>
  <c r="U55" i="62"/>
  <c r="V55" i="62" s="1"/>
  <c r="U273" i="62"/>
  <c r="V273" i="62" s="1"/>
  <c r="U116" i="62"/>
  <c r="V116" i="62" s="1"/>
  <c r="U142" i="62"/>
  <c r="V142" i="62" s="1"/>
  <c r="U79" i="62"/>
  <c r="V79" i="62" s="1"/>
  <c r="U37" i="62"/>
  <c r="V37" i="62" s="1"/>
  <c r="U12" i="62"/>
  <c r="V12" i="62" s="1"/>
  <c r="U349" i="62"/>
  <c r="V349" i="62" s="1"/>
  <c r="U132" i="62"/>
  <c r="V132" i="62" s="1"/>
  <c r="U276" i="62"/>
  <c r="V276" i="62" s="1"/>
  <c r="U7" i="62"/>
  <c r="V7" i="62" s="1"/>
  <c r="U169" i="62"/>
  <c r="V169" i="62" s="1"/>
  <c r="U110" i="62"/>
  <c r="V110" i="62" s="1"/>
  <c r="U226" i="62"/>
  <c r="V226" i="62" s="1"/>
  <c r="U406" i="62"/>
  <c r="V406" i="62" s="1"/>
  <c r="U56" i="62"/>
  <c r="V56" i="62" s="1"/>
  <c r="U229" i="62"/>
  <c r="V229" i="62" s="1"/>
  <c r="U28" i="62"/>
  <c r="V28" i="62" s="1"/>
  <c r="U62" i="62"/>
  <c r="V62" i="62" s="1"/>
  <c r="U248" i="62"/>
  <c r="V248" i="62" s="1"/>
  <c r="U263" i="62"/>
  <c r="V263" i="62" s="1"/>
  <c r="U249" i="62"/>
  <c r="V249" i="62" s="1"/>
  <c r="U322" i="62"/>
  <c r="V322" i="62" s="1"/>
  <c r="U53" i="62"/>
  <c r="V53" i="62" s="1"/>
  <c r="U333" i="62"/>
  <c r="V333" i="62" s="1"/>
  <c r="U279" i="62"/>
  <c r="V279" i="62" s="1"/>
  <c r="U247" i="62"/>
  <c r="V247" i="62" s="1"/>
  <c r="U400" i="62"/>
  <c r="V400" i="62" s="1"/>
  <c r="U365" i="62"/>
  <c r="V365" i="62" s="1"/>
  <c r="U15" i="62"/>
  <c r="V15" i="62" s="1"/>
  <c r="U213" i="62"/>
  <c r="V213" i="62" s="1"/>
  <c r="U386" i="62"/>
  <c r="V386" i="62" s="1"/>
  <c r="U275" i="62"/>
  <c r="V275" i="62" s="1"/>
  <c r="U355" i="62"/>
  <c r="V355" i="62" s="1"/>
  <c r="U252" i="62"/>
  <c r="V252" i="62" s="1"/>
  <c r="U32" i="62"/>
  <c r="V32" i="62" s="1"/>
  <c r="U112" i="62"/>
  <c r="V112" i="62" s="1"/>
  <c r="U22" i="62"/>
  <c r="V22" i="62" s="1"/>
  <c r="U113" i="62"/>
  <c r="V113" i="62" s="1"/>
  <c r="U108" i="62"/>
  <c r="V108" i="62" s="1"/>
  <c r="U305" i="62"/>
  <c r="V305" i="62" s="1"/>
  <c r="U10" i="62"/>
  <c r="V10" i="62" s="1"/>
  <c r="U87" i="62"/>
  <c r="V87" i="62" s="1"/>
  <c r="U363" i="62"/>
  <c r="V363" i="62" s="1"/>
  <c r="U136" i="62"/>
  <c r="V136" i="62" s="1"/>
  <c r="U143" i="62"/>
  <c r="V143" i="62" s="1"/>
  <c r="U11" i="62"/>
  <c r="V11" i="62" s="1"/>
  <c r="U334" i="62"/>
  <c r="V334" i="62" s="1"/>
  <c r="U141" i="62"/>
  <c r="V141" i="62" s="1"/>
  <c r="U176" i="62"/>
  <c r="V176" i="62" s="1"/>
  <c r="U353" i="62"/>
  <c r="V353" i="62" s="1"/>
  <c r="U48" i="62"/>
  <c r="V48" i="62" s="1"/>
  <c r="U392" i="62"/>
  <c r="V392" i="62" s="1"/>
  <c r="U190" i="62"/>
  <c r="V190" i="62" s="1"/>
  <c r="U210" i="62"/>
  <c r="V210" i="62" s="1"/>
  <c r="U91" i="62"/>
  <c r="V91" i="62" s="1"/>
  <c r="U74" i="62"/>
  <c r="V74" i="62" s="1"/>
  <c r="U283" i="62"/>
  <c r="V283" i="62" s="1"/>
  <c r="U352" i="62"/>
  <c r="V352" i="62" s="1"/>
  <c r="U384" i="62"/>
  <c r="V384" i="62" s="1"/>
  <c r="U378" i="62"/>
  <c r="V378" i="62" s="1"/>
  <c r="U100" i="62"/>
  <c r="V100" i="62" s="1"/>
  <c r="U364" i="62"/>
  <c r="V364" i="62" s="1"/>
  <c r="U240" i="62"/>
  <c r="V240" i="62" s="1"/>
  <c r="U261" i="62"/>
  <c r="V261" i="62" s="1"/>
  <c r="U102" i="62"/>
  <c r="V102" i="62" s="1"/>
  <c r="U362" i="62"/>
  <c r="V362" i="62" s="1"/>
  <c r="U119" i="62"/>
  <c r="V119" i="62" s="1"/>
  <c r="U236" i="62"/>
  <c r="V236" i="62" s="1"/>
  <c r="U98" i="62"/>
  <c r="V98" i="62" s="1"/>
  <c r="U262" i="62"/>
  <c r="V262" i="62" s="1"/>
  <c r="U387" i="62"/>
  <c r="V387" i="62" s="1"/>
  <c r="U290" i="62"/>
  <c r="V290" i="62" s="1"/>
  <c r="U404" i="62"/>
  <c r="V404" i="62" s="1"/>
  <c r="U146" i="62"/>
  <c r="V146" i="62" s="1"/>
  <c r="U244" i="62"/>
  <c r="V244" i="62" s="1"/>
  <c r="U308" i="62"/>
  <c r="V308" i="62" s="1"/>
  <c r="U21" i="62"/>
  <c r="V21" i="62" s="1"/>
  <c r="U332" i="62"/>
  <c r="V332" i="62" s="1"/>
  <c r="U133" i="62"/>
  <c r="V133" i="62" s="1"/>
  <c r="U30" i="62"/>
  <c r="V30" i="62" s="1"/>
  <c r="U391" i="62"/>
  <c r="V391" i="62" s="1"/>
  <c r="U138" i="62"/>
  <c r="V138" i="62" s="1"/>
  <c r="U185" i="62"/>
  <c r="V185" i="62" s="1"/>
  <c r="U99" i="62"/>
  <c r="V99" i="62" s="1"/>
  <c r="U96" i="62"/>
  <c r="V96" i="62" s="1"/>
  <c r="U189" i="62"/>
  <c r="V189" i="62" s="1"/>
  <c r="U198" i="62"/>
  <c r="V198" i="62" s="1"/>
  <c r="U264" i="62"/>
  <c r="V264" i="62" s="1"/>
  <c r="U230" i="62"/>
  <c r="V230" i="62" s="1"/>
  <c r="U126" i="62"/>
  <c r="V126" i="62" s="1"/>
  <c r="U350" i="62"/>
  <c r="V350" i="62" s="1"/>
  <c r="U42" i="62"/>
  <c r="V42" i="62" s="1"/>
  <c r="U175" i="62"/>
  <c r="V175" i="62" s="1"/>
  <c r="U178" i="62"/>
  <c r="V178" i="62" s="1"/>
  <c r="U301" i="62"/>
  <c r="V301" i="62" s="1"/>
  <c r="U25" i="62"/>
  <c r="V25" i="62" s="1"/>
  <c r="U224" i="62"/>
  <c r="V224" i="62" s="1"/>
  <c r="U270" i="62"/>
  <c r="V270" i="62" s="1"/>
  <c r="U254" i="62"/>
  <c r="V254" i="62" s="1"/>
  <c r="U340" i="62"/>
  <c r="V340" i="62" s="1"/>
  <c r="U107" i="62"/>
  <c r="V107" i="62" s="1"/>
  <c r="U314" i="62"/>
  <c r="V314" i="62" s="1"/>
  <c r="U97" i="62"/>
  <c r="V97" i="62" s="1"/>
  <c r="U234" i="62"/>
  <c r="V234" i="62" s="1"/>
  <c r="U117" i="62"/>
  <c r="V117" i="62" s="1"/>
  <c r="U389" i="62"/>
  <c r="V389" i="62" s="1"/>
  <c r="U162" i="62"/>
  <c r="V162" i="62" s="1"/>
  <c r="U359" i="62"/>
  <c r="V359" i="62" s="1"/>
  <c r="U225" i="62"/>
  <c r="V225" i="62" s="1"/>
  <c r="U165" i="62"/>
  <c r="V165" i="62" s="1"/>
  <c r="U376" i="62"/>
  <c r="V376" i="62" s="1"/>
  <c r="U318" i="62"/>
  <c r="V318" i="62" s="1"/>
  <c r="U343" i="62"/>
  <c r="V343" i="62" s="1"/>
  <c r="U164" i="62"/>
  <c r="V164" i="62" s="1"/>
  <c r="U309" i="62"/>
  <c r="V309" i="62" s="1"/>
  <c r="U207" i="62"/>
  <c r="V207" i="62" s="1"/>
  <c r="U347" i="62"/>
  <c r="V347" i="62" s="1"/>
  <c r="U211" i="62"/>
  <c r="V211" i="62" s="1"/>
  <c r="U182" i="62"/>
  <c r="V182" i="62" s="1"/>
  <c r="U377" i="62"/>
  <c r="V377" i="62" s="1"/>
  <c r="U155" i="62"/>
  <c r="V155" i="62" s="1"/>
  <c r="U358" i="62"/>
  <c r="V358" i="62" s="1"/>
  <c r="U17" i="62"/>
  <c r="V17" i="62" s="1"/>
  <c r="U296" i="62"/>
  <c r="V296" i="62" s="1"/>
  <c r="U257" i="62"/>
  <c r="V257" i="62" s="1"/>
  <c r="U172" i="62"/>
  <c r="V172" i="62" s="1"/>
  <c r="U259" i="62"/>
  <c r="V259" i="62" s="1"/>
  <c r="U54" i="62"/>
  <c r="V54" i="62" s="1"/>
  <c r="U399" i="62"/>
  <c r="V399" i="62" s="1"/>
  <c r="U40" i="62"/>
  <c r="V40" i="62" s="1"/>
  <c r="U379" i="62"/>
  <c r="V379" i="62" s="1"/>
  <c r="U120" i="62"/>
  <c r="V120" i="62" s="1"/>
  <c r="U371" i="62"/>
  <c r="V371" i="62" s="1"/>
  <c r="U111" i="62"/>
  <c r="V111" i="62" s="1"/>
  <c r="U148" i="62"/>
  <c r="V148" i="62" s="1"/>
  <c r="U215" i="62"/>
  <c r="V215" i="62" s="1"/>
  <c r="U50" i="62"/>
  <c r="V50" i="62" s="1"/>
  <c r="U123" i="62"/>
  <c r="V123" i="62" s="1"/>
  <c r="U300" i="62"/>
  <c r="V300" i="62" s="1"/>
  <c r="U361" i="62"/>
  <c r="V361" i="62" s="1"/>
  <c r="U103" i="62"/>
  <c r="V103" i="62" s="1"/>
  <c r="U280" i="62"/>
  <c r="V280" i="62" s="1"/>
  <c r="U335" i="62"/>
  <c r="V335" i="62" s="1"/>
  <c r="U295" i="62"/>
  <c r="V295" i="62" s="1"/>
  <c r="U124" i="62"/>
  <c r="V124" i="62" s="1"/>
  <c r="U382" i="62"/>
  <c r="V382" i="62" s="1"/>
  <c r="U327" i="62"/>
  <c r="V327" i="62" s="1"/>
  <c r="U173" i="62"/>
  <c r="V173" i="62" s="1"/>
  <c r="U160" i="62"/>
  <c r="V160" i="62" s="1"/>
  <c r="U369" i="62"/>
  <c r="V369" i="62" s="1"/>
  <c r="U193" i="62"/>
  <c r="V193" i="62" s="1"/>
  <c r="U292" i="62"/>
  <c r="V292" i="62" s="1"/>
  <c r="U243" i="62"/>
  <c r="V243" i="62" s="1"/>
  <c r="U395" i="62"/>
  <c r="V395" i="62" s="1"/>
  <c r="U394" i="62"/>
  <c r="V394" i="62" s="1"/>
  <c r="U385" i="62"/>
  <c r="V385" i="62" s="1"/>
  <c r="U77" i="62"/>
  <c r="V77" i="62" s="1"/>
  <c r="U403" i="62"/>
  <c r="V403" i="62" s="1"/>
  <c r="U383" i="62"/>
  <c r="V383" i="62" s="1"/>
  <c r="U381" i="62"/>
  <c r="V381" i="62" s="1"/>
  <c r="U203" i="62"/>
  <c r="V203" i="62" s="1"/>
  <c r="U223" i="62"/>
  <c r="V223" i="62" s="1"/>
  <c r="U271" i="62"/>
  <c r="V271" i="62" s="1"/>
  <c r="U197" i="62"/>
  <c r="V197" i="62" s="1"/>
  <c r="U192" i="62"/>
  <c r="V192" i="62" s="1"/>
  <c r="U284" i="62"/>
  <c r="V284" i="62" s="1"/>
  <c r="U16" i="62"/>
  <c r="V16" i="62" s="1"/>
  <c r="U150" i="62"/>
  <c r="V150" i="62" s="1"/>
  <c r="U368" i="62"/>
  <c r="V368" i="62" s="1"/>
  <c r="U282" i="62"/>
  <c r="V282" i="62" s="1"/>
  <c r="U401" i="62"/>
  <c r="V401" i="62" s="1"/>
  <c r="U20" i="62"/>
  <c r="V20" i="62" s="1"/>
  <c r="U265" i="62"/>
  <c r="V265" i="62" s="1"/>
  <c r="U170" i="62"/>
  <c r="V170" i="62" s="1"/>
  <c r="U218" i="62"/>
  <c r="V218" i="62" s="1"/>
  <c r="U312" i="62"/>
  <c r="V312" i="62" s="1"/>
  <c r="U310" i="62"/>
  <c r="V310" i="62" s="1"/>
  <c r="U251" i="62"/>
  <c r="V251" i="62" s="1"/>
  <c r="U237" i="62"/>
  <c r="V237" i="62" s="1"/>
  <c r="U6" i="62"/>
  <c r="V6" i="62" s="1"/>
  <c r="U121" i="62"/>
  <c r="V121" i="62" s="1"/>
  <c r="U168" i="62"/>
  <c r="V168" i="62" s="1"/>
  <c r="U272" i="62"/>
  <c r="V272" i="62" s="1"/>
  <c r="U137" i="62"/>
  <c r="V137" i="62" s="1"/>
  <c r="U70" i="62"/>
  <c r="V70" i="62" s="1"/>
  <c r="U31" i="62"/>
  <c r="V31" i="62" s="1"/>
  <c r="U68" i="62"/>
  <c r="V68" i="62" s="1"/>
  <c r="U153" i="62"/>
  <c r="V153" i="62" s="1"/>
  <c r="U49" i="62"/>
  <c r="V49" i="62" s="1"/>
  <c r="U23" i="62"/>
  <c r="V23" i="62" s="1"/>
  <c r="U186" i="62"/>
  <c r="V186" i="62" s="1"/>
  <c r="U171" i="62"/>
  <c r="V171" i="62" s="1"/>
  <c r="U180" i="62"/>
  <c r="V180" i="62" s="1"/>
  <c r="U24" i="62"/>
  <c r="V24" i="62" s="1"/>
  <c r="U44" i="62"/>
  <c r="V44" i="62" s="1"/>
  <c r="U289" i="62"/>
  <c r="V289" i="62" s="1"/>
  <c r="U194" i="62"/>
  <c r="V194" i="62" s="1"/>
  <c r="U397" i="62"/>
  <c r="V397" i="62" s="1"/>
  <c r="U303" i="62"/>
  <c r="V303" i="62" s="1"/>
  <c r="U204" i="62"/>
  <c r="V204" i="62" s="1"/>
  <c r="U212" i="62"/>
  <c r="V212" i="62" s="1"/>
  <c r="U239" i="62"/>
  <c r="V239" i="62" s="1"/>
  <c r="U106" i="62"/>
  <c r="V106" i="62" s="1"/>
  <c r="U342" i="62"/>
  <c r="V342" i="62" s="1"/>
  <c r="U27" i="62"/>
  <c r="V27" i="62" s="1"/>
  <c r="U217" i="62"/>
  <c r="V217" i="62" s="1"/>
  <c r="U4" i="62"/>
  <c r="V4" i="62" s="1"/>
  <c r="U156" i="62"/>
  <c r="V156" i="62" s="1"/>
  <c r="U58" i="62"/>
  <c r="V58" i="62" s="1"/>
  <c r="U390" i="62"/>
  <c r="V390" i="62" s="1"/>
  <c r="U92" i="62"/>
  <c r="V92" i="62" s="1"/>
  <c r="U52" i="62"/>
  <c r="V52" i="62" s="1"/>
  <c r="U338" i="62"/>
  <c r="V338" i="62" s="1"/>
  <c r="U258" i="62"/>
  <c r="V258" i="62" s="1"/>
  <c r="U181" i="62"/>
  <c r="V181" i="62" s="1"/>
  <c r="U94" i="62"/>
  <c r="V94" i="62" s="1"/>
  <c r="U125" i="62"/>
  <c r="V125" i="62" s="1"/>
  <c r="U267" i="62"/>
  <c r="V267" i="62" s="1"/>
  <c r="U372" i="62"/>
  <c r="V372" i="62" s="1"/>
  <c r="U161" i="62"/>
  <c r="V161" i="62" s="1"/>
  <c r="U118" i="62"/>
  <c r="V118" i="62" s="1"/>
  <c r="U221" i="62"/>
  <c r="V221" i="62" s="1"/>
  <c r="U402" i="62"/>
  <c r="V402" i="62" s="1"/>
  <c r="U281" i="62"/>
  <c r="V281" i="62" s="1"/>
  <c r="U222" i="62"/>
  <c r="V222" i="62" s="1"/>
  <c r="U396" i="62"/>
  <c r="V396" i="62" s="1"/>
  <c r="U316" i="62"/>
  <c r="V316" i="62" s="1"/>
  <c r="U73" i="62"/>
  <c r="V73" i="62" s="1"/>
  <c r="U57" i="62"/>
  <c r="V57" i="62" s="1"/>
  <c r="U36" i="62"/>
  <c r="V36" i="62" s="1"/>
  <c r="U34" i="62"/>
  <c r="V34" i="62" s="1"/>
  <c r="U86" i="62"/>
  <c r="V86" i="62" s="1"/>
  <c r="U157" i="62"/>
  <c r="V157" i="62" s="1"/>
  <c r="U76" i="62"/>
  <c r="V76" i="62" s="1"/>
  <c r="U256" i="62"/>
  <c r="V256" i="62" s="1"/>
  <c r="U405" i="62"/>
  <c r="V405" i="62" s="1"/>
  <c r="U331" i="62"/>
  <c r="V331" i="62" s="1"/>
  <c r="U199" i="62"/>
  <c r="V199" i="62" s="1"/>
  <c r="U375" i="62"/>
  <c r="V375" i="62" s="1"/>
  <c r="U64" i="62"/>
  <c r="V64" i="62" s="1"/>
  <c r="U277" i="62"/>
  <c r="V277" i="62" s="1"/>
  <c r="U154" i="62"/>
  <c r="V154" i="62" s="1"/>
  <c r="U297" i="62"/>
  <c r="V297" i="62" s="1"/>
  <c r="U373" i="62"/>
  <c r="V373" i="62" s="1"/>
  <c r="U71" i="62"/>
  <c r="V71" i="62" s="1"/>
  <c r="U206" i="62"/>
  <c r="V206" i="62" s="1"/>
  <c r="U166" i="62"/>
  <c r="V166" i="62" s="1"/>
  <c r="U88" i="62"/>
  <c r="V88" i="62" s="1"/>
  <c r="U238" i="62"/>
  <c r="V238" i="62" s="1"/>
  <c r="U253" i="62"/>
  <c r="V253" i="62" s="1"/>
  <c r="U356" i="62"/>
  <c r="V356" i="62" s="1"/>
  <c r="U228" i="62"/>
  <c r="V228" i="62" s="1"/>
  <c r="U209" i="62"/>
  <c r="V209" i="62" s="1"/>
  <c r="U149" i="62"/>
  <c r="V149" i="62" s="1"/>
  <c r="U60" i="62"/>
  <c r="V60" i="62" s="1"/>
  <c r="U167" i="62"/>
  <c r="V167" i="62" s="1"/>
  <c r="U195" i="62"/>
  <c r="V195" i="62" s="1"/>
  <c r="U90" i="62"/>
  <c r="V90" i="62" s="1"/>
  <c r="U39" i="62"/>
  <c r="V39" i="62" s="1"/>
  <c r="U65" i="62"/>
  <c r="V65" i="62" s="1"/>
  <c r="U380" i="62"/>
  <c r="V380" i="62" s="1"/>
  <c r="U81" i="62"/>
  <c r="V81" i="62" s="1"/>
  <c r="U29" i="62"/>
  <c r="V29" i="62" s="1"/>
  <c r="U214" i="62"/>
  <c r="V214" i="62" s="1"/>
  <c r="U159" i="62"/>
  <c r="V159" i="62" s="1"/>
  <c r="U152" i="62"/>
  <c r="V152" i="62" s="1"/>
  <c r="U302" i="62"/>
  <c r="V302" i="62" s="1"/>
  <c r="U329" i="62"/>
  <c r="V329" i="62" s="1"/>
  <c r="U299" i="62"/>
  <c r="V299" i="62" s="1"/>
  <c r="U293" i="62"/>
  <c r="V293" i="62" s="1"/>
  <c r="U367" i="62"/>
  <c r="V367" i="62" s="1"/>
  <c r="U66" i="62"/>
  <c r="V66" i="62" s="1"/>
  <c r="U242" i="62"/>
  <c r="V242" i="62" s="1"/>
  <c r="U26" i="62"/>
  <c r="V26" i="62" s="1"/>
  <c r="U179" i="62"/>
  <c r="V179" i="62" s="1"/>
  <c r="U274" i="62"/>
  <c r="V274" i="62" s="1"/>
  <c r="U196" i="62"/>
  <c r="V196" i="62" s="1"/>
  <c r="U319" i="62"/>
  <c r="V319" i="62" s="1"/>
  <c r="U241" i="62"/>
  <c r="V241" i="62" s="1"/>
  <c r="U183" i="62"/>
  <c r="V183" i="62" s="1"/>
  <c r="U140" i="62"/>
  <c r="V140" i="62" s="1"/>
  <c r="U291" i="62"/>
  <c r="V291" i="62" s="1"/>
  <c r="U8" i="62"/>
  <c r="V8" i="62" s="1"/>
  <c r="U5" i="62"/>
  <c r="V5" i="62" s="1"/>
  <c r="U268" i="62"/>
  <c r="V268" i="62" s="1"/>
  <c r="U315" i="62"/>
  <c r="V315" i="62" s="1"/>
  <c r="U82" i="62"/>
  <c r="V82" i="62" s="1"/>
  <c r="U366" i="62"/>
  <c r="V366" i="62" s="1"/>
  <c r="U18" i="62"/>
  <c r="V18" i="62" s="1"/>
  <c r="U122" i="62"/>
  <c r="V122" i="62" s="1"/>
  <c r="U321" i="62"/>
  <c r="V321" i="62" s="1"/>
  <c r="U45" i="62"/>
  <c r="V45" i="62" s="1"/>
  <c r="U174" i="62"/>
  <c r="V174" i="62" s="1"/>
  <c r="U35" i="62"/>
  <c r="V35" i="62" s="1"/>
  <c r="U374" i="62"/>
  <c r="V374" i="62" s="1"/>
  <c r="U3" i="62"/>
  <c r="V3" i="62" s="1"/>
  <c r="U336" i="62"/>
  <c r="V336" i="62" s="1"/>
  <c r="U83" i="62"/>
  <c r="V83" i="62" s="1"/>
  <c r="U285" i="62"/>
  <c r="V285" i="62" s="1"/>
  <c r="U232" i="62"/>
  <c r="V232" i="62" s="1"/>
  <c r="U145" i="62"/>
  <c r="V145" i="62" s="1"/>
  <c r="U202" i="62"/>
  <c r="V202" i="62" s="1"/>
  <c r="U298" i="62"/>
  <c r="V298" i="62" s="1"/>
  <c r="U104" i="62"/>
  <c r="V104" i="62" s="1"/>
  <c r="U324" i="62"/>
  <c r="V324" i="62" s="1"/>
  <c r="U370" i="62"/>
  <c r="V370" i="62" s="1"/>
  <c r="U330" i="62"/>
  <c r="V330" i="62" s="1"/>
  <c r="U127" i="62"/>
  <c r="V127"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P385" authorId="0" shapeId="0" xr:uid="{00000000-0006-0000-0000-000001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tc={A67B5068-1500-4E48-A30E-EE1601AB57C0}</author>
    <author>Washington</author>
  </authors>
  <commentList>
    <comment ref="A82" authorId="0" shapeId="0" xr:uid="{00000000-0006-0000-02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Verificar!</t>
        </r>
      </text>
    </comment>
    <comment ref="K464" authorId="1" shapeId="0" xr:uid="{00000000-0006-0000-0200-000002000000}">
      <text>
        <r>
          <rPr>
            <b/>
            <sz val="9"/>
            <color indexed="81"/>
            <rFont val="Segoe UI"/>
            <family val="2"/>
          </rPr>
          <t>Washington:</t>
        </r>
        <r>
          <rPr>
            <sz val="9"/>
            <color indexed="81"/>
            <rFont val="Segoe UI"/>
            <family val="2"/>
          </rPr>
          <t xml:space="preserve">
inserir a expressão "e dos estados" sempre depois de "Distrito Federal".</t>
        </r>
      </text>
    </comment>
    <comment ref="K661" authorId="1" shapeId="0" xr:uid="{00000000-0006-0000-0200-000003000000}">
      <text>
        <r>
          <rPr>
            <b/>
            <sz val="9"/>
            <color indexed="81"/>
            <rFont val="Segoe UI"/>
            <family val="2"/>
          </rPr>
          <t>Washington:</t>
        </r>
        <r>
          <rPr>
            <sz val="9"/>
            <color indexed="81"/>
            <rFont val="Segoe UI"/>
            <family val="2"/>
          </rPr>
          <t xml:space="preserve">
NRs 2.4.1.8.03.3.0 a 2.4.1.8.03.9.0, houve somente alteração da descrição.</t>
        </r>
      </text>
    </comment>
    <comment ref="K668" authorId="1" shapeId="0" xr:uid="{00000000-0006-0000-0200-000004000000}">
      <text>
        <r>
          <rPr>
            <b/>
            <sz val="9"/>
            <color indexed="81"/>
            <rFont val="Segoe UI"/>
            <family val="2"/>
          </rPr>
          <t>Washington:</t>
        </r>
        <r>
          <rPr>
            <sz val="9"/>
            <color indexed="81"/>
            <rFont val="Segoe UI"/>
            <family val="2"/>
          </rPr>
          <t xml:space="preserve">
NRs. 2.4.1.8.04.2.0 a 2.4.1.8.04.5.0 houve somente alteração da descrição.</t>
        </r>
      </text>
    </comment>
    <comment ref="K1040" authorId="1" shapeId="0" xr:uid="{00000000-0006-0000-0200-000005000000}">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1047" authorId="1" shapeId="0" xr:uid="{00000000-0006-0000-0200-000006000000}">
      <text>
        <r>
          <rPr>
            <b/>
            <sz val="9"/>
            <color indexed="81"/>
            <rFont val="Segoe UI"/>
            <family val="2"/>
          </rPr>
          <t>Washington:</t>
        </r>
        <r>
          <rPr>
            <sz val="9"/>
            <color indexed="81"/>
            <rFont val="Segoe UI"/>
            <family val="2"/>
          </rPr>
          <t xml:space="preserve">
das NR 1.7.1.8.04.2.0 até a 1.7.1.8.04.5.0, somente alterações na descrição.</t>
        </r>
      </text>
    </comment>
    <comment ref="K1328" authorId="1" shapeId="0" xr:uid="{00000000-0006-0000-0200-000007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<sst xmlns="http://schemas.openxmlformats.org/spreadsheetml/2006/main" count="61453" uniqueCount="7074">
  <si>
    <t>Nível</t>
  </si>
  <si>
    <t>Cor</t>
  </si>
  <si>
    <t>Nome Classificação</t>
  </si>
  <si>
    <t>Vermelho</t>
  </si>
  <si>
    <t>Verde</t>
  </si>
  <si>
    <t>Azul</t>
  </si>
  <si>
    <t>STATUS</t>
  </si>
  <si>
    <t>1º</t>
  </si>
  <si>
    <t>Verde escuro</t>
  </si>
  <si>
    <t>Categoria Econômica</t>
  </si>
  <si>
    <t>Alterar</t>
  </si>
  <si>
    <t>2º</t>
  </si>
  <si>
    <t>Verde médio</t>
  </si>
  <si>
    <t>Origem</t>
  </si>
  <si>
    <t>Incluir</t>
  </si>
  <si>
    <t>3º</t>
  </si>
  <si>
    <t>Verde Claro</t>
  </si>
  <si>
    <t>Espécie</t>
  </si>
  <si>
    <t>Excluir</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</si>
  <si>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</si>
  <si>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</si>
  <si>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</si>
  <si>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</si>
  <si>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</si>
  <si>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</si>
  <si>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</si>
  <si>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</si>
  <si>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</si>
  <si>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</si>
  <si>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</si>
  <si>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</si>
  <si>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</si>
  <si>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</si>
  <si>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</si>
  <si>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</si>
  <si>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</si>
  <si>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DD2</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</si>
  <si>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</si>
  <si>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</si>
  <si>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</si>
  <si>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</si>
  <si>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</si>
  <si>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</si>
  <si>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</si>
  <si>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</si>
  <si>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</si>
  <si>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</si>
  <si>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</si>
  <si>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</si>
  <si>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</si>
  <si>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</si>
  <si>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SOF</t>
  </si>
  <si>
    <t>Impostos sobre o Patrimônio</t>
  </si>
  <si>
    <t>Agrega as receitas que se originaram de impostos que incidem sobre o patrimônio e a renda.</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</si>
  <si>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</si>
  <si>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</si>
  <si>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</si>
  <si>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</si>
  <si>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</si>
  <si>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</si>
  <si>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</si>
  <si>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</si>
  <si>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</si>
  <si>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</si>
  <si>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</si>
  <si>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</si>
  <si>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</si>
  <si>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</si>
  <si>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</si>
  <si>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</si>
  <si>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</si>
  <si>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</si>
  <si>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</si>
  <si>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</si>
  <si>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</si>
  <si>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</si>
  <si>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</si>
  <si>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receitas de impostos não classificados nos itens anteriores.</t>
  </si>
  <si>
    <t>Registra receitas de impostos não classificados nos itens anteriores.</t>
  </si>
  <si>
    <t>alterar</t>
  </si>
  <si>
    <t>Taxas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</si>
  <si>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</si>
  <si>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</si>
  <si>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</si>
  <si>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</si>
  <si>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</si>
  <si>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</si>
  <si>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</si>
  <si>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</si>
  <si>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</si>
  <si>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</si>
  <si>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incluir</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</si>
  <si>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</si>
  <si>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</si>
  <si>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</si>
  <si>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</si>
  <si>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</si>
  <si>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</si>
  <si>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</si>
  <si>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</si>
  <si>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</si>
  <si>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</si>
  <si>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</si>
  <si>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</si>
  <si>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</si>
  <si>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</si>
  <si>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</si>
  <si>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</si>
  <si>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</si>
  <si>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</si>
  <si>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</si>
  <si>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</si>
  <si>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</si>
  <si>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</si>
  <si>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</si>
  <si>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</si>
  <si>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</si>
  <si>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</si>
  <si>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</si>
  <si>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Contribuições</t>
  </si>
  <si>
    <t>Contribuições Sociais</t>
  </si>
  <si>
    <t>Agrega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</si>
  <si>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</si>
  <si>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</si>
  <si>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</si>
  <si>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</si>
  <si>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</si>
  <si>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</si>
  <si>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</si>
  <si>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</si>
  <si>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civis - servdiores públicos.</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</si>
  <si>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</si>
  <si>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</si>
  <si>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Inativo</t>
  </si>
  <si>
    <t>Registra as receitas provenientes da Contribuição para o Plano de Seguridade Social do Servidor Público, recolhidas, oriundas de sentenças judiciais, dos servidores civis inativos.</t>
  </si>
  <si>
    <t>Contribuição Oriunda de Sentenças Judiciais - Servidor Civil - Pensionistas</t>
  </si>
  <si>
    <t>Registra as receitas provenientes da Contribuição para o Plano de Seguridade Social do Servidor Público, recolhidas, oriundas de sentenças judiciais, dos pensionistas civis - servdiores públicos.</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</si>
  <si>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</si>
  <si>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</si>
  <si>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</si>
  <si>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</si>
  <si>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</si>
  <si>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</si>
  <si>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t>Contribuição do Servidor Civil - Parcelamentos</t>
  </si>
  <si>
    <t>Registra as receitas provenientes dos parcelamentos de débitos da Contribuição para o Plano de Seguridade Social do Servidor Público Civil.</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</si>
  <si>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</si>
  <si>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</si>
  <si>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</si>
  <si>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</si>
  <si>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</si>
  <si>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</si>
  <si>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</si>
  <si>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</si>
  <si>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</si>
  <si>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Contribuição Patronal - Parcelamentos</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</si>
  <si>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</si>
  <si>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</si>
  <si>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</si>
  <si>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</si>
  <si>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
  </si>
  <si>
    <t>Contribuição Patronal - Servidor Civil - Pensionistas - Parcelamentos</t>
  </si>
  <si>
    <t>Registra o valor da arrecadação por meio de parcelamento da receita de contribuições patronais relativas aos pensionistas civis públicos para institutos de previdência social.</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</si>
  <si>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</si>
  <si>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</si>
  <si>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</si>
  <si>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</si>
  <si>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</si>
  <si>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</si>
  <si>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</si>
  <si>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</si>
  <si>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</si>
  <si>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</si>
  <si>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</si>
  <si>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 receita de parcelamentos de contribuição dos entes, específica para Estados, DF e Municípios, bem como seus órgãos e entidades obrigadas, para o custeio do Plano de Seguridade Social do Serviço Público.</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</si>
  <si>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</si>
  <si>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</si>
  <si>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</si>
  <si>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</si>
  <si>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</si>
  <si>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</si>
  <si>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</si>
  <si>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</si>
  <si>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</si>
  <si>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</si>
  <si>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</si>
  <si>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</si>
  <si>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</si>
  <si>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</si>
  <si>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</si>
  <si>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</si>
  <si>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</si>
  <si>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</si>
  <si>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</si>
  <si>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</si>
  <si>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</si>
  <si>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</si>
  <si>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</si>
  <si>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</si>
  <si>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</si>
  <si>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</si>
  <si>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Foros, Laudêmios e Tarifas de Ocupação</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</si>
  <si>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</si>
  <si>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</si>
  <si>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</si>
  <si>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Outras Receitas Imobiliárias</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</si>
  <si>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</si>
  <si>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</si>
  <si>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</si>
  <si>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</si>
  <si>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</si>
  <si>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</si>
  <si>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Registra as receitas decorrentes de juros e correções monetárias incidentes sobre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</si>
  <si>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</si>
  <si>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</si>
  <si>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</si>
  <si>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</si>
  <si>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</si>
  <si>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Registra recursos oruindos dos rendimentos auferidos decorrentes da aplicação de recursos do RPPS no mercado financeiro, em fundos de renda fixa, de renda variável, ou em fundos imobiliários.</t>
  </si>
  <si>
    <t>Juros de Títulos de Renda</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</si>
  <si>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</si>
  <si>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</si>
  <si>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</si>
  <si>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</si>
  <si>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</si>
  <si>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</si>
  <si>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</si>
  <si>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Agrega receitas atribuíveis à União, provenientes da participação societária nos resultados de empresas.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</si>
  <si>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</si>
  <si>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</si>
  <si>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</si>
  <si>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</si>
  <si>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</si>
  <si>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</si>
  <si>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Delegação para a Prestação dos Serviços de Transporte</t>
  </si>
  <si>
    <t>Agrega receitas decorrentes da delegação (mediante Concessão, Permissão ou Autorização) para o setor privado ou outros entes estatais prestarem serviços públicos de transporte</t>
  </si>
  <si>
    <t>Delegação para a Prestação dos Serviços de Transporte Rodoviário</t>
  </si>
  <si>
    <t>Registra receitas decorrentes da delegação (mediante Concessão, Permissão ou Autorização) para o setor privado ou outros entes estatais prestarem serviços públicos de transporte rodoviário.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</si>
  <si>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</si>
  <si>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</si>
  <si>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</si>
  <si>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</si>
  <si>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</si>
  <si>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</si>
  <si>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</si>
  <si>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</si>
  <si>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</si>
  <si>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</si>
  <si>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</si>
  <si>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</si>
  <si>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</si>
  <si>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</si>
  <si>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</si>
  <si>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</si>
  <si>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Compensações Ambientais</t>
  </si>
  <si>
    <t>Registra receitas oriundas de Compensações Ambientais</t>
  </si>
  <si>
    <t>Outras Delegações para Exploração de Recursos Naturais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</si>
  <si>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</si>
  <si>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</si>
  <si>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</si>
  <si>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</si>
  <si>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</si>
  <si>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</si>
  <si>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</si>
  <si>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</si>
  <si>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</si>
  <si>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</si>
  <si>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</si>
  <si>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Portaria SEAFI/SOF nº 07, de 31 de Julho de 2019</t>
  </si>
  <si>
    <t>Demais Receitas Patrimoniais</t>
  </si>
  <si>
    <t>Agrega as receitas patrimoniais não classificadas nos itens anteriores, inclusive receitas de aluguéis de bens móveis.</t>
  </si>
  <si>
    <t>Outras Receitas Patrimoniais</t>
  </si>
  <si>
    <t>Registra as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</si>
  <si>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</si>
  <si>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</si>
  <si>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</si>
  <si>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Industrial</t>
  </si>
  <si>
    <t>Agrega as receitas decorrentes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</si>
  <si>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</si>
  <si>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</si>
  <si>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</si>
  <si>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</si>
  <si>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</si>
  <si>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</si>
  <si>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</si>
  <si>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Serviços de Registro, Certificação e Fiscalização</t>
  </si>
  <si>
    <t>Registra as receitas originadas de procedimentos obrigatórios de registro, certificação, inspeção e fiscalização.</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</si>
  <si>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</si>
  <si>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</si>
  <si>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</si>
  <si>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</si>
  <si>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</si>
  <si>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</si>
  <si>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</si>
  <si>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</si>
  <si>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</si>
  <si>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</si>
  <si>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Serviços Portuários</t>
  </si>
  <si>
    <t>Registra as receitas originadas na exploração dos portos, terminais marítimos, atracadouros e ancoradouros.</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</si>
  <si>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</si>
  <si>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</si>
  <si>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</si>
  <si>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Serviços de Atendimento à Saúde em Unidades do Governo Federal</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</si>
  <si>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</si>
  <si>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</si>
  <si>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</si>
  <si>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</si>
  <si>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</si>
  <si>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</si>
  <si>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</si>
  <si>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</si>
  <si>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</si>
  <si>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a prestação de outros serviços relacionados à saúde, não especificados anteriormente.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</si>
  <si>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</si>
  <si>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</si>
  <si>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</si>
  <si>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</si>
  <si>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</si>
  <si>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</si>
  <si>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</si>
  <si>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Outros Serviços</t>
  </si>
  <si>
    <t>Agrega as receitas decorrentes de serviços não relacionados nos itens anteriores.</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</si>
  <si>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</si>
  <si>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</si>
  <si>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</si>
  <si>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</si>
  <si>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</si>
  <si>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NR CRIADA PELA PORTARIA CONJUNTA</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</si>
  <si>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</si>
  <si>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</si>
  <si>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</si>
  <si>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</si>
  <si>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</si>
  <si>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Cota-Parte do Imposto Sobre Produtos Industrializados – Estados Exportadores de Produtos Industrializados</t>
  </si>
  <si>
    <t>Registra recebidos em decorrência da transferência constitucional do imposto sobre produtos industrializados.</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</si>
  <si>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</si>
  <si>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</si>
  <si>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</si>
  <si>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</si>
  <si>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</si>
  <si>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</si>
  <si>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</si>
  <si>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</si>
  <si>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</si>
  <si>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</si>
  <si>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</si>
  <si>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</si>
  <si>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</si>
  <si>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</si>
  <si>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</si>
  <si>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</si>
  <si>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Cota-parte da Compensação Financeira de Recursos Hídricos</t>
  </si>
  <si>
    <t>Transferências de Recursos do Sistema Único de Saúde – SUS </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</si>
  <si>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</si>
  <si>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</si>
  <si>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</si>
  <si>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</si>
  <si>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</si>
  <si>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</si>
  <si>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</si>
  <si>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</si>
  <si>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</si>
  <si>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</si>
  <si>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</si>
  <si>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</si>
  <si>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</si>
  <si>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</si>
  <si>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</si>
  <si>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</si>
  <si>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</si>
  <si>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</si>
  <si>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</si>
  <si>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</si>
  <si>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</si>
  <si>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</si>
  <si>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</si>
  <si>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</si>
  <si>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</si>
  <si>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</si>
  <si>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Outras Transferências de Recursos do Sistema Único de Saúde – SUS </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</si>
  <si>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</si>
  <si>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</si>
  <si>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</si>
  <si>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</si>
  <si>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Transferências Diretas do FNDE referentes ao Programa Dinheiro Direto na Escola – PDDE</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</si>
  <si>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</si>
  <si>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</si>
  <si>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</si>
  <si>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</si>
  <si>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</si>
  <si>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</si>
  <si>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</si>
  <si>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</si>
  <si>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</si>
  <si>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</si>
  <si>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</si>
  <si>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</si>
  <si>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</si>
  <si>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</si>
  <si>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</si>
  <si>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</si>
  <si>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</si>
  <si>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</si>
  <si>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</si>
  <si>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</si>
  <si>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</si>
  <si>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</si>
  <si>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</si>
  <si>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</si>
  <si>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</si>
  <si>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</si>
  <si>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</si>
  <si>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</si>
  <si>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</si>
  <si>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</si>
  <si>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</si>
  <si>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</si>
  <si>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</si>
  <si>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Recursos da União e de suas Entidades</t>
  </si>
  <si>
    <t>Registra o valor total das receitas recebidas por meio de outras transferências da União que não se enquadram nos itens anteriores.</t>
  </si>
  <si>
    <t>Transferências Financeiras do ICMS – Desoneração – L.C. Nº 87/96</t>
  </si>
  <si>
    <t>Transferências da União a Consórcios Públicos</t>
  </si>
  <si>
    <t>Registra a receita repassada pela União a consórcios públicos, mediante contrato ou outro instrumento.</t>
  </si>
  <si>
    <t>Transferências de Recursos do Fundo Penitenciário Nacional - Fupen</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</si>
  <si>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</si>
  <si>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</si>
  <si>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</si>
  <si>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</si>
  <si>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</si>
  <si>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</si>
  <si>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</si>
  <si>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</si>
  <si>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</si>
  <si>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</si>
  <si>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</si>
  <si>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</si>
  <si>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</si>
  <si>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</si>
  <si>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</si>
  <si>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</si>
  <si>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</si>
  <si>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</si>
  <si>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</si>
  <si>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</si>
  <si>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</si>
  <si>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da receita com a cota-parte da compensação financeira de recursos minerais.</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</si>
  <si>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</si>
  <si>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</si>
  <si>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</si>
  <si>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</si>
  <si>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</si>
  <si>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</si>
  <si>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</si>
  <si>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</si>
  <si>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</si>
  <si>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</si>
  <si>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</si>
  <si>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</si>
  <si>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</si>
  <si>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</si>
  <si>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</si>
  <si>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Outras Transferências dos Estados e DF</t>
  </si>
  <si>
    <t>Registra as receitas de transferências dos Estados e DF, não detalhadas anteriormente.</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</si>
  <si>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</si>
  <si>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</si>
  <si>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Municípios a Consórcios Públicos</t>
  </si>
  <si>
    <t>Registra a receita repassada pelos Municípios a consórcios públicos, mediante contrato ou outro instrumento.</t>
  </si>
  <si>
    <t>Transferências de Convênios dos Municípios e de Suas Entidades</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</si>
  <si>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</si>
  <si>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</si>
  <si>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</si>
  <si>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</si>
  <si>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</si>
  <si>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</si>
  <si>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</si>
  <si>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</si>
  <si>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</si>
  <si>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</si>
  <si>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</si>
  <si>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</si>
  <si>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</si>
  <si>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</si>
  <si>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</si>
  <si>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</si>
  <si>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</si>
  <si>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Registra o valor da receita de outras transferências multigovernamentais, não classificadas nos itens anteriores.</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</si>
  <si>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</si>
  <si>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</si>
  <si>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</si>
  <si>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</si>
  <si>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</si>
  <si>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</si>
  <si>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Demais Transferências Correntes</t>
  </si>
  <si>
    <t>Transferências de Pessoas Físicas</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</si>
  <si>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</si>
  <si>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</si>
  <si>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</si>
  <si>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</si>
  <si>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</si>
  <si>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</si>
  <si>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Outras Transferências Correntes</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</si>
  <si>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</si>
  <si>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</si>
  <si>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</si>
  <si>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</si>
  <si>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</si>
  <si>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</si>
  <si>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</si>
  <si>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</si>
  <si>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</si>
  <si>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</si>
  <si>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</si>
  <si>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</si>
  <si>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</si>
  <si>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</si>
  <si>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</si>
  <si>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</si>
  <si>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</si>
  <si>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</si>
  <si>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</si>
  <si>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</si>
  <si>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</si>
  <si>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</si>
  <si>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</si>
  <si>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</si>
  <si>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</si>
  <si>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</si>
  <si>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</si>
  <si>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</si>
  <si>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</si>
  <si>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</si>
  <si>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</si>
  <si>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</si>
  <si>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</si>
  <si>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</si>
  <si>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</si>
  <si>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</si>
  <si>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</si>
  <si>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</si>
  <si>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</si>
  <si>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</si>
  <si>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</si>
  <si>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</si>
  <si>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</si>
  <si>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</si>
  <si>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</si>
  <si>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</si>
  <si>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</si>
  <si>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</si>
  <si>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</si>
  <si>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</si>
  <si>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</si>
  <si>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</si>
  <si>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</si>
  <si>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</si>
  <si>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</si>
  <si>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</si>
  <si>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</si>
  <si>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</si>
  <si>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</si>
  <si>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Agrega recursos referentes a ressarcimentos recebidos pelo ente público.</t>
  </si>
  <si>
    <t>Outros Ressarcimentos</t>
  </si>
  <si>
    <t>Registra receitas oriundas de ressarcimentos não previstos nos itens anteriores</t>
  </si>
  <si>
    <t>Bens, Direitos e Valores Incorporados ao Patrimônio Público</t>
  </si>
  <si>
    <t>Agrega receitas oriundas de bens, direitos e valores Incorporados ao patrimônio público.</t>
  </si>
  <si>
    <t>Bens, Direitos e Valores Perdidos em Favor do Poder Público</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</si>
  <si>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</si>
  <si>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</si>
  <si>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</si>
  <si>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Multas e Juros de Mora das Receitas de Capital</t>
  </si>
  <si>
    <t>Agrega receitas oriundas de multas e juros decorrentes de receitas de capital.</t>
  </si>
  <si>
    <t>Multas e Juros de Mora da Alienação de Investimentos</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</si>
  <si>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</si>
  <si>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</si>
  <si>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</si>
  <si>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</si>
  <si>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</si>
  <si>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</si>
  <si>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</si>
  <si>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</si>
  <si>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</si>
  <si>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</si>
  <si>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</si>
  <si>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</si>
  <si>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</si>
  <si>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</si>
  <si>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</si>
  <si>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</si>
  <si>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</si>
  <si>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</si>
  <si>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</si>
  <si>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</si>
  <si>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</si>
  <si>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Agrega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</si>
  <si>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</si>
  <si>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</si>
  <si>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Contrapartida de Subvenções ou Subsídios</t>
  </si>
  <si>
    <t>Registra receitas decorrentes de contrapartida por parte de beneficiários de programas de concessão de subvenções ou subsídios.</t>
  </si>
  <si>
    <t>Agrega as receitas relativas a encargos legais pela inscrição em Dívida Ativa e as receitas de ônus de sucumbência.</t>
  </si>
  <si>
    <t>Registra as receitas correspondentes aos encargos legais exigidos na ato da inscrição de créditos em dívida ativa da União, bem como nas hipóteses de cobrança judicial do executado, a serem recolhidas como renda da União.</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</si>
  <si>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</si>
  <si>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</si>
  <si>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</si>
  <si>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</si>
  <si>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</si>
  <si>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Outras Receitas</t>
  </si>
  <si>
    <t>Agrega receitas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</si>
  <si>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</si>
  <si>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</si>
  <si>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</si>
  <si>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</si>
  <si>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</si>
  <si>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</si>
  <si>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</si>
  <si>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</si>
  <si>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</si>
  <si>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</si>
  <si>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</si>
  <si>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</si>
  <si>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</si>
  <si>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</si>
  <si>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</si>
  <si>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</si>
  <si>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</si>
  <si>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</si>
  <si>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</si>
  <si>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</si>
  <si>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</si>
  <si>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</si>
  <si>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</si>
  <si>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</si>
  <si>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</si>
  <si>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</si>
  <si>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</si>
  <si>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</si>
  <si>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</si>
  <si>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</si>
  <si>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</si>
  <si>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</si>
  <si>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</si>
  <si>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</si>
  <si>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</si>
  <si>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</si>
  <si>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</si>
  <si>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</si>
  <si>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</si>
  <si>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</si>
  <si>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</si>
  <si>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</si>
  <si>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</si>
  <si>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</si>
  <si>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</si>
  <si>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</si>
  <si>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</si>
  <si>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</si>
  <si>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</si>
  <si>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</si>
  <si>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</si>
  <si>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</si>
  <si>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</si>
  <si>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</si>
  <si>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</si>
  <si>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</si>
  <si>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</si>
  <si>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</si>
  <si>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</si>
  <si>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</si>
  <si>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</si>
  <si>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</si>
  <si>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</si>
  <si>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</si>
  <si>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</si>
  <si>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</si>
  <si>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</si>
  <si>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</si>
  <si>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Bens Móveis e Semoventes</t>
  </si>
  <si>
    <t>Alienação de Bens Imóveis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</si>
  <si>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</si>
  <si>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</si>
  <si>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Programa de Administração Imobiliária da União</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</si>
  <si>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</si>
  <si>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</si>
  <si>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</si>
  <si>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</si>
  <si>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</si>
  <si>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</si>
  <si>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</si>
  <si>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</si>
  <si>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Estados e Municípios</t>
  </si>
  <si>
    <t>Amortização de Empréstimos - Refinanciamento de Dívidas de Médio e Longo Prazo</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</si>
  <si>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</si>
  <si>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</si>
  <si>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Amortização de Empréstimos Contratuais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</si>
  <si>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</si>
  <si>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</si>
  <si>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</si>
  <si>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Financiamentos em Geral</t>
  </si>
  <si>
    <t>Registra as receitas provenientes da amortização de financiamentos concedidos.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</si>
  <si>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</si>
  <si>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</si>
  <si>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</si>
  <si>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</si>
  <si>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</si>
  <si>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</si>
  <si>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</si>
  <si>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</si>
  <si>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</si>
  <si>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</si>
  <si>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</si>
  <si>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</si>
  <si>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consórcios públicos, mediante contrato ou outro instrumento.</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</si>
  <si>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</si>
  <si>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</si>
  <si>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</si>
  <si>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</si>
  <si>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</si>
  <si>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</si>
  <si>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</si>
  <si>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</si>
  <si>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Transferências de Recursos Destinados a Programas de Educação</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</si>
  <si>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</si>
  <si>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</si>
  <si>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</si>
  <si>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</si>
  <si>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</si>
  <si>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</si>
  <si>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</si>
  <si>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</si>
  <si>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</si>
  <si>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</si>
  <si>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</si>
  <si>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</si>
  <si>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</si>
  <si>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</si>
  <si>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</si>
  <si>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</si>
  <si>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</si>
  <si>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</si>
  <si>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</si>
  <si>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</si>
  <si>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</si>
  <si>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</si>
  <si>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</si>
  <si>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dos Estados e Distrito Federal a Consórcios Públicos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</si>
  <si>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</si>
  <si>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</si>
  <si>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</si>
  <si>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</si>
  <si>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</si>
  <si>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</si>
  <si>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</si>
  <si>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</si>
  <si>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</si>
  <si>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</si>
  <si>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</si>
  <si>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</si>
  <si>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</si>
  <si>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</si>
  <si>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</si>
  <si>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</si>
  <si>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</si>
  <si>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</si>
  <si>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</si>
  <si>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</si>
  <si>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</si>
  <si>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das transferências de capital dos Municípios recebidas pelos consórcios públicos, mediante contrato ou outro instrumento.</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</si>
  <si>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</si>
  <si>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</si>
  <si>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</si>
  <si>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</si>
  <si>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</si>
  <si>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</si>
  <si>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</si>
  <si>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</si>
  <si>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</si>
  <si>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</si>
  <si>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</si>
  <si>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</si>
  <si>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</si>
  <si>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</si>
  <si>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</si>
  <si>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</si>
  <si>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</si>
  <si>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</si>
  <si>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</si>
  <si>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</si>
  <si>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</si>
  <si>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</si>
  <si>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</si>
  <si>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</si>
  <si>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</si>
  <si>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</si>
  <si>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</si>
  <si>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</si>
  <si>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</si>
  <si>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</si>
  <si>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S-Sintética
A-Analítica</t>
  </si>
  <si>
    <t>Inclusão-TCE</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</si>
  <si>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</si>
  <si>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</si>
  <si>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</si>
  <si>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</si>
  <si>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</si>
  <si>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</si>
  <si>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</si>
  <si>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</si>
  <si>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</si>
  <si>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</si>
  <si>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</si>
  <si>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</si>
  <si>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</si>
  <si>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</si>
  <si>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</si>
  <si>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</si>
  <si>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</si>
  <si>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</si>
  <si>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</si>
  <si>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</si>
  <si>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</si>
  <si>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</si>
  <si>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</si>
  <si>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</si>
  <si>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</si>
  <si>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</si>
  <si>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</si>
  <si>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</si>
  <si>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</si>
  <si>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</si>
  <si>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</si>
  <si>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</si>
  <si>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</si>
  <si>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</si>
  <si>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</si>
  <si>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</si>
  <si>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</si>
  <si>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</si>
  <si>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</si>
  <si>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</si>
  <si>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</si>
  <si>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</si>
  <si>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</si>
  <si>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</si>
  <si>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</si>
  <si>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</si>
  <si>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</si>
  <si>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</si>
  <si>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</si>
  <si>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</si>
  <si>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</si>
  <si>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</si>
  <si>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</si>
  <si>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</si>
  <si>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</si>
  <si>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</si>
  <si>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</si>
  <si>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</si>
  <si>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</si>
  <si>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</si>
  <si>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</si>
  <si>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</si>
  <si>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</si>
  <si>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</si>
  <si>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</si>
  <si>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</si>
  <si>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</si>
  <si>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</si>
  <si>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</si>
  <si>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</si>
  <si>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</si>
  <si>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</si>
  <si>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</si>
  <si>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</si>
  <si>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</si>
  <si>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</si>
  <si>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</si>
  <si>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</si>
  <si>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</si>
  <si>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</si>
  <si>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</si>
  <si>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</si>
  <si>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</si>
  <si>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</si>
  <si>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</si>
  <si>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</si>
  <si>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</si>
  <si>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</si>
  <si>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</si>
  <si>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</si>
  <si>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</si>
  <si>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</si>
  <si>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</si>
  <si>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</si>
  <si>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</si>
  <si>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</si>
  <si>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</si>
  <si>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</si>
  <si>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</si>
  <si>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</si>
  <si>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</si>
  <si>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</si>
  <si>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</si>
  <si>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</si>
  <si>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</si>
  <si>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</si>
  <si>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</si>
  <si>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</si>
  <si>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</si>
  <si>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</si>
  <si>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</si>
  <si>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</si>
  <si>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</si>
  <si>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</si>
  <si>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</si>
  <si>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</si>
  <si>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</si>
  <si>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</si>
  <si>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</si>
  <si>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</si>
  <si>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</si>
  <si>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</si>
  <si>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</si>
  <si>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</si>
  <si>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</si>
  <si>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</si>
  <si>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</si>
  <si>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</si>
  <si>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</si>
  <si>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</si>
  <si>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</si>
  <si>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</si>
  <si>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</si>
  <si>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</si>
  <si>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</si>
  <si>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</si>
  <si>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</si>
  <si>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</si>
  <si>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</si>
  <si>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</si>
  <si>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</si>
  <si>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</si>
  <si>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</si>
  <si>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</si>
  <si>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</si>
  <si>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</si>
  <si>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</si>
  <si>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</si>
  <si>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</si>
  <si>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</si>
  <si>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</si>
  <si>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</si>
  <si>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</si>
  <si>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</si>
  <si>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</si>
  <si>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</si>
  <si>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</si>
  <si>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</si>
  <si>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</si>
  <si>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</si>
  <si>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</si>
  <si>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</si>
  <si>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</si>
  <si>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</si>
  <si>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</si>
  <si>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</si>
  <si>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</si>
  <si>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</si>
  <si>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</si>
  <si>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</si>
  <si>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</si>
  <si>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</si>
  <si>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</si>
  <si>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</si>
  <si>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</si>
  <si>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</si>
  <si>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</si>
  <si>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</si>
  <si>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</si>
  <si>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</si>
  <si>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</si>
  <si>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</si>
  <si>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</si>
  <si>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</si>
  <si>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</si>
  <si>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</si>
  <si>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</si>
  <si>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</si>
  <si>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</si>
  <si>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</si>
  <si>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</si>
  <si>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</si>
  <si>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</si>
  <si>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</si>
  <si>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</si>
  <si>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</si>
  <si>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</si>
  <si>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</si>
  <si>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</si>
  <si>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</si>
  <si>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</si>
  <si>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</si>
  <si>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</si>
  <si>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</si>
  <si>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</si>
  <si>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</si>
  <si>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</si>
  <si>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</si>
  <si>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</si>
  <si>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</si>
  <si>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</si>
  <si>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</si>
  <si>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</si>
  <si>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</si>
  <si>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</si>
  <si>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</si>
  <si>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</si>
  <si>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</si>
  <si>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</si>
  <si>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</si>
  <si>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</si>
  <si>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</si>
  <si>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</si>
  <si>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</si>
  <si>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Patronal - Servidor Civil Ativo - Principal</t>
  </si>
  <si>
    <t>Contribuição Patronal Oriunda de Sentenças Judiciais - Patronal - Servidor Civil Ativo - Multas e Juros de Mora</t>
  </si>
  <si>
    <t>Contribuição Patronal Oriunda de Sentenças Judiciais - Patronal - Servidor Civil Ativo - Dívida Ativa</t>
  </si>
  <si>
    <t>Contribuição Patronal Oriunda de Sentenças Judiciais - Patronal - Servidor Civil Ativo - Dívida Ativa - Multas e Juros de Mora da Dívida Ativa</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</si>
  <si>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</si>
  <si>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</si>
  <si>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Patronal - Servidor Civil Ativo - Dívida Ativa - Multas da Dívida Ativa</t>
  </si>
  <si>
    <t>Contribuição Patronal Oriunda de Sentenças Judiciais - Patronal - Servidor Civil Ativo - Juros de Mora da Dívida Ativa</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</si>
  <si>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</si>
  <si>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</si>
  <si>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</si>
  <si>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</si>
  <si>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</si>
  <si>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</si>
  <si>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</si>
  <si>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</si>
  <si>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</si>
  <si>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</si>
  <si>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</si>
  <si>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</si>
  <si>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</si>
  <si>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</si>
  <si>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</si>
  <si>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</si>
  <si>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</si>
  <si>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</si>
  <si>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</si>
  <si>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</si>
  <si>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</si>
  <si>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</si>
  <si>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</si>
  <si>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</si>
  <si>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</si>
  <si>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</si>
  <si>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</si>
  <si>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</si>
  <si>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</si>
  <si>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</si>
  <si>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</si>
  <si>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</si>
  <si>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</si>
  <si>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</si>
  <si>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</si>
  <si>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</si>
  <si>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</si>
  <si>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</si>
  <si>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</si>
  <si>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</si>
  <si>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</si>
  <si>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</si>
  <si>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</si>
  <si>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</si>
  <si>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</si>
  <si>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</si>
  <si>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</si>
  <si>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</si>
  <si>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</si>
  <si>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</si>
  <si>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</si>
  <si>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</si>
  <si>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</si>
  <si>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</si>
  <si>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</si>
  <si>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</si>
  <si>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para Fundos de Assistência Médica - Servidores Civis - Principal</t>
  </si>
  <si>
    <t>Contribuição para Fundos de Assistência Médica - Servidores Civis - Multas e Juros de Mora</t>
  </si>
  <si>
    <t>Contribuição para Fundos de Assistência Médica - Servidores Civis - Multas</t>
  </si>
  <si>
    <t>Contribuição para Fundos de Assistência Médica - Servidores Civis - Juros de Mora</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</si>
  <si>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</si>
  <si>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</si>
  <si>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Multas</t>
  </si>
  <si>
    <t>Contribuição para Fundos de Assistência Médica - Servidores Civis - Parcelamentos - Juros de Mora</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</si>
  <si>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</si>
  <si>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</si>
  <si>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</si>
  <si>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</si>
  <si>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</si>
  <si>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</si>
  <si>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Multas</t>
  </si>
  <si>
    <t>Contribuição para Fundos de Assistência Médica - Outros Beneficiários - Parcelamentos - Juros de Mora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</si>
  <si>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</si>
  <si>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</si>
  <si>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</si>
  <si>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</si>
  <si>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</si>
  <si>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</si>
  <si>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</si>
  <si>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</si>
  <si>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</si>
  <si>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</si>
  <si>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</si>
  <si>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</si>
  <si>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</si>
  <si>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</si>
  <si>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</si>
  <si>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</si>
  <si>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</si>
  <si>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</si>
  <si>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</si>
  <si>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</si>
  <si>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</si>
  <si>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</si>
  <si>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</si>
  <si>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</si>
  <si>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</si>
  <si>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</si>
  <si>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</si>
  <si>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</si>
  <si>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</si>
  <si>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</si>
  <si>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</si>
  <si>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</si>
  <si>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</si>
  <si>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</si>
  <si>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</si>
  <si>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</si>
  <si>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</si>
  <si>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</si>
  <si>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</si>
  <si>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</si>
  <si>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Remuneração de Depósitos Bancários - Principal</t>
  </si>
  <si>
    <t>Remuneração de Depósitos Especiais - Principal</t>
  </si>
  <si>
    <t>Remuneração de Saldos de Recursos Não-Desembolsados - Principal</t>
  </si>
  <si>
    <t>Remuneração dos Recursos do Regime Próprio de Previdência Social - RPPS - Principal</t>
  </si>
  <si>
    <t>Juros de Títulos de Renda - Principal</t>
  </si>
  <si>
    <t>Juros sobre o Capital Próprio - Principal</t>
  </si>
  <si>
    <t>Dividendos - Principal</t>
  </si>
  <si>
    <t>Participações - Principal</t>
  </si>
  <si>
    <t>Outros Valores Mobiliários - Principal</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</si>
  <si>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</si>
  <si>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</si>
  <si>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</si>
  <si>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</si>
  <si>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</si>
  <si>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</si>
  <si>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</si>
  <si>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</si>
  <si>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</si>
  <si>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</si>
  <si>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</si>
  <si>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</si>
  <si>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</si>
  <si>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</si>
  <si>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</si>
  <si>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</si>
  <si>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</si>
  <si>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</si>
  <si>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</si>
  <si>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</si>
  <si>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</si>
  <si>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</si>
  <si>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</si>
  <si>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</si>
  <si>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</si>
  <si>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</si>
  <si>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</si>
  <si>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</si>
  <si>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</si>
  <si>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</si>
  <si>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</si>
  <si>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</si>
  <si>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</si>
  <si>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</si>
  <si>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</si>
  <si>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</si>
  <si>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</si>
  <si>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</si>
  <si>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</si>
  <si>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</si>
  <si>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</si>
  <si>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</si>
  <si>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</si>
  <si>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</si>
  <si>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</si>
  <si>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</si>
  <si>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</si>
  <si>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</si>
  <si>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</si>
  <si>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</si>
  <si>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</si>
  <si>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</si>
  <si>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</si>
  <si>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</si>
  <si>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</si>
  <si>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</si>
  <si>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</si>
  <si>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</si>
  <si>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</si>
  <si>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</si>
  <si>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</si>
  <si>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</si>
  <si>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</si>
  <si>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</si>
  <si>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</si>
  <si>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</si>
  <si>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</si>
  <si>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</si>
  <si>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</si>
  <si>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</si>
  <si>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</si>
  <si>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</si>
  <si>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</si>
  <si>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</si>
  <si>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</si>
  <si>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</si>
  <si>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</si>
  <si>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</si>
  <si>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</si>
  <si>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</si>
  <si>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</si>
  <si>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</si>
  <si>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</si>
  <si>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</si>
  <si>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</si>
  <si>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</si>
  <si>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</si>
  <si>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</si>
  <si>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</si>
  <si>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</si>
  <si>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</si>
  <si>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</si>
  <si>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</si>
  <si>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</si>
  <si>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</si>
  <si>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</si>
  <si>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Serviços de Navegação Aérea - Principal</t>
  </si>
  <si>
    <t>Serviços de Navegação Aérea - Multas e Juros de Mora</t>
  </si>
  <si>
    <t>Serviços de Navegação Aérea - Dívida Ativa</t>
  </si>
  <si>
    <t>Serviços de Navegação Aérea - Dívida Ativa - Multas e Juros de Mora da Dívida Ativa</t>
  </si>
  <si>
    <t>Serviços de Navegação Aérea - Multas</t>
  </si>
  <si>
    <t>Serviços de Navegação Aérea - Juros de Mora</t>
  </si>
  <si>
    <t>Serviços de Navegação Aérea - Dívida Ativa - Multas da Dívida Ativa</t>
  </si>
  <si>
    <t>Serviços de Navegação Aérea - Juros de Mora da Dívida Ativa</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</si>
  <si>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</si>
  <si>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</si>
  <si>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</si>
  <si>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</si>
  <si>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</si>
  <si>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</si>
  <si>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</si>
  <si>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</si>
  <si>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</si>
  <si>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</si>
  <si>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</si>
  <si>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</si>
  <si>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</si>
  <si>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</si>
  <si>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</si>
  <si>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</si>
  <si>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</si>
  <si>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</si>
  <si>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</si>
  <si>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</si>
  <si>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</si>
  <si>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</si>
  <si>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</si>
  <si>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</si>
  <si>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Serviços de Atendimento à Saúde em Unidades do Governo Federal - Principal</t>
  </si>
  <si>
    <t>Serviços de Atendimento à Saúde em Unidades do Governo Federal - Multas e Juros de Mora</t>
  </si>
  <si>
    <t>Serviços de Atendimento à Saúde em Unidades do Governo Federal - Dívida Ativa</t>
  </si>
  <si>
    <t>Serviços de Atendimento à Saúde em Unidades do Governo Federal - Dívida Ativa - Multas e Juros de Mora da Dívida Ativa</t>
  </si>
  <si>
    <t>Serviços de Atendimento à Saúde em Unidades do Governo Federal - Multas</t>
  </si>
  <si>
    <t>Serviços de Atendimento à Saúde em Unidades do Governo Federal - Juros de Mora</t>
  </si>
  <si>
    <t>Serviços de Atendimento à Saúde em Unidades do Governo Federal - Dívida Ativa - Multas da Dívida Ativa</t>
  </si>
  <si>
    <t>Serviços de Atendimento à Saúde em Unidades do Governo Federal - Juros de Mora da Dívida Ativa</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</si>
  <si>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</si>
  <si>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</si>
  <si>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</si>
  <si>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</si>
  <si>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</si>
  <si>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</si>
  <si>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</si>
  <si>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</si>
  <si>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</si>
  <si>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</si>
  <si>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</si>
  <si>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</si>
  <si>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</si>
  <si>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</si>
  <si>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</si>
  <si>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</si>
  <si>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</si>
  <si>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</si>
  <si>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</si>
  <si>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</si>
  <si>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</si>
  <si>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</si>
  <si>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</si>
  <si>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</si>
  <si>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</si>
  <si>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</si>
  <si>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</si>
  <si>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</si>
  <si>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</si>
  <si>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</si>
  <si>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</si>
  <si>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</si>
  <si>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</si>
  <si>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</si>
  <si>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</si>
  <si>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</si>
  <si>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</si>
  <si>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</si>
  <si>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</si>
  <si>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</si>
  <si>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</si>
  <si>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</si>
  <si>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</si>
  <si>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</si>
  <si>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</si>
  <si>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</si>
  <si>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</si>
  <si>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</si>
  <si>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</si>
  <si>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</si>
  <si>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</si>
  <si>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</si>
  <si>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</si>
  <si>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</si>
  <si>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</si>
  <si>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</si>
  <si>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</si>
  <si>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</si>
  <si>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</si>
  <si>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</si>
  <si>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</si>
  <si>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</si>
  <si>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</si>
  <si>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</si>
  <si>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Cota-Parte do Fundo de Participação dos Municípios - Cota Mensal - Principal</t>
  </si>
  <si>
    <t>Cota-Parte da Contribuição de Intervenção no Domínio Econômico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</si>
  <si>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</si>
  <si>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</si>
  <si>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</si>
  <si>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</si>
  <si>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</si>
  <si>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</si>
  <si>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</si>
  <si>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</si>
  <si>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</si>
  <si>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</si>
  <si>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</si>
  <si>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</si>
  <si>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Outras Transferências de Recursos do Sistema Único de Saúde – SUS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</si>
  <si>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</si>
  <si>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</si>
  <si>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</si>
  <si>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</si>
  <si>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</si>
  <si>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</si>
  <si>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Transferências da União a Consórcios Públicos - Principal</t>
  </si>
  <si>
    <t>Transferências de Recursos do Fundo Penitenciário Nacional - Fupen - Principal</t>
  </si>
  <si>
    <t>Outras Transferências para Segurança Pública - Principal</t>
  </si>
  <si>
    <t>Outras Transferências de Recursos da União e de suas Entidades - Principal</t>
  </si>
  <si>
    <t>Cota-Parte do ICMS - Principal</t>
  </si>
  <si>
    <t>Cota-Parte do IPVA - Principal</t>
  </si>
  <si>
    <t>Cota-Parte do IPI - Municípios - Principal</t>
  </si>
  <si>
    <t>Outras Transferências Decorrentes de Compensações Financeiras - Principal</t>
  </si>
  <si>
    <t>Transferências de Recursos do Sistema Único de Saúde – SUS - Principal</t>
  </si>
  <si>
    <t>Transferências de Convênios dos Estados e DF para o Sistema Único de Saúde – SUS - Principal</t>
  </si>
  <si>
    <t>Transferências de Convênios dos Estados Destinadas a Programas de Educação - Principal</t>
  </si>
  <si>
    <t>Transferências de Estados a Consórcios Públicos - Principal</t>
  </si>
  <si>
    <t>Transferências de Estados destinadas à Assistência Social - Principal</t>
  </si>
  <si>
    <t>Outras Transferências dos Estados e DF - Principal</t>
  </si>
  <si>
    <t>Transferências de Municípios a Consórcios Públicos - Principal</t>
  </si>
  <si>
    <t>Outras Transferências dos Municípios - Principal</t>
  </si>
  <si>
    <t>Transferências de Convênios de Instituições Privadas para Programas de Saúde - Principal</t>
  </si>
  <si>
    <t>Transferências de Convênios de Instituições Privadas para Programas de Educação - Principal</t>
  </si>
  <si>
    <t>Demais Transferências de Outras Instituições Públicas - Principal</t>
  </si>
  <si>
    <t>Transferências de Convênios do Exterior - Programas de Saúde - Principal</t>
  </si>
  <si>
    <t>Transferências de Convênios do Exterior - Programas de Educação - Principal</t>
  </si>
  <si>
    <t>Transferências Provenientes de Depósitos Não Identificados - Principal</t>
  </si>
  <si>
    <t>Outras Transferências Correntes - Principal</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</si>
  <si>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</si>
  <si>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</si>
  <si>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</si>
  <si>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</si>
  <si>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</si>
  <si>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</si>
  <si>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</si>
  <si>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</si>
  <si>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</si>
  <si>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</si>
  <si>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</si>
  <si>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</si>
  <si>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</si>
  <si>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</si>
  <si>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</si>
  <si>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</si>
  <si>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</si>
  <si>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</si>
  <si>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</si>
  <si>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</si>
  <si>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</si>
  <si>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</si>
  <si>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</si>
  <si>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</si>
  <si>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</si>
  <si>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</si>
  <si>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</si>
  <si>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</si>
  <si>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</si>
  <si>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</si>
  <si>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</si>
  <si>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</si>
  <si>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Multas da Legislação Anticorrupção Oriundas de Processos Administrativos de Responsabilização - Principal</t>
  </si>
  <si>
    <t>Multas da Legislação Anticorrupção Oriundas de Acordos de Leniência - Principal</t>
  </si>
  <si>
    <t>Outras Indenizações - Principal</t>
  </si>
  <si>
    <t>Restituição de Convênios - Primárias - Principal</t>
  </si>
  <si>
    <t>Restituição de Convênios - Primárias - Multas e Juros de Mora</t>
  </si>
  <si>
    <t>Restituição de Convênios - Primárias - Multas</t>
  </si>
  <si>
    <t>Restituição de Convênios - Primárias - Juros de Mora</t>
  </si>
  <si>
    <t>Restituição de Convênios - Financeiras - Principal</t>
  </si>
  <si>
    <t>Restituição de Convênios - Financeiras - Multas e Juros de Mora</t>
  </si>
  <si>
    <t>Restituição de Convênios - Financeiras - Multas</t>
  </si>
  <si>
    <t>Restituição de Convênios - Financeiras - Juros de Mora</t>
  </si>
  <si>
    <t>Restituição de Benefícios Não Desembolsados - Principal</t>
  </si>
  <si>
    <t>Restituição de Benefícios Previdenciários - Principal</t>
  </si>
  <si>
    <t>Restituição de Benefícios Assistenciais - Principal</t>
  </si>
  <si>
    <t>Restituições de Recursos Recebidos do SUS - Principal</t>
  </si>
  <si>
    <t>Restituições de Recursos Recebidos do SUS - Multas e Juros de Mora</t>
  </si>
  <si>
    <t>Restituições de Recursos Recebidos do SUS - Multas</t>
  </si>
  <si>
    <t>Restituições de Recursos Recebidos do SUS - Juros de Mora</t>
  </si>
  <si>
    <t>Restituições de Recursos do FUNDEB - Principal</t>
  </si>
  <si>
    <t>Restituições de Recursos do FUNDEB - Multas e Juros de Mora</t>
  </si>
  <si>
    <t>Restituições de Recursos do FUNDEB - Multas</t>
  </si>
  <si>
    <t>Restituições de Recursos do FUNDEB - Juros de Mora</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</si>
  <si>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</si>
  <si>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</si>
  <si>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</si>
  <si>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</si>
  <si>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</si>
  <si>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</si>
  <si>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</si>
  <si>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</si>
  <si>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</si>
  <si>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</si>
  <si>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</si>
  <si>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</si>
  <si>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</si>
  <si>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</si>
  <si>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</si>
  <si>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</si>
  <si>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Multas e Juros de Mora da Alienação de Investimentos - Multas e Juros de Mora</t>
  </si>
  <si>
    <t>Multas e Juros de Mora da Alienação de Investimentos - Multas</t>
  </si>
  <si>
    <t>Multas e Juros de Mora da Alienação de Investimentos - Juros de Mora</t>
  </si>
  <si>
    <t>Multas e Juros de Alienação de Estoques - Destinados a Programas Sociais - Multas e Juros de Mora</t>
  </si>
  <si>
    <t>Multas e Juros de Alienação de Estoques - Destinados a Programas Sociais - Multas</t>
  </si>
  <si>
    <t>Multas e Juros de Alienação de Estoques - Destinados a Programas Sociais - Juros de Mora</t>
  </si>
  <si>
    <t>Multas e Juros de Alienação de Estoques - Programa de Aquisição de Alimentos - Multas e Juros de Mora</t>
  </si>
  <si>
    <t>Multas e Juros de Alienação de Estoques - Programa de Aquisição de Alimentos - Multas</t>
  </si>
  <si>
    <t>Multas e Juros de Alienação de Estoques - Programa de Aquisição de Alimentos - Juros de Mora</t>
  </si>
  <si>
    <t>Multas e Juros de Mora de Bens Móveis e Semoventes - Multas e Juros de Mora</t>
  </si>
  <si>
    <t>Multas e Juros de Mora de Bens Móveis e Semoventes - Multas</t>
  </si>
  <si>
    <t>Multas e Juros de Mora de Bens Móveis e Semoventes - Juros de Mora</t>
  </si>
  <si>
    <t>Multas e Juros de Mora de Bens Móveis e Semoventes - Dívida Ativa - Multas da Dívida Ativa</t>
  </si>
  <si>
    <t>Multas e Juros de Mora de Bens Móveis e Semoventes - Juros de Mora da Dívida Ativa</t>
  </si>
  <si>
    <t>Outras Multas e Juros de Mora de Alienações de Bens Móveis - Multas e Juros de Mora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</si>
  <si>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</si>
  <si>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</si>
  <si>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</si>
  <si>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</si>
  <si>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 em Geral - Multas e Juros de Mora</t>
  </si>
  <si>
    <t>Multas e Juros de Mora das Alienações de Bens Imóveis em Geral - Multas</t>
  </si>
  <si>
    <t>Multas e Juros de Mora das Alienações de Bens Imóveis em Geral - Juros de Mora</t>
  </si>
  <si>
    <t>Multas e Juros de Mora das Alienações de Bens Imóveis em Geral - Juros de Mora da Dívida Ativa</t>
  </si>
  <si>
    <t>Multas e Juros de Mora das Alienações de Bens Imóveis - Programa de Administração Patrimonial Imobiliária - Multas e Juros de Mora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</si>
  <si>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</si>
  <si>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</si>
  <si>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do Adicional sobre Alienações de Bens Imóveis - Multas e Juros de Mora</t>
  </si>
  <si>
    <t>Multas e Juros de Mora do Adicional sobre Alienações de Bens Imóveis - Multas</t>
  </si>
  <si>
    <t>Multas e Juros de Mora do Adicional sobre Alienações de Bens Imóveis - Juros de Mora</t>
  </si>
  <si>
    <t>Multas e Juros de Mora do Adicional sobre Alienações de Bens Imóveis - Juros de Mora da Dívida Ativa</t>
  </si>
  <si>
    <t>Outras Multas e Juros de Mora de Alienações de Bens Imóveis - Multas e Juros de Mora</t>
  </si>
  <si>
    <t>Outras Multas e Juros de Mora de Alienações de Bens Imóveis - Multas</t>
  </si>
  <si>
    <t>Outras Multas e Juros de Mora de Alienações de Bens Imóveis - Juros de Mora</t>
  </si>
  <si>
    <t>Multas e Juros da Alienação de Bens Intangíveis - Multas e Juros de Mora</t>
  </si>
  <si>
    <t>Multas e Juros da Alienação de Bens Intangíveis - Multas</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</si>
  <si>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</si>
  <si>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</si>
  <si>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</si>
  <si>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</si>
  <si>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Contrapartida de Subvenções ou Subsídios - Principal</t>
  </si>
  <si>
    <t>Ônus de Sucumbência - Principal</t>
  </si>
  <si>
    <t>Títulos da Dívida Agrária - TDA - Principal</t>
  </si>
  <si>
    <t>Operações de Crédito Contratuais - Mercado Interno - Principal</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</si>
  <si>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</si>
  <si>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</si>
  <si>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</si>
  <si>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</si>
  <si>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</si>
  <si>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</si>
  <si>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</si>
  <si>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 - Principal</t>
  </si>
  <si>
    <t>Títulos de Responsabilidade do Tesouro Nacional - Refinanciamento da Dívida Pública Federal no Mercado Externo - Principal</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</si>
  <si>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</si>
  <si>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</si>
  <si>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</si>
  <si>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</si>
  <si>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</si>
  <si>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</si>
  <si>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</si>
  <si>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 - Principal</t>
  </si>
  <si>
    <t>Alienação de Títulos, Valores Mobiliários e Aplicações Congêneres Permanentes - Principal</t>
  </si>
  <si>
    <t>Alienação de Bens Móveis e Semoventes - Principal</t>
  </si>
  <si>
    <t>Alienação de Bens Móveis e Semoventes - Dívida Ativa</t>
  </si>
  <si>
    <t>Alienação de Bens Imóveis - Principal</t>
  </si>
  <si>
    <t>Alienação de Bens Imóveis - Dívida Ativa</t>
  </si>
  <si>
    <t>Alienação de Bens Intangíveis - Principal</t>
  </si>
  <si>
    <t>Alienação de Bens Intangíveis - Dívida Ativa</t>
  </si>
  <si>
    <t>Amortização de Empréstimos - Refinanciamento de Dívidas de Médio e Longo Prazo - Principal</t>
  </si>
  <si>
    <t>Amortização de Empréstimos Contratuais - Principal</t>
  </si>
  <si>
    <t>Amortização de Financiamentos em Geral - Principal</t>
  </si>
  <si>
    <t>Transferências para o Programa Nacional de Reestruturação e Aquisição de Equipamentos para a Rede Escolar Pública de Educação Infantil - Proinfância - Principal</t>
  </si>
  <si>
    <t>Transferências de Convênios da União destinadas a Programas de Educação - Principal</t>
  </si>
  <si>
    <t>Transferências de Convênios da União destinadas a Programas de Saneamento Básico - Principal</t>
  </si>
  <si>
    <t>Transferências de Convênios da União destinadas a Programas de Meio Ambiente - Principal</t>
  </si>
  <si>
    <t>Transferências de Convênios da União destinadas a Programas de Infraestrutura em Transporte - Principal</t>
  </si>
  <si>
    <t>Outras Transferências De Recursos da União e de suas Entidades - Principal</t>
  </si>
  <si>
    <t>Transferências de Convênios dos Estados para o Sistema Único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</si>
  <si>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</si>
  <si>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</si>
  <si>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</si>
  <si>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</si>
  <si>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Transferências dos Estados e Distrito Federal a Consórcios Públicos - Principal</t>
  </si>
  <si>
    <t>Transferências de Recursos Destinados a Programas de Educação - Principal</t>
  </si>
  <si>
    <t>Outras Transferências de Recursos dos Estados - Principal</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</si>
  <si>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</si>
  <si>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</si>
  <si>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</si>
  <si>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 - Principal</t>
  </si>
  <si>
    <t>Transferências do Exterior para Programas de Educação - Principal</t>
  </si>
  <si>
    <t>Transferências de Pessoas Físicas para Programas de Saúde - Principal</t>
  </si>
  <si>
    <t>Transferências de Pessoas Físicas para Programas de Educação - Principal</t>
  </si>
  <si>
    <t>Integralização de Capital Social - Principal</t>
  </si>
  <si>
    <t>Resgate de Títulos do Tesouro - Principal</t>
  </si>
  <si>
    <t>Outras Receitas de Capital - Principal</t>
  </si>
  <si>
    <t>1</t>
  </si>
  <si>
    <t>3</t>
  </si>
  <si>
    <t>01</t>
  </si>
  <si>
    <t>0</t>
  </si>
  <si>
    <t>02</t>
  </si>
  <si>
    <t>6</t>
  </si>
  <si>
    <t>00</t>
  </si>
  <si>
    <t>7</t>
  </si>
  <si>
    <t>8</t>
  </si>
  <si>
    <t>2</t>
  </si>
  <si>
    <t>4</t>
  </si>
  <si>
    <t>5</t>
  </si>
  <si>
    <t>9</t>
  </si>
  <si>
    <t>03</t>
  </si>
  <si>
    <t>04</t>
  </si>
  <si>
    <t>05</t>
  </si>
  <si>
    <t>99</t>
  </si>
  <si>
    <t>06</t>
  </si>
  <si>
    <t>07</t>
  </si>
  <si>
    <t>08</t>
  </si>
  <si>
    <t>09</t>
  </si>
  <si>
    <t>10</t>
  </si>
  <si>
    <t>12</t>
  </si>
  <si>
    <t>13</t>
  </si>
  <si>
    <t>Transferência da União Referente à Cessão Onerosa - Pré-Sal (Lei nº 13.885/2019)</t>
  </si>
  <si>
    <t>Apoio Financeiro da União aos Municípios (Medida Provisória nº 938 de 2 de Abril de 2020)</t>
  </si>
  <si>
    <t>Auxílio Financeiro da União aos Municípios (Lei Complementar nº 173, de 27 de Maio de 2020)</t>
  </si>
  <si>
    <t>Transferências Obrigatórias da União Relativas à LC nº 176/2020</t>
  </si>
  <si>
    <t>Lei nº 13.885/2019</t>
  </si>
  <si>
    <t>Medida Provisória nº 938 de 2 de Abril de 2020</t>
  </si>
  <si>
    <t>Lei Complementar nº 173, de 27 de Maio de 2020)</t>
  </si>
  <si>
    <t>Lei Complementar nº 176, de 29 de Dezembro de 2020.</t>
  </si>
  <si>
    <t>Vide código de receita principal.</t>
  </si>
  <si>
    <t>50</t>
  </si>
  <si>
    <t>Outras Transferências da União - Principal</t>
  </si>
  <si>
    <t>Amortização de Empréstimos Contratuais - Dívida Ativa</t>
  </si>
  <si>
    <t>Amortização de Financiamentos em Geral - Dívida Ativa</t>
  </si>
  <si>
    <t>53</t>
  </si>
  <si>
    <t>51</t>
  </si>
  <si>
    <t>98</t>
  </si>
  <si>
    <t>52</t>
  </si>
  <si>
    <t>54</t>
  </si>
  <si>
    <t>55</t>
  </si>
  <si>
    <t>56</t>
  </si>
  <si>
    <t>Contribuição Patronal - Servidor Civil - Intra OFSS</t>
  </si>
  <si>
    <t>Contribuição Patronal - Servidor Civil Ativo - Intra OFSS</t>
  </si>
  <si>
    <t>Contribuição Patronal - Servidor Civil Ativo - Principal - Intra OFSS</t>
  </si>
  <si>
    <t>Contribuição Patronal - Servidor Civil Ativo - Multas e Juros de Mora - Intra OFSS</t>
  </si>
  <si>
    <t>Contribuição Patronal - Servidor Civil Ativo - Dívida Ativa - Intra OFSS</t>
  </si>
  <si>
    <t>Contribuição Patronal - Servidor Civil Ativo - Dívida Ativa - Multas e Juros de Mora da Dívida Ativa - Intra OFSS</t>
  </si>
  <si>
    <t>Contribuição Patronal - Servidor Civil Ativo - Multas - Intra OFSS</t>
  </si>
  <si>
    <t>Contribuição Patronal - Servidor Civil Ativo - Juros de Mora - Intra OFSS</t>
  </si>
  <si>
    <t>Contribuição Patronal - Servidor Civil Ativo - Dívida Ativa - Multas da Dívida Ativa - Intra OFSS</t>
  </si>
  <si>
    <t>Contribuição Patronal - Servidor Civil Ativo - Juros de Mora da Dívida Ativa - Intra OFSS</t>
  </si>
  <si>
    <t>METODOLOGIA DE CONTABILIZAÇÃO DAS RECEITAS ORÇAMENTÁRIAS, DE NATUREZA VALORIZÁVEL:</t>
  </si>
  <si>
    <t xml:space="preserve">PORTARIA INTERMINISTERTIAL Nº 163/2001, DE 4 DE MAIO DE 2001 (ATUALIZADA)(*) </t>
  </si>
  <si>
    <t>Art. 2o A classificação da receita, a ser utilizada por todos os entes da Federação, consta do Anexo I desta Portaria, ficando facultado o seu desdobramento para atendimento das respectivas peculiaridades.</t>
  </si>
  <si>
    <t>§ 4o O código de oito dígitos numéricos de que trata este artigo é denominado Código de Natureza de Receita Orçamentária e possui a estrutura “a.b.c.d.ee.f.g”, onde:</t>
  </si>
  <si>
    <t xml:space="preserve">V - “g” identifica o Tipo de Receita, de acordo com a seguinte estrutura lógica: </t>
  </si>
  <si>
    <t>a) “0”, quando se tratar de natureza de receita não valorizável ou agregadora;</t>
  </si>
  <si>
    <t xml:space="preserve">b) “1”, a ser utilizado para registrar a arrecadação Principal da receita; </t>
  </si>
  <si>
    <t xml:space="preserve">c) “2”, a ser utilizado para registrar a arrecadação de Multas e Juros de Mora da respectiva receita; </t>
  </si>
  <si>
    <t xml:space="preserve">d) “3”, a ser utilizado para registrar a arrecadação da Dívida Ativa da respectiva receita; </t>
  </si>
  <si>
    <t xml:space="preserve">e) “4”, a ser utilizado para registrar a arrecadação de Multas e Juros de Mora da Dívida Ativa da respectiva receita. </t>
  </si>
  <si>
    <t xml:space="preserve">f) “5”, a ser utilizado para registrar a arrecadação das Multas da respectiva receita quando a legislação pertinente diferenciar a destinação das Multas da destinação dos Juros de Mora, situação na qual não poderá ser efetuado registro de arrecadação no Tipo “2 – Multas e Juros de Mora”; </t>
  </si>
  <si>
    <t xml:space="preserve">g) “6”, a ser utilizado para registrar a arrecadação dos Juros de Mora da respectiva receita, quando a legislação pertinente diferenciar a destinação das Multas da destinação dos Juros de Mora, situação na qual não poderá ser efetuado registro de arrecadação no Tipo “2 – Multas e Juros de Mora”; </t>
  </si>
  <si>
    <t xml:space="preserve">h) “7”, a ser utilizado para registrar a arrecadação das Multas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</si>
  <si>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r>
      <t>§ 5o O registro do ingresso de recursos deverá,</t>
    </r>
    <r>
      <rPr>
        <b/>
        <sz val="11"/>
        <rFont val="Calibri"/>
        <family val="2"/>
        <scheme val="minor"/>
      </rPr>
      <t xml:space="preserve"> prioritariamente,</t>
    </r>
    <r>
      <rPr>
        <sz val="11"/>
        <rFont val="Calibri"/>
        <family val="2"/>
        <scheme val="minor"/>
      </rPr>
      <t xml:space="preserve"> ser efetuado por meio do uso dos Tipos de Receita identificados por </t>
    </r>
    <r>
      <rPr>
        <b/>
        <sz val="11"/>
        <rFont val="Calibri"/>
        <family val="2"/>
        <scheme val="minor"/>
      </rPr>
      <t>“1”, “3”, “5”, “6”, “7” e “8”,</t>
    </r>
    <r>
      <rPr>
        <sz val="11"/>
        <rFont val="Calibri"/>
        <family val="2"/>
        <scheme val="minor"/>
      </rPr>
      <t xml:space="preserve"> aos quais se refere o inciso V do § 4o deste artigo, a fim de que o recolhimento das Multas seja efetuado por meio de código específico e em separado do recolhimento dos Juros de Mora das receitas às quais se referem, sendo </t>
    </r>
    <r>
      <rPr>
        <b/>
        <sz val="11"/>
        <rFont val="Calibri"/>
        <family val="2"/>
        <scheme val="minor"/>
      </rPr>
      <t>excepcionalmente facultado</t>
    </r>
    <r>
      <rPr>
        <sz val="11"/>
        <rFont val="Calibri"/>
        <family val="2"/>
        <scheme val="minor"/>
      </rPr>
      <t xml:space="preserve"> ao órgão ou entidade efetuar o recolhimento em conjunto das Multas e dos Juros de Mora, sob o mesmo código, por meio do uso dos Tipos de Receita identificados por “2” e “4”, apenas e tão somente nos casos em que os recursos tanto das Multas quanto dos Juros de Mora possuam exatamente as mesmas normas de aplicação na despesa. </t>
    </r>
  </si>
  <si>
    <t>7.0.0.0.00.0.0.00.00 - 8.0.0.0.00.0.00.00 - Receitas  de Operações Intraorçamentárias realizadas entre órgãos e demais entidades da Administração Pública integrantes do orçamento fiscal e do orçamento da seguridade social do mesmo ente federativo. Respresentadas, respectivamente pelos códigos "7" e "8" em sua Categoria Econômica, mantendo se o restante da codificação. (PORTARIA INTERMINISTERIAL No 163, Artigo 2º,  § 13º).</t>
  </si>
  <si>
    <t xml:space="preserve">9.9.9.0.00.0.0.00.00 - Natureza de receita para inclusão no `Projeto de Lei e na Lei Orçamentária Anual, para fins de equilíbrio formal do orçamento, de recursos arrecadados em  exercícios anteriores e registrados em superávit financeiro.                                                                                                                                                                                                                                                 PORTARIA INTERMINISTERIAL No 163, Artigo 2º, § 12º:  A inclusão no Projeto e na Lei Orçamentária Anual, para fins de equilíbrio formal do orçamento, de recursos arrecadados em exercícios anteriores que se destinem à aplicação em regimes próprios de previdência social, registrados em superávit financeiro, dar-se-á na natureza de receita “9.9.9.0.00.0.0 - Recursos Arrecadados em Exercícios Anteriores - RPPS”, observado o disposto neste artigo. </t>
  </si>
  <si>
    <t>DEDUÇÃO DA RECEITA ORÇAMENTÁRIA</t>
  </si>
  <si>
    <t xml:space="preserve">i) “8”, a ser utilizado para registrar a arrecadação dos Juros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</si>
  <si>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t>RED</t>
  </si>
  <si>
    <t>D2</t>
  </si>
  <si>
    <t>D4</t>
  </si>
  <si>
    <t>(-) Dedução de Receitas Correntes</t>
  </si>
  <si>
    <t>57</t>
  </si>
  <si>
    <t>58</t>
  </si>
  <si>
    <t>59</t>
  </si>
  <si>
    <t>(-) Dedução de Receitas</t>
  </si>
  <si>
    <t>(-) Dedução de Impostos, Taxas e Contribuições de Melhoria</t>
  </si>
  <si>
    <t>(-) Dedução de Impostos</t>
  </si>
  <si>
    <t>(-) Dedução de Impostos sobre o Patrimônio</t>
  </si>
  <si>
    <t>(-) Dedução de Imposto sobre a Propriedade Predial e Territorial Urbana</t>
  </si>
  <si>
    <t>(-) Dedução de Imposto sobre a Propriedade Predial e Territorial Urbana - Principal</t>
  </si>
  <si>
    <t>(-) Dedução de Imposto sobre a Propriedade Predial e Territorial Urbana - Multas e Juros de Mora</t>
  </si>
  <si>
    <t>(-) Dedução de Imposto sobre a Propriedade Predial e Territorial Urbana - Dívida Ativa</t>
  </si>
  <si>
    <t>(-) Dedução de Imposto sobre a Propriedade Predial e Territorial Urbana - Dívida Ativa - Multas e Juros de Mora da Dívida Ativa</t>
  </si>
  <si>
    <t>(-) Dedução de Imposto sobre a Propriedade Predial e Territorial Urbana - Multas</t>
  </si>
  <si>
    <t>(-) Dedução de Imposto sobre a Propriedade Predial e Territorial Urbana - Juros de Mora</t>
  </si>
  <si>
    <t>(-) Dedução de Imposto sobre a Propriedade Predial e Territorial Urbana - Dívida Ativa - Multas da Dívida Ativa</t>
  </si>
  <si>
    <t>(-) Dedução de Imposto sobre a Propriedade Predial e Territorial Urbana - Juros de Mora da Dívida Ativa</t>
  </si>
  <si>
    <t>(-) Dedução de Impostos sobre Transmissão "Inter Vivos" de Bens Imóveis e de Direitos Reais sobre Imóveis</t>
  </si>
  <si>
    <t>(-) Dedução de Impostos sobre Transmissão "Inter Vivos" de Bens Imóveis e de Direitos Reais sobre Imóveis - Principal</t>
  </si>
  <si>
    <t>(-) Dedução de Impostos sobre Transmissão "Inter Vivos" de Bens Imóveis e de Direitos Reais sobre Imóveis - Multas e Juros de Mora</t>
  </si>
  <si>
    <t>(-) Dedução de Impostos sobre Transmissão "Inter Vivos" de Bens Imóveis e de Direitos Reais sobre Imóveis - Dívida Ativa</t>
  </si>
  <si>
    <t>(-) Dedução de Impostos sobre Transmissão "Inter Vivos" de Bens Imóveis e de Direitos Reais sobre Imóveis - Dívida Ativa - Multas e Juros de Mora da Dívida Ativa</t>
  </si>
  <si>
    <t>(-) Dedução de Impostos sobre Transmissão "Inter Vivos" de Bens Imóveis e de Direitos Reais sobre Imóveis - Multas</t>
  </si>
  <si>
    <t>(-) Dedução de Impostos sobre Transmissão "Inter Vivos" de Bens Imóveis e de Direitos Reais sobre Imóveis - Juros de Mora</t>
  </si>
  <si>
    <t>(-) Dedução de Impostos sobre Transmissão "Inter Vivos" de Bens Imóveis e de Direitos Reais sobre Imóveis - Dívida Ativa - Multas da Dívida Ativa</t>
  </si>
  <si>
    <t>(-) Dedução de Impostos sobre Transmissão "Inter Vivos" de Bens Imóveis e de Direitos Reais sobre Imóveis - Juros de Mora da Dívida Ativa</t>
  </si>
  <si>
    <t>(-) Dedução de Impostos sobre a Renda e Proventos de Qualquer Natureza</t>
  </si>
  <si>
    <t>(-) Dedução de Imposto sobre a Renda - Retido na Fonte</t>
  </si>
  <si>
    <t>(-) Dedução de Imposto sobre a Renda - Retido na Fonte - Trabalho</t>
  </si>
  <si>
    <t>(-) Dedução de Imposto sobre a Renda - Retido na Fonte - Trabalho - Principal</t>
  </si>
  <si>
    <t>(-) Dedução de Imposto sobre a Renda - Retido na Fonte - Trabalho - Multas e Juros de Mora</t>
  </si>
  <si>
    <t>(-) Dedução de Imposto sobre a Renda - Retido na Fonte - Trabalho - Dívida Ativa</t>
  </si>
  <si>
    <t>(-) Dedução de Imposto sobre a Renda - Retido na Fonte - Trabalho - Dívida Ativa - Multas e Juros de Mora da Dívida Ativa</t>
  </si>
  <si>
    <t>(-) Dedução de Imposto sobre a Renda - Retido na Fonte - Trabalho - Multas</t>
  </si>
  <si>
    <t>(-) Dedução de Imposto sobre a Renda - Retido na Fonte - Trabalho - Juros de Mora</t>
  </si>
  <si>
    <t>(-) Dedução de Imposto sobre a Renda - Retido na Fonte - Trabalho - Dívida Ativa - Multas da Dívida Ativa</t>
  </si>
  <si>
    <t>(-) Dedução de Imposto sobre a Renda - Retido na Fonte - Trabalho - Juros de Mora da Dívida Ativa</t>
  </si>
  <si>
    <t>(-) Dedução de Imposto sobre a Renda - Retido na Fonte - Outros Rendimentos</t>
  </si>
  <si>
    <t>(-) Dedução de Imposto sobre a Renda - Retido na Fonte - Outros Rendimentos - Principal</t>
  </si>
  <si>
    <t>(-) Dedução de Imposto sobre a Renda - Retido na Fonte - Outros Rendimentos - Multas e Juros de Mora</t>
  </si>
  <si>
    <t>(-) Dedução de Imposto sobre a Renda - Retido na Fonte - Outros Rendimentos - Dívida Ativa</t>
  </si>
  <si>
    <t>(-) Dedução de Imposto sobre a Renda - Retido na Fonte - Outros Rendimentos - Dívida Ativa - Multas e Juros de Mora da Dívida Ativa</t>
  </si>
  <si>
    <t>(-) Dedução de Imposto sobre a Renda - Retido na Fonte - Outros Rendimentos - Multas</t>
  </si>
  <si>
    <t>(-) Dedução de Imposto sobre a Renda - Retido na Fonte - Outros Rendimentos - Juros de Mora</t>
  </si>
  <si>
    <t>(-) Dedução de Imposto sobre a Renda - Retido na Fonte - Outros Rendimentos - Dívida Ativa - Multas da Dívida Ativa</t>
  </si>
  <si>
    <t>(-) Dedução de Imposto sobre a Renda - Retido na Fonte - Outros Rendimentos - Juros de Mora da Dívida Ativa</t>
  </si>
  <si>
    <t>(-) Dedução de Impostos sobre a Produção e Circulação de Mercadorias e Serviços</t>
  </si>
  <si>
    <t>(-) Dedução de Impostos sobre Serviços</t>
  </si>
  <si>
    <t>(-) Dedução de Adicional ISS - Fundo Municipal de Combate à Pobreza</t>
  </si>
  <si>
    <t>(-) Dedução de Adicional ISS - Fundo Municipal de Combate à Pobreza - Principal</t>
  </si>
  <si>
    <t>(-) Dedução de Adicional ISS - Fundo Municipal de Combate à Pobreza - Multas e Juros de Mora</t>
  </si>
  <si>
    <t>(-) Dedução de Adicional ISS - Fundo Municipal de Combate à Pobreza - Dívida Ativa</t>
  </si>
  <si>
    <t>(-) Dedução de Adicional ISS - Fundo Municipal de Combate à Pobreza - Dívida Ativa - Multas e Juros de Mora da Dívida Ativa</t>
  </si>
  <si>
    <t>(-) Dedução de Adicional ISS - Fundo Municipal de Combate à Pobreza - Multas</t>
  </si>
  <si>
    <t>(-) Dedução de Adicional ISS - Fundo Municipal de Combate à Pobreza - Juros de Mora</t>
  </si>
  <si>
    <t>(-) Dedução de Adicional ISS - Fundo Municipal de Combate à Pobreza - Dívida Ativa - Multas da Dívida Ativa</t>
  </si>
  <si>
    <t>(-) Dedução de Adicional ISS - Fundo Municipal de Combate à Pobreza - Juros de Mora da Dívida Ativa</t>
  </si>
  <si>
    <t>(-) Dedução de Imposto sobre Vendas a Varejo de Combustíveis Líquidos e Gasosos (IVVC)</t>
  </si>
  <si>
    <t>(-) Dedução de Imposto sobre Vendas a Varejo de Combustíveis Líquidos e Gasosos (IVVC) - Principal</t>
  </si>
  <si>
    <t>(-) Dedução de Imposto sobre Vendas a Varejo de Combustíveis Líquidos e Gasosos (IVVC) - Multas e Juros de Mora</t>
  </si>
  <si>
    <t>(-) Dedução de Imposto sobre Vendas a Varejo de Combustíveis Líquidos e Gasosos (IVVC) - Dívida Ativa</t>
  </si>
  <si>
    <t>(-) Dedução de Imposto sobre Vendas a Varejo de Combustíveis Líquidos e Gasosos (IVVC) - Dívida Ativa - Multas e Juros de Mora da Dívida Ativa</t>
  </si>
  <si>
    <t>(-) Dedução de Imposto sobre Vendas a Varejo de Combustíveis Líquidos e Gasosos (IVVC) - Multas</t>
  </si>
  <si>
    <t>(-) Dedução de Imposto sobre Vendas a Varejo de Combustíveis Líquidos e Gasosos (IVVC) - Juros de Mora</t>
  </si>
  <si>
    <t>(-) Dedução de Imposto sobre Vendas a Varejo de Combustíveis Líquidos e Gasosos (IVVC) - Dívida Ativa - Multas da Dívida Ativa</t>
  </si>
  <si>
    <t>(-) Dedução de Imposto sobre Vendas a Varejo de Combustíveis Líquidos e Gasosos (IVVC) - Juros de Mora da Dívida Ativa</t>
  </si>
  <si>
    <t>(-) Dedução de Outros Impostos</t>
  </si>
  <si>
    <t>(-) Dedução de Outros Impostos - Principal</t>
  </si>
  <si>
    <t>(-) Dedução de Outros Impostos - Multas e Juros de Mora</t>
  </si>
  <si>
    <t>(-) Dedução de Outros Impostos - Dívida Ativa</t>
  </si>
  <si>
    <t>(-) Dedução de Outros Impostos - Dívida Ativa - Multas e Juros de Mora da Dívida Ativa</t>
  </si>
  <si>
    <t>(-) Dedução de Outros Impostos - Multas</t>
  </si>
  <si>
    <t>(-) Dedução de Outros Impostos - Juros de Mora</t>
  </si>
  <si>
    <t>(-) Dedução de Outros Impostos - Dívida Ativa - Multas da Dívida Ativa</t>
  </si>
  <si>
    <t>(-) Dedução de Outros Impostos - Juros de Mora da Dívida Ativa</t>
  </si>
  <si>
    <t>(-) Dedução de Taxas</t>
  </si>
  <si>
    <t>(-) Dedução de Taxas de Inspeção, Controle e Fiscalização</t>
  </si>
  <si>
    <t>(-) Dedução de Taxas de Inspeção, Controle e Fiscalização - Principal</t>
  </si>
  <si>
    <t>(-) Dedução de Taxas de Inspeção, Controle e Fiscalização - Multas e Juros de Mora</t>
  </si>
  <si>
    <t>(-) Dedução de Taxas de Inspeção, Controle e Fiscalização - Dívida Ativa</t>
  </si>
  <si>
    <t>(-) Dedução de Taxas de Inspeção, Controle e Fiscalização - Dívida Ativa - Multas e Juros de Mora da Dívida Ativa</t>
  </si>
  <si>
    <t>(-) Dedução de Taxas de Inspeção, Controle e Fiscalização - Multas</t>
  </si>
  <si>
    <t>(-) Dedução de Taxas de Inspeção, Controle e Fiscalização - Juros de Mora</t>
  </si>
  <si>
    <t>(-) Dedução de Taxas de Inspeção, Controle e Fiscalização - Dívida Ativa - Multas da Dívida Ativa</t>
  </si>
  <si>
    <t>(-) Dedução de Taxas de Inspeção, Controle e Fiscalização - Juros de Mora da Dívida Ativa</t>
  </si>
  <si>
    <t>(-) Dedução de Taxa de Controle e Fiscalização Ambiental</t>
  </si>
  <si>
    <t>(-) Dedução de Taxa de Controle e Fiscalização Ambiental - Principal</t>
  </si>
  <si>
    <t>(-) Dedução de Taxa de Controle e Fiscalização Ambiental - Multas e Juros de Mora</t>
  </si>
  <si>
    <t>(-) Dedução de Taxa de Controle e Fiscalização Ambiental - Dívida Ativa</t>
  </si>
  <si>
    <t>(-) Dedução de Taxa de Controle e Fiscalização Ambiental - Dívida Ativa - Multas e Juros de Mora da Dívida Ativa</t>
  </si>
  <si>
    <t>(-) Dedução de Taxa de Controle e Fiscalização Ambiental - Multas</t>
  </si>
  <si>
    <t>(-) Dedução de Taxa de Controle e Fiscalização Ambiental - Juros de Mora</t>
  </si>
  <si>
    <t>(-) Dedução de Taxa de Controle e Fiscalização Ambiental - Dívida Ativa - Multas da Dívida Ativa</t>
  </si>
  <si>
    <t>(-) Dedução de Taxa de Controle e Fiscalização Ambiental - Juros de Mora da Dívida Ativa</t>
  </si>
  <si>
    <t>(-) Dedução de Taxa de Fiscalização de Vigilância Sanitária</t>
  </si>
  <si>
    <t>(-) Dedução de Taxa de Fiscalização de Vigilância Sanitária - Principal</t>
  </si>
  <si>
    <t>(-) Dedução de Taxa de Fiscalização de Vigilância Sanitária - Multas e Juros de Mora</t>
  </si>
  <si>
    <t>(-) Dedução de Taxa de Fiscalização de Vigilância Sanitária - Dívida Ativa</t>
  </si>
  <si>
    <t>(-) Dedução de Taxa de Fiscalização de Vigilância Sanitária - Dívida Ativa - Multas e Juros de Mora da Dívida Ativa</t>
  </si>
  <si>
    <t>(-) Dedução de Taxa de Fiscalização de Vigilância Sanitária - Multas</t>
  </si>
  <si>
    <t>(-) Dedução de Taxa de Fiscalização de Vigilância Sanitária - Juros de Mora</t>
  </si>
  <si>
    <t>(-) Dedução de Taxa de Fiscalização de Vigilância Sanitária - Dívida Ativa - Multas da Dívida Ativa</t>
  </si>
  <si>
    <t>(-) Dedução de Taxa de Fiscalização de Vigilância Sanitária - Juros de Mora da Dívida Ativa</t>
  </si>
  <si>
    <t>(-) Dedução de Taxa de Saúde Suplementar</t>
  </si>
  <si>
    <t>(-) Dedução de Taxa de Saúde Suplementar - Principal</t>
  </si>
  <si>
    <t>(-) Dedução de Taxa de Saúde Suplementar - Multas e Juros de Mora</t>
  </si>
  <si>
    <t>(-) Dedução de Taxa de Saúde Suplementar - Dívida Ativa</t>
  </si>
  <si>
    <t>(-) Dedução de Taxa de Saúde Suplementar - Dívida Ativa - Multas e Juros de Mora da Dívida Ativa</t>
  </si>
  <si>
    <t>(-) Dedução de Taxa de Saúde Suplementar - Multas</t>
  </si>
  <si>
    <t>(-) Dedução de Taxa de Saúde Suplementar - Juros de Mora</t>
  </si>
  <si>
    <t>(-) Dedução de Taxa de Saúde Suplementar - Dívida Ativa - Multas da Dívida Ativa</t>
  </si>
  <si>
    <t>(-) Dedução de Taxa de Saúde Suplementar - Juros de Mora da Dívida Ativa</t>
  </si>
  <si>
    <t>(-) Dedução de Taxa de Estudo de Impacto de Vizinhança (EIV)</t>
  </si>
  <si>
    <t>(-) Dedução de Taxa de Estudo de Impacto de Vizinhança (EIV) - Principal</t>
  </si>
  <si>
    <t>(-) Dedução de Taxa de Estudo de Impacto de Vizinhança (EIV) - Multas e Juros de Mora</t>
  </si>
  <si>
    <t>(-) Dedução de Taxa de Estudo de Impacto de Vizinhança (EIV) - Dívida Ativa</t>
  </si>
  <si>
    <t>(-) Dedução de Taxa de Estudo de Impacto de Vizinhança (EIV) - Dívida Ativa - Multas e Juros de Mora da Dívida Ativa</t>
  </si>
  <si>
    <t>(-) Dedução de Taxa de Estudo de Impacto de Vizinhança (EIV) - Multas</t>
  </si>
  <si>
    <t>(-) Dedução de Taxa de Estudo de Impacto de Vizinhança (EIV) - Juros de Mora</t>
  </si>
  <si>
    <t>(-) Dedução de Taxa de Estudo de Impacto de Vizinhança (EIV) - Dívida Ativa - Multas da Dívida Ativa</t>
  </si>
  <si>
    <t>(-) Dedução de Taxa de Estudo de Impacto de Vizinhança (EIV) - Juros de Mora da Dívida Ativa</t>
  </si>
  <si>
    <t>(-) Dedução de Contribuição de Melhoria</t>
  </si>
  <si>
    <t>(-) Dedução de Contribuição de Melhoria para Expansão da Rede de Água Potável e Esgoto Sanitário</t>
  </si>
  <si>
    <t>(-) Dedução de Contribuição de Melhoria para Expansão da Rede de Água Potável e Esgoto Sanitário - Principal</t>
  </si>
  <si>
    <t>(-) Dedução de Contribuição de Melhoria para Expansão da Rede de Água Potável e Esgoto Sanitário - Multas e Juros de Mora</t>
  </si>
  <si>
    <t>(-) Dedução de Contribuição de Melhoria para Expansão da Rede de Água Potável e Esgoto Sanitário - Dívida Ativa</t>
  </si>
  <si>
    <t>(-) Dedução de Contribuição de Melhoria para Expansão da Rede de Água Potável e Esgoto Sanitário - Dívida Ativa - Multas e Juros de Mora da Dívida Ativa</t>
  </si>
  <si>
    <t>(-) Dedução de Contribuição de Melhoria para Expansão da Rede de Água Potável e Esgoto Sanitário - Multas</t>
  </si>
  <si>
    <t>(-) Dedução de Contribuição de Melhoria para Expansão da Rede de Água Potável e Esgoto Sanitário - Juros de Mora</t>
  </si>
  <si>
    <t>(-) Dedução de Contribuição de Melhoria para Expansão da Rede de Água Potável e Esgoto Sanitário - Dívida Ativa - Multas da Dívida Ativa</t>
  </si>
  <si>
    <t>(-) Dedução de Contribuição de Melhoria para Expansão da Rede de Água Potável e Esgoto Sanitário - Juros de Mora da Dívida Ativa</t>
  </si>
  <si>
    <t>(-) Dedução de Contribuição de Melhoria para Expansão da Rede de Iluminação Pública na Cidade</t>
  </si>
  <si>
    <t>(-) Dedução de Contribuição de Melhoria para Expansão da Rede de Iluminação Pública na Cidade - Principal</t>
  </si>
  <si>
    <t>(-) Dedução de Contribuição de Melhoria para Expansão da Rede de Iluminação Pública na Cidade - Multas e Juros de Mora</t>
  </si>
  <si>
    <t>(-) Dedução de Contribuição de Melhoria para Expansão da Rede de Iluminação Pública na Cidade - Dívida Ativa</t>
  </si>
  <si>
    <t>(-) Dedução de Contribuição de Melhoria para Expansão da Rede de Iluminação Pública na Cidade - Dívida Ativa - Multas e Juros de Mora da Dívida Ativa</t>
  </si>
  <si>
    <t>(-) Dedução de Contribuição de Melhoria para Expansão da Rede de Iluminação Pública na Cidade - Multas</t>
  </si>
  <si>
    <t>(-) Dedução de Contribuição de Melhoria para Expansão da Rede de Iluminação Pública na Cidade - Juros de Mora</t>
  </si>
  <si>
    <t>(-) Dedução de Contribuição de Melhoria para Expansão da Rede de Iluminação Pública na Cidade - Dívida Ativa - Multas da Dívida Ativa</t>
  </si>
  <si>
    <t>(-) Dedução de Contribuição de Melhoria para Expansão da Rede de Iluminação Pública na Cidade - Juros de Mora da Dívida Ativa</t>
  </si>
  <si>
    <t>(-) Dedução de Contribuição de Melhoria para Expansão de Rede de Iluminação Pública Rural</t>
  </si>
  <si>
    <t>(-) Dedução de Contribuição de Melhoria para Expansão de Rede de Iluminação Pública Rural - Principal</t>
  </si>
  <si>
    <t>(-) Dedução de Contribuição de Melhoria para Expansão de Rede de Iluminação Pública Rural - Multas e Juros de Mora</t>
  </si>
  <si>
    <t>(-) Dedução de Contribuição de Melhoria para Expansão de Rede de Iluminação Pública Rural - Dívida Ativa</t>
  </si>
  <si>
    <t>(-) Dedução de Contribuição de Melhoria para Expansão de Rede de Iluminação Pública Rural - Dívida Ativa - Multas e Juros de Mora da Dívida Ativa</t>
  </si>
  <si>
    <t>(-) Dedução de Contribuição de Melhoria para Expansão de Rede de Iluminação Pública Rural - Multas</t>
  </si>
  <si>
    <t>(-) Dedução de Contribuição de Melhoria para Expansão de Rede de Iluminação Pública Rural - Juros de Mora</t>
  </si>
  <si>
    <t>(-) Dedução de Contribuição de Melhoria para Expansão de Rede de Iluminação Pública Rural - Dívida Ativa - Multas da Dívida Ativa</t>
  </si>
  <si>
    <t>(-) Dedução de Contribuição de Melhoria para Expansão de Rede de Iluminação Pública Rural - Juros de Mora da Dívida Ativa</t>
  </si>
  <si>
    <t>(-) Dedução de Contribuição de Melhoria para Pavimentação e Obras Complementares</t>
  </si>
  <si>
    <t>(-) Dedução de Contribuição de Melhoria para Pavimentação e Obras Complementares - Principal</t>
  </si>
  <si>
    <t>(-) Dedução de Contribuição de Melhoria para Pavimentação e Obras Complementares - Multas e Juros de Mora</t>
  </si>
  <si>
    <t>(-) Dedução de Contribuição de Melhoria para Pavimentação e Obras Complementares - Dívida Ativa</t>
  </si>
  <si>
    <t>(-) Dedução de Contribuição de Melhoria para Pavimentação e Obras Complementares - Dívida Ativa - Multas e Juros de Mora da Dívida Ativa</t>
  </si>
  <si>
    <t>(-) Dedução de Contribuição de Melhoria para Pavimentação e Obras Complementares - Multas</t>
  </si>
  <si>
    <t>(-) Dedução de Contribuição de Melhoria para Pavimentação e Obras Complementares - Juros de Mora</t>
  </si>
  <si>
    <t>(-) Dedução de Contribuição de Melhoria para Pavimentação e Obras Complementares - Dívida Ativa - Multas da Dívida Ativa</t>
  </si>
  <si>
    <t>(-) Dedução de Contribuição de Melhoria para Pavimentação e Obras Complementares - Juros de Mora da Dívida Ativa</t>
  </si>
  <si>
    <t>(-) Dedução de Outras Contribuições de Melhoria</t>
  </si>
  <si>
    <t>(-) Dedução de Outras Contribuições de Melhoria - Principal</t>
  </si>
  <si>
    <t>(-) Dedução de Outras Contribuições de Melhoria - Multas e Juros de Mora</t>
  </si>
  <si>
    <t>(-) Dedução de Outras Contribuições de Melhoria - Dívida Ativa</t>
  </si>
  <si>
    <t>(-) Dedução de Outras Contribuições de Melhoria - Multas</t>
  </si>
  <si>
    <t>(-) Dedução de Outras Contribuições de Melhoria - Juros de Mora</t>
  </si>
  <si>
    <t>(-) Dedução de Outras Contribuições de Melhoria - Dívida Ativa - Multas da Dívida Ativa</t>
  </si>
  <si>
    <t>(-) Dedução de Outras Contribuições de Melhoria - Juros de Mora da Dívida Ativa</t>
  </si>
  <si>
    <t>(-) Dedução de Contribuições</t>
  </si>
  <si>
    <t>(-) Dedução de Contribuições Sociais</t>
  </si>
  <si>
    <t>(-) Dedução de Contribuição do Servidor Civil</t>
  </si>
  <si>
    <t>(-) Dedução de Contribuição do Servidor Civil Ativo</t>
  </si>
  <si>
    <t>(-) Dedução de Contribuição do Servidor Civil Ativo - Principal</t>
  </si>
  <si>
    <t>(-) Dedução de Contribuição do Servidor Civil Ativo - Multas e Juros de Mora</t>
  </si>
  <si>
    <t>(-) Dedução de Contribuição do Servidor Civil Ativo - Dívida Ativa</t>
  </si>
  <si>
    <t>(-) Dedução de Contribuição do Servidor Civil Ativo - Dívida Ativa - Multas e Juros de Mora da Dívida Ativa</t>
  </si>
  <si>
    <t>(-) Dedução de Contribuição do Servidor Civil Ativo - Multas</t>
  </si>
  <si>
    <t>(-) Dedução de Contribuição do Servidor Civil Ativo - Juros de Mora</t>
  </si>
  <si>
    <t>(-) Dedução de Contribuição do Servidor Civil Ativo - Dívida Ativa - Multas da Dívida Ativa</t>
  </si>
  <si>
    <t>(-) Dedução de Contribuição do Servidor Civil Ativo - Juros de Mora da Dívida Ativa</t>
  </si>
  <si>
    <t>(-) Dedução de Contribuição do Servidor Civil Inativo</t>
  </si>
  <si>
    <t>(-) Dedução de Contribuição do Servidor Civil Inativo - Principal</t>
  </si>
  <si>
    <t>(-) Dedução de Contribuição do Servidor Civil Inativo - Multas e Juros de Mora</t>
  </si>
  <si>
    <t>(-) Dedução de Contribuição do Servidor Civil Inativo - Dívida Ativa</t>
  </si>
  <si>
    <t>(-) Dedução de Contribuição do Servidor Civil Inativo - Dívida Ativa - Multas e Juros de Mora da Dívida Ativa</t>
  </si>
  <si>
    <t>(-) Dedução de Contribuição do Servidor Civil Inativo - Multas</t>
  </si>
  <si>
    <t>(-) Dedução de Contribuição do Servidor Civil Inativo - Juros de Mora</t>
  </si>
  <si>
    <t>(-) Dedução de Contribuição do Servidor Civil Inativo - Dívida Ativa - Multas da Dívida Ativa</t>
  </si>
  <si>
    <t>(-) Dedução de Contribuição do Servidor Civil Inativo - Juros de Mora da Dívida Ativa</t>
  </si>
  <si>
    <t>(-) Dedução de Contribuição do Servidor Civil - Pensionistas</t>
  </si>
  <si>
    <t>(-) Dedução de Contribuição do Servidor Civil - Pensionistas - Principal</t>
  </si>
  <si>
    <t>(-) Dedução de Contribuição do Servidor Civil - Pensionistas - Multas e Juros de Mora</t>
  </si>
  <si>
    <t>(-) Dedução de Contribuição do Servidor Civil - Pensionistas - Dívida Ativa</t>
  </si>
  <si>
    <t>(-) Dedução de Contribuição do Servidor Civil - Pensionistas - Dívida Ativa - Multas e Juros de Mora da Dívida Ativa</t>
  </si>
  <si>
    <t>(-) Dedução de Contribuição do Servidor Civil - Pensionistas - Multas</t>
  </si>
  <si>
    <t>(-) Dedução de Contribuição do Servidor Civil - Pensionistas - Juros de Mora</t>
  </si>
  <si>
    <t>(-) Dedução de Contribuição do Servidor Civil - Pensionistas - Dívida Ativa - Multas da Dívida Ativa</t>
  </si>
  <si>
    <t>(-) Dedução de Contribuição do Servidor Civil - Pensionistas - Juros de Mora da Dívida Ativa</t>
  </si>
  <si>
    <t>(-) Dedução de Contribuição Oriunda de Sentenças Judiciais - Servidor Civil Ativo</t>
  </si>
  <si>
    <t>(-) Dedução de Contribuição Oriunda de Sentenças Judiciais - Servidor Civil Ativo - Principal</t>
  </si>
  <si>
    <t>(-) Dedução de Contribuição Oriunda de Sentenças Judiciais - Servidor Civil Ativo - Multas e Juros de Mora</t>
  </si>
  <si>
    <t>(-) Dedução de Contribuição Oriunda de Sentenças Judiciais - Servidor Civil Ativo - Dívida Ativa</t>
  </si>
  <si>
    <t>(-) Dedução de Contribuição Oriunda de Sentenças Judiciais - Servidor Civil Ativo - Dívida Ativa - Multas e Juros de Mora da Dívida Ativa</t>
  </si>
  <si>
    <t>(-) Dedução de Contribuição Oriunda de Sentenças Judiciais - Servidor Civil Ativo - Multas</t>
  </si>
  <si>
    <t>(-) Dedução de Contribuição Oriunda de Sentenças Judiciais - Servidor Civil Ativo - Juros de Mora</t>
  </si>
  <si>
    <t>(-) Dedução de Contribuição Oriunda de Sentenças Judiciais - Servidor Civil Ativo - Dívida Ativa - Multas da Dívida Ativa</t>
  </si>
  <si>
    <t>(-) Dedução de Contribuição Oriunda de Sentenças Judiciais - Servidor Civil Ativo - Juros de Mora da Dívida Ativa</t>
  </si>
  <si>
    <t>(-) Dedução de Contribuição Oriunda de Sentenças Judiciais - Servidor Civil Inativo</t>
  </si>
  <si>
    <t>(-) Dedução de Contribuição Oriunda de Sentenças Judiciais - Servidor Civil Inativo - Principal</t>
  </si>
  <si>
    <t>(-) Dedução de Contribuição Oriunda de Sentenças Judiciais - Servidor Civil Inativo - Multas e Juros de Mora</t>
  </si>
  <si>
    <t>(-) Dedução de Contribuição Oriunda de Sentenças Judiciais - Servidor Civil Inativo - Dívida Ativa</t>
  </si>
  <si>
    <t>(-) Dedução de Contribuição Oriunda de Sentenças Judiciais - Servidor Civil Inativo - Dívida Ativa - Multas e Juros de Mora da Dívida Ativa</t>
  </si>
  <si>
    <t>(-) Dedução de Contribuição Oriunda de Sentenças Judiciais - Servidor Civil Inativo - Multas</t>
  </si>
  <si>
    <t>(-) Dedução de Contribuição Oriunda de Sentenças Judiciais - Servidor Civil Inativo - Juros de Mora</t>
  </si>
  <si>
    <t>(-) Dedução de Contribuição Oriunda de Sentenças Judiciais - Servidor Civil Inativo - Dívida Ativa - Multas da Dívida Ativa</t>
  </si>
  <si>
    <t>(-) Dedução de Contribuição Oriunda de Sentenças Judiciais - Servidor Civil Inativo - Juros de Mora da Dívida Ativa</t>
  </si>
  <si>
    <t>(-) Dedução de Contribuição Oriunda de Sentenças Judiciais - Servidor Civil - Pensionistas</t>
  </si>
  <si>
    <t>(-) Dedução de Contribuição Oriunda de Sentenças Judiciais - Servidor Civil - Pensionistas - Principal</t>
  </si>
  <si>
    <t>(-) Dedução de Contribuição Oriunda de Sentenças Judiciais - Servidor Civil - Pensionistas - Multas e Juros de Mora</t>
  </si>
  <si>
    <t>(-) Dedução de Contribuição Oriunda de Sentenças Judiciais - Servidor Civil - Pensionistas - Dívida Ativa</t>
  </si>
  <si>
    <t>(-) Dedução de Contribuição Oriunda de Sentenças Judiciais - Servidor Civil - Pensionistas - Dívida Ativa - Multas e Juros de Mora da Dívida Ativa</t>
  </si>
  <si>
    <t>(-) Dedução de Contribuição Oriunda de Sentenças Judiciais - Servidor Civil - Pensionistas - Multas</t>
  </si>
  <si>
    <t>(-) Dedução de Contribuição Oriunda de Sentenças Judiciais - Servidor Civil - Pensionistas - Juros de Mora</t>
  </si>
  <si>
    <t>(-) Dedução de Contribuição Oriunda de Sentenças Judiciais - Servidor Civil - Pensionistas - Dívida Ativa - Multas da Dívida Ativa</t>
  </si>
  <si>
    <t>(-) Dedução de Contribuição Oriunda de Sentenças Judiciais - Servidor Civil - Pensionistas - Juros de Mora da Dívida Ativa</t>
  </si>
  <si>
    <t>(-) Dedução de Contribuição Patronal - Servidor Civil</t>
  </si>
  <si>
    <t>(-) Dedução de Contribuição Patronal - Servidor Civil Ativo</t>
  </si>
  <si>
    <t>(-) Dedução de Contribuição Patronal - Servidor Civil Ativo - Principal</t>
  </si>
  <si>
    <t>(-) Dedução de Contribuição Patronal - Servidor Civil Ativo - Multas e Juros de Mora</t>
  </si>
  <si>
    <t>(-) Dedução de Contribuição Patronal - Servidor Civil Ativo - Dívida Ativa</t>
  </si>
  <si>
    <t>(-) Dedução de Contribuição Patronal - Servidor Civil Ativo - Dívida Ativa - Multas e Juros de Mora da Dívida Ativa</t>
  </si>
  <si>
    <t>(-) Dedução de Contribuição Patronal - Servidor Civil Ativo - Multas</t>
  </si>
  <si>
    <t>(-) Dedução de Contribuição Patronal - Servidor Civil Ativo - Juros de Mora</t>
  </si>
  <si>
    <t>(-) Dedução de Contribuição Patronal - Servidor Civil Ativo - Dívida Ativa - Multas da Dívida Ativa</t>
  </si>
  <si>
    <t>(-) Dedução de Contribuição Patronal - Servidor Civil Ativo - Juros de Mora da Dívida Ativa</t>
  </si>
  <si>
    <t>(-) Dedução de Contribuição Patronal Oriunda de Sentenças Judiciais - Patronal - Servidor Civil Ativo</t>
  </si>
  <si>
    <t>(-) Dedução de Contribuição Patronal Oriunda de Sentenças Judiciais - Patronal - Servidor Civil Ativo - Principal</t>
  </si>
  <si>
    <t>(-) Dedução de Contribuição Patronal Oriunda de Sentenças Judiciais - Patronal - Servidor Civil Ativo - Multas e Juros de Mora</t>
  </si>
  <si>
    <t>(-) Dedução de Contribuição Patronal Oriunda de Sentenças Judiciais - Patronal - Servidor Civil Ativo - Dívida Ativa</t>
  </si>
  <si>
    <t>(-) Dedução de Contribuição Patronal Oriunda de Sentenças Judiciais - Patronal - Servidor Civil Ativo - Dívida Ativa - Multas e Juros de Mora da Dívida Ativa</t>
  </si>
  <si>
    <t>(-) Dedução de Contribuição Patronal Oriunda de Sentenças Judiciais - Patronal - Servidor Civil Ativo - Multas</t>
  </si>
  <si>
    <t>(-) Dedução de Contribuição Patronal Oriunda de Sentenças Judiciais - Patronal - Servidor Civil Ativo - Juros de Mora</t>
  </si>
  <si>
    <t>(-) Dedução de Contribuição Patronal Oriunda de Sentenças Judiciais - Patronal - Servidor Civil Ativo - Dívida Ativa - Multas da Dívida Ativa</t>
  </si>
  <si>
    <t>(-) Dedução de Contribuição Patronal Oriunda de Sentenças Judiciais - Patronal - Servidor Civil Ativo - Juros de Mora da Dívida Ativa</t>
  </si>
  <si>
    <t>(-) Dedução de Contribuição do Servidor Civil - Parcelamentos</t>
  </si>
  <si>
    <t>(-) Dedução de Contribuição do Servidor Civil - Parcelamentos - Principal</t>
  </si>
  <si>
    <t>(-) Dedução de Contribuição do Servidor Civil - Parcelamentos - Multas e Juros de Mora</t>
  </si>
  <si>
    <t>(-) Dedução de Contribuição do Servidor Civil - Parcelamentos - Dívida Ativa</t>
  </si>
  <si>
    <t>(-) Dedução de Contribuição do Servidor Civil - Parcelamentos - Dívida Ativa - Multas e Juros de Mora da Dívida Ativa</t>
  </si>
  <si>
    <t>(-) Dedução de Contribuição do Servidor Civil - Parcelamentos - Multas</t>
  </si>
  <si>
    <t>(-) Dedução de Contribuição do Servidor Civil - Parcelamentos - Juros de Mora</t>
  </si>
  <si>
    <t>(-) Dedução de Contribuição do Servidor Civil - Parcelamentos - Dívida Ativa - Multas da Dívida Ativa</t>
  </si>
  <si>
    <t>(-) Dedução de Contribuição do Servidor Civil - Parcelamentos - Juros de Mora da Dívida Ativa</t>
  </si>
  <si>
    <t>(-) Dedução de Contribuição Patronal - Servidor Civil Inativo e Pensionistas</t>
  </si>
  <si>
    <t>(-) Dedução de Contribuição Patronal - Servidor Civil - Inativo</t>
  </si>
  <si>
    <t>(-) Dedução de Contribuição Patronal - Servidor Civil - Inativo - Principal</t>
  </si>
  <si>
    <t>(-) Dedução de Contribuição Patronal - Servidor Civil - Inativo - Multas e Juros de Mora</t>
  </si>
  <si>
    <t>(-) Dedução de Contribuição Patronal - Servidor Civil - Inativo - Dívida Ativa</t>
  </si>
  <si>
    <t>(-) Dedução de Contribuição Patronal - Servidor Civil - Inativo - Dívida Ativa - Multas e Juros de Mora da Dívida Ativa</t>
  </si>
  <si>
    <t>(-) Dedução de Contribuição Patronal - Servidor Civil - Inativo - Multas</t>
  </si>
  <si>
    <t>(-) Dedução de Contribuição Patronal - Servidor Civil - Inativo - Juros de Mora</t>
  </si>
  <si>
    <t>(-) Dedução de Contribuição Patronal - Servidor Civil - Inativo - Dívida Ativa - Multas da Dívida Ativa</t>
  </si>
  <si>
    <t>(-) Dedução de Contribuição Patronal - Servidor Civil - Inativo - Juros de Mora da Dívida Ativa</t>
  </si>
  <si>
    <t>(-) Dedução de Contribuição Patronal - Servidor Civil - Pensionistas</t>
  </si>
  <si>
    <t>(-) Dedução de Contribuição Patronal - Servidor Civil - Pensionistas - Principal</t>
  </si>
  <si>
    <t>(-) Dedução de Contribuição Patronal - Servidor Civil - Pensionistas - Multas e Juros de Mora</t>
  </si>
  <si>
    <t>(-) Dedução de Contribuição Patronal - Servidor Civil - Pensionistas - Dívida Ativa</t>
  </si>
  <si>
    <t>(-) Dedução de Contribuição Patronal - Servidor Civil - Pensionistas - Dívida Ativa - Multas e Juros de Mora da Dívida Ativa</t>
  </si>
  <si>
    <t>(-) Dedução de Contribuição Patronal - Servidor Civil - Pensionistas - Multas</t>
  </si>
  <si>
    <t>(-) Dedução de Contribuição Patronal - Servidor Civil - Pensionistas - Juros de Mora</t>
  </si>
  <si>
    <t>(-) Dedução de Contribuição Patronal - Servidor Civil - Pensionistas - Dívida Ativa - Multas da Dívida Ativa</t>
  </si>
  <si>
    <t>(-) Dedução de Contribuição Patronal - Servidor Civil - Pensionistas - Juros de Mora da Dívida Ativa</t>
  </si>
  <si>
    <t>(-) Dedução de Contribuição Patronal Oriunda de Sentenças Judiciais - Servidor Civil Inativo</t>
  </si>
  <si>
    <t>(-) Dedução de Contribuição Patronal Oriunda de Sentenças Judiciais - Servidor Civil Inativo - Principal</t>
  </si>
  <si>
    <t>(-) Dedução de Contribuição Patronal Oriunda de Sentenças Judiciais - Servidor Civil Inativo - Multas e Juros de Mora</t>
  </si>
  <si>
    <t>(-) Dedução de Contribuição Patronal Oriunda de Sentenças Judiciais - Servidor Civil Inativo - Dívida Ativa</t>
  </si>
  <si>
    <t>(-) Dedução de Contribuição Patronal Oriunda de Sentenças Judiciais - Servidor Civil Inativo - Dívida Ativa - Multas e Juros de Mora da Dívida Ativa</t>
  </si>
  <si>
    <t>(-) Dedução de Contribuição Patronal Oriunda de Sentenças Judiciais - Servidor Civil Inativo - Multas</t>
  </si>
  <si>
    <t>(-) Dedução de Contribuição Patronal Oriunda de Sentenças Judiciais - Servidor Civil Inativo - Juros de Mora</t>
  </si>
  <si>
    <t>(-) Dedução de Contribuição Patronal Oriunda de Sentenças Judiciais - Servidor Civil Inativo - Dívida Ativa - Multas da Dívida Ativa</t>
  </si>
  <si>
    <t>(-) Dedução de Contribuição Patronal Oriunda de Sentenças Judiciais - Servidor Civil Inativo - Juros de Mora da Dívida Ativa</t>
  </si>
  <si>
    <t>(-) Dedução de Contribuição Patronal - Parcelamentos</t>
  </si>
  <si>
    <t>(-) Dedução de Contribuição Patronal - Servidor Civil Ativo - Parcelamentos</t>
  </si>
  <si>
    <t>(-) Dedução de Contribuição Patronal - Servidor Civil Ativo - Parcelamentos - Principal</t>
  </si>
  <si>
    <t>(-) Dedução de Contribuição Patronal - Servidor Civil Ativo - Parcelamentos - Multas e Juros de Mora</t>
  </si>
  <si>
    <t>(-) Dedução de Contribuição Patronal - Servidor Civil Ativo - Parcelamentos - Dívida Ativa</t>
  </si>
  <si>
    <t>(-) Dedução de Contribuição Patronal - Servidor Civil Ativo - Parcelamentos - Dívida Ativa - Multas e Juros de Mora da Dívida Ativa</t>
  </si>
  <si>
    <t>(-) Dedução de Contribuição Patronal - Servidor Civil Ativo - Parcelamentos - Multas</t>
  </si>
  <si>
    <t>(-) Dedução de Contribuição Patronal - Servidor Civil Ativo - Parcelamentos - Juros de Mora</t>
  </si>
  <si>
    <t>(-) Dedução de Contribuição Patronal - Servidor Civil Ativo - Parcelamentos - Dívida Ativa - Multas da Dívida Ativa</t>
  </si>
  <si>
    <t>(-) Dedução de Contribuição Patronal - Servidor Civil Ativo - Parcelamentos - Juros de Mora da Dívida Ativa</t>
  </si>
  <si>
    <t>(-) Dedução de Contribuição Patronal - Servidor Civil Inativo - Parcelamentos</t>
  </si>
  <si>
    <t>(-) Dedução de Contribuição Patronal - Servidor Civil Inativo - Parcelamentos - Principal</t>
  </si>
  <si>
    <t>(-) Dedução de Contribuição Patronal - Servidor Civil Inativo - Parcelamentos - Multas e Juros de Mora</t>
  </si>
  <si>
    <t>(-) Dedução de Contribuição Patronal - Servidor Civil Inativo - Parcelamentos - Dívida Ativa</t>
  </si>
  <si>
    <t>(-) Dedução de Contribuição Patronal - Servidor Civil Inativo - Parcelamentos - Dívida Ativa - Multas e Juros de Mora da Dívida Ativa</t>
  </si>
  <si>
    <t>(-) Dedução de Contribuição Patronal - Servidor Civil Inativo - Parcelamentos - Multas</t>
  </si>
  <si>
    <t>(-) Dedução de Contribuição Patronal - Servidor Civil Inativo - Parcelamentos - Juros de Mora</t>
  </si>
  <si>
    <t>(-) Dedução de Contribuição Patronal - Servidor Civil Inativo - Parcelamentos - Dívida Ativa - Multas da Dívida Ativa</t>
  </si>
  <si>
    <t>(-) Dedução de Contribuição Patronal - Servidor Civil Inativo - Parcelamentos - Juros de Mora da Dívida Ativa</t>
  </si>
  <si>
    <t>(-) Dedução de Contribuição Patronal - Servidor Civil - Pensionistas - Parcelamentos</t>
  </si>
  <si>
    <t>(-) Dedução de Contribuição Patronal - Servidor Civil - Pensionistas - Parcelamentos - Principal</t>
  </si>
  <si>
    <t>(-) Dedução de Contribuição Patronal - Servidor Civil - Pensionistas - Parcelamentos - Multas e Juros de Mora</t>
  </si>
  <si>
    <t>(-) Dedução de Contribuição Patronal - Servidor Civil - Pensionistas - Parcelamentos - Dívida Ativa</t>
  </si>
  <si>
    <t>(-) Dedução de Contribuição Patronal - Servidor Civil - Pensionistas - Parcelamentos - Dívida Ativa - Multas e Juros de Mora da Dívida Ativa</t>
  </si>
  <si>
    <t>(-) Dedução de Contribuição Patronal - Servidor Civil - Pensionistas - Parcelamentos - Multas</t>
  </si>
  <si>
    <t>(-) Dedução de Contribuição Patronal - Servidor Civil - Pensionistas - Parcelamentos - Juros de Mora</t>
  </si>
  <si>
    <t>(-) Dedução de Contribuição Patronal - Servidor Civil - Pensionistas - Parcelamentos - Dívida Ativa - Multas da Dívida Ativa</t>
  </si>
  <si>
    <t>(-) Dedução de Contribuição Patronal - Servidor Civil - Pensionistas - Parcelamentos - Juros de Mora da Dívida Ativa</t>
  </si>
  <si>
    <t>(-) Dedução de Contribuição para Fundos de Assistência Médica - Servidores Civis</t>
  </si>
  <si>
    <t>(-) Dedução de Contribuição para Fundos de Assistência Médica - Servidores Civis - Principal</t>
  </si>
  <si>
    <t>(-) Dedução de Contribuição para Fundos de Assistência Médica - Servidores Civis - Multas e Juros de Mora</t>
  </si>
  <si>
    <t>(-) Dedução de Contribuição para Fundos de Assistência Médica - Servidores Civis - Multas</t>
  </si>
  <si>
    <t>(-) Dedução de Contribuição para Fundos de Assistência Médica - Servidores Civis - Juros de Mora</t>
  </si>
  <si>
    <t>(-) Dedução de Contribuição para Fundos de Assistência Médica - Servidores Civis - Parcelamentos</t>
  </si>
  <si>
    <t>(-) Dedução de Contribuição para Fundos de Assistência Médica - Servidores Civis - Parcelamentos - Principal</t>
  </si>
  <si>
    <t>(-) Dedução de Contribuição para Fundos de Assistência Médica - Servidores Civis - Parcelamentos - Multas e Juros de Mora</t>
  </si>
  <si>
    <t>(-) Dedução de Contribuição para Fundos de Assistência Médica - Servidores Civis - Parcelamentos - Multas</t>
  </si>
  <si>
    <t>(-) Dedução de Contribuição para Fundos de Assistência Médica - Servidores Civis - Parcelamentos - Juros de Mora</t>
  </si>
  <si>
    <t>(-) Dedução de Contribuição para Fundos de Assistência Médica - Outros Beneficiários</t>
  </si>
  <si>
    <t>(-) Dedução de Contribuição para Fundos de Assistência Médica - Outros Beneficiários - Principal</t>
  </si>
  <si>
    <t>(-) Dedução de Contribuição para Fundos de Assistência Médica - Outros Beneficiários - Multas e Juros de Mora</t>
  </si>
  <si>
    <t>(-) Dedução de Contribuição para Fundos de Assistência Médica - Outros Beneficiários - Multas</t>
  </si>
  <si>
    <t>(-) Dedução de Contribuição para Fundos de Assistência Médica - Outros Beneficiários - Juros de Mora</t>
  </si>
  <si>
    <t>(-) Dedução de Contribuição para Fundos de Assistência Médica - Outros Beneficiários - Parcelamentos</t>
  </si>
  <si>
    <t>(-) Dedução de Contribuição para Fundos de Assistência Médica - Outros Beneficiários - Parcelamentos - Principal</t>
  </si>
  <si>
    <t>(-) Dedução de Contribuição para Fundos de Assistência Médica - Outros Beneficiários - Parcelamentos - Multas e Juros de Mora</t>
  </si>
  <si>
    <t>(-) Dedução de Contribuição para Fundos de Assistência Médica - Outros Beneficiários - Parcelamentos - Multas</t>
  </si>
  <si>
    <t>(-) Dedução de Contribuição para Fundos de Assistência Médica - Outros Beneficiários - Parcelamentos - Juros de Mora</t>
  </si>
  <si>
    <t>(-) Dedução de Outras Contribuições Sociais</t>
  </si>
  <si>
    <t>(-) Dedução de Demais Contribuições Sociais</t>
  </si>
  <si>
    <t>(-) Dedução de Contribuições Econômicas</t>
  </si>
  <si>
    <t>(-) Dedução de Outras Contribuições Econômicas</t>
  </si>
  <si>
    <t>(-) Dedução de Contribuição para o Custeio do Serviço de Iluminação Pública</t>
  </si>
  <si>
    <t>(-) Dedução de Contribuição para o Custeio do Serviço de Iluminação Pública - Principal</t>
  </si>
  <si>
    <t>(-) Dedução de Contribuição para o Custeio do Serviço de Iluminação Pública - Multas e Juros de Mora</t>
  </si>
  <si>
    <t>(-) Dedução de Contribuição para o Custeio do Serviço de Iluminação Pública - Dívida Ativa</t>
  </si>
  <si>
    <t>(-) Dedução de Contribuição para o Custeio do Serviço de Iluminação Pública - Dívida Ativa - Multas e Juros de Mora da Dívida Ativa</t>
  </si>
  <si>
    <t>(-) Dedução de Contribuição para o Custeio do Serviço de Iluminação Pública - Multas</t>
  </si>
  <si>
    <t>(-) Dedução de Contribuição para o Custeio do Serviço de Iluminação Pública - Juros de Mora</t>
  </si>
  <si>
    <t>(-) Dedução de Contribuição para o Custeio do Serviço de Iluminação Pública - Dívida Ativa - Multas da Dívida Ativa</t>
  </si>
  <si>
    <t>(-) Dedução de Contribuição para o Custeio do Serviço de Iluminação Pública - Juros de Mora da Dívida Ativa</t>
  </si>
  <si>
    <t>(-) Dedução de Receita Patrimonial</t>
  </si>
  <si>
    <t>(-) Dedução de Exploração do Patrimônio Imobiliário do Estado</t>
  </si>
  <si>
    <t>(-) Dedução de Aluguéis, Arrendamentos, Foros, Laudêmios, Tarifas de Ocupação</t>
  </si>
  <si>
    <t>(-) Dedução de Aluguéis e Arrendamentos</t>
  </si>
  <si>
    <t>(-) Dedução de Aluguéis e Arrendamentos - Principal</t>
  </si>
  <si>
    <t>(-) Dedução de Aluguéis e Arrendamentos - Multas e Juros de Mora</t>
  </si>
  <si>
    <t>(-) Dedução de Aluguéis e Arrendamentos - Dívida Ativa</t>
  </si>
  <si>
    <t>(-) Dedução de Aluguéis e Arrendamentos - Dívida Ativa - Multas e Juros de Mora da Dívida Ativa</t>
  </si>
  <si>
    <t>(-) Dedução de Aluguéis e Arrendamentos - Multas</t>
  </si>
  <si>
    <t>(-) Dedução de Aluguéis e Arrendamentos - Juros de Mora</t>
  </si>
  <si>
    <t>(-) Dedução de Aluguéis e Arrendamentos - Dívida Ativa - Multas da Dívida Ativa</t>
  </si>
  <si>
    <t>(-) Dedução de Aluguéis e Arrendamentos - Juros de Mora da Dívida Ativa</t>
  </si>
  <si>
    <t>(-) Dedução de Foros, Laudêmios e Tarifas de Ocupação</t>
  </si>
  <si>
    <t>(-) Dedução de Foros, Laudêmios e Tarifas de Ocupação - Principal</t>
  </si>
  <si>
    <t>(-) Dedução de Foros, Laudêmios e Tarifas de Ocupação - Multas e Juros de Mora</t>
  </si>
  <si>
    <t>(-) Dedução de Foros, Laudêmios e Tarifas de Ocupação - Dívida Ativa</t>
  </si>
  <si>
    <t>(-) Dedução de Foros, Laudêmios e Tarifas de Ocupação - Dívida Ativa - Multas e Juros de Mora da Dívida Ativa</t>
  </si>
  <si>
    <t>(-) Dedução de Foros, Laudêmios e Tarifas de Ocupação - Multas</t>
  </si>
  <si>
    <t>(-) Dedução de Foros, Laudêmios e Tarifas de Ocupação - Juros de Mora</t>
  </si>
  <si>
    <t>(-) Dedução de Foros, Laudêmios e Tarifas de Ocupação - Dívida Ativa - Multas da Dívida Ativa</t>
  </si>
  <si>
    <t>(-) Dedução de Foros, Laudêmios e Tarifas de Ocupação - Juros de Mora da Dívida Ativa</t>
  </si>
  <si>
    <t>(-) Dedução de Concessão, Permissão, Autorização ou Cessão do Direito de Uso de Bens Imóveis Públicos</t>
  </si>
  <si>
    <t>(-) Dedução de Concessão, Permissão, Autorização ou Cessão do Direito de Uso de Bens Imóveis Públicos - Principal</t>
  </si>
  <si>
    <t>(-) Dedução de Concessão, Permissão, Autorização ou Cessão do Direito de Uso de Bens Imóveis Públicos - Multas e Juros de Mora</t>
  </si>
  <si>
    <t>(-) Dedução de Concessão, Permissão, Autorização ou Cessão do Direito de Uso de Bens Imóveis Públicos - Dívida Ativa</t>
  </si>
  <si>
    <t>(-) Dedução de Concessão, Permissão, Autorização ou Cessão do Direito de Uso de Bens Imóveis Públicos - Dívida Ativa - Multas e Juros de Mora da Dívida Ativa</t>
  </si>
  <si>
    <t>(-) Dedução de Concessão, Permissão, Autorização ou Cessão do Direito de Uso de Bens Imóveis Públicos - Multas</t>
  </si>
  <si>
    <t>(-) Dedução de Concessão, Permissão, Autorização ou Cessão do Direito de Uso de Bens Imóveis Públicos - Juros de Mora</t>
  </si>
  <si>
    <t>(-) Dedução de Concessão, Permissão, Autorização ou Cessão do Direito de Uso de Bens Imóveis Públicos - Dívida Ativa - Multas da Dívida Ativa</t>
  </si>
  <si>
    <t>(-) Dedução de Concessão, Permissão, Autorização ou Cessão do Direito de Uso de Bens Imóveis Públicos - Juros de Mora da Dívida Ativa</t>
  </si>
  <si>
    <t>(-) Dedução de Outras Receitas Imobiliárias</t>
  </si>
  <si>
    <t>(-) Dedução de Outras Receitas Imobiliárias - Principal</t>
  </si>
  <si>
    <t>(-) Dedução de Outras Receitas Imobiliárias - Multas e Juros de Mora</t>
  </si>
  <si>
    <t>(-) Dedução de Outras Receitas Imobiliárias - Dívida Ativa</t>
  </si>
  <si>
    <t>(-) Dedução de Outras Receitas Imobiliárias - Dívida Ativa - Multas e Juros de Mora da Dívida Ativa</t>
  </si>
  <si>
    <t>(-) Dedução de Outras Receitas Imobiliárias - Multas</t>
  </si>
  <si>
    <t>(-) Dedução de Outras Receitas Imobiliárias - Juros de Mora</t>
  </si>
  <si>
    <t>(-) Dedução de Outras Receitas Imobiliárias - Dívida Ativa - Multas da Dívida Ativa</t>
  </si>
  <si>
    <t>(-) Dedução de Outras Receitas Imobiliárias - Juros de Mora da Dívida Ativa</t>
  </si>
  <si>
    <t>(-) Dedução de Remuneração de Depósitos Bancários</t>
  </si>
  <si>
    <t>(-) Dedução de Remuneração de Depósitos Bancários - Principal</t>
  </si>
  <si>
    <t>(-) Dedução de Remuneração de Depósitos Especiais</t>
  </si>
  <si>
    <t>(-) Dedução de Remuneração de Depósitos Especiais - Principal</t>
  </si>
  <si>
    <t>(-) Dedução de Remuneração de Saldos de Recursos Não-Desembolsados</t>
  </si>
  <si>
    <t>(-) Dedução de Remuneração de Saldos de Recursos Não-Desembolsados - Principal</t>
  </si>
  <si>
    <t>(-) Dedução de Remuneração dos Recursos do Regime Próprio de Previdência Social - RPPS - Principal</t>
  </si>
  <si>
    <t>(-) Dedução de Juros de Títulos de Renda</t>
  </si>
  <si>
    <t>(-) Dedução de Juros de Títulos de Renda - Principal</t>
  </si>
  <si>
    <t>(-) Dedução de Juros sobre o Capital Próprio</t>
  </si>
  <si>
    <t>(-) Dedução de Juros sobre o Capital Próprio - Principal</t>
  </si>
  <si>
    <t>(-) Dedução de Delegação de Serviços Públicos Mediante Concessão, Permissão, Autorização ou Licença</t>
  </si>
  <si>
    <t>(-) Dedução de Delegação para a Prestação dos Serviços de Transporte</t>
  </si>
  <si>
    <t>(-) Dedução de Delegação para a Prestação dos Serviços de Transporte Rodoviário</t>
  </si>
  <si>
    <t>(-) Dedução de Delegação para a Prestação dos Serviços de Transporte Rodoviário - Principal</t>
  </si>
  <si>
    <t>(-) Dedução de Delegação para a Prestação dos Serviços de Transporte Rodoviário - Multas e Juros de Mora</t>
  </si>
  <si>
    <t>(-) Dedução de Delegação para a Prestação dos Serviços de Transporte Rodoviário - Dívida Ativa</t>
  </si>
  <si>
    <t>(-) Dedução de Delegação para a Prestação dos Serviços de Transporte Rodoviário - Dívida Ativa - Multas e Juros de Mora da Dívida Ativa</t>
  </si>
  <si>
    <t>(-) Dedução de Delegação para a Prestação dos Serviços de Transporte Rodoviário - Multas</t>
  </si>
  <si>
    <t>(-) Dedução de Delegação para a Prestação dos Serviços de Transporte Rodoviário - Juros de Mora</t>
  </si>
  <si>
    <t>(-) Dedução de Delegação para a Prestação dos Serviços de Transporte Rodoviário - Dívida Ativa - Multas da Dívida Ativa</t>
  </si>
  <si>
    <t>(-) Dedução de Delegação para a Prestação dos Serviços de Transporte Rodoviário - Juros de Mora da Dívida Ativa</t>
  </si>
  <si>
    <t>(-) Dedução de Demais Delegações de Serviços Públicos</t>
  </si>
  <si>
    <t>(-) Dedução de Outras Delegações de Serviços Públicos</t>
  </si>
  <si>
    <t>(-) Dedução de Outras Delegações de Serviços Públicos - Principal</t>
  </si>
  <si>
    <t>(-) Dedução de Outras Delegações de Serviços Públicos - Multas e Juros de Mora</t>
  </si>
  <si>
    <t>(-) Dedução de Outras Delegações de Serviços Públicos - Dívida Ativa</t>
  </si>
  <si>
    <t>(-) Dedução de Outras Delegações de Serviços Públicos - Dívida Ativa - Multas e Juros de Mora da Dívida Ativa</t>
  </si>
  <si>
    <t>(-) Dedução de Outras Delegações de Serviços Públicos - Multas</t>
  </si>
  <si>
    <t>(-) Dedução de Outras Delegações de Serviços Públicos - Juros de Mora</t>
  </si>
  <si>
    <t>(-) Dedução de Outras Delegações de Serviços Públicos - Dívida Ativa - Multas da Dívida Ativa</t>
  </si>
  <si>
    <t>(-) Dedução de Outras Delegações de Serviços Públicos - Juros de Mora da Dívida Ativa</t>
  </si>
  <si>
    <t>(-) Dedução de Exploração de Recursos Naturais</t>
  </si>
  <si>
    <t>(-) Dedução de Exploração de Outros Recursos Naturais</t>
  </si>
  <si>
    <t>(-) Dedução de Outras Delegações para Exploração de Recursos Naturais</t>
  </si>
  <si>
    <t>(-) Dedução de Outras Delegações para Exploração de Recursos Naturais - Principal</t>
  </si>
  <si>
    <t>(-) Dedução de Outras Delegações para Exploração de Recursos Naturais - Multas e Juros de Mora</t>
  </si>
  <si>
    <t>(-) Dedução de Outras Delegações para Exploração de Recursos Naturais - Dívida Ativa</t>
  </si>
  <si>
    <t>(-) Dedução de Outras Delegações para Exploração de Recursos Naturais - Dívida Ativa - Multas e Juros de Mora da Dívida Ativa</t>
  </si>
  <si>
    <t>(-) Dedução de Outras Delegações para Exploração de Recursos Naturais - Multas</t>
  </si>
  <si>
    <t>(-) Dedução de Outras Delegações para Exploração de Recursos Naturais - Juros de Mora</t>
  </si>
  <si>
    <t>(-) Dedução de Outras Delegações para Exploração de Recursos Naturais - Dívida Ativa - Multas da Dívida Ativa</t>
  </si>
  <si>
    <t>(-) Dedução de Outras Delegações para Exploração de Recursos Naturais - Juros de Mora da Dívida Ativa</t>
  </si>
  <si>
    <t>(-) Dedução de Cessão de Direitos</t>
  </si>
  <si>
    <t>(-) Dedução de Cessão do Direito de Operacionalização de Pagamentos</t>
  </si>
  <si>
    <t>(-) Dedução de Cessão do Direito de Operacionalização de Pagamentos - Poderes Executivo e Legislativo</t>
  </si>
  <si>
    <t>(-) Dedução de Cessão do Direito de Operacionalização de Pagamentos - Poderes Executivo e Legislativo - Principal</t>
  </si>
  <si>
    <t>(-) Dedução de Cessão do Direito de Operacionalização de Pagamentos - Poderes Executivo e Legislativo - Multas e Juros de Mora</t>
  </si>
  <si>
    <t>(-) Dedução de Cessão do Direito de Operacionalização de Pagamentos - Poderes Executivo e Legislativo - Dívida Ativa</t>
  </si>
  <si>
    <t>(-) Dedução de Cessão do Direito de Operacionalização de Pagamentos - Poderes Executivo e Legislativo - Dívida Ativa - Multas e Juros de Mora da Dívida Ativa</t>
  </si>
  <si>
    <t>(-) Dedução de Cessão do Direito de Operacionalização de Pagamentos - Poderes Executivo e Legislativo - Multas</t>
  </si>
  <si>
    <t>(-) Dedução de Cessão do Direito de Operacionalização de Pagamentos - Poderes Executivo e Legislativo - Juros de Mora</t>
  </si>
  <si>
    <t>(-) Dedução de Cessão do Direito de Operacionalização de Pagamentos - Poderes Executivo e Legislativo - Dívida Ativa - Multas da Dívida Ativa</t>
  </si>
  <si>
    <t>(-) Dedução de Cessão do Direito de Operacionalização de Pagamentos - Poderes Executivo e Legislativo - Juros de Mora da Dívida Ativa</t>
  </si>
  <si>
    <t>(-) Dedução de Demais Receitas Patrimoniais</t>
  </si>
  <si>
    <t>(-) Dedução de Outras Receitas Patrimoniais</t>
  </si>
  <si>
    <t>(-) Dedução de Outras Receitas Patrimoniais - Principal</t>
  </si>
  <si>
    <t>(-) Dedução de Outras Receitas Patrimoniais - Multas e Juros de Mora</t>
  </si>
  <si>
    <t>(-) Dedução de Outras Receitas Patrimoniais - Dívida Ativa</t>
  </si>
  <si>
    <t>(-) Dedução de Outras Receitas Patrimoniais - Dívida Ativa - Multas e Juros de Mora da Dívida Ativa</t>
  </si>
  <si>
    <t>(-) Dedução de Outras Receitas Patrimoniais - Multas</t>
  </si>
  <si>
    <t>(-) Dedução de Outras Receitas Patrimoniais - Juros de Mora</t>
  </si>
  <si>
    <t>(-) Dedução de Outras Receitas Patrimoniais - Dívida Ativa - Multas da Dívida Ativa</t>
  </si>
  <si>
    <t>(-) Dedução de Outras Receitas Patrimoniais - Juros de Mora da Dívida Ativa</t>
  </si>
  <si>
    <t>(-) Dedução de Receita Agropecuária</t>
  </si>
  <si>
    <t>(-) Dedução de Receita Agropecuária - Principal</t>
  </si>
  <si>
    <t>(-) Dedução de Receita Agropecuária - Multas e Juros de Mora</t>
  </si>
  <si>
    <t>(-) Dedução de Receita Agropecuária - Dívida Ativa</t>
  </si>
  <si>
    <t>(-) Dedução de Receita Agropecuária - Dívida Ativa - Multas e Juros de Mora da Dívida Ativa</t>
  </si>
  <si>
    <t>(-) Dedução de Receita Agropecuária - Multas</t>
  </si>
  <si>
    <t>(-) Dedução de Receita Agropecuária - Juros de Mora</t>
  </si>
  <si>
    <t>(-) Dedução de Receita Agropecuária - Dívida Ativa - Multas da Dívida Ativa</t>
  </si>
  <si>
    <t>(-) Dedução de Receita Agropecuária - Juros de Mora da Dívida Ativa</t>
  </si>
  <si>
    <t>(-) Dedução de Receita Industrial</t>
  </si>
  <si>
    <t>(-) Dedução de Receita Industrial - Principal</t>
  </si>
  <si>
    <t>(-) Dedução de Receita Industrial - Multas e Juros de Mora</t>
  </si>
  <si>
    <t>(-) Dedução de Receita Industrial - Dívida Ativa</t>
  </si>
  <si>
    <t>(-) Dedução de Receita Industrial - Dívida Ativa - Multas e Juros de Mora da Dívida Ativa</t>
  </si>
  <si>
    <t>(-) Dedução de Receita Industrial - Multas</t>
  </si>
  <si>
    <t>(-) Dedução de Receita Industrial - Juros de Mora</t>
  </si>
  <si>
    <t>(-) Dedução de Receita Industrial - Dívida Ativa - Multas da Dívida Ativa</t>
  </si>
  <si>
    <t>(-) Dedução de Receita Industrial - Juros de Mora da Dívida Ativa</t>
  </si>
  <si>
    <t>(-) Dedução de Receita de Serviços</t>
  </si>
  <si>
    <t>(-) Dedução de Serviços Administrativos e Comerciais Gerais</t>
  </si>
  <si>
    <t>(-) Dedução de Inscrição em Concursos e Processos Seletivos</t>
  </si>
  <si>
    <t>(-) Dedução de Inscrição em Concursos e Processos Seletivos - Principal</t>
  </si>
  <si>
    <t>(-) Dedução de Inscrição em Concursos e Processos Seletivos - Multas e Juros de Mora</t>
  </si>
  <si>
    <t>(-) Dedução de Inscrição em Concursos e Processos Seletivos - Dívida Ativa</t>
  </si>
  <si>
    <t>(-) Dedução de Inscrição em Concursos e Processos Seletivos - Dívida Ativa - Multas e Juros de Mora da Dívida Ativa</t>
  </si>
  <si>
    <t>(-) Dedução de Inscrição em Concursos e Processos Seletivos - Multas</t>
  </si>
  <si>
    <t>(-) Dedução de Inscrição em Concursos e Processos Seletivos - Juros de Mora</t>
  </si>
  <si>
    <t>(-) Dedução de Inscrição em Concursos e Processos Seletivos - Dívida Ativa - Multas da Dívida Ativa</t>
  </si>
  <si>
    <t>(-) Dedução de Inscrição em Concursos e Processos Seletivos - Juros de Mora da Dívida Ativa</t>
  </si>
  <si>
    <t>(-) Dedução de Serviços de Registro, Certificação e Fiscalização</t>
  </si>
  <si>
    <t>(-) Dedução de Serviços de Registro, Certificação e Fiscalização - Principal</t>
  </si>
  <si>
    <t>(-) Dedução de Serviços de Registro, Certificação e Fiscalização - Multas e Juros de Mora</t>
  </si>
  <si>
    <t>(-) Dedução de Serviços de Registro, Certificação e Fiscalização - Dívida Ativa</t>
  </si>
  <si>
    <t>(-) Dedução de Serviços de Registro, Certificação e Fiscalização - Dívida Ativa - Multas e Juros de Mora da Dívida Ativa</t>
  </si>
  <si>
    <t>(-) Dedução de Serviços de Registro, Certificação e Fiscalização - Multas</t>
  </si>
  <si>
    <t>(-) Dedução de Serviços de Registro, Certificação e Fiscalização - Juros de Mora</t>
  </si>
  <si>
    <t>(-) Dedução de Serviços de Registro, Certificação e Fiscalização - Dívida Ativa - Multas da Dívida Ativa</t>
  </si>
  <si>
    <t>(-) Dedução de Serviços de Registro, Certificação e Fiscalização - Juros de Mora da Dívida Ativa</t>
  </si>
  <si>
    <t>(-) Dedução de Serviços de Informação e Tecnologia</t>
  </si>
  <si>
    <t>(-) Dedução de Serviços de Informação e Tecnologia - Principal</t>
  </si>
  <si>
    <t>(-) Dedução de Serviços de Informação e Tecnologia - Multas e Juros de Mora</t>
  </si>
  <si>
    <t>(-) Dedução de Serviços de Informação e Tecnologia - Dívida Ativa</t>
  </si>
  <si>
    <t>(-) Dedução de Serviços de Informação e Tecnologia - Dívida Ativa - Multas e Juros de Mora da Dívida Ativa</t>
  </si>
  <si>
    <t>(-) Dedução de Serviços de Informação e Tecnologia - Multas</t>
  </si>
  <si>
    <t>(-) Dedução de Serviços de Informação e Tecnologia - Juros de Mora</t>
  </si>
  <si>
    <t>(-) Dedução de Serviços de Informação e Tecnologia - Dívida Ativa - Multas da Dívida Ativa</t>
  </si>
  <si>
    <t>(-) Dedução de Serviços de Informação e Tecnologia - Juros de Mora da Dívida Ativa</t>
  </si>
  <si>
    <t>(-) Dedução de Serviços e Atividades Referentes à Navegação e ao Transporte</t>
  </si>
  <si>
    <t>(-) Dedução de Serviços de Navegação</t>
  </si>
  <si>
    <t>(-) Dedução de Serviços de Navegação Aérea</t>
  </si>
  <si>
    <t>(-) Dedução de Serviços de Navegação Aérea - Principal</t>
  </si>
  <si>
    <t>(-) Dedução de Serviços de Navegação Aérea - Multas e Juros de Mora</t>
  </si>
  <si>
    <t>(-) Dedução de Serviços de Navegação Aérea - Dívida Ativa</t>
  </si>
  <si>
    <t>(-) Dedução de Serviços de Navegação Aérea - Dívida Ativa - Multas e Juros de Mora da Dívida Ativa</t>
  </si>
  <si>
    <t>(-) Dedução de Serviços de Navegação Aérea - Multas</t>
  </si>
  <si>
    <t>(-) Dedução de Serviços de Navegação Aérea - Juros de Mora</t>
  </si>
  <si>
    <t>(-) Dedução de Serviços de Navegação Aérea - Dívida Ativa - Multas da Dívida Ativa</t>
  </si>
  <si>
    <t>(-) Dedução de Serviços de Navegação Aérea - Juros de Mora da Dívida Ativa</t>
  </si>
  <si>
    <t>(-) Dedução de Serviços de Navegação Naval</t>
  </si>
  <si>
    <t>(-) Dedução de Serviços de Navegação Naval - Principal</t>
  </si>
  <si>
    <t>(-) Dedução de Serviços de Navegação Naval - Multas e Juros de Mora</t>
  </si>
  <si>
    <t>(-) Dedução de Serviços de Navegação Naval - Dívida Ativa</t>
  </si>
  <si>
    <t>(-) Dedução de Serviços de Navegação Naval - Dívida Ativa - Multas e Juros de Mora da Dívida Ativa</t>
  </si>
  <si>
    <t>(-) Dedução de Serviços de Navegação Naval - Multas</t>
  </si>
  <si>
    <t>(-) Dedução de Serviços de Navegação Naval - Juros de Mora</t>
  </si>
  <si>
    <t>(-) Dedução de Serviços de Navegação Naval - Dívida Ativa - Multas da Dívida Ativa</t>
  </si>
  <si>
    <t>(-) Dedução de Serviços de Navegação Naval - Juros de Mora da Dívida Ativa</t>
  </si>
  <si>
    <t>(-) Dedução de Serviços de Transporte de Passageiros ou Mercadorias</t>
  </si>
  <si>
    <t>(-) Dedução de Serviços de Transporte de Passageiros ou Mercadorias - Principal</t>
  </si>
  <si>
    <t>(-) Dedução de Serviços de Transporte de Passageiros ou Mercadorias - Multas e Juros de Mora</t>
  </si>
  <si>
    <t>(-) Dedução de Serviços de Transporte de Passageiros ou Mercadorias - Dívida Ativa</t>
  </si>
  <si>
    <t>(-) Dedução de Serviços de Transporte de Passageiros ou Mercadorias - Dívida Ativa - Multas e Juros de Mora da Dívida Ativa</t>
  </si>
  <si>
    <t>(-) Dedução de Serviços de Transporte de Passageiros ou Mercadorias - Multas</t>
  </si>
  <si>
    <t>(-) Dedução de Serviços de Transporte de Passageiros ou Mercadorias - Juros de Mora</t>
  </si>
  <si>
    <t>(-) Dedução de Serviços de Transporte de Passageiros ou Mercadorias - Dívida Ativa - Multas da Dívida Ativa</t>
  </si>
  <si>
    <t>(-) Dedução de Serviços de Transporte de Passageiros ou Mercadorias - Juros de Mora da Dívida Ativa</t>
  </si>
  <si>
    <t>(-) Dedução de Serviços Portuários</t>
  </si>
  <si>
    <t>(-) Dedução de Serviços Portuários - Principal</t>
  </si>
  <si>
    <t>(-) Dedução de Serviços Portuários - Multas e Juros de Mora</t>
  </si>
  <si>
    <t>(-) Dedução de Serviços Portuários - Dívida Ativa</t>
  </si>
  <si>
    <t>(-) Dedução de Serviços Portuários - Dívida Ativa - Multas e Juros de Mora da Dívida Ativa</t>
  </si>
  <si>
    <t>(-) Dedução de Serviços Portuários - Multas</t>
  </si>
  <si>
    <t>(-) Dedução de Serviços Portuários - Juros de Mora</t>
  </si>
  <si>
    <t>(-) Dedução de Serviços Portuários - Dívida Ativa - Multas da Dívida Ativa</t>
  </si>
  <si>
    <t>(-) Dedução de Serviços Portuários - Juros de Mora da Dívida Ativa</t>
  </si>
  <si>
    <t>(-) Dedução de Serviços e Atividades Referentes à Saúde</t>
  </si>
  <si>
    <t>(-) Dedução de Serviços de Atendimento à Saúde</t>
  </si>
  <si>
    <t>(-) Dedução de Serviços de Atendimento à Saúde em Unidades do Governo Federal</t>
  </si>
  <si>
    <t>(-) Dedução de Serviços de Atendimento à Saúde em Unidades do Governo Federal - Principal</t>
  </si>
  <si>
    <t>(-) Dedução de Serviços de Atendimento à Saúde em Unidades do Governo Federal - Multas e Juros de Mora</t>
  </si>
  <si>
    <t>(-) Dedução de Serviços de Atendimento à Saúde em Unidades do Governo Federal - Dívida Ativa</t>
  </si>
  <si>
    <t>(-) Dedução de Serviços de Atendimento à Saúde em Unidades do Governo Federal - Dívida Ativa - Multas e Juros de Mora da Dívida Ativa</t>
  </si>
  <si>
    <t>(-) Dedução de Serviços de Atendimento à Saúde em Unidades do Governo Federal - Multas</t>
  </si>
  <si>
    <t>(-) Dedução de Serviços de Atendimento à Saúde em Unidades do Governo Federal - Juros de Mora</t>
  </si>
  <si>
    <t>(-) Dedução de Serviços de Atendimento à Saúde em Unidades do Governo Federal - Dívida Ativa - Multas da Dívida Ativa</t>
  </si>
  <si>
    <t>(-) Dedução de Serviços de Atendimento à Saúde em Unidades do Governo Federal - Juros de Mora da Dívida Ativa</t>
  </si>
  <si>
    <t>(-) Dedução de Serviços Hospitalares</t>
  </si>
  <si>
    <t>(-) Dedução de Serviços Hospitalares - Principal</t>
  </si>
  <si>
    <t>(-) Dedução de Serviços Hospitalares - Multas e Juros de Mora</t>
  </si>
  <si>
    <t>(-) Dedução de Serviços Hospitalares - Dívida Ativa</t>
  </si>
  <si>
    <t>(-) Dedução de Serviços Hospitalares - Dívida Ativa - Multas e Juros de Mora da Dívida Ativa</t>
  </si>
  <si>
    <t>(-) Dedução de Serviços Hospitalares - Multas</t>
  </si>
  <si>
    <t>(-) Dedução de Serviços Hospitalares - Juros de Mora</t>
  </si>
  <si>
    <t>(-) Dedução de Serviços Hospitalares - Dívida Ativa - Multas da Dívida Ativa</t>
  </si>
  <si>
    <t>(-) Dedução de Serviços Hospitalares - Juros de Mora da Dívida Ativa</t>
  </si>
  <si>
    <t>(-) Dedução de Serviços de Registro, Análise e Controle da Saúde</t>
  </si>
  <si>
    <t>(-) Dedução de Serviços de Registro, Análise e Controle da Saúde - Principal</t>
  </si>
  <si>
    <t>(-) Dedução de Serviços de Registro, Análise e Controle da Saúde - Multas e Juros de Mora</t>
  </si>
  <si>
    <t>(-) Dedução de Serviços de Registro, Análise e Controle da Saúde - Dívida Ativa</t>
  </si>
  <si>
    <t>(-) Dedução de Serviços de Registro, Análise e Controle da Saúde - Dívida Ativa - Multas e Juros de Mora da Dívida Ativa</t>
  </si>
  <si>
    <t>(-) Dedução de Serviços de Registro, Análise e Controle da Saúde - Multas</t>
  </si>
  <si>
    <t>(-) Dedução de Serviços de Registro, Análise e Controle da Saúde - Juros de Mora</t>
  </si>
  <si>
    <t>(-) Dedução de Serviços de Registro, Análise e Controle da Saúde - Dívida Ativa - Multas da Dívida Ativa</t>
  </si>
  <si>
    <t>(-) Dedução de Serviços de Registro, Análise e Controle da Saúde - Juros de Mora da Dívida Ativa</t>
  </si>
  <si>
    <t>(-) Dedução de Serviços Radiológicos e Laboratoriais</t>
  </si>
  <si>
    <t>(-) Dedução de Serviços Radiológicos e Laboratoriais - Principal</t>
  </si>
  <si>
    <t>(-) Dedução de Serviços Radiológicos e Laboratoriais - Multas e Juros de Mora</t>
  </si>
  <si>
    <t>(-) Dedução de Serviços Radiológicos e Laboratoriais - Dívida Ativa</t>
  </si>
  <si>
    <t>(-) Dedução de Serviços Radiológicos e Laboratoriais - Dívida Ativa - Multas e Juros de Mora da Dívida Ativa</t>
  </si>
  <si>
    <t>(-) Dedução de Serviços Radiológicos e Laboratoriais - Multas</t>
  </si>
  <si>
    <t>(-) Dedução de Serviços Radiológicos e Laboratoriais - Juros de Mora</t>
  </si>
  <si>
    <t>(-) Dedução de Serviços Radiológicos e Laboratoriais - Dívida Ativa - Multas da Dívida Ativa</t>
  </si>
  <si>
    <t>(-) Dedução de Serviços Radiológicos e Laboratoriais - Juros de Mora da Dívida Ativa</t>
  </si>
  <si>
    <t>(-) Dedução de Serviços Ambulatoriais</t>
  </si>
  <si>
    <t>(-) Dedução de Serviços Ambulatoriais - Principal</t>
  </si>
  <si>
    <t>(-) Dedução de Serviços Ambulatoriais - Multas e Juros de Mora</t>
  </si>
  <si>
    <t>(-) Dedução de Serviços Ambulatoriais - Dívida Ativa</t>
  </si>
  <si>
    <t>(-) Dedução de Serviços Ambulatoriais - Dívida Ativa - Multas e Juros de Mora da Dívida Ativa</t>
  </si>
  <si>
    <t>(-) Dedução de Serviços Ambulatoriais - Multas</t>
  </si>
  <si>
    <t>(-) Dedução de Serviços Ambulatoriais - Juros de Mora</t>
  </si>
  <si>
    <t>(-) Dedução de Serviços Ambulatoriais - Dívida Ativa - Multas da Dívida Ativa</t>
  </si>
  <si>
    <t>(-) Dedução de Serviços Ambulatoriais - Juros de Mora da Dívida Ativa</t>
  </si>
  <si>
    <t>(-) Dedução de Outros Serviços de Atendimento à Saúde</t>
  </si>
  <si>
    <t>(-) Dedução de Outros Serviços de Atendimento à Saúde - Principal</t>
  </si>
  <si>
    <t>(-) Dedução de Outros Serviços de Atendimento à Saúde - Multas e Juros de Mora</t>
  </si>
  <si>
    <t>(-) Dedução de Outros Serviços de Atendimento à Saúde - Dívida Ativa</t>
  </si>
  <si>
    <t>(-) Dedução de Outros Serviços de Atendimento à Saúde - Dívida Ativa - Multas e Juros de Mora da Dívida Ativa</t>
  </si>
  <si>
    <t>(-) Dedução de Outros Serviços de Atendimento à Saúde - Multas</t>
  </si>
  <si>
    <t>(-) Dedução de Outros Serviços de Atendimento à Saúde - Juros de Mora</t>
  </si>
  <si>
    <t>(-) Dedução de Outros Serviços de Atendimento à Saúde - Dívida Ativa - Multas da Dívida Ativa</t>
  </si>
  <si>
    <t>(-) Dedução de Outros Serviços de Atendimento à Saúde - Juros de Mora da Dívida Ativa</t>
  </si>
  <si>
    <t>(-) Dedução de Outros Serviços</t>
  </si>
  <si>
    <t>(-) Dedução de Outros Serviços - Principal</t>
  </si>
  <si>
    <t>(-) Dedução de Outros Serviços - Multas e Juros de Mora</t>
  </si>
  <si>
    <t>(-) Dedução de Outros Serviços - Dívida Ativa</t>
  </si>
  <si>
    <t>(-) Dedução de Outros Serviços - Dívida Ativa - Multas e Juros de Mora da Dívida Ativa</t>
  </si>
  <si>
    <t>(-) Dedução de Outros Serviços - Multas</t>
  </si>
  <si>
    <t>(-) Dedução de Outros Serviços - Juros de Mora</t>
  </si>
  <si>
    <t>(-) Dedução de Outros Serviços - Dívida Ativa - Multas da Dívida Ativa</t>
  </si>
  <si>
    <t>(-) Dedução de Outros Serviços - Juros de Mora da Dívida Ativa</t>
  </si>
  <si>
    <t>(-) Dedução de Transferências Correntes</t>
  </si>
  <si>
    <t>(-) Dedução de Transferências Decorrentes de Participação na Receita da União</t>
  </si>
  <si>
    <t>(-) Dedução de Transferências de Convênios da União e de Suas Entidades</t>
  </si>
  <si>
    <t>(-) Dedução de Transferências de Convênios da União para o Sistema Único de Saúde – SUS</t>
  </si>
  <si>
    <t>(-) Dedução de Transferências de Convênios da União para o Sistema Único de Saúde – SUS - Principal</t>
  </si>
  <si>
    <t>(-) Dedução de Transferências de Convênios da União Destinadas a Programas de Educação</t>
  </si>
  <si>
    <t>(-) Dedução de Transferências de Convênios da União Destinadas a Programas de Educação - Principal</t>
  </si>
  <si>
    <t>(-) Dedução de Transferências de Convênios da União Destinadas a Programas de Assistência Social</t>
  </si>
  <si>
    <t>(-) Dedução de Transferências de Convênios da União Destinadas a Programas de Assistência Social - Principal</t>
  </si>
  <si>
    <t>(-) Dedução de Transferências de Convênios da União Destinadas a Programas de Combate à Fome</t>
  </si>
  <si>
    <t>(-) Dedução de Transferências de Convênios da União Destinadas a Programas de Combate à Fome - Principal</t>
  </si>
  <si>
    <t>(-) Dedução de Transferências de Convênios da União Destinadas a Programas de Saneamento Básico</t>
  </si>
  <si>
    <t>(-) Dedução de Transferências de Convênios da União Destinadas a Programas de Saneamento Básico - Principal</t>
  </si>
  <si>
    <t>(-) Dedução de Transferências dos Estados e do Distrito Federal e de suas Entidades</t>
  </si>
  <si>
    <t>(-) Dedução de Participação na Receita dos Estados e Distrito Federal</t>
  </si>
  <si>
    <t>(-) Dedução de Cota-Parte do ICMS - Principal - FUNDEB</t>
  </si>
  <si>
    <t>(-) Dedução de Cota-Parte do IPI - Municípios - Principal - FUNDEB</t>
  </si>
  <si>
    <t>(-) Dedução de Transferências de Convênios dos Estados e DF e de Suas Entidades</t>
  </si>
  <si>
    <t>(-) Dedução de Transferências de Convênios dos Estados e DF para o Sistema Único de Saúde – SUS</t>
  </si>
  <si>
    <t>(-) Dedução de Transferências de Convênios dos Estados e DF para o Sistema Único de Saúde – SUS - Principal</t>
  </si>
  <si>
    <t>(-) Dedução de Transferências de Convênios dos Estados Destinadas a Programas de Educação</t>
  </si>
  <si>
    <t>(-) Dedução de Transferências de Convênios dos Estados Destinadas a Programas de Educação - Principal</t>
  </si>
  <si>
    <t>(-) Dedução de Transferências de Convênios dos Municípios e de Suas Entidades</t>
  </si>
  <si>
    <t>(-) Dedução de Transferências de Instituições Privadas</t>
  </si>
  <si>
    <t>(-) Dedução de Transferências de Convênios de Instituições Privadas para Programas de Saúde</t>
  </si>
  <si>
    <t>(-) Dedução de Transferências de Convênios de Instituições Privadas para Programas de Saúde - Principal</t>
  </si>
  <si>
    <t>(-) Dedução de Transferências de Convênios de Instituições Privadas para Programas de Educação</t>
  </si>
  <si>
    <t>(-) Dedução de Transferências de Convênios de Instituições Privadas para Programas de Educação - Principal</t>
  </si>
  <si>
    <t>(-) Dedução de Demais Transferências Correntes</t>
  </si>
  <si>
    <t>(-) Dedução de Transferências de Pessoas Físicas</t>
  </si>
  <si>
    <t>(-) Dedução de Outras Receitas Correntes</t>
  </si>
  <si>
    <t>(-) Dedução de Multas Administrativas, Contratuais e Judiciais</t>
  </si>
  <si>
    <t>(-) Dedução de Multas Previstas em Legislação Específica</t>
  </si>
  <si>
    <t>(-) Dedução de Multas Previstas em Legislação Específica - Principal</t>
  </si>
  <si>
    <t>(-) Dedução de Multas Previstas em Legislação Específica - Multas e Juros de Mora</t>
  </si>
  <si>
    <t>(-) Dedução de Multas Previstas em Legislação Específica - Dívida Ativa</t>
  </si>
  <si>
    <t>(-) Dedução de Multas Previstas em Legislação Específica - Dívida Ativa - Multas e Juros de Mora da Dívida Ativa</t>
  </si>
  <si>
    <t>(-) Dedução de Multas Previstas em Legislação Específica - Multas</t>
  </si>
  <si>
    <t>(-) Dedução de Multas Previstas em Legislação Específica - Juros de Mora</t>
  </si>
  <si>
    <t>(-) Dedução de Multas Previstas em Legislação Específica - Dívida Ativa - Multas da Dívida Ativa</t>
  </si>
  <si>
    <t>(-) Dedução de Multas Previstas em Legislação Específica - Juros de Mora da Dívida Ativa</t>
  </si>
  <si>
    <t>(-) Dedução de Multas Decorrentes de Sentenças Judiciais</t>
  </si>
  <si>
    <t>(-) Dedução de Multas Decorrentes de Sentenças Judiciais - Principal</t>
  </si>
  <si>
    <t>(-) Dedução de Multas Decorrentes de Sentenças Judiciais - Multas e Juros de Mora</t>
  </si>
  <si>
    <t>(-) Dedução de Multas Decorrentes de Sentenças Judiciais - Dívida Ativa</t>
  </si>
  <si>
    <t>(-) Dedução de Multas Decorrentes de Sentenças Judiciais - Dívida Ativa - Multas e Juros de Mora da Dívida Ativa</t>
  </si>
  <si>
    <t>(-) Dedução de Multas Decorrentes de Sentenças Judiciais - Multas</t>
  </si>
  <si>
    <t>(-) Dedução de Multas Decorrentes de Sentenças Judiciais - Juros de Mora</t>
  </si>
  <si>
    <t>(-) Dedução de Multas Decorrentes de Sentenças Judiciais - Dívida Ativa - Multas da Dívida Ativa</t>
  </si>
  <si>
    <t>(-) Dedução de Multas Decorrentes de Sentenças Judiciais - Juros de Mora da Dívida Ativa</t>
  </si>
  <si>
    <t>(-) Dedução de Multas e Juros Previstos em Contratos</t>
  </si>
  <si>
    <t>(-) Dedução de Multas e Juros Previstos em Contratos - Principal</t>
  </si>
  <si>
    <t>(-) Dedução de Multas e Juros Previstos em Contratos - Multas e Juros de Mora</t>
  </si>
  <si>
    <t>(-) Dedução de Multas e Juros Previstos em Contratos - Dívida Ativa</t>
  </si>
  <si>
    <t>(-) Dedução de Multas e Juros Previstos em Contratos - Dívida Ativa - Multas e Juros de Mora da Dívida Ativa</t>
  </si>
  <si>
    <t>(-) Dedução de Multas e Juros Previstos em Contratos - Multas</t>
  </si>
  <si>
    <t>(-) Dedução de Multas e Juros Previstos em Contratos - Juros de Mora</t>
  </si>
  <si>
    <t>(-) Dedução de Multas e Juros Previstos em Contratos - Dívida Ativa - Multas da Dívida Ativa</t>
  </si>
  <si>
    <t>(-) Dedução de Multas e Juros Previstos em Contratos - Juros de Mora da Dívida Ativa</t>
  </si>
  <si>
    <t>(-) Dedução de Multas Previstas na Legislação sobre Regime de Previdência Privada Complementar</t>
  </si>
  <si>
    <t>(-) Dedução de Multas Previstas na Legislação sobre Regime de Previdência Privada Complementar - Principal</t>
  </si>
  <si>
    <t>(-) Dedução de Multas Previstas na Legislação sobre Regime de Previdência Privada Complementar - Multas e Juros de Mora</t>
  </si>
  <si>
    <t>(-) Dedução de Multas Previstas na Legislação sobre Regime de Previdência Privada Complementar - Dívida Ativa</t>
  </si>
  <si>
    <t>(-) Dedução de Multas Previstas na Legislação sobre Regime de Previdência Privada Complementar - Dívida Ativa - Multas e Juros de Mora da Dívida Ativa</t>
  </si>
  <si>
    <t>(-) Dedução de Multas Previstas na Legislação sobre Regime de Previdência Privada Complementar - Multas</t>
  </si>
  <si>
    <t>(-) Dedução de Multas Previstas na Legislação sobre Regime de Previdência Privada Complementar - Juros de Mora</t>
  </si>
  <si>
    <t>(-) Dedução de Multas Previstas na Legislação sobre Regime de Previdência Privada Complementar - Dívida Ativa - Multas da Dívida Ativa</t>
  </si>
  <si>
    <t>(-) Dedução de Multas Previstas na Legislação sobre Regime de Previdência Privada Complementar - Juros de Mora da Dívida Ativa</t>
  </si>
  <si>
    <t>(-) Dedução de Indenizações, Restituições e Ressarcimentos</t>
  </si>
  <si>
    <t>(-) Dedução de Indenizações</t>
  </si>
  <si>
    <t>(-) Dedução de Outras Indenizações</t>
  </si>
  <si>
    <t>(-) Dedução de Outras Indenizações - Principal</t>
  </si>
  <si>
    <t>(-) Dedução de Restituições</t>
  </si>
  <si>
    <t>(-) Dedução de Restituição de Convênios</t>
  </si>
  <si>
    <t>(-) Dedução de Restituição de Convênios - Primárias</t>
  </si>
  <si>
    <t>(-) Dedução de Restituição de Convênios - Primárias - Principal</t>
  </si>
  <si>
    <t>(-) Dedução de Restituição de Convênios - Primárias - Multas e Juros de Mora</t>
  </si>
  <si>
    <t>(-) Dedução de Restituição de Convênios - Primárias - Multas</t>
  </si>
  <si>
    <t>(-) Dedução de Restituição de Convênios - Primárias - Juros de Mora</t>
  </si>
  <si>
    <t>(-) Dedução de Restituição de Convênios - Financeiras</t>
  </si>
  <si>
    <t>(-) Dedução de Restituição de Convênios - Financeiras - Principal</t>
  </si>
  <si>
    <t>(-) Dedução de Restituição de Convênios - Financeiras - Multas e Juros de Mora</t>
  </si>
  <si>
    <t>(-) Dedução de Restituição de Convênios - Financeiras - Multas</t>
  </si>
  <si>
    <t>(-) Dedução de Restituição de Convênios - Financeiras - Juros de Mora</t>
  </si>
  <si>
    <t>(-) Dedução de Restituição de Despesas de Exercícios Anteriores</t>
  </si>
  <si>
    <t>(-) Dedução de Outras Restituições</t>
  </si>
  <si>
    <t>(-) Dedução de Outras Restituições - Principal</t>
  </si>
  <si>
    <t>(-) Dedução de Outras Restituições - Multas e Juros de Mora</t>
  </si>
  <si>
    <t>(-) Dedução de Outras Restituições - Dívida Ativa</t>
  </si>
  <si>
    <t>(-) Dedução de Outras Restituições - Dívida Ativa - Multas e Juros de Mora da Dívida Ativa</t>
  </si>
  <si>
    <t>(-) Dedução de Outras Restituições - Multas</t>
  </si>
  <si>
    <t>(-) Dedução de Outras Restituições - Juros de Mora</t>
  </si>
  <si>
    <t>(-) Dedução de Outras Restituições - Dívida Ativa - Multas da Dívida Ativa</t>
  </si>
  <si>
    <t>(-) Dedução de Outras Restituições - Juros de Mora da Dívida Ativa</t>
  </si>
  <si>
    <t>(-) Dedução de Demais Receitas Correntes</t>
  </si>
  <si>
    <t>(-) Dedução de Contrapartida de Subvenções ou Subsídios</t>
  </si>
  <si>
    <t>(-) Dedução de Contrapartida de Subvenções ou Subsídios - Principal</t>
  </si>
  <si>
    <t>(-) Dedução de Ônus de Sucumbência</t>
  </si>
  <si>
    <t>(-) Dedução de Ônus de Sucumbência - Principal</t>
  </si>
  <si>
    <t>(-) Dedução de Outras Receitas</t>
  </si>
  <si>
    <t>(-) Dedução de Receitas de Capital</t>
  </si>
  <si>
    <t>(-) Dedução de Alienação de Bens</t>
  </si>
  <si>
    <t>(-) Dedução de Alienação de Bens Móveis</t>
  </si>
  <si>
    <t>(-) Dedução de Alienação de Títulos, Valores Mobiliários e Aplicações Congêneres Temporárias</t>
  </si>
  <si>
    <t>(-) Dedução de Alienação de Títulos, Valores Mobiliários e Aplicações Congêneres Temporárias - Principal</t>
  </si>
  <si>
    <t>(-) Dedução de Alienação de Bens Móveis e Semoventes</t>
  </si>
  <si>
    <t>(-) Dedução de Alienação de Bens Móveis e Semoventes - Principal</t>
  </si>
  <si>
    <t>(-) Dedução de Alienação de Bens Móveis e Semoventes - Dívida Ativa</t>
  </si>
  <si>
    <t>(-) Dedução de Alienação de Bens Imóveis</t>
  </si>
  <si>
    <t>(-) Dedução de Alienação de Bens Imóveis - Principal</t>
  </si>
  <si>
    <t>(-) Dedução de Alienação de Bens Imóveis - Dívida Ativa</t>
  </si>
  <si>
    <t>(-) Dedução de Alienação de Bens Intangíveis</t>
  </si>
  <si>
    <t>(-) Dedução de Alienação de Bens Intangíveis - Principal</t>
  </si>
  <si>
    <t>(-) Dedução de Alienação de Bens Intangíveis - Dívida Ativa</t>
  </si>
  <si>
    <t>(-) Dedução de Transferências de Capital</t>
  </si>
  <si>
    <t>(-) Dedução de Transferências de Convênios da União e de suas Entidades </t>
  </si>
  <si>
    <t>(-) Dedução de Transferências de Convênios da União destinadas a Programas de Educação</t>
  </si>
  <si>
    <t>(-) Dedução de Transferências de Convênios da União destinadas a Programas de Educação - Principal</t>
  </si>
  <si>
    <t>(-) Dedução de Transferências de Convênios da União destinadas a Programas de Saneamento Básico</t>
  </si>
  <si>
    <t>(-) Dedução de Transferências de Convênios da União destinadas a Programas de Saneamento Básico - Principal</t>
  </si>
  <si>
    <t>(-) Dedução de Transferências de Convênios da União destinadas a Programas de Meio Ambiente</t>
  </si>
  <si>
    <t>(-) Dedução de Transferências de Convênios da União destinadas a Programas de Meio Ambiente - Principal</t>
  </si>
  <si>
    <t>(-) Dedução de Transferências de Convênios da União destinadas a Programas de Infraestrutura em Transporte</t>
  </si>
  <si>
    <t>(-) Dedução de Transferências de Convênios da União destinadas a Programas de Infraestrutura em Transporte - Principal</t>
  </si>
  <si>
    <t>(-) Dedução de Transferências de Convênios dos Estados e DF e de Suas Entidades </t>
  </si>
  <si>
    <t>(-) Dedução de Transferências de Convênios dos Estados para o Sistema Único de Saúde – SUS</t>
  </si>
  <si>
    <t>(-) Dedução de Transferências de Convênios dos Estados para o Sistema Único de Saúde – SUS - Principal</t>
  </si>
  <si>
    <t>(-) Dedução de Transferências de Convênios dos Estados destinadas a Programas de Educação</t>
  </si>
  <si>
    <t>(-) Dedução de Transferências de Convênios dos Estados destinadas a Programas de Educação - Principal</t>
  </si>
  <si>
    <t>(-) Dedução de Transferências de Convênios dos Estados destinadas a Programas de Saneamento Básico</t>
  </si>
  <si>
    <t>(-) Dedução de Transferências de Convênios dos Estados destinadas a Programas de Saneamento Básico - Principal</t>
  </si>
  <si>
    <t>(-) Dedução de Transferências de Convênios dos Estados destinadas a Programas de Meio Ambiente</t>
  </si>
  <si>
    <t>(-) Dedução de Transferências de Convênios dos Estados destinadas a Programas de Meio Ambiente - Principal</t>
  </si>
  <si>
    <t>(-) Dedução de Transferências de Convênios dos Estados destinadas a Programas de Infraestrutura em Transporte</t>
  </si>
  <si>
    <t>(-) Dedução de Transferências de Convênios dos Estados destinadas a Programas de Infraestrutura em Transporte - Principal</t>
  </si>
  <si>
    <t>(-) Dedução de Transferências de Convênios de Instituições Privadas Destinados a Programas de Saúde</t>
  </si>
  <si>
    <t>(-) Dedução de Transferências de Convênios de Instituições Privadas Destinados a Programas de Saúde - Principal</t>
  </si>
  <si>
    <t>(-) Dedução de Transferências de Convênios de Instituições Privadas Destinados a Programas de Educação</t>
  </si>
  <si>
    <t>(-) Dedução de Transferências de Convênios de Instituições Privadas Destinados a Programas de Educação - Principal</t>
  </si>
  <si>
    <t>(-) Dedução de Contribuições - Intra OFSS</t>
  </si>
  <si>
    <t>(-) Dedução de Contribuições Sociais - Intra OFSS</t>
  </si>
  <si>
    <t>(-) Dedução de Contribuição Patronal - Servidor Civil - Intra OFSS</t>
  </si>
  <si>
    <t>(-) Dedução de Contribuição Patronal - Servidor Civil Ativo - Intra OFSS</t>
  </si>
  <si>
    <t>(-) Dedução de Contribuição Patronal - Servidor Civil Ativo - Principal - Intra OFSS</t>
  </si>
  <si>
    <t>(-) Dedução de Contribuição Patronal - Servidor Civil Ativo - Multas e Juros de Mora - Intra OFSS</t>
  </si>
  <si>
    <t>(-) Dedução de Contribuição Patronal - Servidor Civil Ativo - Dívida Ativa - Intra OFSS</t>
  </si>
  <si>
    <t>(-) Dedução de Contribuição Patronal - Servidor Civil Ativo - Dívida Ativa - Multas e Juros de Mora da Dívida Ativa - Intra OFSS</t>
  </si>
  <si>
    <t>(-) Dedução de Contribuição Patronal - Servidor Civil Ativo - Multas - Intra OFSS</t>
  </si>
  <si>
    <t>(-) Dedução de Contribuição Patronal - Servidor Civil Ativo - Juros de Mora - Intra OFSS</t>
  </si>
  <si>
    <t>(-) Dedução de Contribuição Patronal - Servidor Civil Ativo - Dívida Ativa - Multas da Dívida Ativa - Intra OFSS</t>
  </si>
  <si>
    <t>(-) Dedução de Contribuição Patronal - Servidor Civil Ativo - Juros de Mora da Dívida Ativa - Intra OFSS</t>
  </si>
  <si>
    <t>Receitas Correntes - Intra OFSS</t>
  </si>
  <si>
    <t>Impostos, Taxas e Contribuições de Melhoria - Intra OFSS</t>
  </si>
  <si>
    <t>Impostos - Intra OFSS</t>
  </si>
  <si>
    <t>Impostos sobre o Patrimônio - Intra OFSS</t>
  </si>
  <si>
    <t>Imposto sobre a Propriedade Predial e Territorial Urbana - Intra OFSS</t>
  </si>
  <si>
    <t>Imposto sobre a Propriedade Predial e Territorial Urbana - Principal - Intra OFSS</t>
  </si>
  <si>
    <t>Imposto sobre a Propriedade Predial e Territorial Urbana - Multas e Juros de Mora - Intra OFSS</t>
  </si>
  <si>
    <t>Imposto sobre a Propriedade Predial e Territorial Urbana - Dívida Ativa - Intra OFSS</t>
  </si>
  <si>
    <t>Imposto sobre a Propriedade Predial e Territorial Urbana - Dívida Ativa - Multas e Juros de Mora da Dívida Ativa - Intra OFSS</t>
  </si>
  <si>
    <t>Imposto sobre a Propriedade Predial e Territorial Urbana - Multas - Intra OFSS</t>
  </si>
  <si>
    <t>Imposto sobre a Propriedade Predial e Territorial Urbana - Juros de Mora - Intra OFSS</t>
  </si>
  <si>
    <t>Imposto sobre a Propriedade Predial e Territorial Urbana - Dívida Ativa - Multas da Dívida Ativa - Intra OFSS</t>
  </si>
  <si>
    <t>Imposto sobre a Propriedade Predial e Territorial Urbana - Juros de Mora da Dívida Ativa - Intra OFSS</t>
  </si>
  <si>
    <t>Impostos sobre Transmissão "Inter Vivos" de Bens Imóveis e de Direitos Reais sobre Imóveis - Principal - Intra OFSS</t>
  </si>
  <si>
    <t>Impostos sobre Transmissão "Inter Vivos" de Bens Imóveis e de Direitos Reais sobre Imóveis - Multas e Juros de Mora - Intra OFSS</t>
  </si>
  <si>
    <t>Impostos sobre Transmissão "Inter Vivos" de Bens Imóveis e de Direitos Reais sobre Imóveis - Dívida Ativa - Intra OFSS</t>
  </si>
  <si>
    <t>Impostos sobre Transmissão "Inter Vivos" de Bens Imóveis e de Direitos Reais sobre Imóveis - Dívida Ativa - Multas e Juros de Mora da Dívida Ativa - Intra OFSS</t>
  </si>
  <si>
    <t>Impostos sobre Transmissão "Inter Vivos" de Bens Imóveis e de Direitos Reais sobre Imóveis - Multas - Intra OFSS</t>
  </si>
  <si>
    <t>Impostos sobre Transmissão "Inter Vivos" de Bens Imóveis e de Direitos Reais sobre Imóveis - Juros de Mora - Intra OFSS</t>
  </si>
  <si>
    <t>Impostos sobre Transmissão "Inter Vivos" de Bens Imóveis e de Direitos Reais sobre Imóveis - Dívida Ativa - Multas da Dívida Ativa - Intra OFSS</t>
  </si>
  <si>
    <t>Impostos sobre Transmissão "Inter Vivos" de Bens Imóveis e de Direitos Reais sobre Imóveis - Juros de Mora da Dívida Ativa - Intra OFSS</t>
  </si>
  <si>
    <t>Impostos sobre a Produção e Circulação de Mercadorias e Serviços - Intra OFSS</t>
  </si>
  <si>
    <t>Impostos sobre Serviços - Intra OFSS</t>
  </si>
  <si>
    <t>Outros Impostos - Intra OFSS</t>
  </si>
  <si>
    <t>Outros Impostos - Principal - Intra OFSS</t>
  </si>
  <si>
    <t>Outros Impostos - Multas e Juros de Mora - Intra OFSS</t>
  </si>
  <si>
    <t>Outros Impostos - Dívida Ativa - Intra OFSS</t>
  </si>
  <si>
    <t>Outros Impostos - Dívida Ativa - Multas e Juros de Mora da Dívida Ativa - Intra OFSS</t>
  </si>
  <si>
    <t>Outros Impostos - Multas - Intra OFSS</t>
  </si>
  <si>
    <t>Outros Impostos - Juros de Mora - Intra OFSS</t>
  </si>
  <si>
    <t>Outros Impostos - Dívida Ativa - Multas da Dívida Ativa - Intra OFSS</t>
  </si>
  <si>
    <t>Outros Impostos - Juros de Mora da Dívida Ativa - Intra OFSS</t>
  </si>
  <si>
    <t>Taxas - Intra OFSS</t>
  </si>
  <si>
    <t>Taxas de Inspeção, Controle e Fiscalização - Intra OFSS</t>
  </si>
  <si>
    <t>Taxas de Inspeção, Controle e Fiscalização - Principal - Intra OFSS</t>
  </si>
  <si>
    <t>Taxas de Inspeção, Controle e Fiscalização - Multas e Juros de Mora - Intra OFSS</t>
  </si>
  <si>
    <t>Taxas de Inspeção, Controle e Fiscalização - Dívida Ativa - Intra OFSS</t>
  </si>
  <si>
    <t>Taxas de Inspeção, Controle e Fiscalização - Dívida Ativa - Multas e Juros de Mora da Dívida Ativa - Intra OFSS</t>
  </si>
  <si>
    <t>Taxas de Inspeção, Controle e Fiscalização - Multas - Intra OFSS</t>
  </si>
  <si>
    <t>Taxas de Inspeção, Controle e Fiscalização - Juros de Mora - Intra OFSS</t>
  </si>
  <si>
    <t>Taxas de Inspeção, Controle e Fiscalização - Dívida Ativa - Multas da Dívida Ativa - Intra OFSS</t>
  </si>
  <si>
    <t>Taxas de Inspeção, Controle e Fiscalização - Juros de Mora da Dívida Ativa - Intra OFSS</t>
  </si>
  <si>
    <t>Taxa de Controle e Fiscalização Ambiental - Intra OFSS</t>
  </si>
  <si>
    <t>Taxa de Controle e Fiscalização Ambiental - Principal - Intra OFSS</t>
  </si>
  <si>
    <t>Taxa de Controle e Fiscalização Ambiental - Multas e Juros de Mora - Intra OFSS</t>
  </si>
  <si>
    <t>Taxa de Controle e Fiscalização Ambiental - Dívida Ativa - Intra OFSS</t>
  </si>
  <si>
    <t>Taxa de Controle e Fiscalização Ambiental - Dívida Ativa - Multas e Juros de Mora da Dívida Ativa - Intra OFSS</t>
  </si>
  <si>
    <t>Taxa de Controle e Fiscalização Ambiental - Multas - Intra OFSS</t>
  </si>
  <si>
    <t>Taxa de Controle e Fiscalização Ambiental - Juros de Mora - Intra OFSS</t>
  </si>
  <si>
    <t>Taxa de Controle e Fiscalização Ambiental - Dívida Ativa - Multas da Dívida Ativa - Intra OFSS</t>
  </si>
  <si>
    <t>Taxa de Controle e Fiscalização Ambiental - Juros de Mora da Dívida Ativa - Intra OFSS</t>
  </si>
  <si>
    <t>Taxa de Fiscalização de Vigilância Sanitária - Intra OFSS</t>
  </si>
  <si>
    <t>Taxa de Fiscalização de Vigilância Sanitária - Principal - Intra OFSS</t>
  </si>
  <si>
    <t>Taxa de Fiscalização de Vigilância Sanitária - Multas e Juros de Mora - Intra OFSS</t>
  </si>
  <si>
    <t>Taxa de Fiscalização de Vigilância Sanitária - Dívida Ativa - Intra OFSS</t>
  </si>
  <si>
    <t>Taxa de Fiscalização de Vigilância Sanitária - Dívida Ativa - Multas e Juros de Mora da Dívida Ativa - Intra OFSS</t>
  </si>
  <si>
    <t>Taxa de Fiscalização de Vigilância Sanitária - Multas - Intra OFSS</t>
  </si>
  <si>
    <t>Taxa de Fiscalização de Vigilância Sanitária - Juros de Mora - Intra OFSS</t>
  </si>
  <si>
    <t>Taxa de Fiscalização de Vigilância Sanitária - Dívida Ativa - Multas da Dívida Ativa - Intra OFSS</t>
  </si>
  <si>
    <t>Taxa de Fiscalização de Vigilância Sanitária - Juros de Mora da Dívida Ativa - Intra OFSS</t>
  </si>
  <si>
    <t>Taxas Judiciais - Intra OFSS</t>
  </si>
  <si>
    <t>Taxas Judiciais - Principal - Intra OFSS</t>
  </si>
  <si>
    <t>Taxas Judiciais - Multas e Juros de Mora - Intra OFSS</t>
  </si>
  <si>
    <t>Taxas Judiciais - Dívida Ativa - Intra OFSS</t>
  </si>
  <si>
    <t>Taxas Judiciais - Dívida Ativa - Multas e Juros de Mora da Dívida Ativa - Intra OFSS</t>
  </si>
  <si>
    <t>Taxas Judiciais - Multas - Intra OFSS</t>
  </si>
  <si>
    <t>Taxas Judiciais - Juros de Mora - Intra OFSS</t>
  </si>
  <si>
    <t>Taxas Judiciais - Dívida Ativa - Multas da Dívida Ativa - Intra OFSS</t>
  </si>
  <si>
    <t>Taxas Judiciais - Juros de Mora da Dívida Ativa - Intra OFSS</t>
  </si>
  <si>
    <t>Taxas Extrajudiciais - Intra OFSS</t>
  </si>
  <si>
    <t>Taxas Extrajudiciais - Principal - Intra OFSS</t>
  </si>
  <si>
    <t>Taxas Extrajudiciais - Multas e Juros de Mora - Intra OFSS</t>
  </si>
  <si>
    <t>Taxas Extrajudiciais - Dívida Ativa - Intra OFSS</t>
  </si>
  <si>
    <t>Taxas Extrajudiciais - Dívida Ativa - Multas e Juros de Mora da Dívida Ativa - Intra OFSS</t>
  </si>
  <si>
    <t>Taxas Extrajudiciais - Multas - Intra OFSS</t>
  </si>
  <si>
    <t>Taxas Extrajudiciais - Juros de Mora - Intra OFSS</t>
  </si>
  <si>
    <t>Taxas Extrajudiciais - Dívida Ativa - Multas da Dívida Ativa - Intra OFSS</t>
  </si>
  <si>
    <t>Taxas Extrajudiciais - Juros de Mora da Dívida Ativa - Intra OFSS</t>
  </si>
  <si>
    <t>Taxa de Estudo de Impacto de Vizinhança (EIV) - Intra OFSS</t>
  </si>
  <si>
    <t>Taxa de Estudo de Impacto de Vizinhança (EIV) - Principal - Intra OFSS</t>
  </si>
  <si>
    <t>Taxa de Estudo de Impacto de Vizinhança (EIV) - Multas e Juros de Mora - Intra OFSS</t>
  </si>
  <si>
    <t>Taxa de Estudo de Impacto de Vizinhança (EIV) - Dívida Ativa - Intra OFSS</t>
  </si>
  <si>
    <t>Taxa de Estudo de Impacto de Vizinhança (EIV) - Dívida Ativa - Multas e Juros de Mora da Dívida Ativa - Intra OFSS</t>
  </si>
  <si>
    <t>Taxa de Estudo de Impacto de Vizinhança (EIV) - Multas - Intra OFSS</t>
  </si>
  <si>
    <t>Taxa de Estudo de Impacto de Vizinhança (EIV) - Juros de Mora - Intra OFSS</t>
  </si>
  <si>
    <t>Taxa de Estudo de Impacto de Vizinhança (EIV) - Dívida Ativa - Multas da Dívida Ativa - Intra OFSS</t>
  </si>
  <si>
    <t>Taxa de Estudo de Impacto de Vizinhança (EIV) - Juros de Mora da Dívida Ativa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</si>
  <si>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</si>
  <si>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</si>
  <si>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</si>
  <si>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de Mora - Intra OFSS</t>
  </si>
  <si>
    <t>Contribuição de Melhoria para Expansão da Rede de Água Potável e Esgoto Sanitário - Dívida Ativa - Intra OFSS</t>
  </si>
  <si>
    <t>Contribuição de Melhoria para Expansão da Rede de Água Potável e Esgoto Sanitário - Dívida Ativa - Multas e Juros de Mora da Dívida Ativa - Intra OFSS</t>
  </si>
  <si>
    <t>Contribuição de Melhoria para Expansão da Rede de Água Potável e Esgoto Sanitário - Multas - Intra OFSS</t>
  </si>
  <si>
    <t>Contribuição de Melhoria para Expansão da Rede de Água Potável e Esgoto Sanitário - Juros de Mora - Intra OFSS</t>
  </si>
  <si>
    <t>Contribuição de Melhoria para Expansão da Rede de Água Potável e Esgoto Sanitário - Dívida Ativa - Multas da Dívida Ativa - Intra OFSS</t>
  </si>
  <si>
    <t>Contribuição de Melhoria para Expansão da Rede de Água Potável e Esgoto Sanitário - Juros de Mora da Dívida Ativa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</si>
  <si>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</si>
  <si>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</si>
  <si>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de Mora - Intra OFSS</t>
  </si>
  <si>
    <t>Contribuição de Melhoria para Expansão da Rede de Iluminação Pública na Cidade - Dívida Ativa - Intra OFSS</t>
  </si>
  <si>
    <t>Contribuição de Melhoria para Expansão da Rede de Iluminação Pública na Cidade - Dívida Ativa - Multas e Juros de Mora da Dívida Ativa - Intra OFSS</t>
  </si>
  <si>
    <t>Contribuição de Melhoria para Expansão da Rede de Iluminação Pública na Cidade - Multas - Intra OFSS</t>
  </si>
  <si>
    <t>Contribuição de Melhoria para Expansão da Rede de Iluminação Pública na Cidade - Juros de Mora - Intra OFSS</t>
  </si>
  <si>
    <t>Contribuição de Melhoria para Expansão da Rede de Iluminação Pública na Cidade - Dívida Ativa - Multas da Dívida Ativa - Intra OFSS</t>
  </si>
  <si>
    <t>Contribuição de Melhoria para Expansão da Rede de Iluminação Pública na Cidade - Juros de Mora da Dívida Ativa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</si>
  <si>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</si>
  <si>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</si>
  <si>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de Mora - Intra OFSS</t>
  </si>
  <si>
    <t>Contribuição de Melhoria para Expansão de Rede de Iluminação Pública Rural - Dívida Ativa - Intra OFSS</t>
  </si>
  <si>
    <t>Contribuição de Melhoria para Expansão de Rede de Iluminação Pública Rural - Dívida Ativa - Multas e Juros de Mora da Dívida Ativa - Intra OFSS</t>
  </si>
  <si>
    <t>Contribuição de Melhoria para Expansão de Rede de Iluminação Pública Rural - Multas - Intra OFSS</t>
  </si>
  <si>
    <t>Contribuição de Melhoria para Expansão de Rede de Iluminação Pública Rural - Juros de Mora - Intra OFSS</t>
  </si>
  <si>
    <t>Contribuição de Melhoria para Expansão de Rede de Iluminação Pública Rural - Dívida Ativa - Multas da Dívida Ativa - Intra OFSS</t>
  </si>
  <si>
    <t>Contribuição de Melhoria para Expansão de Rede de Iluminação Pública Rural - Juros de Mora da Dívida Ativa - Intra OFSS</t>
  </si>
  <si>
    <t>Contribuição de Melhoria para Pavimentação e Obras Complementares - Intra OFSS</t>
  </si>
  <si>
    <t>Contribuição de Melhoria para Pavimentação e Obras Complementares - Principal - Intra OFSS</t>
  </si>
  <si>
    <t>Contribuição de Melhoria para Pavimentação e Obras Complementares - Multas e Juros de Mora - Intra OFSS</t>
  </si>
  <si>
    <t>Contribuição de Melhoria para Pavimentação e Obras Complementares - Dívida Ativa - Intra OFSS</t>
  </si>
  <si>
    <t>Contribuição de Melhoria para Pavimentação e Obras Complementares - Dívida Ativa - Multas e Juros de Mora da Dívida Ativa - Intra OFSS</t>
  </si>
  <si>
    <t>Contribuição de Melhoria para Pavimentação e Obras Complementares - Multas - Intra OFSS</t>
  </si>
  <si>
    <t>Contribuição de Melhoria para Pavimentação e Obras Complementares - Juros de Mora - Intra OFSS</t>
  </si>
  <si>
    <t>Contribuição de Melhoria para Pavimentação e Obras Complementares - Dívida Ativa - Multas da Dívida Ativa - Intra OFSS</t>
  </si>
  <si>
    <t>Contribuição de Melhoria para Pavimentação e Obras Complementares - Juros de Mora da Dívida Ativa - Intra OFSS</t>
  </si>
  <si>
    <t>Outras Contribuições de Melhoria - Intra OFSS</t>
  </si>
  <si>
    <t>Contribuições - Intra OFSS</t>
  </si>
  <si>
    <t>Contribuições Sociais - Intra OFSS</t>
  </si>
  <si>
    <t>Contribuição Patronal Oriunda de Sentenças Judiciais - Patronal - Servidor Civil Ativo - Intra OFSS</t>
  </si>
  <si>
    <t>Contribuição Patronal Oriunda de Sentenças Judiciais - Patronal - Servidor Civil Ativo - Principal - Intra OFSS</t>
  </si>
  <si>
    <t>Contribuição Patronal Oriunda de Sentenças Judiciais - Patronal - Servidor Civil Ativo - Multas e Juros de Mora - Intra OFSS</t>
  </si>
  <si>
    <t>Contribuição Patronal Oriunda de Sentenças Judiciais - Patronal - Servidor Civil Ativo - Dívida Ativa - Intra OFSS</t>
  </si>
  <si>
    <t>Contribuição Patronal Oriunda de Sentenças Judiciais - Patronal - Servidor Civil Ativo - Dívida Ativa - Multas e Juros de Mora da Dívida Ativa - Intra OFSS</t>
  </si>
  <si>
    <t>Contribuição Patronal Oriunda de Sentenças Judiciais - Patronal - Servidor Civil Ativo - Multas - Intra OFSS</t>
  </si>
  <si>
    <t>Contribuição Patronal Oriunda de Sentenças Judiciais - Patronal - Servidor Civil Ativo - Juros de Mora - Intra OFSS</t>
  </si>
  <si>
    <t>Contribuição Patronal Oriunda de Sentenças Judiciais - Patronal - Servidor Civil Ativo - Dívida Ativa - Multas da Dívida Ativa - Intra OFSS</t>
  </si>
  <si>
    <t>Contribuição Patronal Oriunda de Sentenças Judiciais - Patronal - Servidor Civil Ativo - Juros de Mora da Dívida Ativa - Intra OFSS</t>
  </si>
  <si>
    <t>Contribuição Patronal - Servidor Civil Inativo e Pensionistas - Intra OFSS</t>
  </si>
  <si>
    <t>Contribuição Patronal - Servidor Civil - Inativo - Intra OFSS</t>
  </si>
  <si>
    <t>Contribuição Patronal - Servidor Civil - Inativo - Principal - Intra OFSS</t>
  </si>
  <si>
    <t>Contribuição Patronal - Servidor Civil - Inativo - Multas e Juros de Mora - Intra OFSS</t>
  </si>
  <si>
    <t>Contribuição Patronal - Servidor Civil - Inativo - Dívida Ativa - Intra OFSS</t>
  </si>
  <si>
    <t>Contribuição Patronal - Servidor Civil - Inativo - Dívida Ativa - Multas e Juros de Mora da Dívida Ativa - Intra OFSS</t>
  </si>
  <si>
    <t>Contribuição Patronal - Servidor Civil - Inativo - Multas - Intra OFSS</t>
  </si>
  <si>
    <t>Contribuição Patronal - Servidor Civil - Inativo - Juros de Mora - Intra OFSS</t>
  </si>
  <si>
    <t>Contribuição Patronal - Servidor Civil - Inativo - Dívida Ativa - Multas da Dívida Ativa - Intra OFSS</t>
  </si>
  <si>
    <t>Contribuição Patronal - Servidor Civil - Inativo - Juros de Mora da Dívida Ativa - Intra OFSS</t>
  </si>
  <si>
    <t>Contribuição Patronal - Servidor Civil - Pensionistas - Intra OFSS</t>
  </si>
  <si>
    <t>Contribuição Patronal - Servidor Civil - Pensionistas - Principal - Intra OFSS</t>
  </si>
  <si>
    <t>Contribuição Patronal - Servidor Civil - Pensionistas - Multas e Juros de Mora - Intra OFSS</t>
  </si>
  <si>
    <t>Contribuição Patronal - Servidor Civil - Pensionistas - Dívida Ativa - Intra OFSS</t>
  </si>
  <si>
    <t>Contribuição Patronal - Servidor Civil - Pensionistas - Dívida Ativa - Multas e Juros de Mora da Dívida Ativa - Intra OFSS</t>
  </si>
  <si>
    <t>Contribuição Patronal - Servidor Civil - Pensionistas - Multas - Intra OFSS</t>
  </si>
  <si>
    <t>Contribuição Patronal - Servidor Civil - Pensionistas - Juros de Mora - Intra OFSS</t>
  </si>
  <si>
    <t>Contribuição Patronal - Servidor Civil - Pensionistas - Dívida Ativa - Multas da Dívida Ativa - Intra OFSS</t>
  </si>
  <si>
    <t>Contribuição Patronal - Servidor Civil - Pensionistas - Juros de Mora da Dívida Ativa - Intra OFSS</t>
  </si>
  <si>
    <t>Contribuição Patronal Oriunda de Sentenças Judiciais - Servidor Civil Inativo - Intra OFSS</t>
  </si>
  <si>
    <t>Contribuição Patronal Oriunda de Sentenças Judiciais - Servidor Civil Inativo - Principal - Intra OFSS</t>
  </si>
  <si>
    <t>Contribuição Patronal Oriunda de Sentenças Judiciais - Servidor Civil Inativo - Multas e Juros de Mora - Intra OFSS</t>
  </si>
  <si>
    <t>Contribuição Patronal Oriunda de Sentenças Judiciais - Servidor Civil Inativo - Dívida Ativa - Intra OFSS</t>
  </si>
  <si>
    <t>Contribuição Patronal Oriunda de Sentenças Judiciais - Servidor Civil Inativo - Dívida Ativa - Multas e Juros de Mora da Dívida Ativa - Intra OFSS</t>
  </si>
  <si>
    <t>Contribuição Patronal Oriunda de Sentenças Judiciais - Servidor Civil Inativo - Multas - Intra OFSS</t>
  </si>
  <si>
    <t>Contribuição Patronal Oriunda de Sentenças Judiciais - Servidor Civil Inativo - Juros de Mora - Intra OFSS</t>
  </si>
  <si>
    <t>Contribuição Patronal Oriunda de Sentenças Judiciais - Servidor Civil Inativo - Dívida Ativa - Multas da Dívida Ativa - Intra OFSS</t>
  </si>
  <si>
    <t>Contribuição Patronal Oriunda de Sentenças Judiciais - Servidor Civil Inativo - Juros de Mora da Dívida Ativa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</si>
  <si>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</si>
  <si>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</si>
  <si>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</si>
  <si>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de Mora - Intra OFSS</t>
  </si>
  <si>
    <t>Contribuição Patronal - Servidor Civil Ativo - Parcelamentos - Dívida Ativa - Intra OFSS</t>
  </si>
  <si>
    <t>Contribuição Patronal - Servidor Civil Ativo - Parcelamentos - Dívida Ativa - Multas e Juros de Mora da Dívida Ativa - Intra OFSS</t>
  </si>
  <si>
    <t>Contribuição Patronal - Servidor Civil Ativo - Parcelamentos - Multas - Intra OFSS</t>
  </si>
  <si>
    <t>Contribuição Patronal - Servidor Civil Ativo - Parcelamentos - Juros de Mora - Intra OFSS</t>
  </si>
  <si>
    <t>Contribuição Patronal - Servidor Civil Ativo - Parcelamentos - Dívida Ativa - Multas da Dívida Ativa - Intra OFSS</t>
  </si>
  <si>
    <t>Contribuição Patronal - Servidor Civil Ativo - Parcelamentos - Juros de Mora da Dívida Ativa - Intra OFSS</t>
  </si>
  <si>
    <t>Contribuição Patronal - Servidor Civil Inativo - Parcelamentos - Intra OFSS</t>
  </si>
  <si>
    <t>Contribuição Patronal - Servidor Civil Inativo - Parcelamentos - Principal - Intra OFSS</t>
  </si>
  <si>
    <t>Contribuição Patronal - Servidor Civil Inativo - Parcelamentos - Multas e Juros de Mora - Intra OFSS</t>
  </si>
  <si>
    <t>Contribuição Patronal - Servidor Civil Inativo - Parcelamentos - Dívida Ativa - Intra OFSS</t>
  </si>
  <si>
    <t>Contribuição Patronal - Servidor Civil Inativo - Parcelamentos - Dívida Ativa - Multas e Juros de Mora da Dívida Ativa - Intra OFSS</t>
  </si>
  <si>
    <t>Contribuição Patronal - Servidor Civil Inativo - Parcelamentos - Multas - Intra OFSS</t>
  </si>
  <si>
    <t>Contribuição Patronal - Servidor Civil Inativo - Parcelamentos - Juros de Mora - Intra OFSS</t>
  </si>
  <si>
    <t>Contribuição Patronal - Servidor Civil Inativo - Parcelamentos - Dívida Ativa - Multas da Dívida Ativa - Intra OFSS</t>
  </si>
  <si>
    <t>Contribuição Patronal - Servidor Civil Inativo - Parcelamentos - Juros de Mora da Dívida Ativa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</si>
  <si>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</si>
  <si>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</si>
  <si>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de Mora - Intra OFSS</t>
  </si>
  <si>
    <t>Contribuição Patronal - Servidor Civil - Pensionistas - Parcelamentos - Dívida Ativa - Intra OFSS</t>
  </si>
  <si>
    <t>Contribuição Patronal - Servidor Civil - Pensionistas - Parcelamentos - Dívida Ativa - Multas e Juros de Mora da Dívida Ativa - Intra OFSS</t>
  </si>
  <si>
    <t>Contribuição Patronal - Servidor Civil - Pensionistas - Parcelamentos - Multas - Intra OFSS</t>
  </si>
  <si>
    <t>Contribuição Patronal - Servidor Civil - Pensionistas - Parcelamentos - Juros de Mora - Intra OFSS</t>
  </si>
  <si>
    <t>Contribuição Patronal - Servidor Civil - Pensionistas - Parcelamentos - Dívida Ativa - Multas da Dívida Ativa - Intra OFSS</t>
  </si>
  <si>
    <t>Contribuição Patronal - Servidor Civil - Pensionistas - Parcelamentos - Juros de Mora da Dívida Ativa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</si>
  <si>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</si>
  <si>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</si>
  <si>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de Mora - Intra OFSS</t>
  </si>
  <si>
    <t>Contribuição para Fundos de Assistência Médica - Servidores Civis - Multas - Intra OFSS</t>
  </si>
  <si>
    <t>Contribuição para Fundos de Assistência Médica - Servidores Civis - Juros de Mora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</si>
  <si>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</si>
  <si>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</si>
  <si>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de Mora - Intra OFSS</t>
  </si>
  <si>
    <t>Contribuição para Fundos de Assistência Médica - Servidores Civis - Parcelamentos - Multas - Intra OFSS</t>
  </si>
  <si>
    <t>Contribuição para Fundos de Assistência Médica - Servidores Civis - Parcelamentos - Juros de Mora - Intra OFSS</t>
  </si>
  <si>
    <t>Contribuição para Fundos de Assistência Médica - Outros Beneficiários - Intra OFSS</t>
  </si>
  <si>
    <t>Contribuição para Fundos de Assistência Médica - Outros Beneficiários - Principal - Intra OFSS</t>
  </si>
  <si>
    <t>Contribuição para Fundos de Assistência Médica - Outros Beneficiários - Multas e Juros de Mora - Intra OFSS</t>
  </si>
  <si>
    <t>Contribuição para Fundos de Assistência Médica - Outros Beneficiários - Multas - Intra OFSS</t>
  </si>
  <si>
    <t>Contribuição para Fundos de Assistência Médica - Outros Beneficiários - Juros de Mora - Intra OFSS</t>
  </si>
  <si>
    <t>Contribuição para Fundos de Assistência Médica - Outros Beneficiários - Parcelamentos - Intra OFSS</t>
  </si>
  <si>
    <t>Contribuição para Fundos de Assistência Médica - Outros Beneficiários - Parcelamentos - Principal - Intra OFSS</t>
  </si>
  <si>
    <t>Contribuição para Fundos de Assistência Médica - Outros Beneficiários - Parcelamentos - Multas e Juros de Mora - Intra OFSS</t>
  </si>
  <si>
    <t>Contribuição para Fundos de Assistência Médica - Outros Beneficiários - Parcelamentos - Multas - Intra OFSS</t>
  </si>
  <si>
    <t>Contribuição para Fundos de Assistência Médica - Outros Beneficiários - Parcelamentos - Juros de Mora - Intra OFSS</t>
  </si>
  <si>
    <t>Outras Contribuições Sociais - Intra OFSS</t>
  </si>
  <si>
    <t>Demais Contribuições Sociais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</si>
  <si>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</si>
  <si>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</si>
  <si>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de Mora - Intra OFSS</t>
  </si>
  <si>
    <t>Contribuição para o Custeio do Serviço de Iluminação Pública - Dívida Ativa - Intra OFSS</t>
  </si>
  <si>
    <t>Contribuição para o Custeio do Serviço de Iluminação Pública - Dívida Ativa - Multas e Juros de Mora da Dívida Ativa - Intra OFSS</t>
  </si>
  <si>
    <t>Contribuição para o Custeio do Serviço de Iluminação Pública - Multas - Intra OFSS</t>
  </si>
  <si>
    <t>Contribuição para o Custeio do Serviço de Iluminação Pública - Juros de Mora - Intra OFSS</t>
  </si>
  <si>
    <t>Contribuição para o Custeio do Serviço de Iluminação Pública - Dívida Ativa - Multas da Dívida Ativa - Intra OFSS</t>
  </si>
  <si>
    <t>Contribuição para o Custeio do Serviço de Iluminação Pública - Juros de Mora da Dívida Ativa - Intra OFSS</t>
  </si>
  <si>
    <t>Receita Patrimonial - Intra OFSS</t>
  </si>
  <si>
    <t>Exploração do Patrimônio Imobiliário do Estado - Intra OFSS</t>
  </si>
  <si>
    <t>Aluguéis, Arrendamentos, Foros, Laudêmios, Tarifas de Ocupação - Intra OFSS</t>
  </si>
  <si>
    <t>Aluguéis e Arrendamentos - Intra OFSS</t>
  </si>
  <si>
    <t>Aluguéis e Arrendamentos - Principal - Intra OFSS</t>
  </si>
  <si>
    <t>Aluguéis e Arrendamentos - Multas e Juros de Mora - Intra OFSS</t>
  </si>
  <si>
    <t>Aluguéis e Arrendamentos - Dívida Ativa - Intra OFSS</t>
  </si>
  <si>
    <t>Aluguéis e Arrendamentos - Dívida Ativa - Multas e Juros de Mora da Dívida Ativa - Intra OFSS</t>
  </si>
  <si>
    <t>Aluguéis e Arrendamentos - Multas - Intra OFSS</t>
  </si>
  <si>
    <t>Aluguéis e Arrendamentos - Juros de Mora - Intra OFSS</t>
  </si>
  <si>
    <t>Aluguéis e Arrendamentos - Dívida Ativa - Multas da Dívida Ativa - Intra OFSS</t>
  </si>
  <si>
    <t>Aluguéis e Arrendamentos - Juros de Mora da Dívida Ativa - Intra OFSS</t>
  </si>
  <si>
    <t>Concessão, Permissão, Autorização ou Cessão do Direito de Uso de Bens Imóveis Públicos - Intra OFSS</t>
  </si>
  <si>
    <t>Concessão, Permissão, Autorização ou Cessão do Direito de Uso de Bens Imóveis Públicos - Principal - Intra OFSS</t>
  </si>
  <si>
    <t>Concessão, Permissão, Autorização ou Cessão do Direito de Uso de Bens Imóveis Públicos - Multas e Juros de Mora - Intra OFSS</t>
  </si>
  <si>
    <t>Concessão, Permissão, Autorização ou Cessão do Direito de Uso de Bens Imóveis Públicos - Dívida Ativa - Intra OFSS</t>
  </si>
  <si>
    <t>Concessão, Permissão, Autorização ou Cessão do Direito de Uso de Bens Imóveis Públicos - Dívida Ativa - Multas e Juros de Mora da Dívida Ativa - Intra OFSS</t>
  </si>
  <si>
    <t>Concessão, Permissão, Autorização ou Cessão do Direito de Uso de Bens Imóveis Públicos - Multas - Intra OFSS</t>
  </si>
  <si>
    <t>Concessão, Permissão, Autorização ou Cessão do Direito de Uso de Bens Imóveis Públicos - Juros de Mora - Intra OFSS</t>
  </si>
  <si>
    <t>Concessão, Permissão, Autorização ou Cessão do Direito de Uso de Bens Imóveis Públicos - Dívida Ativa - Multas da Dívida Ativa - Intra OFSS</t>
  </si>
  <si>
    <t>Concessão, Permissão, Autorização ou Cessão do Direito de Uso de Bens Imóveis Públicos - Juros de Mora da Dívida Ativa - Intra OFSS</t>
  </si>
  <si>
    <t>Outras Receitas Imobiliárias - Intra OFSS</t>
  </si>
  <si>
    <t>Outras Receitas Imobiliárias - Principal - Intra OFSS</t>
  </si>
  <si>
    <t>Outras Receitas Imobiliárias - Multas e Juros de Mora - Intra OFSS</t>
  </si>
  <si>
    <t>Outras Receitas Imobiliárias - Dívida Ativa - Intra OFSS</t>
  </si>
  <si>
    <t>Outras Receitas Imobiliárias - Dívida Ativa - Multas e Juros de Mora da Dívida Ativa - Intra OFSS</t>
  </si>
  <si>
    <t>Outras Receitas Imobiliárias - Multas - Intra OFSS</t>
  </si>
  <si>
    <t>Outras Receitas Imobiliárias - Juros de Mora - Intra OFSS</t>
  </si>
  <si>
    <t>Outras Receitas Imobiliárias - Dívida Ativa - Multas da Dívida Ativa - Intra OFSS</t>
  </si>
  <si>
    <t>Outras Receitas Imobiliárias - Juros de Mora da Dívida Ativa - Intra OFSS</t>
  </si>
  <si>
    <t>Demais Receitas Patrimoniais - Intra OFSS</t>
  </si>
  <si>
    <t>Outras Receitas Patrimoniais - Intra OFSS</t>
  </si>
  <si>
    <t>Outras Receitas Patrimoniais - Principal - Intra OFSS</t>
  </si>
  <si>
    <t>Outras Receitas Patrimoniais - Multas e Juros de Mora - Intra OFSS</t>
  </si>
  <si>
    <t>Outras Receitas Patrimoniais - Dívida Ativa - Intra OFSS</t>
  </si>
  <si>
    <t>Outras Receitas Patrimoniais - Dívida Ativa - Multas e Juros de Mora da Dívida Ativa - Intra OFSS</t>
  </si>
  <si>
    <t>Outras Receitas Patrimoniais - Multas - Intra OFSS</t>
  </si>
  <si>
    <t>Outras Receitas Patrimoniais - Juros de Mora - Intra OFSS</t>
  </si>
  <si>
    <t>Outras Receitas Patrimoniais - Dívida Ativa - Multas da Dívida Ativa - Intra OFSS</t>
  </si>
  <si>
    <t>Outras Receitas Patrimoniais - Juros de Mora da Dívida Ativa - Intra OFSS</t>
  </si>
  <si>
    <t>Receita Agropecuária - Intra OFSS</t>
  </si>
  <si>
    <t>Receita Agropecuária - Principal - Intra OFSS</t>
  </si>
  <si>
    <t>Receita Agropecuária - Multas e Juros de Mora - Intra OFSS</t>
  </si>
  <si>
    <t>Receita Agropecuária - Dívida Ativa - Intra OFSS</t>
  </si>
  <si>
    <t>Receita Agropecuária - Dívida Ativa - Multas e Juros de Mora da Dívida Ativa - Intra OFSS</t>
  </si>
  <si>
    <t>Receita Agropecuária - Multas - Intra OFSS</t>
  </si>
  <si>
    <t>Receita Agropecuária - Juros de Mora - Intra OFSS</t>
  </si>
  <si>
    <t>Receita Agropecuária - Dívida Ativa - Multas da Dívida Ativa - Intra OFSS</t>
  </si>
  <si>
    <t>Receita Agropecuária - Juros de Mora da Dívida Ativa - Intra OFSS</t>
  </si>
  <si>
    <t>Receita Industrial - Intra OFSS</t>
  </si>
  <si>
    <t>Receita Industrial - Principal - Intra OFSS</t>
  </si>
  <si>
    <t>Receita Industrial - Multas e Juros de Mora - Intra OFSS</t>
  </si>
  <si>
    <t>Receita Industrial - Dívida Ativa - Intra OFSS</t>
  </si>
  <si>
    <t>Receita Industrial - Dívida Ativa - Multas e Juros de Mora da Dívida Ativa - Intra OFSS</t>
  </si>
  <si>
    <t>Receita Industrial - Multas - Intra OFSS</t>
  </si>
  <si>
    <t>Receita Industrial - Juros de Mora - Intra OFSS</t>
  </si>
  <si>
    <t>Receita Industrial - Dívida Ativa - Multas da Dívida Ativa - Intra OFSS</t>
  </si>
  <si>
    <t>Receita Industrial - Juros de Mora da Dívida Ativa - Intra OFSS</t>
  </si>
  <si>
    <t>Receita de Serviços - Intra OFSS</t>
  </si>
  <si>
    <t>Serviços Administrativos e Comerciais Gerais - Intra OFSS</t>
  </si>
  <si>
    <t>Inscrição em Concursos e Processos Seletivos - Intra OFSS</t>
  </si>
  <si>
    <t>Inscrição em Concursos e Processos Seletivos - Principal - Intra OFSS</t>
  </si>
  <si>
    <t>Inscrição em Concursos e Processos Seletivos - Multas e Juros de Mora - Intra OFSS</t>
  </si>
  <si>
    <t>Inscrição em Concursos e Processos Seletivos - Dívida Ativa - Intra OFSS</t>
  </si>
  <si>
    <t>Inscrição em Concursos e Processos Seletivos - Dívida Ativa - Multas e Juros de Mora da Dívida Ativa - Intra OFSS</t>
  </si>
  <si>
    <t>Inscrição em Concursos e Processos Seletivos - Multas - Intra OFSS</t>
  </si>
  <si>
    <t>Inscrição em Concursos e Processos Seletivos - Juros de Mora - Intra OFSS</t>
  </si>
  <si>
    <t>Inscrição em Concursos e Processos Seletivos - Dívida Ativa - Multas da Dívida Ativa - Intra OFSS</t>
  </si>
  <si>
    <t>Inscrição em Concursos e Processos Seletivos - Juros de Mora da Dívida Ativa - Intra OFSS</t>
  </si>
  <si>
    <t>Serviços de Registro, Certificação e Fiscalização - Intra OFSS</t>
  </si>
  <si>
    <t>Serviços de Registro, Certificação e Fiscalização - Principal - Intra OFSS</t>
  </si>
  <si>
    <t>Serviços de Registro, Certificação e Fiscalização - Multas e Juros de Mora - Intra OFSS</t>
  </si>
  <si>
    <t>Serviços de Registro, Certificação e Fiscalização - Dívida Ativa - Intra OFSS</t>
  </si>
  <si>
    <t>Serviços de Registro, Certificação e Fiscalização - Dívida Ativa - Multas e Juros de Mora da Dívida Ativa - Intra OFSS</t>
  </si>
  <si>
    <t>Serviços de Registro, Certificação e Fiscalização - Multas - Intra OFSS</t>
  </si>
  <si>
    <t>Serviços de Registro, Certificação e Fiscalização - Juros de Mora - Intra OFSS</t>
  </si>
  <si>
    <t>Serviços de Registro, Certificação e Fiscalização - Dívida Ativa - Multas da Dívida Ativa - Intra OFSS</t>
  </si>
  <si>
    <t>Serviços de Registro, Certificação e Fiscalização - Juros de Mora da Dívida Ativa - Intra OFSS</t>
  </si>
  <si>
    <t>Serviços de Informação e Tecnologia - Intra OFSS</t>
  </si>
  <si>
    <t>Serviços de Informação e Tecnologia - Principal - Intra OFSS</t>
  </si>
  <si>
    <t>Serviços de Informação e Tecnologia - Multas e Juros de Mora - Intra OFSS</t>
  </si>
  <si>
    <t>Serviços de Informação e Tecnologia - Dívida Ativa - Intra OFSS</t>
  </si>
  <si>
    <t>Serviços de Informação e Tecnologia - Dívida Ativa - Multas e Juros de Mora da Dívida Ativa - Intra OFSS</t>
  </si>
  <si>
    <t>Serviços de Informação e Tecnologia - Multas - Intra OFSS</t>
  </si>
  <si>
    <t>Serviços de Informação e Tecnologia - Juros de Mora - Intra OFSS</t>
  </si>
  <si>
    <t>Serviços de Informação e Tecnologia - Dívida Ativa - Multas da Dívida Ativa - Intra OFSS</t>
  </si>
  <si>
    <t>Serviços de Informação e Tecnologia - Juros de Mora da Dívida Ativa - Intra OFSS</t>
  </si>
  <si>
    <t>Serviços e Atividades Referentes à Navegação e ao Transporte - Intra OFSS</t>
  </si>
  <si>
    <t>Serviços de Navegação - Intra OFSS</t>
  </si>
  <si>
    <t>Serviços de Navegação Aérea - Intra OFSS</t>
  </si>
  <si>
    <t>Serviços de Navegação Aérea - Principal - Intra OFSS</t>
  </si>
  <si>
    <t>Serviços de Navegação Aérea - Multas e Juros de Mora - Intra OFSS</t>
  </si>
  <si>
    <t>Serviços de Navegação Aérea - Dívida Ativa - Intra OFSS</t>
  </si>
  <si>
    <t>Serviços de Navegação Aérea - Dívida Ativa - Multas e Juros de Mora da Dívida Ativa - Intra OFSS</t>
  </si>
  <si>
    <t>Serviços de Navegação Aérea - Multas - Intra OFSS</t>
  </si>
  <si>
    <t>Serviços de Navegação Aérea - Juros de Mora - Intra OFSS</t>
  </si>
  <si>
    <t>Serviços de Navegação Aérea - Dívida Ativa - Multas da Dívida Ativa - Intra OFSS</t>
  </si>
  <si>
    <t>Serviços de Navegação Aérea - Juros de Mora da Dívida Ativa - Intra OFSS</t>
  </si>
  <si>
    <t>Serviços de Navegação Naval - Intra OFSS</t>
  </si>
  <si>
    <t>Serviços de Navegação Naval - Principal - Intra OFSS</t>
  </si>
  <si>
    <t>Serviços de Navegação Naval - Multas e Juros de Mora - Intra OFSS</t>
  </si>
  <si>
    <t>Serviços de Navegação Naval - Dívida Ativa - Intra OFSS</t>
  </si>
  <si>
    <t>Serviços de Navegação Naval - Dívida Ativa - Multas e Juros de Mora da Dívida Ativa - Intra OFSS</t>
  </si>
  <si>
    <t>Serviços de Navegação Naval - Multas - Intra OFSS</t>
  </si>
  <si>
    <t>Serviços de Navegação Naval - Juros de Mora - Intra OFSS</t>
  </si>
  <si>
    <t>Serviços de Navegação Naval - Dívida Ativa - Multas da Dívida Ativa - Intra OFSS</t>
  </si>
  <si>
    <t>Serviços de Navegação Naval - Juros de Mora da Dívida Ativa - Intra OFSS</t>
  </si>
  <si>
    <t>Serviços de Transporte de Passageiros ou Mercadorias - Intra OFSS</t>
  </si>
  <si>
    <t>Serviços de Transporte de Passageiros ou Mercadorias - Principal - Intra OFSS</t>
  </si>
  <si>
    <t>Serviços de Transporte de Passageiros ou Mercadorias - Multas e Juros de Mora - Intra OFSS</t>
  </si>
  <si>
    <t>Serviços de Transporte de Passageiros ou Mercadorias - Dívida Ativa - Intra OFSS</t>
  </si>
  <si>
    <t>Serviços de Transporte de Passageiros ou Mercadorias - Dívida Ativa - Multas e Juros de Mora da Dívida Ativa - Intra OFSS</t>
  </si>
  <si>
    <t>Serviços de Transporte de Passageiros ou Mercadorias - Multas - Intra OFSS</t>
  </si>
  <si>
    <t>Serviços de Transporte de Passageiros ou Mercadorias - Juros de Mora - Intra OFSS</t>
  </si>
  <si>
    <t>Serviços de Transporte de Passageiros ou Mercadorias - Dívida Ativa - Multas da Dívida Ativa - Intra OFSS</t>
  </si>
  <si>
    <t>Serviços de Transporte de Passageiros ou Mercadorias - Juros de Mora da Dívida Ativa - Intra OFSS</t>
  </si>
  <si>
    <t>Serviços Portuários - Intra OFSS</t>
  </si>
  <si>
    <t>Serviços Portuários - Principal - Intra OFSS</t>
  </si>
  <si>
    <t>Serviços Portuários - Multas e Juros de Mora - Intra OFSS</t>
  </si>
  <si>
    <t>Serviços Portuários - Dívida Ativa - Intra OFSS</t>
  </si>
  <si>
    <t>Serviços Portuários - Dívida Ativa - Multas e Juros de Mora da Dívida Ativa - Intra OFSS</t>
  </si>
  <si>
    <t>Serviços Portuários - Multas - Intra OFSS</t>
  </si>
  <si>
    <t>Serviços Portuários - Juros de Mora - Intra OFSS</t>
  </si>
  <si>
    <t>Serviços Portuários - Dívida Ativa - Multas da Dívida Ativa - Intra OFSS</t>
  </si>
  <si>
    <t>Serviços Portuários - Juros de Mora da Dívida Ativa - Intra OFSS</t>
  </si>
  <si>
    <t>Serviços e Atividades Referentes à Saúde - Intra OFSS</t>
  </si>
  <si>
    <t>Serviços de Atendimento à Saúde - Intra OFSS</t>
  </si>
  <si>
    <t>Serviços de Atendimento à Saúde em Unidades do Governo Federal - Intra OFSS</t>
  </si>
  <si>
    <t>Serviços de Atendimento à Saúde em Unidades do Governo Federal - Principal - Intra OFSS</t>
  </si>
  <si>
    <t>Serviços de Atendimento à Saúde em Unidades do Governo Federal - Multas e Juros de Mora - Intra OFSS</t>
  </si>
  <si>
    <t>Serviços de Atendimento à Saúde em Unidades do Governo Federal - Dívida Ativa - Intra OFSS</t>
  </si>
  <si>
    <t>Serviços de Atendimento à Saúde em Unidades do Governo Federal - Dívida Ativa - Multas e Juros de Mora da Dívida Ativa - Intra OFSS</t>
  </si>
  <si>
    <t>Serviços de Atendimento à Saúde em Unidades do Governo Federal - Multas - Intra OFSS</t>
  </si>
  <si>
    <t>Serviços de Atendimento à Saúde em Unidades do Governo Federal - Juros de Mora - Intra OFSS</t>
  </si>
  <si>
    <t>Serviços de Atendimento à Saúde em Unidades do Governo Federal - Dívida Ativa - Multas da Dívida Ativa - Intra OFSS</t>
  </si>
  <si>
    <t>Serviços de Atendimento à Saúde em Unidades do Governo Federal - Juros de Mora da Dívida Ativa - Intra OFSS</t>
  </si>
  <si>
    <t>Serviços Hospitalares - Intra OFSS</t>
  </si>
  <si>
    <t>Serviços Hospitalares - Principal - Intra OFSS</t>
  </si>
  <si>
    <t>Serviços Hospitalares - Multas e Juros de Mora - Intra OFSS</t>
  </si>
  <si>
    <t>Serviços Hospitalares - Dívida Ativa - Intra OFSS</t>
  </si>
  <si>
    <t>Serviços Hospitalares - Dívida Ativa - Multas e Juros de Mora da Dívida Ativa - Intra OFSS</t>
  </si>
  <si>
    <t>Serviços Hospitalares - Multas - Intra OFSS</t>
  </si>
  <si>
    <t>Serviços Hospitalares - Juros de Mora - Intra OFSS</t>
  </si>
  <si>
    <t>Serviços Hospitalares - Dívida Ativa - Multas da Dívida Ativa - Intra OFSS</t>
  </si>
  <si>
    <t>Serviços Hospitalares - Juros de Mora da Dívida Ativa - Intra OFSS</t>
  </si>
  <si>
    <t>Serviços de Registro, Análise e Controle da Saúde - Intra OFSS</t>
  </si>
  <si>
    <t>Serviços de Registro, Análise e Controle da Saúde - Principal - Intra OFSS</t>
  </si>
  <si>
    <t>Serviços de Registro, Análise e Controle da Saúde - Multas e Juros de Mora - Intra OFSS</t>
  </si>
  <si>
    <t>Serviços de Registro, Análise e Controle da Saúde - Dívida Ativa - Intra OFSS</t>
  </si>
  <si>
    <t>Serviços de Registro, Análise e Controle da Saúde - Dívida Ativa - Multas e Juros de Mora da Dívida Ativa - Intra OFSS</t>
  </si>
  <si>
    <t>Serviços de Registro, Análise e Controle da Saúde - Multas - Intra OFSS</t>
  </si>
  <si>
    <t>Serviços de Registro, Análise e Controle da Saúde - Juros de Mora - Intra OFSS</t>
  </si>
  <si>
    <t>Serviços de Registro, Análise e Controle da Saúde - Dívida Ativa - Multas da Dívida Ativa - Intra OFSS</t>
  </si>
  <si>
    <t>Serviços de Registro, Análise e Controle da Saúde - Juros de Mora da Dívida Ativa - Intra OFSS</t>
  </si>
  <si>
    <t>Serviços Radiológicos e Laboratoriais - Intra OFSS</t>
  </si>
  <si>
    <t>Serviços Radiológicos e Laboratoriais - Principal - Intra OFSS</t>
  </si>
  <si>
    <t>Serviços Radiológicos e Laboratoriais - Multas e Juros de Mora - Intra OFSS</t>
  </si>
  <si>
    <t>Serviços Radiológicos e Laboratoriais - Dívida Ativa - Intra OFSS</t>
  </si>
  <si>
    <t>Serviços Radiológicos e Laboratoriais - Dívida Ativa - Multas e Juros de Mora da Dívida Ativa - Intra OFSS</t>
  </si>
  <si>
    <t>Serviços Radiológicos e Laboratoriais - Multas - Intra OFSS</t>
  </si>
  <si>
    <t>Serviços Radiológicos e Laboratoriais - Juros de Mora - Intra OFSS</t>
  </si>
  <si>
    <t>Serviços Radiológicos e Laboratoriais - Dívida Ativa - Multas da Dívida Ativa - Intra OFSS</t>
  </si>
  <si>
    <t>Serviços Radiológicos e Laboratoriais - Juros de Mora da Dívida Ativa - Intra OFSS</t>
  </si>
  <si>
    <t>Serviços Ambulatoriais - Intra OFSS</t>
  </si>
  <si>
    <t>Serviços Ambulatoriais - Principal - Intra OFSS</t>
  </si>
  <si>
    <t>Serviços Ambulatoriais - Multas e Juros de Mora - Intra OFSS</t>
  </si>
  <si>
    <t>Serviços Ambulatoriais - Dívida Ativa - Intra OFSS</t>
  </si>
  <si>
    <t>Serviços Ambulatoriais - Dívida Ativa - Multas e Juros de Mora da Dívida Ativa - Intra OFSS</t>
  </si>
  <si>
    <t>Serviços Ambulatoriais - Multas - Intra OFSS</t>
  </si>
  <si>
    <t>Serviços Ambulatoriais - Juros de Mora - Intra OFSS</t>
  </si>
  <si>
    <t>Serviços Ambulatoriais - Dívida Ativa - Multas da Dívida Ativa - Intra OFSS</t>
  </si>
  <si>
    <t>Serviços Ambulatoriais - Juros de Mora da Dívida Ativa - Intra OFSS</t>
  </si>
  <si>
    <t>Outros Serviços de Atendimento à Saúde - Intra OFSS</t>
  </si>
  <si>
    <t>Outros Serviços - Intra OFSS</t>
  </si>
  <si>
    <t>Outros Serviços - Principal - Intra OFSS</t>
  </si>
  <si>
    <t>Outros Serviços - Multas e Juros de Mora - Intra OFSS</t>
  </si>
  <si>
    <t>Outros Serviços - Dívida Ativa - Intra OFSS</t>
  </si>
  <si>
    <t>Outros Serviços - Dívida Ativa - Multas e Juros de Mora da Dívida Ativa - Intra OFSS</t>
  </si>
  <si>
    <t>Outros Serviços - Multas - Intra OFSS</t>
  </si>
  <si>
    <t>Outros Serviços - Juros de Mora - Intra OFSS</t>
  </si>
  <si>
    <t>Outros Serviços - Dívida Ativa - Multas da Dívida Ativa - Intra OFSS</t>
  </si>
  <si>
    <t>Outros Serviços - Juros de Mora da Dívida Ativa - Intra OFSS</t>
  </si>
  <si>
    <t>Outras Receitas Correntes - Intra OFSS</t>
  </si>
  <si>
    <t>Multas Administrativas, Contratuais e Judiciais - Intra OFSS</t>
  </si>
  <si>
    <t>Multas Previstas em Legislação Específica - Intra OFSS</t>
  </si>
  <si>
    <t>Multas Previstas em Legislação Específica - Principal - Intra OFSS</t>
  </si>
  <si>
    <t>Multas Previstas em Legislação Específica - Multas e Juros de Mora - Intra OFSS</t>
  </si>
  <si>
    <t>Multas Previstas em Legislação Específica - Dívida Ativa - Intra OFSS</t>
  </si>
  <si>
    <t>Multas Previstas em Legislação Específica - Dívida Ativa - Multas e Juros de Mora da Dívida Ativa - Intra OFSS</t>
  </si>
  <si>
    <t>Multas Previstas em Legislação Específica - Multas - Intra OFSS</t>
  </si>
  <si>
    <t>Multas Previstas em Legislação Específica - Juros de Mora - Intra OFSS</t>
  </si>
  <si>
    <t>Multas Previstas em Legislação Específica - Dívida Ativa - Multas da Dívida Ativa - Intra OFSS</t>
  </si>
  <si>
    <t>Multas Previstas em Legislação Específica - Juros de Mora da Dívida Ativa - Intra OFSS</t>
  </si>
  <si>
    <t>Multas e Juros Previstos em Contratos - Intra OFSS</t>
  </si>
  <si>
    <t>Multas e Juros Previstos em Contratos - Principal - Intra OFSS</t>
  </si>
  <si>
    <t>Multas e Juros Previstos em Contratos - Multas e Juros de Mora - Intra OFSS</t>
  </si>
  <si>
    <t>Multas e Juros Previstos em Contratos - Dívida Ativa - Intra OFSS</t>
  </si>
  <si>
    <t>Multas e Juros Previstos em Contratos - Dívida Ativa - Multas e Juros de Mora da Dívida Ativa - Intra OFSS</t>
  </si>
  <si>
    <t>Multas e Juros Previstos em Contratos - Multas - Intra OFSS</t>
  </si>
  <si>
    <t>Multas e Juros Previstos em Contratos - Juros de Mora - Intra OFSS</t>
  </si>
  <si>
    <t>Multas e Juros Previstos em Contratos - Dívida Ativa - Multas da Dívida Ativa - Intra OFSS</t>
  </si>
  <si>
    <t>Multas e Juros Previstos em Contratos - Juros de Mora da Dívida Ativa - Intra OFSS</t>
  </si>
  <si>
    <t>Indenizações, Restituições e Ressarcimentos - Intra OFSS</t>
  </si>
  <si>
    <t>Indenizações - Intra OFSS</t>
  </si>
  <si>
    <t>Outras Indenizações - Intra OFSS</t>
  </si>
  <si>
    <t>Outras Indenizações - Principal - Intra OFSS</t>
  </si>
  <si>
    <t>Restituições - Intra OFSS</t>
  </si>
  <si>
    <t>Restituição de Convênios - Intra OFSS</t>
  </si>
  <si>
    <t>Restituição de Convênios - Primárias - Intra OFSS</t>
  </si>
  <si>
    <t>Restituição de Convênios - Primárias - Principal - Intra OFSS</t>
  </si>
  <si>
    <t>Restituição de Convênios - Primárias - Multas e Juros de Mora - Intra OFSS</t>
  </si>
  <si>
    <t>Restituição de Convênios - Primárias - Multas - Intra OFSS</t>
  </si>
  <si>
    <t>Restituição de Convênios - Primárias - Juros de Mora - Intra OFSS</t>
  </si>
  <si>
    <t>Restituição de Convênios - Financeiras - Intra OFSS</t>
  </si>
  <si>
    <t>Restituição de Convênios - Financeiras - Principal - Intra OFSS</t>
  </si>
  <si>
    <t>Restituição de Convênios - Financeiras - Multas e Juros de Mora - Intra OFSS</t>
  </si>
  <si>
    <t>Restituição de Convênios - Financeiras - Multas - Intra OFSS</t>
  </si>
  <si>
    <t>Restituição de Convênios - Financeiras - Juros de Mora - Intra OFSS</t>
  </si>
  <si>
    <t>Restituição de Despesas de Exercícios Anteriores - Intra OFSS</t>
  </si>
  <si>
    <t>Outras Restituições - Intra OFSS</t>
  </si>
  <si>
    <t>Outras Restituições - Principal - Intra OFSS</t>
  </si>
  <si>
    <t>Outras Restituições - Multas e Juros de Mora - Intra OFSS</t>
  </si>
  <si>
    <t>Outras Restituições - Dívida Ativa - Intra OFSS</t>
  </si>
  <si>
    <t>Outras Restituições - Dívida Ativa - Multas e Juros de Mora da Dívida Ativa - Intra OFSS</t>
  </si>
  <si>
    <t>Outras Restituições - Multas - Intra OFSS</t>
  </si>
  <si>
    <t>Outras Restituições - Juros de Mora - Intra OFSS</t>
  </si>
  <si>
    <t>Outras Restituições - Dívida Ativa - Multas da Dívida Ativa - Intra OFSS</t>
  </si>
  <si>
    <t>Outras Restituições - Juros de Mora da Dívida Ativa - Intra OFSS</t>
  </si>
  <si>
    <t>Ressarcimentos - Intra OFSS</t>
  </si>
  <si>
    <t>Outros Ressarcimentos - Intra OFSS</t>
  </si>
  <si>
    <t>Outros Ressarcimentos - Principal - Intra OFSS</t>
  </si>
  <si>
    <t>Outros Ressarcimentos - Multas e Juros de Mora - Intra OFSS</t>
  </si>
  <si>
    <t>Outros Ressarcimentos - Dívida Ativa - Intra OFSS</t>
  </si>
  <si>
    <t>Outros Ressarcimentos - Dívida Ativa - Multas e Juros de Mora da Dívida Ativa - Intra OFSS</t>
  </si>
  <si>
    <t>Outros Ressarcimentos - Multas - Intra OFSS</t>
  </si>
  <si>
    <t>Outros Ressarcimentos - Juros de Mora - Intra OFSS</t>
  </si>
  <si>
    <t>Outros Ressarcimentos - Dívida Ativa - Multas da Dívida Ativa - Intra OFSS</t>
  </si>
  <si>
    <t>Outros Ressarcimentos - Juros de Mora da Dívida Ativa - Intra OFSS</t>
  </si>
  <si>
    <t>Demais Receitas Correntes - Intra OFSS</t>
  </si>
  <si>
    <t>Aportes Periódicos para Amortização de Déficit Atuarial do Regimes Próprios de Previdência e Sistema de Proteção Social - Intra OFSS</t>
  </si>
  <si>
    <t>Aportes Periódicos para Amortização de Déficit Atuarial do Regimes Próprios de Previdência e Sistema de Proteção Social - Principal - Intra OFSS</t>
  </si>
  <si>
    <t>Aportes Periódicos para Amortização de Déficit Atuarial do Regimes Próprios de Previdência e Sistema de Proteção Social - Multas e Juros de Mora - Intra OFSS</t>
  </si>
  <si>
    <t>Aportes Periódicos para Amortização de Déficit Atuarial do Regimes Próprios de Previdência e Sistema de Proteção Social - Multas - Intra OFSS</t>
  </si>
  <si>
    <t>Aportes Periódicos para Amortização de Déficit Atuarial do Regimes Próprios de Previdência e Sistema de Proteção Social - Juros de Mora - Intra OFSS</t>
  </si>
  <si>
    <t>Ônus de Sucumbência - Intra OFSS</t>
  </si>
  <si>
    <t>Ônus de Sucumbência - Principal - Intra OFSS</t>
  </si>
  <si>
    <t>Outras Receitas - Intra OFSS</t>
  </si>
  <si>
    <t>Receitas de Capital - Intra OFSS</t>
  </si>
  <si>
    <t>Operações de Crédito - Intra OFSS</t>
  </si>
  <si>
    <t>Operações de Crédito Contratuais - Mercado Interno - Intra OFSS</t>
  </si>
  <si>
    <t>Operações de Crédito Contratuais - Mercado Interno - Principal -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</si>
  <si>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</si>
  <si>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</si>
  <si>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</si>
  <si>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</si>
  <si>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</si>
  <si>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</si>
  <si>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</si>
  <si>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</si>
  <si>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</si>
  <si>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</si>
  <si>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</si>
  <si>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</si>
  <si>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</si>
  <si>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</si>
  <si>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</si>
  <si>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Outras Operações de Crédito - Mercado Interno - Principal - Intra OFSS</t>
  </si>
  <si>
    <t>Alienação de Bens - Intra OFSS</t>
  </si>
  <si>
    <t>Alienação de Bens Móveis - Intra OFSS</t>
  </si>
  <si>
    <t>Alienação de Títulos, Valores Mobiliários e Aplicações Congêneres Temporárias - Intra OFSS</t>
  </si>
  <si>
    <t>Alienação de Títulos, Valores Mobiliários e Aplicações Congêneres Temporárias - Principal - Intra OFSS</t>
  </si>
  <si>
    <t>Alienação de Títulos, Valores Mobiliários e Aplicações Congêneres Permanentes - Intra OFSS</t>
  </si>
  <si>
    <t>Alienação de Títulos, Valores Mobiliários e Aplicações Congêneres Permanentes - Principal - Intra OFSS</t>
  </si>
  <si>
    <t>Alienação de Bens Móveis e Semoventes - Intra OFSS</t>
  </si>
  <si>
    <t>Alienação de Bens Móveis e Semoventes - Principal - Intra OFSS</t>
  </si>
  <si>
    <t>Alienação de Bens Móveis e Semoventes - Dívida Ativa - Intra OFSS</t>
  </si>
  <si>
    <t>Alienação de Bens Imóveis - Intra OFSS</t>
  </si>
  <si>
    <t>Alienação de Bens Imóveis - Principal - Intra OFSS</t>
  </si>
  <si>
    <t>Alienação de Bens Imóveis - Dívida Ativa - Intra OFSS</t>
  </si>
  <si>
    <t>Alienação de Bens Intangíveis - Intra OFSS</t>
  </si>
  <si>
    <t>Alienação de Bens Intangíveis - Principal - Intra OFSS</t>
  </si>
  <si>
    <t>Alienação de Bens Intangíveis - Dívida Ativa - Intra OFSS</t>
  </si>
  <si>
    <t>Transferências de Capital - Intra OFSS</t>
  </si>
  <si>
    <t>Outras Transferências dos Municípios - Intra OFSS</t>
  </si>
  <si>
    <t>Transferências de Municípios a Consórcios Públicos - Intra OFSS</t>
  </si>
  <si>
    <t>Transferências de Municípios a Consórcios Públicos - Principal - Intra OFSS</t>
  </si>
  <si>
    <t>Outras Transferências dos Municípios - Principal - Intra OFSS</t>
  </si>
  <si>
    <t>Transferências de Outras Instituições Públicas - Intra OFSS</t>
  </si>
  <si>
    <t>Transferências de Outras Instituições Públicas - Principal - Intra OFSS</t>
  </si>
  <si>
    <t>Outras Receitas de Capital - Intra OFSS</t>
  </si>
  <si>
    <t>Demais Receitas de Capital - Intra OFSS</t>
  </si>
  <si>
    <t>Outras Receitas de Capital - Principal - Intra OFSS</t>
  </si>
  <si>
    <t>(-) Dedução de Contribuição Patronal - Servidor Civil Inativo e Pensionistas - Intra OFSS</t>
  </si>
  <si>
    <t>(-) Dedução de Contribuição Patronal - Servidor Civil - Inativo - Intra OFSS</t>
  </si>
  <si>
    <t>(-) Dedução de Contribuição Patronal - Servidor Civil - Inativo - Principal - Intra OFSS</t>
  </si>
  <si>
    <t>(-) Dedução de Contribuição Patronal - Servidor Civil - Inativo - Multas e Juros de Mora - Intra OFSS</t>
  </si>
  <si>
    <t>(-) Dedução de Contribuição Patronal - Servidor Civil - Inativo - Dívida Ativa - Intra OFSS</t>
  </si>
  <si>
    <t>(-) Dedução de Contribuição Patronal - Servidor Civil - Inativo - Dívida Ativa - Multas e Juros de Mora da Dívida Ativa - Intra OFSS</t>
  </si>
  <si>
    <t>(-) Dedução de Contribuição Patronal - Servidor Civil - Inativo - Multas - Intra OFSS</t>
  </si>
  <si>
    <t>(-) Dedução de Contribuição Patronal - Servidor Civil - Inativo - Juros de Mora - Intra OFSS</t>
  </si>
  <si>
    <t>(-) Dedução de Contribuição Patronal - Servidor Civil - Inativo - Dívida Ativa - Multas da Dívida Ativa - Intra OFSS</t>
  </si>
  <si>
    <t>(-) Dedução de Contribuição Patronal - Servidor Civil - Inativo - Juros de Mora da Dívida Ativa - Intra OFSS</t>
  </si>
  <si>
    <t>(-) Dedução de Contribuição Patronal - Servidor Civil - Pensionistas - Intra OFSS</t>
  </si>
  <si>
    <t>(-) Dedução de Contribuição Patronal - Servidor Civil - Pensionistas - Principal - Intra OFSS</t>
  </si>
  <si>
    <t>(-) Dedução de Contribuição Patronal - Servidor Civil - Pensionistas - Multas e Juros de Mora - Intra OFSS</t>
  </si>
  <si>
    <t>(-) Dedução de Contribuição Patronal - Servidor Civil - Pensionistas - Dívida Ativa - Intra OFSS</t>
  </si>
  <si>
    <t>(-) Dedução de Contribuição Patronal - Servidor Civil - Pensionistas - Dívida Ativa - Multas e Juros de Mora da Dívida Ativa - Intra OFSS</t>
  </si>
  <si>
    <t>(-) Dedução de Contribuição Patronal - Servidor Civil - Pensionistas - Multas - Intra OFSS</t>
  </si>
  <si>
    <t>(-) Dedução de Contribuição Patronal - Servidor Civil - Pensionistas - Juros de Mora - Intra OFSS</t>
  </si>
  <si>
    <t>(-) Dedução de Contribuição Patronal - Servidor Civil - Pensionistas - Dívida Ativa - Multas da Dívida Ativa - Intra OFSS</t>
  </si>
  <si>
    <t>(-) Dedução de Contribuição Patronal - Servidor Civil - Pensionistas - Juros de Mora da Dívida Ativa - Intra OFSS</t>
  </si>
  <si>
    <t>(-) Dedução de Contribuição Patronal - Parcelamentos - Intra OFSS</t>
  </si>
  <si>
    <t>(-) Dedução de Contribuição Patronal - Servidor Civil Ativo - Parcelamentos - Intra OFSS</t>
  </si>
  <si>
    <t>(-) Dedução de Contribuição Patronal - Servidor Civil Ativo - Parcelamentos - Principal - Intra OFSS</t>
  </si>
  <si>
    <t>(-) Dedução de Contribuição Patronal - Servidor Civil Ativo - Parcelamentos - Multas e Juros de Mora - Intra OFSS</t>
  </si>
  <si>
    <t>(-) Dedução de Contribuição Patronal - Servidor Civil Ativo - Parcelamentos - Dívida Ativa - Intra OFSS</t>
  </si>
  <si>
    <t>(-) Dedução de Contribuição Patronal - Servidor Civil Ativo - Parcelamentos - Dívida Ativa - Multas e Juros de Mora da Dívida Ativa - Intra OFSS</t>
  </si>
  <si>
    <t>(-) Dedução de Contribuição Patronal - Servidor Civil Ativo - Parcelamentos - Multas - Intra OFSS</t>
  </si>
  <si>
    <t>(-) Dedução de Contribuição Patronal - Servidor Civil Ativo - Parcelamentos - Juros de Mora - Intra OFSS</t>
  </si>
  <si>
    <t>(-) Dedução de Contribuição Patronal - Servidor Civil Ativo - Parcelamentos - Dívida Ativa - Multas da Dívida Ativa - Intra OFSS</t>
  </si>
  <si>
    <t>(-) Dedução de Contribuição Patronal - Servidor Civil Ativo - Parcelamentos - Juros de Mora da Dívida Ativa - Intra OFSS</t>
  </si>
  <si>
    <t>(-) Dedução de Contribuição Patronal - Servidor Civil Inativo - Parcelamentos - Intra OFSS</t>
  </si>
  <si>
    <t>(-) Dedução de Contribuição Patronal - Servidor Civil Inativo - Parcelamentos - Principal - Intra OFSS</t>
  </si>
  <si>
    <t>(-) Dedução de Contribuição Patronal - Servidor Civil Inativo - Parcelamentos - Multas e Juros de Mora - Intra OFSS</t>
  </si>
  <si>
    <t>(-) Dedução de Contribuição Patronal - Servidor Civil Inativo - Parcelamentos - Dívida Ativa - Intra OFSS</t>
  </si>
  <si>
    <t>(-) Dedução de Contribuição Patronal - Servidor Civil Inativo - Parcelamentos - Dívida Ativa - Multas e Juros de Mora da Dívida Ativa - Intra OFSS</t>
  </si>
  <si>
    <t>(-) Dedução de Contribuição Patronal - Servidor Civil Inativo - Parcelamentos - Multas - Intra OFSS</t>
  </si>
  <si>
    <t>(-) Dedução de Contribuição Patronal - Servidor Civil Inativo - Parcelamentos - Juros de Mora - Intra OFSS</t>
  </si>
  <si>
    <t>(-) Dedução de Contribuição Patronal - Servidor Civil Inativo - Parcelamentos - Dívida Ativa - Multas da Dívida Ativa - Intra OFSS</t>
  </si>
  <si>
    <t>(-) Dedução de Contribuição Patronal - Servidor Civil Inativo - Parcelamentos - Juros de Mora da Dívida Ativa - Intra OFSS</t>
  </si>
  <si>
    <t>(-) Dedução de Contribuição Patronal - Servidor Civil - Pensionistas - Parcelamentos - Intra OFSS</t>
  </si>
  <si>
    <t>(-) Dedução de Contribuição Patronal - Servidor Civil - Pensionistas - Parcelamentos - Principal - Intra OFSS</t>
  </si>
  <si>
    <t>(-) Dedução de Contribuição Patronal - Servidor Civil - Pensionistas - Parcelamentos - Multas e Juros de Mora - Intra OFSS</t>
  </si>
  <si>
    <t>(-) Dedução de Contribuição Patronal - Servidor Civil - Pensionistas - Parcelamentos - Dívida Ativa - Intra OFSS</t>
  </si>
  <si>
    <t>(-) Dedução de Contribuição Patronal - Servidor Civil - Pensionistas - Parcelamentos - Dívida Ativa - Multas e Juros de Mora da Dívida Ativa - Intra OFSS</t>
  </si>
  <si>
    <t>(-) Dedução de Contribuição Patronal - Servidor Civil - Pensionistas - Parcelamentos - Multas - Intra OFSS</t>
  </si>
  <si>
    <t>(-) Dedução de Contribuição Patronal - Servidor Civil - Pensionistas - Parcelamentos - Juros de Mora - Intra OFSS</t>
  </si>
  <si>
    <t>(-) Dedução de Contribuição Patronal - Servidor Civil - Pensionistas - Parcelamentos - Dívida Ativa - Multas da Dívida Ativa - Intra OFSS</t>
  </si>
  <si>
    <t>(-) Dedução de Contribuição Patronal - Servidor Civil - Pensionistas - Parcelamentos - Juros de Mora da Dívida Ativa - Intra OFSS</t>
  </si>
  <si>
    <t>Deduções do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</si>
  <si>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Deduções do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</si>
  <si>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Deduções das receitas originadas do imposto sobre a renda calculado sobre salários, a qualquer título.</t>
  </si>
  <si>
    <t>Deduções das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</si>
  <si>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Dedução da arrecadação de imposto sobre serviços de qualquer natureza de competência dos Municípios. Tem como fato gerador a prestação, por empresa ou profissional autônomo, com ou sem estabelecimento fixo, de serviços constantes em lista própria.</t>
  </si>
  <si>
    <t>Dedução da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</si>
  <si>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Deduções do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</si>
  <si>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Dedução de receitas de impostos não classificados nos itens anteriores.</t>
  </si>
  <si>
    <t>Deduções das receitas que se originaram de taxas decorrentes do exercício do poder de polícia.</t>
  </si>
  <si>
    <t>Deduções das receitas relativas à taxa pelo poder de polícia para controle e fiscalização das atividades potencialmente poluidoras e utilizadoras de recursos naturais.</t>
  </si>
  <si>
    <t>Deduções das receitas relacionadas às taxas de inspeção, controle e fiscalização de vigilância sanitária, de competência dos Estados, Distrito Federal e Municípios.</t>
  </si>
  <si>
    <t>Deduções das receitas relacionadas às taxas de inspeção, controle e fiscalização relativas a saúde suplementar, de competência dos Estados, Distrito Federal e Municípios.</t>
  </si>
  <si>
    <t>Dedução de receitas que se originaram de taxas pela utilização efetiva ou potencial de serviço público específico e divisível, prestado ao contribuinte ou posto à sua disposição.</t>
  </si>
  <si>
    <t>Deduções das receitas relativas à Taxa de Estudo de Impacto de Vizinhança (EIV), estabelecidas conforme a Lei nº 10.257/2001.</t>
  </si>
  <si>
    <t>Deduções do valor da arrecadação de receita de contribuição de melhoria decorrente de valorização de propriedades em função da expansão da rede de água potável e esgoto sanitário.</t>
  </si>
  <si>
    <t>Deduções do valor da arrecadação de receita de contribuição de melhoria decorrente de valorização de propriedades em função da expansão da rede de iluminação pública na cidade.</t>
  </si>
  <si>
    <t>Deduções do valor da arrecadação de receita sobre a cobrança decorrente de valorização de propriedades em função da expansão da rede de iluminação pública rural.</t>
  </si>
  <si>
    <t>Deduções do valor da arrecadação de receita de contribuição de melhoria decorrente de valorização de propriedades em função da pavimentação asfáltica, bem como pela colocação de guias, sarjetas e calçamento.</t>
  </si>
  <si>
    <t>Deduções das receitas provenientes da Contribuição para o Plano de Seguridade Social do Servidor Público, recolhidas, dos servidores civis ativos.</t>
  </si>
  <si>
    <t>Deduções das receitas provenientes da Contribuição para o Plano de Seguridade Social do Servidor Público, recolhidas, dos servidores civis inativos.</t>
  </si>
  <si>
    <t>Deduções das receitas provenientes da Contribuição para o Plano de Seguridade Social do Servidor Público, recolhidas, dos pensionistas civis - servdiores públicos.</t>
  </si>
  <si>
    <t>Deduções das receitas provenientes da Contribuição para o Plano de Seguridade Social do Servidor Público, recolhidas, oriundas de sentenças judiciais, dos servidores civis ativos.</t>
  </si>
  <si>
    <t>Deduções das receitas provenientes da Contribuição para o Plano de Seguridade Social do Servidor Público, recolhidas, oriundas de sentenças judiciais, dos servidores civis inativos.</t>
  </si>
  <si>
    <t>Deduções das receitas provenientes da Contribuição para o Plano de Seguridade Social do Servidor Público, recolhidas, oriundas de sentenças judiciais, dos pensionistas civis - servdiores públicos.</t>
  </si>
  <si>
    <t>Deduções das receitas provenientes da Contribuição para o Plano de Seguridade Social do Servidor Público, recolhidas, respectivamente, das entidades patronais (União, Autarquias e Fundações).</t>
  </si>
  <si>
    <t>Deduções das receitas provenientes da Contribuição para o Plano de Seguridade Social do Servidor Público, recolhidas, respectivamente, das entidades patronais (União, Autarquias e Fundações) em virtude de sentenças judiciais.</t>
  </si>
  <si>
    <t>Deduções das receitas provenientes dos parcelamentos de débitos da Contribuição para o Plano de Seguridade Social do Servidor Público Civil.</t>
  </si>
  <si>
    <t>Deduções do valor da arrecadação da receita de contribuições patronais relativas aos servidores civis inativos para institutos de previdência social.</t>
  </si>
  <si>
    <t>Deduções do valor da arrecadação da receita de contribuições patronais relativas aos pensionistas civis públicos para institutos de previdência social.</t>
  </si>
  <si>
    <t>Deduções do valor da arrecadação da receita de contribuições patronais oriunda de sentenças judiciais relativas a servidores civis inativos para institutos de previdência social.</t>
  </si>
  <si>
    <t>Deduções do valor da arrecadação da receita de contribuições patronais oriunda de sentenças judiciais relativas a pensionistas civis públicos para institutos de previdência social.</t>
  </si>
  <si>
    <t>Deduções do valor da arrecadação por meio de parcelamento da receita de contribuições patronais relativas aos servidores civis ativos para institutos de previdência social.</t>
  </si>
  <si>
    <t>Deduções do valor da arrecadação por meio de parcelamento da receita de contribuições patronais relativas aos servidores civis inativos para institutos de previdência social.</t>
  </si>
  <si>
    <t>Deduções do valor da arrecadação por meio de parcelamento da receita de contribuições patronais relativas aos pensionistas civis públicos para institutos de previdência social.</t>
  </si>
  <si>
    <t>Deduções das receitas originadas de recursos que integram o Fundo de Saúde de Assistência Médica, destinado ao atendimento médico-hospitalar, médico-domiciliar, odontológico, psicológico e social dos servidores civis.</t>
  </si>
  <si>
    <t>Deduções das receitas originadas do parcelamento de débitos da contribuição que integra o Fundo de Saúde de Assistência Médica, destinado ao atendimento médico-hospitalar, médico-domiciliar, odontológico, psicológico e social dos servidores civis.</t>
  </si>
  <si>
    <t>Deduções das receitas originadas de recursos que integram o Fundo de Saúde de Assistência Médica, destinado ao atendimento médico-hospitalar, médico-domiciliar, odontológico, psicológico e social de outros beneficiários não citadas nas naturezas de receitas específicas.</t>
  </si>
  <si>
    <t>Deduções das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</si>
  <si>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Dedução de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</si>
  <si>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Dedução de o parcelamento de débitos de quaisquer outras contribuições sociais que não se enquadrem nos itens anteriores</t>
  </si>
  <si>
    <t>Dedução de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</si>
  <si>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Dedução da receita decorrente da contribuição para o custeio do serviço de iluminação pública.</t>
  </si>
  <si>
    <t>Deduções das receitas que se originaram da exploração do patrimônio imobiliário do Estado, como, por exemplo, as provenientes de aluguéis e arrendamentos, dentre outras.</t>
  </si>
  <si>
    <t>Deduções das receitas que se originaram da exploração do patrimônio imobiliário do Estado, como, por exemplo, foros, laudêmios, tarifas de ocupação de terrenos, tarifas de ocupação de imóveis.</t>
  </si>
  <si>
    <t>Dedução de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</si>
  <si>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Dedução de receitas oriundas da exploração do patrimônio imobiliário do Estado que não tenham se enquadrado nos itens anteriores.</t>
  </si>
  <si>
    <t>Deduções das receitas decorrentes de juros e correções monetárias incidentes sobre depósitos bancários</t>
  </si>
  <si>
    <t>Dedução da receita oriunda de juros e correções monetárias auferidos sobre depósitos especiais.</t>
  </si>
  <si>
    <t>Dedução da receita oriunda de juros e correções monetárias auferidos sobre saldos de recursos não desembolsados.</t>
  </si>
  <si>
    <t>Dedução de recursos oruindos dos rendimentos auferidos decorrentes da aplicação de recursos do RPPS no mercado financeiro, em fundos de renda fixa, de renda variável, ou em fundos imobiliários.</t>
  </si>
  <si>
    <t>Dedução de recursos oriundos de juros de título de renda, provenientes de aplicações no mercado financeiro. Inclui o resultado das aplicações em títulos públicos.</t>
  </si>
  <si>
    <t>Dedução de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</si>
  <si>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Dedução de receitas decorrentes da delegação (mediante Concessão, Permissão ou Autorização) para o setor privado ou outros entes estatais prestarem serviços públicos de transporte rodoviário.</t>
  </si>
  <si>
    <t>Dedução de receitas decorrentes da delegação para prestação de serviços públicos não abarcadas por códigos específicos.</t>
  </si>
  <si>
    <t>Dedução de receitas oriundas da exploração de quaisquer outros recursos naturais não listados em códigos de natureza de receita específicos.</t>
  </si>
  <si>
    <t>Deduções das receitas decorrentes da cessão do direito de operacionalizar pagamentos de determinado órgão ou entidade do Poder Judiciário.</t>
  </si>
  <si>
    <t>Deduções das receitas patrimoniais não classificadas nos itens anteriores, inclusive receitas de aluguéis de bens móveis.</t>
  </si>
  <si>
    <t>Deduções das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</si>
  <si>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Deduções das receitas decorrentes das atividades industriais.</t>
  </si>
  <si>
    <t>Deduções das receitas de inscrição em concursos e processos seletivos, inclusive vestibulares realizados pelas instituições de ensino.</t>
  </si>
  <si>
    <t>Deduções das receitas originadas de procedimentos obrigatórios de registro, certificação, inspeção e fiscalização.</t>
  </si>
  <si>
    <t>Deduções das receitas originadas da prestação de serviços relacionados à disponibilização de informações em redes e sistemas de dados em meio digital e à prestação de serviços relacionados ao uso intensivo de tecnologia.</t>
  </si>
  <si>
    <t>Deduções das receitas originadas da prestação de serviços de transporte. Compreende as atividades de transporte de passageiros ou mercadorias, em todas as modalidades viárias.</t>
  </si>
  <si>
    <t>Deduções das receitas originadas na exploração dos portos, terminais marítimos, atracadouros e ancoradouros.</t>
  </si>
  <si>
    <t>Deduções das receitas originadas de serviços de atendimento à saúde, de caráter especializado ou não. Compreende a prestação de serviços relacionados à saúde em hospitais e similares, bem como serviços de saúde correlatos.</t>
  </si>
  <si>
    <t>Deduções das receitas originadas de serviços de registro de análise e de controle de produtos sujeitos a normas de vigilância sanitária.</t>
  </si>
  <si>
    <t>Deduções das receitas originadas de serviços de atendimento à saúde, de caráter especializado ou não. Compreende a prestação de serviços relacionados à saúde com natureza radiológica ou laboratorial.</t>
  </si>
  <si>
    <t>Deduções das receitas originadas de serviços de atendimento à saúde, de caráter especializado ou não. Compreende a prestação de serviços relacionados à saúde com natureza ambulatórial.</t>
  </si>
  <si>
    <t>Deduções das receitas decorrentes de serviços não relacionados nos itens anteriores.</t>
  </si>
  <si>
    <t>Deduções do valor total das receitas recebidas por meio de cota-parte do Fundo de Participação dos Municípios (FPM), referente à alínea “b” do inciso I do art. 159 da Constituição Federal.</t>
  </si>
  <si>
    <t>Deduções do valor total das receitas recebidas por meio de transferências do imposto sobre a propriedade territorial rural.</t>
  </si>
  <si>
    <t>Dedução de recebidos em decorrência da transferência constitucional do imposto sobre produtos industrializados.</t>
  </si>
  <si>
    <t>Dedução de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</si>
  <si>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Deduções do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</si>
  <si>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Deduções do valor da receita de transferências de convênios da União destinadas a programas de educação.</t>
  </si>
  <si>
    <t>Deduções do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</si>
  <si>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Deduções do valor da receita de transferências de convênios da União destinadas a programas de combate à Fome.</t>
  </si>
  <si>
    <t>Deduções do valor da receita de transferências de convênios da União destinadas a programas de saneamento básico.</t>
  </si>
  <si>
    <t>Deduções do valor da arrecadação de receita de transferência da participação de municípios na arrecadação do Imposto sobre a Circulação de Mercadorias e Prestação de Serviços – ICMS, pelo estado.</t>
  </si>
  <si>
    <t>Deduções do valor da arrecadação de receita de transferência da participação de municípios na arrecadação do Imposto sobre a Propriedade de Veículos Automotores – IPVA, pelo estado.</t>
  </si>
  <si>
    <t>Deduções do valor recebido pelo município decorrente da participação deste na Cota-Parte do Estado na arrecadação do Imposto sobre Produtos Industrializados – IPI realizada pela União.</t>
  </si>
  <si>
    <t>Deduções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</si>
  <si>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Deduções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</si>
  <si>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</si>
  <si>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</si>
  <si>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Deduções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</si>
  <si>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Deduções das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</si>
  <si>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Deduções do valor total dos recursos financeiros recebidos de pessoas físicas, decorrentes de doações, contratos, acordos, ajustes ou outros instrumentos, quando destinados a atender despesas especificamente destinados a programas de saúde.</t>
  </si>
  <si>
    <t>Deduções do valor total dos recursos financeiros recebidos de pessoas físicas, decorrentes de doações, contratos, acordos, ajustes ou outros instrumentos, quando destinados a atender despesas especificamente destinados a programas de educação.</t>
  </si>
  <si>
    <t>Dedução de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</si>
  <si>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Dedução de receitas provenientes de sanções administrativas derivadas de condutas e atividades lesivas ao meio ambiente aplicadas por órgãos fiscalizadores.</t>
  </si>
  <si>
    <t>Dedução de receitas decorrentes de multas aplicadas por determinação judicial, relativas a condutas e atividades lesivas ao meio ambiente.</t>
  </si>
  <si>
    <t>Dedução de multas aplicadas por Tribunais de Contas pelo não cumprimento a decisão daqueles Tribunais.</t>
  </si>
  <si>
    <t>Dedução de receitas decorrentes de multas aplicadas no âmbito de processos judiciais.</t>
  </si>
  <si>
    <t>Dedução de receitas de multas e juros de mora destinados à indenização pelo atraso no cumprimento de obrigação e multas de caráter punitivo ou moratório decorrentes de inobservância de obrigações contratuais.</t>
  </si>
  <si>
    <t>Dedução de receitas decorrentes de multas aplicadas pelo descumprimento da obrigatoriedade de que trata a legislação sobre regime de previdência privada complementar.</t>
  </si>
  <si>
    <t>Deduções do valor dos recursos recebidos como indenização por danos causados ao patrimônio público ou indenização por Posse/Ocupação Ilícita de Bens da União.</t>
  </si>
  <si>
    <t>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</si>
  <si>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Dedução de recursos recebidos como ressarcimento por danos causados ao patrimônio público, não classificado nos itens anteriores.</t>
  </si>
  <si>
    <t>Dedução de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</si>
  <si>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Dedução de receitas decorrentes de contrapartida por parte de beneficiários de programas de concessão de subvenções ou subsídios.</t>
  </si>
  <si>
    <t>Deduções das receitas correspondentes aos encargos legais exigidos na ato da inscrição de créditos em dívida ativa da União, bem como nas hipóteses de cobrança judicial do executado, a serem recolhidas como renda da União.</t>
  </si>
  <si>
    <t>Deduções das receitas provenientes de sentença judicial que condena o vencido a pagar honorários advocatícios de sucumbência, no caso dos advogados públicos, nos termos do art. 85, caput e § 19, do Código de Processo Civil, Lei nº 13.105, de 16 de março de 2015.</t>
  </si>
  <si>
    <t>Deduções do valor da receita obtida com a alienação ou resgate de títulos e valores mobiliários temporários.</t>
  </si>
  <si>
    <t>Deduções das receitas provenientes da alienação de bens imóveis, de propriedade da União, Estados, Distrito Federal e Municípios.</t>
  </si>
  <si>
    <t>Dedução de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</si>
  <si>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Deduções do valor dos recursos oriundos de convênios firmados com a saúde, para a realização de objetivos de interesse comum dos partícipes, e destinados a custear despesas de capital.</t>
  </si>
  <si>
    <t>Deduções do valor dos recursos oriundos de convênios firmados com a União, destinados a programas de educação, para a realização de objetivos de interesse comum dos partícipes, e destinados a custear despesas de capital.</t>
  </si>
  <si>
    <t>Deduções do valor dos recursos oriundos de convênios firmados com a União, destinados a programas de saneamento básico, para a realização de objetivos de interesse comum dos partícipes, e destinados a custear despesas de capital.</t>
  </si>
  <si>
    <t>Deduções do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</si>
  <si>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</si>
  <si>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</si>
  <si>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Dedução de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</si>
  <si>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Deduções do valor dos recursos oriundos de convênios firmados com os Estados, destinados ao Sistema Único de Saúde, para a realização de objetivos de interesse comum dos partícipes, e destinados a custear despesas de capital.</t>
  </si>
  <si>
    <t>Deduções do valor dos recursos oriundos de convênios firmados com os Estados, destinados a programas de educação, para a realização de objetivos de interesse comum dos partícipes, e destinados a custear despesas de capital.</t>
  </si>
  <si>
    <t>Deduções do valor dos recursos oriundos de convênios firmados com os Estados, destinados a programas de saneamento básico, para a realização de objetivos de interesse comum dos partícipes, e destinados a custear despesas de capital.</t>
  </si>
  <si>
    <t>Deduções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</si>
  <si>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Deduções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</si>
  <si>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Direito de Uso da Imagem e de Reprodução dos Bens do Acervo Patrimonial-Principal</t>
  </si>
  <si>
    <t>Direito de Uso da Imagem e de Reprodução dos Bens do Acervo Patrimonial - Dívida Ativa</t>
  </si>
  <si>
    <t>Direito de Uso da Imagem e de Reprodução dos Bens do Acervo Patrimonial - Multas</t>
  </si>
  <si>
    <t>Direito de Uso da Imagem e de Reprodução dos Bens do Acervo Patrimonial - Juros de Mora</t>
  </si>
  <si>
    <t>Direito de Uso da Imagem e de Reprodução dos Bens do Acervo Patrimonial - Juros de Mora da Dívida Ativa</t>
  </si>
  <si>
    <t>Direito de Uso da Imagem e de Reprodução dos Bens do Acervo Patrimonial - Multas e Juros de Mora</t>
  </si>
  <si>
    <t>Registra receitas oriundas do Direito de Uso da Imagem e de Reprodução dos Bens do Acervo Patrimonial-Principal</t>
  </si>
  <si>
    <t>Registra receitas oriundas do Direito de Uso da Imagem e de Reprodução dos Bens do Acervo Patrimonial - Multas e Juros de Mora</t>
  </si>
  <si>
    <t>Registra receitas oriundas do Direito de Uso da Imagem e de Reprodução dos Bens do Acervo Patrimonial - Dívida Ativa</t>
  </si>
  <si>
    <t>Registra receitas oriundas do Direito de Uso da Imagem e de Reprodução dos Bens do Acervo Patrimonial - Multas</t>
  </si>
  <si>
    <t>Registra receitas oriundas do Direito de Uso da Imagem e de Reprodução dos Bens do Acervo Patrimonial - Juros de Mora</t>
  </si>
  <si>
    <t>Registra receitas oriundas do Direito de Uso da Imagem e de Reprodução dos Bens do Acervo Patrimonial - Juros de Mora da Dívida Ativa</t>
  </si>
  <si>
    <t>Registra as receitas decorrentes das atividades industriais.</t>
  </si>
  <si>
    <t>Registra as receitas decorrentes da contribuição dos servidores públicos civis ativos, inativos e pensionistas, destinada ao custeio da Assistência à Saúde Suplementar do Servidor Civil.</t>
  </si>
  <si>
    <t>Registra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</si>
  <si>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</si>
  <si>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</si>
  <si>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Outras Transferências decorrentes de Compensação Financeira pela Exploração de Recursos Naturais  </t>
  </si>
  <si>
    <t>PORTARIA CONJUNTA STN/SOF/ME Nº 16, DE 11/02/2021</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</si>
  <si>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</si>
  <si>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</si>
  <si>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</si>
  <si>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Outras Transferências Diretas do Fundo Nacional do Desenvolvimento da Educação - FNDE</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</si>
  <si>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</si>
  <si>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</si>
  <si>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</si>
  <si>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de transferências correntes da União recebidos pelos Estados, Distrito Federal e Municípios, referentes ao Fundo Nacional de Assistência Social – FNAS.</t>
  </si>
  <si>
    <t>Outras Transferências de Convênios da União e de Suas Entidades</t>
  </si>
  <si>
    <t>Registra o valor da receita de transferências de convênios da União e de suas Entidades não especificados anteriormente.</t>
  </si>
  <si>
    <t>Portaria SOF/ME nº 5.118/2021</t>
  </si>
  <si>
    <t>Agrega o valor total de outras transferências de recursos da União e de suas Entidades</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</si>
  <si>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</si>
  <si>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</si>
  <si>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</si>
  <si>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</si>
  <si>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Agrega as receitas provenientes de recursos financeiros recebidos dos Estados e do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</si>
  <si>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</si>
  <si>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</si>
  <si>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Agrega os valores das receitas recebidas dos Estados no âmbito do Sistema Único de Saúde – SUS.</t>
  </si>
  <si>
    <t>Registra os valores das receitas recebidas dos Estados no âmbito do Sistema único de Saúde – SUS.</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</si>
  <si>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</si>
  <si>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</si>
  <si>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o valor total de outras transferências de recursos dos Estados e do Distrito Federal.</t>
  </si>
  <si>
    <t>Registra o valor total dos recursos recebidos pelas demais esferas de governo e respectivas entidades da administração descentralizada, destinados a programas de educação, transferidos pelos Estados, exceto as transferências de convênios</t>
  </si>
  <si>
    <t>Agrega os valores das receitas recebidas dos Municípios no âmbito do Sistema Único de Saúde – SUS.</t>
  </si>
  <si>
    <t>Agrega os valores das receitas de transferências de convênios dos Municípios e de suas entidades.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</si>
  <si>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</si>
  <si>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</si>
  <si>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o valor total de outras transferências de recursos dos Municípios.</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</si>
  <si>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</si>
  <si>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</si>
  <si>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Outras Transferências do Exterior</t>
  </si>
  <si>
    <t>Registra as receitas provenientes de recursos financeiros recebidos do exterior quando destinados a atender despesas classificáveis como correntes, não especificados anteriormente.</t>
  </si>
  <si>
    <t>Agrega as receitas provenientes de demais transferências correntes.</t>
  </si>
  <si>
    <t>Outras Transferências de Pessoas Físicas</t>
  </si>
  <si>
    <t>Registra as receitas provenientes de recursos financeiros recebidos de pessoas físicas quando destinados a atender despesas classificáveis como correntes, não especificados anteriormente.</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</si>
  <si>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</si>
  <si>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</si>
  <si>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</si>
  <si>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as receitas oriundas de multas administrativas, contratuais e judiciais.</t>
  </si>
  <si>
    <t>Registra receitas decorrentes de restituições não classificadas nos itens anteriores.</t>
  </si>
  <si>
    <t>Agrega receitas oriundas de multas e juros decorrentes das alienações de bens móveis.</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</si>
  <si>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</si>
  <si>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</si>
  <si>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</si>
  <si>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</si>
  <si>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</si>
  <si>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</si>
  <si>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Agrega receitas oriundas de multas e juros decorrentes das alienações de bens imóveis.</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</si>
  <si>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</si>
  <si>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</si>
  <si>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</si>
  <si>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</si>
  <si>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</si>
  <si>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Agrega receitas oriundas de multas e juros decorrentes das amortizações de empréstimos.</t>
  </si>
  <si>
    <t>Registra as receitas oriundas de multas e juros decorrentes de amortização de empréstimos -Refinanciamento de Dívidas de Médio e Longo Prazo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</si>
  <si>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</si>
  <si>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</si>
  <si>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</si>
  <si>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Agrega receitas oriundas de multas e juros decorrentes de outras receitas de capital.</t>
  </si>
  <si>
    <t>Registra as receitas oriundas de multas e juros decorrentes de outras receitas de capital.</t>
  </si>
  <si>
    <t>Registra as receitas provenientes de outras receitas correntes.</t>
  </si>
  <si>
    <t>Registra as receitas provenientes de termo de ajustamento de conduta - TAC.</t>
  </si>
  <si>
    <t>Alienação de Títulos, Valores Mobiliários e Aplicações Congêneres</t>
  </si>
  <si>
    <t>Agrega os valores das receitas recebidas da União no âmbito do Sistema Único de Saúde – SUS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</si>
  <si>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</si>
  <si>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</si>
  <si>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de transferências do Fundo Nacional de Desenvolvimento da Educação - FNDE</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</si>
  <si>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</si>
  <si>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dos Estados, DF e de suas Entidades, para a realização de objetivos de interesse comum dos partícipes, e destinados a custear despesas de capital, não previstos nos itens anteriores.</t>
  </si>
  <si>
    <t>Agrega os valores das receitas recebidas dos Municípios no âmbito do Sistema Único de Saúde – SUS</t>
  </si>
  <si>
    <t>Registra os valores das receitas recebidas dos Municípios no âmbito do Sistema Único de Saúde – SUS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</si>
  <si>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</si>
  <si>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</si>
  <si>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</si>
  <si>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Agrega as receitas provenientes de demais transferências de capital.</t>
  </si>
  <si>
    <t>Registra o valor total das receitas recebidas por meio de transferências de capital provenientes de pessoas físicas, não especificadas anteriormente.</t>
  </si>
  <si>
    <t>Agrega as receitas provenientes de transferências de capital que não se enquadram nos itens anteriores.</t>
  </si>
  <si>
    <t>Registra as receitas provenientes de transferências de capital não especificados anteriormente.</t>
  </si>
  <si>
    <t>S</t>
  </si>
  <si>
    <t>A</t>
  </si>
  <si>
    <t>Participações - Multas e Juros de Mora</t>
  </si>
  <si>
    <t>Outros Valores Mobiliários - Multas e Juros de Mora</t>
  </si>
  <si>
    <t>1.7.1.3.00.0.0.00</t>
  </si>
  <si>
    <t>1.7.1.3.50.0.0.00</t>
  </si>
  <si>
    <t>1.7.1.3.50.1.0.00</t>
  </si>
  <si>
    <t>1.7.1.3.50.1.1.00</t>
  </si>
  <si>
    <t>1.7.1.3.50.1.1.01</t>
  </si>
  <si>
    <t>TCE</t>
  </si>
  <si>
    <t>1.7.1.3.50.1.1.02</t>
  </si>
  <si>
    <t>Transferências de Recursos do Bloco de Manutenção das Ações e Serviços Públicos de Saúde – Atenção Primária - Principal - Transferências da União decorrentes de emendas parlamentares individuais - finalidade definida</t>
  </si>
  <si>
    <t>1.7.1.3.50.1.1.03</t>
  </si>
  <si>
    <t>Transferências de Recursos do Bloco de Manutenção das Ações e Serviços Públicos de Saúde – Atenção Primária - Principal - Transferências da União decorrentes de emendas parlamentares de bancada.</t>
  </si>
  <si>
    <t>1.7.1.3.50.2.0.00</t>
  </si>
  <si>
    <t>1.7.1.3.50.2.1.00</t>
  </si>
  <si>
    <t>1.7.1.3.50.2.1.01</t>
  </si>
  <si>
    <t>1.7.1.3.50.2.1.02</t>
  </si>
  <si>
    <t>Transferências de Recursos do Bloco de Manutenção das Ações e Serviços Públicos de Saúde – Atenção Especializada - Principal - Transferências da União decorrentes de emendas parlamentares individuais - finalidade definida</t>
  </si>
  <si>
    <t>1.7.1.3.50.2.1.03</t>
  </si>
  <si>
    <t>Transferências de Recursos do Bloco de Manutenção das Ações e Serviços Públicos de Saúde – Atenção Especializada - Principal - Transferências da União decorrentes de emendas parlamentares de bancada.</t>
  </si>
  <si>
    <t>1.7.1.3.50.3.0.00</t>
  </si>
  <si>
    <t>1.7.1.3.50.3.1.00</t>
  </si>
  <si>
    <t>1.7.1.3.50.3.1.01</t>
  </si>
  <si>
    <t>1.7.1.3.50.3.1.02</t>
  </si>
  <si>
    <t>Transferências de Recursos do Bloco de Manutenção das Ações e Serviços Públicos de Saúde – Vigilância em Saúde - Principal - Transferências da União decorrentes de emendas parlamentares individuais - finalidade definida</t>
  </si>
  <si>
    <t>1.7.1.3.50.3.1.03</t>
  </si>
  <si>
    <t>Transferências de Recursos do Bloco de Manutenção das Ações e Serviços Públicos de Saúde – Vigilância em Saúde - Principal - Transferências da União decorrentes de emendas parlamentares de bancada.</t>
  </si>
  <si>
    <t>1.7.1.3.50.4.0.00</t>
  </si>
  <si>
    <t>1.7.1.3.50.4.1.00</t>
  </si>
  <si>
    <t>1.7.1.3.50.4.1.01</t>
  </si>
  <si>
    <t>1.7.1.3.50.4.1.02</t>
  </si>
  <si>
    <t>Transferências de Recursos do Bloco de Manutenção das Ações e Serviços Públicos de Saúde – Assistência Farmacêutica - Principal - Transferências da União decorrentes de emendas parlamentares individuais - finalidade definida</t>
  </si>
  <si>
    <t>1.7.1.3.50.4.1.03</t>
  </si>
  <si>
    <t>Transferências de Recursos do Bloco de Manutenção das Ações e Serviços Públicos de Saúde – Assistência Farmacêutica - Principal - Transferências da União decorrentes de emendas parlamentares de bancada.</t>
  </si>
  <si>
    <t>1.7.1.3.50.5.0.00</t>
  </si>
  <si>
    <t>1.7.1.3.50.5.1.00</t>
  </si>
  <si>
    <t>1.7.1.3.50.5.1.01</t>
  </si>
  <si>
    <t>1.7.1.3.50.5.1.02</t>
  </si>
  <si>
    <t>Transferências de Recursos do Bloco de Manutenção das Ações e Serviços Públicos de Saúde – Gestão do SUS - Principal - Transferências da União decorrentes de emendas parlamentares individuais - finalidade definida</t>
  </si>
  <si>
    <t>1.7.1.3.50.5.1.03</t>
  </si>
  <si>
    <t>Transferências de Recursos do Bloco de Manutenção das Ações e Serviços Públicos de Saúde – Gestão do SUS - Principal - Transferências da União decorrentes de emendas parlamentares de bancada.</t>
  </si>
  <si>
    <t>1.7.1.3.50.9.0.00</t>
  </si>
  <si>
    <t>1.7.1.3.50.9.1.00</t>
  </si>
  <si>
    <t>1.7.1.3.50.9.1.01</t>
  </si>
  <si>
    <t>1.7.1.3.50.9.1.02</t>
  </si>
  <si>
    <t>Transferências de Recursos do Bloco de Manutenção das Ações e Serviços Públicos de Saúde – Outros Programas - Principal - Transferências da União decorrentes de emendas parlamentares individuais - finalidade definida</t>
  </si>
  <si>
    <t>1.7.1.3.50.9.1.03</t>
  </si>
  <si>
    <t>Transferências de Recursos do Bloco de Manutenção das Ações e Serviços Públicos de Saúde – Outros Programas - Principal - Transferências da União decorrentes de emendas parlamentares de bancada.</t>
  </si>
  <si>
    <t>1.7.1.3.51.0.0.00</t>
  </si>
  <si>
    <t>1.7.1.3.51.1.0.00</t>
  </si>
  <si>
    <t>1.7.1.3.51.1.1.00</t>
  </si>
  <si>
    <t>1.7.1.3.51.1.1.01</t>
  </si>
  <si>
    <t>1.7.1.3.51.1.1.02</t>
  </si>
  <si>
    <t>Transferências de Recursos do Bloco de Estruturação da Rede de Serviços Públicos de Saúde - Atenção Primária - Principal - Transferências da União decorrentes de emendas parlamentares individuais - finalidade definida</t>
  </si>
  <si>
    <t>1.7.1.3.51.1.1.03</t>
  </si>
  <si>
    <t>Transferências de Recursos do Bloco de Estruturação da Rede de Serviços Públicos de Saúde - Atenção Primária - Principal - Transferências da União decorrentes de emendas parlamentares de bancada.</t>
  </si>
  <si>
    <t>1.7.1.3.51.2.0.00</t>
  </si>
  <si>
    <t>1.7.1.3.51.2.1.00</t>
  </si>
  <si>
    <t>1.7.1.3.51.2.1.01</t>
  </si>
  <si>
    <t>1.7.1.3.51.2.1.02</t>
  </si>
  <si>
    <t>Transferências de Recursos do Bloco de Estruturação da Rede de Serviços Públicos de Saúde - Atenção Especializada - Principal - Transferências da União decorrentes de emendas parlamentares individuais - finalidade definida</t>
  </si>
  <si>
    <t>1.7.1.3.51.2.1.03</t>
  </si>
  <si>
    <t>Transferências de Recursos do Bloco de Estruturação da Rede de Serviços Públicos de Saúde - Atenção Especializada - Principal - Transferências da União decorrentes de emendas parlamentares de bancada.</t>
  </si>
  <si>
    <t>1.7.1.3.51.3.0.00</t>
  </si>
  <si>
    <t>1.7.1.3.51.3.1.00</t>
  </si>
  <si>
    <t>1.7.1.3.51.3.1.01</t>
  </si>
  <si>
    <t>1.7.1.3.51.3.1.02</t>
  </si>
  <si>
    <t>Transferências de Recursos do Bloco de Estruturação da Rede de Serviços Públicos de Saúde - Vigilância em Saúde - Principal Transferências da União decorrentes de emendas parlamentares individuais - finalidade definida</t>
  </si>
  <si>
    <t>1.7.1.3.51.3.1.03</t>
  </si>
  <si>
    <t>Transferências de Recursos do Bloco de Estruturação da Rede de Serviços Públicos de Saúde - Vigilância em Saúde - Principal - Transferências da União decorrentes de emendas parlamentares de bancada.</t>
  </si>
  <si>
    <t>1.7.1.3.51.4.0.00</t>
  </si>
  <si>
    <t>1.7.1.3.51.4.1.00</t>
  </si>
  <si>
    <t>1.7.1.3.51.4.1.01</t>
  </si>
  <si>
    <t>1.7.1.3.51.4.1.02</t>
  </si>
  <si>
    <t>Transferências de Recursos do Bloco de Estruturação da Rede de Serviços Públicos de Saúde - Assistência Farmacêutica - Principal - Transferências da União decorrentes de emendas parlamentares individuais - finalidade definida</t>
  </si>
  <si>
    <t>1.7.1.3.51.4.1.03</t>
  </si>
  <si>
    <t>Transferências de Recursos do Bloco de Estruturação da Rede de Serviços Públicos de Saúde - Assistência Farmacêutica - Principal - Transferências da União decorrentes de emendas parlamentares de bancada.</t>
  </si>
  <si>
    <t>1.7.1.3.51.5.0.00</t>
  </si>
  <si>
    <t>1.7.1.3.51.5.1.00</t>
  </si>
  <si>
    <t>1.7.1.3.51.5.1.01</t>
  </si>
  <si>
    <t>1.7.1.3.51.5.1.02</t>
  </si>
  <si>
    <t>Transferências de Recursos do Bloco de Estruturação da Rede de Serviços Públicos de Saúde - Gestão do SUS - Transferências da União decorrentes de emendas parlamentares individuais - finalidade definida</t>
  </si>
  <si>
    <t>1.7.1.3.51.5.1.03</t>
  </si>
  <si>
    <t>Transferências de Recursos do Bloco de Estruturação da Rede de Serviços Públicos de Saúde - Gestão do SUS - Transferências da União decorrentes de emendas parlamentares de bancada.</t>
  </si>
  <si>
    <t>1.7.1.3.51.9.0.00</t>
  </si>
  <si>
    <t>1.7.1.3.51.9.1.00</t>
  </si>
  <si>
    <t>1.7.1.3.51.9.1.01</t>
  </si>
  <si>
    <t>1.7.1.3.51.9.1.02</t>
  </si>
  <si>
    <t>Transferências de Recursos do Bloco de Estruturação da Rede de Serviços Públicos de Saúde - Outros Programas  - Transferências da União decorrentes de emendas parlamentares individuais - finalidade definida</t>
  </si>
  <si>
    <t>1.7.1.3.51.9.1.03</t>
  </si>
  <si>
    <t>Transferências de Recursos do Bloco de Estruturação da Rede de Serviços Públicos de Saúde - Outros Programas  - Transferências da União decorrentes de emendas parlamentares de bancada.</t>
  </si>
  <si>
    <t>1.7.1.3.99.0.0.00</t>
  </si>
  <si>
    <t>1.7.1.3.99.0.1.00</t>
  </si>
  <si>
    <t>1.7.1.3.99.0.1.01</t>
  </si>
  <si>
    <t>1.7.1.3.99.0.1.02</t>
  </si>
  <si>
    <t>Outras Transferências de Recursos do Sistema Único de Saúde – SUS  - Transferências da União decorrentes de emendas parlamentares individuais - finalidade definida</t>
  </si>
  <si>
    <t>1.7.1.3.99.0.1.03</t>
  </si>
  <si>
    <t>Outras Transferências de Recursos do Sistema Único de Saúde – SUS  - Transferências da União decorrentes de emendas parlamentares de bancada.</t>
  </si>
  <si>
    <t>1.7.1.6.50.0.0.00</t>
  </si>
  <si>
    <t>1.7.1.6.50.0.1.00</t>
  </si>
  <si>
    <t>1.7.1.6.50.0.1.01</t>
  </si>
  <si>
    <t>1.7.1.6.50.0.1.02</t>
  </si>
  <si>
    <t>Transferências de Recursos do Fundo Nacional de Assistência Social – FNAS - Transferências da União decorrentes de emendas parlamentares individuais - finalidade definida</t>
  </si>
  <si>
    <t>1.7.1.6.50.0.1.03</t>
  </si>
  <si>
    <t>Transferências de Recursos do Fundo Nacional de Assistência Social – FNAS - Transferências da União decorrentes de emendas parlamentares de bancada.</t>
  </si>
  <si>
    <t>1.7.1.7.00.0.0.00</t>
  </si>
  <si>
    <t>1.7.1.7.50.0.0.00</t>
  </si>
  <si>
    <t>1.7.1.7.50.0.1.00</t>
  </si>
  <si>
    <t>1.7.1.7.50.0.1.01</t>
  </si>
  <si>
    <t>1.7.1.7.50.0.1.02</t>
  </si>
  <si>
    <t>Transferências de Convênios da União para o Sistema Único de Saúde – SUS - Transferências da União decorrentes de emendas parlamentares individuais - finalidade definida</t>
  </si>
  <si>
    <t>1.7.1.7.50.0.1.03</t>
  </si>
  <si>
    <t>Transferências de Convênios da União para o Sistema Único de Saúde – SUS - Transferências da União decorrentes de emendas parlamentares de bancada.</t>
  </si>
  <si>
    <t>1.7.1.7.51.0.0.00</t>
  </si>
  <si>
    <t>1.7.1.7.51.0.1.00</t>
  </si>
  <si>
    <t>1.7.1.7.51.0.1.01</t>
  </si>
  <si>
    <t>1.7.1.7.51.0.1.02</t>
  </si>
  <si>
    <t>Transferências de Convênios da União Destinadas a Programas de Educação - Transferências da União decorrentes de emendas parlamentares individuais - finalidade definida</t>
  </si>
  <si>
    <t>1.7.1.7.51.0.1.03</t>
  </si>
  <si>
    <t>Transferências de Convênios da União Destinadas a Programas de Educação -Transferências da União decorrentes de emendas parlamentares de bancada.</t>
  </si>
  <si>
    <t>1.7.1.7.52.0.0.00</t>
  </si>
  <si>
    <t>1.7.1.7.52.0.1.00</t>
  </si>
  <si>
    <t>1.7.1.7.52.0.1.01</t>
  </si>
  <si>
    <t>1.7.1.7.52.0.1.02</t>
  </si>
  <si>
    <t>Transferências de Convênios da União Destinadas a Programas de Assistência Social -  Transferências da União decorrentes de emendas parlamentares individuais - finalidade definida</t>
  </si>
  <si>
    <t>1.7.1.7.52.0.1.03</t>
  </si>
  <si>
    <t>Transferências de Convênios da União Destinadas a Programas de Assistência Social - Transferências da União decorrentes de emendas parlamentares de bancada.</t>
  </si>
  <si>
    <t>1.7.1.7.53.0.0.00</t>
  </si>
  <si>
    <t>1.7.1.7.53.0.1.00</t>
  </si>
  <si>
    <t>1.7.1.7.53.0.1.01</t>
  </si>
  <si>
    <t>1.7.1.7.53.0.1.02</t>
  </si>
  <si>
    <t>Transferências de Convênios da União Destinadas a Programas de Combate à Fome - Transferências da União decorrentes de emendas parlamentares individuais - finalidade definida</t>
  </si>
  <si>
    <t>1.7.1.7.53.0.1.03</t>
  </si>
  <si>
    <t>Transferências de Convênios da União Destinadas a Programas de Combate à Fome -Transferências da União decorrentes de emendas parlamentares de bancada.</t>
  </si>
  <si>
    <t>1.7.1.7.54.0.0.00</t>
  </si>
  <si>
    <t>1.7.1.7.54.0.1.00</t>
  </si>
  <si>
    <t>1.7.1.7.54.0.1.01</t>
  </si>
  <si>
    <t>1.7.1.7.54.0.1.02</t>
  </si>
  <si>
    <t>Transferências de Convênios da União Destinadas a Programas de Saneamento Básico -  Transferências da União decorrentes de emendas parlamentares individuais - finalidade definida</t>
  </si>
  <si>
    <t>1.7.1.7.54.0.1.03</t>
  </si>
  <si>
    <t>Transferências de Convênios da União Destinadas a Programas de Saneamento Básico - Transferências da União decorrentes de emendas parlamentares de bancada.</t>
  </si>
  <si>
    <t>1.7.1.7.99.0.0.00</t>
  </si>
  <si>
    <t>1.7.1.7.99.0.1.00</t>
  </si>
  <si>
    <t>1.7.1.7.99.0.1.01</t>
  </si>
  <si>
    <t>Outras Transferências de Convênios da União e de Suas Entidades - principal</t>
  </si>
  <si>
    <t>1.7.1.7.99.0.1.02</t>
  </si>
  <si>
    <t>Outras Transferências de Convênios da União e de Suas Entidades - Transferências da União decorrentes de emendas parlamentares individuais - finalidade definida</t>
  </si>
  <si>
    <t>1.7.1.7.99.0.1.03</t>
  </si>
  <si>
    <t>Outras Transferências de Convênios da União e de Suas Entidades -  Transferências da União decorrentes de emendas parlamentares de bancada.</t>
  </si>
  <si>
    <t>Transferência Obrigatória Decorrente da Lei Complementar nº 176/2020 - Principal</t>
  </si>
  <si>
    <t>1.7.1.9.99.0.0.00</t>
  </si>
  <si>
    <t>1.7.1.9.99.0.1.00</t>
  </si>
  <si>
    <t>1.7.1.9.99.0.1.01</t>
  </si>
  <si>
    <t>1.7.1.9.99.0.1.02</t>
  </si>
  <si>
    <t>Transferências decorrentes de emedas parlamentares de bancada, na forma prevista do parágrafo 16 do art. 166, da CF/88, acrescido por Emenda Constitucional a ser publicada, proveniente da PEC nº 34/2019.</t>
  </si>
  <si>
    <t>1.7.1.9.99.0.1.03</t>
  </si>
  <si>
    <t>1.7.1.9.99.0.1.04</t>
  </si>
  <si>
    <t>1.7.1.9.99.0.1.05</t>
  </si>
  <si>
    <t>1.7.1.9.99.0.1.06</t>
  </si>
  <si>
    <t>1.7.1.9.99.0.1.99</t>
  </si>
  <si>
    <t>1.7.2.3.00.0.0.00</t>
  </si>
  <si>
    <t>1.7.2.3.50.0.0.00</t>
  </si>
  <si>
    <t>1.7.2.3.50.0.1.00</t>
  </si>
  <si>
    <t>1.7.2.3.50.0.1.01</t>
  </si>
  <si>
    <t>1.7.2.3.50.0.1.02</t>
  </si>
  <si>
    <t>Transferências de Recursos do Sistema Único de Saúde – SUS - Transferências  dos Estados  decorrentes de emendas parlamentares individuais - finalidade definida</t>
  </si>
  <si>
    <t>1.7.2.3.50.0.1.03</t>
  </si>
  <si>
    <t>Transferências de Recursos do Sistema Único de Saúde – SUS -  Transferências  dos Estados  decorrentes de emendas parlamentares de bancada.</t>
  </si>
  <si>
    <t>1.7.2.4.00.0.0.00</t>
  </si>
  <si>
    <t>1.7.2.4.50.0.0.00</t>
  </si>
  <si>
    <t>1.7.2.4.50.0.1.00</t>
  </si>
  <si>
    <t>1.7.2.4.50.0.1.01</t>
  </si>
  <si>
    <t>1.7.2.4.50.0.1.02</t>
  </si>
  <si>
    <t>Transferências de Convênios dos Estados e DF para o Sistema Único de Saúde – SUS - Transferências  dos Estados  decorrentes de emendas parlamentares individuais - finalidade definida</t>
  </si>
  <si>
    <t>1.7.2.4.50.0.1.03</t>
  </si>
  <si>
    <t>Transferências de Convênios dos Estados e DF para o Sistema Único de Saúde – SUS - Transferências  dos Estados  decorrentes de emendas parlamentares de bancada.</t>
  </si>
  <si>
    <t>1.7.2.4.51.0.0.00</t>
  </si>
  <si>
    <t>1.7.2.4.51.0.1.00</t>
  </si>
  <si>
    <t>1.7.2.4.51.0.1.01</t>
  </si>
  <si>
    <t>1.7.2.4.51.0.1.02</t>
  </si>
  <si>
    <t>Transferências de Convênios dos Estados Destinadas a Programas de Educação -Transferências  dos Estados decorrentes de emendas parlamentares individuais - finalidade definida</t>
  </si>
  <si>
    <t>1.7.2.4.51.0.1.03</t>
  </si>
  <si>
    <t>Transferências de Convênios dos Estados Destinadas a Programas de Educação - Transferências dos Estados  decorrentes de emendas parlamentares de bancada.</t>
  </si>
  <si>
    <t>1.7.2.4.99.0.0.00</t>
  </si>
  <si>
    <t>1.7.2.4.99.0.1.00</t>
  </si>
  <si>
    <t>1.7.2.4.99.0.1.01</t>
  </si>
  <si>
    <t>Outras Transferências de Convênios dos Estados e DF e de Suas Entidades - Principal</t>
  </si>
  <si>
    <t>1.7.2.4.99.0.1.02</t>
  </si>
  <si>
    <t>Outras Transferências de Convênios dos Estados e DF e de Suas Entidades  -Transferências  dos Estados  decorrentes de emendas parlamentares individuais - finalidade definida</t>
  </si>
  <si>
    <t>1.7.2.4.99.0.1.03</t>
  </si>
  <si>
    <t>Outras Transferências de Convênios dos Estados e DF e de Suas Entidades -  - Transferências  dos Estados  decorrentes de emendas parlamentares de bancada.</t>
  </si>
  <si>
    <t>1.7.2.9.00.0.0.00</t>
  </si>
  <si>
    <t>1.7.2.9.51.0.0.00</t>
  </si>
  <si>
    <t>1.7.2.9.51.0.1.00</t>
  </si>
  <si>
    <t>1.7.2.9.51.0.1.01</t>
  </si>
  <si>
    <t>1.7.2.9.51.0.1.02</t>
  </si>
  <si>
    <t>Transferências de Estados destinadas à Assistência Social -  Transferências dos Estados decorrentes de emendas parlamentares individuais - finalidade definida</t>
  </si>
  <si>
    <t>1.7.2.9.51.0.1.03</t>
  </si>
  <si>
    <t>Transferências de Estados destinadas à Assistência Social -  Transferências dos Estados decorrentes de emendas parlamentares de bancada.</t>
  </si>
  <si>
    <t>1.7.2.9.99.0.0.00</t>
  </si>
  <si>
    <t>1.7.2.9.99.0.1.00</t>
  </si>
  <si>
    <t>1.7.2.9.99.0.1.01</t>
  </si>
  <si>
    <t>Outras Transferências dos Estados e DF  - Transferência Especial Relativas às Emendas Individuais (Art. 166-A, Inciso I,  da CF)</t>
  </si>
  <si>
    <t>1.7.2.9.99.0.1.99</t>
  </si>
  <si>
    <t xml:space="preserve">Outras Transferências dos Estados e DF </t>
  </si>
  <si>
    <t>Transferências de Municípios a Consórcios Públicos - Multas e Juros de Mora</t>
  </si>
  <si>
    <t>Multas da Legislação Anticorrupção Oriundas de Processos Administrativos de Responsabilização - Multas e Juros de Mora</t>
  </si>
  <si>
    <t>Multas da Legislação Anticorrupção Oriundas de Acordos de Leniência - Multas e Juros de Mora</t>
  </si>
  <si>
    <t>Outras Indenizações - Multas e Juros de Mora</t>
  </si>
  <si>
    <t>Outras Indenizações - Dívida Ativa</t>
  </si>
  <si>
    <t>Outras Indenizações - Multas e Juros de Mora da Dívida Ativa</t>
  </si>
  <si>
    <t>Outras Indenizações - Multas</t>
  </si>
  <si>
    <t>Outras Indenizações - Juros de Mora</t>
  </si>
  <si>
    <t>Outras Indenizações - Multas da Dívida Ativa da</t>
  </si>
  <si>
    <t>Outras Indenizações - Juros da Dívida Ativa</t>
  </si>
  <si>
    <t>Restituição de Benefícios Não Desembolsados - Multas e Juros de Mora</t>
  </si>
  <si>
    <t>Restituição de Benefícios Previdenciários - Multas e Juros de Mora</t>
  </si>
  <si>
    <t>Restituição de Benefícios Assistenciais - Multas e Juros de Mora</t>
  </si>
  <si>
    <t>Restituição de Contribuições Previdenciárias Complementares - Principal</t>
  </si>
  <si>
    <t>Restituição de Contribuições Previdenciárias Complementares - Multas e Juros e Mora</t>
  </si>
  <si>
    <t>Restituição Decorrente da Não Aplicação de Incentivos Fiscais Relativos à Lei Rouanet - Principal</t>
  </si>
  <si>
    <t>Restituição Decorrente da Não Aplicação de Incentivos Fiscais Relativos à Lei Rouanet - Multas</t>
  </si>
  <si>
    <t>Restituição Decorrente da Não Aplicação de Incentivos Fiscais Relativos à Lei Rouanet - Juros de Mora</t>
  </si>
  <si>
    <t>s</t>
  </si>
  <si>
    <t>Multas e Juros da Alienação de Bens Intangíveis -Juros de Mora</t>
  </si>
  <si>
    <t>Multas e Juros de Mora de Amortização de Empréstimos - Estados e Municípios -Multas e Juros de Mora</t>
  </si>
  <si>
    <t>Multas e Juros de Mora de Amortização de Empréstimos - Estados e Municípios -Juros de Mora</t>
  </si>
  <si>
    <t>Multas e Juros de Mora de Amortização de Empréstimos - Refinanciamento de Dívidas de Médio e Longo Prazo - Multas e Juros de Mora</t>
  </si>
  <si>
    <t>Multas e Juros de Mora de Amortização de Empréstimos - Refinanciamento de Dívidas de Médio e Longo Prazo - Juros de Mora</t>
  </si>
  <si>
    <t>Multas e Juros de Mora de Amortização de Empréstimos - Programa das Operações Oficiais de Crédito - Multas e Juros de Mora</t>
  </si>
  <si>
    <t>Multas e Juros de Mora de Amortização de Empréstimos - Programa das Operações Oficiais de Crédito - Multas</t>
  </si>
  <si>
    <t>Multas e Juros de Mora de Amortização de Empréstimos - Programa das Operações Oficiais de Crédito - de Mora</t>
  </si>
  <si>
    <t>Multas e Juros de Mora de Amortização de Empréstimos Contratuais - Multas e Juros de Mora</t>
  </si>
  <si>
    <t>Registra as receitas oriundas de multas e juros decorrentes de amortização de empréstimos contratuais - Multas e Juros de Mora</t>
  </si>
  <si>
    <t>Multas e Juros de Mora de Amortização de Empréstimos Contratuais - Juros de Mora</t>
  </si>
  <si>
    <t>Multas e Juros de Mora de Amortização de Financiamentos em Geral - Multas e Juros de Mora</t>
  </si>
  <si>
    <t>Multas e Juros de Mora de Amortização de Financiamentos em Geral - Juros de Mora</t>
  </si>
  <si>
    <t>Contrapartida de Subvenções ou Subsídios - Multas e Juros de Mora</t>
  </si>
  <si>
    <t>Ônus de Sucumbência - Multas e Juros e Mora</t>
  </si>
  <si>
    <t>16</t>
  </si>
  <si>
    <t>Termo de Ajustamento de Conduta - TAC - Principal</t>
  </si>
  <si>
    <t>Termo de Ajustamento de Conduta - TAC - Multas e Juros de Mora</t>
  </si>
  <si>
    <t>Alienação de Estoques Comerciais Destinados a Programas Sociais - Principal</t>
  </si>
  <si>
    <t>Adicional sobre a Alienação de Bens Imóveis -Principal</t>
  </si>
  <si>
    <t>Amortização de Empréstimos - Estados e Municípios - Principal</t>
  </si>
  <si>
    <t>Amortização de Empréstimos - Programa das Operações Oficiais de Crédito - Principal</t>
  </si>
  <si>
    <t>2.4.1.1.00.0.0.00</t>
  </si>
  <si>
    <t>2.4.1.1.50.0.0.00</t>
  </si>
  <si>
    <t>2.4.1.1.50.1.0.00</t>
  </si>
  <si>
    <t>2.4.1.1.50.1.1.00</t>
  </si>
  <si>
    <t>2.4.1.1.50.1.1.01</t>
  </si>
  <si>
    <t>2.4.1.1.50.1.1.02</t>
  </si>
  <si>
    <t>Transferências de Recursos do Bloco de Manutenção das Ações e Serviços Públicos de Saúde – Atenção Primária - Transferências da União decorrentes de emendas parlamentares individuais - finalidade definida</t>
  </si>
  <si>
    <t>2.4.1.1.50.1.1.03</t>
  </si>
  <si>
    <t>Transferências de Recursos do Bloco de Manutenção das Ações e Serviços Públicos de Saúde – Atenção Primária -  Transferências da União decorrentes de emendas parlamentares de bancada.</t>
  </si>
  <si>
    <t>2.4.1.1.50.2.0.00</t>
  </si>
  <si>
    <t>2.4.1.1.50.2.1.00</t>
  </si>
  <si>
    <t>2.4.1.1.50.2.1.01</t>
  </si>
  <si>
    <t>2.4.1.1.50.2.1.02</t>
  </si>
  <si>
    <t>Transferências de Recursos do Bloco de Manutenção das Ações e Serviços Públicos de Saúde – Atenção Especializada - Transferências da União decorrentes de emendas parlamentares individuais - finalidade definida</t>
  </si>
  <si>
    <t>2.4.1.1.50.2.1.03</t>
  </si>
  <si>
    <t>Transferências de Recursos do Bloco de Manutenção das Ações e Serviços Públicos de Saúde – Atenção Especializada - Transferências da União decorrentes de emendas parlamentares de bancada.</t>
  </si>
  <si>
    <t>2.4.1.1.50.3.0.00</t>
  </si>
  <si>
    <t>2.4.1.1.50.3.1.00</t>
  </si>
  <si>
    <t>2.4.1.1.50.3.1.01</t>
  </si>
  <si>
    <t>2.4.1.1.50.3.1.02</t>
  </si>
  <si>
    <t>Transferências de Recursos do Bloco de Manutenção das Ações e Serviços Públicos de Saúde – Vigilância em Saúde - Transferências da União decorrentes de emendas parlamentares individuais - finalidade definida</t>
  </si>
  <si>
    <t>2.4.1.1.50.3.1.03</t>
  </si>
  <si>
    <t>Transferências de Recursos do Bloco de Manutenção das Ações e Serviços Públicos de Saúde – Vigilância em Saúde - Transferências da União decorrentes de emendas parlamentares de bancada.</t>
  </si>
  <si>
    <t>2.4.1.1.50.4.0.00</t>
  </si>
  <si>
    <t>2.4.1.1.50.4.1.00</t>
  </si>
  <si>
    <t>2.4.1.1.50.4.1.01</t>
  </si>
  <si>
    <t>2.4.1.1.50.4.1.02</t>
  </si>
  <si>
    <t>Transferências de Recursos do Bloco de Manutenção das Ações e Serviços Públicos de Saúde – Assistência Farmacêutica - Transferências da União decorrentes de emendas parlamentares individuais - finalidade definida</t>
  </si>
  <si>
    <t>2.4.1.1.50.4.1.03</t>
  </si>
  <si>
    <t>Transferências de Recursos do Bloco de Manutenção das Ações e Serviços Públicos de Saúde – Assistência Farmacêutica - Transferências da União decorrentes de emendas parlamentares de bancada.</t>
  </si>
  <si>
    <t>2.4.1.1.50.5.0.00</t>
  </si>
  <si>
    <t>2.4.1.1.50.5.1.00</t>
  </si>
  <si>
    <t>2.4.1.1.50.5.1.01</t>
  </si>
  <si>
    <t>2.4.1.1.50.5.1.02</t>
  </si>
  <si>
    <t>Transferências de Recursos do Bloco de Manutenção das Ações e Serviços Públicos de Saúde – Gestão do SUS -  Transferências da União decorrentes de emendas parlamentares individuais - finalidade definida</t>
  </si>
  <si>
    <t>2.4.1.1.50.5.1.03</t>
  </si>
  <si>
    <t>Transferências de Recursos do Bloco de Manutenção das Ações e Serviços Públicos de Saúde – Gestão do SUS - Transferências da União decorrentes de emendas parlamentares de bancada.</t>
  </si>
  <si>
    <t>2.4.1.1.50.9.0.00</t>
  </si>
  <si>
    <t>2.4.1.1.50.9.1.00</t>
  </si>
  <si>
    <t>2.4.1.1.50.9.1.01</t>
  </si>
  <si>
    <t>2.4.1.1.50.9.1.02</t>
  </si>
  <si>
    <t>Transferências de Recursos do Bloco de Manutenção das Ações e Serviços Públicos de Saúde – Outros Programas - Transferências da União decorrentes de emendas parlamentares individuais - finalidade definida</t>
  </si>
  <si>
    <t>2.4.1.1.50.9.1.03</t>
  </si>
  <si>
    <t>Transferências de Recursos do Bloco de Manutenção das Ações e Serviços Públicos de Saúde – Outros Programas - Transferências da União decorrentes de emendas parlamentares de bancada.</t>
  </si>
  <si>
    <t>2.4.1.1.51.0.0.00</t>
  </si>
  <si>
    <t>2.4.1.1.51.1.0.00</t>
  </si>
  <si>
    <t>2.4.1.1.51.1.1.00</t>
  </si>
  <si>
    <t>2.4.1.1.51.1.1.01</t>
  </si>
  <si>
    <t>2.4.1.1.51.1.1.02</t>
  </si>
  <si>
    <t>Transferências de Recursos do Bloco de Estruturação da Rede de Serviços Públicos de Saúde - Atenção Primária -  Transferências da União decorrentes de emendas parlamentares individuais - finalidade definida</t>
  </si>
  <si>
    <t>2.4.1.1.51.1.1.03</t>
  </si>
  <si>
    <t>Transferências de Recursos do Bloco de Estruturação da Rede de Serviços Públicos de Saúde - Atenção Primária - Transferências da União decorrentes de emendas parlamentares de bancada.</t>
  </si>
  <si>
    <t>2.4.1.1.51.2.0.00</t>
  </si>
  <si>
    <t>2.4.1.1.51.2.1.00</t>
  </si>
  <si>
    <t>2.4.1.1.51.2.1.01</t>
  </si>
  <si>
    <t>2.4.1.1.51.2.1.02</t>
  </si>
  <si>
    <t>Transferências de Recursos do Bloco de Estruturação da Rede de Serviços Públicos de Saúde - Atenção Especializada - Transferências da União decorrentes de emendas parlamentares individuais - finalidade definida</t>
  </si>
  <si>
    <t>2.4.1.1.51.2.1.03</t>
  </si>
  <si>
    <t>Transferências de Recursos do Bloco de Estruturação da Rede de Serviços Públicos de Saúde - Atenção Especializada - Transferências da União decorrentes de emendas parlamentares de bancada.</t>
  </si>
  <si>
    <t>2.4.1.1.51.3.0.00</t>
  </si>
  <si>
    <t>2.4.1.1.51.3.1.00</t>
  </si>
  <si>
    <t>2.4.1.1.51.3.1.01</t>
  </si>
  <si>
    <t>2.4.1.1.51.3.1.02</t>
  </si>
  <si>
    <t>Transferências de Recursos do Bloco de Estruturação da Rede de Serviços Públicos de Saúde - Assistência Farmacêutica - Transferências da União decorrentes de emendas parlamentares individuais - finalidade definida</t>
  </si>
  <si>
    <t>2.4.1.1.51.3.1.03</t>
  </si>
  <si>
    <t>Transferências de Recursos do Bloco de Estruturação da Rede de Serviços Públicos de Saúde - Assistência Farmacêutica - Transferências da União decorrentes de emendas parlamentares de bancada.</t>
  </si>
  <si>
    <t>2.4.1.1.51.4.0.00</t>
  </si>
  <si>
    <t>2.4.1.1.51.4.1.00</t>
  </si>
  <si>
    <t>2.4.1.1.51.4.1.01</t>
  </si>
  <si>
    <t>2.4.1.1.51.4.1.02</t>
  </si>
  <si>
    <t>Transferências de Recursos do Bloco de Estruturação da Rede de Serviços Públicos de Saúde - Vigilância em Saúde - Transferências da União decorrentes de emendas parlamentares individuais - finalidade definida</t>
  </si>
  <si>
    <t>2.4.1.1.51.4.1.03</t>
  </si>
  <si>
    <t>Transferências de Recursos do Bloco de Estruturação da Rede de Serviços Públicos de Saúde - Vigilância em Saúde - Transferências da União decorrentes de emendas parlamentares de bancada.</t>
  </si>
  <si>
    <t>2.4.1.1.51.5.0.00</t>
  </si>
  <si>
    <t>2.4.1.1.51.5.1.00</t>
  </si>
  <si>
    <t>2.4.1.1.51.5.1.01</t>
  </si>
  <si>
    <t>2.4.1.1.51.5.1.02</t>
  </si>
  <si>
    <t>Transferências de Recursos do Bloco de Estruturação da Rede de Serviços Públicos de Saúde - Gestão do SUS -  Transferências da União decorrentes de emendas parlamentares individuais - finalidade definida</t>
  </si>
  <si>
    <t>2.4.1.1.51.5.1.03</t>
  </si>
  <si>
    <t>Transferências de Recursos do Bloco de Estruturação da Rede de Serviços Públicos de Saúde - Gestão do SUS -  Transferências da União decorrentes de emendas parlamentares de bancada.</t>
  </si>
  <si>
    <t>2.4.1.1.51.9.0.00</t>
  </si>
  <si>
    <t>2.4.1.1.51.9.1.00</t>
  </si>
  <si>
    <t>2.4.1.1.51.9.1.01</t>
  </si>
  <si>
    <t>2.4.1.1.51.9.1.02</t>
  </si>
  <si>
    <t>Transferências de Recursos do Bloco de Estruturação da Rede de Serviços Públicos de Saúde - Outros Programas - Transferências da União decorrentes de emendas parlamentares individuais - finalidade definida</t>
  </si>
  <si>
    <t>2.4.1.1.51.9.1.03</t>
  </si>
  <si>
    <t>Transferências de Recursos do Bloco de Estruturação da Rede de Serviços Públicos de Saúde - Outros Programas - Transferências da União decorrentes de emendas parlamentares de bancada.</t>
  </si>
  <si>
    <t>2.4.1.1.99.0.0.00</t>
  </si>
  <si>
    <t>2.4.1.1.99.0.1.00</t>
  </si>
  <si>
    <t>2.4.1.1.99.0.1.01</t>
  </si>
  <si>
    <t xml:space="preserve">Outras Transferências de Recursos do Sistema Único de Saúde - SUS - Principal </t>
  </si>
  <si>
    <t>2.4.1.1.99.0.1.02</t>
  </si>
  <si>
    <t>Outras Transferências de Recursos do Sistema Único de Saúde - SUS - Transferências da União decorrentes de emendas parlamentares individuais - finalidade definida</t>
  </si>
  <si>
    <t>2.4.1.1.99.0.1.03</t>
  </si>
  <si>
    <t>Outras Transferências de Recursos do Sistema Único de Saúde - SUS - Outros Programas - Transferências da União decorrentes de emendas parlamentares de bancada.</t>
  </si>
  <si>
    <t>2.4.1.3.00.0.0.00</t>
  </si>
  <si>
    <t>2.4.1.3.50.0.0.00</t>
  </si>
  <si>
    <t>2.4.1.3.50.0.1.00</t>
  </si>
  <si>
    <t>2.4.1.3.50.0.1.01</t>
  </si>
  <si>
    <t>2.4.1.3.50.0.1.02</t>
  </si>
  <si>
    <t>2.4.1.3.50.0.1.03</t>
  </si>
  <si>
    <t>2.4.1.4.00.0.0.00</t>
  </si>
  <si>
    <t>2.4.1.4.50.0.0.00</t>
  </si>
  <si>
    <t>2.4.1.4.50.0.1.00</t>
  </si>
  <si>
    <t>2.4.1.4.50.0.1.01</t>
  </si>
  <si>
    <t>2.4.1.4.50.0.1.02</t>
  </si>
  <si>
    <t>2.4.1.4.50.0.1.03</t>
  </si>
  <si>
    <t>Transferências de Convênios da União para o Sistema Único de Saúde – SUS -  Transferências da União decorrentes de emendas parlamentares de bancada.</t>
  </si>
  <si>
    <t>2.4.1.4.51.0.0.00</t>
  </si>
  <si>
    <t>2.4.1.4.51.0.1.00</t>
  </si>
  <si>
    <t>2.4.1.4.51.0.1.01</t>
  </si>
  <si>
    <t>2.4.1.4.51.0.1.02</t>
  </si>
  <si>
    <t>Transferências de Convênios da União destinadas a Programas de Educação - Transferências da União decorrentes de emendas parlamentares individuais - finalidade definida</t>
  </si>
  <si>
    <t>2.4.1.4.51.0.1.03</t>
  </si>
  <si>
    <t>Transferências de Convênios da União destinadas a Programas de Educação - Transferências da União decorrentes de emendas parlamentares de bancada.</t>
  </si>
  <si>
    <t>2.4.1.4.52.0.0.00</t>
  </si>
  <si>
    <t>2.4.1.4.52.0.1.00</t>
  </si>
  <si>
    <t>2.4.1.4.52.0.1.01</t>
  </si>
  <si>
    <t>2.4.1.4.52.0.1.02</t>
  </si>
  <si>
    <t>Transferências de Convênios da União destinadas a Programas de Saneamento Básico - Transferências da União decorrentes de emendas parlamentares individuais - finalidade definida</t>
  </si>
  <si>
    <t>2.4.1.4.52.0.1.03</t>
  </si>
  <si>
    <t>Transferências de Convênios da União destinadas a Programas de Saneamento Básico - Transferências da União decorrentes de emendas parlamentares de bancada.</t>
  </si>
  <si>
    <t>2.4.1.4.53.0.0.00</t>
  </si>
  <si>
    <t>2.4.1.4.53.0.1.00</t>
  </si>
  <si>
    <t>2.4.1.4.53.0.1.01</t>
  </si>
  <si>
    <t>2.4.1.4.53.0.1.02</t>
  </si>
  <si>
    <t>Transferências de Convênios da União destinadas a Programas de Meio Ambiente - Transferências da União decorrentes de emendas parlamentares individuais - finalidade definida</t>
  </si>
  <si>
    <t>2.4.1.4.53.0.1.03</t>
  </si>
  <si>
    <t>Transferências de Convênios da União destinadas a Programas de Meio Ambiente - Transferências da União decorrentes de emendas parlamentares de bancada.</t>
  </si>
  <si>
    <t>2.4.1.4.54.0.0.00</t>
  </si>
  <si>
    <t>2.4.1.4.54.0.1.00</t>
  </si>
  <si>
    <t>2.4.1.4.54.0.1.01</t>
  </si>
  <si>
    <t>2.4.1.4.54.0.1.02</t>
  </si>
  <si>
    <t>Transferências de Convênios da União destinadas a Programas de Infraestrutura em Transporte - Transferências da União decorrentes de emendas parlamentares individuais - finalidade definida</t>
  </si>
  <si>
    <t>2.4.1.4.54.0.1.03</t>
  </si>
  <si>
    <t>Transferências de Convênios da União destinadas a Programas de Infraestrutura em Transporte - Transferências da União decorrentes de emendas parlamentares de bancada.</t>
  </si>
  <si>
    <t>2.4.1.4.99.0.0.00</t>
  </si>
  <si>
    <t>2.4.1.4.99.0.1.00</t>
  </si>
  <si>
    <t>2.4.1.4.99.0.1.01</t>
  </si>
  <si>
    <t>2.4.1.4.99.0.1.02</t>
  </si>
  <si>
    <t>Outras Transferências de Convênios da União e de Suas Entidades -Transferências da União decorrentes de emendas parlamentares individuais - finalidade definida</t>
  </si>
  <si>
    <t>2.4.1.4.99.0.1.03</t>
  </si>
  <si>
    <t>Outras Transferências de Convênios da União e de Suas Entidades - Transferências da União decorrentes de emendas parlamentares de bancada.</t>
  </si>
  <si>
    <t>2.4.1.9.99.0.1.00</t>
  </si>
  <si>
    <t>2.4.1.9.99.0.1.01</t>
  </si>
  <si>
    <t>Art. 166-A, Inciso I, § 1º, da CF)</t>
  </si>
  <si>
    <t>2.4.1.9.99.0.1.02</t>
  </si>
  <si>
    <t>2.4.1.9.99.0.1.99</t>
  </si>
  <si>
    <t>2.4.2.1.00.0.0.00</t>
  </si>
  <si>
    <t>2.4.2.1.50.0.0.00</t>
  </si>
  <si>
    <t>2.4.2.1.50.0.1.00</t>
  </si>
  <si>
    <t>2.4.2.1.50.0.1.01</t>
  </si>
  <si>
    <t>2.4.2.1.50.0.1.02</t>
  </si>
  <si>
    <t>Transferências de Recursos do Sistema Único de Saúde – SUS - Transferências dos Estados decorrentes de emendas parlamentares individuais - finalidade definida</t>
  </si>
  <si>
    <t>2.4.2.1.50.0.1.03</t>
  </si>
  <si>
    <t>Transferências de Recursos do Sistema Único de Saúde – SUS - Transferências dos Estados decorrentes de emendas parlamentares de bancada.</t>
  </si>
  <si>
    <t>2.4.2.2.00.0.0.00</t>
  </si>
  <si>
    <t>2.4.2.2.50.0.0.00</t>
  </si>
  <si>
    <t>2.4.2.2.50.0.1.00</t>
  </si>
  <si>
    <t>2.4.2.2.50.0.1.01</t>
  </si>
  <si>
    <t>2.4.2.2.50.0.1.02</t>
  </si>
  <si>
    <t>Transferências de Convênios dos Estados para o Sistema Único de Saúde – SUS - Transferências dos Estados decorrentes de emendas parlamentares individuais - finalidade definida</t>
  </si>
  <si>
    <t>2.4.2.2.50.0.1.03</t>
  </si>
  <si>
    <t>Transferências de Convênios dos Estados para o Sistema Único de Saúde – SUS - Transferências dos Estados  decorrentes de emendas parlamentares de bancada.</t>
  </si>
  <si>
    <t>2.4.2.2.51.0.0.00</t>
  </si>
  <si>
    <t>2.4.2.2.51.0.1.00</t>
  </si>
  <si>
    <t>2.4.2.2.51.0.1.01</t>
  </si>
  <si>
    <t>2.4.2.2.51.0.1.02</t>
  </si>
  <si>
    <t>Transferências de Convênios dos Estados destinadas a Programas de Educação - Transferências dos Estados decorrentes de emendas parlamentares individuais - finalidade definida</t>
  </si>
  <si>
    <t>2.4.2.2.51.0.1.03</t>
  </si>
  <si>
    <t>Transferências de Convênios dos Estados destinadas a Programas de Educação - Transferências dos Estados decorrentes de emendas parlamentares de bancada.</t>
  </si>
  <si>
    <t>2.4.2.2.52.0.0.00</t>
  </si>
  <si>
    <t>2.4.2.2.52.0.1.00</t>
  </si>
  <si>
    <t>2.4.2.2.52.0.1.01</t>
  </si>
  <si>
    <t>2.4.2.2.52.0.1.02</t>
  </si>
  <si>
    <t>Transferências de Convênios dos Estados destinadas a Programas de Saneamento Básico - Transferências dos Estados decorrentes de emendas parlamentares individuais - finalidade definida</t>
  </si>
  <si>
    <t>2.4.2.2.52.0.1.03</t>
  </si>
  <si>
    <t>Transferências de Convênios dos Estados destinadas a Programas de Saneamento Básico - Transferências dos Estados decorrentes de emendas parlamentares de bancada.</t>
  </si>
  <si>
    <t>2.4.2.2.53.0.0.00</t>
  </si>
  <si>
    <t>2.4.2.2.53.0.1.00</t>
  </si>
  <si>
    <t>2.4.2.2.53.0.1.01</t>
  </si>
  <si>
    <t>2.4.2.2.53.0.1.02</t>
  </si>
  <si>
    <t>Transferências de Convênios dos Estados destinadas a Programas de Meio Ambiente - Transferências dos Estados decorrentes de emendas parlamentares individuais - finalidade definida</t>
  </si>
  <si>
    <t>2.4.2.2.53.0.1.03</t>
  </si>
  <si>
    <t>Transferências de Convênios dos Estados destinadas a Programas de Meio Ambiente  - Transferências dos Estados decorrentes de emendas parlamentares de bancada.</t>
  </si>
  <si>
    <t>2.4.2.2.54.0.0.00</t>
  </si>
  <si>
    <t>2.4.2.2.54.0.1.00</t>
  </si>
  <si>
    <t>2.4.2.2.54.0.1.01</t>
  </si>
  <si>
    <t>2.4.2.2.54.0.1.02</t>
  </si>
  <si>
    <t>Transferências de Convênios dos Estados destinadas a Programas de Infraestrutura em Transporte - Transferências dos Estados decorrentes de emendas parlamentares individuais - finalidade definida</t>
  </si>
  <si>
    <t>2.4.2.2.54.0.1.03</t>
  </si>
  <si>
    <t>Transferências de Convênios dos Estados destinadas a Programas de Infraestrutura em Transporte - Transferências dos Estados decorrentes de emendas parlamentares de bancada.</t>
  </si>
  <si>
    <t>2.4.2.2.99.0.0.00</t>
  </si>
  <si>
    <t>2.4.2.2.99.0.1.00</t>
  </si>
  <si>
    <t>2.4.2.2.99.0.1.01</t>
  </si>
  <si>
    <t>2.4.2.2.99.0.1.02</t>
  </si>
  <si>
    <t>Outras Transferências de Convênios dos Estados e DF e de Suas - Transferências dos Estados decorrentes de emendas parlamentares individuais - finalidade definidaEntidades</t>
  </si>
  <si>
    <t>2.4.2.2.99.0.1.03</t>
  </si>
  <si>
    <t>Outras Transferências de Convênios dos Estados e DF e de Suas Entidades - Transferências dos Estados decorrentes de emendas parlamentares de bancada.</t>
  </si>
  <si>
    <t>2.4.2.9.99.0.0.00</t>
  </si>
  <si>
    <t>2.4.2.9.99.0.1.00</t>
  </si>
  <si>
    <t>2.4.2.9.99.0.1.01</t>
  </si>
  <si>
    <t>Outras Transferências de Recursos dos Estados -Transferência Especial Relativas às Emendas Individuais (Art. 166-A, Inciso I, § 1º, da CF)</t>
  </si>
  <si>
    <t>2.4.2.9.99.0.1.02</t>
  </si>
  <si>
    <t>Outras Transferências de Recursos dos Estados - Transferências da União decorrentes de emendas parlamentares individuais - finalidade definida</t>
  </si>
  <si>
    <t>2.4.2.9.99.0.1.03</t>
  </si>
  <si>
    <t>Outras Transferências de Recursos dos Estados - Transferências dos Estados decorrentes de emendas parlamentares de bancada.</t>
  </si>
  <si>
    <t>2.4.2.9.99.0.1.99</t>
  </si>
  <si>
    <t>Outras Transferências de Convênios dos Municípios e de Suas Entidades - Principal</t>
  </si>
  <si>
    <t>Outras Transferências de Pessoas Físicas - Principal</t>
  </si>
  <si>
    <t>9.1.7.1.7.00.0.0.00</t>
  </si>
  <si>
    <t>9.1.7.1.7.50.0.0.00</t>
  </si>
  <si>
    <t>9.1.7.1.7.50.0.1.00</t>
  </si>
  <si>
    <t>9.1.7.1.7.50.0.1.01</t>
  </si>
  <si>
    <t>9.1.7.1.7.50.0.1.02</t>
  </si>
  <si>
    <t>(-) Dedução de Transferências de Convênios da União para o Sistema Único de Saúde – SUS - Transferências da União decorrentes de emendas parlamentares individuais - finalidade definida</t>
  </si>
  <si>
    <t>9.1.7.1.7.50.0.1.03</t>
  </si>
  <si>
    <t>(-) Dedução de Transferências de Convênios da União para o Sistema Único de Saúde – SUS - Transferências da União decorrentes de emendas parlamentares de bancada.</t>
  </si>
  <si>
    <t>9.1.7.1.7.51.0.0.00</t>
  </si>
  <si>
    <t>9.1.7.1.7.51.0.1.00</t>
  </si>
  <si>
    <t>9.1.7.1.7.51.0.1.01</t>
  </si>
  <si>
    <t>9.1.7.1.7.51.0.1.02</t>
  </si>
  <si>
    <t>(-) Dedução de Transferências de Convênios da União Destinadas a Programas de Educação - Transferências da União decorrentes de emendas parlamentares individuais - finalidade definida</t>
  </si>
  <si>
    <t>9.1.7.1.7.51.0.1.03</t>
  </si>
  <si>
    <t>(-) Dedução de Transferências de Convênios da União Destinadas a Programas de Educação -Transferências da União decorrentes de emendas parlamentares de bancada.</t>
  </si>
  <si>
    <t>9.1.7.1.7.52.0.0.00</t>
  </si>
  <si>
    <t>9.1.7.1.7.52.0.1.00</t>
  </si>
  <si>
    <t>9.1.7.1.7.52.0.1.01</t>
  </si>
  <si>
    <t>9.1.7.1.7.52.0.1.02</t>
  </si>
  <si>
    <t>(-) Dedução de Transferências de Convênios da União Destinadas a Programas de Assistência Social - Transferências da União decorrentes de emendas parlamentares individuais - finalidade definida</t>
  </si>
  <si>
    <t>9.1.7.1.7.52.0.1.03</t>
  </si>
  <si>
    <t>(-) Dedução de Transferências de Convênios da União Destinadas a Programas de Assistência Social - Transferências da União decorrentes de emendas parlamentares de bancada.</t>
  </si>
  <si>
    <t>9.1.7.1.7.53.0.0.00</t>
  </si>
  <si>
    <t>9.1.7.1.7.53.0.1.00</t>
  </si>
  <si>
    <t>9.1.7.1.7.53.0.1.01</t>
  </si>
  <si>
    <t>9.1.7.1.7.53.0.1.02</t>
  </si>
  <si>
    <t>(-) Dedução de Transferências de Convênios da União Destinadas a Programas de Combate à Fome - Transferências da União decorrentes de emendas parlamentares individuais - finalidade definida</t>
  </si>
  <si>
    <t>9.1.7.1.7.53.0.1.03</t>
  </si>
  <si>
    <t>(-) Dedução de Transferências de Convênios da União Destinadas a Programas de Combate à Fome - Transferências da União decorrentes de emendas parlamentares de bancada.</t>
  </si>
  <si>
    <t>9.1.7.1.7.54.0.0.00</t>
  </si>
  <si>
    <t>9.1.7.1.7.54.0.1.00</t>
  </si>
  <si>
    <t>9.1.7.1.7.54.0.1.01</t>
  </si>
  <si>
    <t>9.1.7.1.7.54.0.1.02</t>
  </si>
  <si>
    <t>(-) Dedução de Transferências de Convênios da União Destinadas a Programas de Saneamento Básico - Transferências da União decorrentes de emendas parlamentares individuais - finalidade definida</t>
  </si>
  <si>
    <t>9.1.7.1.7.54.0.1.03</t>
  </si>
  <si>
    <t>(-) Dedução de Transferências de Convênios da União Destinadas a Programas de Saneamento Básico - Transferências da União decorrentes de emendas parlamentares de bancada.</t>
  </si>
  <si>
    <t>9.1.7.1.7.99.0.0.00</t>
  </si>
  <si>
    <t>(-) Outras Transferências de Convênios da União e de Suas Entidades</t>
  </si>
  <si>
    <t>9.1.7.1.7.99.0.1.00</t>
  </si>
  <si>
    <t>9.1.7.1.7.99.0.1.01</t>
  </si>
  <si>
    <t>(-)  Outras Transferências de Convênios da União e de Suas Entidades - principal</t>
  </si>
  <si>
    <t>9.1.7.1.7.99.0.1.02</t>
  </si>
  <si>
    <t>(-) Outras Transferências de Convênios da União e de Suas Entidades - Transferências da União decorrentes de emendas parlamentares individuais - finalidade definida</t>
  </si>
  <si>
    <t>9.1.7.1.7.99.0.1.03</t>
  </si>
  <si>
    <t>(-) Outras Transferências de Convênios da União e de Suas Entidades -  Transferências da União decorrentes de emendas parlamentares de bancada.</t>
  </si>
  <si>
    <t>9.1.7.2.4.50.0.0.00</t>
  </si>
  <si>
    <t>9.1.7.2.4.50.0.1.00</t>
  </si>
  <si>
    <t>9.1.7.2.4.50.0.1.01</t>
  </si>
  <si>
    <t>9.1.7.2.4.50.0.1.02</t>
  </si>
  <si>
    <t>9.1.7.2.4.50.0.1.03</t>
  </si>
  <si>
    <t>9.1.7.2.4.51.0.0.00</t>
  </si>
  <si>
    <t>9.1.7.2.4.51.0.1.00</t>
  </si>
  <si>
    <t>9.1.7.2.4.51.0.1.01</t>
  </si>
  <si>
    <t>9.1.7.2.4.51.0.1.02</t>
  </si>
  <si>
    <t>9.1.7.2.4.51.0.1.03</t>
  </si>
  <si>
    <t>9.1.7.2.4.99.0.0.00</t>
  </si>
  <si>
    <t>(-) Dedução de Outras Transferências de Convênios dos Estados e DF e de Suas Entidades</t>
  </si>
  <si>
    <t>9.1.7.2.4.99.0.1.00</t>
  </si>
  <si>
    <t>9.1.7.2.4.99.0.1.01</t>
  </si>
  <si>
    <t>9.1.7.2.4.99.0.1.02</t>
  </si>
  <si>
    <t>9.1.7.2.4.99.0.1.03</t>
  </si>
  <si>
    <t>(-) Dedução de Outras Transferências de Instituições Privadas</t>
  </si>
  <si>
    <t>(-) Dedução de Outras Indenizações - Multas e Juros de Mora</t>
  </si>
  <si>
    <t>(-) Dedução de Outras Indenizações - Dívida Ativa</t>
  </si>
  <si>
    <t>(-) Dedução de Outras Indenizações - Multas e Juros de Mora da Dívida Ativa</t>
  </si>
  <si>
    <t>(-) Dedução de Outras Indenizações - Multas</t>
  </si>
  <si>
    <t>(-) Dedução de Outras Indenizações - Juros de Mora</t>
  </si>
  <si>
    <t>(-) Dedução de Outras Indenizações - Multas da Dívida Ativa da</t>
  </si>
  <si>
    <t>(-) Dedução de Outras Indenizações - Juros da Dívida Ativa</t>
  </si>
  <si>
    <t>(-) Dedução de Contrapartida de Subvenções ou Subsídios - Multas e Juros de Mora</t>
  </si>
  <si>
    <t>(-) Dedução de Ônus de Sucumbência - Multas e Juros e Mora</t>
  </si>
  <si>
    <t>9.2.4.1.4.00.0.0.00</t>
  </si>
  <si>
    <t>9.2.4.1.4.50.0.0.00</t>
  </si>
  <si>
    <t>9.2.4.1.4.50.0.1.00</t>
  </si>
  <si>
    <t>9.2.4.1.4.50.0.1.01</t>
  </si>
  <si>
    <t>9.2.4.1.4.50.0.1.02</t>
  </si>
  <si>
    <t>9.2.4.1.4.50.0.1.03</t>
  </si>
  <si>
    <t>9.2.4.1.4.51.0.0.00</t>
  </si>
  <si>
    <t>9.2.4.1.4.51.0.1.00</t>
  </si>
  <si>
    <t>9.2.4.1.4.51.0.1.01</t>
  </si>
  <si>
    <t>9.2.4.1.4.51.0.1.02</t>
  </si>
  <si>
    <t>(-) Dedução de Transferências de Convênios da União destinadas a Programas de Educação - Transferências da União decorrentes de emendas parlamentares individuais - finalidade definida</t>
  </si>
  <si>
    <t>9.2.4.1.4.51.0.1.03</t>
  </si>
  <si>
    <t>(-) Dedução de Transferências de Convênios da União destinadas a Programas de Educação - Transferências da União decorrentes de emendas parlamentares de bancada.</t>
  </si>
  <si>
    <t>9.2.4.1.4.52.0.0.00</t>
  </si>
  <si>
    <t>9.2.4.1.4.52.0.1.00</t>
  </si>
  <si>
    <t>9.2.4.1.4.52.0.1.01</t>
  </si>
  <si>
    <t>9.2.4.1.4.52.0.1.02</t>
  </si>
  <si>
    <t>(-) Dedução de Transferências de Convênios da União destinadas a Programas de Saneamento Básico - Transferências da União decorrentes de emendas parlamentares individuais - finalidade definida</t>
  </si>
  <si>
    <t>9.2.4.1.4.52.0.1.03</t>
  </si>
  <si>
    <t>(-) Dedução de Transferências de Convênios da União destinadas a Programas de Saneamento Básico - Transferências da União decorrentes de emendas parlamentares de bancada.</t>
  </si>
  <si>
    <t>9.2.4.1.4.53.0.0.00</t>
  </si>
  <si>
    <t>9.2.4.1.4.53.0.1.00</t>
  </si>
  <si>
    <t>9.2.4.1.4.53.0.1.01</t>
  </si>
  <si>
    <t>9.2.4.1.4.53.0.1.02</t>
  </si>
  <si>
    <t>(-) Dedução de Transferências de Convênios da União destinadas a Programas de Meio Ambiente - Transferências da União decorrentes de emendas parlamentares individuais - finalidade definida</t>
  </si>
  <si>
    <t>9.2.4.1.4.53.0.1.03</t>
  </si>
  <si>
    <t>(-) Dedução de Transferências de Convênios da União destinadas a Programas de Meio Ambiente - Transferências da União decorrentes de emendas parlamentares de bancada.</t>
  </si>
  <si>
    <t>9.2.4.1.4.54.0.0.00</t>
  </si>
  <si>
    <t>9.2.4.1.4.54.0.1.00</t>
  </si>
  <si>
    <t>9.2.4.1.4.54.0.1.01</t>
  </si>
  <si>
    <t>9.2.4.1.4.54.0.1.02</t>
  </si>
  <si>
    <t>(-) Dedução de Transferências de Convênios da União destinadas a Programas de Infraestrutura em Transporte - Transferências da União decorrentes de emendas parlamentares individuais - finalidade definida</t>
  </si>
  <si>
    <t>9.2.4.1.4.54.0.1.03</t>
  </si>
  <si>
    <t>(-) Dedução de Transferências de Convênios da União destinadas a Programas de Infraestrutura em Transporte - Transferências da União decorrentes de emendas parlamentares de bancada.</t>
  </si>
  <si>
    <t>(-) Outras Transferências de Convênios da União e de Suas Entidades -Transferências da União decorrentes de emendas parlamentares individuais - finalidade definida</t>
  </si>
  <si>
    <t>(-)  Outras Transferências de Convênios da União e de Suas Entidades - Transferências da União decorrentes de emendas parlamentares de bancada.</t>
  </si>
  <si>
    <t>9.2.4.2.0.00.0.0.00</t>
  </si>
  <si>
    <t>9.2.4.2.2.00.0.0.00</t>
  </si>
  <si>
    <t>9.2.4.2.2.50.0.0.00</t>
  </si>
  <si>
    <t>9.2.4.2.2.50.0.1.00</t>
  </si>
  <si>
    <t>9.2.4.2.2.50.0.1.01</t>
  </si>
  <si>
    <t>9.2.4.2.2.50.0.1.02</t>
  </si>
  <si>
    <t>9.2.4.2.2.50.0.1.03</t>
  </si>
  <si>
    <t>9.2.4.2.2.51.0.0.00</t>
  </si>
  <si>
    <t>9.2.4.2.2.51.0.1.00</t>
  </si>
  <si>
    <t>9.2.4.2.2.52.0.0.00</t>
  </si>
  <si>
    <t>9.2.4.2.2.52.0.1.00</t>
  </si>
  <si>
    <t>9.2.4.2.2.52.0.1.01</t>
  </si>
  <si>
    <t>9.2.4.2.2.52.0.1.02</t>
  </si>
  <si>
    <t>9.2.4.2.2.52.0.1.03</t>
  </si>
  <si>
    <t>9.2.4.2.2.53.0.0.00</t>
  </si>
  <si>
    <t>9.2.4.2.2.53.0.1.00</t>
  </si>
  <si>
    <t>9.2.4.2.2.53.0.1.01</t>
  </si>
  <si>
    <t>9.2.4.2.2.53.0.1.02</t>
  </si>
  <si>
    <t>9.2.4.2.2.53.0.1.03</t>
  </si>
  <si>
    <t>9.2.4.2.2.54.0.0.00</t>
  </si>
  <si>
    <t>9.2.4.2.2.54.0.1.00</t>
  </si>
  <si>
    <t>9.2.4.2.2.54.0.1.01</t>
  </si>
  <si>
    <t>9.2.4.2.2.54.0.1.02</t>
  </si>
  <si>
    <t>9.2.4.2.2.54.0.1.03</t>
  </si>
  <si>
    <t>9.2.4.2.2.99.0.0.00</t>
  </si>
  <si>
    <t>(-) Outras Transferências de Convênios dos Estados e DF e de Suas Entidades</t>
  </si>
  <si>
    <t>9.2.4.2.2.99.0.1.00</t>
  </si>
  <si>
    <t>9.2.4.2.2.99.0.1.01</t>
  </si>
  <si>
    <t>9.2.4.2.2.99.0.1.02</t>
  </si>
  <si>
    <t>9.2.4.2.2.99.0.1.03</t>
  </si>
  <si>
    <t>Transferência Especial Relativas às Emendas Individuais (Art. 166-A, Insico I, § 1º, da CF)</t>
  </si>
  <si>
    <t xml:space="preserve"> Transferências Obrigatórias da União Relativas às Emendas de Bancada (Art. 166, § 16, da CF)
</t>
  </si>
  <si>
    <t>Outras Transferências da União - Principal - Transferência Especial Relativas às Emendas Individuais (Art. 166-A, Inciso I, § 1º, da CF)</t>
  </si>
  <si>
    <t>Outras Transferências da União - Principal - Transferências da União decorrentes de emendas parlamentares de bancada.</t>
  </si>
  <si>
    <t>Taxas Pelo Exercício do Poder de Polícia</t>
  </si>
  <si>
    <t>Taxas Pela Prestação de Serviços</t>
  </si>
  <si>
    <t>Taxas Pela Prestação de Serviços em Geral</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</si>
  <si>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</si>
  <si>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</si>
  <si>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</si>
  <si>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</si>
  <si>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</si>
  <si>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</si>
  <si>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</si>
  <si>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</si>
  <si>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</si>
  <si>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</si>
  <si>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</si>
  <si>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</si>
  <si>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</si>
  <si>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</si>
  <si>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</si>
  <si>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</si>
  <si>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</si>
  <si>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</si>
  <si>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</si>
  <si>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</si>
  <si>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</si>
  <si>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</si>
  <si>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</si>
  <si>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</si>
  <si>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</si>
  <si>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</si>
  <si>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Demais Contribuições Sociais Não Arrecadadas e Não Projetadas Pela RFB</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</si>
  <si>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</si>
  <si>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</si>
  <si>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Multas</t>
  </si>
  <si>
    <t>Demais Contribuições Sociais Não Arrecadadas e Não Projetadas Pela RFB - Juros de Mora</t>
  </si>
  <si>
    <t>Demais Contribuições Sociais Não Arrecadadas e Não Projetadas Pela RFB - Parcelamentos</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</si>
  <si>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</si>
  <si>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</si>
  <si>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Multas</t>
  </si>
  <si>
    <t>Demais Contribuições Sociais Não Arrecadadas e Não Projetadas Pela RFB - Parcelamentos - Juros de Mora</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</si>
  <si>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</si>
  <si>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</si>
  <si>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</si>
  <si>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</si>
  <si>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</si>
  <si>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</si>
  <si>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</si>
  <si>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</si>
  <si>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Direito de Uso da Imagem e de Reprodução dos Bens do Acervo Patrimonial - Dívida Ativa - Multas e Juros de Mora da Dívida Ativa</t>
  </si>
  <si>
    <t>Direito de Uso da Imagem e de Reprodução dos Bens do Acervo Patrimonial - Dívida Ativa - Multas da Dívida Ativa</t>
  </si>
  <si>
    <t>Transferências da União e de Suas Entidades</t>
  </si>
  <si>
    <t>Cota-Parte do Fundo de Participação dos Municípios - 1% Cota Entregue no MÊS de Julho</t>
  </si>
  <si>
    <t>Cota-Parte do Fundo de Participação dos Municípios - 1% Cota Entregue no MÊS de Julho - Principal</t>
  </si>
  <si>
    <t>Cota-Parte do Imposto sobre a Propriedade Territorial Rural</t>
  </si>
  <si>
    <t>Cota-Parte do Imposto sobre a Propriedade Territorial Rural - Principal</t>
  </si>
  <si>
    <t>Cota-Parte do Imposto sobre Produtos Industrializados - Estados Exportadores de Produtos Industrializados - Principal</t>
  </si>
  <si>
    <t>Cota-Parte do Imposto sobre Operações de Crédito, Câmbio e Seguro, ou Relativas a Títulos ou Valores Mobiliários - Comercialização do Ouro - Principal</t>
  </si>
  <si>
    <t>Transferências das Compensações Financeiras Pela Exploração de Recursos Naturais</t>
  </si>
  <si>
    <t>Cota-Parte da Compensação Financeira Pela Exploração de Recursos Hídricos</t>
  </si>
  <si>
    <t>Cota-Parte da Compensação Financeira Pela Exploração de Recursos Hídricos - Principal</t>
  </si>
  <si>
    <t>Cota-Parte da Compensação Financeira Pela Produção de Petróleo</t>
  </si>
  <si>
    <t>Cota-Parte da Compensação Financeira Pela Produção de Petróleo - Lei nº 7.990/89 - Principal</t>
  </si>
  <si>
    <t>Cota-Parte Pela Participação Especial - Lei nº 9.478/97, Artigo 50 - Principal</t>
  </si>
  <si>
    <t>Cota-Parte do Fundo Especial do Petróleo - FEP - Principal</t>
  </si>
  <si>
    <t>Outras Transferências Decorrentes de Compensação Financeira Pela Exploração de Recursos Naturais - Principal</t>
  </si>
  <si>
    <t>Transferências de Recursos do Bloco de Manutenção das Ações e Serviços Públicos de Saúde - Atenção Primária - Principal</t>
  </si>
  <si>
    <t>Transferências de Recursos do Bloco de Manutenção das Ações e Serviços Públicos de Saúde - Atenção Primária - Principal - Transferências da União Decorrentes de Emendas Parlamentares Individuais - Finalidade Definida</t>
  </si>
  <si>
    <t>Transferências de Recursos do Bloco de Manutenção das Ações e Serviços Públicos de Saúde - Atenção Primária - Principal - Transferências da União Decorrentes de Emendas Parlamentares de Bancada</t>
  </si>
  <si>
    <t>Transferências de Recursos do Bloco de Manutenção das Ações e Serviços Públicos de Saúde - Atenção Especializada - Principal</t>
  </si>
  <si>
    <t>Transferências de Recursos do Bloco de Manutenção das Ações e Serviços Públicos de Saúde - Atenção Especializada - Principal - Transferências da União Decorrentes de Emendas Parlamentares Individuais - Finalidade Definida</t>
  </si>
  <si>
    <t>Transferências de Recursos do Bloco de Manutenção das Ações e Serviços Públicos de Saúde - Atenção Especializada - Principal - Transferências da União Decorrentes de Emendas Parlamentares de Bancada</t>
  </si>
  <si>
    <t>Transferências de Recursos do Bloco de Manutenção das Ações e Serviços Públicos de Saúde - Vigilância em Saúde - Principal</t>
  </si>
  <si>
    <t>Transferências de Recursos do Bloco de Manutenção das Ações e Serviços Públicos de Saúde - Vigilância em Saúde - Principal - Transferências da União Decorrentes de Emendas Parlamentares Individuais - Finalidade Definida</t>
  </si>
  <si>
    <t>Transferências de Recursos do Bloco de Manutenção das Ações e Serviços Públicos de Saúde - Vigilância em Saúde - Principal - Transferências da União Decorrentes de Emendas Parlamentares de Bancada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</si>
  <si>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</si>
  <si>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Principal - Transferências da União Decorrentes de Emendas Parlamentares Individuais - Finalidade Definida</t>
  </si>
  <si>
    <t>Transferências de Recursos do Bloco de Manutenção das Ações e Serviços Públicos de Saúde - Assistência Farmacêutica - Principal - Transferências da União Decorrentes de Emendas Parlamentares de Bancada</t>
  </si>
  <si>
    <t>Transferências de Recursos do Bloco de Manutenção das Ações e Serviços Públicos de Saúde - Gestão do SUS - Principal</t>
  </si>
  <si>
    <t>Transferências de Recursos do Bloco de Manutenção das Ações e Serviços Públicos de Saúde - Gestão do SUS - Principal - Transferências da União Decorrentes de Emendas Parlamentares Individuais - Finalidade Definida</t>
  </si>
  <si>
    <t>Transferências de Recursos do Bloco de Manutenção das Ações e Serviços Públicos de Saúde - Gestão do SUS - Principal - Transferências da União Decorrentes de Emendas Parlamentares de Bancada</t>
  </si>
  <si>
    <t>Transferências de Recursos do Bloco de Manutenção das Ações e Serviços Públicos de Saúde - Outros Programas - Principal</t>
  </si>
  <si>
    <t>Transferências de Recursos do Bloco de Manutenção das Ações e Serviços Públicos de Saúde - Outros Programas - Principal - Transferências da União Decorrentes de Emendas Parlamentares Individuais - Finalidade Definida</t>
  </si>
  <si>
    <t>Transferências de Recursos do Bloco de Manutenção das Ações e Serviços Públicos de Saúde - Outros Programas - Principal - Transferências da União Decorrentes de Emendas Parlamentares de Bancada</t>
  </si>
  <si>
    <t>Transferências de Recursos do Bloco de Estruturação da Rede de Serviços Públicos de Saúde - Atenção Primária - Principal - Transferências da União Decorrentes de Emendas Parlamentares Individuais - Finalidade Definida</t>
  </si>
  <si>
    <t>Transferências de Recursos do Bloco de Estruturação da Rede de Serviços Públicos de Saúde - Atenção Primária - Principal - Transferências da União Decorrentes de Emendas Parlamentares de Bancada</t>
  </si>
  <si>
    <t>Transferências de Recursos do Bloco de Estruturação da Rede de Serviços Públicos de Saúde - Atenção Especializada - Principal - Transferências da União Decorrentes de Emendas Parlamentares Individuais - Finalidade Definida</t>
  </si>
  <si>
    <t>Transferências de Recursos do Bloco de Estruturação da Rede de Serviços Públicos de Saúde - Atenção Especializada - Principal - Transferências da União Decorrentes de Emendas Parlamentares de Bancada</t>
  </si>
  <si>
    <t>Transferências de Recursos do Bloco de Estruturação da Rede de Serviços Públicos de Saúde - Vigilância em Saúde - Principal Transferências da União Decorrentes de Emendas Parlamentares Individuais - Finalidade Definida</t>
  </si>
  <si>
    <t>Transferências de Recursos do Bloco de Estruturação da Rede de Serviços Públicos de Saúde - Vigilância em Saúde - Principal - Transferências da União Decorrentes de Emendas Parlamentares de Bancada</t>
  </si>
  <si>
    <t>Transferências de Recursos do Bloco de Estruturação da Rede de Serviços Públicos de Saúde - Assistência Farmacêutica - Principal - Transferências da União Decorrentes de Emendas Parlamentares Individuais - Finalidade Definida</t>
  </si>
  <si>
    <t>Transferências de Recursos do Bloco de Estruturação da Rede de Serviços Públicos de Saúde - Assistência Farmacêutica - Principal - Transferências da União Decorrentes de Emendas Parlamentares de Bancada</t>
  </si>
  <si>
    <t>Transferências de Recursos do Bloco de Estruturação da Rede de Serviços Públicos de Saúde - Gestão do SUS - Transferências da União Decorrentes de Emendas Parlamentares Individuais - Finalidade Definida</t>
  </si>
  <si>
    <t>Transferências de Recursos do Bloco de Estruturação da Rede de Serviços Públicos de Saúde - Gestão do SUS - Transferências da União Decorrentes de Emendas Parlamentares de Bancada</t>
  </si>
  <si>
    <t>Transferências de Recursos do Bloco de Estruturação da Rede de Serviços Públicos de Saúde - Outros Programas - Transferências da União Decorrentes de Emendas Parlamentares Individuais - Finalidade Definida</t>
  </si>
  <si>
    <t>Transferências de Recursos do Bloco de Estruturação da Rede de Serviços Públicos de Saúde - Outros Programas - Transferências da União Decorrentes de Emendas Parlamentares de Bancada</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</si>
  <si>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</si>
  <si>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</si>
  <si>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</si>
  <si>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</si>
  <si>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Transferências Referentes ao Programa Nacional de Inclusão de Jovens - Projovem Urbano - Principal</t>
  </si>
  <si>
    <t>Transferências Referentes ao Programa Nacional de Inclusão de Jovens - Projovem Campo</t>
  </si>
  <si>
    <t>Transferências Referentes ao Programa Nacional de Inclusão de Jovens - Projovem Campo - Principal</t>
  </si>
  <si>
    <t>Transferências Referentes ao Programa Brasil Alfabetizado - PBA</t>
  </si>
  <si>
    <t>Transferências Referentes ao Programa Brasil Alfabetizado - PBA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</si>
  <si>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</si>
  <si>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</si>
  <si>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de Apoio a Aquisição de Equipamentos para a Rede Pública de Ensino Fundamental</t>
  </si>
  <si>
    <t>Transferências Referentes ao Programa de Apoio a Aquisição de Equipamentos para a Rede Pública de Ensino Fundamental - Principal</t>
  </si>
  <si>
    <t>Outras Transferências Diretas do Fundo Nacional do Desenvolvimento da Educação - FNDE - Principal</t>
  </si>
  <si>
    <t>Transferências de Recursos de Complementação da União ao FUNDEB - Vaaf - Principal</t>
  </si>
  <si>
    <t>Transferências de Recursos do Fundo Nacional de Assistência Social - FNAS - Principal</t>
  </si>
  <si>
    <t>Transferências de Recursos do Fundo Nacional de Assistência Social - FNAS - Transferências da União Decorrentes de Emendas Parlamentares Individuais - Finalidade Definida</t>
  </si>
  <si>
    <t>Transferências de Recursos do Fundo Nacional de Assistência Social - FNAS - Transferências da União Decorrentes de Emendas Parlamentares de Bancada</t>
  </si>
  <si>
    <t>Transferências de Convênios da União para o Sistema Único de Saúde - SUS - Principal</t>
  </si>
  <si>
    <t>Transferências de Convênios da União para o Sistema Único de Saúde - SUS - Transferências da União Decorrentes de Emendas Parlamentares Individuais - Finalidade Definida</t>
  </si>
  <si>
    <t>Transferências de Convênios da União para o Sistema Único de Saúde - SUS - Transferências da União Decorrentes de Emendas Parlamentares de Bancada</t>
  </si>
  <si>
    <t>Transferências de Convênios da União Destinadas a Programas de Educação - Transferências da União Decorrentes de Emendas Parlamentares Individuais - Finalidade Definida</t>
  </si>
  <si>
    <t>Transferências de Convênios da União Destinadas a Programas de Assistência Social - Transferências da União Decorrentes de Emendas Parlamentares Individuais - Finalidade Definida</t>
  </si>
  <si>
    <t>Transferências de Convênios da União Destinadas a Programas de Assistência Social - Transferências da União Decorrentes de Emendas Parlamentares de Bancada</t>
  </si>
  <si>
    <t>Transferências de Convênios da União Destinadas a Programas de Combate à Fome - Transferências da União Decorrentes de Emendas Parlamentares Individuais - Finalidade Definida</t>
  </si>
  <si>
    <t>Transferências de Convênios da União Destinadas a Programas de Saneamento Básico - Transferências da União Decorrentes de Emendas Parlamentares Individuais - Finalidade Definida</t>
  </si>
  <si>
    <t>Transferências de Convênios da União Destinadas a Programas de Saneamento Básico - Transferências da União Decorrentes de Emendas Parlamentares de Bancada</t>
  </si>
  <si>
    <t>Outras Transferências de Convênios da União e de Suas Entidades - Principal</t>
  </si>
  <si>
    <t>Outras Transferências de Convênios da União e de Suas Entidades - Transferências da União Decorrentes de Emendas Parlamentares Individuais - Finalidade Definida</t>
  </si>
  <si>
    <t>Outras Transferências de Convênios da União e de Suas Entidades - Transferências da União Decorrentes de Emendas Parlamentares de Bancada</t>
  </si>
  <si>
    <t>Outras Transferências de Recursos da União e de Suas Entidades</t>
  </si>
  <si>
    <t>Transferências Financeiras do ICMS - Desoneração - L.C. nº 87/96 - Principal</t>
  </si>
  <si>
    <t>Transferências Decorrentes de Decisão Judicial (Precatórios) Relativas ao Fundo de Manutenção e Desenvolvimento do Ensino Fundamental e de Valorização do Magistério - Fundef - Principal</t>
  </si>
  <si>
    <t>Outras Transferências de Recursos da União e de Suas Entidades - Principal</t>
  </si>
  <si>
    <t>Outras Transferências de Recursos da União e de Suas Entidades - Apoio Financeiro da União aos Municípios (Medida Provisória nº 938 de 2 de Abril de 2020)</t>
  </si>
  <si>
    <t>Outras Transferências de Recursos da União e de Suas Entidades - Auxílio Financeiro da União aos Municípios (Lei Complementar nº 173, de 27 de Maio de 2020)</t>
  </si>
  <si>
    <t>Transferências dos Estados e do Distrito Federal e de Suas Entidades</t>
  </si>
  <si>
    <t>Cota-Parte da Compensação Financeira de Recursos Hídricos - Principal</t>
  </si>
  <si>
    <t>Cota-Parte Royalties - Compensação Financeira Pela Produção do Petróleo - Principal</t>
  </si>
  <si>
    <t>Transferências de Recursos do Sistema Único de Saúde - SUS - Principal</t>
  </si>
  <si>
    <t>Transferências de Recursos do Sistema Único de Saúde - SUS - Transferências dos Estados Decorrentes de Emendas Parlamentares de Bancada</t>
  </si>
  <si>
    <t>Transferências de Convênios dos Estados e DF para o Sistema Único de Saúde - SUS - Principal</t>
  </si>
  <si>
    <t>Transferências de Convênios dos Estados e DF para o Sistema Único de Saúde - SUS - Transferências dos Estados Decorrentes de Emendas Parlamentares de Bancada</t>
  </si>
  <si>
    <t>Transferências de Convênios dos Estados Destinadas a Programas de Educação - Transferências dos Estados Decorrentes de Emendas Parlamentares de Bancada</t>
  </si>
  <si>
    <t>Transferências de Estados Destinadas à Assistência Social</t>
  </si>
  <si>
    <t>Transferências de Estados Destinadas à Assistência Social - Principal</t>
  </si>
  <si>
    <t>Transferências de Estados Destinadas à Assistência Social - Transferências dos Estados Decorrentes de Emendas Parlamentares de Bancada</t>
  </si>
  <si>
    <t>Outras Transferências dos Estados e DF - Transferência Especial Relativas às Emendas Individuais (Art. 166-A, Inciso I, da CF)</t>
  </si>
  <si>
    <t>Transferências dos Municípios e de Suas Entidades</t>
  </si>
  <si>
    <t>Transferências de Convênios dos Municípios para o Sistema Único de Saúde - SUS - Principal</t>
  </si>
  <si>
    <t>Transferências de Convênios dos Municípios Destinadas a Programas de Educação</t>
  </si>
  <si>
    <t>Transferências de Convênios dos Municípios Destinadas a Programas de Educação - Principal</t>
  </si>
  <si>
    <t>Transferências de Recursos do Fundo de Manutenção e Desenvolvimento da Educação Básica e de Valorização dos Profissionais da Educação - FUNDEB - Principal</t>
  </si>
  <si>
    <t>Transferências de Pessoas Físicas - Programas de Saúde</t>
  </si>
  <si>
    <t>Transferências de Pessoas Físicas - Programas de Saúde - Principal</t>
  </si>
  <si>
    <t>Multas Aplicadas Pelos Tribunais de Contas</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</si>
  <si>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</si>
  <si>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</si>
  <si>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</si>
  <si>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</si>
  <si>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</si>
  <si>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</si>
  <si>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</si>
  <si>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</si>
  <si>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Restituição Decorrente da Não Aplicação de Incentivos Fiscais Relativos à Lei Rouanet - Multas e Juros de Mora</t>
  </si>
  <si>
    <t>Multas e Juros de Mora das Alienações de Bens Móveis</t>
  </si>
  <si>
    <t>Multas e Juros de Mora de Amortização de Empréstimos - Estados e Municípios</t>
  </si>
  <si>
    <t>Multas e Juros de Mora de Amortização de Empréstimos - Estados e Municípios -Multas</t>
  </si>
  <si>
    <t>Multas e Juros de Mora de Amortização de Empréstimos - Refinanciamento de Dívidas de Médio e Longo Prazo - Multas</t>
  </si>
  <si>
    <t>Multas e Juros de Mora de Amortização de Empréstimos Contratuais - Multas</t>
  </si>
  <si>
    <t>Multas e Juros de Mora de Amortização de Financiamentos em Geral - Multas</t>
  </si>
  <si>
    <t>Encargos Legais Pela Inscrição em Dívida Ativa e Receitas de Ônus de Sucumbência</t>
  </si>
  <si>
    <t>Encargos Legais Pela Inscrição em Dívida Ativa</t>
  </si>
  <si>
    <t>Encargos Legais Pela Inscrição em Dívida Ativa - Principal</t>
  </si>
  <si>
    <t>Encargos Legais Pela Inscrição em Dívida Ativa - Multas e Juros de Mora</t>
  </si>
  <si>
    <t>Outras Receitas Administradas Pela RFB</t>
  </si>
  <si>
    <t>Outras Receitas Administradas Pela RFB - Principal</t>
  </si>
  <si>
    <t>Outras Receitas Administradas Pela RFB - Multas e Juros de Mora</t>
  </si>
  <si>
    <t>Outras Receitas Administradas Pela RFB - Primárias - Multas</t>
  </si>
  <si>
    <t>Outras Receitas Administradas Pela RFB - Juros de Mora</t>
  </si>
  <si>
    <t>Outras Receitas Não Arrecadadas e Não Projetadas Pela RFB - Primárias</t>
  </si>
  <si>
    <t>Outras Receitas Não Arrecadadas e Não Projetadas Pela RFB - Primárias - Principal</t>
  </si>
  <si>
    <t>Outras Receitas Não Arrecadadas e Não Projetadas Pela RFB - Primárias - Multas e Juros de Mora</t>
  </si>
  <si>
    <t>Outras Receitas Não Arrecadadas e Não Projetadas Pela RFB - Primárias - Multas</t>
  </si>
  <si>
    <t>Outras Receitas Não Arrecadadas e Não Projetadas Pela RFB - Primárias - Juros de Mora</t>
  </si>
  <si>
    <t>Outras Receitas Não Arrecadadas e Não Projetadas Pela RFB - Financeiras</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</si>
  <si>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</si>
  <si>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</si>
  <si>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Multas</t>
  </si>
  <si>
    <t>Outras Receitas Não Arrecadadas e Não Projetadas Pela RFB - Financeiras - Juros de Mora</t>
  </si>
  <si>
    <t>Títulos de Responsabilidade do Tesouro Nacional - Exceto Refinanciamento da Dívida Pública Federal no Mercado Externo</t>
  </si>
  <si>
    <t>Títulos de Responsabilidade do Tesouro Nacional - Exceto Refinanciamento da Dívida Pública Federal no Mercado Externo - Principal</t>
  </si>
  <si>
    <t>Alienação de Títulos, Valores Mobiliários e Aplicações Congêneres - Temporárias</t>
  </si>
  <si>
    <t>Alienação de Estoques do Programa de Aquisição de Alimentos - Paa</t>
  </si>
  <si>
    <t>Alienação de Estoques do Programa de Aquisição de Alimentos - Paa - Princiapal</t>
  </si>
  <si>
    <t>Transferências de Recursos do Bloco de Manutenção das Ações e Serviços Públicos de Saúde - Atenção Primária - Transferências da União Decorrentes de Emendas Parlamentares Individuais - Finalidade Definida</t>
  </si>
  <si>
    <t>Transferências de Recursos do Bloco de Manutenção das Ações e Serviços Públicos de Saúde - Atenção Primária - Transferências da União Decorrentes de Emendas Parlamentares de Bancada</t>
  </si>
  <si>
    <t>Transferências de Recursos do Bloco de Manutenção das Ações e Serviços Públicos de Saúde - Atenção Especializada - Transferências da União Decorrentes de Emendas Parlamentares Individuais - Finalidade Definida</t>
  </si>
  <si>
    <t>Transferências de Recursos do Bloco de Manutenção das Ações e Serviços Públicos de Saúde - Atenção Especializada - Transferências da União Decorrentes de Emendas Parlamentares de Bancada</t>
  </si>
  <si>
    <t>Transferências de Recursos do Bloco de Manutenção das Ações e Serviços Públicos de Saúde - Vigilância em Saúde - Transferências da União Decorrentes de Emendas Parlamentares Individuais - Finalidade Definida</t>
  </si>
  <si>
    <t>Transferências de Recursos do Bloco de Manutenção das Ações e Serviços Públicos de Saúde - Vigilância em Saúde - Transferências da União Decorrentes de Emendas Parlamentares de Bancada</t>
  </si>
  <si>
    <t>Transferências de Recursos do Bloco de Manutenção das Ações e Serviços Públicos de Saúde - Assistência Farmacêutica - Transferências da União Decorrentes de Emendas Parlamentares Individuais - Finalidade Definida</t>
  </si>
  <si>
    <t>Transferências de Recursos do Bloco de Manutenção das Ações e Serviços Públicos de Saúde - Assistência Farmacêutica - Transferências da União Decorrentes de Emendas Parlamentares de Bancada</t>
  </si>
  <si>
    <t>Transferências de Recursos do Bloco de Manutenção das Ações e Serviços Públicos de Saúde - Gestão do SUS - Transferências da União Decorrentes de Emendas Parlamentares Individuais - Finalidade Definida</t>
  </si>
  <si>
    <t>Transferências de Recursos do Bloco de Manutenção das Ações e Serviços Públicos de Saúde - Gestão do SUS - Transferências da União Decorrentes de Emendas Parlamentares de Bancada</t>
  </si>
  <si>
    <t>Transferências de Recursos do Bloco de Manutenção das Ações e Serviços Públicos de Saúde - Outros Programas - Transferências da União Decorrentes de Emendas Parlamentares Individuais - Finalidade Definida</t>
  </si>
  <si>
    <t>Transferências de Recursos do Bloco de Manutenção das Ações e Serviços Públicos de Saúde - Outros Programas - Transferências da União Decorrentes de Emendas Parlamentares de Bancada</t>
  </si>
  <si>
    <t>Transferências de Recursos do Bloco de Estruturação da Rede de Serviços Públicos de Saúde - Atenção Primária - Transferências da União Decorrentes de Emendas Parlamentares Individuais - Finalidade Definida</t>
  </si>
  <si>
    <t>Transferências de Recursos do Bloco de Estruturação da Rede de Serviços Públicos de Saúde - Atenção Primária - Transferências da União Decorrentes de Emendas Parlamentares de Bancada</t>
  </si>
  <si>
    <t>Transferências de Recursos do Bloco de Estruturação da Rede de Serviços Públicos de Saúde - Atenção Especializada - Transferências da União Decorrentes de Emendas Parlamentares Individuais - Finalidade Definida</t>
  </si>
  <si>
    <t>Transferências de Recursos do Bloco de Estruturação da Rede de Serviços Públicos de Saúde - Atenção Especializada - Transferências da União Decorrentes de Emendas Parlamentares de Bancada</t>
  </si>
  <si>
    <t>Transferências de Recursos do Bloco de Estruturação da Rede de Serviços Públicos de Saúde - Assistência Farmacêutica - Transferências da União Decorrentes de Emendas Parlamentares Individuais - Finalidade Definida</t>
  </si>
  <si>
    <t>Transferências de Recursos do Bloco de Estruturação da Rede de Serviços Públicos de Saúde - Assistência Farmacêutica - Transferências da União Decorrentes de Emendas Parlamentares de Bancada</t>
  </si>
  <si>
    <t>Transferências de Recursos do Bloco de Estruturação da Rede de Serviços Públicos de Saúde - Vigilância em Saúde - Transferências da União Decorrentes de Emendas Parlamentares Individuais - Finalidade Definida</t>
  </si>
  <si>
    <t>Transferências de Recursos do Bloco de Estruturação da Rede de Serviços Públicos de Saúde - Vigilância em Saúde - Transferências da União Decorrentes de Emendas Parlamentares de Bancada</t>
  </si>
  <si>
    <t>Outras Transferências de Recursos do Sistema Único de Saúde - SUS - Principal</t>
  </si>
  <si>
    <t>Outras Transferências de Recursos do Sistema Único de Saúde - SUS - Transferências da União Decorrentes de Emendas Parlamentares Individuais - Finalidade Definida</t>
  </si>
  <si>
    <t>Outras Transferências de Recursos do Sistema Único de Saúde - SUS - Outros Programas - Transferências da União Decorrentes de Emendas Parlamentares de Bancada</t>
  </si>
  <si>
    <t>Transferências para o Programa de Apoio ao Transporte Escolar para Educação Básica - Caminho da Escola</t>
  </si>
  <si>
    <t>Transferências para o Programa de Apoio ao Transporte Escolar para Educação Básica - Caminho da Escola - Principal</t>
  </si>
  <si>
    <t>Outras Transferências Destinadas a Programas de Educação</t>
  </si>
  <si>
    <t>Outras Transferências Destinadas a Programas de Educação - Principal</t>
  </si>
  <si>
    <t>Transferências de Convênios da União Destinadas a Programas de Educação - Transferências da União Decorrentes de Emendas Parlamentares de Bancada</t>
  </si>
  <si>
    <t>Transferências de Convênios da União Destinadas a Programas de Meio Ambiente</t>
  </si>
  <si>
    <t>Transferências de Convênios da União Destinadas a Programas de Meio Ambiente - Principal</t>
  </si>
  <si>
    <t>Transferências de Convênios da União Destinadas a Programas de Meio Ambiente - Transferências da União Decorrentes de Emendas Parlamentares Individuais - Finalidade Definida</t>
  </si>
  <si>
    <t>Transferências de Convênios da União Destinadas a Programas de Meio Ambiente - Transferências da União Decorrentes de Emendas Parlamentares de Bancada</t>
  </si>
  <si>
    <t>Transferências de Convênios da União Destinadas a Programas de Infraestrutura em Transporte</t>
  </si>
  <si>
    <t>Transferências de Convênios da União Destinadas a Programas de Infraestrutura em Transporte - Principal</t>
  </si>
  <si>
    <t>Transferências de Convênios da União Destinadas a Programas de Infraestrutura em Transporte - Transferências da União Decorrentes de Emendas Parlamentares Individuais - Finalidade Definida</t>
  </si>
  <si>
    <t>Transferências de Convênios da União Destinadas a Programas de Infraestrutura em Transporte - Transferências da União Decorrentes de Emendas Parlamentares de Bancada</t>
  </si>
  <si>
    <t>Outras Transferências de Recursos da União e de Suas Entidades - Transferências da União Decorrentes de Emendas Parlamentares de Bancada</t>
  </si>
  <si>
    <t>Transferências de Convênios dos Estados para o Sistema Único de Saúde - SUS - Principal</t>
  </si>
  <si>
    <t>Transferências de Convênios dos Estados para o Sistema Único de Saúde - SUS - Transferências dos Estados Decorrentes de Emendas Parlamentares de Bancada</t>
  </si>
  <si>
    <t>Transferências de Convênios dos Estados Destinadas a Programas de Saneamento Básico</t>
  </si>
  <si>
    <t>Transferências de Convênios dos Estados Destinadas a Programas de Saneamento Básico - Principal</t>
  </si>
  <si>
    <t>Transferências de Convênios dos Estados Destinadas a Programas de Saneamento Básico - Transferências dos Estados Decorrentes de Emendas Parlamentares de Bancada</t>
  </si>
  <si>
    <t>Transferências de Convênios dos Estados Destinadas a Programas de Meio Ambiente</t>
  </si>
  <si>
    <t>Transferências de Convênios dos Estados Destinadas a Programas de Meio Ambiente - Principal</t>
  </si>
  <si>
    <t>Transferências de Convênios dos Estados Destinadas a Programas de Meio Ambiente - Transferências dos Estados Decorrentes de Emendas Parlamentares de Bancada</t>
  </si>
  <si>
    <t>Transferências de Convênios dos Estados Destinadas a Programas de Infraestrutura em Transporte</t>
  </si>
  <si>
    <t>Transferências de Convênios dos Estados Destinadas a Programas de Infraestrutura em Transporte - Principal</t>
  </si>
  <si>
    <t>Transferências de Convênios dos Estados Destinadas a Programas de Infraestrutura em Transporte - Transferências dos Estados Decorrentes de Emendas Parlamentares de Bancada</t>
  </si>
  <si>
    <t>Outras Transferências de Convênios dos Estados e DF e de Suas Entidades - Transferências dos Estados Decorrentes de Emendas Parlamentares de Bancada</t>
  </si>
  <si>
    <t>Outras Transferências de Recursos dos Estados - Transferências dos Estados Decorrentes de Emendas Parlamentares de Bancada</t>
  </si>
  <si>
    <t>Transferências de Convênios dos Municípios Destinados a Programas de Saúde</t>
  </si>
  <si>
    <t>Transferências de Convênios dos Municípios Destinados a Programas de Saúde - Principal</t>
  </si>
  <si>
    <t>Transferências de Convênios dos Municípios Destinadas a Programas de Saneamento</t>
  </si>
  <si>
    <t>Transferências de Convênios dos Municípios Destinadas a Programas de Saneamento - Principal</t>
  </si>
  <si>
    <t>Outras Transferências de Capital</t>
  </si>
  <si>
    <t>Outras Transferências de Capital - Principal</t>
  </si>
  <si>
    <t>Receitas de Alienação de Certificados de Potencial Adicional de Construção - Cepac</t>
  </si>
  <si>
    <t>Receitas de Alienação de Certificados de Potencial Adicional de Construção - Cepac - Principal</t>
  </si>
  <si>
    <t>Taxas Pelo Exercício do Poder de Polícia - Intra OFSS</t>
  </si>
  <si>
    <t>Taxas Pela Prestação de Serviços - Intra OFSS</t>
  </si>
  <si>
    <t>Taxas Pela Prestação de Serviços em Geral - Intra OFSS</t>
  </si>
  <si>
    <t>Taxas Pela Prestação de Serviços em Geral - Principal - Intra OFSS</t>
  </si>
  <si>
    <t>Taxas Pela Prestação de Serviços em Geral - Multas e Juros de Mora - Intra OFSS</t>
  </si>
  <si>
    <t>Taxas Pela Prestação de Serviços em Geral - Dívida Ativa - Intra OFSS</t>
  </si>
  <si>
    <t>Taxas Pela Prestação de Serviços em Geral - Dívida Ativa - Multas e Juros de Mora da Dívida Ativa - Intra OFSS</t>
  </si>
  <si>
    <t>Taxas Pela Prestação de Serviços em Geral - Multas - Intra OFSS</t>
  </si>
  <si>
    <t>Taxas Pela Prestação de Serviços em Geral - Juros de Mora - Intra OFSS</t>
  </si>
  <si>
    <t>Taxas Pela Prestação de Serviços em Geral - Dívida Ativa - Multas da Dívida Ativa - Intra OFSS</t>
  </si>
  <si>
    <t>Taxas Pela Prestação de Serviços em Geral - Juros de Mora da Dívida Ativa - Intra OFSS</t>
  </si>
  <si>
    <t>Contribuições para Regimes Próprios de Previdência e Sistema de Proteção Social - Intra OFSS</t>
  </si>
  <si>
    <t>Contribuição Patronal Oriunda de Sentenças Judiciais - Servidor Civil - Pensionistas - Intra OFSS</t>
  </si>
  <si>
    <t>Contribuição Patronal Oriunda de Sentenças Judiciais - Servidor Civil - Pensionistas - Principal - Intra OFSS</t>
  </si>
  <si>
    <t>Contribuição Patronal Oriunda de Sentenças Judiciais - Servidor Civil - Pensionistas - Multas e Juros de Mora - Intra OFSS</t>
  </si>
  <si>
    <t>Contribuição Patronal Oriunda de Sentenças Judiciais - Servidor Civil - Pensionistas - Dívida Ativa - Intra OFSS</t>
  </si>
  <si>
    <t>Contribuição Patronal Oriunda de Sentenças Judiciais - Servidor Civil - Pensionistas - Dívida Ativa - Multas e Juros de Mora da Dívida Ativa - Intra OFSS</t>
  </si>
  <si>
    <t>Contribuição Patronal Oriunda de Sentenças Judiciais - Servidor Civil - Pensionistas - Multas - Intra OFSS</t>
  </si>
  <si>
    <t>Contribuição Patronal Oriunda de Sentenças Judiciais - Servidor Civil - Pensionistas - Juros de Mora - Intra OFSS</t>
  </si>
  <si>
    <t>Contribuição Patronal Oriunda de Sentenças Judiciais - Servidor Civil - Pensionistas - Dívida Ativa - Multas da Dívida Ativa - Intra OFSS</t>
  </si>
  <si>
    <t>Contribuição Patronal Oriunda de Sentenças Judiciais - Servidor Civil - Pensionistas - Juros de Mora da Dívida Ativa - Intra OFSS</t>
  </si>
  <si>
    <t>Demais Contribuições Sociais Não Arrecadadas e Não Projetadas Pela RFB - Intra OFSS</t>
  </si>
  <si>
    <t>Demais Contribuições Sociais Não Arrecadadas e Não Projetadas Pela RFB - Principal - Intra OFSS</t>
  </si>
  <si>
    <t>Demais Contribuições Sociais Não Arrecadadas e Não Projetadas Pela RFB - Multas e Juros de Mora - Intra OFSS</t>
  </si>
  <si>
    <t>Demais Contribuições Sociais Não Arrecadadas e Não Projetadas Pela RFB - Multas - Intra OFSS</t>
  </si>
  <si>
    <t>Demais Contribuições Sociais Não Arrecadadas e Não Projetadas Pela RFB - Juros de Mora - Intra OFSS</t>
  </si>
  <si>
    <t>Demais Contribuições Sociais Não Arrecadadas e Não Projetadas Pela RFB - Parcelamentos - Intra OFSS</t>
  </si>
  <si>
    <t>Demais Contribuições Sociais Não Arrecadadas e Não Projetadas Pela RFB - Parcelamentos - Principal - Intra OFSS</t>
  </si>
  <si>
    <t>Demais Contribuições Sociais Não Arrecadadas e Não Projetadas Pela RFB - Parcelamentos - Multas e Juros de Mora - Intra OFSS</t>
  </si>
  <si>
    <t>Demais Contribuições Sociais Não Arrecadadas e Não Projetadas Pela RFB - Parcelamentos - Multas - Intra OFSS</t>
  </si>
  <si>
    <t>Demais Contribuições Sociais Não Arrecadadas e Não Projetadas Pela RFB - Parcelamentos - Juros de Mora - Intra OFSS</t>
  </si>
  <si>
    <t>Multas Aplicadas Pelos Tribunais de Contas - Intra OFSS</t>
  </si>
  <si>
    <t>Multas Aplicadas Pelos Tribunais de Contas - Principal - Intra OFSS</t>
  </si>
  <si>
    <t>Multas Aplicadas Pelos Tribunais de Contas - Multas e Juros de Mora - Intra OFSS</t>
  </si>
  <si>
    <t>Multas Aplicadas Pelos Tribunais de Contas - Dívida Ativa - Intra OFSS</t>
  </si>
  <si>
    <t>Multas Aplicadas Pelos Tribunais de Contas - Dívida Ativa - Multas e Juros de Mora da Dívida Ativa - Intra OFSS</t>
  </si>
  <si>
    <t>Multas Aplicadas Pelos Tribunais de Contas - Multas - Intra OFSS</t>
  </si>
  <si>
    <t>Multas Aplicadas Pelos Tribunais de Contas - Juros de Mora - Intra OFSS</t>
  </si>
  <si>
    <t>Multas Aplicadas Pelos Tribunais de Contas - Dívida Ativa - Multas da Dívida Ativa - Intra OFSS</t>
  </si>
  <si>
    <t>Multas Aplicadas Pelos Tribunais de Contas - Juros de Mora da Dívida Ativa - Intra OFSS</t>
  </si>
  <si>
    <t>Encargos Legais Pela Inscrição em Dívida Ativa e Receitas de Ônus de Sucumbência - Intra OFSS</t>
  </si>
  <si>
    <t>Encargos Legais Pela Inscrição em Dívida Ativa - Intra OFSS</t>
  </si>
  <si>
    <t>Encargos Legais Pela Inscrição em Dívida Ativa - Principal - Intra OFSS</t>
  </si>
  <si>
    <t>Outras Receitas Não Arrecadadas e Não Projetadas Pela RFB - Primárias - Intra OFSS</t>
  </si>
  <si>
    <t>Outras Receitas Não Arrecadadas e Não Projetadas Pela RFB - Primárias - Principal - Intra OFSS</t>
  </si>
  <si>
    <t>Outras Receitas Não Arrecadadas e Não Projetadas Pela RFB - Primárias - Multas e Juros de Mora - Intra OFSS</t>
  </si>
  <si>
    <t>Outras Receitas Não Arrecadadas e Não Projetadas Pela RFB - Primárias - Multas - Intra OFSS</t>
  </si>
  <si>
    <t>Outras Receitas Não Arrecadadas e Não Projetadas Pela RFB - Primárias - Juros de Mora - Intra OFSS</t>
  </si>
  <si>
    <t>Outras Receitas Não Arrecadadas e Não Projetadas Pela RFB - Financeiras - Intra OFSS</t>
  </si>
  <si>
    <t>Outras Receitas Não Arrecadadas e Não Projetadas Pela RFB - Financeiras - Principal - Intra OFSS</t>
  </si>
  <si>
    <t>Outras Receitas Não Arrecadadas e Não Projetadas Pela RFB - Financeiras - Multas e Juros de Mora - Intra OFSS</t>
  </si>
  <si>
    <t>Outras Receitas Não Arrecadadas e Não Projetadas Pela RFB - Financeiras - Multas - Intra OFSS</t>
  </si>
  <si>
    <t>Outras Receitas Não Arrecadadas e Não Projetadas Pela RFB - Financeiras - Juros de Mora - Intra OFSS</t>
  </si>
  <si>
    <t>Operações de Crédito - Mercado Interno - Intra OFSS</t>
  </si>
  <si>
    <t>Transferências dos Municípios e de Suas Entidades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</si>
  <si>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</si>
  <si>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</si>
  <si>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Educação - Intra OFSS</t>
  </si>
  <si>
    <t>Transferências de Convênios dos Municípios Destinadas a Programas de Educação - Principal - Intra OFSS</t>
  </si>
  <si>
    <t>Transferências de Convênios dos Municípios Destinadas a Programas de Saneamento - Intra OFSS</t>
  </si>
  <si>
    <t>Transferências de Convênios dos Municípios Destinadas a Programas de Saneamento - Principal - Intra OFSS</t>
  </si>
  <si>
    <t>Receitas de Alienação de Certificados de Potencial Adicional de Construção - Cepac - Intra OFSS</t>
  </si>
  <si>
    <t>Receitas de Alienação de Certificados de Potencial Adicional de Construção - Cepac - Principal - Intra OFSS</t>
  </si>
  <si>
    <t>(-) Dedução de Taxas Pelo Exercício do Poder de Polícia</t>
  </si>
  <si>
    <t>(-) Dedução de Taxas Pela Prestação de Serviços</t>
  </si>
  <si>
    <t>(-) Dedução de Taxas Pela Prestação de Serviços em Geral</t>
  </si>
  <si>
    <t>(-) Dedução de Taxas Pela Prestação de Serviços em Geral - Principal</t>
  </si>
  <si>
    <t>(-) Dedução de Taxas Pela Prestação de Serviços em Geral - Multas e Juros de Mora</t>
  </si>
  <si>
    <t>(-) Dedução de Taxas Pela Prestação de Serviços em Geral - Dívida Ativa</t>
  </si>
  <si>
    <t>(-) Dedução de Taxas Pela Prestação de Serviços em Geral - Dívida Ativa - Multas e Juros de Mora da Dívida Ativa</t>
  </si>
  <si>
    <t>(-) Dedução de Taxas Pela Prestação de Serviços em Geral - Multas</t>
  </si>
  <si>
    <t>(-) Dedução de Taxas Pela Prestação de Serviços em Geral - Juros de Mora</t>
  </si>
  <si>
    <t>(-) Dedução de Taxas Pela Prestação de Serviços em Geral - Dívida Ativa - Multas da Dívida Ativa</t>
  </si>
  <si>
    <t>(-) Dedução de Taxas Pela Prestação de Serviços em Geral - Juros de Mora da Dívida Ativa</t>
  </si>
  <si>
    <t>(-) Dedução Deoutras Contribuições de Melhoria - Dívida Ativa - Multas e Juros de Mora da Dívida Ativa</t>
  </si>
  <si>
    <t>(-) Dedução de Contribuições para Regimes Próprios de Previdência e Sistema de Proteção Social</t>
  </si>
  <si>
    <t>(-) Dedução de Contribuição Patronal Oriunda de Sentenças Judiciais - Servidor Civil - Pensionistas</t>
  </si>
  <si>
    <t>(-) Dedução de Contribuição Patronal Oriunda de Sentenças Judiciais - Servidor Civil - Pensionistas - Principal</t>
  </si>
  <si>
    <t>(-) Dedução de Contribuição Patronal Oriunda de Sentenças Judiciais - Servidor Civil - Pensionistas - Multas e Juros de Mora</t>
  </si>
  <si>
    <t>(-) Dedução de Contribuição Patronal Oriunda de Sentenças Judiciais - Servidor Civil - Pensionistas - Dívida Ativa</t>
  </si>
  <si>
    <t>(-) Dedução de Contribuição Patronal Oriunda de Sentenças Judiciais - Servidor Civil - Pensionistas - Dívida Ativa - Multas e Juros de Mora da Dívida Ativa</t>
  </si>
  <si>
    <t>(-) Dedução de Contribuição Patronal Oriunda de Sentenças Judiciais - Servidor Civil - Pensionistas - Multas</t>
  </si>
  <si>
    <t>(-) Dedução de Contribuição Patronal Oriunda de Sentenças Judiciais - Servidor Civil - Pensionistas - Juros de Mora</t>
  </si>
  <si>
    <t>(-) Dedução de Contribuição Patronal Oriunda de Sentenças Judiciais - Servidor Civil - Pensionistas - Dívida Ativa - Multas da Dívida Ativa</t>
  </si>
  <si>
    <t>(-) Dedução de Contribuição Patronal Oriunda de Sentenças Judiciais - Servidor Civil - Pensionistas - Juros de Mora da Dívida Ativa</t>
  </si>
  <si>
    <t>(-) Dedução de Demais Contribuições Sociais Não Arrecadadas e Não Projetadas Pela RFB</t>
  </si>
  <si>
    <t>(-) Dedução de Demais Contribuições Sociais Não Arrecadadas e Não Projetadas Pela RFB - Principal</t>
  </si>
  <si>
    <t>(-) Dedução de Demais Contribuições Sociais Não Arrecadadas e Não Projetadas Pela RFB - Multas e Juros de Mora</t>
  </si>
  <si>
    <t>(-) Dedução de Demais Contribuições Sociais Não Arrecadadas e Não Projetadas Pela RFB - Multas</t>
  </si>
  <si>
    <t>(-) Dedução de Demais Contribuições Sociais Não Arrecadadas e Não Projetadas Pela RFB - Juros de Mora</t>
  </si>
  <si>
    <t>(-) Dedução de Demais Contribuições Sociais Não Arrecadadas e Não Projetadas Pela RFB - Parcelamentos</t>
  </si>
  <si>
    <t>(-) Dedução de Demais Contribuições Sociais Não Arrecadadas e Não Projetadas Pela RFB - Parcelamentos - Principal</t>
  </si>
  <si>
    <t>(-) Dedução de Demais Contribuições Sociais Não Arrecadadas e Não Projetadas Pela RFB - Parcelamentos - Multas e Juros de Mora</t>
  </si>
  <si>
    <t>(-) Dedução de Demais Contribuições Sociais Não Arrecadadas e Não Projetadas Pela RFB - Parcelamentos - Multas</t>
  </si>
  <si>
    <t>(-) Dedução de Demais Contribuições Sociais Não Arrecadadas e Não Projetadas Pela RFB - Parcelamentos - Juros de Mora</t>
  </si>
  <si>
    <t>(-) Dedução de Outras Contribuições Econômicas - Não Arrecadadas e Não Projetadas Pela RFB</t>
  </si>
  <si>
    <t>(-) Dedução de Outras Contribuições Econômicas - Não Arrecadadas e Não Projetadas Pela RFB - Principal</t>
  </si>
  <si>
    <t>(-) Dedução de Outras Contribuições Econômicas - Não Arrecadadas e Não Projetadas Pela RFB - Multas e Juros de Mora</t>
  </si>
  <si>
    <t>(-) Dedução de Outras Contribuições Econômicas - Não Arrecadadas e Não Projetadas Pela RFB - Dívida Ativa</t>
  </si>
  <si>
    <t>(-) Dedução de Outras Contribuições Econômicas - Não Arrecadadas e Não Projetadas Pela RFB - Dívida Ativa - Multas e Juros de Mora da Dívida Ativa</t>
  </si>
  <si>
    <t>(-) Dedução de Outras Contribuições Econômicas - Não Arrecadadas e Não Projetadas Pela RFB - Multas</t>
  </si>
  <si>
    <t>(-) Dedução de Outras Contribuições Econômicas - Não Arrecadadas e Não Projetadas Pela RFB - Juros de Mora</t>
  </si>
  <si>
    <t>(-) Dedução de Outras Contribuições Econômicas - Não Arrecadadas e Não Projetadas Pela RFB - Dívida Ativa - Multas da Dívida Ativa</t>
  </si>
  <si>
    <t>(-) Dedução de Outras Contribuições Econômicas - Não Arrecadadas e Não Projetadas Pela RFB - Juros de Mora da Dívida Ativa</t>
  </si>
  <si>
    <t>(-) Dedução de Transferências da União e de Suas Entidades</t>
  </si>
  <si>
    <t>(-) Dedução de Cota-Parte do Fundo de Participação dos Municípios - Cota Mensal - FUNDEB</t>
  </si>
  <si>
    <t>(-) Dedução de Cota-Parte do Imposto sobre a Propriedade Territorial Rural - Principal - FUNDEB</t>
  </si>
  <si>
    <t>(-) Dedução de Cota-Parte do Imposto sobre Produtos Industrializados - Estados Exportadores de Produtos Industrializados - Principal</t>
  </si>
  <si>
    <t>(-) Dedução de Transferências de Convênios da União para o Sistema Único de Saúde - SUS - Principal</t>
  </si>
  <si>
    <t>(-) Dedução de Transferências de Convênios da União para o Sistema Único de Saúde - SUS - Transferências da União Decorrentes de Emendas Parlamentares Individuais - Finalidade Definida</t>
  </si>
  <si>
    <t>(-) Dedução de Transferências de Convênios da União para o Sistema Único de Saúde - SUS - Transferências da União Decorrentes de Emendas Parlamentares de Bancada</t>
  </si>
  <si>
    <t>(-) Dedução de Transferências de Convênios da União Destinadas a Programas de Educação - Transferências da União Decorrentes de Emendas Parlamentares Individuais - Finalidade Definida</t>
  </si>
  <si>
    <t>(-) Dedução de Transferências de Convênios da União Destinadas a Programas de Assistência Social - Transferências da União Decorrentes de Emendas Parlamentares Individuais - Finalidade Definida</t>
  </si>
  <si>
    <t>(-) Dedução de Transferências de Convênios da União Destinadas a Programas de Assistência Social - Transferências da União Decorrentes de Emendas Parlamentares de Bancada</t>
  </si>
  <si>
    <t>(-) Dedução de Transferências de Convênios da União Destinadas a Programas de Combate à Fome - Transferências da União Decorrentes de Emendas Parlamentares Individuais - Finalidade Definida</t>
  </si>
  <si>
    <t>(-) Dedução de Transferências de Convênios da União Destinadas a Programas de Combate à Fome - Transferências da União Decorrentes de Emendas Parlamentares de Bancada</t>
  </si>
  <si>
    <t>(-) Dedução de Transferências de Convênios da União Destinadas a Programas de Saneamento Básico - Transferências da União Decorrentes de Emendas Parlamentares Individuais - Finalidade Definida</t>
  </si>
  <si>
    <t>(-) Dedução de Transferências de Convênios da União Destinadas a Programas de Saneamento Básico - Transferências da União Decorrentes de Emendas Parlamentares de Bancada</t>
  </si>
  <si>
    <t>(-) Dedução de Transferências dos Estados e do Distrito Federal e de Suas Entidades</t>
  </si>
  <si>
    <t>(-) Dedução de Cota-Parte do IPVA - Principal - FUNDEB</t>
  </si>
  <si>
    <t>(-) Dedução de Transferências de Convênios dos Estados e DF para o Sistema Único de Saúde - SUS - Principal</t>
  </si>
  <si>
    <t>(-) Dedução de Transferências de Convênios dos Estados e DF para o Sistema Único de Saúde - SUS - Transferências dos Estados Decorrentes de Emendas Parlamentares de Bancada</t>
  </si>
  <si>
    <t>(-) Dedução de Transferências de Convênios dos Estados Destinadas a Programas de Educação - Transferências dos Estados Decorrentes de Emendas Parlamentares de Bancada</t>
  </si>
  <si>
    <t>(-) Dedução de Outras Transferências de Convênios dos Estados e DF e de Suas Entidades - Principal</t>
  </si>
  <si>
    <t>(-) Dedução de Transferências dos Municípios e de Suas Entidades</t>
  </si>
  <si>
    <t>(-) Dedução de Transferências de Convênios dos Municípios para o Sistema Único de Saúde - SUS - Principal</t>
  </si>
  <si>
    <t>(-) Dedução de Transferências de Convênios dos Municípios Destinadas a Programas de Educação</t>
  </si>
  <si>
    <t>(-) Dedução de Transferências de Convênios dos Municípios Destinadas a Programas de Educação - Principal</t>
  </si>
  <si>
    <t>(-) Dedução de Outras Transferências de Convênios dos Municípios e de Suas Entidades</t>
  </si>
  <si>
    <t>(-) Dedução de Transferências de Pessoas Físicas - Programas de Saúde</t>
  </si>
  <si>
    <t>(-) Dedução de Transferências de Pessoas Físicas - Programas de Saúde - Principal</t>
  </si>
  <si>
    <t>(-) Dedução de Multas Aplicadas Pelos Tribunais de Contas</t>
  </si>
  <si>
    <t>(-) Dedução de Multas Aplicadas Pelos Tribunais de Contas - Principal</t>
  </si>
  <si>
    <t>(-) Dedução de Multas Aplicadas Pelos Tribunais de Contas - Multas e Juros de Mora</t>
  </si>
  <si>
    <t>(-) Dedução de Multas Aplicadas Pelos Tribunais de Contas - Dívida Ativa</t>
  </si>
  <si>
    <t>(-) Dedução de Multas Aplicadas Pelos Tribunais de Contas - Dívida Ativa - Multas e Juros de Mora da Dívida Ativa</t>
  </si>
  <si>
    <t>(-) Dedução de Multas Aplicadas Pelos Tribunais de Contas - Multas</t>
  </si>
  <si>
    <t>(-) Dedução de Multas Aplicadas Pelos Tribunais de Contas - Juros de Mora</t>
  </si>
  <si>
    <t>(-) Dedução de Multas Aplicadas Pelos Tribunais de Contas - Dívida Ativa - Multas da Dívida Ativa</t>
  </si>
  <si>
    <t>(-) Dedução de Multas Aplicadas Pelos Tribunais de Contas - Juros de Mora da Dívida Ativa</t>
  </si>
  <si>
    <t>(-) Dedução de Encargos Legais Pela Inscrição em Dívida Ativa e Receitas de Ônus de Sucumbência</t>
  </si>
  <si>
    <t>(-) Dedução de Encargos Legais Pela Inscrição em Dívida Ativa</t>
  </si>
  <si>
    <t>(-) Dedução de Encargos Legais Pela Inscrição em Dívida Ativa - Principal</t>
  </si>
  <si>
    <t>(-) Dedução de Outras Receitas Não Arrecadadas e Não Projetadas Pela RFB - Primárias</t>
  </si>
  <si>
    <t>(-) Dedução de Outras Receitas Não Arrecadadas e Não Projetadas Pela RFB - Primárias - Principal</t>
  </si>
  <si>
    <t>(-) Dedução de Outras Receitas Não Arrecadadas e Não Projetadas Pela RFB - Primárias - Multas e Juros de Mora</t>
  </si>
  <si>
    <t>(-) Dedução de Outras Receitas Não Arrecadadas e Não Projetadas Pela RFB - Primárias - Multas</t>
  </si>
  <si>
    <t>(-) Dedução de Outras Receitas Não Arrecadadas e Não Projetadas Pela RFB - Primárias - Juros de Mora</t>
  </si>
  <si>
    <t>(-) Dedução de Outras Receitas Não Arrecadadas e Não Projetadas Pela RFB - Financeiras</t>
  </si>
  <si>
    <t>(-) Dedução de Outras Receitas Não Arrecadadas e Não Projetadas Pela RFB - Financeiras - Principal</t>
  </si>
  <si>
    <t>(-) Dedução de Outras Receitas Não Arrecadadas e Não Projetadas Pela RFB - Financeiras - Multas e Juros de Mora</t>
  </si>
  <si>
    <t>(-) Dedução de Outras Receitas Não Arrecadadas e Não Projetadas Pela RFB - Financeiras - Multas</t>
  </si>
  <si>
    <t>(-) Dedução de Outras Receitas Não Arrecadadas e Não Projetadas Pela RFB - Financeiras - Juros de Mora</t>
  </si>
  <si>
    <t>(-) Dedução de Transferências de Convênios da União Destinadas a Programas de Educação - Transferências da União Decorrentes de Emendas Parlamentares de Bancada</t>
  </si>
  <si>
    <t>(-) Dedução de Transferências de Convênios da União Destinadas a Programas de Meio Ambiente</t>
  </si>
  <si>
    <t>(-) Dedução de Transferências de Convênios da União Destinadas a Programas de Meio Ambiente - Principal</t>
  </si>
  <si>
    <t>(-) Dedução de Transferências de Convênios da União Destinadas a Programas de Meio Ambiente - Transferências da União Decorrentes de Emendas Parlamentares Individuais - Finalidade Definida</t>
  </si>
  <si>
    <t>(-) Dedução de Transferências de Convênios da União Destinadas a Programas de Meio Ambiente - Transferências da União Decorrentes de Emendas Parlamentares de Bancada</t>
  </si>
  <si>
    <t>(-) Dedução de Transferências de Convênios da União Destinadas a Programas de Infraestrutura em Transporte</t>
  </si>
  <si>
    <t>(-) Dedução de Transferências de Convênios da União Destinadas a Programas de Infraestrutura em Transporte - Principal</t>
  </si>
  <si>
    <t>(-) Dedução de Transferências de Convênios da União Destinadas a Programas de Infraestrutura em Transporte - Transferências da União Decorrentes de Emendas Parlamentares Individuais - Finalidade Definida</t>
  </si>
  <si>
    <t>(-) Dedução de Transferências de Convênios da União Destinadas a Programas de Infraestrutura em Transporte - Transferências da União Decorrentes de Emendas Parlamentares de Bancada</t>
  </si>
  <si>
    <t>(-) Dedução de Transferências de Convênios dos Estados para o Sistema Único de Saúde - SUS - Principal</t>
  </si>
  <si>
    <t>(-) Dedução de Transferências de Convênios dos Estados para o Sistema Único de Saúde - SUS - Transferências dos Estados Decorrentes de Emendas Parlamentares de Bancada</t>
  </si>
  <si>
    <t>(-) Dedução de Transferências de Convênios dos Estados Destinadas a Programas de Saneamento Básico</t>
  </si>
  <si>
    <t>(-) Dedução de Transferências de Convênios dos Estados Destinadas a Programas de Saneamento Básico - Principal</t>
  </si>
  <si>
    <t>(-) Dedução de Transferências de Convênios dos Estados Destinadas a Programas de Saneamento Básico - Transferências dos Estados Decorrentes de Emendas Parlamentares de Bancada</t>
  </si>
  <si>
    <t>(-) Dedução de Transferências de Convênios dos Estados Destinadas a Programas de Meio Ambiente</t>
  </si>
  <si>
    <t>(-) Dedução de Transferências de Convênios dos Estados Destinadas a Programas de Meio Ambiente - Principal</t>
  </si>
  <si>
    <t>(-) Dedução de Transferências de Convênios dos Estados Destinadas a Programas de Meio Ambiente - Transferências dos Estados Decorrentes de Emendas Parlamentares Individuais - Finalidade Definida</t>
  </si>
  <si>
    <t>(-) Dedução de Transferências de Convênios dos Estados Destinadas a Programas de Meio Ambiente - Transferências dos Estados Decorrentes de Emendas Parlamentares de Bancada</t>
  </si>
  <si>
    <t>(-) Dedução de Transferências de Convênios dos Estados Destinadas a Programas de Infraestrutura em Transporte</t>
  </si>
  <si>
    <t>(-) Dedução de Transferências de Convênios dos Estados Destinadas a Programas de Infraestrutura em Transporte - Principal</t>
  </si>
  <si>
    <t>(-) Dedução de Transferências de Convênios dos Estados Destinadas a Programas de Infraestrutura em Transporte - Transferências dos Estados Decorrentes de Emendas Parlamentares de Bancada</t>
  </si>
  <si>
    <t>(-) Dedução de Outras Transferências de Convênios dos Estados e DF e de Suas Entidades - Transferências dos Estados Decorrentes de Emendas Parlamentares de Bancada</t>
  </si>
  <si>
    <t>(-) Dedução de Transferências de Convênios dos Municípios Destinados a Programas de Saúde</t>
  </si>
  <si>
    <t>(-) Dedução de Transferências de Convênios dos Municípios Destinados a Programas de Saúde - Principal</t>
  </si>
  <si>
    <t>(-) Dedução de Transferências de Convênios dos Municípios Destinadas a Programas de Saneamento</t>
  </si>
  <si>
    <t>(-) Dedução de Transferências de Convênios dos Municípios Destinadas a Programas de Saneamento - Principal</t>
  </si>
  <si>
    <t>(-) Dedução de Outras Transferências de Convênios dos Municípios e de Suas Entidades - Principal</t>
  </si>
  <si>
    <t>(-) Dedução de Contribuições para Regimes Próprios de Previdência e Sistema de Proteção Social - Intra OFSS</t>
  </si>
  <si>
    <t>Registra do valor da Dedução de outras contribuições de melhorias, não classificadas nos itens anteriores.</t>
  </si>
  <si>
    <t>Registra as Deduções das receitas originadas de serviços de navegação, decorrentes da utilização de instalações e serviços destinados a apoiar e tornar segura a navegação aérea, de acordo com normas específicas.</t>
  </si>
  <si>
    <t>Registra do valor da Dedução da prestação de outros serviços relacionados à saúde, não especificados anteriormente.</t>
  </si>
  <si>
    <t>Registra a dedução do valor da receita de transferências de convênios da União e de suas Entidades não especificados anteriormente.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</si>
  <si>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</si>
  <si>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</si>
  <si>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dedução do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</si>
  <si>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Registra a dedução do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</si>
  <si>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a dedução do valor dos recursos recebidos como indenização por danos causados ao patrimônio público ou indenização por Posse/Ocupação Ilícita de Bens da União.</t>
  </si>
  <si>
    <t>Registra a dedução o valor dos recursos recebidos como indenização por danos causados ao patrimônio público ou indenização por Posse/Ocupação Ilícita de Bens da União.</t>
  </si>
  <si>
    <t>Registra a dedução das receitas primárias que não se enquadram nos itens anteriores.</t>
  </si>
  <si>
    <t>Registra a dedução das receitas financeiras que não se enquadram nos itens anteriores.</t>
  </si>
  <si>
    <t>Registra a dedução dos recursos recebidos como ressarcimento por danos causados ao patrimônio público, não classificado nos itens anteriores.</t>
  </si>
  <si>
    <t>Registra a dedução de receitas decorrentes de restituições não classificadas nos itens anteriores.</t>
  </si>
  <si>
    <t>Registra a dedução de receitas decorrentes de contrapartida por parte de beneficiários de programas de concessão de subvenções ou subsídios.</t>
  </si>
  <si>
    <t>Registra a dedução de receitas provenientes de sentença judicial que condena o vencido a pagar honorários advocatícios de sucumbência, no caso dos advogados públicos, nos termos do art. 85, caput e § 19, do Código de Processo Civil, Lei nº 13.105, de 16 de março de 2015.</t>
  </si>
  <si>
    <t>Registra 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</si>
  <si>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</si>
  <si>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Registra receitas oriundas do Direito de Uso da Imagem e de Reprodução dos Bens do Acervo Patrimonial - Dívida Ativa - Multas e Juros de Mora da Dívida Ativa</t>
  </si>
  <si>
    <t>Registra receitas oriundas do Direito de Uso da Imagem e de Reprodução dos Bens do Acervo Patrimonial - Dívida Ativa - Multas da Dívida Ativa</t>
  </si>
  <si>
    <t>Registra as receitas originadas de serviços de navegação, decorrentes da utilização de instalações e serviços destinados a apoiar e tornar segura a navegação naval, de acordo com normas específicas.</t>
  </si>
  <si>
    <t>Registra o valor das receitas recebidas pelos Estados por meio de transferências constitucionais da contribuição de intervenção no domínio econômico (Emenda Constitucional nº 42, de 19/12/2003).</t>
  </si>
  <si>
    <t>Agrega o valor total das transferências de recursos do Sistema Único de Saúde - SUS</t>
  </si>
  <si>
    <t>Registra o valor dos recursos de transferências da União aos Estados, Distrito Federal e Municípios referentes ao Programa Dinheiro Direto na Escola – PDDE.</t>
  </si>
  <si>
    <t>Art. 166-A, Inciso I, § 1º, da CF</t>
  </si>
  <si>
    <t>Agrega as receitas referentes as transferências das compensações financeiras pela exploração de recursos naturais</t>
  </si>
  <si>
    <t>(Art. 166-A, Inciso I, da CF)</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</si>
  <si>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</si>
  <si>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Registra as receitas provenientes de recursos financeiros recebidos de instituições dotadas de personalidade jurídica de direito privado quando destinados a atender despesas classificáveis como correntes, não especificados anteriormente.</t>
  </si>
  <si>
    <t>Agrega receitas oriundas de multas e juros decorrentes das alienações de bens intangíveis.</t>
  </si>
  <si>
    <t>Registra as receitas oriundas de multas e juros decorrentes de amortização de empréstimos - Estados e Municípios</t>
  </si>
  <si>
    <t>Registra as receitas oriundas de multas e juros decorrentes de amortização de empréstimos - Programa das Operações Oficiais de Crédito</t>
  </si>
  <si>
    <t>Registra as receitas primárias que não se enquadram nos itens anteriores.</t>
  </si>
  <si>
    <t>Registra as receitas financeiras que não se enquadram nos itens anteriores.</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</si>
  <si>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</si>
  <si>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da alienação de bens móveis e semoventes. Compreende a alienação de animais, veículos, móveis, equipamentos e utensílios.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</si>
  <si>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</si>
  <si>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</si>
  <si>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</si>
  <si>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</si>
  <si>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</si>
  <si>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</si>
  <si>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</si>
  <si>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</si>
  <si>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</si>
  <si>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Dedução de Receita. (ver código de receita principal)</t>
  </si>
  <si>
    <t>Registra a dedução das receitas provenientes de recursos financeiros recebidos de instituições dotadas de personalidade jurídica de direito privado quando destinados a atender despesas classificáveis como correntes, não especificados anteriormente.</t>
  </si>
  <si>
    <t>Deduções das receitas provenientes da alienação de bens móveis e semoventes. Compreende a alienação de animais, veículos, móveis, equipamentos e utensílios.</t>
  </si>
  <si>
    <t>Registra a dedução do valor dos recursos oriundos de transferências de convênios firmados com a União e de suas Entidades, para a realização de objetivos de interesse comum dos partícipes, e destinados a custear despesas de capital, não previstos nos itens anteriores.</t>
  </si>
  <si>
    <t>Registra a dedução do valor dos recursos oriundos de convênios firmados com os Estados, destinados ao Sistema Único de Saúde, para a realização de objetivos de interesse comum dos partícipes, e destinados a custear despesas de capital.</t>
  </si>
  <si>
    <t>Registra a dedução do valor dos recursos oriundos de convênios firmados com os Estados, destinados a programas de educação, para a realização de objetivos de interesse comum dos partícipes, e destinados a custear despesas de capital.</t>
  </si>
  <si>
    <t>Registra a dedução do valor dos recursos oriundos de convênios firmados com os Estados, destinados a programas de saneamento básico, para a realização de objetivos de interesse comum dos partícipes, e destinados a custear despesas de capital.</t>
  </si>
  <si>
    <t>Registra a dedução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</si>
  <si>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</si>
  <si>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transferências de convênios dos Estados, DF e de suas Entidades, para a realização de objetivos de interesse comum dos partícipes, e destinados a custear despesas de capital, não previstos nos itens anteriores.</t>
  </si>
  <si>
    <t>Dedução de o valor dos recursos oriundos de convênios firmados com os Municípios, destinados a programas de saúde, para a realização de objetivos de interesse comum dos partícipes, e destinados a custear despesas de capital.</t>
  </si>
  <si>
    <t>Dedução de o valor dos recursos oriundos de convênios firmados com os Municípios, destinados a programas de educação, para a realização de objetivos de interesse comum dos partícipes, e destinados a custear despesas de capital.</t>
  </si>
  <si>
    <t>Dedução de o valor dos recursos oriundos de convênios firmados com os Municípios, destinados a programas de saneamento, para a realização de objetivos de interesse comum dos partícipes, e destinados a custear despesas de capital.</t>
  </si>
  <si>
    <t>Registra a dedução do valor dos recursos oriundos de transferências de convênios dos Municípios e de suas Entidades, para a realização de objetivos de interesse comum dos partícipes, e destinados a custear despesas de capital, não previstos nos itens anteriores.</t>
  </si>
  <si>
    <t>Dedução de o valor total dos recursos oriundos de convênios firmados, com ou sem contraprestações de serviços, com instituições privadas, para a realização de objetivos de interesse comum dos partícipes, destinados a custear despesas de capital com Programas de Saúde.</t>
  </si>
  <si>
    <t>Dedução de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</si>
  <si>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 dedução do valor da arrecadação por meio de parcelamento da receita de contribuições patronais relativas aos servidores civis ativos para institutos de previdência social.</t>
  </si>
  <si>
    <t>S/A</t>
  </si>
  <si>
    <t>EMENDAS PARLAMENTARES</t>
  </si>
  <si>
    <t>Registra os recursos de tansferências decorrentes de emendas parlamentares de bancada, na forma prevista do parágrafo 16 do art. 166, da CF/88, acrescido por Emenda Constitucional a ser publicada, proveniente da PEC nº 34/2019.</t>
  </si>
  <si>
    <t>Registra 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</si>
  <si>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Transferências de Convênios dos Estados e DF e de Suas Entidades para Órgãos e Entidades da União</t>
  </si>
  <si>
    <t>Transferências de Convênios dos Municípios e de Suas Entidades para Órgãos e Entidades da União</t>
  </si>
  <si>
    <t>Transferências de Instituições Privadas para Órgãos e Entidades da União</t>
  </si>
  <si>
    <t>Transferências do Exterior para Órgãos e Entidades da União</t>
  </si>
  <si>
    <t>Transferências de Pessoas Físicas para Órgãos e Entidades da União</t>
  </si>
  <si>
    <t> Portaria SOF nº 6.840, de 15 de junho de 2021.</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</si>
  <si>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</si>
  <si>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</si>
  <si>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</si>
  <si>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</si>
  <si>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Transferências de Convênios dos Estados e DF e de Suas Entidades para Órgãos e Entidades da União</t>
  </si>
  <si>
    <t>1.6.3.1.01.0.0.00</t>
  </si>
  <si>
    <t>1.6.3.1.01.0.1.00</t>
  </si>
  <si>
    <t>1.6.3.1.01.0.2.00</t>
  </si>
  <si>
    <t>1.6.3.1.01.0.3.00</t>
  </si>
  <si>
    <t>1.6.3.1.01.0.4.00</t>
  </si>
  <si>
    <t>1.6.3.1.01.0.5.00</t>
  </si>
  <si>
    <t>1.6.3.1.01.0.6.00</t>
  </si>
  <si>
    <t>1.6.3.1.01.0.7.00</t>
  </si>
  <si>
    <t>1.6.3.1.01.0.8.00</t>
  </si>
  <si>
    <t>1.7.2.4.01.0.0.00</t>
  </si>
  <si>
    <t>1.7.2.4.01.0.1.00</t>
  </si>
  <si>
    <t>1.7.3.2.01.0.0.00</t>
  </si>
  <si>
    <t>1.7.3.2.01.0.1.00</t>
  </si>
  <si>
    <t>1.7.4.1.01.0.0.00</t>
  </si>
  <si>
    <t>1.7.4.1.01.0.1.00</t>
  </si>
  <si>
    <t>1.7.6.1.01.0.0.00</t>
  </si>
  <si>
    <t>1.7.6.1.01.0.1.00</t>
  </si>
  <si>
    <t>1.7.9.1.01.0.0.00</t>
  </si>
  <si>
    <t>1.7.9.1.01.0.1.00</t>
  </si>
  <si>
    <t>Restituição de Despesas Primárias de Exercícios Anteriores - Principal</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</si>
  <si>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</si>
  <si>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</si>
  <si>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</si>
  <si>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</si>
  <si>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</si>
  <si>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</si>
  <si>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</si>
  <si>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</si>
  <si>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</si>
  <si>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</si>
  <si>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Juros de Mora da Dívida Ativa</t>
  </si>
  <si>
    <t>Multas e Juros de Mora das Alienações de Bens Imóveis - Programa de Administração Patrimonial Imobiliária -Juros de Mora da Dívida Ativa</t>
  </si>
  <si>
    <t>Registra as receitas oriundas de multas e juros decorrentes das alienações de bens imóveis do Programa de Administração Patrimonial Imobiliária. Juros de Mora da Dívida Ativa</t>
  </si>
  <si>
    <t>Outras Multas e Juros de Mora de Alienações de Bens Imóveis - Juros da Dívida Ativa</t>
  </si>
  <si>
    <t>Multas e Juros da Alienação de Bens Intangíveis -Dívida Ativa - Multas da Dívida Ativa</t>
  </si>
  <si>
    <t>Multas e Juros da Alienação de Bens Intangíveis -Juros de Mora da Dívida Ativa</t>
  </si>
  <si>
    <t>Adicional sobre a Alienação de Bens Imóveis - Dívida Ativa</t>
  </si>
  <si>
    <t>2.3.1.1.03.0.0.00</t>
  </si>
  <si>
    <t>2.3.1.1.03.0.1.00</t>
  </si>
  <si>
    <t>2.4.1.9.99.0.0.00</t>
  </si>
  <si>
    <t>7.6.3.1.01.0.0.00</t>
  </si>
  <si>
    <t>7.6.3.1.01.0.1.00</t>
  </si>
  <si>
    <t>7.6.3.1.01.0.2.00</t>
  </si>
  <si>
    <t>7.6.3.1.01.0.3.00</t>
  </si>
  <si>
    <t>7.6.3.1.01.0.4.00</t>
  </si>
  <si>
    <t>7.6.3.1.01.0.5.00</t>
  </si>
  <si>
    <t>7.6.3.1.01.0.6.00</t>
  </si>
  <si>
    <t>7.6.3.1.01.0.7.00</t>
  </si>
  <si>
    <t>7.6.3.1.01.0.8.00</t>
  </si>
  <si>
    <t>9.1.6.3.1.01.0.0.00</t>
  </si>
  <si>
    <t>9.1.6.3.1.01.0.1.00</t>
  </si>
  <si>
    <t>9.1.6.3.1.01.0.2.00</t>
  </si>
  <si>
    <t>9.1.6.3.1.01.0.3.00</t>
  </si>
  <si>
    <t>9.1.6.3.1.01.0.4.00</t>
  </si>
  <si>
    <t>9.1.6.3.1.01.0.5.00</t>
  </si>
  <si>
    <t>9.1.6.3.1.01.0.6.00</t>
  </si>
  <si>
    <t>9.1.6.3.1.01.0.7.00</t>
  </si>
  <si>
    <t>9.1.6.3.1.01.0.8.00</t>
  </si>
  <si>
    <t>9.1.7.2.4.01.0.0.00</t>
  </si>
  <si>
    <t>(-) Dedução de Transferências de Convênios dos Estados e DF e de Suas Entidades para Órgãos e Entidades da União</t>
  </si>
  <si>
    <t>9.1.7.2.4.01.0.1.00</t>
  </si>
  <si>
    <t>9.1.7.3.2.01.0.0.00</t>
  </si>
  <si>
    <t>(-) Dedução de Transferências de Convênios dos Municípios e de Suas Entidades para Órgãos e Entidades da União</t>
  </si>
  <si>
    <t>9.1.7.3.2.01.0.1.00</t>
  </si>
  <si>
    <t>9.1.7.4.1.01.0.0.00</t>
  </si>
  <si>
    <t>(-) Dedução de Transferências de Instituições Privadas para Órgãos e Entidades da União</t>
  </si>
  <si>
    <t>9.1.7.4.1.01.0.1.00</t>
  </si>
  <si>
    <t>9.1.7.9.1.01.0.0.00</t>
  </si>
  <si>
    <t>(-) Dedução de Transferências de Pessoas Físicas para Órgãos e Entidades da União</t>
  </si>
  <si>
    <t>9.1.7.9.1.01.0.1.00</t>
  </si>
  <si>
    <t>Registra a Dedução do valor de receitas provenientes do cancelamento (restituição/recuperação/devolução) de despesas primárias executadas/pagas em exercícios anteriores, canceladas apenas no exercício corrente</t>
  </si>
  <si>
    <t>Registra a Dedução da Dedução do valor de receitas provenientes do cancelamento (restituição/recuperação/devolução) de despesas primárias executadas/pagas em exercícios anteriores, canceladas apenas no exercício corrente</t>
  </si>
  <si>
    <t>(-) Dedução de Restituição de Despesas Primárias de Exercícios Anteriores - Principal</t>
  </si>
  <si>
    <t>(-) Dedução de Restituição de Despesas Primárias de Exercícios Anteriores</t>
  </si>
  <si>
    <t>(-) Dedução de Outras Transferências de Convênios da União e de Suas Entidades - Transferências da União Decorrentes de Emendas Parlamentares de Bancada</t>
  </si>
  <si>
    <t>(-) Dedução de Outras Transferências de Convênios da União e de Suas Entidades - Transferências da União Decorrentes de Emendas Parlamentares Individuais - Finalidade Definida</t>
  </si>
  <si>
    <t>(-) Dedução de Outras Transferências de Convênios da União e de Suas Entidades - Principal</t>
  </si>
  <si>
    <t>(-) Dedução de Outras Transferências de Convênios da União e de Suas Entidades</t>
  </si>
  <si>
    <t>(-) Dedução de Restituição de Despesas Primárias de Exercícios Anteriores - Dívida Ativa</t>
  </si>
  <si>
    <t>(-) Dedução de Restituição de Despesas Primárias de Exercícios Anteriores - Dívida Ativa - Multas e Juros de Mora da Dívida Ativa</t>
  </si>
  <si>
    <t>(-) Dedução de Restituição de Despesas Primárias de Exercícios Anteriores - Juros de Mora</t>
  </si>
  <si>
    <t>(-) Dedução de Restituição de Despesas Primárias de Exercícios Anteriores - Dívida Ativa - Multas da Dívida Ativa</t>
  </si>
  <si>
    <t>(-) Dedução de Restituição de Despesas Primárias de Exercícios Anteriores - Juros de Mora da Dívida Ativa</t>
  </si>
  <si>
    <t>Transferência Especial da União - Principal</t>
  </si>
  <si>
    <t>Restituição de Despesas Primárias de Exercícios Anteriores - Multas e Juros de Mora</t>
  </si>
  <si>
    <t>Restituição de Despesas Primárias de Exercícios Anteriores - Multas</t>
  </si>
  <si>
    <t>Restituição de Despesas Financeiras de Exercícios Anteriores - Multas da Dívida Ativa</t>
  </si>
  <si>
    <t>Multas e Juros de Mora das Alienações de Bens Imóveis em Geral - Multas da Dívida Ativa</t>
  </si>
  <si>
    <t>(-) Dedução de Restituição de Despesas Primárias de Exercícios Anteriores - Multas e Juros de Mora</t>
  </si>
  <si>
    <t>(-) Dedução de Restituição de Despesas Primárias de Exercícios Anteriores - Multas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</si>
  <si>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</si>
  <si>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os recursos recebidos pela alienação de certificados de potencial adicional de construção. Os recursos serão aplicados exclusivamente na própria operação urbana
consorciada, nos termos do § 1º do artigo 33 da Lei 10.257/2001</t>
  </si>
  <si>
    <t>Registra o valor da dedução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</si>
  <si>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as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</si>
  <si>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a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</si>
  <si>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dedução de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</si>
  <si>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a dedução do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</si>
  <si>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Deduções das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</si>
  <si>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t>
  </si>
  <si>
    <t>Registra as deduções dos recursos de tansferências decorrentes de emendas parlamentares de bancada, na forma prevista do parágrafo 16 do art. 166, da CF/88, acrescido por Emenda Constitucional a ser publicada, proveniente da PEC nº 34/2019.</t>
  </si>
  <si>
    <t>Registra a dedução dos recursos de tansferências decorrentes de emendas parlamentares de bancada, na forma prevista do parágrafo 16 do art. 166, da CF/88, acrescido por Emenda Constitucional a ser publicada, proveniente da PEC nº 34/2019.</t>
  </si>
  <si>
    <t>Transferências Decorrentes de Participação em Outras Receitas de Impostos da União - Principal</t>
  </si>
  <si>
    <t xml:space="preserve">INSTRUÇÃO MCASP </t>
  </si>
  <si>
    <t>Restituição de Despesas Primárias de Exercícios Anteriores - Intra OFSS</t>
  </si>
  <si>
    <t>Alienação de Títulos, Valores Mobiliários e Aplicações Congêneres - Intra OFSS</t>
  </si>
  <si>
    <t>(-) Dedução de Valores Mobiliários</t>
  </si>
  <si>
    <t>(-) Dedução de Juros e Correções Monetárias</t>
  </si>
  <si>
    <t>(-) Dedução de Remuneração dos Recursos do Regime Próprio de Previdência Social - RPPS</t>
  </si>
  <si>
    <t>(-) Dedução de Cota-Parte do Fundo de Participação dos Municípios - FPM</t>
  </si>
  <si>
    <t>(-) Dedução de Cota-Parte do ICMS</t>
  </si>
  <si>
    <t>(-) Dedução de Cota-Parte do IPVA</t>
  </si>
  <si>
    <t>(-) Dedução de Cota-Parte do IPI - Municípios</t>
  </si>
  <si>
    <t>(-) Dedução de Alienação de Títulos, Valores Mobiliários e Aplicações Congêneres</t>
  </si>
  <si>
    <t>Dedução que 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</si>
  <si>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Dedução que Agrega as receitas originadas de impostos, taxas e contribuições de melhoria.</t>
  </si>
  <si>
    <t>Dedução que 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</si>
  <si>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Dedução que Agrega as receitas que se originaram de impostos que incidem sobre o patrimônio e a renda.</t>
  </si>
  <si>
    <t>Dedução que 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</si>
  <si>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Dedução que 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</si>
  <si>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Dedução que Agrega as receitas originadas de Impostos sobre a Renda e Proventos de Qualquer Natureza.</t>
  </si>
  <si>
    <t>Dedução que Agrega as receitas originadas do imposto sobre a renda retido na fonte, calculado sobre salários, a qualquer título, ou sobre capital.</t>
  </si>
  <si>
    <t>Dedução que 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</si>
  <si>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Dedução que Agrega a arrecadação de imposto sobre serviços de qualquer natureza de competência dos Municípios. Tem como fato gerador a prestação, por empresa ou profissional autônomo, com ou sem estabelecimento fixo, de serviços constantes em lista própria.</t>
  </si>
  <si>
    <t>Dedução que 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</si>
  <si>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Dedução que Agrega receitas de impostos não classificados nos itens anteriores.</t>
  </si>
  <si>
    <t>Dedução que Registra receitas de impostos não classificados nos itens anteriores.</t>
  </si>
  <si>
    <t>Dedução que Agrega as receitas que relacionadas às taxas decorrentes do exercício do poder de polícia ou decorrentes da utilização efetiva ou potencial de serviço público específico e divisível, prestado ao contribuinte ou posto à sua disposição.</t>
  </si>
  <si>
    <t>Dedução que Agrega as receitas que se originaram de taxas decorrentes do exercício do poder de polícia.</t>
  </si>
  <si>
    <t>Dedução que Registra as receitas que se originaram de taxas decorrentes do exercício do poder de polícia.</t>
  </si>
  <si>
    <t>Dedução que Registra as receitas relativas à taxa pelo poder de polícia para controle e fiscalização das atividades potencialmente poluidoras e utilizadoras de recursos naturais.</t>
  </si>
  <si>
    <t>Dedução que Registra as receitas relacionadas às taxas de inspeção, controle e fiscalização de vigilância sanitária, de competência dos Estados, Distrito Federal e Municípios.</t>
  </si>
  <si>
    <t>Dedução que Registra as receitas relacionadas às taxas de inspeção, controle e fiscalização relativas a saúde suplementar, de competência dos Estados, Distrito Federal e Municípios.</t>
  </si>
  <si>
    <t>Dedução que Agrega receitas que se originaram de taxas pela utilização efetiva ou potencial de serviço público específico e divisível, prestado ao contribuinte ou posto à sua disposição.</t>
  </si>
  <si>
    <t>Dedução que Registra receitas que se originaram de taxas pela utilização efetiva ou potencial de serviço público específico e divisível, prestado ao contribuinte ou posto à sua disposição.</t>
  </si>
  <si>
    <t>Dedução que Registra as receitas relativas à Taxa de Estudo de Impacto de Vizinhança (EIV), estabelecidas conforme a Lei nº 10.257/2001.</t>
  </si>
  <si>
    <t>Dedução que Agrega as receitas relacionadas à contribuição de melhoria, decorrente de obras públicas.</t>
  </si>
  <si>
    <t>Dedução que Registra o valor da arrecadação de receita de contribuição de melhoria decorrente de valorização de propriedades em função da expansão da rede de água potável e esgoto sanitário.</t>
  </si>
  <si>
    <t>Dedução que Registra o valor da arrecadação de receita de contribuição de melhoria decorrente de valorização de propriedades em função da expansão da rede de iluminação pública na cidade.</t>
  </si>
  <si>
    <t>Dedução que Registra o valor da arrecadação de receita sobre a cobrança decorrente de valorização de propriedades em função da expansão da rede de iluminação pública rural.</t>
  </si>
  <si>
    <t>Dedução que Registra o valor da arrecadação de receita de contribuição de melhoria decorrente de valorização de propriedades em função da pavimentação asfáltica, bem como pela colocação de guias, sarjetas e calçamento.</t>
  </si>
  <si>
    <t>Dedução que Registra o valor de outras contribuições de melhorias, não classificadas nos itens anteriores.</t>
  </si>
  <si>
    <t>Dedução que Agrega as receitas originadas de contribuições sociais, de intervenção no domínio econômico, de interesse das categorias profissionais ou econômicas, assim como de contribuições destinadas a entidades privadas de serviço social e de formação profissional.</t>
  </si>
  <si>
    <t>Dedução que Agrega as receitas originadas de contribuições sociais e de interesse de categorias profissionais ou econômicas</t>
  </si>
  <si>
    <t>Dedução que Agrega as receitas provenientes da Contribuições para Regimes Próprios de Previdência e Sistema de Proteção Social, recolhidas dos servidores, da União, Estados, DF e Municípios e de suas respectivas Autarquias e Fundações.</t>
  </si>
  <si>
    <t>Dedução que Agrega as receitas provenientes da Contribuição para o Plano de Seguridade Social do Servidor Público, recolhidas dos servidores.</t>
  </si>
  <si>
    <t>Dedução que Agrega as receitas provenientes da Contribuição para o Plano de Seguridade Social do Servidor Público, recolhidas pela União, Autarquias e Fundações.</t>
  </si>
  <si>
    <t>Dedução que Registra as receitas provenientes dos parcelamentos de débitos da Contribuição para o Plano de Seguridade Social do Servidor Público Civil.</t>
  </si>
  <si>
    <t>Dedução que Agrega o valor da arrecadação da receita de contribuições patronais relativas aos servidores civis inativos e pensionistas para institutos de previdência social.</t>
  </si>
  <si>
    <t>Dedução que Agrega a receita de parcelamentos de contribuição dos entes, específica para Estados, DF e Municípios, bem como seus órgãos e entidades obrigadas, para o custeio do Plano de Seguridade Social do Serviço Público.</t>
  </si>
  <si>
    <t>Dedução que Agrega as receitas originadas da contribuição para assistência médico-hospitalar dos Policiais Militares e do Corpo de Bombeiros Militar do Distrito Federal e dos estados.</t>
  </si>
  <si>
    <t>Dedução que Agrega as receitas originadas de recursos que integram o Fundo de Saúde de Assistência Médica, destinado ao atendimento médico-hospitalar, médico-domiciliar, odontológico, psicológico e social dos servidores civis.</t>
  </si>
  <si>
    <t>Dedução que Agrega as receitas originadas de recursos que integram o Fundo de Saúde de Assistência Médica, destinado ao atendimento médico-hospitalar, médico-domiciliar, odontológico, psicológico e social de outros beneficiários não citados nas naturezas de receitas específicas.</t>
  </si>
  <si>
    <t>Dedução que Agrega as receitas originadas de outras Contribuições Sociais não incluídas nos
códigos de natureza de receita anteriores.</t>
  </si>
  <si>
    <t>Dedução que Agrega quaisquer outras contribuições sociais que não se enquadrem nos itens
anteriores.</t>
  </si>
  <si>
    <t>Dedução que 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</si>
  <si>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Dedução que Agrega as receitas originadas de contribuições econômicas que não se enquadram nos itens anteriores.</t>
  </si>
  <si>
    <t>Dedução que Agrega a receita decorrente da contribuição para o custeio do serviço de iluminação pública.</t>
  </si>
  <si>
    <t>Dedução que Registra a receita decorrente da contribuição para o custeio do serviço de iluminação pública.</t>
  </si>
  <si>
    <t>Dedução que Agrega recursos decorrentes da fruição do patrimônio mobiliário e imobiliário do ente público.</t>
  </si>
  <si>
    <t>Dedução que Agrega recursos decorrentes da fruição do patrimônio imobiliário do ente público.</t>
  </si>
  <si>
    <t>Dedução que 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</si>
  <si>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Dedução que 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</si>
  <si>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Dedução que Registra receitas oriundas da exploração do patrimônio imobiliário do Estado que não tenham se enquadrado nos itens anteriores.</t>
  </si>
  <si>
    <t>Dedução que Agrega as receitas decorrentes de valores mobiliários.</t>
  </si>
  <si>
    <t>Dedução que Agrega as receitas decorrentes de juros e correções monetárias</t>
  </si>
  <si>
    <t>Dedução que Registra as receitas decorrentes de juros e correções monetárias incidentes sobre depósitos bancários</t>
  </si>
  <si>
    <t>Dedução que Registra a receita oriunda de juros e correções monetárias auferidos sobre depósitos especiais.</t>
  </si>
  <si>
    <t>Dedução que Registra a receita oriunda de juros e correções monetárias auferidos sobre saldos de recursos não desembolsados.</t>
  </si>
  <si>
    <t>Dedução que Registra recursos oruindos dos rendimentos auferidos decorrentes da aplicação de recursos do RPPS no mercado financeiro, em fundos de renda fixa, de renda variável, ou em fundos imobiliários.</t>
  </si>
  <si>
    <t>Dedução que Registra recursos oriundos de juros de título de renda, provenientes de aplicações no mercado financeiro. Inclui o resultado das aplicações em títulos públicos.</t>
  </si>
  <si>
    <t>Dedução que 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</si>
  <si>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Dedução que Agrega receitas decorrentes da delegação (mediante Concessão, Permissão ou Autorização) para o setor privado ou outros entes estatais prestarem serviços públicos.</t>
  </si>
  <si>
    <t>Dedução que Agrega receitas decorrentes da delegação (mediante Concessão, Permissão ou Autorização) para o setor privado ou outros entes estatais prestarem serviços públicos de transporte</t>
  </si>
  <si>
    <t>Dedução que Registra receitas decorrentes da delegação (mediante Concessão, Permissão ou Autorização) para o setor privado ou outros entes estatais prestarem serviços públicos de transporte rodoviário.</t>
  </si>
  <si>
    <t>Dedução que Agrega demais receitas oriundas da delegação de serviços públicos</t>
  </si>
  <si>
    <t>Dedução que Registra receitas decorrentes da delegação para prestação de serviços públicos não abarcadas por códigos específicos.</t>
  </si>
  <si>
    <t>Dedução que Agrega as receitas originadas da exploração de recursos naturais.</t>
  </si>
  <si>
    <t>Dedução que Agrega receitas oriundas da exploração de recursos naturais não listados de forma específica nos códigos de natureza de receita anteriores.</t>
  </si>
  <si>
    <t>Dedução que Registra receitas oriundas da exploração de quaisquer outros recursos naturais não listados em códigos de natureza de receita específicos.</t>
  </si>
  <si>
    <t>Dedução que Agrega receitas decorrentes da cessão de direitos</t>
  </si>
  <si>
    <t>Dedução que 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</si>
  <si>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Dedução que Agrega as receitas patrimoniais não classificadas nos itens anteriores, inclusive receitas de aluguéis de bens móveis.</t>
  </si>
  <si>
    <t>Dedução que Registra as receitas patrimoniais não classificadas nos itens anteriores, inclusive receitas de aluguéis de bens móveis.</t>
  </si>
  <si>
    <t>Dedução que Agrega as receitas decorrentes de atividades de exploração ordenada dos recursos naturais vegetais em ambiente natural e protegido.</t>
  </si>
  <si>
    <t>Dedução que 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</si>
  <si>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Dedução que Agrega as receitas decorrentes das atividades industriais.</t>
  </si>
  <si>
    <t>Dedução que Registra as receitas decorrentes das atividades industriais.</t>
  </si>
  <si>
    <t>Dedução que Agrega as receitas características da prestação de serviços nas diversas áreas de atividade econômica.</t>
  </si>
  <si>
    <t>Dedução que 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</si>
  <si>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Dedução que Registra as receitas de inscrição em concursos e processos seletivos, inclusive vestibulares realizados pelas instituições de ensino.</t>
  </si>
  <si>
    <t>Dedução que Registra as receitas originadas de procedimentos obrigatórios de registro, certificação, inspeção e fiscalização.</t>
  </si>
  <si>
    <t>Dedução que Registra as receitas originadas da prestação de serviços relacionados à disponibilização de informações em redes e sistemas de dados em meio digital e à prestação de serviços relacionados ao uso intensivo de tecnologia.</t>
  </si>
  <si>
    <t>Dedução que 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</si>
  <si>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Dedução que Agrega as receitas originadas de serviços de navegação, decorrentes da utilização de instalações e serviços destinados a apoiar e tornar segura a navegação aérea e naval, de acordo com normas específicas.</t>
  </si>
  <si>
    <t>Dedução que Registra as receitas originadas da prestação de serviços de transporte. Compreende as atividades de transporte de passageiros ou mercadorias, em todas as modalidades viárias.</t>
  </si>
  <si>
    <t>Dedução que Registra as receitas originadas na exploração dos portos, terminais marítimos, atracadouros e ancoradouros.</t>
  </si>
  <si>
    <t>Dedução que Agrega as receitas originadas de serviços de atendimento à saúde, de caráter especializado ou não, voltados à população em geral ou especificamente aos servidores públicos civis e militares.</t>
  </si>
  <si>
    <t>Dedução que Registra as receitas originadas de serviços de atendimento à saúde, de caráter especializado ou não. Compreende a prestação de serviços relacionados à saúde em hospitais e similares, bem como serviços de saúde correlatos.</t>
  </si>
  <si>
    <t>Dedução que Registra as receitas originadas de serviços de registro de análise e de controle de produtos sujeitos a normas de vigilância sanitária.</t>
  </si>
  <si>
    <t>Dedução que Registra as receitas originadas de serviços de atendimento à saúde, de caráter especializado ou não. Compreende a prestação de serviços relacionados à saúde com natureza radiológica ou laboratorial.</t>
  </si>
  <si>
    <t>Dedução que Registra as receitas originadas de serviços de atendimento à saúde, de caráter especializado ou não. Compreende a prestação de serviços relacionados à saúde com natureza ambulatórial.</t>
  </si>
  <si>
    <t>Dedução que Registra a prestação de outros serviços relacionados à saúde, não especificados anteriormente.</t>
  </si>
  <si>
    <t>Dedução que Agrega as receitas decorrentes de serviços não relacionados nos itens anteriores.</t>
  </si>
  <si>
    <t>Dedução que Registra as receitas decorrentes de serviços não relacionados nos itens anteriores.</t>
  </si>
  <si>
    <t>Dedução que Agrega as receitas provenientes de recursos financeiros decorrentes de doações, contratos, convênios, acordos, ajustes, termos de parceria ou outros instrumentos, quando destinados a atender despesas classificáveis como correntes.</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</si>
  <si>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correntes.</t>
  </si>
  <si>
    <t>Dedução que Registra as receitas provenientes de recursos financeiros recebidos da União ou de suas entidades, decorrentes de doações, contratos, convênios, acordos, ajustes, termos de parceria ou outros instrumentos, quando destinados a atender despesas classificáveis como correntes.</t>
  </si>
  <si>
    <t>Dedução que Registra o valor total das receitas recebidas por meio de cota-parte do Fundo de Participação dos Municípios (FPM).</t>
  </si>
  <si>
    <t>Dedução que Registra o valor total das receitas recebidas por meio de transferências do imposto sobre a propriedade territorial rural.</t>
  </si>
  <si>
    <t>Dedução que Registra recebidos em decorrência da transferência constitucional do imposto sobre produtos industrializados.</t>
  </si>
  <si>
    <t>Dedução que 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</si>
  <si>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Dedução que 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</si>
  <si>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Dedução que Registra o valor da receita de transferências de convênios da União destinadas a programas de educação.</t>
  </si>
  <si>
    <t>Dedução que 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</si>
  <si>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Dedução que Registra o valor da receita de transferências de convênios da União destinadas a programas de combate à Fome.</t>
  </si>
  <si>
    <t>Dedução que Registra o valor da receita de transferências de convênios da União destinadas a programas de saneamento básico.</t>
  </si>
  <si>
    <t>Dedução que Registra o valor da receita de transferências de convênios da União e de suas Entidades não especificados anteriormente.</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</si>
  <si>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</si>
  <si>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Dedução que Agrega as receitas provenientes de recursos financeiros recebidos dos Estados e do Distrito Federal.</t>
  </si>
  <si>
    <t>Dedução que Registra o valor da arrecadação de receita de transferência da participação de municípios na arrecadação do Imposto sobre a Circulação de Mercadorias e Prestação de Serviços – ICMS, pelo estado.</t>
  </si>
  <si>
    <t>Dedução que Registra o valor da arrecadação de receita de transferência da participação de municípios na arrecadação do Imposto sobre a Propriedade de Veículos Automotores – IPVA, pelo estado.</t>
  </si>
  <si>
    <t>Dedução que Registra o valor recebido pelo município decorrente da participação deste na Cota-Parte do Estado na arrecadação do Imposto sobre Produtos Industrializados – IPI realizada pela União.</t>
  </si>
  <si>
    <t>Dedução que 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</si>
  <si>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</si>
  <si>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</si>
  <si>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Dedução que 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</si>
  <si>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</si>
  <si>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Dedução que Agrega os valores das receitas de transferências de convênios dos Municípios e de suas entidades.</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</si>
  <si>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</si>
  <si>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</si>
  <si>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Dedução que 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</si>
  <si>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</si>
  <si>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</si>
  <si>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</si>
  <si>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Dedução que Registra as receitas provenientes de recursos financeiros recebidos de instituições dotadas de personalidade jurídica de direito privado quando destinados a atender despesas classificáveis como correntes, não especificados anteriormente.</t>
  </si>
  <si>
    <t>Dedução que Agrega as receitas provenientes de demais transferências correntes.</t>
  </si>
  <si>
    <t>Dedução que Agrega as receitas provenientes de recursos financeiros recebidos de pessoas físicas, decorrentes de doações, contratos, acordos, ajustes ou outros instrumentos, quando destinados a atender despesas classificáveis como correntes.</t>
  </si>
  <si>
    <t>Dedução que Registra o valor total dos recursos financeiros recebidos de pessoas físicas, decorrentes de doações, contratos, acordos, ajustes ou outros instrumentos, quando destinados a atender despesas especificamente destinados a programas de saúde.</t>
  </si>
  <si>
    <t>Dedução que Registra o valor total dos recursos financeiros recebidos de pessoas físicas, decorrentes de doações, contratos, acordos, ajustes ou outros instrumentos, quando destinados a atender despesas especificamente destinados a programas de educação.</t>
  </si>
  <si>
    <t>Dedução que Agrega recursos não classificáveis nas origens de receitas correntes anteriores.</t>
  </si>
  <si>
    <t>Dedução que Agrega receitas decorrentes de multas de caráter punitivo aplicadas por órgãos ou entidades.</t>
  </si>
  <si>
    <t>Dedução que Agrega as receitas oriundas de multas administrativas, contratuais e judiciais.</t>
  </si>
  <si>
    <t>Dedução que 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</si>
  <si>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Dedução que Agrega receitas provenientes de multas aplicadas por condutas e atividades lesivas ao meio ambiente.</t>
  </si>
  <si>
    <t>Dedução que Registra multas aplicadas por Tribunais de Contas pelo não cumprimento a decisão daqueles Tribunais.</t>
  </si>
  <si>
    <t>Dedução que Registra receitas decorrentes de multas aplicadas no âmbito de processos judiciais.</t>
  </si>
  <si>
    <t>Dedução que Registra receitas de multas e juros de mora destinados à indenização pelo atraso no cumprimento de obrigação e multas de caráter punitivo ou moratório decorrentes de inobservância de obrigações contratuais.</t>
  </si>
  <si>
    <t>Dedução que Registra receitas decorrentes de multas aplicadas pelo descumprimento da obrigatoriedade de que trata a legislação sobre regime de previdência privada complementar.</t>
  </si>
  <si>
    <t>Dedução que Agrega as receitas oriundas de indenizações, restituições e ressarcimentos ao ente público.</t>
  </si>
  <si>
    <t>Dedução que Agrega as receitas advindas da reparação por perdas ou danos causados ao ente público.</t>
  </si>
  <si>
    <t>Dedução que Registra o valor dos recursos recebidos como indenização por danos causados ao patrimônio público ou indenização por Posse/Ocupação Ilícita de Bens da União.</t>
  </si>
  <si>
    <t>Dedução que 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</si>
  <si>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Dedução que Registra recursos recebidos como ressarcimento por danos causados ao patrimônio público, não classificado nos itens anteriores.</t>
  </si>
  <si>
    <t>Dedução que Agrega recursos referentes a devoluções em decorrência de pagamentos indevidos e reembolso ou retorno de pagamentos efetuados a título de antecipação.</t>
  </si>
  <si>
    <t>Dedução que Agrega receitas decorrentes da restituição ao concedente ou ao Tesouro do ente, do saldo de recursos de convênios ou instrumentos congêneres realizados, quando da conclusão com sobra de recursos ou em virtude de denúncia, rescisão ou extinção do convênio.</t>
  </si>
  <si>
    <t>Dedução que Agrega o valor de receitas decorrentes de recuperação de despesas efetuadas em exercícios anteriores e canceladas no exercício corrente, provenientes do recebimento de disponibilidades referentes a devoluções de recursos pagos a maior.</t>
  </si>
  <si>
    <t>Dedução que Registra receitas decorrentes de restituições não classificadas nos itens anteriores.</t>
  </si>
  <si>
    <t>Dedução que Agrega receitas auferidas pela União não abarcadas pelos itens anteriores</t>
  </si>
  <si>
    <t>Dedução que Registra as receitas provenientes de outras receitas correntes.</t>
  </si>
  <si>
    <t>Dedução que Registra receitas decorrentes de contrapartida por parte de beneficiários de programas de concessão de subvenções ou subsídios.</t>
  </si>
  <si>
    <t>Dedução que Agrega as receitas relativas a encargos legais pela inscrição em Dívida Ativa e as receitas de ônus de sucumbência.</t>
  </si>
  <si>
    <t>Dedução que Agrega receitas que não se enquadram nos itens anteriores.</t>
  </si>
  <si>
    <t>Dedução que 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</si>
  <si>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Dedução que Agrega os recursos provenientes da venda de bens móveis e imóveis e da alienação ou resgate de títulos.</t>
  </si>
  <si>
    <t>Dedução que Agrega o valor da receita de alienação de bens móveis tais como: mercadorias, bens inservíveis ou desnecessários, dentre outros.</t>
  </si>
  <si>
    <t>Dedução que Agrega o valor da receita obtida com a alienação ou resgate de títulos e valores mobiliários.</t>
  </si>
  <si>
    <t>Dedução que Registra o valor da receita obtida com a alienação ou resgate de títulos e valores mobiliários temporários.</t>
  </si>
  <si>
    <t>Dedução que Agrega as receitas provenientes da alienação de bens móveis e semoventes. Compreende a alienação de animais, veículos, móveis, equipamentos e utensílios.</t>
  </si>
  <si>
    <t>Dedução que Agrega as receitas provenientes da alienação de bens imóveis, de propriedade da União, Estados, Distrito Federal e Municípios..</t>
  </si>
  <si>
    <t>Dedução que Agrega as receitas provenientes da alienação de bens imóveis, de propriedade da União, Estados, Distrito Federal e Municípios.</t>
  </si>
  <si>
    <t>Dedução que Registra as receitas provenientes da alienação de bens imóveis, de propriedade da União, Estados, Distrito Federal e Municípios.</t>
  </si>
  <si>
    <t>Dedução que 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</si>
  <si>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Dedução que 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</si>
  <si>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Dedução que Agrega as receitas provenientes de recursos financeiros decorrentes de doações, contratos, convênios, acordos, ajustes, termos de parceria ou outros instrumentos, quando destinados a atender despesas classificáveis como de capital.</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</si>
  <si>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</si>
  <si>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</si>
  <si>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Dedução que Registra o valor dos recursos oriundos de convênios firmados com a saúde, para a realização de objetivos de interesse comum dos partícipes, e destinados a custear despesas de capital.</t>
  </si>
  <si>
    <t>Dedução que Registra o valor dos recursos oriundos de convênios firmados com a União, destinados a programas de educação, para a realização de objetivos de interesse comum dos partícipes, e destinados a custear despesas de capital.</t>
  </si>
  <si>
    <t>Dedução que Registra o valor dos recursos oriundos de convênios firmados com a União, destinados a programas de saneamento básico, para a realização de objetivos de interesse comum dos partícipes, e destinados a custear despesas de capital.</t>
  </si>
  <si>
    <t>Dedução que 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</si>
  <si>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</si>
  <si>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transferências de convênios firmados com a União e de suas Entidades, para a realização de objetivos de interesse comum dos partícipes, e destinados a custear despesas de capital, não previstos nos itens anteriores.</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</si>
  <si>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</si>
  <si>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</si>
  <si>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Dedução que Registra o valor dos recursos oriundos de convênios firmados com os Estados, destinados ao Sistema Único de Saúde, para a realização de objetivos de interesse comum dos partícipes, e destinados a custear despesas de capital.</t>
  </si>
  <si>
    <t>Dedução que Registra o valor dos recursos oriundos de convênios firmados com os Estados, destinados a programas de educação, para a realização de objetivos de interesse comum dos partícipes, e destinados a custear despesas de capital.</t>
  </si>
  <si>
    <t>Dedução que Registra o valor dos recursos oriundos de convênios firmados com os Estados, destinados a programas de saneamento básico, para a realização de objetivos de interesse comum dos partícipes, e destinados a custear despesas de capital.</t>
  </si>
  <si>
    <t>Dedução que 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</si>
  <si>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</si>
  <si>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transferências de convênios dos Estados, DF e de suas Entidades, para a realização de objetivos de interesse comum dos partícipes, e destinados a custear despesas de capital, não previstos nos itens anteriores.</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</si>
  <si>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</si>
  <si>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Municípios ou com suas entidades públicas, para a realização de objetivos de interesse comum dos partícipes, destinados a custear despesas de capital.</t>
  </si>
  <si>
    <t>Dedução que Registra o valor dos recursos oriundos de convênios firmados com os Municípios, destinados a programas de saúde, para a realização de objetivos de interesse comum dos partícipes, e destinados a custear despesas de capital.</t>
  </si>
  <si>
    <t>Dedução que Registra o valor dos recursos oriundos de convênios firmados com os Municípios, destinados a programas de educação, para a realização de objetivos de interesse comum dos partícipes, e destinados a custear despesas de capital.</t>
  </si>
  <si>
    <t>Dedução que Registra o valor dos recursos oriundos de convênios firmados com os Municípios, destinados a programas de saneamento, para a realização de objetivos de interesse comum dos partícipes, e destinados a custear despesas de capital.</t>
  </si>
  <si>
    <t>Dedução que Registra o valor dos recursos oriundos de transferências de convênios dos Municípios e de suas Entidades, para a realização de objetivos de interesse comum dos partícipes, e destinados a custear despesas de capital, não previstos nos itens anteriores.</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</si>
  <si>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</si>
  <si>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</si>
  <si>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</si>
  <si>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Situação</t>
  </si>
  <si>
    <t>Portaria Nº 1.128, 04 de novembro de 2021</t>
  </si>
  <si>
    <t>I</t>
  </si>
  <si>
    <t>14</t>
  </si>
  <si>
    <t>Multas Previstas no Código de Trânsito Brasileiro - CTB</t>
  </si>
  <si>
    <t>SOF/ME</t>
  </si>
  <si>
    <t>Registra receitas decorrentes de multas aplicadas por infração ao Código de Trânsito Brasileiro - CTB</t>
  </si>
  <si>
    <t>PORTARIA SOF/ME Nº 6298, DE 27 DE MAIO DE 2021</t>
  </si>
  <si>
    <t>Multas Previstas no Código de Trânsito Brasileiro - CTB - Principal</t>
  </si>
  <si>
    <t>Vide descrição do código de receita principal.</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</si>
  <si>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</si>
  <si>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</si>
  <si>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</si>
  <si>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</si>
  <si>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</si>
  <si>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</si>
  <si>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</si>
  <si>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ENR-2023 (TCE/MS)</t>
  </si>
  <si>
    <t xml:space="preserve">Registra os recursos oriundos das Transferências do Estado Decorrente de Emendas Parlamentares de Bancada se a Constituição Estadual prever o modelo reproduzido no art. 165. § 12º, EC n 100/2019. </t>
  </si>
  <si>
    <t>Registra os recursos recebidos pela alienação de certificados de potencial adicional de construção. Os recursos serão aplicados exclusivamente na própria operação urbana consorciada, nos termos do § 1º do artigo 33 da Lei 10.257/2001.</t>
  </si>
  <si>
    <t xml:space="preserve">Outras Transferências de Recursos da União e de Suas Entidades - Transferência da União Referente à Cessão Onerosa - Pré-Sal (Lei nº 13.885/2019) </t>
  </si>
  <si>
    <t>ATUALIZAÇÕES DE 2022 PARA 2023</t>
  </si>
  <si>
    <t>AÇÃO</t>
  </si>
  <si>
    <t>1.7.1.2.99.0.1.03</t>
  </si>
  <si>
    <t>Outras Transferências Decorrentes de Compensação Financeira Pela Exploração de Recursos Naturais  - Cessão Onerosa do Bônus de Assinatura do - Pré-Sal</t>
  </si>
  <si>
    <t>1.7.1.2.99.0.1.99</t>
  </si>
  <si>
    <t xml:space="preserve">Lei Complementar nº 173, de 27 de Maio de 2020) = Nota Técnica SEI nº 21231/2020/ME. FR 707
</t>
  </si>
  <si>
    <t>1.7.1.2.53.0.0.00</t>
  </si>
  <si>
    <t>1.7.1.2.53.0.1.00</t>
  </si>
  <si>
    <t>Cota-parte do Bônus de Assinatura de Contrato de Partilha de Produção</t>
  </si>
  <si>
    <t>1.6.2.1.01.1.0.00</t>
  </si>
  <si>
    <t>1.6.2.1.01.1.1.00</t>
  </si>
  <si>
    <t>1.6.2.1.01.1.2.00</t>
  </si>
  <si>
    <t>1.6.2.1.01.1.3.00</t>
  </si>
  <si>
    <t>1.6.2.1.01.1.4.00</t>
  </si>
  <si>
    <t>1.6.2.1.01.1.5.00</t>
  </si>
  <si>
    <t>1.6.2.1.01.1.6.00</t>
  </si>
  <si>
    <t>1.6.2.1.01.1.7.00</t>
  </si>
  <si>
    <t>1.6.2.1.01.1.8.00</t>
  </si>
  <si>
    <t>Agrega receitas de serviços sujeitos à regulação por parte do setor público.</t>
  </si>
  <si>
    <t>Registra as receitas originadas da prestação de serviços de saneamento básico. Compreende os serviços de água, esgoto, resíduos sólidos e drenagem.  </t>
  </si>
  <si>
    <t>1.6.9.9.50.1.1.00</t>
  </si>
  <si>
    <t>Lei Federal nº 11.445/2007 (Política Nacional de Saneamento Básico)</t>
  </si>
  <si>
    <t>Registra as receitas decorrentes da prestação de serviços sujeitos à regulação não especificados anteriormente.  </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</si>
  <si>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</si>
  <si>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</si>
  <si>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1.7.1.1.51.3.0.00</t>
  </si>
  <si>
    <t>1.7.1.1.51.3.1.00</t>
  </si>
  <si>
    <t>Serviços de Administração Previdenciária</t>
  </si>
  <si>
    <t>Taxa de Administração do RPPS</t>
  </si>
  <si>
    <t>Agrega as receitas decorrentes de repasses à administração do regime de previdência, em atendimento às regras previstas na Portaria nº 1.467, de 02 de junho de 2022.</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</si>
  <si>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</si>
  <si>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1.6.1.1.50.1.1.00</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</si>
  <si>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</si>
  <si>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</si>
  <si>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Taxa de Administração do RPPS - Multas e Juros de Mora</t>
  </si>
  <si>
    <t>Taxa de Administração do RPPS - Imposto sobre a Importação - Dívida Ativa</t>
  </si>
  <si>
    <t>Taxa de Administração do RPPS - Multas</t>
  </si>
  <si>
    <t>Taxa de Administração do RPPS - Juros de Mora</t>
  </si>
  <si>
    <t>Taxa de Administração do RPPS - Juros de Mora da Dívida Ativa</t>
  </si>
  <si>
    <t>Outros Serviços de Administração Previdenciária - Principal</t>
  </si>
  <si>
    <t>Outros Serviços de Administração Previdenciária - Dívida Ativa - Multas e Juros de Mora da Dívida Ativa</t>
  </si>
  <si>
    <t>Outros Serviços de Administração Previdenciária - Multas</t>
  </si>
  <si>
    <t>Outros Serviços de Administração Previdenciária - Juros de Mora</t>
  </si>
  <si>
    <t>Outros Serviços de Administração Previdenciária - Juros de Mora da Dívida Ativa</t>
  </si>
  <si>
    <t>1.6.1.1.50.0.0.00</t>
  </si>
  <si>
    <t>1.6.1.1.50.1.0.00</t>
  </si>
  <si>
    <t>1.6.1.1.50.1.2.00</t>
  </si>
  <si>
    <t>1.6.1.1.50.1.3.00</t>
  </si>
  <si>
    <t>1.6.1.1.50.1.4.00</t>
  </si>
  <si>
    <t>1.6.1.1.50.1.5.00</t>
  </si>
  <si>
    <t>1.6.1.1.50.1.6.00</t>
  </si>
  <si>
    <t>1.6.1.1.50.1.7.00</t>
  </si>
  <si>
    <t>1.6.1.1.50.1.8.00</t>
  </si>
  <si>
    <t>1.6.1.1.50.9.0.00</t>
  </si>
  <si>
    <t>1.6.1.1.50.9.1.00</t>
  </si>
  <si>
    <t>1.6.1.1.50.9.2.00</t>
  </si>
  <si>
    <t>1.6.1.1.50.9.3.00</t>
  </si>
  <si>
    <t>1.6.1.1.50.9.4.00</t>
  </si>
  <si>
    <t>1.6.1.1.50.9.5.00</t>
  </si>
  <si>
    <t>1.6.1.1.50.9.6.00</t>
  </si>
  <si>
    <t>1.6.1.1.50.9.7.00</t>
  </si>
  <si>
    <t>1.6.1.1.50.9.8.00</t>
  </si>
  <si>
    <t>Serviços de Saneamento Básico – Abastecimento de Água.</t>
  </si>
  <si>
    <t>Registra as receitas originadas da prestação de serviços de saneamento básico. Compreende os valores referentes a tarifa de água.</t>
  </si>
  <si>
    <t>Serviços Sujeitos à Regulação</t>
  </si>
  <si>
    <t>Serviços de Saneamento Básico – Esgotamento Sanitário.</t>
  </si>
  <si>
    <t>Registra as receitas originadas da prestação de serviços de saneamento básico. Compreende os valores referentes a tarifa de esgotamento sanitário.</t>
  </si>
  <si>
    <t>1.6.9.9.50.2.0.00</t>
  </si>
  <si>
    <t>1.6.9.9.50.2.1.00</t>
  </si>
  <si>
    <t>1.6.9.9.50.2.2.00</t>
  </si>
  <si>
    <t>1.6.9.9.50.2.3.00</t>
  </si>
  <si>
    <t>1.6.9.9.50.2.4.00</t>
  </si>
  <si>
    <t>1.6.9.9.50.2.5.00</t>
  </si>
  <si>
    <t>1.6.9.9.50.2.6.00</t>
  </si>
  <si>
    <t>1.6.9.9.50.2.7.00</t>
  </si>
  <si>
    <t>1.6.9.9.50.2.8.00</t>
  </si>
  <si>
    <t>Serviços de Saneamento Básico – Limpeza Urbana e Manejo de Resíduos Sólidos.</t>
  </si>
  <si>
    <t>Registra as receitas originadas da prestação de serviços de saneamento básico. Compreende os valores referentes a tarifa de limpeza urbana e manejo de resíduos sólidos.</t>
  </si>
  <si>
    <t>1.6.9.9.50.3.0.00</t>
  </si>
  <si>
    <t>1.6.9.9.50.3.1.00</t>
  </si>
  <si>
    <t>1.6.9.9.50.3.2.00</t>
  </si>
  <si>
    <t>1.6.9.9.50.3.3.00</t>
  </si>
  <si>
    <t>1.6.9.9.50.3.4.00</t>
  </si>
  <si>
    <t>1.6.9.9.50.3.5.00</t>
  </si>
  <si>
    <t>1.6.9.9.50.3.6.00</t>
  </si>
  <si>
    <t>1.6.9.9.50.3.7.00</t>
  </si>
  <si>
    <t>1.6.9.9.50.3.8.00</t>
  </si>
  <si>
    <t>Serviços de Saneamento Básico – Drenagem e Manejo das Águas Pluviais Urbanas.</t>
  </si>
  <si>
    <t>Outros Serviços Sujeitos à Regulação</t>
  </si>
  <si>
    <t>1.6.9.9.50.4.0.00</t>
  </si>
  <si>
    <t>1.6.9.9.50.4.1.00</t>
  </si>
  <si>
    <t>1.6.9.9.50.4.2.00</t>
  </si>
  <si>
    <t>1.6.9.9.50.4.3.00</t>
  </si>
  <si>
    <t>1.6.9.9.50.4.4.00</t>
  </si>
  <si>
    <t>1.6.9.9.50.4.5.00</t>
  </si>
  <si>
    <t>1.6.9.9.50.4.6.00</t>
  </si>
  <si>
    <t>1.6.9.9.50.4.7.00</t>
  </si>
  <si>
    <t>1.6.9.9.50.4.8.00</t>
  </si>
  <si>
    <t>Outros Serviços Sujeitos à Regulação - Principal</t>
  </si>
  <si>
    <t>Outros Serviços Sujeitos à Regulação - Multas e Juros de Mora</t>
  </si>
  <si>
    <t>Outros Serviços Sujeitos à Regulação - Dívida Ativa</t>
  </si>
  <si>
    <t>Outros Serviços Sujeitos à Regulação - Dívida Ativa - Multas e Juros de Mora da Dívida Ativa</t>
  </si>
  <si>
    <t>Outros Serviços Sujeitos à Regulação - Multas</t>
  </si>
  <si>
    <t>Outros Serviços Sujeitos à Regulação - Juros de Mora</t>
  </si>
  <si>
    <t>Outros Serviços Sujeitos à Regulação - Dívida Ativa - Multas da Dívida Ativa</t>
  </si>
  <si>
    <t>Outros Serviços Sujeitos à Regulação - Juros de Mora da Dívida Ativa</t>
  </si>
  <si>
    <t>1.6.9.9.50.9.0.00</t>
  </si>
  <si>
    <t>1.6.9.9.50.9.1.00</t>
  </si>
  <si>
    <t>1.6.9.9.50.9.2.00</t>
  </si>
  <si>
    <t>1.6.9.9.50.9.3.00</t>
  </si>
  <si>
    <t>1.6.9.9.50.9.4.00</t>
  </si>
  <si>
    <t>1.6.9.9.50.9.5.00</t>
  </si>
  <si>
    <t>1.6.9.9.50.9.6.00</t>
  </si>
  <si>
    <t>1.6.9.9.50.9.7.00</t>
  </si>
  <si>
    <t>1.6.9.9.50.9.8.00</t>
  </si>
  <si>
    <t>1.7.1.9.51.0.0.00</t>
  </si>
  <si>
    <t>1.7.1.9.51.0.1.00</t>
  </si>
  <si>
    <t>Transferência de Recursos do Fundo de Amparo ao Trabalhador - FAT</t>
  </si>
  <si>
    <t>Registra as receitas provenientes de transferências recursos do Fundo de Amparo ao Trabalhador - FAT</t>
  </si>
  <si>
    <t>1.7.1.9.59.0.0.00</t>
  </si>
  <si>
    <t>1.7.1.9.59.0.1.00</t>
  </si>
  <si>
    <t xml:space="preserve">Registra os recursos oriundos das Transferências decorrentes de emendas parlamentares individuais, na forma prevista nas Constituições Estaduais de forma similar ao previsto no parágrafo 9º do art. 166, da CF/88.  </t>
  </si>
  <si>
    <t>Transferências decorrentes de emendas parlamentares de bancada, na forma prevista nas Constituições Estaduais, de forma similar ao previsto no parágrafo 11 do art. 166, da CF/88.</t>
  </si>
  <si>
    <t>Transferências de Estados Destinadas à Assistência Social - Transferências dos Estados Decorrentes de Emendas Parlamentares Individuais</t>
  </si>
  <si>
    <t>Controle dos recursos transferidos pelos Estados provenientes de emendas individuais impositivas ao orçamento desses entes, por meio de transferências especiais, nos termos das constituições estaduais que reproduziram o disposto no art. 166-A da Constituição Federal.</t>
  </si>
  <si>
    <t>Restituição de Recursos de Fomento e de Subvenções Financeiras</t>
  </si>
  <si>
    <t>1.9.3.1.01.0.0.00</t>
  </si>
  <si>
    <t>1.9.3.1.01.0.1.00</t>
  </si>
  <si>
    <t>1.9.3.1.01.0.2.00</t>
  </si>
  <si>
    <t>1.9.3.1.01.0.5.00</t>
  </si>
  <si>
    <t>1.9.3.1.01.0.6.00</t>
  </si>
  <si>
    <t>Bens, Direitos e Valores Perdidos em Favor do Poder Público em Crimes Comuns</t>
  </si>
  <si>
    <t>Alienação de Bens e Mercadorias Apreendidos por Infrações à Legislação Aduaneira</t>
  </si>
  <si>
    <t>1.9.3.1.02.0.0.00</t>
  </si>
  <si>
    <t>1.9.3.1.02.1.0.00</t>
  </si>
  <si>
    <t>1.9.3.1.02.1.1.00</t>
  </si>
  <si>
    <t>1.9.3.1.02.1.2.00</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</si>
  <si>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</si>
  <si>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</si>
  <si>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PORTARIA SOF/ME Nº 4.865, DE 30 DE MAIO DE 2022</t>
  </si>
  <si>
    <t>Bens, Direitos e Valores Perdidos em Favor do Poder Público por Demais Infrações ou Crimes Previstos em Legislação Especial - Pincipal</t>
  </si>
  <si>
    <t>Bens, Direitos e Valores Perdidos em Favor do Poder Público por Demais Infrações ou Crimes Previstos em Legislação Especial - Multas e Juros de Mora</t>
  </si>
  <si>
    <t>Bens, Direitos e Valores Perdidos em Favor do Poder Público por Demais Infrações ou Crimes Previstos em Legislação Especial - Juros de Mora</t>
  </si>
  <si>
    <t>1.9.3.1.99.0.0.00</t>
  </si>
  <si>
    <t>1.9.3.1.99.0.1.00</t>
  </si>
  <si>
    <t>1.9.3.1.99.0.2.00</t>
  </si>
  <si>
    <t>1.9.3.1.99.0.5.00</t>
  </si>
  <si>
    <t>1.9.3.1.99.0.6.00</t>
  </si>
  <si>
    <t>Multas e Juros de Outras Receitas de Capital - Multas e Juros de Mora</t>
  </si>
  <si>
    <t>Compensações Financeiras entre os Regimes de Previdência</t>
  </si>
  <si>
    <t>Registra as receitas relativas a compensações financeiras entre o Regime Geral de Previdência Social e os Regimes Próprios de Previdência dos Servidores e destes entre si.</t>
  </si>
  <si>
    <t>Registra receitas Administradas pela RFB ou pela Secretaria de Fazenda dos estados ou municípios, que não se enquadrem em nenhuma outra classificação específica.</t>
  </si>
  <si>
    <t>Transferências de Recursos do Fundo Penitenciário Nacional - FUNPEN </t>
  </si>
  <si>
    <t>2.4.1.9.53.0.0.00</t>
  </si>
  <si>
    <t>2.4.1.9.53.0.1.00</t>
  </si>
  <si>
    <t>2.4.1.9.54.0.0.00</t>
  </si>
  <si>
    <t>2.4.1.9.54.1.0.00</t>
  </si>
  <si>
    <t>2.4.1.9.54.1.1.00</t>
  </si>
  <si>
    <t>2.4.1.9.54.2.0.00</t>
  </si>
  <si>
    <t>2.4.1.9.54.2.1.00</t>
  </si>
  <si>
    <t>2.4.1.9.59.0.0.00</t>
  </si>
  <si>
    <t>2.4.1.9.59.0.1.00</t>
  </si>
  <si>
    <t>Transferências de Convênios dos Estados para o Sistema Único de Saúde - SUS - Transferências dos Estados Decorrentes de Emendas Parlamentares Individuais</t>
  </si>
  <si>
    <t>Transferências de Convênios dos Estados Destinadas a Programas de Saneamento Básico - Transferências dos Estados Decorrentes de Emendas Parlamentares Individuais</t>
  </si>
  <si>
    <t>Transferências de Convênios dos Estados Destinadas a Programas de Meio Ambiente - Transferências dos Estados Decorrentes de Emendas Parlamentares Individuais</t>
  </si>
  <si>
    <t>Transferências decorrentes de emendas parlamentares de bancada, na forma prevista nas Constituições Estaduais, de forma similar ao previsto no parágrafo 11 do art. 166, da CF/88</t>
  </si>
  <si>
    <t>Transferências de Convênios dos Estados Destinadas a Programas de Infraestrutura em Transporte - Transferências dos Estados Decorrentes de Emendas Parlamentares Individuais</t>
  </si>
  <si>
    <t>1.6.9.9.50.0.0.00</t>
  </si>
  <si>
    <t>1.6.9.9.50.1.0.00</t>
  </si>
  <si>
    <t>1.6.9.9.50.1.2.00</t>
  </si>
  <si>
    <t>1.6.9.9.50.1.3.00</t>
  </si>
  <si>
    <t>1.6.9.9.50.1.4.00</t>
  </si>
  <si>
    <t>1.6.9.9.50.1.5.00</t>
  </si>
  <si>
    <t>1.6.9.9.50.1.6.00</t>
  </si>
  <si>
    <t>1.6.9.9.50.1.7.00</t>
  </si>
  <si>
    <t>1.6.9.9.50.1.8.00</t>
  </si>
  <si>
    <t>1.7.1.1.51.2.0.00</t>
  </si>
  <si>
    <t>1.7.1.1.51.2.1.00</t>
  </si>
  <si>
    <t>1.9.2.2.09.0.0.00</t>
  </si>
  <si>
    <t>1.9.2.2.09.0.1.00</t>
  </si>
  <si>
    <t>1.9.9.9.03.0.0.00</t>
  </si>
  <si>
    <t>1.9.9.9.03.0.1.00</t>
  </si>
  <si>
    <t>1.9.9.9.03.0.2.00</t>
  </si>
  <si>
    <t>1.9.9.9.03.0.3.00</t>
  </si>
  <si>
    <t>1.9.9.9.03.0.4.00</t>
  </si>
  <si>
    <t>1.9.9.9.03.0.5.00</t>
  </si>
  <si>
    <t>1.9.9.9.03.0.6.00</t>
  </si>
  <si>
    <t>1.9.9.9.03.0.7.00</t>
  </si>
  <si>
    <t>1.9.9.9.03.0.8.00</t>
  </si>
  <si>
    <t>1.9.9.9.99.1.0.00</t>
  </si>
  <si>
    <t>1.9.9.9.99.1.1.00</t>
  </si>
  <si>
    <t>1.9.9.9.99.1.2.00</t>
  </si>
  <si>
    <t>1.9.9.9.99.1.5.00</t>
  </si>
  <si>
    <t>1.9.9.9.99.1.6.00</t>
  </si>
  <si>
    <t>7.6.1.1.50.0.0.00</t>
  </si>
  <si>
    <t>7.6.1.1.50.1.0.00</t>
  </si>
  <si>
    <t>7.6.1.1.50.1.1.00</t>
  </si>
  <si>
    <t>7.6.1.1.50.1.2.00</t>
  </si>
  <si>
    <t>7.6.1.1.50.1.3.00</t>
  </si>
  <si>
    <t>7.6.1.1.50.1.4.00</t>
  </si>
  <si>
    <t>7.6.1.1.50.1.5.00</t>
  </si>
  <si>
    <t>7.6.1.1.50.1.6.00</t>
  </si>
  <si>
    <t>7.6.1.1.50.1.7.00</t>
  </si>
  <si>
    <t>7.6.1.1.50.1.8.00</t>
  </si>
  <si>
    <t>7.6.1.1.50.9.0.00</t>
  </si>
  <si>
    <t>7.6.1.1.50.9.1.00</t>
  </si>
  <si>
    <t>7.6.1.1.50.9.2.00</t>
  </si>
  <si>
    <t>7.6.1.1.50.9.3.00</t>
  </si>
  <si>
    <t>7.6.1.1.50.9.4.00</t>
  </si>
  <si>
    <t>7.6.1.1.50.9.5.00</t>
  </si>
  <si>
    <t>7.6.1.1.50.9.6.00</t>
  </si>
  <si>
    <t>7.6.1.1.50.9.7.00</t>
  </si>
  <si>
    <t>7.6.1.1.50.9.8.00</t>
  </si>
  <si>
    <t>7.6.9.9.50.0.0.00</t>
  </si>
  <si>
    <t>7.6.9.9.50.1.0.00</t>
  </si>
  <si>
    <t>7.6.9.9.50.1.1.00</t>
  </si>
  <si>
    <t>7.6.9.9.50.1.2.00</t>
  </si>
  <si>
    <t>7.6.9.9.50.1.3.00</t>
  </si>
  <si>
    <t>7.6.9.9.50.1.4.00</t>
  </si>
  <si>
    <t>7.6.9.9.50.1.5.00</t>
  </si>
  <si>
    <t>7.6.9.9.50.1.6.00</t>
  </si>
  <si>
    <t>7.6.9.9.50.1.7.00</t>
  </si>
  <si>
    <t>7.6.9.9.50.1.8.00</t>
  </si>
  <si>
    <t>7.6.9.9.50.2.0.00</t>
  </si>
  <si>
    <t>7.6.9.9.50.2.1.00</t>
  </si>
  <si>
    <t>7.6.9.9.50.2.3.00</t>
  </si>
  <si>
    <t>7.6.9.9.50.2.4.00</t>
  </si>
  <si>
    <t>7.6.9.9.50.2.5.00</t>
  </si>
  <si>
    <t>7.6.9.9.50.2.6.00</t>
  </si>
  <si>
    <t>7.6.9.9.50.2.8.00</t>
  </si>
  <si>
    <t>7.6.9.9.50.3.0.00</t>
  </si>
  <si>
    <t>7.6.9.9.50.3.1.00</t>
  </si>
  <si>
    <t>7.6.9.9.50.3.2.00</t>
  </si>
  <si>
    <t>7.6.9.9.50.3.3.00</t>
  </si>
  <si>
    <t>7.6.9.9.50.3.4.00</t>
  </si>
  <si>
    <t>7.6.9.9.50.3.5.00</t>
  </si>
  <si>
    <t>7.6.9.9.50.3.6.00</t>
  </si>
  <si>
    <t>7.6.9.9.50.3.7.00</t>
  </si>
  <si>
    <t>7.6.9.9.50.3.8.00</t>
  </si>
  <si>
    <t>7.6.9.9.50.4.0.00</t>
  </si>
  <si>
    <t>7.6.9.9.50.4.1.00</t>
  </si>
  <si>
    <t>7.6.9.9.50.4.2.00</t>
  </si>
  <si>
    <t>7.6.9.9.50.4.3.00</t>
  </si>
  <si>
    <t>7.6.9.9.50.4.4.00</t>
  </si>
  <si>
    <t>7.6.9.9.50.4.5.00</t>
  </si>
  <si>
    <t>7.6.9.9.50.4.6.00</t>
  </si>
  <si>
    <t>7.6.9.9.50.4.7.00</t>
  </si>
  <si>
    <t>7.6.9.9.50.4.8.00</t>
  </si>
  <si>
    <t>7.6.9.9.50.9.0.00</t>
  </si>
  <si>
    <t>7.6.9.9.50.9.1.00</t>
  </si>
  <si>
    <t>7.6.9.9.50.9.2.00</t>
  </si>
  <si>
    <t>7.6.9.9.50.9.3.00</t>
  </si>
  <si>
    <t>7.6.9.9.50.9.4.00</t>
  </si>
  <si>
    <t>7.6.9.9.50.9.5.00</t>
  </si>
  <si>
    <t>7.6.9.9.50.9.6.00</t>
  </si>
  <si>
    <t>7.6.9.9.50.9.7.00</t>
  </si>
  <si>
    <t>7.6.9.9.50.9.8.00</t>
  </si>
  <si>
    <t>9.1.6.9.9.50.0.0.00</t>
  </si>
  <si>
    <t>9.1.6.9.9.50.1.0.00</t>
  </si>
  <si>
    <t>9.1.6.9.9.50.1.1.00</t>
  </si>
  <si>
    <t>9.1.6.9.9.50.1.2.00</t>
  </si>
  <si>
    <t>9.1.6.9.9.50.1.3.00</t>
  </si>
  <si>
    <t>9.1.6.9.9.50.1.4.00</t>
  </si>
  <si>
    <t>9.1.6.9.9.50.1.5.00</t>
  </si>
  <si>
    <t>9.1.6.9.9.50.1.6.00</t>
  </si>
  <si>
    <t>9.1.6.9.9.50.1.7.00</t>
  </si>
  <si>
    <t>9.1.6.9.9.50.1.8.00</t>
  </si>
  <si>
    <t>9.1.6.9.9.50.2.0.00</t>
  </si>
  <si>
    <t>9.1.6.9.9.50.2.1.00</t>
  </si>
  <si>
    <t>9.1.6.9.9.50.2.2.00</t>
  </si>
  <si>
    <t>9.1.6.9.9.50.2.3.00</t>
  </si>
  <si>
    <t>9.1.6.9.9.50.2.4.00</t>
  </si>
  <si>
    <t>9.1.6.9.9.50.2.5.00</t>
  </si>
  <si>
    <t>9.1.6.9.9.50.2.6.00</t>
  </si>
  <si>
    <t>9.1.6.9.9.50.2.7.00</t>
  </si>
  <si>
    <t>9.1.6.9.9.50.2.8.00</t>
  </si>
  <si>
    <t>9.1.6.9.9.50.3.0.00</t>
  </si>
  <si>
    <t>9.1.6.9.9.50.3.1.00</t>
  </si>
  <si>
    <t>9.1.6.9.9.50.3.2.00</t>
  </si>
  <si>
    <t>9.1.6.9.9.50.3.3.00</t>
  </si>
  <si>
    <t>9.1.6.9.9.50.3.4.00</t>
  </si>
  <si>
    <t>9.1.6.9.9.50.3.5.00</t>
  </si>
  <si>
    <t>9.1.6.9.9.50.3.6.00</t>
  </si>
  <si>
    <t>9.1.6.9.9.50.3.7.00</t>
  </si>
  <si>
    <t>9.1.6.9.9.50.3.8.00</t>
  </si>
  <si>
    <t>9.1.6.9.9.50.4.0.00</t>
  </si>
  <si>
    <t>9.1.6.9.9.50.4.1.00</t>
  </si>
  <si>
    <t>9.1.6.9.9.50.4.2.00</t>
  </si>
  <si>
    <t>9.1.6.9.9.50.4.3.00</t>
  </si>
  <si>
    <t>9.1.6.9.9.50.4.4.00</t>
  </si>
  <si>
    <t>9.1.6.9.9.50.4.5.00</t>
  </si>
  <si>
    <t>9.1.6.9.9.50.4.6.00</t>
  </si>
  <si>
    <t>9.1.6.9.9.50.4.7.00</t>
  </si>
  <si>
    <t>9.1.6.9.9.50.4.8.00</t>
  </si>
  <si>
    <t>9.1.6.9.9.50.9.0.00</t>
  </si>
  <si>
    <t>9.1.6.9.9.50.9.1.00</t>
  </si>
  <si>
    <t>9.1.6.9.9.50.9.2.00</t>
  </si>
  <si>
    <t>9.1.6.9.9.50.9.3.00</t>
  </si>
  <si>
    <t>9.1.6.9.9.50.9.4.00</t>
  </si>
  <si>
    <t>9.1.6.9.9.50.9.5.00</t>
  </si>
  <si>
    <t>9.1.6.9.9.50.9.6.00</t>
  </si>
  <si>
    <t>9.1.6.9.9.50.9.7.00</t>
  </si>
  <si>
    <t>9.1.6.9.9.50.9.8.00</t>
  </si>
  <si>
    <t>Deduções das receitas de serviços sujeitos à regulação por parte do setor público.</t>
  </si>
  <si>
    <t>Deduções das Registra as receitas originadas da prestação de serviços de saneamento básico. Compreende os valores referentes a tarifa de água.</t>
  </si>
  <si>
    <t>Deduções das Registra as receitas originadas da prestação de serviços de saneamento básico. Compreende os valores referentes a tarifa de esgotamento sanitário.</t>
  </si>
  <si>
    <t>Deduções das receitas originadas da prestação de serviços de saneamento básico. Compreende os valores referentes a tarifa de esgotamento sanitário.</t>
  </si>
  <si>
    <t>Deduções das receitas originadas da prestação de serviços de saneamento básico. Compreende os valores referentes a tarifa de limpeza urbana e manejo de resíduos sólidos.</t>
  </si>
  <si>
    <t>Deduções das receitas originadas da prestação de serviços de saneamento básico. Compreende os serviços de água, esgoto, resíduos sólidos e drenagem.  </t>
  </si>
  <si>
    <t>Deduções das receitas decorrentes da prestação de serviços sujeitos à regulação não especificados anteriormente.  </t>
  </si>
  <si>
    <t>Deduções das  receitas decorrentes da prestação de serviços sujeitos à regulação não especificados anteriormente.  </t>
  </si>
  <si>
    <t>(-) Dedução de Transferências de Convênios dos Estados Destinadas a Programas de Saneamento Básico - Transferências dos Estados Decorrentes de Emendas Parlamentares Individuais</t>
  </si>
  <si>
    <t>(-) Dedução de Outras Transferências de Convênios dos Estados e DF e de Suas - Transferências dos Estados Decorrentes de Emendas Parlamentares Individuais</t>
  </si>
  <si>
    <t xml:space="preserve">
Transferências decorrentes de emendas parlamentares de bancada, na forma prevista nas Constituições Estaduais, de forma similar ao previsto no parágrafo 11 do art. 166, da CF/88.
</t>
  </si>
  <si>
    <r>
      <t xml:space="preserve">Registros referentes às deduções das Receitas Orçamentárias, são representadas pelo dígito "9" inserido no início antecedendo o código da Categoria Econômica e mantendo-se o restante da codificação de Natureza da Receita.                                                                                                                                                                                                                                              
1 - Dedução de Receita (MCASP 9ª Edição, pág 62 à 68):                                                                                                                                                                                                                                                                                                                    1.a - Restituições de Receitas Orçamentárias (Observar MCASP: 3.6.1.1);                                                                                                                                                                                                                                                                                                                                              1.b -  Restituições - devolução de saldos de convênios, contratos e congêneres; (observar os procedimentos contidos no MCASP Item 3.6.1.1., letras “a, b, c”).                                                       1.c - Retificação de informações ou Estorno. (Atentar às condições prevista no Item 3.6.1.1-MCASP).                                                                                                                                                                                            2 -  Recursos cuja Tributação e Arrecadação Competem a um Ente da Federação, mas São Atribuídos a Outro (s) Ente (s), (Observar MCASP: 3.6.1.2);                                                                                                                                                                                                                                                                               
3 - Renúncia de Receita Orçamentária, (Observar MCASP: 3.6.1.3);    
</t>
    </r>
    <r>
      <rPr>
        <sz val="11"/>
        <rFont val="Calibri"/>
        <family val="2"/>
        <scheme val="minor"/>
      </rPr>
      <t xml:space="preserve">                                                                                                                                                                                                                                                               
</t>
    </r>
  </si>
  <si>
    <t>7.6.9.9.50.2.2.00</t>
  </si>
  <si>
    <t>Serviços Administrativos e Comerciais Gerais Prestados por Entidades e Órgãos Públicos em Geral - Principal</t>
  </si>
  <si>
    <t>Serviços Administrativos e Comerciais Gerais Prestados por Entidades e Órgãos Públicos em Gerals - Multas e Juros de Mora</t>
  </si>
  <si>
    <t>Serviços Administrativos e Comerciais Gerais Prestados por Entidades e Órgãos Públicos em Gerals - Dívida Ativa</t>
  </si>
  <si>
    <t>Serviços Administrativos e Comerciais Gerais Prestados por Entidades e Órgãos Públicos em Gerals - Dívida Ativa - Multas e Juros de Mora da Dívida Ativa</t>
  </si>
  <si>
    <t>Serviços Administrativos e Comerciais Gerais Prestados por Entidades e Órgãos Públicos em Gerals - Multas</t>
  </si>
  <si>
    <t>Serviços Administrativos e Comerciais Gerais Prestados por Entidades e Órgãos Públicos em Gerals - Juros de Mora</t>
  </si>
  <si>
    <t>Serviços Administrativos e Comerciais Gerais Prestados por Entidades e Órgãos Públicos em Gerals - Dívida Ativa - Multas da Dívida Ativa</t>
  </si>
  <si>
    <t>Serviços Administrativos e Comerciais Gerais Prestados por Entidades e Órgãos Públicos em Gerals - Juros de Mora da Dívida Ativa</t>
  </si>
  <si>
    <t>1.6.1.1.01.0.1.00</t>
  </si>
  <si>
    <t>1.6.1.1.01.0.2.00</t>
  </si>
  <si>
    <t>1.6.1.1.01.0.3.00</t>
  </si>
  <si>
    <t>1.6.1.1.01.0.4.00</t>
  </si>
  <si>
    <t>1.6.1.1.01.0.5.00</t>
  </si>
  <si>
    <t>1.6.1.1.01.0.6.00</t>
  </si>
  <si>
    <t>1.6.1.1.01.0.7.00</t>
  </si>
  <si>
    <t>1.6.1.1.01.0.8.00</t>
  </si>
  <si>
    <t>1.6.1.1.01.0.0.00</t>
  </si>
  <si>
    <t>Serviços Administrativos e Comerciais Gerais Prestados por Entidades e Órgãos Públicos em Geral - Principal - Intra OFSS</t>
  </si>
  <si>
    <t>Serviços Administrativos e Comerciais Gerais Prestados por Entidades e Órgãos Públicos em Geral - Multas e Juros de Mora - Intra OFSS</t>
  </si>
  <si>
    <t>Serviços Administrativos e Comerciais Gerais Prestados por Entidades e Órgãos Públicos em Geral - Dívida Ativa - Intra OFSS</t>
  </si>
  <si>
    <t>Serviços Administrativos e Comerciais Gerais Prestados por Entidades e Órgãos Públicos em Geral- Dívida Ativa - Multas e Juros de Mora da Dívida Ativa - Intra OFSS</t>
  </si>
  <si>
    <t>Serviços Administrativos e Comerciais Gerais Prestados por Entidades e Órgãos Públicos em Geral - Multas - Intra OFSS</t>
  </si>
  <si>
    <t>Serviços Administrativos e Comerciais Gerais Prestados por Entidades e Órgãos Públicos em Geral - Juros de Mora - Intra OFSS</t>
  </si>
  <si>
    <t>Serviços Administrativos e Comerciais Gerais Prestados por Entidades e Órgãos Públicos em Geral - Dívida Ativa - Multas da Dívida Ativa - Intra OFSS</t>
  </si>
  <si>
    <t>Serviços Administrativos e Comerciais Gerais Prestados por Entidades e Órgãos Públicos em Geral - Juros de Mora da Dívida Ativa - Intra OFSS</t>
  </si>
  <si>
    <t>7.6.1.1.01.0.0.00</t>
  </si>
  <si>
    <t>7.6.1.1.01.0.1.00</t>
  </si>
  <si>
    <t>7.6.1.1.01.0.2.00</t>
  </si>
  <si>
    <t>7.6.1.1.01.0.3.00</t>
  </si>
  <si>
    <t>7.6.1.1.01.0.4.00</t>
  </si>
  <si>
    <t>7.6.1.1.01.0.5.00</t>
  </si>
  <si>
    <t>7.6.1.1.01.0.6.00</t>
  </si>
  <si>
    <t>7.6.1.1.01.0.7.00</t>
  </si>
  <si>
    <t>7.6.1.1.01.0.8.00</t>
  </si>
  <si>
    <t>(-) Dedução de Serviços Administrativos e Comerciais Gerais Prestados por Entidades e Órgãos Públicos em Geral</t>
  </si>
  <si>
    <t>(-) Dedução de Serviços Administrativos e Comerciais Gerais Prestados por Entidades e Órgãos Públicos em Geral - Principal</t>
  </si>
  <si>
    <t>(-) Dedução de Serviços Administrativos e Comerciais Gerais Prestados por Entidades e Órgãos Públicos em Geral - Multas e Juros de Mora</t>
  </si>
  <si>
    <t>(-) Dedução de Serviços Administrativos e Comerciais Gerais Prestados por Entidades e Órgãos Públicos em Geral - Dívida Ativa</t>
  </si>
  <si>
    <t>(-) Dedução de Serviços Administrativos e Comerciais Gerais Prestados por Entidades e Órgãos Públicos em Geral - Dívida Ativa - Multas e Juros de Mora da Dívida Ativa</t>
  </si>
  <si>
    <t>(-) Dedução de Serviços Administrativos e Comerciais Gerais Prestados por Entidades e Órgãos Públicos em Geral - Multas</t>
  </si>
  <si>
    <t>(-) Dedução de Serviços Administrativos e Comerciais Gerais Prestados por Entidades e Órgãos Públicos em Geral - Juros de Mora</t>
  </si>
  <si>
    <t>(-) Dedução de Serviços Administrativos e Comerciais Gerais Prestados por Entidades e Órgãos Públicos em Geral - Dívida Ativa - Multas da Dívida Ativa</t>
  </si>
  <si>
    <t>(-) Dedução de Serviços Administrativos e Comerciais Gerais Prestados por Entidades e Órgãos Públicos em Geral - Juros de Mora da Dívida Ativa</t>
  </si>
  <si>
    <t>9.1.6.1.1.01.0.0.00</t>
  </si>
  <si>
    <t>9.1.6.1.1.01.0.1.00</t>
  </si>
  <si>
    <t>9.1.6.1.1.01.0.2.00</t>
  </si>
  <si>
    <t>9.1.6.1.1.01.0.3.00</t>
  </si>
  <si>
    <t>9.1.6.1.1.01.0.4.00</t>
  </si>
  <si>
    <t>9.1.6.1.1.01.0.5.00</t>
  </si>
  <si>
    <t>9.1.6.1.1.01.0.6.00</t>
  </si>
  <si>
    <t>9.1.6.1.1.01.0.7.00</t>
  </si>
  <si>
    <t>9.1.6.1.1.01.0.8.00</t>
  </si>
  <si>
    <t>Registra o valor da arrecadação de receita com a Cota-parte do Bônus de Aasinatura de Contrato de Partilha de Produção. (Cessão onerosa do Bônus do pré-sal Lei nº 13.885/2019).</t>
  </si>
  <si>
    <t>1.7.2.9.52.0.1.00</t>
  </si>
  <si>
    <t>1.7.2.9.52.0.1.01</t>
  </si>
  <si>
    <t>1.7.2.9.52.0.1.02</t>
  </si>
  <si>
    <t>1.7.2.9.52.0.1.03</t>
  </si>
  <si>
    <t>Transferências decorrentes de emendas parlamentares individuais, na forma prevista nas Constituições Estaduais de forma similar ao previsto no parágrafo 9º do art. 166, da CF/88.</t>
  </si>
  <si>
    <t>Controle dos recursos transferidos decorrentes de emendas parlamentares de bancada, na forma prevista nas Constituições Estaduais, de forma similar ao previsto no parágrafo 11 do art. 166, da CF/88.</t>
  </si>
  <si>
    <t>Controle dos recursos transferidos decorrentes de emendas parlamentares individuais, na forma prevista nas Constituições Estaduais de forma similar ao previsto no parágrafo 9º do art. 166, da CF/88.</t>
  </si>
  <si>
    <t>Multas e Juros de Outras Receitas de Capital - Multas</t>
  </si>
  <si>
    <t>1.9.4.9.99.0.2.00</t>
  </si>
  <si>
    <t>1.9.4.9.99.0.5.00</t>
  </si>
  <si>
    <t>1.9.4.9.99.0.6.00</t>
  </si>
  <si>
    <t>2.2.2.1.02.0.0.00</t>
  </si>
  <si>
    <t>2.2.2.1.02.0.1.00</t>
  </si>
  <si>
    <t>2.3.1.1.05.0.0.00</t>
  </si>
  <si>
    <t>2.3.1.1.05.0.1.00</t>
  </si>
  <si>
    <t>Identificação das Transferências dos Estados decorrentes de emendas parlamentares de bancada</t>
  </si>
  <si>
    <t>2.4.2.9.51.0.1.00</t>
  </si>
  <si>
    <t>2.4.2.9.51.0.1.01</t>
  </si>
  <si>
    <t>2.4.2.9.51.0.1.02</t>
  </si>
  <si>
    <t>2.4.2.9.51.0.1.03</t>
  </si>
  <si>
    <t xml:space="preserve">Transferências decorrentes de emendas parlamentares individuais, na forma prevista nas Constituições Estaduais de forma similar ao previsto no parágrafo 9º do art. 166, da CF/88.  </t>
  </si>
  <si>
    <t xml:space="preserve">Transferências decorrentes de emendas parlamentares de bancada, na forma prevista nas Constituições Estaduais, de forma similar ao previsto no parágrafo 11 do art. 166, da CF/88. </t>
  </si>
  <si>
    <t>Impostos sobre Transmissão "Inter Vivos" de Bens Imóveis e de Direitos Reais sobre Imóveis - Intra OFSS</t>
  </si>
  <si>
    <t>7.6.2.1.01.1.0.00</t>
  </si>
  <si>
    <t>7.6.2.1.01.1.1.00</t>
  </si>
  <si>
    <t>7.6.2.1.01.1.2.00</t>
  </si>
  <si>
    <t>7.6.2.1.01.1.3.00</t>
  </si>
  <si>
    <t>7.6.2.1.01.1.4.00</t>
  </si>
  <si>
    <t>7.6.2.1.01.1.5.00</t>
  </si>
  <si>
    <t>7.6.2.1.01.1.6.00</t>
  </si>
  <si>
    <t>7.6.2.1.01.1.7.00</t>
  </si>
  <si>
    <t>7.6.2.1.01.1.8.00</t>
  </si>
  <si>
    <t>9.1.6.2.1.01.1.0.00</t>
  </si>
  <si>
    <t>9.1.6.2.1.01.1.1.00</t>
  </si>
  <si>
    <t>9.1.6.2.1.01.1.2.00</t>
  </si>
  <si>
    <t>9.1.6.2.1.01.1.3.00</t>
  </si>
  <si>
    <t>9.1.6.2.1.01.1.4.00</t>
  </si>
  <si>
    <t>9.1.6.2.1.01.1.5.00</t>
  </si>
  <si>
    <t>9.1.6.2.1.01.1.6.00</t>
  </si>
  <si>
    <t>9.1.6.2.1.01.1.7.00</t>
  </si>
  <si>
    <t>9.1.6.2.1.01.1.8.00</t>
  </si>
  <si>
    <t>Receitas Correntes.</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</si>
  <si>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</si>
  <si>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</si>
  <si>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</si>
  <si>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</si>
  <si>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</si>
  <si>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</si>
  <si>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</si>
  <si>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</si>
  <si>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</si>
  <si>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Taxa de Utilização do Sistema Integrado de Comércio Exterior – SISCOMEX</t>
  </si>
  <si>
    <t>Registra a arrecadação decorrente da Taxa de Utilização do Sistema Integrado de Comércio Exterior - SISCOMEX, cujo fato gerador consiste na utilização do sistema</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</si>
  <si>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</si>
  <si>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</si>
  <si>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</si>
  <si>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Taxas pela Prestação de Serviços</t>
  </si>
  <si>
    <t>Contribuição para Financiamento da Seguridade Social - COFINS sobre o Faturamento</t>
  </si>
  <si>
    <t>Registra receitas originadas da Contribuição para o Financiamento da Seguridade</t>
  </si>
  <si>
    <t>Contribuição para Financiamento da Seguridade Social - COFINS sobre o Faturamento - SIMPLES</t>
  </si>
  <si>
    <t>Registra receitas originadas da Contribuição para o Financiamento da Seguridade
Social sobre o faturamento das pessoas jurídicas optantes pelo SIMPLES.</t>
  </si>
  <si>
    <t>Contribuição para Financiamento da Seguridade Social - COFINS sobre o Faturamento - Parcelamentos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</si>
  <si>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</si>
  <si>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</si>
  <si>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</si>
  <si>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Portaria SEAFI nº 25, de 24 de Abril de 2019 (SOF)</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</si>
  <si>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</si>
  <si>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</si>
  <si>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Contribuição para o PIS/PASEP - Contribuintes Optantes pelo Simples Nacional</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</si>
  <si>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</si>
  <si>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</si>
  <si>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</si>
  <si>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</si>
  <si>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</si>
  <si>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</si>
  <si>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</si>
  <si>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</si>
  <si>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</si>
  <si>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</si>
  <si>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</si>
  <si>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</si>
  <si>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</si>
  <si>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</si>
  <si>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</si>
  <si>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</si>
  <si>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</si>
  <si>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</si>
  <si>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</si>
  <si>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</si>
  <si>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</si>
  <si>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</si>
  <si>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</si>
  <si>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Contribuição para o PIS/PASEP - Parcelamentos</t>
  </si>
  <si>
    <t>Contribuição Social sobre o Lucro Líquido - CSLL</t>
  </si>
  <si>
    <t>Registra receitas originadas da Contribuição Social sobre o Lucro Líquido.</t>
  </si>
  <si>
    <t>Contribuição Social sobre o Lucro Líquido - CSLL - Contribuintes Não Optantes pelo Simples Nacional</t>
  </si>
  <si>
    <t>Registra receitas originadas da Contribuição Social sobre o Lucro Líquido de contribuintes não optantes pelo Simples Nacional.</t>
  </si>
  <si>
    <t>Contribuição Social sobre o Lucro Líquido - CSLL - Contribuintes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</si>
  <si>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</si>
  <si>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</si>
  <si>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</si>
  <si>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</si>
  <si>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</si>
  <si>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Social sobre o Lucro Líquido - CSLL - Parcelamentos</t>
  </si>
  <si>
    <t>Contribuição Previdenciária do Segurado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</si>
  <si>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</si>
  <si>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</si>
  <si>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</si>
  <si>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</si>
  <si>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</si>
  <si>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</si>
  <si>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</si>
  <si>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</si>
  <si>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</si>
  <si>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</si>
  <si>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</si>
  <si>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</si>
  <si>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</si>
  <si>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</si>
  <si>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Contribuições para o Regime Geral de Previdência Social - RGPS - Parcelamentos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</si>
  <si>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</si>
  <si>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</si>
  <si>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</si>
  <si>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</si>
  <si>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</si>
  <si>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</si>
  <si>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</si>
  <si>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</si>
  <si>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</si>
  <si>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</si>
  <si>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</si>
  <si>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</si>
  <si>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</si>
  <si>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</si>
  <si>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</si>
  <si>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</si>
  <si>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</si>
  <si>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</si>
  <si>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</si>
  <si>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</si>
  <si>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</si>
  <si>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</si>
  <si>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</si>
  <si>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</si>
  <si>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</si>
  <si>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Contribuição para o Custeio das Pensões Militares e da Inatividade da Polícia Militar do Distrito Federal</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</si>
  <si>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</si>
  <si>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</si>
  <si>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</si>
  <si>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</si>
  <si>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</si>
  <si>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</si>
  <si>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Contribuição para o Programa de Integração Nacional - PIN</t>
  </si>
  <si>
    <t>Agrega as receitas originadas das contribuições para o Programa de Integração Nacional - PIN.</t>
  </si>
  <si>
    <t>Contribuição para o Programa de Redistribuição de Terras e de Estímulo à Agroindústria do Norte e do Nordeste - PROTERRA</t>
  </si>
  <si>
    <t>Agrega as receitas originadas das contribuições para o Programa de Redistribuição de Terras e de Estímulo à Agroindústria do Norte e do Nordeste - PROTERRA.</t>
  </si>
  <si>
    <t>Contribuição de Lojas Francas, Entrepostos Aduaneiros e Depósitos Alfandegários</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</si>
  <si>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</si>
  <si>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</si>
  <si>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</si>
  <si>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</si>
  <si>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</si>
  <si>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</si>
  <si>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</si>
  <si>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</si>
  <si>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</si>
  <si>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</si>
  <si>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</si>
  <si>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</si>
  <si>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</si>
  <si>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</si>
  <si>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</si>
  <si>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Agrega as receitas originadas da Contribuição relativa às atividades de comercialização e de importação de petróleo e seus derivados, gás natural e álcool carburante - CIDE Combustíveis - Importação.</t>
  </si>
  <si>
    <t>Contribuição de Intervenção no Domínio Econômico - CIDE-Combustíveis - Comercialização</t>
  </si>
  <si>
    <t>Agrega as receitas originadas da Contribuição relativa às atividades de comercialização e de importação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</si>
  <si>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</si>
  <si>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</si>
  <si>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</si>
  <si>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</si>
  <si>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</si>
  <si>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</si>
  <si>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</si>
  <si>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Agrega as receitas originadas da Contribuição para Fomento da Radiodifusão Pública.</t>
  </si>
  <si>
    <t>Contribuição sobre o Faturamento das Empresas de Informática</t>
  </si>
  <si>
    <t>Contribuição sobre o Faturamento das Empresas de Informática instaladas na Amazônia</t>
  </si>
  <si>
    <t xml:space="preserve">Contribuição sobre o Faturamento das Empresas de Informática instaladas nas Demais Regiões </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</si>
  <si>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</si>
  <si>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</si>
  <si>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</si>
  <si>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</si>
  <si>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</si>
  <si>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</si>
  <si>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</si>
  <si>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</si>
  <si>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</si>
  <si>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Delegação para a Prestação dos Serviços de Transporte Ferroviário</t>
  </si>
  <si>
    <t>Agrega receitas decorrentes da delegação (mediante Concessão, Permissão ou Autorização) para o setor privado ou outros entes estatais prestarem serviços públicos de transporte ferroviário.</t>
  </si>
  <si>
    <t>Delegação para a Prestação dos Serviços de Transporte Metroviário</t>
  </si>
  <si>
    <t>Agrega receitas decorrentes da delegação (mediante Concessão, Permissão ou Autorização) para o setor privado ou outros entes estatais prestarem serviços públicos de transporte metroviário.</t>
  </si>
  <si>
    <t>Delegação para a Prestação dos Serviços de Transporte Aquaviário</t>
  </si>
  <si>
    <t>Agrega receitas decorrentes da delegação (mediante Concessão, Permissão ou Autorização) para o setor privado ou outros entes estatais prestarem serviços públicos de transporte aquaviário.</t>
  </si>
  <si>
    <t>Delegação para a Prestação dos Serviços de Transporte Aeroviário</t>
  </si>
  <si>
    <t>Agrega receitas decorrentes da delegação (mediante Concessão, Permissão ou Autorização) para o setor privado ou outros entes estatais prestarem serviços públicos de transporte aeroviário.</t>
  </si>
  <si>
    <t>Delegação para Exploração da Infraestrutura de Transporte Ferroviário</t>
  </si>
  <si>
    <t>Agrega receitas decorrentes da delegação para o setor privado explorar serviços públicos de infraestrutura de Transporte Ferroviário, mediante Concessão, Permissão ou Autorização.</t>
  </si>
  <si>
    <t>Delegação para Exploração da Infraestrutura de Transporte Aquaviário</t>
  </si>
  <si>
    <t>Agrega receitas decorrentes da delegação para o setor privado explorar serviços públicos de infraestrutura de Transporte Aquaviário, mediante Concessão, Permissão ou Autorização.</t>
  </si>
  <si>
    <t>Delegação para Exploração da Infraestrutura Aeroportuária</t>
  </si>
  <si>
    <t>Agrega as receitas de outorga de infraestrutura aeroportuária.</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</si>
  <si>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</si>
  <si>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</si>
  <si>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Portaria SEAFI nº 01, de 29 de Março de 2019 (SOF)</t>
  </si>
  <si>
    <t>Concessão de Licenças e Autorizações da Agência Espacial Brasileira</t>
  </si>
  <si>
    <t>Registra as receitas provenientes da concessão de licenças e autorizações da Agência Espacial Brasileira - AEB.</t>
  </si>
  <si>
    <t>Outras Delegações dos Serviços de Telecomunicação</t>
  </si>
  <si>
    <t>Registra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</si>
  <si>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</si>
  <si>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</si>
  <si>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</si>
  <si>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</si>
  <si>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Delegação dos Serviços de Telecomunicação - Poder Concedente no Regime Público</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</si>
  <si>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</si>
  <si>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</si>
  <si>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</si>
  <si>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</si>
  <si>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</si>
  <si>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Cessão do Direito de Uso de Radiofrequência</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</si>
  <si>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</si>
  <si>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</si>
  <si>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</si>
  <si>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</si>
  <si>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</si>
  <si>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</si>
  <si>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Concessão dos Serviços de Geração, Transmissão ou Distribuição de Energia Elétrica</t>
  </si>
  <si>
    <t>Registra as receitas originadas da concessão dos serviços de geração, transmissão ou distribuição de energia elétrica.</t>
  </si>
  <si>
    <t>Portaria SEAFI/SOF nº 11.044, de 29 de Outubro de 2018.</t>
  </si>
  <si>
    <t>Agrega receitas decorrentes da delegação para prestação de serviços públicos não abarcadas por códigos específicos.</t>
  </si>
  <si>
    <t>Outorga de Direitos de Exploração e Pesquisa Mineral</t>
  </si>
  <si>
    <t>Agrega receitas decorrentes da outorga do Alvará de Pesquisa Mineral.</t>
  </si>
  <si>
    <t>Compensação Financeira pela Exploração de Recursos Minerais</t>
  </si>
  <si>
    <t>Agrega receitas decorrentes da compensação financeira pela exploração de recursos minerais.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</si>
  <si>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</si>
  <si>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</si>
  <si>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</si>
  <si>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Agrega as receitas decorrentes da autorização ou concessão, por parte da União, para exploração e aproveitamento dos potenciais de energia hidráulica.</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</si>
  <si>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</si>
  <si>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</si>
  <si>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</si>
  <si>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</si>
  <si>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</si>
  <si>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</si>
  <si>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</si>
  <si>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</si>
  <si>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</si>
  <si>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</si>
  <si>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</si>
  <si>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</si>
  <si>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</si>
  <si>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</si>
  <si>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</si>
  <si>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</si>
  <si>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Judiciário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</si>
  <si>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</si>
  <si>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</si>
  <si>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</si>
  <si>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</si>
  <si>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</si>
  <si>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</si>
  <si>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</si>
  <si>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</si>
  <si>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</si>
  <si>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</si>
  <si>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</si>
  <si>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</si>
  <si>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</si>
  <si>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</si>
  <si>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</si>
  <si>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</si>
  <si>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</si>
  <si>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</si>
  <si>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</si>
  <si>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</si>
  <si>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</si>
  <si>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</si>
  <si>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</si>
  <si>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Parcela da Tarifa de Embarque Internacional</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</si>
  <si>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</si>
  <si>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</si>
  <si>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</si>
  <si>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</si>
  <si>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</si>
  <si>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</si>
  <si>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</si>
  <si>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</si>
  <si>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</si>
  <si>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</si>
  <si>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Remuneração sobre Repasse para Programas de Desenvolvimento Econômico</t>
  </si>
  <si>
    <t>Agrega as receitas decorrentes de parte dos rendimentos dos empréstimos de recursos do Fundo de Amparo ao Trabalhador ao Banco Nacional de Desenvolvimento Econômico e Social - BNDES, de acordo com o art. 239 da Constituição Federal.</t>
  </si>
  <si>
    <t>Transferências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</si>
  <si>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</si>
  <si>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dos Estados e do Distrito Federal e de suas Entidades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</si>
  <si>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</si>
  <si>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recebidas por Órgãos e Entidades da União a partir de Convênios Celebrados com Estados, DF e suas Entidades</t>
  </si>
  <si>
    <t>Transferências dos Municípios e de suas Entidades</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</si>
  <si>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</si>
  <si>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</si>
  <si>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</si>
  <si>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recebidas por Órgãos e Entidades da União a partir de Convênios Celebrados com Instituições Privadas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</si>
  <si>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</si>
  <si>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</si>
  <si>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recebidas por Órgãos e Entidades da União a partir de Convênios Celebrados com Instituições do Exterior</t>
  </si>
  <si>
    <t>Registra as receitas provenientes de recursos financeiros recebidos de pessoas físicas, decorrentes de doações, contratos, acordos, ajustes ou outros instrumentos, quando destinados a atender despesas classificáveis como correntes.</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</si>
  <si>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</si>
  <si>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</si>
  <si>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na Lei Geral das Telecomunicações</t>
  </si>
  <si>
    <t>Agrega receitas decorrentes de multas aplicadas por infração à Lei Geral de Telecomunicações - LGT e cometidas por concessionários de serviços de telecomunicações e de radiodifusão.</t>
  </si>
  <si>
    <t>Portaria SEAFI nº 1, de 29 de Março de 2019 (SOF)</t>
  </si>
  <si>
    <t>Multas Previstas na Lei Geral das Telecomunicações - Proveniente da Utilização de Posições Orbitais</t>
  </si>
  <si>
    <t>Multas Previstas na Legislação do Seguro-Desemprego e Abono Salarial</t>
  </si>
  <si>
    <t>Agrega receitas decorrentes de multas aplicadas por infração à legislação do seguro desemprego e abono salarial.</t>
  </si>
  <si>
    <t>Multas Previstas na Legislação sobre Defesa dos Direitos Difusos</t>
  </si>
  <si>
    <t>Agrega receitas oriundas de multas aplicadas por infrações à legislação sobre defesa de direitos difusos.</t>
  </si>
  <si>
    <t>Multas Previstas em Lei por Infrações no Setor de Energia Elétrica</t>
  </si>
  <si>
    <t>Agrega Multas aplicadas pela ANEEL (auto de infração) a Concessionárias, Permissionárias e Autorizadas de Energia Elétrica</t>
  </si>
  <si>
    <t>Multas por Danos Ambientais</t>
  </si>
  <si>
    <t>Multas Administrativas por Danos Ambientais</t>
  </si>
  <si>
    <t>Agrega receitas provenientes de sanções administrativas derivadas de condutas e atividades lesivas ao meio ambiente aplicadas por órgãos fiscalizadores.</t>
  </si>
  <si>
    <t>Multas Judiciais por Danos Ambientais</t>
  </si>
  <si>
    <t>Agrega receitas decorrentes de multas aplicadas por determinação judicial, relativas a condutas e atividades lesivas ao meio ambiente.</t>
  </si>
  <si>
    <t>Multas Aplicadas pelos Tribunais de Contas</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</si>
  <si>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</si>
  <si>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</si>
  <si>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</si>
  <si>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</si>
  <si>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</si>
  <si>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</si>
  <si>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</si>
  <si>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</si>
  <si>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</si>
  <si>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</si>
  <si>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</si>
  <si>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</si>
  <si>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</si>
  <si>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Indenizações por Danos Causados ao Patrimônio Público</t>
  </si>
  <si>
    <t>Agrega o valor dos recursos recebidos como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</si>
  <si>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</si>
  <si>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</si>
  <si>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</si>
  <si>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</si>
  <si>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</si>
  <si>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</si>
  <si>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</si>
  <si>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</si>
  <si>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</si>
  <si>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</si>
  <si>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</si>
  <si>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</si>
  <si>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</si>
  <si>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</si>
  <si>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</si>
  <si>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</si>
  <si>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</si>
  <si>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</si>
  <si>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</si>
  <si>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</si>
  <si>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</si>
  <si>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Agrega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</si>
  <si>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</si>
  <si>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</si>
  <si>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</si>
  <si>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Agrega receitas decorrentes de restituições não classificadas nos itens anteriores.</t>
  </si>
  <si>
    <t>Ressarcimento por Operadoras de Seguros Privados de Assistência a Saúde</t>
  </si>
  <si>
    <t>Agrega receitas de ressarcimentos por operadoras de seguros privados de assistência à saúde.</t>
  </si>
  <si>
    <t>Ressarcimento de Custos</t>
  </si>
  <si>
    <t>Agrega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</si>
  <si>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</si>
  <si>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</si>
  <si>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</si>
  <si>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</si>
  <si>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Agrega receitas oriundas de ressarcimentos não previstos nos itens anteriores</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</si>
  <si>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</si>
  <si>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</si>
  <si>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</si>
  <si>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</si>
  <si>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</si>
  <si>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</si>
  <si>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</si>
  <si>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</si>
  <si>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</si>
  <si>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Prêmios Prescritos de Concursos de Prognósticos</t>
  </si>
  <si>
    <t>Agrega receitas decorrentes de prêmios de concursos de prognósticos não procurados pelos contemplados dentro de prazo de prescrição.</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</si>
  <si>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</si>
  <si>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</si>
  <si>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</si>
  <si>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</si>
  <si>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Compensações ao RGPS</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</si>
  <si>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</si>
  <si>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</si>
  <si>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</si>
  <si>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Contribuição ao Montepio Civil</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</si>
  <si>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</si>
  <si>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</si>
  <si>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</si>
  <si>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</si>
  <si>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Disponibilidades de Recursos do Fundo Social</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</si>
  <si>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</si>
  <si>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</si>
  <si>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</si>
  <si>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Prestação de Contas Eleitorais</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</si>
  <si>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</si>
  <si>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Reserva Global de Reversão</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</si>
  <si>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</si>
  <si>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Variação Cambial</t>
  </si>
  <si>
    <t>Agrega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</si>
  <si>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</si>
  <si>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</si>
  <si>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</si>
  <si>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</si>
  <si>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Recursos Recebidos de Órgãos, Entidades ou Fundos, por Força de Determinação Constitucional ou Legal</t>
  </si>
  <si>
    <t>Agrega as receitas recebidas de órgãos, entidades ou fundos, em razão de uma determinação legal ou constitucional.</t>
  </si>
  <si>
    <t>Recursos Recebidos de Fundos de Desenvolvimento Regional</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</si>
  <si>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</si>
  <si>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Outras Receitas Administradas pela RFB</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</si>
  <si>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</si>
  <si>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</si>
  <si>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</si>
  <si>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</si>
  <si>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</si>
  <si>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</si>
  <si>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</si>
  <si>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</si>
  <si>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</si>
  <si>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</si>
  <si>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</si>
  <si>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</si>
  <si>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</si>
  <si>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</si>
  <si>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</si>
  <si>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</si>
  <si>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</si>
  <si>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</si>
  <si>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</si>
  <si>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</si>
  <si>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</si>
  <si>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</si>
  <si>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</si>
  <si>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</si>
  <si>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</si>
  <si>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</si>
  <si>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</si>
  <si>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</si>
  <si>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</si>
  <si>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</si>
  <si>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</si>
  <si>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</si>
  <si>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</si>
  <si>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</si>
  <si>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</si>
  <si>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</si>
  <si>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</si>
  <si>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</si>
  <si>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</si>
  <si>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</si>
  <si>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</si>
  <si>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</si>
  <si>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</si>
  <si>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 - ISSQN</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</si>
  <si>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</si>
  <si>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</si>
  <si>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</si>
  <si>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</si>
  <si>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</si>
  <si>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Portaria SOF/ME Nº 5.118,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</si>
  <si>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</si>
  <si>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</si>
  <si>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Taxas pelo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</si>
  <si>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</si>
  <si>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</si>
  <si>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</si>
  <si>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</si>
  <si>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</si>
  <si>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</si>
  <si>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</si>
  <si>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</si>
  <si>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</si>
  <si>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</si>
  <si>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Utilização do Mercante - TUM</t>
  </si>
  <si>
    <t>Registra as receitas oriundas da Taxa de Utilização do MERCANTE, no âmbito do Sistema de Controle de Arrecadação do Adicional ao Frete para Renovação da Marinha Mercante - Sistema Mercante.</t>
  </si>
  <si>
    <t>Taxas pela Prestação de Serviços em Geral</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</si>
  <si>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</si>
  <si>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</si>
  <si>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</si>
  <si>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</si>
  <si>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</si>
  <si>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</si>
  <si>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</si>
  <si>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</si>
  <si>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 xml:space="preserve">Registra receitas originadas da Contribuição para o Financiamento da Seguridade sobre o faturamento das pessoas jurídicas optantes pelo SIMPLES. </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</si>
  <si>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</si>
  <si>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</si>
  <si>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</si>
  <si>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 faturamento das pessoas jurídicas optantes pelo Simples Nacional.</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</si>
  <si>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</si>
  <si>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Agrega as receitas originadas da Contribuição Social sobre o Lucro Líquido.</t>
  </si>
  <si>
    <t>Registra receitas originadas da Contribuição Social sobre o Lucro Líquido das pessoas jurídicas não optantes pelo Simples Nacional.</t>
  </si>
  <si>
    <t>Registra receitas originadas da Contribuição Social sobre o Lucro Líquido das pessoas jurídicas optantes pelo Simples Nacional.</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</si>
  <si>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</si>
  <si>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</si>
  <si>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</si>
  <si>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</si>
  <si>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</si>
  <si>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</si>
  <si>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</si>
  <si>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</si>
  <si>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</si>
  <si>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</si>
  <si>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</si>
  <si>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</si>
  <si>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</si>
  <si>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</si>
  <si>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</si>
  <si>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no âmbito do regime próprio.</t>
  </si>
  <si>
    <t>Registra as receitas provenientes da Contribuição para o Plano de Seguridade Social do Servidor Público, recolhidas dos servidores civis ativos, calculadas sobre valores pagos em cumprimento de decisões judiciais.</t>
  </si>
  <si>
    <t>Registra as receitas provenientes da Contribuição para o Plano de Seguridade Social do Servidor Público, recolhidas dos servidores civis inativos, calculadas sobre valores pagos em cumprimento de decisões judiciais.</t>
  </si>
  <si>
    <t>Registra as receitas provenientes da Contribuição para o Plano de Seguridade Social do Servidor Público, recolhidas os pensionistas, calculadas sobre valores pagos em cumprimento de decisões judiciais.</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</si>
  <si>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</si>
  <si>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</si>
  <si>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</si>
  <si>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</si>
  <si>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</si>
  <si>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</si>
  <si>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</si>
  <si>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</si>
  <si>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</si>
  <si>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</si>
  <si>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Oriunda de Sentenças Judiciais - Servidor Civil - Pensionistas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</si>
  <si>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</si>
  <si>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</si>
  <si>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</si>
  <si>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</si>
  <si>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</si>
  <si>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</si>
  <si>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</si>
  <si>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</si>
  <si>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</si>
  <si>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</si>
  <si>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</si>
  <si>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</si>
  <si>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</si>
  <si>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</si>
  <si>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</si>
  <si>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</si>
  <si>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</si>
  <si>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</si>
  <si>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</si>
  <si>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</si>
  <si>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</si>
  <si>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</si>
  <si>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</si>
  <si>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</si>
  <si>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</si>
  <si>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</si>
  <si>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</si>
  <si>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</si>
  <si>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</si>
  <si>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</si>
  <si>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</si>
  <si>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</si>
  <si>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</si>
  <si>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</si>
  <si>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</si>
  <si>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</si>
  <si>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</si>
  <si>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</si>
  <si>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</si>
  <si>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</si>
  <si>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</si>
  <si>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</si>
  <si>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</si>
  <si>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</si>
  <si>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</si>
  <si>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</si>
  <si>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Contribuição para Fundos de Assistência Médico-Hospitalar e Social</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</si>
  <si>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</si>
  <si>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</si>
  <si>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</si>
  <si>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</si>
  <si>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</si>
  <si>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</si>
  <si>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</si>
  <si>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</si>
  <si>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</si>
  <si>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</si>
  <si>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Contribuição para Fundos de Assistência Médico-Hospitalar e Social – Forças Armadas</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</si>
  <si>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</si>
  <si>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</si>
  <si>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</si>
  <si>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</si>
  <si>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</si>
  <si>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</si>
  <si>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</si>
  <si>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</si>
  <si>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</si>
  <si>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</si>
  <si>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</si>
  <si>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</si>
  <si>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</si>
  <si>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</si>
  <si>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</si>
  <si>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</si>
  <si>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</si>
  <si>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</si>
  <si>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</si>
  <si>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</si>
  <si>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</si>
  <si>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</si>
  <si>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</si>
  <si>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</si>
  <si>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</si>
  <si>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</si>
  <si>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</si>
  <si>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</si>
  <si>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</si>
  <si>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</si>
  <si>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</si>
  <si>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</si>
  <si>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</si>
  <si>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</si>
  <si>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</si>
  <si>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</si>
  <si>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</si>
  <si>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</si>
  <si>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</si>
  <si>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</si>
  <si>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</si>
  <si>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</si>
  <si>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</si>
  <si>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</si>
  <si>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</si>
  <si>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</si>
  <si>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</si>
  <si>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</si>
  <si>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</si>
  <si>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</si>
  <si>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</si>
  <si>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</si>
  <si>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</si>
  <si>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</si>
  <si>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</si>
  <si>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</si>
  <si>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</si>
  <si>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</si>
  <si>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</si>
  <si>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</si>
  <si>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</si>
  <si>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</si>
  <si>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</si>
  <si>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</si>
  <si>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</si>
  <si>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</si>
  <si>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</si>
  <si>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</si>
  <si>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</si>
  <si>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</si>
  <si>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</si>
  <si>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</si>
  <si>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</si>
  <si>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</si>
  <si>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</si>
  <si>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</si>
  <si>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</si>
  <si>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</si>
  <si>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</si>
  <si>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</si>
  <si>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</si>
  <si>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</si>
  <si>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</si>
  <si>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</si>
  <si>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</si>
  <si>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</si>
  <si>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</si>
  <si>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</si>
  <si>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Demais Contribuições Sociais Não Arrecadadas e Não Projetadas pela RFB</t>
  </si>
  <si>
    <t>Demais Contribuições Sociais Não Arrecadadas e Não Projetadas pela RFB - Parcelamentos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</si>
  <si>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</si>
  <si>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</si>
  <si>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</si>
  <si>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</si>
  <si>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</si>
  <si>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Conjunta STN/SOF/ME  nº 16/2021</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</si>
  <si>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</si>
  <si>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</si>
  <si>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</si>
  <si>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</si>
  <si>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</si>
  <si>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</si>
  <si>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</si>
  <si>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</si>
  <si>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Registra as receitas originadas da Contribuição relativa às atividades de  importação de petróleo e seus derivados, gás natural e álcool carburante - CIDE Combustíveis - Importação.</t>
  </si>
  <si>
    <t>Registra as receitas originadas da Contribuição relativa às atividades de comercialização  de petróleo e seus derivados, gás natural e álcool carburante - CIDE Combustíveis - Comercialização.</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</si>
  <si>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</si>
  <si>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</si>
  <si>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</si>
  <si>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</si>
  <si>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</si>
  <si>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</si>
  <si>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</si>
  <si>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</si>
  <si>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</si>
  <si>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</si>
  <si>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</si>
  <si>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</si>
  <si>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</si>
  <si>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</si>
  <si>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</si>
  <si>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</si>
  <si>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</si>
  <si>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</si>
  <si>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</si>
  <si>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</si>
  <si>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Conjunta STN/SOF/ME nº 16/2021</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</si>
  <si>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</si>
  <si>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Títulos de Responsabilidade do Tesouro Nacional - Refinanciamento da Dívida Pública Federal no Mercado Interno</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</si>
  <si>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</si>
  <si>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</si>
  <si>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</si>
  <si>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</si>
  <si>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</si>
  <si>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</si>
  <si>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</si>
  <si>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</si>
  <si>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</si>
  <si>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</si>
  <si>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</si>
  <si>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</si>
  <si>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</si>
  <si>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</si>
  <si>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</si>
  <si>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</si>
  <si>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Alienação de Estoques da Política de Garantia de Preços Mínimos - PGPM</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</si>
  <si>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</si>
  <si>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do Programa de Aquisição de Alimentos - PAA</t>
  </si>
  <si>
    <t>Registra as receitas provenientes da alienação de estoques de alimentos pela Companhia Nacional de Abastecimento - CONAB, cujos produtos foram adquiridos mediante recursos transferidos pelo Ministério do Desenvolvimento Social e Combate à Fome - MDS.</t>
  </si>
  <si>
    <t>Alienação de Estoques de Café - FUNCAFÉ</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</si>
  <si>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</si>
  <si>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</si>
  <si>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</si>
  <si>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</si>
  <si>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</si>
  <si>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</si>
  <si>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</si>
  <si>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</si>
  <si>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</si>
  <si>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Registra a receita proveniente da alienação de bens imóveis, conforme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</si>
  <si>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</si>
  <si>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 BEA/BIB</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</si>
  <si>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</si>
  <si>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</si>
  <si>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</si>
  <si>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</si>
  <si>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</si>
  <si>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</si>
  <si>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</si>
  <si>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Amortização de Financiamento do Fundo de Financiamento ao Estudante do Ensino Superior - FIES</t>
  </si>
  <si>
    <t xml:space="preserve">Amortização de Financiamento do Fundo de Financiamento ao Estudante do Ensino Superior - FIES.
</t>
  </si>
  <si>
    <t>Portaria SEAFI/SOF nº 6, de 18 de Julho de 2019.</t>
  </si>
  <si>
    <t>Amortização de Financiamento Proveniente de Fundo Garantidor</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</si>
  <si>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</si>
  <si>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</si>
  <si>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</si>
  <si>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</si>
  <si>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</si>
  <si>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</si>
  <si>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</si>
  <si>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</si>
  <si>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</si>
  <si>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</si>
  <si>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</si>
  <si>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</si>
  <si>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</si>
  <si>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</si>
  <si>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</si>
  <si>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</si>
  <si>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</si>
  <si>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</si>
  <si>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</si>
  <si>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</si>
  <si>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</si>
  <si>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</si>
  <si>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</si>
  <si>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</si>
  <si>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</si>
  <si>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</si>
  <si>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</si>
  <si>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</si>
  <si>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</si>
  <si>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</si>
  <si>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</si>
  <si>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</si>
  <si>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</si>
  <si>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Outras transferências destinadas a Programas de Educação</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</si>
  <si>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</si>
  <si>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</si>
  <si>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</si>
  <si>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</si>
  <si>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</si>
  <si>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</si>
  <si>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</si>
  <si>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</si>
  <si>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</si>
  <si>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</si>
  <si>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</si>
  <si>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</si>
  <si>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</si>
  <si>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</si>
  <si>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Registra o valor dos recursos oriundos de outros convênios dos Estados, para a realização de objetivos de interesse comum dos partícipes, e destinados a custear despesas de capital.</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</si>
  <si>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</si>
  <si>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</si>
  <si>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</si>
  <si>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</si>
  <si>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</si>
  <si>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</si>
  <si>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</si>
  <si>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</si>
  <si>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</si>
  <si>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</si>
  <si>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</si>
  <si>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Transferências de Convênios dos Municípios destinadas a Programas de Educação</t>
  </si>
  <si>
    <t>Transferências de Convênios dos Municípios destinadas a Programas de Saneamento</t>
  </si>
  <si>
    <t>Outras Transferências de Convênios dos Municípios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</si>
  <si>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</si>
  <si>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</si>
  <si>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</si>
  <si>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</si>
  <si>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</si>
  <si>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</si>
  <si>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</si>
  <si>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</si>
  <si>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</si>
  <si>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</si>
  <si>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</si>
  <si>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</si>
  <si>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</si>
  <si>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</si>
  <si>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</si>
  <si>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</si>
  <si>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</si>
  <si>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</si>
  <si>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</si>
  <si>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</si>
  <si>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</si>
  <si>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</si>
  <si>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</si>
  <si>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</si>
  <si>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</si>
  <si>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</si>
  <si>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</si>
  <si>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</si>
  <si>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</si>
  <si>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</si>
  <si>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</si>
  <si>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Resultado do Banco Central - Operações com Reservas e Derivativos Cambiais</t>
  </si>
  <si>
    <t>Agrega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</si>
  <si>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</si>
  <si>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Agrega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</si>
  <si>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</si>
  <si>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</si>
  <si>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</si>
  <si>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</si>
  <si>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</si>
  <si>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Receitas de Alienação de Certificados de Potencial Adicional de Construção - CEPAC</t>
  </si>
  <si>
    <t>Registra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</si>
  <si>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</si>
  <si>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</si>
  <si>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</si>
  <si>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Registra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</si>
  <si>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</si>
  <si>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Registra as receitas de outorga de infraestrutura aeroportuária.</t>
  </si>
  <si>
    <t>Delegação dos Serviços de Telecomunicação</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</si>
  <si>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</si>
  <si>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</si>
  <si>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</si>
  <si>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</si>
  <si>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</si>
  <si>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</si>
  <si>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</si>
  <si>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</si>
  <si>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</si>
  <si>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</si>
  <si>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</si>
  <si>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</si>
  <si>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</si>
  <si>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</si>
  <si>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</si>
  <si>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</si>
  <si>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</si>
  <si>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</si>
  <si>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</si>
  <si>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</si>
  <si>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</si>
  <si>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</si>
  <si>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</si>
  <si>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</si>
  <si>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</si>
  <si>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</si>
  <si>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</si>
  <si>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Concessão para Prestação de Serviços de Energia Elétrica</t>
  </si>
  <si>
    <t>Agrega receitas originadas de concessão para prestação de serviços de energia elétrica.</t>
  </si>
  <si>
    <t>Registra as receitas originadas de concessão dos serviços de geração, transmissão ou distribuição de energia elétrica.</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</si>
  <si>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</si>
  <si>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</si>
  <si>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</si>
  <si>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</si>
  <si>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</si>
  <si>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</si>
  <si>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</si>
  <si>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</si>
  <si>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</si>
  <si>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</si>
  <si>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</si>
  <si>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</si>
  <si>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</si>
  <si>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</si>
  <si>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</si>
  <si>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</si>
  <si>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</si>
  <si>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</si>
  <si>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</si>
  <si>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</si>
  <si>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</si>
  <si>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</si>
  <si>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</si>
  <si>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</si>
  <si>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</si>
  <si>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</si>
  <si>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</si>
  <si>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</si>
  <si>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</si>
  <si>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</si>
  <si>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</si>
  <si>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</si>
  <si>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</si>
  <si>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</si>
  <si>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</si>
  <si>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</si>
  <si>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</si>
  <si>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</si>
  <si>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</si>
  <si>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</si>
  <si>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</si>
  <si>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</si>
  <si>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</si>
  <si>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</si>
  <si>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</si>
  <si>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</si>
  <si>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</si>
  <si>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</si>
  <si>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</si>
  <si>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</si>
  <si>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</si>
  <si>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</si>
  <si>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</si>
  <si>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</si>
  <si>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</si>
  <si>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</si>
  <si>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</si>
  <si>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</si>
  <si>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</si>
  <si>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</si>
  <si>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</si>
  <si>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</si>
  <si>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</si>
  <si>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</si>
  <si>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</si>
  <si>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</si>
  <si>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</si>
  <si>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</si>
  <si>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</si>
  <si>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</si>
  <si>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</si>
  <si>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Exploração de Recursos Minerais</t>
  </si>
  <si>
    <t>Agrega receitas decorrentes da extração mineral</t>
  </si>
  <si>
    <t>Registra receitas decorrentes da outorga do Alvará de Pesquisa Mineral.</t>
  </si>
  <si>
    <t>Registra receitas decorrentes da compensação financeira pela exploração de recursos minerais.</t>
  </si>
  <si>
    <t>Exploração de Recursos Hídricos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</si>
  <si>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</si>
  <si>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</si>
  <si>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</si>
  <si>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</si>
  <si>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</si>
  <si>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Utilização de Recursos Hídricos - Itaipu</t>
  </si>
  <si>
    <t>Registra as receitas de compensação financeira pela utilização de recursos hídricos por parte da Itaipu Binacional do Brasil.</t>
  </si>
  <si>
    <t>Utilização de Recursos Hídricos - Demais Empresas</t>
  </si>
  <si>
    <t>Registra as receitas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</si>
  <si>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</si>
  <si>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</si>
  <si>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</si>
  <si>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</si>
  <si>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</si>
  <si>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</si>
  <si>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</si>
  <si>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</si>
  <si>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</si>
  <si>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</si>
  <si>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</si>
  <si>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</si>
  <si>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</si>
  <si>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</si>
  <si>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</si>
  <si>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</si>
  <si>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</si>
  <si>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</si>
  <si>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</si>
  <si>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</si>
  <si>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Registra valores referentes à receita decorrente da celebração de contratos de transferência de tecnologia e de licenciamento para outorga de direito de uso de exploração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</si>
  <si>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</si>
  <si>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</si>
  <si>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</si>
  <si>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</si>
  <si>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</si>
  <si>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</si>
  <si>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</si>
  <si>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</si>
  <si>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</si>
  <si>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</si>
  <si>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</si>
  <si>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</si>
  <si>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</si>
  <si>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</si>
  <si>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</si>
  <si>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</si>
  <si>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</si>
  <si>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</si>
  <si>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Serviços Administrativos e Comerciais Gerais Prestados por Entidades e Órgãos Públicos em Geral</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</si>
  <si>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</si>
  <si>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</si>
  <si>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 as receitas decorrentes da aprovação de laudos de ensaio de produtos e prestação de serviços técnicos por órgãos da Agência Nacional de telecomunicações - Anatel.</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</si>
  <si>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</si>
  <si>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</si>
  <si>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</si>
  <si>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</si>
  <si>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</si>
  <si>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</si>
  <si>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</si>
  <si>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</si>
  <si>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</si>
  <si>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</si>
  <si>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</si>
  <si>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</si>
  <si>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</si>
  <si>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</si>
  <si>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</si>
  <si>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</si>
  <si>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</si>
  <si>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</si>
  <si>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</si>
  <si>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</si>
  <si>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</si>
  <si>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</si>
  <si>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</si>
  <si>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</si>
  <si>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</si>
  <si>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</si>
  <si>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</si>
  <si>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</si>
  <si>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</si>
  <si>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</si>
  <si>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</si>
  <si>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</si>
  <si>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</si>
  <si>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</si>
  <si>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</si>
  <si>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</si>
  <si>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</si>
  <si>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</si>
  <si>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</si>
  <si>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</si>
  <si>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</si>
  <si>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</si>
  <si>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</si>
  <si>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</si>
  <si>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</si>
  <si>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</si>
  <si>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</si>
  <si>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</si>
  <si>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</si>
  <si>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</si>
  <si>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</si>
  <si>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</si>
  <si>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</si>
  <si>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</si>
  <si>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</si>
  <si>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</si>
  <si>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</si>
  <si>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</si>
  <si>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</si>
  <si>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</si>
  <si>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</si>
  <si>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</si>
  <si>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</si>
  <si>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</si>
  <si>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</si>
  <si>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</si>
  <si>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</si>
  <si>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</si>
  <si>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</si>
  <si>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</si>
  <si>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</si>
  <si>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</si>
  <si>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</si>
  <si>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</si>
  <si>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</si>
  <si>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</si>
  <si>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</si>
  <si>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</si>
  <si>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</si>
  <si>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</si>
  <si>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</si>
  <si>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</si>
  <si>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</si>
  <si>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</si>
  <si>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</si>
  <si>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</si>
  <si>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</si>
  <si>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</si>
  <si>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</si>
  <si>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</si>
  <si>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</si>
  <si>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</si>
  <si>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</si>
  <si>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</si>
  <si>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</si>
  <si>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</si>
  <si>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</si>
  <si>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</si>
  <si>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</si>
  <si>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</si>
  <si>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</si>
  <si>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</si>
  <si>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</si>
  <si>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</si>
  <si>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</si>
  <si>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</si>
  <si>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</si>
  <si>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</si>
  <si>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</si>
  <si>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</si>
  <si>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</si>
  <si>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</si>
  <si>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</si>
  <si>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</si>
  <si>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</si>
  <si>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</si>
  <si>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</si>
  <si>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</si>
  <si>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</si>
  <si>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</si>
  <si>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</si>
  <si>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</si>
  <si>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</si>
  <si>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</si>
  <si>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</si>
  <si>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</si>
  <si>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</si>
  <si>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</si>
  <si>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</si>
  <si>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</si>
  <si>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</si>
  <si>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</si>
  <si>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</si>
  <si>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</si>
  <si>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</si>
  <si>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</si>
  <si>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</si>
  <si>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</si>
  <si>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</si>
  <si>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</si>
  <si>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</si>
  <si>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</si>
  <si>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</si>
  <si>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</si>
  <si>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</si>
  <si>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</si>
  <si>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Outras Transferências decorrentes de Compensação Financeira pela Exploração de Recursos Naturais</t>
  </si>
  <si>
    <t>Transferência da Compensação Financeira pela Exploração de Recursos Naturais</t>
  </si>
  <si>
    <t>Agrega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</si>
  <si>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</si>
  <si>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</si>
  <si>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</si>
  <si>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</si>
  <si>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</si>
  <si>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</si>
  <si>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</si>
  <si>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</si>
  <si>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</si>
  <si>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</si>
  <si>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</si>
  <si>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</si>
  <si>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</si>
  <si>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</si>
  <si>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</si>
  <si>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</si>
  <si>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</si>
  <si>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</si>
  <si>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</si>
  <si>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</si>
  <si>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</si>
  <si>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</si>
  <si>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</si>
  <si>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</si>
  <si>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Transferências de Recursos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</si>
  <si>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</si>
  <si>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</si>
  <si>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</si>
  <si>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</si>
  <si>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</si>
  <si>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</si>
  <si>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</si>
  <si>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</si>
  <si>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</si>
  <si>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</si>
  <si>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</si>
  <si>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</si>
  <si>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</si>
  <si>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</si>
  <si>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</si>
  <si>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</si>
  <si>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</si>
  <si>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</si>
  <si>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</si>
  <si>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</si>
  <si>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</si>
  <si>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</si>
  <si>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</si>
  <si>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</si>
  <si>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</si>
  <si>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</si>
  <si>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</si>
  <si>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</si>
  <si>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</si>
  <si>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</si>
  <si>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</si>
  <si>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</si>
  <si>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</si>
  <si>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</si>
  <si>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</si>
  <si>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</si>
  <si>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</si>
  <si>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</si>
  <si>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</si>
  <si>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</si>
  <si>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</si>
  <si>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</si>
  <si>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</si>
  <si>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</si>
  <si>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</si>
  <si>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</si>
  <si>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</si>
  <si>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</si>
  <si>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</si>
  <si>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</si>
  <si>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</si>
  <si>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</si>
  <si>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</si>
  <si>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</si>
  <si>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</si>
  <si>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</si>
  <si>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</si>
  <si>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</si>
  <si>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</si>
  <si>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</si>
  <si>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</si>
  <si>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</si>
  <si>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</si>
  <si>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</si>
  <si>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</si>
  <si>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</si>
  <si>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</si>
  <si>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</si>
  <si>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</si>
  <si>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</si>
  <si>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</si>
  <si>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</si>
  <si>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</si>
  <si>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</si>
  <si>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</si>
  <si>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</si>
  <si>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</si>
  <si>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</si>
  <si>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</si>
  <si>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</si>
  <si>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</si>
  <si>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</si>
  <si>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</si>
  <si>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</si>
  <si>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</si>
  <si>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</si>
  <si>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</si>
  <si>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Cota-Parte do Fundo de Participação dos Estados e do Distrito Federal - FPE</t>
  </si>
  <si>
    <t>Registra o valor total das receitas recebidas por meio de cota-parte do fundo participação dos Estados e Distrito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</si>
  <si>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</si>
  <si>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</si>
  <si>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 xml:space="preserve">Registra o valor das receitas recebidas pelos Estados por meio de transferências constitucionais da contribuição de intervenção no domínio econômico (Emenda Constitucional nº 42, de 19/12/2003). </t>
  </si>
  <si>
    <t>Transferências das Compensações Financeiras pela Exploração de Recursos Naturais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</si>
  <si>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</si>
  <si>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</si>
  <si>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</si>
  <si>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</si>
  <si>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do bônus de assinatura de contrato de partilha de produção</t>
  </si>
  <si>
    <t>Registra o valor da arrecadação de receita com a cota-parte do bônus de assinatura de contrato de partilha de produção</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</si>
  <si>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</si>
  <si>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 xml:space="preserve">Agrega as receitas transfereridas e destinadas ao Sistema Único de Saúde - SUS, quanso destinadas a atender despesas classificáveis como correntes </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</si>
  <si>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</si>
  <si>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do Salário-Educação</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</si>
  <si>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</si>
  <si>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</si>
  <si>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</si>
  <si>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</si>
  <si>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</si>
  <si>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</si>
  <si>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Transferências referentes ao Programa de Apoio a Aquisição de Equipamentos para a Rede Pública de Ensino Fundamental</t>
  </si>
  <si>
    <t>Transferências referentes ao Programa de Apoio à Reestruturação da Rede Física Pública da Educação Básica  - REESTFÍSICA</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</si>
  <si>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</si>
  <si>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</si>
  <si>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</si>
  <si>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receitas transferidas a Municípios em decorrência da participação dos mesmso nas receitas tributárias auferidas por Estados e DF, quando destinadas a atender despesas classificáveis como correntes.</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</si>
  <si>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</si>
  <si>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</si>
  <si>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 xml:space="preserve">Cota-parte Royalties – Compensação Financeira pela Produção do Petróleo </t>
  </si>
  <si>
    <t>Agrega as receitas transferidas a Estados, DF e Municípios destinadas ao Sistema Único de Saúde - SUS, quando destinadas a atender despesas classificáveis como correntes.</t>
  </si>
  <si>
    <t>Republicação em 03.08.2021 da Portaria SOF nº 7.715, de 29.06.2021</t>
  </si>
  <si>
    <t>Agrega as receitas provenientes de transferências dos Estados e do DF que não se enquadrem em outra natureza de receita mais específica, quando destinadas a atender despesas classificáveis como correntes.</t>
  </si>
  <si>
    <t>Registra as receitas provenientes de transferências dos Estados e do DF que não se enquadrem em outra natureza de receita mais específica, quando destinadas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</si>
  <si>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</si>
  <si>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</si>
  <si>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</si>
  <si>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</si>
  <si>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Registra as receitas provenientes de recursos financeiros recebidos de instituições dotadas de personalidade jurídica de direito privado  quando destinados a atender despesas classificáveis como correntes, não especificados anteriormente.</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</si>
  <si>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</si>
  <si>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</si>
  <si>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</si>
  <si>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Transferências de Pessoas Físicas -  Programas de Saúde</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</si>
  <si>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</si>
  <si>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decorrentes de multas de caráter punitivo aplicadas por órgãos ou entidades.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</si>
  <si>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</si>
  <si>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</si>
  <si>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</si>
  <si>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</si>
  <si>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</si>
  <si>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</si>
  <si>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</si>
  <si>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</si>
  <si>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</si>
  <si>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</si>
  <si>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</si>
  <si>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</si>
  <si>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</si>
  <si>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</si>
  <si>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</si>
  <si>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</si>
  <si>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</si>
  <si>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</si>
  <si>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</si>
  <si>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</si>
  <si>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</si>
  <si>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</si>
  <si>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</si>
  <si>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</si>
  <si>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</si>
  <si>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</si>
  <si>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</si>
  <si>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</si>
  <si>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</si>
  <si>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</si>
  <si>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</si>
  <si>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</si>
  <si>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</si>
  <si>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</si>
  <si>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</si>
  <si>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</si>
  <si>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</si>
  <si>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Registra Multas aplicadas pela ANEEL (auto de infração) a Concessionárias, Permissionárias e Autorizadas de Energia Elétrica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</si>
  <si>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</si>
  <si>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</si>
  <si>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Indenização pela Assistência Médico-Hospitalar</t>
  </si>
  <si>
    <t>Registra as receitas originadas de recursos relativos à indenização pela prestação de assistência médico-hospitalar.</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</si>
  <si>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</si>
  <si>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</si>
  <si>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</si>
  <si>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</si>
  <si>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</si>
  <si>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</si>
  <si>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</si>
  <si>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</si>
  <si>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</si>
  <si>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Restituição de Recursos Transferidos</t>
  </si>
  <si>
    <t>Registra devolução de recursos transferidos.</t>
  </si>
  <si>
    <t>Portaria SOF/ME nº 12.943/2021</t>
  </si>
  <si>
    <t>Restituição de Recursos Primários Transferidos</t>
  </si>
  <si>
    <t>Registra devolução de recursos primários transferidos.</t>
  </si>
  <si>
    <t>Restituição de Recursos Financeiros Transferidos</t>
  </si>
  <si>
    <t>Registra devolução de recursos financeiros transferidos.</t>
  </si>
  <si>
    <t>Registra receitas de ressarcimentos por operadoras de seguros privados de assistência à saúde.</t>
  </si>
  <si>
    <t>Registra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</si>
  <si>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</si>
  <si>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</si>
  <si>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Agrega receitas oriundas de bens, direitos e valores incorporados ao patrimônio público.</t>
  </si>
  <si>
    <t>Regsitra as receitas relativas à alienação de bens, direitos e valores perdidos em favor da União em decorrência de penas impostas pela prática de crimes comuns.</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</si>
  <si>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</si>
  <si>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</si>
  <si>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</si>
  <si>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Registra receitas decorrentes de prêmios de concursos de prognósticos não procurados pelos contemplados dentro de prazo de prescrição.</t>
  </si>
  <si>
    <t>Bens, Direitos e Valores Objeto de Renúncia Voluntária em Acordo de Não Persecução Penal</t>
  </si>
  <si>
    <t>Registra receitas provenientes de renúncia voluntária em acordo de não persecução penal.</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</si>
  <si>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</si>
  <si>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</si>
  <si>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</si>
  <si>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</si>
  <si>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</si>
  <si>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</si>
  <si>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Agrega receitas decorrentes de multas e juros de mora pelo pagamento em atraso referente a receitas de capital.</t>
  </si>
  <si>
    <t xml:space="preserve">Multas e Juros de Mora das Alienações de Bens Móveis </t>
  </si>
  <si>
    <t>Agrega receitas decorrentes de multas e juros de mora pelo pagamento em atraso de alienações de bens móveis.</t>
  </si>
  <si>
    <t xml:space="preserve">Agrega as receitas provenientes de multas e juros de mora por pagamentos em atraso referentes a venda de estoques públicos ou privados, em consonância com a política agrícola nacional.
</t>
  </si>
  <si>
    <t>Multas e Juros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</si>
  <si>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</si>
  <si>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Registra as receitas provenientes de multas e juros de mora decorrentes do pagamento em atraso referente à venda de produtos alimentícios, higiênicos e de limpeza, destinados ao atendimento de programas sociais.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</si>
  <si>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</si>
  <si>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Alienação de Estoques - Funcafé</t>
  </si>
  <si>
    <t>Registra  as receitas de multas e juros provenientes da venda de estoques de café, contemplados pela política de garantia de preços mínimos, adquiridos com recursos do Tesouro Nacional.</t>
  </si>
  <si>
    <t>Multas e Juros de Mora de Alienação de Bens Móveis e Semoventes</t>
  </si>
  <si>
    <t>Registra as receitas de multas e juros provenientes da alienação de bens móveis e semoventes. Compreende a alienação de animais, veículos, móveis, equipamentos e utensílios.</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</si>
  <si>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</si>
  <si>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</si>
  <si>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</si>
  <si>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</si>
  <si>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</si>
  <si>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</si>
  <si>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</si>
  <si>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</si>
  <si>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</si>
  <si>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</si>
  <si>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 xml:space="preserve">Multas e Juros de Mora de Amortização de Empréstimos - Estados e Municípios </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</si>
  <si>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</si>
  <si>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</si>
  <si>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</si>
  <si>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</si>
  <si>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</si>
  <si>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</si>
  <si>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</si>
  <si>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</si>
  <si>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</si>
  <si>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</si>
  <si>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</si>
  <si>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</si>
  <si>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Registra as receitas decorrentes de outras receitas correntes.</t>
  </si>
  <si>
    <t>Registra as receitas relativas à compensação devida pela União ao Fundo do Regime Geral da Previdência Social pela renúncia previdenciária decorrente da desoneração da folha de pagamentos.</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</si>
  <si>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</si>
  <si>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</si>
  <si>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</si>
  <si>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</si>
  <si>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</si>
  <si>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</si>
  <si>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</si>
  <si>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</si>
  <si>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</si>
  <si>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Registrarecursos provenientes de fontes vedadas ou de origem não identificada recebidos por partido ou candidato, além de recursos provenientes do Fundo Especial de Financiamento de Campanha que não foram utilizados nas campanhas eleitorais.</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</si>
  <si>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</si>
  <si>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o valor total da receita financeira relativa às diferenças, para maior, de câmbio ocorridas em depósitos bancários ou transferências de recursos financeiros em moeda estrangeira.</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</si>
  <si>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</si>
  <si>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</si>
  <si>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</si>
  <si>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</si>
  <si>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</si>
  <si>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</si>
  <si>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</si>
  <si>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Receitas de Subvenções</t>
  </si>
  <si>
    <t>Registra o valor de recursos recebidos pelo órgão, fundo ou entidade a título de subvenção econômica.</t>
  </si>
  <si>
    <t>Portaria SOF/ME nº 7.161, de 21 de junho de 2021, que altera a Portaria SOF/ME nº 5.118, de 4 de maio de 2021</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</si>
  <si>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</si>
  <si>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</si>
  <si>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</si>
  <si>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</si>
  <si>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</si>
  <si>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</si>
  <si>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 xml:space="preserve">Outras Receitas Não Arrecadadas e Não Projetadas pela RFB - Primárias  </t>
  </si>
  <si>
    <t>Registra as  receitas primárias que não se enquadram nos itens anteriores.</t>
  </si>
  <si>
    <t>Outras Receitas Não Arrecadadas e Não Projetadas pela RFB - Financeiras</t>
  </si>
  <si>
    <t>Registra as  receitas financeiras que não se enquadram nos itens anteriores.</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</si>
  <si>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</si>
  <si>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</si>
  <si>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</si>
  <si>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</si>
  <si>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</si>
  <si>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</si>
  <si>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</si>
  <si>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</si>
  <si>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</si>
  <si>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PORTARIA SOF/ME Nº 5.118, DE 4 DE MAIO DE 2021</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</si>
  <si>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</si>
  <si>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</si>
  <si>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</si>
  <si>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</si>
  <si>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</si>
  <si>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</si>
  <si>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</si>
  <si>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</si>
  <si>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</si>
  <si>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Agrega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</si>
  <si>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</si>
  <si>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</si>
  <si>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</si>
  <si>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</si>
  <si>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</si>
  <si>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amortização de financiamento concedido pelo Fundo de Financiamento ao Estudante do Ensino Superior.</t>
  </si>
  <si>
    <t>Registra as receitas referentes à amortização de financiamento proveniente de fundos garantidores.</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</si>
  <si>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</si>
  <si>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</si>
  <si>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</si>
  <si>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</si>
  <si>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Portaria STN  nº 1.128/2021</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</si>
  <si>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</si>
  <si>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</si>
  <si>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</si>
  <si>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</si>
  <si>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</si>
  <si>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os valores das receitas recebidas dos Municípios no âmbito do Sistema Único de Saúde – SUS, quando destinadas a atender despesas classificáveis como de capital.</t>
  </si>
  <si>
    <t>Registraas receitas provenientes de recursos financeiros recebidos de Municípios ou de suas entidades, decorrentes de convênios, quando destinadas a atender despesas classificáveis como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</si>
  <si>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</si>
  <si>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</si>
  <si>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</si>
  <si>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</si>
  <si>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</si>
  <si>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o valor das transferências de capital dos Municípios recebidas pelos consórcios públicos, mediante contrato ou outro instrumento.</t>
  </si>
  <si>
    <t>Registra  as receitas provenientes de transferências dos Municípios que não se enquadrem em outra natureza de receita mais específica, quando destinadas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</si>
  <si>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</si>
  <si>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</si>
  <si>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</si>
  <si>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</si>
  <si>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</si>
  <si>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</si>
  <si>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</si>
  <si>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</si>
  <si>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</si>
  <si>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</si>
  <si>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</si>
  <si>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</si>
  <si>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 xml:space="preserve">Outras Transferências de Capital </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</si>
  <si>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</si>
  <si>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</si>
  <si>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</si>
  <si>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</si>
  <si>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</si>
  <si>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</si>
  <si>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</si>
  <si>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as receitas de capital que não atendem às especificações anteriores. Deve ser empregada apenas no caso de impossibilidade de utilização dos demais títulos.</t>
  </si>
  <si>
    <t>Legendas:</t>
  </si>
  <si>
    <t>* Inclusão: letras em azul</t>
  </si>
  <si>
    <t>*Alteração: letras em roxo</t>
  </si>
  <si>
    <r>
      <t xml:space="preserve">* Exclusão: letras em vermelho e </t>
    </r>
    <r>
      <rPr>
        <b/>
        <strike/>
        <sz val="12"/>
        <color rgb="FFFF0000"/>
        <rFont val="Calibri"/>
        <family val="2"/>
        <scheme val="minor"/>
      </rPr>
      <t>tachado</t>
    </r>
  </si>
  <si>
    <r>
      <t xml:space="preserve">n/a: </t>
    </r>
    <r>
      <rPr>
        <sz val="12"/>
        <rFont val="Calibri"/>
        <family val="2"/>
        <scheme val="minor"/>
      </rPr>
      <t>alterações que independem de portaria. Geralmente relacionadas à ajustes na descrição/função da NR.</t>
    </r>
  </si>
  <si>
    <t>ALTERAÇÕES CONSOLIDADAS PARA 2022 e 2023</t>
  </si>
  <si>
    <t>Alteração</t>
  </si>
  <si>
    <t>Nova NR</t>
  </si>
  <si>
    <t>Impostos sobre o Patrimônio para Estados/DF/Municípios.</t>
  </si>
  <si>
    <t>Exclusão</t>
  </si>
  <si>
    <t>Código</t>
  </si>
  <si>
    <t>Inclusão</t>
  </si>
  <si>
    <t>1.1.2.1.03.0.0</t>
  </si>
  <si>
    <t>1.1.2.1.04.0.0</t>
  </si>
  <si>
    <t>1.1.2.1.05.0.0</t>
  </si>
  <si>
    <t>1.1.3.1.99.0.0</t>
  </si>
  <si>
    <t xml:space="preserve"> Outras Contribuições de Melhoria</t>
  </si>
  <si>
    <t>n/a</t>
  </si>
  <si>
    <t>Código e n/a</t>
  </si>
  <si>
    <t>Demais Contribuições Sociais - Parcelamentos</t>
  </si>
  <si>
    <t>Essas Naturezas de Receita serão registradas, a partir do Ementário da Receita 2022, nas NR de quinto nível.</t>
  </si>
  <si>
    <t>1.3.4.1.05.0.0</t>
  </si>
  <si>
    <t>Demais Receitas de Concessão Florestal</t>
  </si>
  <si>
    <t>1.6.1.1.50.0.0</t>
  </si>
  <si>
    <t>1.6.1.1.50.1.0</t>
  </si>
  <si>
    <t>1.6.1.1.50.9.0</t>
  </si>
  <si>
    <t xml:space="preserve"> 1.6.3.1.99.0.0</t>
  </si>
  <si>
    <t xml:space="preserve"> Outros Serviços de Atendimento à Saúde</t>
  </si>
  <si>
    <t>Alterado</t>
  </si>
  <si>
    <t>Cota-Parte do Fundo de Participação do Municípios – Cotas Extraordinárias</t>
  </si>
  <si>
    <t>1.7.1.2.53.0.0</t>
  </si>
  <si>
    <t>1.7.1.2.99.0.0</t>
  </si>
  <si>
    <t xml:space="preserve"> Outras Transferências decorrentes de Compensação Financeira pela Exploração de Recursos Naturais  </t>
  </si>
  <si>
    <t>1.7.1.3.99.0.0</t>
  </si>
  <si>
    <t xml:space="preserve"> Outras Transferências de Recursos do Sistema Único de Saúde - SUS</t>
  </si>
  <si>
    <t>1.7.1.4.99.0.0</t>
  </si>
  <si>
    <t xml:space="preserve"> Outras Transferências Diretas do Fundo Nacional do Desenvolvimento da Educação - FNDE</t>
  </si>
  <si>
    <t xml:space="preserve"> Outras Transferências de Convênios da União e de Suas Entidades</t>
  </si>
  <si>
    <t>1.7.1.9.51.0.0</t>
  </si>
  <si>
    <t xml:space="preserve"> 1.7.3.2.01.0.0</t>
  </si>
  <si>
    <t>1.7.3.2.99.0.0</t>
  </si>
  <si>
    <t xml:space="preserve"> Outras Transferências de Convênios dos Municípios e de Suas Entidades</t>
  </si>
  <si>
    <t>1.7.4.1.99.0.0</t>
  </si>
  <si>
    <t xml:space="preserve"> Outras Transferências de Instituições Privadas</t>
  </si>
  <si>
    <t>1.7.6.1.99.0.0</t>
  </si>
  <si>
    <t xml:space="preserve"> Outras Transferências do Exterior</t>
  </si>
  <si>
    <t>1.7.9.1.99.0.0</t>
  </si>
  <si>
    <t xml:space="preserve"> Outras Transferências de Pessoas Físicas</t>
  </si>
  <si>
    <t>1.9.1.1.14.0.0</t>
  </si>
  <si>
    <t>1.9.2.2.09.0.0</t>
  </si>
  <si>
    <t xml:space="preserve">Multas e Juros de Mora das Alineações de Bens Móveis </t>
  </si>
  <si>
    <t>2.4.1.1.99.0.0</t>
  </si>
  <si>
    <t>2.4.1.4.99.0.0</t>
  </si>
  <si>
    <t>2.4.1.9.51.0.0</t>
  </si>
  <si>
    <t>2.4.1.9.53.0.0</t>
  </si>
  <si>
    <t>2.4.1.9.54.0.0</t>
  </si>
  <si>
    <t>Transferências de Recursos do Fundo Nacional de Segurança Pública - FNSP </t>
  </si>
  <si>
    <t>2.4.1.9.54.1.0</t>
  </si>
  <si>
    <r>
      <t>Transferências de Recursos do Fundo Nacional de Segurança Pública - FNSP - Obrigatórias</t>
    </r>
    <r>
      <rPr>
        <sz val="10"/>
        <color rgb="FF000000"/>
        <rFont val="Calibri"/>
        <family val="2"/>
        <charset val="1"/>
      </rPr>
      <t> </t>
    </r>
  </si>
  <si>
    <t>2.4.1.9.54.2.0</t>
  </si>
  <si>
    <r>
      <t>Transferências de Recursos do Fundo Nacional de Segurança Pública - FNSP - Acordadas</t>
    </r>
    <r>
      <rPr>
        <sz val="10"/>
        <color rgb="FF000000"/>
        <rFont val="Calibri"/>
        <family val="2"/>
        <charset val="1"/>
      </rPr>
      <t> </t>
    </r>
  </si>
  <si>
    <t>2.4.1.9.59.0.0</t>
  </si>
  <si>
    <t>Outras Transferências De Recursos da União e de suas Entidades</t>
  </si>
  <si>
    <t>2.4.2.2.01.0.0</t>
  </si>
  <si>
    <t>2.4.2.2.99.0.0</t>
  </si>
  <si>
    <t>2.4.3.2.01.0.0</t>
  </si>
  <si>
    <t>2.4.4.1.01.0.0</t>
  </si>
  <si>
    <t>2.4.6.1.01.0.0</t>
  </si>
  <si>
    <t>2.4.9.1.01.0.0</t>
  </si>
  <si>
    <t>Cota-Parte do Fundo de Participação dos Municípios - Cotas Extraordinárias - Principal</t>
  </si>
  <si>
    <t>Transferência de Recursos do Fundo de Amparo ao Trabalhador - FAT - Principal</t>
  </si>
  <si>
    <t>Restituição de Recursos de Fomento e de Subvenções Financeiras - Principal</t>
  </si>
  <si>
    <t>Serviços Sujeitos à Regulação - Intra OFSS</t>
  </si>
  <si>
    <t>Outros Serviços Sujeitos à Regulação - Intra OFSS</t>
  </si>
  <si>
    <t>Outros Serviços Sujeitos à Regulação - Principal - Intra OFSS</t>
  </si>
  <si>
    <t>Outros Serviços Sujeitos à Regulação - Multas e Juros de Mora - Intra OFSS</t>
  </si>
  <si>
    <t>Outros Serviços Sujeitos à Regulação - Dívida Ativa - Intra OFSS</t>
  </si>
  <si>
    <t>Outros Serviços Sujeitos à Regulação - Dívida Ativa - Multas e Juros de Mora da Dívida Ativa - Intra OFSS</t>
  </si>
  <si>
    <t>Outros Serviços Sujeitos à Regulação - Multas - Intra OFSS</t>
  </si>
  <si>
    <t>Outros Serviços Sujeitos à Regulação - Juros de Mora - Intra OFSS</t>
  </si>
  <si>
    <t>Outros Serviços Sujeitos à Regulação - Dívida Ativa - Multas da Dívida Ativa - Intra OFSS</t>
  </si>
  <si>
    <t>Outros Serviços Sujeitos à Regulação - Juros de Mora da Dívida Ativa - Intra OFSS</t>
  </si>
  <si>
    <t>7.6.9.9.50.2.7.00</t>
  </si>
  <si>
    <t>NÍVEL</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</si>
  <si>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</si>
  <si>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</si>
  <si>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</si>
  <si>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</si>
  <si>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</si>
  <si>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</si>
  <si>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</si>
  <si>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</si>
  <si>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Outras Contribuições Econômicas - Não Arrecadadas e Não Projetadas Pela RFB</t>
  </si>
  <si>
    <t>Delegação para Exploração da Infraestrutura de Transporte Rodoviário para Os Estados, Distrito Federal e Municípios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</si>
  <si>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</si>
  <si>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</si>
  <si>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Dívia Ativa</t>
  </si>
  <si>
    <t>Delegação para Exploração da Infraestrutura de Transporte Rodoviário para Os Estados, Distrito Federal e Municípios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</si>
  <si>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</si>
  <si>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</si>
  <si>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Multas da Dívida Ativa</t>
  </si>
  <si>
    <t>Delegação para Exploração da Infraestrutura de Transporte Rodoviário para Os Estados, Distrito Federal e Municípios - Juros de Mora da Dívida Ativa</t>
  </si>
  <si>
    <t>Taxa de Administração do RPPS - Principal</t>
  </si>
  <si>
    <t>Taxa de Administração do RPPS - Dívida Ativa - Multas e Juros de Mora da Dívida Ativa</t>
  </si>
  <si>
    <t>Taxa de Administração do RPPS - Dívida Ativa - Multas da Dívida Ativa</t>
  </si>
  <si>
    <t>Outros Serviços de Administração Previdenciária - Multas e Juros de Mora</t>
  </si>
  <si>
    <t>Outros Serviços de Administração Previdenciária - Dívida Ativa</t>
  </si>
  <si>
    <t>Outros Serviços de Administração Previdenciária - Dívida Ativa - Multas da Dívida Ativa</t>
  </si>
  <si>
    <t>Serviços de Saneamento Básico - Abastecimento de Água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</si>
  <si>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</si>
  <si>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</si>
  <si>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</si>
  <si>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</si>
  <si>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</si>
  <si>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</si>
  <si>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</si>
  <si>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</si>
  <si>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</si>
  <si>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</si>
  <si>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</si>
  <si>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</si>
  <si>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</si>
  <si>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</si>
  <si>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</si>
  <si>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</si>
  <si>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</si>
  <si>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</si>
  <si>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</si>
  <si>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</si>
  <si>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</si>
  <si>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</si>
  <si>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</si>
  <si>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</si>
  <si>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</si>
  <si>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</si>
  <si>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</si>
  <si>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</si>
  <si>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 de Mora</t>
  </si>
  <si>
    <t>Serviços de Saneamento Básico - Drenagem e Manejo das Águas Pluviais Urbanas - Dívida Ativa</t>
  </si>
  <si>
    <t>Serviços de Saneamento Básico - Drenagem e Manejo das Águas Pluviais Urbanas - Dívida Ativa - Multas e Juros de Mora da Dívida Ativa</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</si>
  <si>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</si>
  <si>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</si>
  <si>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 da Dívida Ativa</t>
  </si>
  <si>
    <t>Serviços de Saneamento Básico - Drenagem e Manejo das Águas Pluviais Urbanas - Juros de Mora da Dívida Ativa</t>
  </si>
  <si>
    <t>Cota-Parte do Imposto sobre Produtos Industrializados - Estados Exportadores de Produtos Industrializados</t>
  </si>
  <si>
    <t>Cota-Parte do Imposto sobre Operações de Crédito, Câmbio e Seguro, ou Relativas a Títulos ou Valores Mobiliários - Comercialização do Ouro</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</si>
  <si>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</si>
  <si>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</si>
  <si>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t>
  </si>
  <si>
    <t>Cota-Parte Pelo Excedente da Produção do Petróleo - Lei nº 9.478/97, Artigo 49, I e Ii</t>
  </si>
  <si>
    <t>Cota-Parte Pelo Excedente da Produção do Petróleo - Lei nº 9.478/97, Artigo 49, I e Ii - Principal</t>
  </si>
  <si>
    <t>Cota-Parte Pela Participação Especial - Lei nº 9.478/97, Artigo 50</t>
  </si>
  <si>
    <t>Cota-Parte do Fundo Especial do Petróleo - FEP</t>
  </si>
  <si>
    <t>Cota-Parte do Bônus de Assinatura de Contrato de Partilha de Produção</t>
  </si>
  <si>
    <t>Cota-Parte do Bônus de Aasinatura de Contrato de Partilha de Produção</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</si>
  <si>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</si>
  <si>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</si>
  <si>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</si>
  <si>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</si>
  <si>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</si>
  <si>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</si>
  <si>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</si>
  <si>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</si>
  <si>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</si>
  <si>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Outras Transferências de Recursos do Sistema Único de Saúde - SUS - Transferências da União Decorrentes de Emendas Parlamentares de Bancada</t>
  </si>
  <si>
    <t>Transferências de Recursos do Fundo Nacional do Desenvolvimento da Educação - FNDE</t>
  </si>
  <si>
    <t>Transferências Dosalário-Educação</t>
  </si>
  <si>
    <t>Transferências Dosalário-Educação - Principal</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</si>
  <si>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</si>
  <si>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</si>
  <si>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</si>
  <si>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Referentes ao Programa Nacional de Apoio ao Transporte do Escolar - Pnate</t>
  </si>
  <si>
    <t>Transferências Referentes ao Programa Nacional de Saúde do Escolar - Pnse</t>
  </si>
  <si>
    <t>Transferências Referentes ao Programa Nacional de Saúde do Escolar - Pnse - Principal</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</si>
  <si>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</si>
  <si>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</si>
  <si>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de Complementação da União ao Fundo de Manutenção e Desenvolvimento da Educação Básica e de Valorização dos Profissionais da Educação - FUNDEB</t>
  </si>
  <si>
    <t>Transferências de Recursos de Complementação da União ao FUNDEB - VAAT</t>
  </si>
  <si>
    <t>Transferências de Recursos de Complementação da União ao FUNDEB - VAAT - Principal</t>
  </si>
  <si>
    <t>Transferências de Recursos de Complementação da União ao FUNDEB - Vaaf</t>
  </si>
  <si>
    <t>Transferências de Recursos de Complementação da União ao FUNDEB - VAAR</t>
  </si>
  <si>
    <t>Transferências de Recursos de Complementação da União ao FUNDEB - VAAR - Principal</t>
  </si>
  <si>
    <t>Transferências de Recursos do Fundo Nacional de Assistência Social - FNAS</t>
  </si>
  <si>
    <t>Transferências de Convênios da União para o Sistema Único de Saúde - SUS</t>
  </si>
  <si>
    <t>Transferências de Convênios da União Destinadas a Programas de Combate à Fome - Transferências da União Decorrentes de Emendas Parlamentares de Bancada</t>
  </si>
  <si>
    <t>Transferências de Recursos do Fundo Nacional de Segurança Pública - Fnsp</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</si>
  <si>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</si>
  <si>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</si>
  <si>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</si>
  <si>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</si>
  <si>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Transferências Decorrentes de Decisão Judicial (Precatórios) Relativas ao Fundo de Manutenção e Desenvolvimento do Ensino Fundamental e de Valorização do Magistério - Fundef</t>
  </si>
  <si>
    <t>Cota-Parte da Compensação Financeira de Recursos Hídricos</t>
  </si>
  <si>
    <t>Cota-Parte da Compensação Financeira de Recursos Minerais - Cfem</t>
  </si>
  <si>
    <t>Cota-Parte da Compensação Financeira de Recursos Minerais - Cfem - Principal</t>
  </si>
  <si>
    <t>Cota-Parte Royalties - Compensação Financeira Pela Produção do Petróleo</t>
  </si>
  <si>
    <t>Transferências de Recursos do Sistema Único de Saúde - SUS - Transferências dos Estados Decorrentes de Emendas Parlamentares Individuais</t>
  </si>
  <si>
    <t>Transferências de Convênios dos Estados e DF para o Sistema Único de Saúde - SUS</t>
  </si>
  <si>
    <t>Transferências de Convênios dos Estados e DF para o Sistema Único de Saúde - SUS - Transferências dos Estados Decorrentes de Emendas Parlamentares Individuais</t>
  </si>
  <si>
    <t>Transferências de Convênios dos Estados Destinadas a Programas de Educação - Transferências dos Estados Decorrentes de Emendas Parlamentares Individuais</t>
  </si>
  <si>
    <t>Outras Transferências de Convênios dos Estados e DF e de Suas Entidades - Transferências dos Estados Decorrentes de Emendas Parlamentares Individuais</t>
  </si>
  <si>
    <t>Transferências de Recursos Destinados a Programas de Educação - Identificação das Transferências dos Estados Decorrentes de Emendas Parlamentares Individuaisl</t>
  </si>
  <si>
    <t>Transferências de Recursos Destinados a Programas de Educação - Identificação das Transferências dos Estados Decorrentes de Emendas Parlamentares de Bancada</t>
  </si>
  <si>
    <t>Outras Transferências dos Estados e DF - Transferências dos Estados Decorrentes de Emendas Parlamentares Individuais</t>
  </si>
  <si>
    <t>Transferências de Convênios dos Municípios para o Sistema Único de Saúde - SUS</t>
  </si>
  <si>
    <t>Transferências de Pessoas Físicas - Programas de Educação</t>
  </si>
  <si>
    <t>Transferências de Pessoas Físicas - Programas de Educação - Principal</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</si>
  <si>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</si>
  <si>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</si>
  <si>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</si>
  <si>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</si>
  <si>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</si>
  <si>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</si>
  <si>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</si>
  <si>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</si>
  <si>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</si>
  <si>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</si>
  <si>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</si>
  <si>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</si>
  <si>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</si>
  <si>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</si>
  <si>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</si>
  <si>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</si>
  <si>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</si>
  <si>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</si>
  <si>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</si>
  <si>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Multas e Juros de Mora da Dívida Ativa</t>
  </si>
  <si>
    <t>Indenizações por Danos Causados ao Patrimônio Público - Multas</t>
  </si>
  <si>
    <t>Indenizações por Danos Causados ao Patrimônio Público - Juros de Mora</t>
  </si>
  <si>
    <t>Indenizações por Danos Causados ao Patrimônio Público - Multas da Dívida Ativa</t>
  </si>
  <si>
    <t>Indenizações por Danos Causados ao Patrimônio Público - Juros da Dívida Ativa</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</si>
  <si>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</si>
  <si>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</si>
  <si>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</si>
  <si>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</si>
  <si>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</si>
  <si>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</si>
  <si>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Multas da Dívida Ativa</t>
  </si>
  <si>
    <t>Indenização por Posse ou Ocupação Ilícita de Bens Públicos - Juros da Dívida Ativa</t>
  </si>
  <si>
    <t>Indenização por Sinistro - Principal</t>
  </si>
  <si>
    <t>Indenização por Sinistro - Multas e Juros de Mora</t>
  </si>
  <si>
    <t>Indenização por Sinistro - Dívida Ativa</t>
  </si>
  <si>
    <t>Indenização por Sinistro - Multas e Juros de Mora da Dívida Ativa</t>
  </si>
  <si>
    <t>Indenização por Sinistro - Multas</t>
  </si>
  <si>
    <t>Indenização por Sinistro - Juros de Mora</t>
  </si>
  <si>
    <t>Indenização por Sinistro - Multas da Dívida Ativa</t>
  </si>
  <si>
    <t>Indenização por Sinistro - Juros da Dívida Ativa</t>
  </si>
  <si>
    <t>Restituição de Despesas Financeiras de Exercícios Anteriores - Principal</t>
  </si>
  <si>
    <t>Receitas Reconhecidas por Força de Decisões Judiciais e de Tribunais Administrativos - Principal</t>
  </si>
  <si>
    <t>Bens, Direitos e Valores Perdidos em Favor do Poder Público por Demais Infrações ou Crimes Previstos em Legislação Especial - Multas</t>
  </si>
  <si>
    <t>Multas e Juros de Mora das Alienações de Bens Imóveis - Programa de Administração Patrimonial Imobiliária - Dívida Ativa - Multas da Dívida Ativa</t>
  </si>
  <si>
    <t>Multas e Juros de Mora do Adicional sobre Alienações de Bens Imóveis - Dívida Ativa - Multas da Dívida Ativa</t>
  </si>
  <si>
    <t>Outras Multas e Juros de Mora de Alienações de Bens Imóveis - Dívida Ativa - Multas da Dívida Ativa</t>
  </si>
  <si>
    <t>Multas e Juros de Outras Receitas de Capital - Juros de Mora</t>
  </si>
  <si>
    <t>Compensações Financeiras Entre Os Regimes de Previdência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</si>
  <si>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</si>
  <si>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</si>
  <si>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</si>
  <si>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</si>
  <si>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</si>
  <si>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</si>
  <si>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</si>
  <si>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</si>
  <si>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</si>
  <si>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</si>
  <si>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Penitenciário Nacional - Funpen</t>
  </si>
  <si>
    <t>Transferências de Recursos do Fundo Penitenciário Nacional - Funpen- Principal</t>
  </si>
  <si>
    <t>Transferências de Recursos do Fundo Nacional de Segurança Pública - Fnsp - Obrigatórias- Principal</t>
  </si>
  <si>
    <t>Transferências de Recursos do Sistema Único de Saúde - Susdos Estados e DF</t>
  </si>
  <si>
    <t>Transferências de Convênios dos Estados para o Sistema Único de Saúde - SUS</t>
  </si>
  <si>
    <t>Outras Transferências de Convênios dos Estados e DF e de Suas - Transferências dos Estados Decorrentes de Emendas Parlamentares Individuais</t>
  </si>
  <si>
    <t>Transferências de Recursos Destinados a Programas de Educação - Identificação das Transferências dos Estados Decorrentes de Emendas Parlamentares Individuais</t>
  </si>
  <si>
    <t>Outras Transferências de Recursos dos Estados - Transferência Especial Relativas às Emendas Individuais (Art. 166-A, Inciso I, § 1º, da CF)</t>
  </si>
  <si>
    <t>Outras Transferências de Recursos dos Estados - Transferências da União Decorrentes de Emendas Parlamentares Individuais</t>
  </si>
  <si>
    <t>Transferências de Recursos do Sistema Único de Saúde - SUS dos Municípios</t>
  </si>
  <si>
    <t>Transferências de Recursos do Sistema Único de Saúde - SUS dos Municípios - Principal</t>
  </si>
  <si>
    <t>Imposto sobre Serviços de Qualquer Natureza - ISSQN - Intra OFSS</t>
  </si>
  <si>
    <t>Imposto sobre Serviços de Qualquer Natureza - ISSQN - Principal - Intra OFSS</t>
  </si>
  <si>
    <t>Imposto sobre Serviços de Qualquer Natureza - ISSQN - Multas e Juros de Mora - Intra OFSS</t>
  </si>
  <si>
    <t>Imposto sobre Serviços de Qualquer Natureza - ISSQN - Dívida Ativa - Intra OFSS</t>
  </si>
  <si>
    <t>Imposto sobre Serviços de Qualquer Natureza - ISSQN - Dívida Ativa - Multas e Juros de Mora da Dívida Ativa - Intra OFSS</t>
  </si>
  <si>
    <t>Imposto sobre Serviços de Qualquer Natureza - ISSQN - Multas - Intra OFSS</t>
  </si>
  <si>
    <t>Imposto sobre Serviços de Qualquer Natureza - ISSQN - Juros de Mora - Intra OFSS</t>
  </si>
  <si>
    <t>Imposto sobre Serviços de Qualquer Natureza - ISSQN - Dívida Ativa - Multas da Dívida Ativa - Intra OFSS</t>
  </si>
  <si>
    <t>Imposto sobre Serviços de Qualquer Natureza - ISSQN - Juros de Mora da Dívida Ativa - Intra OFSS</t>
  </si>
  <si>
    <t>Contribuição para Fundos de Assistência Médico-Hospitalar e Social - Intra OFSS</t>
  </si>
  <si>
    <t>Serviços de Administração Previdenciária - Intra OFSS</t>
  </si>
  <si>
    <t>Taxa de Administração do RPPS - Intra OFSS</t>
  </si>
  <si>
    <t>Taxa de Administração do RPPS - Principal - Intra OFSS</t>
  </si>
  <si>
    <t>Taxa de Administração do RPPS - Multas e Juros de Mora - Intra OFSS</t>
  </si>
  <si>
    <t>Taxa de Administração do RPPS - Imposto sobre a Importação - Dívida Ativa - Intra OFSS</t>
  </si>
  <si>
    <t>Taxa de Administração do RPPS - Dívida Ativa - Multas e Juros de Mora da Dívida Ativa - Intra OFSS</t>
  </si>
  <si>
    <t>Taxa de Administração do RPPS - Multas - Intra OFSS</t>
  </si>
  <si>
    <t>Taxa de Administração do RPPS - Juros de Mora - Intra OFSS</t>
  </si>
  <si>
    <t>Taxa de Administração do RPPS - Dívida Ativa - Multas da Dívida Ativa - Intra OFSS</t>
  </si>
  <si>
    <t>Taxa de Administração do RPPS - Juros de Mora da Dívida Ativa - Intra OFSS</t>
  </si>
  <si>
    <t>Outros Serviços de Administração Previdenciária - Intra OFSS</t>
  </si>
  <si>
    <t>Outros Serviços de Administração Previdenciária - Principal - Intra OFSS</t>
  </si>
  <si>
    <t>Outros Serviços de Administração Previdenciária - Multas e Juros de Mora - Intra OFSS</t>
  </si>
  <si>
    <t>Outros Serviços de Administração Previdenciária - Dívida Ativa - Intra OFSS</t>
  </si>
  <si>
    <t>Outros Serviços de Administração Previdenciária - Dívida Ativa - Multas e Juros de Mora da Dívida Ativa - Intra OFSS</t>
  </si>
  <si>
    <t>Outros Serviços de Administração Previdenciária - Multas - Intra OFSS</t>
  </si>
  <si>
    <t>Outros Serviços de Administração Previdenciária - Juros de Mora - Intra OFSS</t>
  </si>
  <si>
    <t>Outros Serviços de Administração Previdenciária - Dívida Ativa - Multas da Dívida Ativa - Intra OFSS</t>
  </si>
  <si>
    <t>Outros Serviços de Administração Previdenciária - Juros de Mora da Dívida Ativa - Intra OFSS</t>
  </si>
  <si>
    <t>Serviços de Saneamento Básico - Abastecimento de Água - Intra OFSS</t>
  </si>
  <si>
    <t>Serviços de Saneamento Básico - Abastecimento de Água - Principal - Intra OFSS</t>
  </si>
  <si>
    <t>Serviços de Saneamento Básico - Abastecimento de Água - Multas e Juros de Mora - Intra OFSS</t>
  </si>
  <si>
    <t>Serviços de Saneamento Básico - Abastecimento de Água - Dívida Ativa - Intra OFSS</t>
  </si>
  <si>
    <t>Serviços de Saneamento Básico - Abastecimento de Água - Dívida Ativa - Multas e Juros de Mora da Dívida Ativa - Intra OFSS</t>
  </si>
  <si>
    <t>Serviços de Saneamento Básico - Abastecimento de Água - Multas - Intra OFSS</t>
  </si>
  <si>
    <t>Serviços de Saneamento Básico - Abastecimento de Água - Juros de Mora - Intra OFSS</t>
  </si>
  <si>
    <t>Serviços de Saneamento Básico - Abastecimento de Água - Dívida Ativa - Multas da Dívida Ativa - Intra OFSS</t>
  </si>
  <si>
    <t>Serviços de Saneamento Básico - Abastecimento de Água - Juros de Mora da Dívida Ativa - Intra OFSS</t>
  </si>
  <si>
    <t>Serviços de Saneamento Básico - Esgotamento Sanitário - Intra OFSS</t>
  </si>
  <si>
    <t>Serviços de Saneamento Básico - Esgotamento Sanitário - Principal - Intra OFSS</t>
  </si>
  <si>
    <t>Serviços de Saneamento Básico - Esgotamento Sanitário - Multas e Juros de Mora - Intra OFSS</t>
  </si>
  <si>
    <t>Serviços de Saneamento Básico - Esgotamento Sanitário - Dívida Ativa - Intra OFSS</t>
  </si>
  <si>
    <t>Serviços de Saneamento Básico - Esgotamento Sanitário - Dívida Ativa - Multas e Juros de Mora da Dívida Ativa - Intra OFSS</t>
  </si>
  <si>
    <t>Serviços de Saneamento Básico - Esgotamento Sanitário - Multas - Intra OFSS</t>
  </si>
  <si>
    <t>Serviços de Saneamento Básico - Esgotamento Sanitário - Juros de Mora - Intra OFSS</t>
  </si>
  <si>
    <t>Serviços de Saneamento Básico - Esgotamento Sanitário - Dívida Ativa - Multas da Dívida Ativa - Intra OFSS</t>
  </si>
  <si>
    <t>Serviços de Saneamento Básico - Esgotamento Sanitário - Juros de Mora da Dívida Ativa - Intra OFSS</t>
  </si>
  <si>
    <t>Serviços de Saneamento Básico - Limpeza Urbana e Manejo de Resíduos Sólidos - Intra OFSS</t>
  </si>
  <si>
    <t>Serviços de Saneamento Básico - Limpeza Urbana e Manejo de Resíduos Sólidos - Principal - Intra OFSS</t>
  </si>
  <si>
    <t>Serviços de Saneamento Básico - Limpeza Urbana e Manejo de Resíduos Sólidos - Multas e Juros de Mora - Intra OFSS</t>
  </si>
  <si>
    <t>Serviços de Saneamento Básico - Limpeza Urbana e Manejo de Resíduos Sólidos - Dívida Ativa - Intra OFSS</t>
  </si>
  <si>
    <t>Serviços de Saneamento Básico - Limpeza Urbana e Manejo de Resíduos Sólidos - Dívida Ativa - Multas e Juros de Mora da Dívida Ativa - Intra OFSS</t>
  </si>
  <si>
    <t>Serviços de Saneamento Básico - Limpeza Urbana e Manejo de Resíduos Sólidos - Multas - Intra OFSS</t>
  </si>
  <si>
    <t>Serviços de Saneamento Básico - Limpeza Urbana e Manejo de Resíduos Sólidos - Juros de Mora - Intra OFSS</t>
  </si>
  <si>
    <t>Serviços de Saneamento Básico - Limpeza Urbana e Manejo de Resíduos Sólidos - Dívida Ativa - Multas da Dívida Ativa - Intra OFSS</t>
  </si>
  <si>
    <t>Serviços de Saneamento Básico - Limpeza Urbana e Manejo de Resíduos Sólidos - Juros de Mora da Dívida Ativa - Intra OFSS</t>
  </si>
  <si>
    <t>Serviços de Saneamento Básico - Drenagem e Manejo das Águas Pluviais Urbanas - Intra OFSS</t>
  </si>
  <si>
    <t>Serviços de Saneamento Básico - Drenagem e Manejo das Águas Pluviais Urbanas - Principal - Intra OFSS</t>
  </si>
  <si>
    <t>Serviços de Saneamento Básico - Drenagem e Manejo das Águas Pluviais Urbanas - Multas e Juros de Mora - Intra OFSS</t>
  </si>
  <si>
    <t>Serviços de Saneamento Básico - Drenagem e Manejo das Águas Pluviais Urbanas - Dívida Ativa - Intra OFSS</t>
  </si>
  <si>
    <t>Serviços de Saneamento Básico - Drenagem e Manejo das Águas Pluviais Urbanas - Dívida Ativa - Multas e Juros de Mora da Dívida Ativa - Intra OFSS</t>
  </si>
  <si>
    <t>Serviços de Saneamento Básico - Drenagem e Manejo das Águas Pluviais Urbanas - Multas - Intra OFSS</t>
  </si>
  <si>
    <t>Serviços de Saneamento Básico - Drenagem e Manejo das Águas Pluviais Urbanas - Juros de Mora - Intra OFSS</t>
  </si>
  <si>
    <t>Serviços de Saneamento Básico - Drenagem e Manejo das Águas Pluviais Urbanas - Dívida Ativa - Multas da Dívida Ativa - Intra OFSS</t>
  </si>
  <si>
    <t>Serviços de Saneamento Básico - Drenagem e Manejo das Águas Pluviais Urbanas - Juros de Mora da Dívida Ativa - Intra OFSS</t>
  </si>
  <si>
    <t>Multas por Danos Ambientais - Intra OFSS</t>
  </si>
  <si>
    <t>Multas Administrativas por Danos Ambientais - Intra OFSS</t>
  </si>
  <si>
    <t>Multas Administrativas por Danos Ambientais - Principal - Intra OFSS</t>
  </si>
  <si>
    <t>Multas Administrativas por Danos Ambientais - Multas e Juros de Mora - Intra OFSS</t>
  </si>
  <si>
    <t>Multas Administrativas por Danos Ambientais - Dívida Ativa - Intra OFSS</t>
  </si>
  <si>
    <t>Multas Administrativas por Danos Ambientais - Dívida Ativa - Multas e Juros de Mora da Dívida Ativa - Intra OFSS</t>
  </si>
  <si>
    <t>Multas Administrativas por Danos Ambientais - Multas - Intra OFSS</t>
  </si>
  <si>
    <t>Multas Administrativas por Danos Ambientais - Juros de Mora - Intra OFSS</t>
  </si>
  <si>
    <t>Multas Administrativas por Danos Ambientais - Dívida Ativa - Multas da Dívida Ativa - Intra OFSS</t>
  </si>
  <si>
    <t>Multas Administrativas por Danos Ambientais - Juros de Mora da Dívida Ativa - Intra OFSS</t>
  </si>
  <si>
    <t>Multas Judiciais por Danos Ambientais - Intra OFSS</t>
  </si>
  <si>
    <t>Multas Judiciais por Danos Ambientais - Principal - Intra OFSS</t>
  </si>
  <si>
    <t>Multas Judiciais por Danos Ambientais - Multas e Juros de Mora - Intra OFSS</t>
  </si>
  <si>
    <t>Multas Judiciais por Danos Ambientais - Dívida Ativa - Intra OFSS</t>
  </si>
  <si>
    <t>Multas Judiciais por Danos Ambientais - Dívida Ativa - Multas e Juros de Mora da Dívida Ativa - Intra OFSS</t>
  </si>
  <si>
    <t>Multas Judiciais por Danos Ambientais - Multas - Intra OFSS</t>
  </si>
  <si>
    <t>Multas Judiciais por Danos Ambientais - Juros de Mora - Intra OFSS</t>
  </si>
  <si>
    <t>Multas Judiciais por Danos Ambientais - Dívida Ativa - Multas da Dívida Ativa - Intra OFSS</t>
  </si>
  <si>
    <t>Multas Judiciais por Danos Ambientais - Juros de Mora da Dívida Ativa - Intra OFSS</t>
  </si>
  <si>
    <t>Indenizações por Danos Causados ao Patrimônio Público - Intra OFSS</t>
  </si>
  <si>
    <t>Indenizações por Danos Causados ao Patrimônio Público - Principal - Intra OFSS</t>
  </si>
  <si>
    <t>Transferências de Convênios dos Municípios e de Suas Entidades - Intra OFSS</t>
  </si>
  <si>
    <t>(-) Dedução de Imposto sobre Serviços de Qualquer Natureza - ISSQN</t>
  </si>
  <si>
    <t>(-) Dedução de Imposto sobre Serviços de Qualquer Natureza - ISSQN - Principal</t>
  </si>
  <si>
    <t>(-) Dedução de Imposto sobre Serviços de Qualquer Natureza - ISSQN - Multas e Juros de Mora</t>
  </si>
  <si>
    <t>(-) Dedução de Imposto sobre Serviços de Qualquer Natureza - ISSQN - Dívida Ativa</t>
  </si>
  <si>
    <t>(-) Dedução de Imposto sobre Serviços de Qualquer Natureza - ISSQN - Dívida Ativa - Multas e Juros de Mora da Dívida Ativa</t>
  </si>
  <si>
    <t>(-) Dedução de Imposto sobre Serviços de Qualquer Natureza - ISSQN - Multas</t>
  </si>
  <si>
    <t>(-) Dedução de Imposto sobre Serviços de Qualquer Natureza - ISSQN - Juros de Mora</t>
  </si>
  <si>
    <t>(-) Dedução de Imposto sobre Serviços de Qualquer Natureza - ISSQN - Dívida Ativa - Multas da Dívida Ativa</t>
  </si>
  <si>
    <t>(-) Dedução de Imposto sobre Serviços de Qualquer Natureza - ISSQN - Juros de Mora da Dívida Ativa</t>
  </si>
  <si>
    <t>(-) Dedução de Contribuição para Fundos de Assistência Médico-Hospitalar e Social</t>
  </si>
  <si>
    <t>(-) Dedução de Serviços Sujeitos à Regulação</t>
  </si>
  <si>
    <t>(-) Dedução de Serviços de Saneamento Básico - Abastecimento de Água</t>
  </si>
  <si>
    <t>(-) Dedução de Serviços de Saneamento Básico - Abastecimento de Água - Principal</t>
  </si>
  <si>
    <t>(-) Dedução de Serviços de Saneamento Básico - Abastecimento de Água - Multas e Juros de Mora</t>
  </si>
  <si>
    <t>(-) Dedução de Serviços de Saneamento Básico - Abastecimento de Água - Dívida Ativa</t>
  </si>
  <si>
    <t>(-) Dedução de Serviços de Saneamento Básico - Abastecimento de Água - Dívida Ativa - Multas e Juros de Mora da Dívida Ativa</t>
  </si>
  <si>
    <t>(-) Dedução de Serviços de Saneamento Básico - Abastecimento de Água - Multas</t>
  </si>
  <si>
    <t>(-) Dedução de Serviços de Saneamento Básico - Abastecimento de Água - Juros de Mora</t>
  </si>
  <si>
    <t>(-) Dedução de Serviços de Saneamento Básico - Abastecimento de Água - Dívida Ativa - Multas da Dívida Ativa</t>
  </si>
  <si>
    <t>(-) Dedução de Serviços de Saneamento Básico - Abastecimento de Água - Juros de Mora da Dívida Ativa</t>
  </si>
  <si>
    <t>(-) Dedução de Serviços de Saneamento Básico - Esgotamento Sanitário</t>
  </si>
  <si>
    <t>(-) Dedução de Serviços de Saneamento Básico - Esgotamento Sanitário - Principal</t>
  </si>
  <si>
    <t>(-) Dedução de Serviços de Saneamento Básico - Esgotamento Sanitário - Multas e Juros de Mora</t>
  </si>
  <si>
    <t>(-) Dedução de Serviços de Saneamento Básico - Esgotamento Sanitário - Dívida Ativa</t>
  </si>
  <si>
    <t>(-) Dedução de Serviços de Saneamento Básico - Esgotamento Sanitário - Dívida Ativa - Multas e Juros de Mora da Dívida Ativa</t>
  </si>
  <si>
    <t>(-) Dedução de Serviços de Saneamento Básico - Esgotamento Sanitário - Multas</t>
  </si>
  <si>
    <t>(-) Dedução de Serviços de Saneamento Básico - Esgotamento Sanitário - Juros de Mora</t>
  </si>
  <si>
    <t>(-) Dedução de Serviços de Saneamento Básico - Esgotamento Sanitário - Dívida Ativa - Multas da Dívida Ativa</t>
  </si>
  <si>
    <t>(-) Dedução de Serviços de Saneamento Básico - Esgotamento Sanitário - Juros de Mora da Dívida Ativa</t>
  </si>
  <si>
    <t>(-) Dedução de Serviços de Saneamento Básico - Limpeza Urbana e Manejo de Resíduos Sólidos</t>
  </si>
  <si>
    <t>(-) Dedução de Serviços de Saneamento Básico - Limpeza Urbana e Manejo de Resíduos Sólidos - Principal</t>
  </si>
  <si>
    <t>(-) Dedução de Serviços de Saneamento Básico - Limpeza Urbana e Manejo de Resíduos Sólidos - Multas e Juros de Mora</t>
  </si>
  <si>
    <t>(-) Dedução de Serviços de Saneamento Básico - Limpeza Urbana e Manejo de Resíduos Sólidos - Dívida Ativa</t>
  </si>
  <si>
    <t>(-) Dedução de Serviços de Saneamento Básico - Limpeza Urbana e Manejo de Resíduos Sólidos - Dívida Ativa - Multas e Juros de Mora da Dívida Ativa</t>
  </si>
  <si>
    <t>(-) Dedução de Serviços de Saneamento Básico - Limpeza Urbana e Manejo de Resíduos Sólidos - Multas</t>
  </si>
  <si>
    <t>(-) Dedução de Serviços de Saneamento Básico - Limpeza Urbana e Manejo de Resíduos Sólidos - Juros de Mora</t>
  </si>
  <si>
    <t>(-) Dedução de Serviços de Saneamento Básico - Limpeza Urbana e Manejo de Resíduos Sólidos - Dívida Ativa - Multas da Dívida Ativa</t>
  </si>
  <si>
    <t>(-) Dedução de Serviços de Saneamento Básico - Limpeza Urbana e Manejo de Resíduos Sólidos - Juros de Mora da Dívida Ativa</t>
  </si>
  <si>
    <t>(-) Dedução de Serviços de Saneamento Básico - Drenagem e Manejo das Águas Pluviais Urbanas</t>
  </si>
  <si>
    <t>(-) Dedução de Serviços de Saneamento Básico - Drenagem e Manejo das Águas Pluviais Urbanas - Principal</t>
  </si>
  <si>
    <t>(-) Dedução de Serviços de Saneamento Básico - Drenagem e Manejo das Águas Pluviais Urbanas - Multas e Juros de Mora</t>
  </si>
  <si>
    <t>(-) Dedução de Serviços de Saneamento Básico - Drenagem e Manejo das Águas Pluviais Urbanas - Dívida Ativa</t>
  </si>
  <si>
    <t>(-) Dedução de Serviços de Saneamento Básico - Drenagem e Manejo das Águas Pluviais Urbanas - Dívida Ativa - Multas e Juros de Mora da Dívida Ativa</t>
  </si>
  <si>
    <t>(-) Dedução de Serviços de Saneamento Básico - Drenagem e Manejo das Águas Pluviais Urbanas - Multas</t>
  </si>
  <si>
    <t>(-) Dedução de Serviços de Saneamento Básico - Drenagem e Manejo das Águas Pluviais Urbanas - Juros de Mora</t>
  </si>
  <si>
    <t>(-) Dedução de Serviços de Saneamento Básico - Drenagem e Manejo das Águas Pluviais Urbanas - Dívida Ativa - Multas da Dívida Ativa</t>
  </si>
  <si>
    <t>(-) Dedução de Serviços de Saneamento Básico - Drenagem e Manejo das Águas Pluviais Urbanas - Juros de Mora da Dívida Ativa</t>
  </si>
  <si>
    <t>(-) Dedução de Outros Serviços Sujeitos à Regulação</t>
  </si>
  <si>
    <t>(-) Dedução de Outros Serviços Sujeitos à Regulação - Principal</t>
  </si>
  <si>
    <t>(-) Dedução de Outros Serviços Sujeitos à Regulação - Multas e Juros de Mora</t>
  </si>
  <si>
    <t>(-) Dedução de Outros Serviços Sujeitos à Regulação - Dívida Ativa</t>
  </si>
  <si>
    <t>(-) Dedução de Outros Serviços Sujeitos à Regulação - Dívida Ativa - Multas e Juros de Mora da Dívida Ativa</t>
  </si>
  <si>
    <t>(-) Dedução de Outros Serviços Sujeitos à Regulação - Multas</t>
  </si>
  <si>
    <t>(-) Dedução de Outros Serviços Sujeitos à Regulação - Juros de Mora</t>
  </si>
  <si>
    <t>(-) Dedução de Outros Serviços Sujeitos à Regulação - Dívida Ativa - Multas da Dívida Ativa</t>
  </si>
  <si>
    <t>(-) Dedução de Outros Serviços Sujeitos à Regulação - Juros de Mora da Dívida Ativa</t>
  </si>
  <si>
    <t>(-) Dedução de Cota-Parte do Fundo de Participação dos Municípios - Cota Mensal - Principal - FUNDEB</t>
  </si>
  <si>
    <t>(-) Dedução de Cota-Parte do Imposto sobre a Propriedade Territorial Rural</t>
  </si>
  <si>
    <t>(-) Dedução de Cota-Parte do Imposto sobre Produtos Industrializados - Estados Exportadores de Produtos Industrializados</t>
  </si>
  <si>
    <t>(-) Dedução de Transferências de Convênios da União para o Sistema Único de Saúde - SUS</t>
  </si>
  <si>
    <t>(-) Dedução de Transferências de Convênios dos Estados e DF para o Sistema Único de Saúde - SUS</t>
  </si>
  <si>
    <t>(-) Dedução de Transferências de Convênios dos Estados e DF para o Sistema Único de Saúde - SUS - Transferências dos Estados Decorrentes de Emendas Parlamentares Individuais</t>
  </si>
  <si>
    <t>(-) Dedução de Transferências de Convênios dos Estados Destinadas a Programas de Educação - Transferências dos Estados Decorrentes de Emendas Parlamentares Individuais</t>
  </si>
  <si>
    <t>(-) Dedução de Outras Transferências de Convênios dos Estados e DF e de Suas Entidades - Transferências dos Estados Decorrentes de Emendas Parlamentares Individuais</t>
  </si>
  <si>
    <t>(-) Dedução de Transferências de Convênios dos Municípios para o Sistema Único de Saúde - SUS</t>
  </si>
  <si>
    <t>(-) Dedução de Transferências de Pessoas Físicas - Programas de Educação</t>
  </si>
  <si>
    <t>(-) Dedução de Transferências de Pessoas Físicas - Programas de Educação - Principal</t>
  </si>
  <si>
    <t>(-) Dedução de Multas por Danos Ambientais</t>
  </si>
  <si>
    <t>(-) Dedução de Multas Administrativas por Danos Ambientais</t>
  </si>
  <si>
    <t>(-) Dedução de Multas Administrativas por Danos Ambientais - Principal</t>
  </si>
  <si>
    <t>(-) Dedução de Multas Administrativas por Danos Ambientais - Multas e Juros de Mora</t>
  </si>
  <si>
    <t>(-) Dedução de Multas Administrativas por Danos Ambientais - Dívida Ativa</t>
  </si>
  <si>
    <t>(-) Dedução de Multas Administrativas por Danos Ambientais - Dívida Ativa - Multas e Juros de Mora da Dívida Ativa</t>
  </si>
  <si>
    <t>(-) Dedução de Multas Administrativas por Danos Ambientais - Multas</t>
  </si>
  <si>
    <t>(-) Dedução de Multas Administrativas por Danos Ambientais - Juros de Mora</t>
  </si>
  <si>
    <t>(-) Dedução de Multas Administrativas por Danos Ambientais - Dívida Ativa - Multas da Dívida Ativa</t>
  </si>
  <si>
    <t>(-) Dedução de Multas Administrativas por Danos Ambientais - Juros de Mora da Dívida Ativa</t>
  </si>
  <si>
    <t>(-) Dedução de Multas Judiciais por Danos Ambientais</t>
  </si>
  <si>
    <t>(-) Dedução de Multas Judiciais por Danos Ambientais - Principal</t>
  </si>
  <si>
    <t>(-) Dedução de Multas Judiciais por Danos Ambientais - Multas e Juros de Mora</t>
  </si>
  <si>
    <t>(-) Dedução de Multas Judiciais por Danos Ambientais - Dívida Ativa</t>
  </si>
  <si>
    <t>(-) Dedução de Multas Judiciais por Danos Ambientais - Dívida Ativa - Multas e Juros de Mora da Dívida Ativa</t>
  </si>
  <si>
    <t>(-) Dedução de Multas Judiciais por Danos Ambientais - Multas</t>
  </si>
  <si>
    <t>(-) Dedução de Multas Judiciais por Danos Ambientais - Juros de Mora</t>
  </si>
  <si>
    <t>(-) Dedução de Multas Judiciais por Danos Ambientais - Dívida Ativa - Multas da Dívida Ativa</t>
  </si>
  <si>
    <t>(-) Dedução de Multas Judiciais por Danos Ambientais - Juros de Mora da Dívida Ativa</t>
  </si>
  <si>
    <t>(-) Dedução de Indenizações por Danos Causados ao Patrimônio Público</t>
  </si>
  <si>
    <t>(-) Dedução de Indenizações por Danos Causados ao Patrimônio Público - Principal</t>
  </si>
  <si>
    <t>(-) Dedução de Indenizações por Danos Causados ao Patrimônio Público - Multas e Juros de Mora</t>
  </si>
  <si>
    <t>(-) Dedução de Indenizações por Danos Causados ao Patrimônio Público - Dívida Ativa</t>
  </si>
  <si>
    <t>(-) Dedução de Indenizações por Danos Causados ao Patrimônio Público - Multas e Juros de Mora da Dívida Ativa</t>
  </si>
  <si>
    <t>(-) Dedução de Indenizações por Danos Causados ao Patrimônio Público - Multas</t>
  </si>
  <si>
    <t>(-) Dedução de Indenizações por Danos Causados ao Patrimônio Público - Juros de Mora</t>
  </si>
  <si>
    <t>(-) Dedução de Indenizações por Danos Causados ao Patrimônio Público - Multas da Dívida Ativa</t>
  </si>
  <si>
    <t>(-) Dedução de Indenizações por Danos Causados ao Patrimônio Público - Juros da Dívida Ativa</t>
  </si>
  <si>
    <t>(-) Dedução de Indenização por Sinistro</t>
  </si>
  <si>
    <t>(-) Dedução de Indenização por Sinistro - Principal</t>
  </si>
  <si>
    <t>(-) Dedução de Indenização por Sinistro - Multas e Juros de Mora</t>
  </si>
  <si>
    <t>(-) Dedução de Indenização por Sinistro - Dívida Ativa</t>
  </si>
  <si>
    <t>(-) Dedução de Indenização por Sinistro - Multas e Juros de Mora da Dívida Ativa</t>
  </si>
  <si>
    <t>(-) Dedução de Indenização por Sinistro - Multas</t>
  </si>
  <si>
    <t>(-) Dedução de Indenização por Sinistro - Juros de Mora</t>
  </si>
  <si>
    <t>(-) Dedução de Indenização por Sinistro - Multas da Dívida Ativa</t>
  </si>
  <si>
    <t>(-) Dedução de Indenização por Sinistro - Juros da Dívida Ativa</t>
  </si>
  <si>
    <t>(-) Dedução de Transferências de Convênios dos Estados para o Sistema Único de Saúde - SUS</t>
  </si>
  <si>
    <t>(-) Dedução de Transferências de Convênios dos Estados para o Sistema Único de Saúde - SUS - Transferências dos Estados Decorrentes de Emendas Parlamentares Individuais</t>
  </si>
  <si>
    <t>(-) Dedução de Transferências de Convênios dos Estados Destinadas a Programas de Infraestrutura em Transporte - Transferências dos Estados Decorrentes de Emendas Parlamentares Individuais</t>
  </si>
  <si>
    <t>60</t>
  </si>
  <si>
    <t>1.7.1.9.60.0.0.00</t>
  </si>
  <si>
    <t>Transferências da Política Nacional Aldir Blanc de Fomento à Cultura - Lei nº 14.399/2022</t>
  </si>
  <si>
    <t>Registra as transferências referentes à Política Nacional Aldir Blanc de Fomento à Cultura - Lei nº 14.399/2022</t>
  </si>
  <si>
    <t>Portaria STN nº 1.567, de 31/08/2022</t>
  </si>
  <si>
    <t>1.7.1.9.60.0.1.00</t>
  </si>
  <si>
    <t>61</t>
  </si>
  <si>
    <t>1.7.1.9.61.0.0.00</t>
  </si>
  <si>
    <t>Auxílio Financeiro – Outorga Crédito Tributário ICMS – Art. 5º, Inciso V, EC nº 123/2022</t>
  </si>
  <si>
    <t>Registra as receitas referentes ao auxílio financeiro – Outorga Crédito Tributário ICMS – Art. 5º, Inciso V, EC nº 123/2022</t>
  </si>
  <si>
    <t>Portaria STN nº 1567, de 31 de agosto de 2022 (ATO RETIFICADO)</t>
  </si>
  <si>
    <t>1.7.1.9.61.0.1.00</t>
  </si>
  <si>
    <t>1.7.1.9.99.0.1.09</t>
  </si>
  <si>
    <t>Transferências União decorrentes de apoio financeiro para garantir ações emenrgenciais direcionada ao setor cultural, Artigo 5º da Lei Complementar nº 195, de 8 de julho de 2022 – Lei Paulo Gustavo (setor audiovisual). (Ementa Fonte e Natureza da Receita)</t>
  </si>
  <si>
    <t>1.7.1.9.99.0.1.10</t>
  </si>
  <si>
    <t>Transferências União decorrentes de apoio financeiro para garantir ações emenrgenciais direcionada ao setor cultural, Artigo 8º da Lei Complementar nº 195, de 8 de julho de 2022 – Lei Paulo Gustavo (Demais Setores da Cultura). (Ementa Fonte e Natureza da Receita)</t>
  </si>
  <si>
    <t>1.7.1.9.99.0.1.12</t>
  </si>
  <si>
    <t>Transferências União decorrentes assistência financeira em carater emergencial a serem utilizados no custeio da garantia prevista no §2º do art. 230 da CF. (Transporte coletivo). Emenda Constitucional nª 123, de 14 de julho de 2022,  inciso IV do art. 5º</t>
  </si>
  <si>
    <t>9.1.7.1.9.00.0.0.00</t>
  </si>
  <si>
    <t>(-) Dedução de Outras Transferências de Recursos da União e de Suas Entidades</t>
  </si>
  <si>
    <t>Dedução que agrega o valor total de outras transferências de recursos da União e de suas Entidades</t>
  </si>
  <si>
    <t>9.1.7.1.9.61.0.0.00</t>
  </si>
  <si>
    <t>(-) Dedução de Auxílio Financeiro – Outorga Crédito Tributário ICMS – Art. 5º, Inciso V, EC nº 123/2022</t>
  </si>
  <si>
    <t>Registra a dedução das receitas referentes ao auxílio financeiro – Outorga Crédito Tributário ICMS – Art. 5º, Inciso V, EC nº 123/2022</t>
  </si>
  <si>
    <t>9.1.7.1.9.61.0.1.00</t>
  </si>
  <si>
    <t>Portaria STn nº 1.567, de 31/08/2022</t>
  </si>
  <si>
    <t>Auxílio Financeiro - Outorga Crédito Tributário ICMS - Art. 5º, Inciso V, EC nº 123/2022</t>
  </si>
  <si>
    <t>I/Exclusão</t>
  </si>
  <si>
    <t>1.7.1.9.60.0.0</t>
  </si>
  <si>
    <t>1.7.1.9.61.0.0</t>
  </si>
  <si>
    <r>
      <t xml:space="preserve">Outras Transferências de Recursos da União e de Suas Entidades - </t>
    </r>
    <r>
      <rPr>
        <b/>
        <sz val="11"/>
        <rFont val="Calibri"/>
        <family val="2"/>
        <scheme val="minor"/>
      </rPr>
      <t>Artigo 5º</t>
    </r>
    <r>
      <rPr>
        <sz val="11"/>
        <rFont val="Calibri"/>
        <family val="2"/>
        <scheme val="minor"/>
      </rPr>
      <t xml:space="preserve"> da  Lei Complementar nº 195/2022. (setor audiovisual).</t>
    </r>
  </si>
  <si>
    <r>
      <t xml:space="preserve">Outras Transferências de Recursos da União e de Suas Entidades - </t>
    </r>
    <r>
      <rPr>
        <b/>
        <sz val="11"/>
        <rFont val="Calibri"/>
        <family val="2"/>
        <scheme val="minor"/>
      </rPr>
      <t>Artigo 8</t>
    </r>
    <r>
      <rPr>
        <sz val="11"/>
        <rFont val="Calibri"/>
        <family val="2"/>
        <scheme val="minor"/>
      </rPr>
      <t>º da  Lei Complementar nº 195/2022. (Demais Setores da Cultura).</t>
    </r>
  </si>
  <si>
    <r>
      <t xml:space="preserve">Auxílio Financeiro – Outorga Crédito Tributário ICMS – </t>
    </r>
    <r>
      <rPr>
        <b/>
        <sz val="11"/>
        <color theme="8" tint="-0.499984740745262"/>
        <rFont val="Calibri"/>
        <family val="2"/>
        <scheme val="minor"/>
      </rPr>
      <t>Art. 5º, Inciso V, EC nº 123/2022</t>
    </r>
  </si>
  <si>
    <r>
      <t xml:space="preserve">Outras Transferências de Recursos da União e de Suas Entidades -Emenda Constitucional </t>
    </r>
    <r>
      <rPr>
        <b/>
        <sz val="11"/>
        <color theme="8" tint="-0.499984740745262"/>
        <rFont val="Calibri"/>
        <family val="2"/>
        <scheme val="minor"/>
      </rPr>
      <t>nª 123</t>
    </r>
    <r>
      <rPr>
        <sz val="11"/>
        <rFont val="Calibri"/>
        <family val="2"/>
        <scheme val="minor"/>
      </rPr>
      <t xml:space="preserve">, de 14 de julho de 2022,  inciso </t>
    </r>
    <r>
      <rPr>
        <b/>
        <sz val="11"/>
        <color theme="8" tint="-0.499984740745262"/>
        <rFont val="Calibri"/>
        <family val="2"/>
        <scheme val="minor"/>
      </rPr>
      <t>IV do art. 5º</t>
    </r>
  </si>
  <si>
    <t>62</t>
  </si>
  <si>
    <t>Transferência da Compensação Financeira das Perdas com Arrecadação de ICMS - Art. 3º, §4º, LC nº 194/2022.</t>
  </si>
  <si>
    <t>Registra transferência da Compensação Financeira das Perdas com Arrecadação de ICMS - Art. 3º, §4º, LC nº 194/2022.</t>
  </si>
  <si>
    <t>Portaria STN nº 10.460, de 7 de dezembro de 2022.</t>
  </si>
  <si>
    <t>63</t>
  </si>
  <si>
    <t>Transferência da Compensação Financeira das Perdas com Arrecadação de ICMS referente à apropriação da parcela da CFEM devida a União - Art. 3º, §5º, LC nº 194/2022.</t>
  </si>
  <si>
    <t>Registra transferência da Compensação Financeira das Perdas com Arrecadação de ICMS referente à apropriação da parcela da CFEM devida a União - Art. 3º, §5º, LC nº 194/2022.</t>
  </si>
  <si>
    <t>1.7.1.9.62.0.0.00</t>
  </si>
  <si>
    <t>1.7.1.9.63.0.0.00</t>
  </si>
  <si>
    <t>Portaria STN nº 10.460, de 7 de dezembro de 2022</t>
  </si>
  <si>
    <t>1.7.1.9.62.0.0</t>
  </si>
  <si>
    <t>1.7.1.9.63.0.0</t>
  </si>
  <si>
    <t>Transferência da Compensação Financeira das Perdas com Arrecadação de ICMS referente à apropriação da parcela da CFEM devida a União - Art. 3º, §5º, LC nº 194/2022 - Principal</t>
  </si>
  <si>
    <t>Transferência da Compensação Financeira das Perdas com Arrecadação de ICMS - Art. 3º, §4º, LC nº 194/2022 - Principal</t>
  </si>
  <si>
    <t>NATUREZA RECEITA</t>
  </si>
  <si>
    <t>1.7.1.9.62.0.1.00</t>
  </si>
  <si>
    <t>1.7.1.9.63.0.1.00</t>
  </si>
  <si>
    <t>Transferência da Compensação Financeira das Perdas com Arrecadação de ICMS referente à apropriação da parcela da CFEM devida a União - Art. 3º, §5º, LC nº 194/2022  - Principal</t>
  </si>
  <si>
    <t>ENR-2023 (STN)</t>
  </si>
  <si>
    <t>1.7.1.9.99.0.1.13</t>
  </si>
  <si>
    <t>Outras Transferências de Recursos da União e de Suas Entidades - Apoio Financeiro - Lei Complementar nº 201, de 24 de outubro de 2023, Artigos 1º incisos VI e VII, 13 e 14 (Nota Técnica SEI nº 3241/2023/MF - Item 19) - Principal</t>
  </si>
  <si>
    <r>
      <t xml:space="preserve">Outras Transferências de Recursos da União e de Suas Entidades - Apoio Financeiro - </t>
    </r>
    <r>
      <rPr>
        <b/>
        <sz val="11"/>
        <rFont val="Calibri"/>
        <family val="2"/>
        <scheme val="minor"/>
      </rPr>
      <t>Lei Complementar nº 201</t>
    </r>
    <r>
      <rPr>
        <sz val="11"/>
        <rFont val="Calibri"/>
        <family val="2"/>
        <scheme val="minor"/>
      </rPr>
      <t>, de 24 de outubro de 2023, Artigos 1º incisos VI e VII, 13 e 14 (Nota Técnica SEI nº 3241/2023/MF - Item 19)</t>
    </r>
  </si>
  <si>
    <t>Transferências União decorrente de Apoio Financeiro da Lei Complementar nº 201, de 24 de outubro de 2023, Artigos 1º incisos VI e VII, 13 e 14 (Nota Técnica SEI nº 3241/2023/MF - Item 19).</t>
  </si>
  <si>
    <t xml:space="preserve"> Lei Complementar nº 201, de 24 de outubro de 2023, Artigos 1º incisos VI e VII, 13 e 14 (Nota Técnica SEI nº 3241/2023/MF - Item 19).</t>
  </si>
  <si>
    <t>Cota-Parte da Transferência da Compensação Financeira das Perdas com Arrecadação de ICMS - LC nº 194/2022</t>
  </si>
  <si>
    <t>Cota-Parte da Transferência da Compensação Financeira das Perdas com Arrecadação de ICMS - LC nº 194/2022 - Principal</t>
  </si>
  <si>
    <t>Registra o valor da Cota-Parte da Transferência da Compensação Financeira das Perdas com Arrecadação de ICMS - LC nº 194/2022</t>
  </si>
  <si>
    <t>Portaria STN/MF nº 277, de 26 de Abril de 2023</t>
  </si>
  <si>
    <t>(-) Dedução de Outras Transferências dos Estados e Distrito Federal</t>
  </si>
  <si>
    <t>Registra o valor de Outras Transferências dos Estados e Distrito Federal.</t>
  </si>
  <si>
    <t>(-) Dedução de Transferências de Estados a Consórcios Públicos</t>
  </si>
  <si>
    <t>Registra o valor de Transferências de Estados a Consórcios Públicos</t>
  </si>
  <si>
    <t>Registra o valor de Transferências de Estados a Consórcios Públicos - Principal</t>
  </si>
  <si>
    <t xml:space="preserve"> (-) Dedução de Transferências de Estados a Consórcios Públicos - Principal</t>
  </si>
  <si>
    <t>(-) Dedução de Transferências de Estados Destinadas à Assistência Social</t>
  </si>
  <si>
    <t>Registra o valor de Transferências de Estados Destinadas à Assistência Social</t>
  </si>
  <si>
    <t>(-) Dedução de Transferências de Estados Destinadas à Assistência Social - Principal</t>
  </si>
  <si>
    <t>Registra o valor de Transferências de Estados Destinadas à Assistência Social - Principal</t>
  </si>
  <si>
    <t>(-) Dedução de Transferências de Estados Destinadas à Assistência Social - Transferências dos Estados Decorrentes de Emendas Parlamentares Individuais</t>
  </si>
  <si>
    <t xml:space="preserve">Registra o valor de Transferências de Estados Destinadas à Assistência Social - Transferências dos Estados Decorrentes de Emendas Parlamentares Individuais </t>
  </si>
  <si>
    <t>(-) Dedução de Transferências de Estados Destinadas à Assistência Social - Transferências dos Estados Decorrentes de Emendas Parlamentares de Bancada</t>
  </si>
  <si>
    <t>Registra o valor de Transferências de Estados Destinadas à Assistência Social - Transferências dos Estados Decorrentes de Emendas Parlamentares de Bancada</t>
  </si>
  <si>
    <t xml:space="preserve">(-) Dedução de Transferências de Recursos Destinados a Programas de Educação </t>
  </si>
  <si>
    <t>Registra o valor de Transferências de Recursos Destinados a Programas de Educação</t>
  </si>
  <si>
    <t>(-) Dedução de Transferências de Recursos Destinados a Programas de Educação - Principal</t>
  </si>
  <si>
    <t>(-) Dedução de Transferências de Recursos Destinados a Programas de Educação - Identificação das Transferências dos Estados Decorrentes de Emendas Parlamentares Individuais</t>
  </si>
  <si>
    <t>Registra o valor de Transferências de Recursos Destinados a Programas de Educação - Identificação das Transferências dos Estados Decorrentes de Emendas Parlamentares Individuais</t>
  </si>
  <si>
    <t>(-) Dedução de Transferências de Recursos Destinados a Programas de Educação - Identificação das Transferências dos Estados Decorrentes de Emendas Parlamentares de Bancada</t>
  </si>
  <si>
    <t>Registra o valor de Transferências de Recursos Destinados a Programas de Educação - Identificação das Transferências dos Estados Decorrentes de Emendas Parlamentares de Bancada</t>
  </si>
  <si>
    <t xml:space="preserve">(-) Dedução de Cota - Parte da Transferência da Compensação Financeira das Perdas Com Arrecadação de ICMS - LC nº 194/2022 </t>
  </si>
  <si>
    <t>Registra o valor de Cota - Parte da Transferência da Compensação Financeira das Perdas Com Arrecadação de ICMS - LC nº 194/2022</t>
  </si>
  <si>
    <t>(-) Dedução de Cota - Parte da Transferência da Compensação Financeira das Perdas Com Arrecadação de ICMS - LC nº 194/2022 - Principal</t>
  </si>
  <si>
    <t>(-) Dedução de Outras Transferências dos Estados e DF</t>
  </si>
  <si>
    <t>Registra o valor de Outras Transferências dos Estados e DF</t>
  </si>
  <si>
    <t>(-) Dedução de Outras Transferências dos Estados e DF - Principal</t>
  </si>
  <si>
    <t>(-) Dedução de Outras Transferências dos Estados e DF - Transferência Especial Relativas às Emendas Individuais (Art. 166 - A, Inciso I, da CF)</t>
  </si>
  <si>
    <t>Registra o valor de Outras Transferências dos Estados e DF - Transferência Especial Relativas às Emendas Individuais (Art. 166 - A, Inciso I, da CF)</t>
  </si>
  <si>
    <t>(-) Dedução de Outras Transferências dos Estados e DF - Transferências dos Estados Decorrentes de Emendas Parlamentares Individuais</t>
  </si>
  <si>
    <t>Registra o valor de Outras Transferências dos Estados e DF - Transferências dos Estados Decorrentes de Emendas Parlamentares Individuais</t>
  </si>
  <si>
    <t xml:space="preserve"> (-) Dedução de Outras Transferências de Convênios dos Estados e DF e de Suas Entidades - Transferências dos Estados Decorrentes de Emendas Parlamentares de Bancada</t>
  </si>
  <si>
    <t>Registra o valor de Outras Transferências de Convênios dos Estados e DF e de Suas Entidades - Transferências dos Estados Decorrentes de Emendas Parlamentares de Bancada</t>
  </si>
  <si>
    <t xml:space="preserve">(-) Dedução de Outras Transferências dos Estados e DF </t>
  </si>
  <si>
    <t xml:space="preserve">Registra o valor de Outras Transferências dos Estados e DF </t>
  </si>
  <si>
    <t>1.7.2.9.53.0.0.00</t>
  </si>
  <si>
    <t>Cota - Parte da Transferência da Compensação Financeira das Perdas Com Arrecadação de ICMS - LC nº 194/2022</t>
  </si>
  <si>
    <t>1.7.2.9.53.0.1.00</t>
  </si>
  <si>
    <t>Cota - Parte da Transferência da Compensação Financeira das Perdas Com Arrecadação de ICMS - LC nº 194/2022 - Principal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</si>
</sst>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
  </numFmts>
  <fonts count="52"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70C0"/>
      <name val="Calibri"/>
      <family val="2"/>
      <scheme val="minor"/>
    </font>
    <font>
      <strike/>
      <sz val="11"/>
      <name val="Calibri"/>
      <family val="2"/>
      <scheme val="minor"/>
    </font>
    <font>
      <b/>
      <sz val="12"/>
      <color theme="1"/>
      <name val="Calibri"/>
      <family val="2"/>
      <scheme val="minor"/>
    </font>
    <font>
      <sz val="8"/>
      <name val="Calibri"/>
      <family val="2"/>
      <scheme val="minor"/>
    </font>
    <font>
      <sz val="9"/>
      <color indexed="81"/>
      <name val="Segoe UI"/>
      <family val="2"/>
    </font>
    <font>
      <b/>
      <sz val="9"/>
      <color indexed="81"/>
      <name val="Segoe UI"/>
      <family val="2"/>
    </font>
    <font>
      <sz val="11"/>
      <color rgb="FF7030A0"/>
      <name val="Calibri"/>
      <family val="2"/>
      <scheme val="minor"/>
    </font>
    <font>
      <sz val="11"/>
      <color rgb="FFFF0000"/>
      <name val="Calibri"/>
      <family val="2"/>
      <scheme val="minor"/>
    </font>
    <font>
      <sz val="11"/>
      <color rgb="FF00B0F0"/>
      <name val="Calibri"/>
      <family val="2"/>
      <scheme val="minor"/>
    </font>
    <font>
      <sz val="22"/>
      <color rgb="FFFFFF00"/>
      <name val="Arial Black"/>
      <family val="2"/>
    </font>
    <font>
      <sz val="11"/>
      <color theme="1"/>
      <name val="Calibri"/>
      <family val="2"/>
      <scheme val="minor"/>
    </font>
    <font>
      <sz val="11"/>
      <color rgb="FF002060"/>
      <name val="Calibri"/>
      <family val="2"/>
      <scheme val="minor"/>
    </font>
    <font>
      <sz val="10"/>
      <name val="Calibri"/>
      <family val="2"/>
      <scheme val="minor"/>
    </font>
    <font>
      <sz val="11"/>
      <color rgb="FF92D050"/>
      <name val="Calibri"/>
      <family val="2"/>
      <scheme val="minor"/>
    </font>
    <font>
      <strike/>
      <sz val="11"/>
      <color rgb="FF0070C0"/>
      <name val="Calibri"/>
      <family val="2"/>
      <scheme val="minor"/>
    </font>
    <font>
      <u/>
      <sz val="11"/>
      <color theme="10"/>
      <name val="Calibri"/>
      <family val="2"/>
    </font>
    <font>
      <sz val="10"/>
      <name val="Arial"/>
      <family val="2"/>
    </font>
    <font>
      <sz val="10"/>
      <name val="MS Sans Serif"/>
      <family val="2"/>
    </font>
    <font>
      <sz val="10"/>
      <color indexed="8"/>
      <name val="Arial"/>
      <family val="2"/>
    </font>
    <font>
      <sz val="11"/>
      <color indexed="8"/>
      <name val="Calibri"/>
      <family val="2"/>
    </font>
    <font>
      <sz val="11"/>
      <color rgb="FF000000"/>
      <name val="Calibri"/>
      <family val="2"/>
      <charset val="1"/>
    </font>
    <font>
      <sz val="11"/>
      <color indexed="8"/>
      <name val="Calibri"/>
      <family val="2"/>
      <scheme val="minor"/>
    </font>
    <font>
      <sz val="10"/>
      <name val="Arial"/>
      <family val="2"/>
      <charset val="1"/>
    </font>
    <font>
      <b/>
      <sz val="12"/>
      <color rgb="FFFFFF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strike/>
      <sz val="11"/>
      <color rgb="FFFF0000"/>
      <name val="Calibri"/>
      <family val="2"/>
      <scheme val="minor"/>
    </font>
    <font>
      <sz val="11"/>
      <color rgb="FF000000"/>
      <name val="Calibri"/>
      <family val="2"/>
      <scheme val="minor"/>
    </font>
    <font>
      <sz val="11"/>
      <color rgb="FF000000"/>
      <name val="Calibri"/>
      <family val="2"/>
    </font>
    <font>
      <sz val="8"/>
      <name val="Times New Roman"/>
      <family val="1"/>
    </font>
    <font>
      <sz val="12"/>
      <color theme="1"/>
      <name val="Calibri"/>
      <family val="2"/>
      <scheme val="minor"/>
    </font>
    <font>
      <b/>
      <sz val="12"/>
      <color rgb="FF0070C0"/>
      <name val="Calibri"/>
      <family val="2"/>
      <scheme val="minor"/>
    </font>
    <font>
      <b/>
      <sz val="12"/>
      <color rgb="FF7030A0"/>
      <name val="Calibri"/>
      <family val="2"/>
      <scheme val="minor"/>
    </font>
    <font>
      <sz val="12"/>
      <color theme="9" tint="-0.249977111117893"/>
      <name val="Calibri"/>
      <family val="2"/>
      <scheme val="minor"/>
    </font>
    <font>
      <b/>
      <sz val="12"/>
      <color rgb="FFFF0000"/>
      <name val="Calibri"/>
      <family val="2"/>
      <scheme val="minor"/>
    </font>
    <font>
      <b/>
      <strike/>
      <sz val="12"/>
      <color rgb="FFFF0000"/>
      <name val="Calibri"/>
      <family val="2"/>
      <scheme val="minor"/>
    </font>
    <font>
      <b/>
      <sz val="12"/>
      <name val="Calibri"/>
      <family val="2"/>
      <scheme val="minor"/>
    </font>
    <font>
      <sz val="12"/>
      <name val="Calibri"/>
      <family val="2"/>
      <scheme val="minor"/>
    </font>
    <font>
      <sz val="10"/>
      <color rgb="FF0070C0"/>
      <name val="Calibri"/>
      <family val="2"/>
      <charset val="1"/>
    </font>
    <font>
      <sz val="10"/>
      <color rgb="FF7030A0"/>
      <name val="Calibri"/>
      <family val="2"/>
      <scheme val="minor"/>
    </font>
    <font>
      <sz val="11"/>
      <color rgb="FF7030A0"/>
      <name val="Times New Roman"/>
      <family val="1"/>
    </font>
    <font>
      <sz val="10"/>
      <color rgb="FF000000"/>
      <name val="Calibri"/>
      <family val="2"/>
      <charset val="1"/>
    </font>
    <font>
      <b/>
      <sz val="24"/>
      <color theme="0"/>
      <name val="Calibri"/>
      <family val="2"/>
      <scheme val="minor"/>
    </font>
    <font>
      <b/>
      <sz val="14"/>
      <color rgb="FFFFFF00"/>
      <name val="Calibri"/>
      <family val="2"/>
      <scheme val="minor"/>
    </font>
    <font>
      <b/>
      <sz val="11"/>
      <color theme="8" tint="-0.499984740745262"/>
      <name val="Calibri"/>
      <family val="2"/>
      <scheme val="minor"/>
    </font>
    <font>
      <sz val="11"/>
      <name val="Calibri"/>
      <family val="2"/>
      <scheme val="minor"/>
    </font>
    <font>
      <sz val="11"/>
      <name val="Calibri"/>
      <scheme val="minor"/>
    </font>
  </fonts>
  <fills count="26">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00FFFF"/>
        <bgColor indexed="64"/>
      </patternFill>
    </fill>
    <fill>
      <patternFill patternType="solid">
        <fgColor rgb="FFFF0000"/>
        <bgColor indexed="64"/>
      </patternFill>
    </fill>
    <fill>
      <patternFill patternType="solid">
        <fgColor theme="1"/>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6"/>
        <bgColor indexed="64"/>
      </patternFill>
    </fill>
    <fill>
      <patternFill patternType="solid">
        <fgColor theme="4" tint="-0.249977111117893"/>
        <bgColor indexed="64"/>
      </patternFill>
    </fill>
    <fill>
      <patternFill patternType="solid">
        <fgColor theme="2" tint="-0.89999084444715716"/>
        <bgColor indexed="64"/>
      </patternFill>
    </fill>
    <fill>
      <patternFill patternType="solid">
        <fgColor theme="7" tint="0.59999389629810485"/>
        <bgColor indexed="64"/>
      </patternFill>
    </fill>
    <fill>
      <patternFill patternType="solid">
        <fgColor theme="9" tint="-0.49998474074526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9">
    <xf numFmtId="0" fontId="0" fillId="0" borderId="0"/>
    <xf numFmtId="0" fontId="19" fillId="0" borderId="0" applyNumberFormat="0" applyFill="0" applyBorder="0" applyAlignment="0" applyProtection="0">
      <alignment vertical="top"/>
      <protection locked="0"/>
    </xf>
    <xf numFmtId="0" fontId="20" fillId="0" borderId="0"/>
    <xf numFmtId="0" fontId="21" fillId="0" borderId="0"/>
    <xf numFmtId="0" fontId="22" fillId="0" borderId="0"/>
    <xf numFmtId="0" fontId="21" fillId="0" borderId="0"/>
    <xf numFmtId="0" fontId="23" fillId="0" borderId="0"/>
    <xf numFmtId="0" fontId="21" fillId="0" borderId="0"/>
    <xf numFmtId="0" fontId="20" fillId="0" borderId="0"/>
    <xf numFmtId="0" fontId="20" fillId="0" borderId="0"/>
    <xf numFmtId="0" fontId="24" fillId="0" borderId="0"/>
    <xf numFmtId="0" fontId="14" fillId="0" borderId="0"/>
    <xf numFmtId="0" fontId="14" fillId="0" borderId="0"/>
    <xf numFmtId="0" fontId="14" fillId="0" borderId="0"/>
    <xf numFmtId="0" fontId="25" fillId="0" borderId="0"/>
    <xf numFmtId="0" fontId="14" fillId="0" borderId="0"/>
    <xf numFmtId="0" fontId="14" fillId="0" borderId="0"/>
    <xf numFmtId="165" fontId="20" fillId="0" borderId="0" applyFont="0" applyBorder="0" applyAlignment="0" applyProtection="0"/>
    <xf numFmtId="0" fontId="26" fillId="0" borderId="0"/>
  </cellStyleXfs>
  <cellXfs count="320">
    <xf numFmtId="0" fontId="0" fillId="0" borderId="0" xfId="0"/>
    <xf numFmtId="0" fontId="2" fillId="0" borderId="1" xfId="0" applyFont="1" applyBorder="1" applyAlignment="1">
      <alignment vertical="center" wrapText="1"/>
    </xf>
    <xf numFmtId="0" fontId="2" fillId="5" borderId="1" xfId="0" applyFont="1" applyFill="1" applyBorder="1" applyAlignment="1">
      <alignment vertical="center" wrapText="1"/>
    </xf>
    <xf numFmtId="0" fontId="2" fillId="4" borderId="1" xfId="0" applyFont="1" applyFill="1" applyBorder="1" applyAlignment="1">
      <alignment vertical="center" wrapText="1"/>
    </xf>
    <xf numFmtId="0" fontId="2" fillId="6" borderId="1" xfId="0" applyFont="1" applyFill="1" applyBorder="1" applyAlignment="1">
      <alignment vertical="center" wrapText="1"/>
    </xf>
    <xf numFmtId="0" fontId="2" fillId="2" borderId="1" xfId="0" applyFont="1" applyFill="1" applyBorder="1" applyAlignment="1">
      <alignment vertical="center" wrapText="1"/>
    </xf>
    <xf numFmtId="0" fontId="2" fillId="0" borderId="0" xfId="0" applyFont="1" applyAlignment="1">
      <alignment vertical="center" wrapText="1"/>
    </xf>
    <xf numFmtId="0" fontId="2" fillId="0" borderId="0" xfId="0" applyFont="1" applyAlignment="1">
      <alignment vertical="center"/>
    </xf>
    <xf numFmtId="0" fontId="2" fillId="8" borderId="1" xfId="0" applyFont="1" applyFill="1" applyBorder="1" applyAlignment="1">
      <alignment vertical="center" wrapText="1"/>
    </xf>
    <xf numFmtId="0" fontId="2" fillId="3" borderId="2" xfId="0" applyFont="1" applyFill="1" applyBorder="1" applyAlignment="1">
      <alignment vertical="center" wrapText="1"/>
    </xf>
    <xf numFmtId="0" fontId="2" fillId="9" borderId="1" xfId="0" applyFont="1" applyFill="1" applyBorder="1" applyAlignment="1">
      <alignment vertical="center" wrapText="1"/>
    </xf>
    <xf numFmtId="0" fontId="2" fillId="0" borderId="0" xfId="0" applyFont="1" applyAlignment="1">
      <alignment horizontal="center" vertical="center" wrapText="1"/>
    </xf>
    <xf numFmtId="0" fontId="4" fillId="9" borderId="1" xfId="0" applyFont="1" applyFill="1" applyBorder="1" applyAlignment="1">
      <alignment vertical="center" wrapText="1"/>
    </xf>
    <xf numFmtId="164" fontId="4" fillId="9" borderId="1" xfId="0" applyNumberFormat="1" applyFont="1" applyFill="1" applyBorder="1" applyAlignment="1">
      <alignment horizontal="center" vertical="center" wrapText="1"/>
    </xf>
    <xf numFmtId="0" fontId="12" fillId="9" borderId="1" xfId="0" applyFont="1" applyFill="1" applyBorder="1" applyAlignment="1">
      <alignment vertical="center" wrapText="1"/>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2" fillId="9" borderId="0" xfId="0" applyFont="1" applyFill="1" applyAlignment="1">
      <alignment horizontal="center" vertical="center"/>
    </xf>
    <xf numFmtId="164" fontId="2" fillId="0" borderId="3"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164" fontId="2" fillId="0" borderId="1" xfId="0" applyNumberFormat="1" applyFont="1" applyBorder="1" applyAlignment="1">
      <alignment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4" fillId="0" borderId="1" xfId="0" applyFont="1" applyBorder="1" applyAlignment="1">
      <alignment vertical="center" wrapText="1"/>
    </xf>
    <xf numFmtId="0" fontId="0" fillId="0" borderId="0" xfId="0" applyAlignment="1">
      <alignment vertical="center"/>
    </xf>
    <xf numFmtId="164" fontId="12" fillId="9"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xf numFmtId="49" fontId="2" fillId="0" borderId="1" xfId="0" applyNumberFormat="1" applyFont="1" applyBorder="1" applyAlignment="1">
      <alignment horizontal="center" vertical="center"/>
    </xf>
    <xf numFmtId="164" fontId="4" fillId="0" borderId="1" xfId="0" applyNumberFormat="1" applyFont="1" applyBorder="1" applyAlignment="1">
      <alignment horizontal="center" vertical="center" wrapText="1"/>
    </xf>
    <xf numFmtId="0" fontId="0" fillId="0" borderId="1" xfId="0" applyBorder="1" applyAlignment="1">
      <alignment vertical="center"/>
    </xf>
    <xf numFmtId="0" fontId="6" fillId="11" borderId="1" xfId="0" applyFont="1" applyFill="1" applyBorder="1" applyAlignment="1">
      <alignment horizontal="center" vertical="center" textRotation="255" wrapText="1"/>
    </xf>
    <xf numFmtId="0" fontId="6" fillId="11" borderId="1" xfId="0" applyFont="1" applyFill="1" applyBorder="1" applyAlignment="1">
      <alignment horizontal="center" vertical="center" wrapText="1"/>
    </xf>
    <xf numFmtId="0" fontId="15" fillId="9" borderId="1" xfId="0" applyFont="1" applyFill="1" applyBorder="1" applyAlignment="1">
      <alignment vertical="center" wrapText="1"/>
    </xf>
    <xf numFmtId="0" fontId="2" fillId="2" borderId="0" xfId="0" applyFont="1" applyFill="1" applyAlignment="1">
      <alignment vertical="center"/>
    </xf>
    <xf numFmtId="0" fontId="2" fillId="10" borderId="0" xfId="0" applyFont="1" applyFill="1" applyAlignment="1">
      <alignment vertical="center"/>
    </xf>
    <xf numFmtId="0" fontId="2" fillId="7" borderId="0" xfId="0" applyFont="1" applyFill="1" applyAlignment="1">
      <alignment vertical="center"/>
    </xf>
    <xf numFmtId="0" fontId="2" fillId="5" borderId="0" xfId="0" applyFont="1" applyFill="1" applyAlignment="1">
      <alignment vertical="center"/>
    </xf>
    <xf numFmtId="49" fontId="10"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49" fontId="10" fillId="0" borderId="1" xfId="0" applyNumberFormat="1" applyFont="1" applyBorder="1" applyAlignment="1">
      <alignment vertical="center" wrapText="1"/>
    </xf>
    <xf numFmtId="49" fontId="4" fillId="0" borderId="1" xfId="0" applyNumberFormat="1" applyFont="1" applyBorder="1" applyAlignment="1">
      <alignment vertical="center" wrapText="1"/>
    </xf>
    <xf numFmtId="0" fontId="5" fillId="14" borderId="0" xfId="0" applyFont="1" applyFill="1" applyAlignment="1">
      <alignment vertical="center"/>
    </xf>
    <xf numFmtId="49" fontId="4" fillId="9" borderId="1" xfId="0" applyNumberFormat="1" applyFont="1" applyFill="1" applyBorder="1" applyAlignment="1">
      <alignment horizontal="center" vertical="center" wrapText="1"/>
    </xf>
    <xf numFmtId="49" fontId="2" fillId="9" borderId="1" xfId="0" applyNumberFormat="1" applyFont="1" applyFill="1" applyBorder="1" applyAlignment="1">
      <alignment horizontal="center" vertical="center" wrapText="1"/>
    </xf>
    <xf numFmtId="49" fontId="4" fillId="0" borderId="1" xfId="0" applyNumberFormat="1" applyFont="1" applyBorder="1" applyAlignment="1">
      <alignment horizontal="center" vertical="center"/>
    </xf>
    <xf numFmtId="0" fontId="10" fillId="0" borderId="0" xfId="0" applyFont="1" applyAlignment="1">
      <alignment vertical="center"/>
    </xf>
    <xf numFmtId="49"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49" fontId="12" fillId="0" borderId="1" xfId="0" applyNumberFormat="1" applyFont="1" applyBorder="1" applyAlignment="1">
      <alignment vertical="center" wrapText="1"/>
    </xf>
    <xf numFmtId="0" fontId="5" fillId="0" borderId="0" xfId="0" applyFont="1" applyAlignment="1">
      <alignment vertical="center"/>
    </xf>
    <xf numFmtId="0" fontId="2" fillId="0" borderId="7" xfId="0" applyFont="1" applyBorder="1" applyAlignment="1">
      <alignment horizontal="center" vertical="center" wrapText="1"/>
    </xf>
    <xf numFmtId="0" fontId="4" fillId="0" borderId="0" xfId="0" applyFont="1" applyAlignment="1">
      <alignment vertical="center"/>
    </xf>
    <xf numFmtId="49" fontId="15" fillId="0" borderId="1" xfId="0" applyNumberFormat="1" applyFont="1" applyBorder="1" applyAlignment="1">
      <alignment horizontal="center" vertical="center" wrapText="1"/>
    </xf>
    <xf numFmtId="0" fontId="15" fillId="0" borderId="1" xfId="0" applyFont="1" applyBorder="1" applyAlignment="1">
      <alignment vertical="center" wrapText="1"/>
    </xf>
    <xf numFmtId="0" fontId="15" fillId="0" borderId="1" xfId="0" applyFont="1" applyBorder="1" applyAlignment="1">
      <alignment horizontal="center" vertical="center" wrapText="1"/>
    </xf>
    <xf numFmtId="0" fontId="12" fillId="0" borderId="1" xfId="0" applyFont="1" applyBorder="1" applyAlignment="1">
      <alignment vertical="center" wrapText="1"/>
    </xf>
    <xf numFmtId="49" fontId="12" fillId="0" borderId="1" xfId="0" applyNumberFormat="1" applyFont="1" applyBorder="1" applyAlignment="1">
      <alignment horizontal="center" vertical="center"/>
    </xf>
    <xf numFmtId="49" fontId="12" fillId="9" borderId="1" xfId="0" applyNumberFormat="1" applyFont="1" applyFill="1" applyBorder="1" applyAlignment="1">
      <alignment horizontal="center" vertical="center" wrapText="1"/>
    </xf>
    <xf numFmtId="0" fontId="2" fillId="15" borderId="1" xfId="0" applyFont="1" applyFill="1" applyBorder="1" applyAlignment="1">
      <alignment vertical="center"/>
    </xf>
    <xf numFmtId="0" fontId="2" fillId="0" borderId="1" xfId="0" applyFont="1" applyBorder="1" applyAlignment="1">
      <alignment horizontal="center" vertical="center"/>
    </xf>
    <xf numFmtId="0" fontId="0" fillId="15" borderId="1" xfId="0" applyFill="1" applyBorder="1" applyAlignment="1">
      <alignment vertical="center"/>
    </xf>
    <xf numFmtId="0" fontId="5" fillId="0" borderId="1" xfId="0" applyFont="1" applyBorder="1" applyAlignment="1">
      <alignment horizontal="center" vertical="center" wrapText="1"/>
    </xf>
    <xf numFmtId="0" fontId="18" fillId="0" borderId="1" xfId="0" applyFont="1" applyBorder="1" applyAlignment="1">
      <alignment horizontal="center" vertical="center" wrapText="1"/>
    </xf>
    <xf numFmtId="164" fontId="2" fillId="9" borderId="1" xfId="0" applyNumberFormat="1" applyFont="1" applyFill="1" applyBorder="1" applyAlignment="1">
      <alignment horizontal="center" vertical="center" wrapText="1"/>
    </xf>
    <xf numFmtId="49" fontId="2" fillId="0" borderId="5" xfId="0" applyNumberFormat="1" applyFont="1" applyBorder="1" applyAlignment="1">
      <alignment horizontal="center" vertical="center" wrapText="1"/>
    </xf>
    <xf numFmtId="0" fontId="2" fillId="16" borderId="0" xfId="0" applyFont="1" applyFill="1" applyAlignment="1">
      <alignment vertical="center"/>
    </xf>
    <xf numFmtId="0" fontId="2" fillId="16" borderId="0" xfId="0" applyFont="1" applyFill="1" applyAlignment="1">
      <alignment horizontal="center" vertical="center"/>
    </xf>
    <xf numFmtId="0" fontId="2" fillId="16" borderId="0" xfId="0" applyFont="1" applyFill="1" applyAlignment="1">
      <alignment vertical="center" wrapText="1"/>
    </xf>
    <xf numFmtId="0" fontId="2" fillId="16" borderId="0" xfId="0" applyFont="1" applyFill="1" applyAlignment="1">
      <alignment horizontal="center" vertical="center" wrapText="1"/>
    </xf>
    <xf numFmtId="49" fontId="2" fillId="0" borderId="5"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4" fillId="0" borderId="5" xfId="0" applyNumberFormat="1" applyFont="1" applyBorder="1" applyAlignment="1">
      <alignment horizontal="center" vertical="center"/>
    </xf>
    <xf numFmtId="49" fontId="10" fillId="0" borderId="5" xfId="0" applyNumberFormat="1" applyFont="1" applyBorder="1" applyAlignment="1">
      <alignment horizontal="center" vertical="center"/>
    </xf>
    <xf numFmtId="0" fontId="27" fillId="17" borderId="5" xfId="0" applyFont="1" applyFill="1" applyBorder="1" applyAlignment="1">
      <alignment horizontal="center" vertical="center" textRotation="255" wrapText="1"/>
    </xf>
    <xf numFmtId="0" fontId="27" fillId="17" borderId="1" xfId="0" applyFont="1" applyFill="1" applyBorder="1" applyAlignment="1">
      <alignment horizontal="center" vertical="center" wrapText="1"/>
    </xf>
    <xf numFmtId="0" fontId="5" fillId="0" borderId="1" xfId="0" applyFont="1" applyBorder="1" applyAlignment="1">
      <alignment vertical="center" wrapText="1"/>
    </xf>
    <xf numFmtId="0" fontId="17" fillId="0" borderId="1" xfId="0" applyFont="1" applyBorder="1" applyAlignment="1">
      <alignment vertical="center" wrapText="1"/>
    </xf>
    <xf numFmtId="0" fontId="16" fillId="0" borderId="1" xfId="0" applyFont="1" applyBorder="1" applyAlignment="1">
      <alignment vertical="center" wrapText="1"/>
    </xf>
    <xf numFmtId="49" fontId="16" fillId="0" borderId="1" xfId="0" applyNumberFormat="1" applyFont="1" applyBorder="1" applyAlignment="1">
      <alignment horizontal="justify" vertical="center" wrapText="1"/>
    </xf>
    <xf numFmtId="0" fontId="29" fillId="0" borderId="0" xfId="0" applyFont="1"/>
    <xf numFmtId="0" fontId="29" fillId="0" borderId="0" xfId="0" applyFont="1" applyAlignment="1">
      <alignment vertical="center"/>
    </xf>
    <xf numFmtId="0" fontId="29" fillId="0" borderId="0" xfId="0" applyFont="1" applyAlignment="1">
      <alignment horizontal="center" vertical="center" wrapText="1"/>
    </xf>
    <xf numFmtId="0" fontId="29" fillId="0" borderId="14" xfId="0" applyFont="1" applyBorder="1" applyAlignment="1">
      <alignment vertical="center" wrapText="1"/>
    </xf>
    <xf numFmtId="0" fontId="30" fillId="0" borderId="0" xfId="0" applyFont="1" applyAlignment="1">
      <alignment horizontal="center" vertical="center"/>
    </xf>
    <xf numFmtId="49" fontId="2" fillId="10" borderId="1" xfId="0" applyNumberFormat="1" applyFont="1" applyFill="1" applyBorder="1" applyAlignment="1">
      <alignment vertical="center" wrapText="1"/>
    </xf>
    <xf numFmtId="0" fontId="2" fillId="0" borderId="1" xfId="0" applyFont="1" applyBorder="1" applyAlignment="1">
      <alignment vertical="top" wrapText="1"/>
    </xf>
    <xf numFmtId="49" fontId="2" fillId="18" borderId="1" xfId="0" applyNumberFormat="1" applyFont="1" applyFill="1" applyBorder="1" applyAlignment="1">
      <alignment vertical="center" wrapText="1"/>
    </xf>
    <xf numFmtId="0" fontId="2" fillId="18" borderId="1" xfId="0" applyFont="1" applyFill="1" applyBorder="1" applyAlignment="1">
      <alignment vertical="center" wrapText="1"/>
    </xf>
    <xf numFmtId="0" fontId="0" fillId="0" borderId="0" xfId="0" applyAlignment="1">
      <alignment vertical="center" wrapText="1"/>
    </xf>
    <xf numFmtId="0" fontId="11" fillId="10" borderId="1" xfId="0" applyFont="1" applyFill="1" applyBorder="1" applyAlignment="1">
      <alignment horizontal="center" vertical="center" wrapText="1"/>
    </xf>
    <xf numFmtId="49" fontId="11" fillId="10" borderId="1" xfId="0" applyNumberFormat="1" applyFont="1" applyFill="1" applyBorder="1" applyAlignment="1">
      <alignment vertical="center" wrapText="1"/>
    </xf>
    <xf numFmtId="0" fontId="3" fillId="0" borderId="0" xfId="0" applyFont="1" applyAlignment="1">
      <alignment vertical="center"/>
    </xf>
    <xf numFmtId="49" fontId="2" fillId="0" borderId="1" xfId="0" applyNumberFormat="1" applyFont="1" applyBorder="1" applyAlignment="1">
      <alignment vertical="center"/>
    </xf>
    <xf numFmtId="0" fontId="2" fillId="0" borderId="0" xfId="0" applyFont="1" applyAlignment="1">
      <alignment horizontal="center"/>
    </xf>
    <xf numFmtId="0" fontId="2" fillId="9" borderId="0" xfId="0" applyFont="1" applyFill="1" applyAlignment="1">
      <alignment horizontal="center"/>
    </xf>
    <xf numFmtId="164" fontId="2" fillId="9" borderId="3" xfId="0" applyNumberFormat="1" applyFont="1" applyFill="1" applyBorder="1" applyAlignment="1">
      <alignment horizontal="center" vertical="center" wrapText="1"/>
    </xf>
    <xf numFmtId="164" fontId="2" fillId="9" borderId="1" xfId="0" applyNumberFormat="1" applyFont="1" applyFill="1" applyBorder="1" applyAlignment="1">
      <alignment vertical="center" wrapText="1"/>
    </xf>
    <xf numFmtId="0" fontId="2" fillId="9" borderId="4" xfId="0" applyFont="1" applyFill="1" applyBorder="1" applyAlignment="1">
      <alignment horizontal="center" vertical="center" wrapText="1"/>
    </xf>
    <xf numFmtId="164" fontId="2" fillId="7" borderId="3" xfId="0" applyNumberFormat="1" applyFont="1" applyFill="1" applyBorder="1" applyAlignment="1">
      <alignment horizontal="center" vertical="center" wrapText="1"/>
    </xf>
    <xf numFmtId="164" fontId="2" fillId="7" borderId="1" xfId="0" applyNumberFormat="1" applyFont="1" applyFill="1" applyBorder="1" applyAlignment="1">
      <alignment horizontal="center" vertical="center" wrapText="1"/>
    </xf>
    <xf numFmtId="164" fontId="5" fillId="9" borderId="3" xfId="0" applyNumberFormat="1" applyFont="1" applyFill="1" applyBorder="1" applyAlignment="1">
      <alignment horizontal="center" vertical="center" wrapText="1"/>
    </xf>
    <xf numFmtId="164" fontId="5" fillId="9" borderId="1" xfId="0" applyNumberFormat="1" applyFont="1" applyFill="1" applyBorder="1" applyAlignment="1">
      <alignment horizontal="center" vertical="center" wrapText="1"/>
    </xf>
    <xf numFmtId="0" fontId="31" fillId="9" borderId="1" xfId="0" applyFont="1" applyFill="1" applyBorder="1" applyAlignment="1">
      <alignment horizontal="center" vertical="center" wrapText="1"/>
    </xf>
    <xf numFmtId="0" fontId="2" fillId="9" borderId="1" xfId="0" applyFont="1" applyFill="1" applyBorder="1" applyAlignment="1">
      <alignment horizontal="left" vertical="top" wrapText="1"/>
    </xf>
    <xf numFmtId="0" fontId="2" fillId="2" borderId="0" xfId="0" applyFont="1" applyFill="1"/>
    <xf numFmtId="0" fontId="2" fillId="7" borderId="0" xfId="0" applyFont="1" applyFill="1"/>
    <xf numFmtId="0" fontId="2" fillId="9" borderId="4" xfId="0" applyFont="1" applyFill="1" applyBorder="1" applyAlignment="1">
      <alignment vertical="center" wrapText="1"/>
    </xf>
    <xf numFmtId="0" fontId="2" fillId="5" borderId="0" xfId="0" applyFont="1" applyFill="1"/>
    <xf numFmtId="0" fontId="2" fillId="19" borderId="1" xfId="0" applyFont="1" applyFill="1" applyBorder="1" applyAlignment="1">
      <alignment vertical="center" wrapText="1"/>
    </xf>
    <xf numFmtId="0" fontId="4" fillId="20" borderId="1" xfId="0" applyFont="1" applyFill="1" applyBorder="1" applyAlignment="1">
      <alignment vertical="center" wrapText="1"/>
    </xf>
    <xf numFmtId="0" fontId="32" fillId="19" borderId="1" xfId="0" applyFont="1" applyFill="1" applyBorder="1" applyAlignment="1">
      <alignment horizontal="justify" wrapText="1"/>
    </xf>
    <xf numFmtId="0" fontId="2" fillId="19" borderId="1" xfId="0" applyFont="1" applyFill="1" applyBorder="1" applyAlignment="1">
      <alignment horizontal="center" vertical="center" wrapText="1"/>
    </xf>
    <xf numFmtId="0" fontId="2" fillId="20" borderId="1" xfId="0" applyFont="1" applyFill="1" applyBorder="1" applyAlignment="1">
      <alignment vertical="center" wrapText="1"/>
    </xf>
    <xf numFmtId="0" fontId="2" fillId="20"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7" borderId="1" xfId="0" applyFont="1" applyFill="1" applyBorder="1" applyAlignment="1">
      <alignment vertical="center" wrapText="1"/>
    </xf>
    <xf numFmtId="0" fontId="2" fillId="7" borderId="4" xfId="0" applyFont="1" applyFill="1" applyBorder="1" applyAlignment="1">
      <alignment horizontal="center" vertical="center" wrapText="1"/>
    </xf>
    <xf numFmtId="0" fontId="2" fillId="10" borderId="1" xfId="0" applyFont="1" applyFill="1" applyBorder="1" applyAlignment="1">
      <alignment vertical="center" wrapText="1"/>
    </xf>
    <xf numFmtId="0" fontId="2" fillId="9" borderId="1" xfId="0" applyFont="1" applyFill="1" applyBorder="1" applyAlignment="1">
      <alignment horizontal="left" vertical="center" wrapText="1"/>
    </xf>
    <xf numFmtId="0" fontId="2" fillId="9" borderId="1" xfId="0" applyFont="1" applyFill="1" applyBorder="1" applyAlignment="1">
      <alignment horizontal="justify" vertical="justify" wrapText="1" readingOrder="1"/>
    </xf>
    <xf numFmtId="164" fontId="2" fillId="10" borderId="3" xfId="0" applyNumberFormat="1" applyFont="1" applyFill="1" applyBorder="1" applyAlignment="1">
      <alignment horizontal="center" vertical="center" wrapText="1"/>
    </xf>
    <xf numFmtId="164" fontId="2" fillId="10" borderId="1" xfId="0" applyNumberFormat="1"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5" fillId="0" borderId="0" xfId="0" applyFont="1"/>
    <xf numFmtId="0" fontId="4" fillId="0" borderId="0" xfId="0" applyFont="1"/>
    <xf numFmtId="0" fontId="31" fillId="0" borderId="0" xfId="0" applyFont="1"/>
    <xf numFmtId="0" fontId="16" fillId="9" borderId="1" xfId="0" applyFont="1" applyFill="1" applyBorder="1" applyAlignment="1">
      <alignment vertical="center" wrapText="1"/>
    </xf>
    <xf numFmtId="0" fontId="2" fillId="10" borderId="0" xfId="0" applyFont="1" applyFill="1"/>
    <xf numFmtId="164" fontId="2" fillId="9" borderId="19" xfId="0" applyNumberFormat="1" applyFont="1" applyFill="1" applyBorder="1" applyAlignment="1">
      <alignment horizontal="center" vertical="center" wrapText="1"/>
    </xf>
    <xf numFmtId="164" fontId="2" fillId="9" borderId="20" xfId="0" applyNumberFormat="1" applyFont="1" applyFill="1" applyBorder="1" applyAlignment="1">
      <alignment horizontal="center" vertical="center" wrapText="1"/>
    </xf>
    <xf numFmtId="0" fontId="2" fillId="9" borderId="20" xfId="0" applyFont="1" applyFill="1" applyBorder="1" applyAlignment="1">
      <alignment vertical="center" wrapText="1"/>
    </xf>
    <xf numFmtId="0" fontId="2" fillId="9" borderId="20"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164" fontId="10" fillId="9" borderId="1" xfId="0" applyNumberFormat="1" applyFont="1" applyFill="1" applyBorder="1" applyAlignment="1">
      <alignment vertical="center" wrapText="1"/>
    </xf>
    <xf numFmtId="164" fontId="31" fillId="9" borderId="1" xfId="0" applyNumberFormat="1" applyFont="1" applyFill="1" applyBorder="1" applyAlignment="1">
      <alignment vertical="center" wrapText="1"/>
    </xf>
    <xf numFmtId="0" fontId="31" fillId="9" borderId="1" xfId="0" applyFont="1" applyFill="1" applyBorder="1" applyAlignment="1">
      <alignment vertical="center" wrapText="1"/>
    </xf>
    <xf numFmtId="0" fontId="31" fillId="0" borderId="1" xfId="0" applyFont="1" applyBorder="1" applyAlignment="1">
      <alignment horizontal="center" vertical="center"/>
    </xf>
    <xf numFmtId="0" fontId="2" fillId="9" borderId="2" xfId="0" applyFont="1" applyFill="1" applyBorder="1" applyAlignment="1">
      <alignment horizontal="center" vertical="center" wrapText="1"/>
    </xf>
    <xf numFmtId="0" fontId="4" fillId="0" borderId="1" xfId="0" applyFont="1" applyBorder="1" applyAlignment="1">
      <alignment horizontal="center" vertical="center"/>
    </xf>
    <xf numFmtId="0" fontId="32" fillId="9" borderId="1" xfId="0" applyFont="1" applyFill="1" applyBorder="1" applyAlignment="1">
      <alignment vertical="center" wrapText="1"/>
    </xf>
    <xf numFmtId="0" fontId="32" fillId="9" borderId="1" xfId="0" applyFont="1" applyFill="1" applyBorder="1" applyAlignment="1">
      <alignment horizontal="center" vertical="center" wrapText="1"/>
    </xf>
    <xf numFmtId="164" fontId="10" fillId="9" borderId="1" xfId="0" applyNumberFormat="1" applyFont="1" applyFill="1" applyBorder="1" applyAlignment="1">
      <alignment horizontal="center" vertical="center" wrapText="1"/>
    </xf>
    <xf numFmtId="0" fontId="4" fillId="9" borderId="1" xfId="0" applyFont="1" applyFill="1" applyBorder="1" applyAlignment="1">
      <alignment horizontal="center" vertical="center" wrapText="1"/>
    </xf>
    <xf numFmtId="0" fontId="31" fillId="0" borderId="1" xfId="0" applyFont="1" applyBorder="1" applyAlignment="1">
      <alignment vertical="center" wrapText="1"/>
    </xf>
    <xf numFmtId="0" fontId="31" fillId="0" borderId="1" xfId="0" applyFont="1" applyBorder="1" applyAlignment="1">
      <alignment horizontal="center" vertical="center" wrapText="1"/>
    </xf>
    <xf numFmtId="164" fontId="31" fillId="9" borderId="1"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164" fontId="10" fillId="0" borderId="1" xfId="0" applyNumberFormat="1" applyFont="1" applyBorder="1" applyAlignment="1">
      <alignment horizontal="center" vertical="center" wrapText="1"/>
    </xf>
    <xf numFmtId="0" fontId="10" fillId="9" borderId="1" xfId="0" applyFont="1" applyFill="1" applyBorder="1" applyAlignment="1">
      <alignment vertical="center" wrapText="1"/>
    </xf>
    <xf numFmtId="0" fontId="11" fillId="9" borderId="1" xfId="0" applyFont="1" applyFill="1" applyBorder="1" applyAlignment="1">
      <alignment vertical="center" wrapText="1"/>
    </xf>
    <xf numFmtId="0" fontId="10" fillId="0" borderId="1" xfId="0" applyFont="1" applyBorder="1" applyAlignment="1">
      <alignment horizontal="center" vertical="center"/>
    </xf>
    <xf numFmtId="0" fontId="0" fillId="9" borderId="1" xfId="0" applyFill="1" applyBorder="1" applyAlignment="1">
      <alignment vertical="center" wrapText="1"/>
    </xf>
    <xf numFmtId="0" fontId="0" fillId="9" borderId="1" xfId="0" applyFill="1" applyBorder="1" applyAlignment="1">
      <alignment horizontal="center" vertical="center" wrapText="1"/>
    </xf>
    <xf numFmtId="0" fontId="4" fillId="0" borderId="1" xfId="0" applyFont="1" applyBorder="1" applyAlignment="1">
      <alignment vertical="center"/>
    </xf>
    <xf numFmtId="0" fontId="0" fillId="0" borderId="0" xfId="0" applyAlignment="1">
      <alignment horizontal="center"/>
    </xf>
    <xf numFmtId="0" fontId="0" fillId="0" borderId="0" xfId="0" applyAlignment="1">
      <alignment horizontal="center" vertical="top"/>
    </xf>
    <xf numFmtId="0" fontId="29" fillId="22" borderId="2" xfId="0" applyFont="1" applyFill="1" applyBorder="1" applyAlignment="1">
      <alignment horizontal="center" vertical="top"/>
    </xf>
    <xf numFmtId="0" fontId="28" fillId="22" borderId="2" xfId="0" applyFont="1" applyFill="1" applyBorder="1" applyAlignment="1">
      <alignment horizontal="center" vertical="top"/>
    </xf>
    <xf numFmtId="0" fontId="28" fillId="22" borderId="2" xfId="0" applyFont="1" applyFill="1" applyBorder="1" applyAlignment="1">
      <alignment horizontal="center" vertical="top" wrapText="1"/>
    </xf>
    <xf numFmtId="49" fontId="2" fillId="0" borderId="5" xfId="0" applyNumberFormat="1" applyFont="1" applyBorder="1" applyAlignment="1">
      <alignment vertical="center"/>
    </xf>
    <xf numFmtId="0" fontId="2" fillId="9" borderId="1" xfId="0" applyFont="1" applyFill="1" applyBorder="1" applyAlignment="1">
      <alignment horizontal="center" vertical="center" wrapText="1"/>
    </xf>
    <xf numFmtId="0" fontId="4" fillId="9" borderId="1" xfId="0" applyFont="1" applyFill="1" applyBorder="1" applyAlignment="1">
      <alignment horizontal="left" vertical="center" wrapText="1"/>
    </xf>
    <xf numFmtId="49" fontId="11" fillId="0" borderId="5" xfId="0" applyNumberFormat="1" applyFont="1" applyBorder="1" applyAlignment="1">
      <alignment vertical="center"/>
    </xf>
    <xf numFmtId="49" fontId="2" fillId="24" borderId="5" xfId="0" applyNumberFormat="1" applyFont="1" applyFill="1" applyBorder="1" applyAlignment="1">
      <alignment horizontal="center" vertical="center"/>
    </xf>
    <xf numFmtId="49" fontId="11" fillId="24" borderId="5" xfId="0" applyNumberFormat="1" applyFont="1" applyFill="1" applyBorder="1" applyAlignment="1">
      <alignment horizontal="center" vertical="center"/>
    </xf>
    <xf numFmtId="0" fontId="48" fillId="0" borderId="0" xfId="0" applyFont="1" applyAlignment="1">
      <alignment horizontal="center" vertical="center"/>
    </xf>
    <xf numFmtId="0" fontId="48" fillId="0" borderId="0" xfId="0" applyFont="1" applyAlignment="1">
      <alignment vertical="center"/>
    </xf>
    <xf numFmtId="49" fontId="50" fillId="0" borderId="5" xfId="0" applyNumberFormat="1" applyFont="1" applyBorder="1" applyAlignment="1">
      <alignment horizontal="center" vertical="center"/>
    </xf>
    <xf numFmtId="49" fontId="2" fillId="9" borderId="5" xfId="0" applyNumberFormat="1" applyFont="1" applyFill="1" applyBorder="1" applyAlignment="1">
      <alignment horizontal="center" vertical="center"/>
    </xf>
    <xf numFmtId="0" fontId="50" fillId="9" borderId="1" xfId="0" applyFont="1" applyFill="1" applyBorder="1" applyAlignment="1">
      <alignment horizontal="center" vertical="center" wrapText="1"/>
    </xf>
    <xf numFmtId="49" fontId="50" fillId="9" borderId="1" xfId="0" applyNumberFormat="1" applyFont="1" applyFill="1" applyBorder="1" applyAlignment="1">
      <alignment vertical="center" wrapText="1"/>
    </xf>
    <xf numFmtId="49" fontId="50" fillId="9" borderId="1" xfId="0" applyNumberFormat="1" applyFont="1" applyFill="1" applyBorder="1" applyAlignment="1">
      <alignment horizontal="center" vertical="center" wrapText="1"/>
    </xf>
    <xf numFmtId="0" fontId="50" fillId="9" borderId="1" xfId="0" applyFont="1" applyFill="1" applyBorder="1" applyAlignment="1">
      <alignment vertical="center" wrapText="1"/>
    </xf>
    <xf numFmtId="49" fontId="50" fillId="0" borderId="5" xfId="0" applyNumberFormat="1" applyFont="1" applyBorder="1" applyAlignment="1">
      <alignment vertical="center"/>
    </xf>
    <xf numFmtId="0" fontId="0" fillId="9" borderId="0" xfId="0" applyFill="1"/>
    <xf numFmtId="49" fontId="50" fillId="9" borderId="5" xfId="0" applyNumberFormat="1" applyFont="1" applyFill="1" applyBorder="1" applyAlignment="1">
      <alignment horizontal="center" vertical="center"/>
    </xf>
    <xf numFmtId="1" fontId="4" fillId="9" borderId="3" xfId="0" applyNumberFormat="1" applyFont="1" applyFill="1" applyBorder="1" applyAlignment="1">
      <alignment horizontal="center" vertical="center" wrapText="1"/>
    </xf>
    <xf numFmtId="1" fontId="4" fillId="9" borderId="1" xfId="0" applyNumberFormat="1" applyFont="1" applyFill="1" applyBorder="1" applyAlignment="1">
      <alignment horizontal="center" vertical="center" wrapText="1"/>
    </xf>
    <xf numFmtId="49" fontId="2" fillId="9" borderId="1" xfId="0" applyNumberFormat="1" applyFont="1" applyFill="1" applyBorder="1" applyAlignment="1">
      <alignment vertical="center" wrapText="1"/>
    </xf>
    <xf numFmtId="0" fontId="27" fillId="17" borderId="15" xfId="0" applyFont="1" applyFill="1" applyBorder="1" applyAlignment="1">
      <alignment horizontal="center" vertical="center" wrapText="1"/>
    </xf>
    <xf numFmtId="0" fontId="47" fillId="23" borderId="22" xfId="0" applyFont="1" applyFill="1" applyBorder="1" applyAlignment="1">
      <alignment vertical="center" wrapText="1"/>
    </xf>
    <xf numFmtId="0" fontId="47" fillId="23" borderId="0" xfId="0" applyFont="1" applyFill="1" applyAlignment="1">
      <alignment vertical="center" wrapText="1"/>
    </xf>
    <xf numFmtId="0" fontId="47" fillId="9" borderId="1" xfId="0" applyFont="1" applyFill="1" applyBorder="1" applyAlignment="1">
      <alignment vertical="center" wrapText="1"/>
    </xf>
    <xf numFmtId="164" fontId="28" fillId="3" borderId="2" xfId="0" applyNumberFormat="1" applyFont="1" applyFill="1" applyBorder="1" applyAlignment="1">
      <alignment horizontal="center" vertical="center" wrapText="1"/>
    </xf>
    <xf numFmtId="0" fontId="28" fillId="3" borderId="2" xfId="0" applyFont="1" applyFill="1" applyBorder="1" applyAlignment="1">
      <alignment vertical="center" wrapText="1"/>
    </xf>
    <xf numFmtId="49" fontId="29" fillId="3" borderId="11" xfId="0" applyNumberFormat="1" applyFont="1" applyFill="1" applyBorder="1" applyAlignment="1">
      <alignment horizontal="center" vertical="center" wrapText="1"/>
    </xf>
    <xf numFmtId="0" fontId="29" fillId="3" borderId="11" xfId="0" applyFont="1" applyFill="1" applyBorder="1" applyAlignment="1">
      <alignment horizontal="center" vertical="center" wrapText="1"/>
    </xf>
    <xf numFmtId="164" fontId="2" fillId="9" borderId="7" xfId="0" applyNumberFormat="1" applyFont="1" applyFill="1" applyBorder="1" applyAlignment="1">
      <alignment horizontal="center" vertical="center" wrapText="1"/>
    </xf>
    <xf numFmtId="0" fontId="10" fillId="0" borderId="4" xfId="0" applyFont="1" applyBorder="1" applyAlignment="1">
      <alignment horizontal="center" vertical="center" wrapText="1"/>
    </xf>
    <xf numFmtId="0" fontId="2" fillId="9" borderId="24" xfId="0" applyFont="1" applyFill="1" applyBorder="1" applyAlignment="1">
      <alignment horizontal="center" vertical="center" wrapText="1"/>
    </xf>
    <xf numFmtId="0" fontId="0" fillId="0" borderId="4" xfId="0" applyBorder="1" applyAlignment="1">
      <alignment horizontal="center" vertical="center"/>
    </xf>
    <xf numFmtId="0" fontId="4" fillId="0" borderId="4" xfId="0" applyFont="1" applyBorder="1" applyAlignment="1">
      <alignment horizontal="center" vertical="center" wrapText="1"/>
    </xf>
    <xf numFmtId="0" fontId="4" fillId="9" borderId="4"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31" fillId="0" borderId="4" xfId="0" applyFont="1" applyBorder="1" applyAlignment="1">
      <alignment horizontal="center" vertical="center" wrapText="1"/>
    </xf>
    <xf numFmtId="0" fontId="2" fillId="0" borderId="4" xfId="0" applyFont="1" applyBorder="1" applyAlignment="1">
      <alignment horizontal="center" vertical="center"/>
    </xf>
    <xf numFmtId="0" fontId="4" fillId="0" borderId="4" xfId="0" applyFont="1" applyBorder="1" applyAlignment="1">
      <alignment horizontal="center" vertical="center"/>
    </xf>
    <xf numFmtId="164" fontId="10" fillId="9" borderId="4" xfId="0" applyNumberFormat="1" applyFont="1" applyFill="1" applyBorder="1" applyAlignment="1">
      <alignment horizontal="center" vertical="center" wrapText="1"/>
    </xf>
    <xf numFmtId="164" fontId="10" fillId="0" borderId="4" xfId="0" applyNumberFormat="1" applyFont="1" applyBorder="1" applyAlignment="1">
      <alignment horizontal="center" vertical="center" wrapText="1"/>
    </xf>
    <xf numFmtId="164" fontId="31" fillId="9" borderId="4" xfId="0" applyNumberFormat="1" applyFont="1" applyFill="1" applyBorder="1" applyAlignment="1">
      <alignment horizontal="center" vertical="center" wrapText="1"/>
    </xf>
    <xf numFmtId="0" fontId="10" fillId="9" borderId="4" xfId="0" applyFont="1" applyFill="1" applyBorder="1" applyAlignment="1">
      <alignment horizontal="center" vertical="center" wrapText="1"/>
    </xf>
    <xf numFmtId="0" fontId="31" fillId="9" borderId="4" xfId="0" applyFont="1" applyFill="1" applyBorder="1" applyAlignment="1">
      <alignment horizontal="center" vertical="center" wrapText="1"/>
    </xf>
    <xf numFmtId="164" fontId="4" fillId="9"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31" fillId="0" borderId="4" xfId="0" applyFont="1" applyBorder="1" applyAlignment="1">
      <alignment horizontal="center" vertical="center"/>
    </xf>
    <xf numFmtId="0" fontId="10" fillId="0" borderId="4" xfId="0" applyFont="1" applyBorder="1" applyAlignment="1">
      <alignment horizontal="center" vertical="center"/>
    </xf>
    <xf numFmtId="0" fontId="31" fillId="9" borderId="4" xfId="0" applyFont="1" applyFill="1" applyBorder="1" applyAlignment="1">
      <alignment vertical="center" wrapText="1"/>
    </xf>
    <xf numFmtId="0" fontId="4" fillId="9" borderId="4" xfId="0" applyFont="1" applyFill="1" applyBorder="1" applyAlignment="1">
      <alignment horizontal="center" vertical="center"/>
    </xf>
    <xf numFmtId="0" fontId="0" fillId="0" borderId="20" xfId="0" applyBorder="1" applyAlignment="1">
      <alignment horizontal="center" vertical="center"/>
    </xf>
    <xf numFmtId="0" fontId="4" fillId="0" borderId="20" xfId="0" applyFont="1" applyBorder="1" applyAlignment="1">
      <alignment horizontal="center" vertical="center"/>
    </xf>
    <xf numFmtId="164" fontId="4" fillId="9" borderId="20" xfId="0" applyNumberFormat="1" applyFont="1" applyFill="1" applyBorder="1" applyAlignment="1">
      <alignment vertical="center" wrapText="1"/>
    </xf>
    <xf numFmtId="164" fontId="4" fillId="9" borderId="21" xfId="0" applyNumberFormat="1" applyFont="1" applyFill="1" applyBorder="1" applyAlignment="1">
      <alignment horizontal="center" vertical="center" wrapText="1"/>
    </xf>
    <xf numFmtId="0" fontId="3" fillId="0" borderId="1" xfId="0" applyFont="1" applyBorder="1" applyAlignment="1">
      <alignment vertical="center" wrapText="1"/>
    </xf>
    <xf numFmtId="0" fontId="4" fillId="0" borderId="1" xfId="0" applyFont="1" applyBorder="1" applyAlignment="1">
      <alignment horizontal="justify" vertical="center" wrapText="1"/>
    </xf>
    <xf numFmtId="0" fontId="31" fillId="0" borderId="1" xfId="0" applyFont="1" applyBorder="1" applyAlignment="1">
      <alignment horizontal="justify" vertical="center" wrapText="1"/>
    </xf>
    <xf numFmtId="0" fontId="44" fillId="0" borderId="1" xfId="0" applyFont="1" applyBorder="1" applyAlignment="1">
      <alignment horizontal="justify" vertical="center" wrapText="1"/>
    </xf>
    <xf numFmtId="0" fontId="45" fillId="0" borderId="1" xfId="0" applyFont="1" applyBorder="1" applyAlignment="1">
      <alignment horizontal="justify" vertical="center" wrapText="1"/>
    </xf>
    <xf numFmtId="164" fontId="3" fillId="7" borderId="16" xfId="0" applyNumberFormat="1" applyFont="1" applyFill="1" applyBorder="1" applyAlignment="1">
      <alignment vertical="center" wrapText="1"/>
    </xf>
    <xf numFmtId="0" fontId="3" fillId="7" borderId="17" xfId="0" applyFont="1" applyFill="1" applyBorder="1" applyAlignment="1">
      <alignment vertical="center" wrapText="1"/>
    </xf>
    <xf numFmtId="0" fontId="1" fillId="21" borderId="17" xfId="0" applyFont="1" applyFill="1" applyBorder="1" applyAlignment="1">
      <alignment horizontal="center" vertical="center"/>
    </xf>
    <xf numFmtId="164" fontId="31" fillId="9" borderId="3" xfId="0" applyNumberFormat="1" applyFont="1" applyFill="1" applyBorder="1" applyAlignment="1">
      <alignment vertical="center" wrapText="1"/>
    </xf>
    <xf numFmtId="0" fontId="1" fillId="0" borderId="4" xfId="0" applyFont="1" applyBorder="1" applyAlignment="1">
      <alignment horizontal="center" vertical="center"/>
    </xf>
    <xf numFmtId="164" fontId="2" fillId="9" borderId="3" xfId="0" applyNumberFormat="1" applyFont="1" applyFill="1" applyBorder="1" applyAlignment="1">
      <alignment vertical="center" wrapText="1"/>
    </xf>
    <xf numFmtId="164" fontId="32" fillId="9" borderId="3" xfId="0" applyNumberFormat="1" applyFont="1" applyFill="1" applyBorder="1" applyAlignment="1">
      <alignment vertical="center" wrapText="1"/>
    </xf>
    <xf numFmtId="164" fontId="2" fillId="0" borderId="3" xfId="0" applyNumberFormat="1" applyFont="1" applyBorder="1" applyAlignment="1">
      <alignment vertical="center" wrapText="1"/>
    </xf>
    <xf numFmtId="164" fontId="31" fillId="0" borderId="3" xfId="0" applyNumberFormat="1" applyFont="1" applyBorder="1" applyAlignment="1">
      <alignment vertical="center" wrapText="1"/>
    </xf>
    <xf numFmtId="164" fontId="11" fillId="9" borderId="3" xfId="0" applyNumberFormat="1" applyFont="1" applyFill="1" applyBorder="1" applyAlignment="1">
      <alignment vertical="center" wrapText="1"/>
    </xf>
    <xf numFmtId="164" fontId="0" fillId="9" borderId="3" xfId="0" applyNumberFormat="1" applyFill="1" applyBorder="1" applyAlignment="1">
      <alignment vertical="center" wrapText="1"/>
    </xf>
    <xf numFmtId="164" fontId="2" fillId="9" borderId="28" xfId="0" applyNumberFormat="1" applyFont="1" applyFill="1" applyBorder="1" applyAlignment="1">
      <alignment horizontal="center" vertical="center" wrapText="1"/>
    </xf>
    <xf numFmtId="164" fontId="2" fillId="9" borderId="2" xfId="0" applyNumberFormat="1" applyFont="1" applyFill="1" applyBorder="1" applyAlignment="1">
      <alignment horizontal="center" vertical="center" wrapText="1"/>
    </xf>
    <xf numFmtId="0" fontId="2" fillId="9" borderId="2" xfId="0" applyFont="1" applyFill="1" applyBorder="1" applyAlignment="1">
      <alignment vertical="center" wrapText="1"/>
    </xf>
    <xf numFmtId="0" fontId="0" fillId="9" borderId="29" xfId="0" applyFill="1" applyBorder="1" applyAlignment="1">
      <alignment horizontal="center" vertical="center" wrapText="1"/>
    </xf>
    <xf numFmtId="0" fontId="0" fillId="9" borderId="30" xfId="0" applyFill="1" applyBorder="1" applyAlignment="1">
      <alignment horizontal="center" vertical="center" wrapText="1"/>
    </xf>
    <xf numFmtId="164" fontId="2" fillId="9" borderId="30" xfId="0" applyNumberFormat="1" applyFont="1" applyFill="1" applyBorder="1" applyAlignment="1">
      <alignment horizontal="center" vertical="center" wrapText="1"/>
    </xf>
    <xf numFmtId="0" fontId="2" fillId="9" borderId="30" xfId="0" applyFont="1" applyFill="1" applyBorder="1" applyAlignment="1">
      <alignment horizontal="left" vertical="center" wrapText="1"/>
    </xf>
    <xf numFmtId="0" fontId="2" fillId="9" borderId="30" xfId="0" applyFont="1" applyFill="1" applyBorder="1" applyAlignment="1">
      <alignment horizontal="center" vertical="center" wrapText="1"/>
    </xf>
    <xf numFmtId="0" fontId="0" fillId="9" borderId="31" xfId="0" applyFill="1" applyBorder="1" applyAlignment="1">
      <alignment horizontal="center" vertical="center" wrapText="1"/>
    </xf>
    <xf numFmtId="164" fontId="3" fillId="7" borderId="17" xfId="0" applyNumberFormat="1" applyFont="1" applyFill="1" applyBorder="1" applyAlignment="1">
      <alignment horizontal="center" vertical="center" wrapText="1"/>
    </xf>
    <xf numFmtId="164" fontId="3" fillId="0" borderId="1" xfId="0" applyNumberFormat="1" applyFont="1" applyBorder="1" applyAlignment="1">
      <alignment horizontal="center" vertical="center" wrapText="1"/>
    </xf>
    <xf numFmtId="164" fontId="31" fillId="0" borderId="1" xfId="0" applyNumberFormat="1" applyFont="1" applyBorder="1" applyAlignment="1">
      <alignment horizontal="center" vertical="center" wrapText="1"/>
    </xf>
    <xf numFmtId="164" fontId="16" fillId="9" borderId="1" xfId="0" applyNumberFormat="1" applyFont="1" applyFill="1" applyBorder="1" applyAlignment="1">
      <alignment horizontal="center" vertical="center" wrapText="1"/>
    </xf>
    <xf numFmtId="164" fontId="44" fillId="9" borderId="1" xfId="0" applyNumberFormat="1" applyFont="1" applyFill="1" applyBorder="1" applyAlignment="1">
      <alignment horizontal="center" vertical="center" wrapText="1"/>
    </xf>
    <xf numFmtId="164" fontId="4" fillId="9" borderId="20" xfId="0" applyNumberFormat="1" applyFont="1" applyFill="1" applyBorder="1" applyAlignment="1">
      <alignment horizontal="center" vertical="center" wrapText="1"/>
    </xf>
    <xf numFmtId="0" fontId="0" fillId="0" borderId="1" xfId="0" quotePrefix="1" applyBorder="1" applyAlignment="1">
      <alignment horizontal="center" vertical="center"/>
    </xf>
    <xf numFmtId="0" fontId="45" fillId="0" borderId="1" xfId="0" applyFont="1" applyBorder="1" applyAlignment="1">
      <alignment horizontal="center" vertical="center"/>
    </xf>
    <xf numFmtId="0" fontId="6" fillId="0" borderId="0" xfId="0" applyFont="1" applyAlignment="1">
      <alignment vertical="center"/>
    </xf>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41" fillId="0" borderId="0" xfId="0" applyFont="1" applyAlignment="1">
      <alignment vertical="center"/>
    </xf>
    <xf numFmtId="0" fontId="0" fillId="0" borderId="23" xfId="0" applyBorder="1" applyAlignment="1">
      <alignment vertical="center"/>
    </xf>
    <xf numFmtId="0" fontId="0" fillId="0" borderId="22" xfId="0" applyBorder="1" applyAlignment="1">
      <alignment vertical="center"/>
    </xf>
    <xf numFmtId="0" fontId="1" fillId="7" borderId="18" xfId="0" applyFont="1" applyFill="1" applyBorder="1" applyAlignment="1">
      <alignment vertical="center"/>
    </xf>
    <xf numFmtId="0" fontId="0" fillId="0" borderId="4" xfId="0" applyBorder="1" applyAlignment="1">
      <alignment vertical="center"/>
    </xf>
    <xf numFmtId="0" fontId="0" fillId="0" borderId="3" xfId="0" applyBorder="1" applyAlignment="1">
      <alignment vertical="center"/>
    </xf>
    <xf numFmtId="0" fontId="10" fillId="0" borderId="1" xfId="0" applyFont="1" applyBorder="1" applyAlignment="1">
      <alignment horizontal="left" vertical="center" wrapText="1"/>
    </xf>
    <xf numFmtId="0" fontId="2" fillId="0" borderId="1" xfId="0" applyFont="1" applyBorder="1" applyAlignment="1">
      <alignment vertical="center"/>
    </xf>
    <xf numFmtId="0" fontId="43" fillId="0" borderId="1" xfId="0" applyFont="1" applyBorder="1" applyAlignment="1">
      <alignment vertical="center"/>
    </xf>
    <xf numFmtId="0" fontId="45" fillId="0" borderId="1" xfId="0" applyFont="1" applyBorder="1" applyAlignment="1">
      <alignment vertical="center" wrapText="1"/>
    </xf>
    <xf numFmtId="0" fontId="0" fillId="0" borderId="25" xfId="0" applyBorder="1" applyAlignment="1">
      <alignment vertical="center"/>
    </xf>
    <xf numFmtId="0" fontId="0" fillId="0" borderId="19" xfId="0" applyBorder="1" applyAlignment="1">
      <alignment vertical="center"/>
    </xf>
    <xf numFmtId="0" fontId="0" fillId="0" borderId="20" xfId="0" applyBorder="1" applyAlignment="1">
      <alignment vertical="center"/>
    </xf>
    <xf numFmtId="49" fontId="2" fillId="0" borderId="5" xfId="0" applyNumberFormat="1" applyFont="1" applyBorder="1" applyAlignment="1">
      <alignment vertical="center" wrapText="1"/>
    </xf>
    <xf numFmtId="0" fontId="29" fillId="0" borderId="0" xfId="0" applyFont="1" applyAlignment="1">
      <alignment vertical="center" wrapText="1"/>
    </xf>
    <xf numFmtId="49" fontId="51" fillId="0" borderId="5" xfId="0" applyNumberFormat="1" applyFont="1" applyBorder="1" applyAlignment="1">
      <alignment horizontal="center" vertical="center"/>
    </xf>
    <xf numFmtId="49" fontId="51"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5" xfId="0" applyFont="1" applyBorder="1" applyAlignment="1">
      <alignment horizontal="left" vertical="center" wrapText="1"/>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5" xfId="0" applyFont="1" applyBorder="1" applyAlignment="1">
      <alignment vertical="top" wrapText="1"/>
    </xf>
    <xf numFmtId="0" fontId="3" fillId="13" borderId="7" xfId="0" applyFont="1" applyFill="1" applyBorder="1" applyAlignment="1">
      <alignment horizontal="left" vertical="center"/>
    </xf>
    <xf numFmtId="0" fontId="3" fillId="13" borderId="8" xfId="0" applyFont="1" applyFill="1" applyBorder="1" applyAlignment="1">
      <alignment horizontal="left" vertical="center"/>
    </xf>
    <xf numFmtId="0" fontId="3" fillId="13" borderId="5" xfId="0" applyFont="1" applyFill="1" applyBorder="1" applyAlignment="1">
      <alignment horizontal="left" vertical="center"/>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5" xfId="0" applyFont="1" applyBorder="1" applyAlignment="1">
      <alignment horizontal="left" vertical="top"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6"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0" borderId="13"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5" xfId="0" applyFont="1" applyBorder="1" applyAlignment="1">
      <alignment vertical="center" wrapText="1"/>
    </xf>
    <xf numFmtId="0" fontId="29" fillId="0" borderId="14" xfId="0" applyFont="1" applyBorder="1" applyAlignment="1">
      <alignment horizontal="center" vertical="center" wrapText="1"/>
    </xf>
    <xf numFmtId="0" fontId="3" fillId="0" borderId="7" xfId="0" applyFont="1" applyBorder="1" applyAlignment="1">
      <alignment vertical="center"/>
    </xf>
    <xf numFmtId="0" fontId="3" fillId="0" borderId="8" xfId="0" applyFont="1" applyBorder="1" applyAlignment="1">
      <alignment vertical="center"/>
    </xf>
    <xf numFmtId="0" fontId="3" fillId="0" borderId="5" xfId="0" applyFont="1" applyBorder="1" applyAlignment="1">
      <alignment vertical="center"/>
    </xf>
    <xf numFmtId="0" fontId="28" fillId="0" borderId="14" xfId="0" applyFont="1" applyBorder="1" applyAlignment="1">
      <alignment horizontal="center" vertical="center" wrapText="1"/>
    </xf>
    <xf numFmtId="0" fontId="3" fillId="13" borderId="7" xfId="0" applyFont="1" applyFill="1" applyBorder="1" applyAlignment="1">
      <alignment horizontal="center" vertical="center"/>
    </xf>
    <xf numFmtId="0" fontId="3" fillId="13" borderId="8" xfId="0" applyFont="1" applyFill="1" applyBorder="1" applyAlignment="1">
      <alignment horizontal="center" vertical="center"/>
    </xf>
    <xf numFmtId="0" fontId="3" fillId="13" borderId="5" xfId="0" applyFont="1" applyFill="1" applyBorder="1" applyAlignment="1">
      <alignment horizontal="center"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5" xfId="0" applyFont="1" applyBorder="1" applyAlignment="1">
      <alignment horizontal="left" vertical="center" wrapText="1"/>
    </xf>
    <xf numFmtId="0" fontId="2" fillId="0" borderId="14" xfId="0" applyFont="1" applyBorder="1" applyAlignment="1">
      <alignment horizontal="center" vertical="center" wrapText="1"/>
    </xf>
    <xf numFmtId="0" fontId="13" fillId="12" borderId="0" xfId="0" applyFont="1" applyFill="1" applyAlignment="1">
      <alignment horizontal="center" vertical="center"/>
    </xf>
    <xf numFmtId="0" fontId="47" fillId="25" borderId="1" xfId="0" applyFont="1" applyFill="1" applyBorder="1" applyAlignment="1">
      <alignment horizontal="center" vertical="center" wrapText="1"/>
    </xf>
    <xf numFmtId="0" fontId="13" fillId="16" borderId="0" xfId="0" applyFont="1" applyFill="1" applyAlignment="1">
      <alignment horizontal="center" vertical="center"/>
    </xf>
    <xf numFmtId="0" fontId="0" fillId="0" borderId="1" xfId="0" applyBorder="1" applyAlignment="1">
      <alignment horizontal="center" vertical="center" wrapText="1"/>
    </xf>
    <xf numFmtId="0" fontId="0" fillId="0" borderId="4" xfId="0" applyBorder="1" applyAlignment="1">
      <alignment horizontal="center" vertical="center" wrapText="1"/>
    </xf>
    <xf numFmtId="164" fontId="2" fillId="9" borderId="3" xfId="0" applyNumberFormat="1" applyFont="1" applyFill="1" applyBorder="1" applyAlignment="1">
      <alignment horizontal="center" vertical="center" wrapText="1"/>
    </xf>
    <xf numFmtId="0" fontId="2" fillId="9" borderId="1" xfId="0" applyFont="1" applyFill="1" applyBorder="1" applyAlignment="1">
      <alignment horizontal="center" vertical="center" wrapText="1"/>
    </xf>
    <xf numFmtId="0" fontId="30" fillId="16" borderId="23" xfId="0" applyFont="1" applyFill="1" applyBorder="1" applyAlignment="1">
      <alignment horizontal="center" vertical="center"/>
    </xf>
    <xf numFmtId="0" fontId="30" fillId="16" borderId="26" xfId="0" applyFont="1" applyFill="1" applyBorder="1" applyAlignment="1">
      <alignment horizontal="center" vertical="center"/>
    </xf>
    <xf numFmtId="0" fontId="30" fillId="16" borderId="27" xfId="0" applyFont="1" applyFill="1" applyBorder="1" applyAlignment="1">
      <alignment horizontal="center" vertical="center"/>
    </xf>
    <xf numFmtId="0" fontId="13" fillId="12" borderId="12" xfId="0" applyFont="1" applyFill="1" applyBorder="1" applyAlignment="1">
      <alignment horizontal="center" vertical="center" wrapText="1"/>
    </xf>
  </cellXfs>
  <cellStyles count="19">
    <cellStyle name="Hiperlink 2" xfId="1" xr:uid="{00000000-0005-0000-0000-000000000000}"/>
    <cellStyle name="Normal" xfId="0" builtinId="0"/>
    <cellStyle name="Normal 2" xfId="2" xr:uid="{00000000-0005-0000-0000-000002000000}"/>
    <cellStyle name="Normal 2 2" xfId="3" xr:uid="{00000000-0005-0000-0000-000003000000}"/>
    <cellStyle name="Normal 2 2 2" xfId="4" xr:uid="{00000000-0005-0000-0000-000004000000}"/>
    <cellStyle name="Normal 2 3" xfId="5" xr:uid="{00000000-0005-0000-0000-000005000000}"/>
    <cellStyle name="Normal 2 3 2" xfId="6" xr:uid="{00000000-0005-0000-0000-000006000000}"/>
    <cellStyle name="Normal 2 3 3" xfId="7" xr:uid="{00000000-0005-0000-0000-000007000000}"/>
    <cellStyle name="Normal 2 4"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6 2 2 2" xfId="13" xr:uid="{00000000-0005-0000-0000-00000D000000}"/>
    <cellStyle name="Normal 7" xfId="14" xr:uid="{00000000-0005-0000-0000-00000E000000}"/>
    <cellStyle name="Normal 7 2" xfId="15" xr:uid="{00000000-0005-0000-0000-00000F000000}"/>
    <cellStyle name="Normal 9" xfId="16" xr:uid="{00000000-0005-0000-0000-000010000000}"/>
    <cellStyle name="Separador de milhares 2" xfId="17" xr:uid="{00000000-0005-0000-0000-000011000000}"/>
    <cellStyle name="Texto Explicativo 2" xfId="18" xr:uid="{00000000-0005-0000-0000-000012000000}"/>
  </cellStyles>
  <dxfs count="15034">
    <dxf>
      <font>
        <color rgb="FF0070C0"/>
      </font>
    </dxf>
    <dxf>
      <font>
        <color rgb="FF7030A0"/>
      </font>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AEAAAA"/>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color rgb="FF7030A0"/>
      </font>
    </dxf>
    <dxf>
      <font>
        <color rgb="FF0070C0"/>
      </font>
    </dxf>
    <dxf>
      <font>
        <color rgb="FF7030A0"/>
      </font>
    </dxf>
    <dxf>
      <font>
        <color rgb="FF0070C0"/>
      </font>
    </dxf>
    <dxf>
      <font>
        <color rgb="FF7030A0"/>
      </font>
    </dxf>
    <dxf>
      <font>
        <color rgb="FF0070C0"/>
      </font>
    </dxf>
    <dxf>
      <font>
        <color rgb="FF7030A0"/>
      </font>
    </dxf>
    <dxf>
      <font>
        <color rgb="FF0070C0"/>
      </font>
    </dxf>
    <dxf>
      <font>
        <color rgb="FF7030A0"/>
      </font>
    </dxf>
    <dxf>
      <font>
        <strike val="0"/>
        <color rgb="FFFF0000"/>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color rgb="FF7030A0"/>
      </font>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strike val="0"/>
        <outline val="0"/>
        <shadow val="0"/>
        <u val="none"/>
        <vertAlign val="baseline"/>
        <sz val="11"/>
        <color theme="0"/>
        <name val="Calibri"/>
        <scheme val="minor"/>
      </font>
      <fill>
        <patternFill patternType="solid">
          <fgColor indexed="64"/>
          <bgColor theme="4" tint="-0.249977111117893"/>
        </patternFill>
      </fill>
    </dxf>
    <dxf>
      <numFmt numFmtId="0" formatCode="General"/>
      <fill>
        <patternFill patternType="none">
          <fgColor rgb="FF000000"/>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border>
    </dxf>
    <dxf>
      <fill>
        <patternFill patternType="none">
          <fgColor rgb="FF000000"/>
          <bgColor auto="1"/>
        </patternFill>
      </fill>
    </dxf>
    <dxf>
      <font>
        <b/>
        <i val="0"/>
        <strike val="0"/>
        <condense val="0"/>
        <extend val="0"/>
        <outline val="0"/>
        <shadow val="0"/>
        <u val="none"/>
        <vertAlign val="baseline"/>
        <sz val="12"/>
        <color rgb="FFFFFF00"/>
        <name val="Calibri"/>
        <scheme val="minor"/>
      </font>
      <fill>
        <patternFill patternType="solid">
          <fgColor indexed="64"/>
          <bgColor theme="8"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5B5B"/>
      <color rgb="FFFF0000"/>
      <color rgb="FF7030A0"/>
      <color rgb="FFFFB3B3"/>
      <color rgb="FFFED2D2"/>
      <color rgb="FFF2F7FC"/>
      <color rgb="FFE6E9EE"/>
      <color rgb="FF548235"/>
      <color rgb="FFACB9CA"/>
      <color rgb="FFAEAA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l&#225;via\Downloads\Ement&#225;rio%20da%20Natureza%20de%20Receita%202023%20-%20P&#243;s%20Portaria%201.567%20de%2031.08.2022%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amaolopes\Downloads\Ement&#225;rio%20da%20Natureza%20de%20Receita%202022%20-%202-Edi&#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ENR - 2023"/>
      <sheetName val="Síntese Alterações 2022 E 2023"/>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ENR-2022"/>
      <sheetName val="Síntese Alterações "/>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Gabriela Leopoldina Abreu" id="{94B109D9-8B5C-4873-93F7-E15E475F555A}" userId="Gabriela Leopoldina Abreu"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0000000}" name="Tabela813" displayName="Tabela813" ref="B3:S3699" totalsRowShown="0" headerRowDxfId="15033" dataDxfId="15032" tableBorderDxfId="15031">
  <autoFilter ref="B3:S3699" xr:uid="{00000000-0009-0000-0100-00000C000000}"/>
  <tableColumns count="18">
    <tableColumn id="1" xr3:uid="{00000000-0010-0000-0000-000001000000}" name="RED" dataDxfId="15030"/>
    <tableColumn id="2" xr3:uid="{00000000-0010-0000-0000-000002000000}" name="C" dataDxfId="15029"/>
    <tableColumn id="3" xr3:uid="{00000000-0010-0000-0000-000003000000}" name="O" dataDxfId="15028"/>
    <tableColumn id="4" xr3:uid="{00000000-0010-0000-0000-000004000000}" name="E" dataDxfId="15027"/>
    <tableColumn id="5" xr3:uid="{00000000-0010-0000-0000-000005000000}" name="D1" dataDxfId="15026"/>
    <tableColumn id="6" xr3:uid="{00000000-0010-0000-0000-000006000000}" name="D2" dataDxfId="15025"/>
    <tableColumn id="7" xr3:uid="{00000000-0010-0000-0000-000007000000}" name="D3" dataDxfId="15024"/>
    <tableColumn id="8" xr3:uid="{00000000-0010-0000-0000-000008000000}" name="T" dataDxfId="15023"/>
    <tableColumn id="9" xr3:uid="{00000000-0010-0000-0000-000009000000}" name="D4" dataDxfId="15022"/>
    <tableColumn id="10" xr3:uid="{00000000-0010-0000-0000-00000A000000}" name="NR" dataDxfId="15021">
      <calculatedColumnFormula>IF(Tabela813[[#This Row],[C]]&lt;&gt;"",IF(Tabela813[[#This Row],[RED]]&lt;&gt;"",(Tabela813[[#This Row],[RED]] &amp; "."),"") &amp; CONCATENATE(Tabela813[[#This Row],[C]],".",Tabela813[[#This Row],[O]],".",Tabela813[[#This Row],[E]],".",Tabela813[[#This Row],[D1]],".",Tabela813[[#This Row],[D2]],".",Tabela813[[#This Row],[D3]],".",Tabela813[[#This Row],[T]],".",Tabela813[[#This Row],[D4]]),"")</calculatedColumnFormula>
    </tableColumn>
    <tableColumn id="11" xr3:uid="{00000000-0010-0000-0000-00000B000000}" name="Especificação" dataDxfId="15020"/>
    <tableColumn id="12" xr3:uid="{00000000-0010-0000-0000-00000C000000}" name="S-Sintética_x000a_A-Analítica" dataDxfId="15019">
      <calculatedColumnFormula>IF(N4 &lt; N5,"S","A")</calculatedColumnFormula>
    </tableColumn>
    <tableColumn id="13" xr3:uid="{00000000-0010-0000-0000-00000D000000}" name="Nível" dataDxfId="15018">
      <calculatedColumnFormula>IF(VALUE(Tabela813[[#This Row],[RED]]) &gt; 0,1,0) + IF(VALUE(J4)&gt;0,8,IF(VALUE(I4)&gt;0,7,IF(VALUE(H4)&gt;0,6,IF(VALUE(G4)&gt;0,5,IF(VALUE(F4)&gt;0,4,IF(VALUE(E4)&gt;0,3,IF(VALUE(D4)&gt;0,2,1)))))))</calculatedColumnFormula>
    </tableColumn>
    <tableColumn id="14" xr3:uid="{00000000-0010-0000-0000-00000E000000}" name="Portaria" dataDxfId="15017"/>
    <tableColumn id="15" xr3:uid="{00000000-0010-0000-0000-00000F000000}" name="Descrição" dataDxfId="15016"/>
    <tableColumn id="16" xr3:uid="{00000000-0010-0000-0000-000010000000}" name="Norma Correspondente" dataDxfId="15015"/>
    <tableColumn id="17" xr3:uid="{00000000-0010-0000-0000-000011000000}" name="Situação" dataDxfId="15014"/>
    <tableColumn id="18" xr3:uid="{00000000-0010-0000-0000-000012000000}" name="NATUREZA RECEITA" dataDxfId="15013">
      <calculatedColumnFormula>Tabela813[[#This Row],[NR]]&amp;" - "&amp;Tabela813[[#This Row],[Especificação]]</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B2:N361" totalsRowShown="0" headerRowDxfId="15012" dataDxfId="15010" headerRowBorderDxfId="15011" tableBorderDxfId="15009" totalsRowBorderDxfId="15008">
  <autoFilter ref="B2:N361" xr:uid="{00000000-0009-0000-0100-000001000000}"/>
  <tableColumns count="13">
    <tableColumn id="1" xr3:uid="{00000000-0010-0000-0100-000001000000}" name="RED" dataDxfId="15007"/>
    <tableColumn id="2" xr3:uid="{00000000-0010-0000-0100-000002000000}" name="C" dataDxfId="15006"/>
    <tableColumn id="3" xr3:uid="{00000000-0010-0000-0100-000003000000}" name="O" dataDxfId="15005"/>
    <tableColumn id="4" xr3:uid="{00000000-0010-0000-0100-000004000000}" name="E" dataDxfId="15004"/>
    <tableColumn id="5" xr3:uid="{00000000-0010-0000-0100-000005000000}" name="D1" dataDxfId="15003"/>
    <tableColumn id="6" xr3:uid="{00000000-0010-0000-0100-000006000000}" name="D2" dataDxfId="15002"/>
    <tableColumn id="7" xr3:uid="{00000000-0010-0000-0100-000007000000}" name="D3" dataDxfId="15001"/>
    <tableColumn id="8" xr3:uid="{00000000-0010-0000-0100-000008000000}" name="T" dataDxfId="15000"/>
    <tableColumn id="9" xr3:uid="{00000000-0010-0000-0100-000009000000}" name="D4" dataDxfId="14999"/>
    <tableColumn id="10" xr3:uid="{00000000-0010-0000-0100-00000A000000}" name="NR" dataDxfId="14998"/>
    <tableColumn id="11" xr3:uid="{00000000-0010-0000-0100-00000B000000}" name="Especificação" dataDxfId="14997"/>
    <tableColumn id="12" xr3:uid="{00000000-0010-0000-0100-00000C000000}" name="AÇÃO" dataDxfId="14996"/>
    <tableColumn id="13" xr3:uid="{00000000-0010-0000-0100-00000D000000}" name="NÍVEL" dataDxfId="14995">
      <calculatedColumnFormula>IF(VALUE(Tabela1[[#This Row],[RED]]) &gt; 0,1,0) + IF(VALUE(J3)&gt;0,8,IF(VALUE(I3)&gt;0,7,IF(VALUE(H3)&gt;0,6,IF(VALUE(G3)&gt;0,5,IF(VALUE(F3)&gt;0,4,IF(VALUE(E3)&gt;0,3,IF(VALUE(D3)&gt;0,2,1)))))))</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7">
    <tabColor theme="8" tint="-0.499984740745262"/>
  </sheetPr>
  <dimension ref="A1:AQ3736"/>
  <sheetViews>
    <sheetView showGridLines="0" tabSelected="1" zoomScale="130" zoomScaleNormal="130" workbookViewId="0">
      <pane xSplit="11" ySplit="3" topLeftCell="L1099" activePane="bottomRight" state="frozen"/>
      <selection activeCell="A3" sqref="A3"/>
      <selection pane="topRight" activeCell="A3" sqref="A3"/>
      <selection pane="bottomLeft" activeCell="A3" sqref="A3"/>
      <selection pane="bottomRight" activeCell="L1102" sqref="L1102"/>
    </sheetView>
  </sheetViews>
  <sheetFormatPr defaultColWidth="0" defaultRowHeight="15" zeroHeight="1" x14ac:dyDescent="0.25"/>
  <cols>
    <col min="1" max="1" width="1.28515625" style="83" customWidth="1"/>
    <col min="2" max="2" width="6.5703125" style="7" customWidth="1"/>
    <col min="3" max="3" width="4.140625" style="7" customWidth="1"/>
    <col min="4" max="4" width="4.42578125" style="7" customWidth="1"/>
    <col min="5" max="5" width="4" style="7" customWidth="1"/>
    <col min="6" max="8" width="5.42578125" style="7" customWidth="1"/>
    <col min="9" max="9" width="4" style="7" customWidth="1"/>
    <col min="10" max="10" width="5.42578125" style="7" customWidth="1"/>
    <col min="11" max="11" width="18.5703125" style="28" customWidth="1"/>
    <col min="12" max="12" width="69.7109375" style="6" customWidth="1"/>
    <col min="13" max="13" width="16.42578125" style="11" customWidth="1"/>
    <col min="14" max="14" width="10.85546875" style="11" bestFit="1" customWidth="1"/>
    <col min="15" max="15" width="14.42578125" style="11" bestFit="1" customWidth="1"/>
    <col min="16" max="16" width="105.7109375" style="6" customWidth="1"/>
    <col min="17" max="17" width="55.7109375" style="7" customWidth="1"/>
    <col min="18" max="18" width="16" style="28" customWidth="1"/>
    <col min="19" max="19" width="44.28515625" style="7" hidden="1" customWidth="1"/>
    <col min="20" max="43" width="8.7109375" style="7" hidden="1" customWidth="1"/>
    <col min="44" max="16384" width="9.140625" style="7" hidden="1"/>
  </cols>
  <sheetData>
    <row r="1" spans="1:21" ht="9" customHeight="1" x14ac:dyDescent="0.25"/>
    <row r="2" spans="1:21" ht="36" customHeight="1" x14ac:dyDescent="0.25">
      <c r="B2" s="309" t="s">
        <v>4575</v>
      </c>
      <c r="C2" s="309"/>
      <c r="D2" s="309"/>
      <c r="E2" s="309"/>
      <c r="F2" s="309"/>
      <c r="G2" s="309"/>
      <c r="H2" s="309"/>
      <c r="I2" s="309"/>
      <c r="J2" s="309"/>
      <c r="K2" s="309"/>
    </row>
    <row r="3" spans="1:21" s="17" customFormat="1" ht="64.5" customHeight="1" x14ac:dyDescent="0.25">
      <c r="A3" s="83"/>
      <c r="B3" s="77" t="s">
        <v>1630</v>
      </c>
      <c r="C3" s="78" t="s">
        <v>32</v>
      </c>
      <c r="D3" s="78" t="s">
        <v>33</v>
      </c>
      <c r="E3" s="78" t="s">
        <v>34</v>
      </c>
      <c r="F3" s="78" t="s">
        <v>35</v>
      </c>
      <c r="G3" s="78" t="s">
        <v>1631</v>
      </c>
      <c r="H3" s="78" t="s">
        <v>37</v>
      </c>
      <c r="I3" s="78" t="s">
        <v>38</v>
      </c>
      <c r="J3" s="78" t="s">
        <v>1632</v>
      </c>
      <c r="K3" s="78" t="s">
        <v>39</v>
      </c>
      <c r="L3" s="78" t="s">
        <v>40</v>
      </c>
      <c r="M3" s="78" t="s">
        <v>795</v>
      </c>
      <c r="N3" s="78" t="s">
        <v>0</v>
      </c>
      <c r="O3" s="78" t="s">
        <v>41</v>
      </c>
      <c r="P3" s="78" t="s">
        <v>42</v>
      </c>
      <c r="Q3" s="78" t="s">
        <v>43</v>
      </c>
      <c r="R3" s="78" t="s">
        <v>4558</v>
      </c>
      <c r="S3" s="186" t="s">
        <v>7021</v>
      </c>
    </row>
    <row r="4" spans="1:21" ht="45" x14ac:dyDescent="0.25">
      <c r="A4" s="84"/>
      <c r="B4" s="73"/>
      <c r="C4" s="26" t="s">
        <v>1558</v>
      </c>
      <c r="D4" s="26" t="s">
        <v>1561</v>
      </c>
      <c r="E4" s="26" t="s">
        <v>1561</v>
      </c>
      <c r="F4" s="26" t="s">
        <v>1561</v>
      </c>
      <c r="G4" s="26" t="s">
        <v>1564</v>
      </c>
      <c r="H4" s="26" t="s">
        <v>1561</v>
      </c>
      <c r="I4" s="26" t="s">
        <v>1561</v>
      </c>
      <c r="J4" s="26" t="s">
        <v>1564</v>
      </c>
      <c r="K4" s="21" t="str">
        <f>IF(Tabela813[[#This Row],[C]]&lt;&gt;"",IF(Tabela813[[#This Row],[RED]]&lt;&gt;"",(Tabela813[[#This Row],[RED]] &amp; "."),"") &amp; CONCATENATE(Tabela813[[#This Row],[C]],".",Tabela813[[#This Row],[O]],".",Tabela813[[#This Row],[E]],".",Tabela813[[#This Row],[D1]],".",Tabela813[[#This Row],[D2]],".",Tabela813[[#This Row],[D3]],".",Tabela813[[#This Row],[T]],".",Tabela813[[#This Row],[D4]]),"")</f>
        <v>1.0.0.0.00.0.0.00</v>
      </c>
      <c r="L4" s="27" t="s">
        <v>44</v>
      </c>
      <c r="M4" s="21" t="str">
        <f t="shared" ref="M4:M67" si="0">IF(N4 &lt; N5,"S","A")</f>
        <v>S</v>
      </c>
      <c r="N4" s="21">
        <f>IF(VALUE(Tabela813[[#This Row],[RED]]) &gt; 0,1,0) + IF(VALUE(J4)&gt;0,8,IF(VALUE(I4)&gt;0,7,IF(VALUE(H4)&gt;0,6,IF(VALUE(G4)&gt;0,5,IF(VALUE(F4)&gt;0,4,IF(VALUE(E4)&gt;0,3,IF(VALUE(D4)&gt;0,2,1)))))))</f>
        <v>1</v>
      </c>
      <c r="O4" s="26" t="s">
        <v>45</v>
      </c>
      <c r="P4" s="1" t="s">
        <v>46</v>
      </c>
      <c r="Q4" s="1"/>
      <c r="R4" s="21"/>
      <c r="S4" s="7" t="str">
        <f>Tabela813[[#This Row],[NR]]&amp;" - "&amp;Tabela813[[#This Row],[Especificação]]</f>
        <v>1.0.0.0.00.0.0.00 - Receitas Correntes</v>
      </c>
      <c r="T4" s="7" t="str">
        <f>Tabela813[[#This Row],[NR]]&amp;" - "&amp;Tabela813[[#This Row],[Especificação]]</f>
        <v>1.0.0.0.00.0.0.00 - Receitas Correntes</v>
      </c>
      <c r="U4" s="7" t="str">
        <f>Tabela813[[#This Row],[NR]]&amp; " - "&amp;Tabela813[[#This Row],[Especificação]]</f>
        <v>1.0.0.0.00.0.0.00 - Receitas Correntes</v>
      </c>
    </row>
    <row r="5" spans="1:21" x14ac:dyDescent="0.25">
      <c r="A5" s="84"/>
      <c r="B5" s="73"/>
      <c r="C5" s="26" t="s">
        <v>1558</v>
      </c>
      <c r="D5" s="26" t="s">
        <v>1558</v>
      </c>
      <c r="E5" s="26" t="s">
        <v>1561</v>
      </c>
      <c r="F5" s="26" t="s">
        <v>1561</v>
      </c>
      <c r="G5" s="26" t="s">
        <v>1564</v>
      </c>
      <c r="H5" s="26" t="s">
        <v>1561</v>
      </c>
      <c r="I5" s="26" t="s">
        <v>1561</v>
      </c>
      <c r="J5" s="26" t="s">
        <v>1564</v>
      </c>
      <c r="K5" s="21" t="str">
        <f>IF(Tabela813[[#This Row],[C]]&lt;&gt;"",IF(Tabela813[[#This Row],[RED]]&lt;&gt;"",(Tabela813[[#This Row],[RED]] &amp; "."),"") &amp; CONCATENATE(Tabela813[[#This Row],[C]],".",Tabela813[[#This Row],[O]],".",Tabela813[[#This Row],[E]],".",Tabela813[[#This Row],[D1]],".",Tabela813[[#This Row],[D2]],".",Tabela813[[#This Row],[D3]],".",Tabela813[[#This Row],[T]],".",Tabela813[[#This Row],[D4]]),"")</f>
        <v>1.1.0.0.00.0.0.00</v>
      </c>
      <c r="L5" s="27" t="s">
        <v>47</v>
      </c>
      <c r="M5" s="21" t="str">
        <f t="shared" si="0"/>
        <v>S</v>
      </c>
      <c r="N5" s="21">
        <f>IF(VALUE(Tabela813[[#This Row],[RED]]) &gt; 0,1,0) + IF(VALUE(J5)&gt;0,8,IF(VALUE(I5)&gt;0,7,IF(VALUE(H5)&gt;0,6,IF(VALUE(G5)&gt;0,5,IF(VALUE(F5)&gt;0,4,IF(VALUE(E5)&gt;0,3,IF(VALUE(D5)&gt;0,2,1)))))))</f>
        <v>2</v>
      </c>
      <c r="O5" s="26" t="s">
        <v>45</v>
      </c>
      <c r="P5" s="1" t="s">
        <v>48</v>
      </c>
      <c r="Q5" s="1"/>
      <c r="R5" s="21"/>
      <c r="S5" s="7" t="str">
        <f>Tabela813[[#This Row],[NR]]&amp;" - "&amp;Tabela813[[#This Row],[Especificação]]</f>
        <v>1.1.0.0.00.0.0.00 - Impostos, Taxas e Contribuições de Melhoria</v>
      </c>
      <c r="T5" s="7" t="str">
        <f>Tabela813[[#This Row],[NR]]&amp;" - "&amp;Tabela813[[#This Row],[Especificação]]</f>
        <v>1.1.0.0.00.0.0.00 - Impostos, Taxas e Contribuições de Melhoria</v>
      </c>
      <c r="U5" s="7" t="str">
        <f>Tabela813[[#This Row],[NR]]&amp; " - "&amp;Tabela813[[#This Row],[Especificação]]</f>
        <v>1.1.0.0.00.0.0.00 - Impostos, Taxas e Contribuições de Melhoria</v>
      </c>
    </row>
    <row r="6" spans="1:21" ht="60" x14ac:dyDescent="0.25">
      <c r="A6" s="84"/>
      <c r="B6" s="73"/>
      <c r="C6" s="26" t="s">
        <v>1558</v>
      </c>
      <c r="D6" s="26" t="s">
        <v>1558</v>
      </c>
      <c r="E6" s="26" t="s">
        <v>1558</v>
      </c>
      <c r="F6" s="26" t="s">
        <v>1561</v>
      </c>
      <c r="G6" s="26" t="s">
        <v>1564</v>
      </c>
      <c r="H6" s="26" t="s">
        <v>1561</v>
      </c>
      <c r="I6" s="26" t="s">
        <v>1561</v>
      </c>
      <c r="J6" s="26" t="s">
        <v>1564</v>
      </c>
      <c r="K6" s="21" t="str">
        <f>IF(Tabela813[[#This Row],[C]]&lt;&gt;"",IF(Tabela813[[#This Row],[RED]]&lt;&gt;"",(Tabela813[[#This Row],[RED]] &amp; "."),"") &amp; CONCATENATE(Tabela813[[#This Row],[C]],".",Tabela813[[#This Row],[O]],".",Tabela813[[#This Row],[E]],".",Tabela813[[#This Row],[D1]],".",Tabela813[[#This Row],[D2]],".",Tabela813[[#This Row],[D3]],".",Tabela813[[#This Row],[T]],".",Tabela813[[#This Row],[D4]]),"")</f>
        <v>1.1.1.0.00.0.0.00</v>
      </c>
      <c r="L6" s="27" t="s">
        <v>49</v>
      </c>
      <c r="M6" s="21" t="str">
        <f t="shared" si="0"/>
        <v>S</v>
      </c>
      <c r="N6" s="21">
        <f>IF(VALUE(Tabela813[[#This Row],[RED]]) &gt; 0,1,0) + IF(VALUE(J6)&gt;0,8,IF(VALUE(I6)&gt;0,7,IF(VALUE(H6)&gt;0,6,IF(VALUE(G6)&gt;0,5,IF(VALUE(F6)&gt;0,4,IF(VALUE(E6)&gt;0,3,IF(VALUE(D6)&gt;0,2,1)))))))</f>
        <v>3</v>
      </c>
      <c r="O6" s="26" t="s">
        <v>45</v>
      </c>
      <c r="P6" s="1" t="s">
        <v>50</v>
      </c>
      <c r="Q6" s="1"/>
      <c r="R6" s="21"/>
      <c r="S6" s="7" t="str">
        <f>Tabela813[[#This Row],[NR]]&amp;" - "&amp;Tabela813[[#This Row],[Especificação]]</f>
        <v>1.1.1.0.00.0.0.00 - Impostos</v>
      </c>
      <c r="T6" s="7" t="str">
        <f>Tabela813[[#This Row],[NR]]&amp;" - "&amp;Tabela813[[#This Row],[Especificação]]</f>
        <v>1.1.1.0.00.0.0.00 - Impostos</v>
      </c>
      <c r="U6" s="7" t="str">
        <f>Tabela813[[#This Row],[NR]]&amp; " - "&amp;Tabela813[[#This Row],[Especificação]]</f>
        <v>1.1.1.0.00.0.0.00 - Impostos</v>
      </c>
    </row>
    <row r="7" spans="1:21" x14ac:dyDescent="0.25">
      <c r="A7" s="84"/>
      <c r="B7" s="73"/>
      <c r="C7" s="26" t="s">
        <v>1558</v>
      </c>
      <c r="D7" s="26" t="s">
        <v>1558</v>
      </c>
      <c r="E7" s="26" t="s">
        <v>1558</v>
      </c>
      <c r="F7" s="26" t="s">
        <v>1567</v>
      </c>
      <c r="G7" s="26" t="s">
        <v>1564</v>
      </c>
      <c r="H7" s="26" t="s">
        <v>1561</v>
      </c>
      <c r="I7" s="26" t="s">
        <v>1561</v>
      </c>
      <c r="J7" s="26" t="s">
        <v>1564</v>
      </c>
      <c r="K7" s="21" t="str">
        <f>IF(Tabela813[[#This Row],[C]]&lt;&gt;"",IF(Tabela813[[#This Row],[RED]]&lt;&gt;"",(Tabela813[[#This Row],[RED]] &amp; "."),"") &amp; CONCATENATE(Tabela813[[#This Row],[C]],".",Tabela813[[#This Row],[O]],".",Tabela813[[#This Row],[E]],".",Tabela813[[#This Row],[D1]],".",Tabela813[[#This Row],[D2]],".",Tabela813[[#This Row],[D3]],".",Tabela813[[#This Row],[T]],".",Tabela813[[#This Row],[D4]]),"")</f>
        <v>1.1.1.2.00.0.0.00</v>
      </c>
      <c r="L7" s="27" t="s">
        <v>52</v>
      </c>
      <c r="M7" s="21" t="str">
        <f t="shared" si="0"/>
        <v>S</v>
      </c>
      <c r="N7" s="21">
        <f>IF(VALUE(Tabela813[[#This Row],[RED]]) &gt; 0,1,0) + IF(VALUE(J7)&gt;0,8,IF(VALUE(I7)&gt;0,7,IF(VALUE(H7)&gt;0,6,IF(VALUE(G7)&gt;0,5,IF(VALUE(F7)&gt;0,4,IF(VALUE(E7)&gt;0,3,IF(VALUE(D7)&gt;0,2,1)))))))</f>
        <v>4</v>
      </c>
      <c r="O7" s="26" t="s">
        <v>45</v>
      </c>
      <c r="P7" s="1" t="s">
        <v>53</v>
      </c>
      <c r="Q7" s="1"/>
      <c r="R7" s="21"/>
      <c r="S7" s="7" t="str">
        <f>Tabela813[[#This Row],[NR]]&amp;" - "&amp;Tabela813[[#This Row],[Especificação]]</f>
        <v>1.1.1.2.00.0.0.00 - Impostos sobre o Patrimônio</v>
      </c>
      <c r="T7" s="7" t="str">
        <f>Tabela813[[#This Row],[NR]]&amp;" - "&amp;Tabela813[[#This Row],[Especificação]]</f>
        <v>1.1.1.2.00.0.0.00 - Impostos sobre o Patrimônio</v>
      </c>
      <c r="U7" s="7" t="str">
        <f>Tabela813[[#This Row],[NR]]&amp; " - "&amp;Tabela813[[#This Row],[Especificação]]</f>
        <v>1.1.1.2.00.0.0.00 - Impostos sobre o Patrimônio</v>
      </c>
    </row>
    <row r="8" spans="1:21" ht="45" x14ac:dyDescent="0.25">
      <c r="A8" s="84"/>
      <c r="B8" s="73"/>
      <c r="C8" s="26" t="s">
        <v>1558</v>
      </c>
      <c r="D8" s="26" t="s">
        <v>1558</v>
      </c>
      <c r="E8" s="26" t="s">
        <v>1558</v>
      </c>
      <c r="F8" s="26" t="s">
        <v>1567</v>
      </c>
      <c r="G8" s="26" t="s">
        <v>1591</v>
      </c>
      <c r="H8" s="26" t="s">
        <v>1561</v>
      </c>
      <c r="I8" s="26" t="s">
        <v>1561</v>
      </c>
      <c r="J8" s="26" t="s">
        <v>1564</v>
      </c>
      <c r="K8" s="21" t="str">
        <f>IF(Tabela813[[#This Row],[C]]&lt;&gt;"",IF(Tabela813[[#This Row],[RED]]&lt;&gt;"",(Tabela813[[#This Row],[RED]] &amp; "."),"") &amp; CONCATENATE(Tabela813[[#This Row],[C]],".",Tabela813[[#This Row],[O]],".",Tabela813[[#This Row],[E]],".",Tabela813[[#This Row],[D1]],".",Tabela813[[#This Row],[D2]],".",Tabela813[[#This Row],[D3]],".",Tabela813[[#This Row],[T]],".",Tabela813[[#This Row],[D4]]),"")</f>
        <v>1.1.1.2.50.0.0.00</v>
      </c>
      <c r="L8" s="27" t="s">
        <v>54</v>
      </c>
      <c r="M8" s="21" t="str">
        <f t="shared" si="0"/>
        <v>S</v>
      </c>
      <c r="N8" s="21">
        <f>IF(VALUE(Tabela813[[#This Row],[RED]]) &gt; 0,1,0) + IF(VALUE(J8)&gt;0,8,IF(VALUE(I8)&gt;0,7,IF(VALUE(H8)&gt;0,6,IF(VALUE(G8)&gt;0,5,IF(VALUE(F8)&gt;0,4,IF(VALUE(E8)&gt;0,3,IF(VALUE(D8)&gt;0,2,1)))))))</f>
        <v>5</v>
      </c>
      <c r="O8" s="26" t="s">
        <v>55</v>
      </c>
      <c r="P8" s="1" t="s">
        <v>56</v>
      </c>
      <c r="Q8" s="1"/>
      <c r="R8" s="21"/>
      <c r="S8" s="7" t="str">
        <f>Tabela813[[#This Row],[NR]]&amp;" - "&amp;Tabela813[[#This Row],[Especificação]]</f>
        <v>1.1.1.2.50.0.0.00 - Imposto sobre a Propriedade Predial e Territorial Urbana</v>
      </c>
      <c r="T8" s="7" t="str">
        <f>Tabela813[[#This Row],[NR]]&amp;" - "&amp;Tabela813[[#This Row],[Especificação]]</f>
        <v>1.1.1.2.50.0.0.00 - Imposto sobre a Propriedade Predial e Territorial Urbana</v>
      </c>
      <c r="U8" s="7" t="str">
        <f>Tabela813[[#This Row],[NR]]&amp; " - "&amp;Tabela813[[#This Row],[Especificação]]</f>
        <v>1.1.1.2.50.0.0.00 - Imposto sobre a Propriedade Predial e Territorial Urbana</v>
      </c>
    </row>
    <row r="9" spans="1:21" ht="45" x14ac:dyDescent="0.25">
      <c r="A9" s="84"/>
      <c r="B9" s="73"/>
      <c r="C9" s="26" t="s">
        <v>1558</v>
      </c>
      <c r="D9" s="26" t="s">
        <v>1558</v>
      </c>
      <c r="E9" s="26" t="s">
        <v>1558</v>
      </c>
      <c r="F9" s="26" t="s">
        <v>1567</v>
      </c>
      <c r="G9" s="26" t="s">
        <v>1591</v>
      </c>
      <c r="H9" s="26" t="s">
        <v>1561</v>
      </c>
      <c r="I9" s="26" t="s">
        <v>1558</v>
      </c>
      <c r="J9" s="26" t="s">
        <v>1564</v>
      </c>
      <c r="K9" s="21" t="str">
        <f>IF(Tabela813[[#This Row],[C]]&lt;&gt;"",IF(Tabela813[[#This Row],[RED]]&lt;&gt;"",(Tabela813[[#This Row],[RED]] &amp; "."),"") &amp; CONCATENATE(Tabela813[[#This Row],[C]],".",Tabela813[[#This Row],[O]],".",Tabela813[[#This Row],[E]],".",Tabela813[[#This Row],[D1]],".",Tabela813[[#This Row],[D2]],".",Tabela813[[#This Row],[D3]],".",Tabela813[[#This Row],[T]],".",Tabela813[[#This Row],[D4]]),"")</f>
        <v>1.1.1.2.50.0.1.00</v>
      </c>
      <c r="L9" s="27" t="s">
        <v>797</v>
      </c>
      <c r="M9" s="21" t="str">
        <f t="shared" si="0"/>
        <v>A</v>
      </c>
      <c r="N9" s="21">
        <f>IF(VALUE(Tabela813[[#This Row],[RED]]) &gt; 0,1,0) + IF(VALUE(J9)&gt;0,8,IF(VALUE(I9)&gt;0,7,IF(VALUE(H9)&gt;0,6,IF(VALUE(G9)&gt;0,5,IF(VALUE(F9)&gt;0,4,IF(VALUE(E9)&gt;0,3,IF(VALUE(D9)&gt;0,2,1)))))))</f>
        <v>7</v>
      </c>
      <c r="O9" s="26" t="s">
        <v>55</v>
      </c>
      <c r="P9" s="1" t="s">
        <v>56</v>
      </c>
      <c r="Q9" s="1"/>
      <c r="R9" s="21"/>
      <c r="S9" s="7" t="str">
        <f>Tabela813[[#This Row],[NR]]&amp;" - "&amp;Tabela813[[#This Row],[Especificação]]</f>
        <v>1.1.1.2.50.0.1.00 - Imposto sobre a Propriedade Predial e Territorial Urbana - Principal</v>
      </c>
      <c r="T9" s="7" t="str">
        <f>Tabela813[[#This Row],[NR]]&amp;" - "&amp;Tabela813[[#This Row],[Especificação]]</f>
        <v>1.1.1.2.50.0.1.00 - Imposto sobre a Propriedade Predial e Territorial Urbana - Principal</v>
      </c>
      <c r="U9" s="7" t="str">
        <f>Tabela813[[#This Row],[NR]]&amp; " - "&amp;Tabela813[[#This Row],[Especificação]]</f>
        <v>1.1.1.2.50.0.1.00 - Imposto sobre a Propriedade Predial e Territorial Urbana - Principal</v>
      </c>
    </row>
    <row r="10" spans="1:21" ht="45" x14ac:dyDescent="0.25">
      <c r="A10" s="84"/>
      <c r="B10" s="73"/>
      <c r="C10" s="26" t="s">
        <v>1558</v>
      </c>
      <c r="D10" s="26" t="s">
        <v>1558</v>
      </c>
      <c r="E10" s="26" t="s">
        <v>1558</v>
      </c>
      <c r="F10" s="26" t="s">
        <v>1567</v>
      </c>
      <c r="G10" s="26" t="s">
        <v>1591</v>
      </c>
      <c r="H10" s="26" t="s">
        <v>1561</v>
      </c>
      <c r="I10" s="26" t="s">
        <v>1567</v>
      </c>
      <c r="J10" s="26" t="s">
        <v>1564</v>
      </c>
      <c r="K10" s="21" t="str">
        <f>IF(Tabela813[[#This Row],[C]]&lt;&gt;"",IF(Tabela813[[#This Row],[RED]]&lt;&gt;"",(Tabela813[[#This Row],[RED]] &amp; "."),"") &amp; CONCATENATE(Tabela813[[#This Row],[C]],".",Tabela813[[#This Row],[O]],".",Tabela813[[#This Row],[E]],".",Tabela813[[#This Row],[D1]],".",Tabela813[[#This Row],[D2]],".",Tabela813[[#This Row],[D3]],".",Tabela813[[#This Row],[T]],".",Tabela813[[#This Row],[D4]]),"")</f>
        <v>1.1.1.2.50.0.2.00</v>
      </c>
      <c r="L10" s="27" t="s">
        <v>798</v>
      </c>
      <c r="M10" s="21" t="str">
        <f t="shared" si="0"/>
        <v>A</v>
      </c>
      <c r="N10" s="21">
        <f>IF(VALUE(Tabela813[[#This Row],[RED]]) &gt; 0,1,0) + IF(VALUE(J10)&gt;0,8,IF(VALUE(I10)&gt;0,7,IF(VALUE(H10)&gt;0,6,IF(VALUE(G10)&gt;0,5,IF(VALUE(F10)&gt;0,4,IF(VALUE(E10)&gt;0,3,IF(VALUE(D10)&gt;0,2,1)))))))</f>
        <v>7</v>
      </c>
      <c r="O10" s="26" t="s">
        <v>55</v>
      </c>
      <c r="P10" s="1" t="s">
        <v>56</v>
      </c>
      <c r="Q10" s="1"/>
      <c r="R10" s="21"/>
      <c r="S10" s="7" t="str">
        <f>Tabela813[[#This Row],[NR]]&amp;" - "&amp;Tabela813[[#This Row],[Especificação]]</f>
        <v>1.1.1.2.50.0.2.00 - Imposto sobre a Propriedade Predial e Territorial Urbana - Multas e Juros de Mora</v>
      </c>
      <c r="T10" s="7" t="str">
        <f>Tabela813[[#This Row],[NR]]&amp;" - "&amp;Tabela813[[#This Row],[Especificação]]</f>
        <v>1.1.1.2.50.0.2.00 - Imposto sobre a Propriedade Predial e Territorial Urbana - Multas e Juros de Mora</v>
      </c>
      <c r="U10" s="7" t="str">
        <f>Tabela813[[#This Row],[NR]]&amp; " - "&amp;Tabela813[[#This Row],[Especificação]]</f>
        <v>1.1.1.2.50.0.2.00 - Imposto sobre a Propriedade Predial e Territorial Urbana - Multas e Juros de Mora</v>
      </c>
    </row>
    <row r="11" spans="1:21" ht="45" x14ac:dyDescent="0.25">
      <c r="A11" s="84"/>
      <c r="B11" s="73"/>
      <c r="C11" s="26" t="s">
        <v>1558</v>
      </c>
      <c r="D11" s="26" t="s">
        <v>1558</v>
      </c>
      <c r="E11" s="26" t="s">
        <v>1558</v>
      </c>
      <c r="F11" s="26" t="s">
        <v>1567</v>
      </c>
      <c r="G11" s="26" t="s">
        <v>1591</v>
      </c>
      <c r="H11" s="26" t="s">
        <v>1561</v>
      </c>
      <c r="I11" s="26" t="s">
        <v>1559</v>
      </c>
      <c r="J11" s="26" t="s">
        <v>1564</v>
      </c>
      <c r="K11" s="21" t="str">
        <f>IF(Tabela813[[#This Row],[C]]&lt;&gt;"",IF(Tabela813[[#This Row],[RED]]&lt;&gt;"",(Tabela813[[#This Row],[RED]] &amp; "."),"") &amp; CONCATENATE(Tabela813[[#This Row],[C]],".",Tabela813[[#This Row],[O]],".",Tabela813[[#This Row],[E]],".",Tabela813[[#This Row],[D1]],".",Tabela813[[#This Row],[D2]],".",Tabela813[[#This Row],[D3]],".",Tabela813[[#This Row],[T]],".",Tabela813[[#This Row],[D4]]),"")</f>
        <v>1.1.1.2.50.0.3.00</v>
      </c>
      <c r="L11" s="27" t="s">
        <v>799</v>
      </c>
      <c r="M11" s="21" t="str">
        <f t="shared" si="0"/>
        <v>A</v>
      </c>
      <c r="N11" s="21">
        <f>IF(VALUE(Tabela813[[#This Row],[RED]]) &gt; 0,1,0) + IF(VALUE(J11)&gt;0,8,IF(VALUE(I11)&gt;0,7,IF(VALUE(H11)&gt;0,6,IF(VALUE(G11)&gt;0,5,IF(VALUE(F11)&gt;0,4,IF(VALUE(E11)&gt;0,3,IF(VALUE(D11)&gt;0,2,1)))))))</f>
        <v>7</v>
      </c>
      <c r="O11" s="26" t="s">
        <v>55</v>
      </c>
      <c r="P11" s="1" t="s">
        <v>56</v>
      </c>
      <c r="Q11" s="1"/>
      <c r="R11" s="21"/>
      <c r="S11" s="7" t="str">
        <f>Tabela813[[#This Row],[NR]]&amp;" - "&amp;Tabela813[[#This Row],[Especificação]]</f>
        <v>1.1.1.2.50.0.3.00 - Imposto sobre a Propriedade Predial e Territorial Urbana - Dívida Ativa</v>
      </c>
      <c r="T11" s="7" t="str">
        <f>Tabela813[[#This Row],[NR]]&amp;" - "&amp;Tabela813[[#This Row],[Especificação]]</f>
        <v>1.1.1.2.50.0.3.00 - Imposto sobre a Propriedade Predial e Territorial Urbana - Dívida Ativa</v>
      </c>
      <c r="U11" s="7" t="str">
        <f>Tabela813[[#This Row],[NR]]&amp; " - "&amp;Tabela813[[#This Row],[Especificação]]</f>
        <v>1.1.1.2.50.0.3.00 - Imposto sobre a Propriedade Predial e Territorial Urbana - Dívida Ativa</v>
      </c>
    </row>
    <row r="12" spans="1:21" ht="45" x14ac:dyDescent="0.25">
      <c r="A12" s="84"/>
      <c r="B12" s="73"/>
      <c r="C12" s="26" t="s">
        <v>1558</v>
      </c>
      <c r="D12" s="26" t="s">
        <v>1558</v>
      </c>
      <c r="E12" s="26" t="s">
        <v>1558</v>
      </c>
      <c r="F12" s="26" t="s">
        <v>1567</v>
      </c>
      <c r="G12" s="26" t="s">
        <v>1591</v>
      </c>
      <c r="H12" s="26" t="s">
        <v>1561</v>
      </c>
      <c r="I12" s="26" t="s">
        <v>1568</v>
      </c>
      <c r="J12" s="26" t="s">
        <v>1564</v>
      </c>
      <c r="K12" s="21" t="str">
        <f>IF(Tabela813[[#This Row],[C]]&lt;&gt;"",IF(Tabela813[[#This Row],[RED]]&lt;&gt;"",(Tabela813[[#This Row],[RED]] &amp; "."),"") &amp; CONCATENATE(Tabela813[[#This Row],[C]],".",Tabela813[[#This Row],[O]],".",Tabela813[[#This Row],[E]],".",Tabela813[[#This Row],[D1]],".",Tabela813[[#This Row],[D2]],".",Tabela813[[#This Row],[D3]],".",Tabela813[[#This Row],[T]],".",Tabela813[[#This Row],[D4]]),"")</f>
        <v>1.1.1.2.50.0.4.00</v>
      </c>
      <c r="L12" s="27" t="s">
        <v>800</v>
      </c>
      <c r="M12" s="21" t="str">
        <f t="shared" si="0"/>
        <v>A</v>
      </c>
      <c r="N12" s="21">
        <f>IF(VALUE(Tabela813[[#This Row],[RED]]) &gt; 0,1,0) + IF(VALUE(J12)&gt;0,8,IF(VALUE(I12)&gt;0,7,IF(VALUE(H12)&gt;0,6,IF(VALUE(G12)&gt;0,5,IF(VALUE(F12)&gt;0,4,IF(VALUE(E12)&gt;0,3,IF(VALUE(D12)&gt;0,2,1)))))))</f>
        <v>7</v>
      </c>
      <c r="O12" s="26" t="s">
        <v>55</v>
      </c>
      <c r="P12" s="1" t="s">
        <v>56</v>
      </c>
      <c r="Q12" s="1"/>
      <c r="R12" s="21"/>
      <c r="S12" s="7" t="str">
        <f>Tabela813[[#This Row],[NR]]&amp;" - "&amp;Tabela813[[#This Row],[Especificação]]</f>
        <v>1.1.1.2.50.0.4.00 - Imposto sobre a Propriedade Predial e Territorial Urbana - Dívida Ativa - Multas e Juros de Mora da Dívida Ativa</v>
      </c>
      <c r="T12" s="7" t="str">
        <f>Tabela813[[#This Row],[NR]]&amp;" - "&amp;Tabela813[[#This Row],[Especificação]]</f>
        <v>1.1.1.2.50.0.4.00 - Imposto sobre a Propriedade Predial e Territorial Urbana - Dívida Ativa - Multas e Juros de Mora da Dívida Ativa</v>
      </c>
      <c r="U12" s="7" t="str">
        <f>Tabela813[[#This Row],[NR]]&amp; " - "&amp;Tabela813[[#This Row],[Especificação]]</f>
        <v>1.1.1.2.50.0.4.00 - Imposto sobre a Propriedade Predial e Territorial Urbana - Dívida Ativa - Multas e Juros de Mora da Dívida Ativa</v>
      </c>
    </row>
    <row r="13" spans="1:21" ht="45" x14ac:dyDescent="0.25">
      <c r="A13" s="84"/>
      <c r="B13" s="73"/>
      <c r="C13" s="26" t="s">
        <v>1558</v>
      </c>
      <c r="D13" s="26" t="s">
        <v>1558</v>
      </c>
      <c r="E13" s="26" t="s">
        <v>1558</v>
      </c>
      <c r="F13" s="26" t="s">
        <v>1567</v>
      </c>
      <c r="G13" s="26" t="s">
        <v>1591</v>
      </c>
      <c r="H13" s="26" t="s">
        <v>1561</v>
      </c>
      <c r="I13" s="26" t="s">
        <v>1569</v>
      </c>
      <c r="J13" s="26" t="s">
        <v>1564</v>
      </c>
      <c r="K13" s="21" t="str">
        <f>IF(Tabela813[[#This Row],[C]]&lt;&gt;"",IF(Tabela813[[#This Row],[RED]]&lt;&gt;"",(Tabela813[[#This Row],[RED]] &amp; "."),"") &amp; CONCATENATE(Tabela813[[#This Row],[C]],".",Tabela813[[#This Row],[O]],".",Tabela813[[#This Row],[E]],".",Tabela813[[#This Row],[D1]],".",Tabela813[[#This Row],[D2]],".",Tabela813[[#This Row],[D3]],".",Tabela813[[#This Row],[T]],".",Tabela813[[#This Row],[D4]]),"")</f>
        <v>1.1.1.2.50.0.5.00</v>
      </c>
      <c r="L13" s="27" t="s">
        <v>801</v>
      </c>
      <c r="M13" s="21" t="str">
        <f t="shared" si="0"/>
        <v>A</v>
      </c>
      <c r="N13" s="21">
        <f>IF(VALUE(Tabela813[[#This Row],[RED]]) &gt; 0,1,0) + IF(VALUE(J13)&gt;0,8,IF(VALUE(I13)&gt;0,7,IF(VALUE(H13)&gt;0,6,IF(VALUE(G13)&gt;0,5,IF(VALUE(F13)&gt;0,4,IF(VALUE(E13)&gt;0,3,IF(VALUE(D13)&gt;0,2,1)))))))</f>
        <v>7</v>
      </c>
      <c r="O13" s="26" t="s">
        <v>55</v>
      </c>
      <c r="P13" s="1" t="s">
        <v>56</v>
      </c>
      <c r="Q13" s="1"/>
      <c r="R13" s="21"/>
      <c r="S13" s="7" t="str">
        <f>Tabela813[[#This Row],[NR]]&amp;" - "&amp;Tabela813[[#This Row],[Especificação]]</f>
        <v>1.1.1.2.50.0.5.00 - Imposto sobre a Propriedade Predial e Territorial Urbana - Multas</v>
      </c>
      <c r="T13" s="7" t="str">
        <f>Tabela813[[#This Row],[NR]]&amp;" - "&amp;Tabela813[[#This Row],[Especificação]]</f>
        <v>1.1.1.2.50.0.5.00 - Imposto sobre a Propriedade Predial e Territorial Urbana - Multas</v>
      </c>
      <c r="U13" s="7" t="str">
        <f>Tabela813[[#This Row],[NR]]&amp; " - "&amp;Tabela813[[#This Row],[Especificação]]</f>
        <v>1.1.1.2.50.0.5.00 - Imposto sobre a Propriedade Predial e Territorial Urbana - Multas</v>
      </c>
    </row>
    <row r="14" spans="1:21" ht="45" x14ac:dyDescent="0.25">
      <c r="A14" s="84"/>
      <c r="B14" s="73"/>
      <c r="C14" s="26" t="s">
        <v>1558</v>
      </c>
      <c r="D14" s="26" t="s">
        <v>1558</v>
      </c>
      <c r="E14" s="26" t="s">
        <v>1558</v>
      </c>
      <c r="F14" s="26" t="s">
        <v>1567</v>
      </c>
      <c r="G14" s="26" t="s">
        <v>1591</v>
      </c>
      <c r="H14" s="26" t="s">
        <v>1561</v>
      </c>
      <c r="I14" s="26" t="s">
        <v>1563</v>
      </c>
      <c r="J14" s="26" t="s">
        <v>1564</v>
      </c>
      <c r="K14" s="21" t="str">
        <f>IF(Tabela813[[#This Row],[C]]&lt;&gt;"",IF(Tabela813[[#This Row],[RED]]&lt;&gt;"",(Tabela813[[#This Row],[RED]] &amp; "."),"") &amp; CONCATENATE(Tabela813[[#This Row],[C]],".",Tabela813[[#This Row],[O]],".",Tabela813[[#This Row],[E]],".",Tabela813[[#This Row],[D1]],".",Tabela813[[#This Row],[D2]],".",Tabela813[[#This Row],[D3]],".",Tabela813[[#This Row],[T]],".",Tabela813[[#This Row],[D4]]),"")</f>
        <v>1.1.1.2.50.0.6.00</v>
      </c>
      <c r="L14" s="27" t="s">
        <v>802</v>
      </c>
      <c r="M14" s="21" t="str">
        <f t="shared" si="0"/>
        <v>A</v>
      </c>
      <c r="N14" s="21">
        <f>IF(VALUE(Tabela813[[#This Row],[RED]]) &gt; 0,1,0) + IF(VALUE(J14)&gt;0,8,IF(VALUE(I14)&gt;0,7,IF(VALUE(H14)&gt;0,6,IF(VALUE(G14)&gt;0,5,IF(VALUE(F14)&gt;0,4,IF(VALUE(E14)&gt;0,3,IF(VALUE(D14)&gt;0,2,1)))))))</f>
        <v>7</v>
      </c>
      <c r="O14" s="26" t="s">
        <v>55</v>
      </c>
      <c r="P14" s="1" t="s">
        <v>56</v>
      </c>
      <c r="Q14" s="1"/>
      <c r="R14" s="21"/>
      <c r="S14" s="7" t="str">
        <f>Tabela813[[#This Row],[NR]]&amp;" - "&amp;Tabela813[[#This Row],[Especificação]]</f>
        <v>1.1.1.2.50.0.6.00 - Imposto sobre a Propriedade Predial e Territorial Urbana - Juros de Mora</v>
      </c>
      <c r="T14" s="7" t="str">
        <f>Tabela813[[#This Row],[NR]]&amp;" - "&amp;Tabela813[[#This Row],[Especificação]]</f>
        <v>1.1.1.2.50.0.6.00 - Imposto sobre a Propriedade Predial e Territorial Urbana - Juros de Mora</v>
      </c>
      <c r="U14" s="7" t="str">
        <f>Tabela813[[#This Row],[NR]]&amp; " - "&amp;Tabela813[[#This Row],[Especificação]]</f>
        <v>1.1.1.2.50.0.6.00 - Imposto sobre a Propriedade Predial e Territorial Urbana - Juros de Mora</v>
      </c>
    </row>
    <row r="15" spans="1:21" ht="45" x14ac:dyDescent="0.25">
      <c r="A15" s="84"/>
      <c r="B15" s="73"/>
      <c r="C15" s="26" t="s">
        <v>1558</v>
      </c>
      <c r="D15" s="26" t="s">
        <v>1558</v>
      </c>
      <c r="E15" s="26" t="s">
        <v>1558</v>
      </c>
      <c r="F15" s="26" t="s">
        <v>1567</v>
      </c>
      <c r="G15" s="26" t="s">
        <v>1591</v>
      </c>
      <c r="H15" s="26" t="s">
        <v>1561</v>
      </c>
      <c r="I15" s="26" t="s">
        <v>1565</v>
      </c>
      <c r="J15" s="26" t="s">
        <v>1564</v>
      </c>
      <c r="K15" s="21" t="str">
        <f>IF(Tabela813[[#This Row],[C]]&lt;&gt;"",IF(Tabela813[[#This Row],[RED]]&lt;&gt;"",(Tabela813[[#This Row],[RED]] &amp; "."),"") &amp; CONCATENATE(Tabela813[[#This Row],[C]],".",Tabela813[[#This Row],[O]],".",Tabela813[[#This Row],[E]],".",Tabela813[[#This Row],[D1]],".",Tabela813[[#This Row],[D2]],".",Tabela813[[#This Row],[D3]],".",Tabela813[[#This Row],[T]],".",Tabela813[[#This Row],[D4]]),"")</f>
        <v>1.1.1.2.50.0.7.00</v>
      </c>
      <c r="L15" s="27" t="s">
        <v>803</v>
      </c>
      <c r="M15" s="21" t="str">
        <f t="shared" si="0"/>
        <v>A</v>
      </c>
      <c r="N15" s="21">
        <f>IF(VALUE(Tabela813[[#This Row],[RED]]) &gt; 0,1,0) + IF(VALUE(J15)&gt;0,8,IF(VALUE(I15)&gt;0,7,IF(VALUE(H15)&gt;0,6,IF(VALUE(G15)&gt;0,5,IF(VALUE(F15)&gt;0,4,IF(VALUE(E15)&gt;0,3,IF(VALUE(D15)&gt;0,2,1)))))))</f>
        <v>7</v>
      </c>
      <c r="O15" s="26" t="s">
        <v>55</v>
      </c>
      <c r="P15" s="1" t="s">
        <v>56</v>
      </c>
      <c r="Q15" s="1"/>
      <c r="R15" s="21"/>
      <c r="S15" s="7" t="str">
        <f>Tabela813[[#This Row],[NR]]&amp;" - "&amp;Tabela813[[#This Row],[Especificação]]</f>
        <v>1.1.1.2.50.0.7.00 - Imposto sobre a Propriedade Predial e Territorial Urbana - Dívida Ativa - Multas da Dívida Ativa</v>
      </c>
      <c r="T15" s="7" t="str">
        <f>Tabela813[[#This Row],[NR]]&amp;" - "&amp;Tabela813[[#This Row],[Especificação]]</f>
        <v>1.1.1.2.50.0.7.00 - Imposto sobre a Propriedade Predial e Territorial Urbana - Dívida Ativa - Multas da Dívida Ativa</v>
      </c>
      <c r="U15" s="7" t="str">
        <f>Tabela813[[#This Row],[NR]]&amp; " - "&amp;Tabela813[[#This Row],[Especificação]]</f>
        <v>1.1.1.2.50.0.7.00 - Imposto sobre a Propriedade Predial e Territorial Urbana - Dívida Ativa - Multas da Dívida Ativa</v>
      </c>
    </row>
    <row r="16" spans="1:21" ht="45" x14ac:dyDescent="0.25">
      <c r="A16" s="84"/>
      <c r="B16" s="73"/>
      <c r="C16" s="26" t="s">
        <v>1558</v>
      </c>
      <c r="D16" s="26" t="s">
        <v>1558</v>
      </c>
      <c r="E16" s="26" t="s">
        <v>1558</v>
      </c>
      <c r="F16" s="26" t="s">
        <v>1567</v>
      </c>
      <c r="G16" s="26" t="s">
        <v>1591</v>
      </c>
      <c r="H16" s="26" t="s">
        <v>1561</v>
      </c>
      <c r="I16" s="26" t="s">
        <v>1566</v>
      </c>
      <c r="J16" s="26" t="s">
        <v>1564</v>
      </c>
      <c r="K16" s="21" t="str">
        <f>IF(Tabela813[[#This Row],[C]]&lt;&gt;"",IF(Tabela813[[#This Row],[RED]]&lt;&gt;"",(Tabela813[[#This Row],[RED]] &amp; "."),"") &amp; CONCATENATE(Tabela813[[#This Row],[C]],".",Tabela813[[#This Row],[O]],".",Tabela813[[#This Row],[E]],".",Tabela813[[#This Row],[D1]],".",Tabela813[[#This Row],[D2]],".",Tabela813[[#This Row],[D3]],".",Tabela813[[#This Row],[T]],".",Tabela813[[#This Row],[D4]]),"")</f>
        <v>1.1.1.2.50.0.8.00</v>
      </c>
      <c r="L16" s="27" t="s">
        <v>804</v>
      </c>
      <c r="M16" s="21" t="str">
        <f t="shared" si="0"/>
        <v>A</v>
      </c>
      <c r="N16" s="21">
        <f>IF(VALUE(Tabela813[[#This Row],[RED]]) &gt; 0,1,0) + IF(VALUE(J16)&gt;0,8,IF(VALUE(I16)&gt;0,7,IF(VALUE(H16)&gt;0,6,IF(VALUE(G16)&gt;0,5,IF(VALUE(F16)&gt;0,4,IF(VALUE(E16)&gt;0,3,IF(VALUE(D16)&gt;0,2,1)))))))</f>
        <v>7</v>
      </c>
      <c r="O16" s="26" t="s">
        <v>55</v>
      </c>
      <c r="P16" s="1" t="s">
        <v>56</v>
      </c>
      <c r="Q16" s="1"/>
      <c r="R16" s="21"/>
      <c r="S16" s="7" t="str">
        <f>Tabela813[[#This Row],[NR]]&amp;" - "&amp;Tabela813[[#This Row],[Especificação]]</f>
        <v>1.1.1.2.50.0.8.00 - Imposto sobre a Propriedade Predial e Territorial Urbana - Juros de Mora da Dívida Ativa</v>
      </c>
      <c r="T16" s="7" t="str">
        <f>Tabela813[[#This Row],[NR]]&amp;" - "&amp;Tabela813[[#This Row],[Especificação]]</f>
        <v>1.1.1.2.50.0.8.00 - Imposto sobre a Propriedade Predial e Territorial Urbana - Juros de Mora da Dívida Ativa</v>
      </c>
      <c r="U16" s="7" t="str">
        <f>Tabela813[[#This Row],[NR]]&amp; " - "&amp;Tabela813[[#This Row],[Especificação]]</f>
        <v>1.1.1.2.50.0.8.00 - Imposto sobre a Propriedade Predial e Territorial Urbana - Juros de Mora da Dívida Ativa</v>
      </c>
    </row>
    <row r="17" spans="1:21" ht="60" x14ac:dyDescent="0.25">
      <c r="A17" s="84"/>
      <c r="B17" s="73"/>
      <c r="C17" s="26" t="s">
        <v>1558</v>
      </c>
      <c r="D17" s="26" t="s">
        <v>1558</v>
      </c>
      <c r="E17" s="26" t="s">
        <v>1558</v>
      </c>
      <c r="F17" s="26" t="s">
        <v>1567</v>
      </c>
      <c r="G17" s="26" t="s">
        <v>1595</v>
      </c>
      <c r="H17" s="26" t="s">
        <v>1561</v>
      </c>
      <c r="I17" s="26" t="s">
        <v>1561</v>
      </c>
      <c r="J17" s="26" t="s">
        <v>1564</v>
      </c>
      <c r="K17" s="21" t="str">
        <f>IF(Tabela813[[#This Row],[C]]&lt;&gt;"",IF(Tabela813[[#This Row],[RED]]&lt;&gt;"",(Tabela813[[#This Row],[RED]] &amp; "."),"") &amp; CONCATENATE(Tabela813[[#This Row],[C]],".",Tabela813[[#This Row],[O]],".",Tabela813[[#This Row],[E]],".",Tabela813[[#This Row],[D1]],".",Tabela813[[#This Row],[D2]],".",Tabela813[[#This Row],[D3]],".",Tabela813[[#This Row],[T]],".",Tabela813[[#This Row],[D4]]),"")</f>
        <v>1.1.1.2.53.0.0.00</v>
      </c>
      <c r="L17" s="27" t="s">
        <v>57</v>
      </c>
      <c r="M17" s="21" t="str">
        <f t="shared" si="0"/>
        <v>S</v>
      </c>
      <c r="N17" s="21">
        <f>IF(VALUE(Tabela813[[#This Row],[RED]]) &gt; 0,1,0) + IF(VALUE(J17)&gt;0,8,IF(VALUE(I17)&gt;0,7,IF(VALUE(H17)&gt;0,6,IF(VALUE(G17)&gt;0,5,IF(VALUE(F17)&gt;0,4,IF(VALUE(E17)&gt;0,3,IF(VALUE(D17)&gt;0,2,1)))))))</f>
        <v>5</v>
      </c>
      <c r="O17" s="26" t="s">
        <v>55</v>
      </c>
      <c r="P17" s="1" t="s">
        <v>58</v>
      </c>
      <c r="Q17" s="1"/>
      <c r="R17" s="21"/>
      <c r="S17" s="7" t="str">
        <f>Tabela813[[#This Row],[NR]]&amp;" - "&amp;Tabela813[[#This Row],[Especificação]]</f>
        <v>1.1.1.2.53.0.0.00 - Impostos sobre Transmissão "Inter Vivos" de Bens Imóveis e de Direitos Reais sobre Imóveis</v>
      </c>
      <c r="T17" s="7" t="str">
        <f>Tabela813[[#This Row],[NR]]&amp;" - "&amp;Tabela813[[#This Row],[Especificação]]</f>
        <v>1.1.1.2.53.0.0.00 - Impostos sobre Transmissão "Inter Vivos" de Bens Imóveis e de Direitos Reais sobre Imóveis</v>
      </c>
      <c r="U17" s="7" t="str">
        <f>Tabela813[[#This Row],[NR]]&amp; " - "&amp;Tabela813[[#This Row],[Especificação]]</f>
        <v>1.1.1.2.53.0.0.00 - Impostos sobre Transmissão "Inter Vivos" de Bens Imóveis e de Direitos Reais sobre Imóveis</v>
      </c>
    </row>
    <row r="18" spans="1:21" ht="60" x14ac:dyDescent="0.25">
      <c r="A18" s="84"/>
      <c r="B18" s="73"/>
      <c r="C18" s="26" t="s">
        <v>1558</v>
      </c>
      <c r="D18" s="26" t="s">
        <v>1558</v>
      </c>
      <c r="E18" s="26" t="s">
        <v>1558</v>
      </c>
      <c r="F18" s="26" t="s">
        <v>1567</v>
      </c>
      <c r="G18" s="26" t="s">
        <v>1595</v>
      </c>
      <c r="H18" s="26" t="s">
        <v>1561</v>
      </c>
      <c r="I18" s="26" t="s">
        <v>1558</v>
      </c>
      <c r="J18" s="26" t="s">
        <v>1564</v>
      </c>
      <c r="K18" s="21" t="str">
        <f>IF(Tabela813[[#This Row],[C]]&lt;&gt;"",IF(Tabela813[[#This Row],[RED]]&lt;&gt;"",(Tabela813[[#This Row],[RED]] &amp; "."),"") &amp; CONCATENATE(Tabela813[[#This Row],[C]],".",Tabela813[[#This Row],[O]],".",Tabela813[[#This Row],[E]],".",Tabela813[[#This Row],[D1]],".",Tabela813[[#This Row],[D2]],".",Tabela813[[#This Row],[D3]],".",Tabela813[[#This Row],[T]],".",Tabela813[[#This Row],[D4]]),"")</f>
        <v>1.1.1.2.53.0.1.00</v>
      </c>
      <c r="L18" s="27" t="s">
        <v>805</v>
      </c>
      <c r="M18" s="21" t="str">
        <f t="shared" si="0"/>
        <v>A</v>
      </c>
      <c r="N18" s="21">
        <f>IF(VALUE(Tabela813[[#This Row],[RED]]) &gt; 0,1,0) + IF(VALUE(J18)&gt;0,8,IF(VALUE(I18)&gt;0,7,IF(VALUE(H18)&gt;0,6,IF(VALUE(G18)&gt;0,5,IF(VALUE(F18)&gt;0,4,IF(VALUE(E18)&gt;0,3,IF(VALUE(D18)&gt;0,2,1)))))))</f>
        <v>7</v>
      </c>
      <c r="O18" s="26" t="s">
        <v>55</v>
      </c>
      <c r="P18" s="1" t="s">
        <v>58</v>
      </c>
      <c r="Q18" s="1"/>
      <c r="R18" s="21"/>
      <c r="S18" s="7" t="str">
        <f>Tabela813[[#This Row],[NR]]&amp;" - "&amp;Tabela813[[#This Row],[Especificação]]</f>
        <v>1.1.1.2.53.0.1.00 - Impostos sobre Transmissão "Inter Vivos" de Bens Imóveis e de Direitos Reais sobre Imóveis - Principal</v>
      </c>
      <c r="T18" s="7" t="str">
        <f>Tabela813[[#This Row],[NR]]&amp;" - "&amp;Tabela813[[#This Row],[Especificação]]</f>
        <v>1.1.1.2.53.0.1.00 - Impostos sobre Transmissão "Inter Vivos" de Bens Imóveis e de Direitos Reais sobre Imóveis - Principal</v>
      </c>
      <c r="U18" s="7" t="str">
        <f>Tabela813[[#This Row],[NR]]&amp; " - "&amp;Tabela813[[#This Row],[Especificação]]</f>
        <v>1.1.1.2.53.0.1.00 - Impostos sobre Transmissão "Inter Vivos" de Bens Imóveis e de Direitos Reais sobre Imóveis - Principal</v>
      </c>
    </row>
    <row r="19" spans="1:21" ht="60" x14ac:dyDescent="0.25">
      <c r="A19" s="84"/>
      <c r="B19" s="73"/>
      <c r="C19" s="26" t="s">
        <v>1558</v>
      </c>
      <c r="D19" s="26" t="s">
        <v>1558</v>
      </c>
      <c r="E19" s="26" t="s">
        <v>1558</v>
      </c>
      <c r="F19" s="26" t="s">
        <v>1567</v>
      </c>
      <c r="G19" s="26" t="s">
        <v>1595</v>
      </c>
      <c r="H19" s="26" t="s">
        <v>1561</v>
      </c>
      <c r="I19" s="26" t="s">
        <v>1567</v>
      </c>
      <c r="J19" s="26" t="s">
        <v>1564</v>
      </c>
      <c r="K19" s="21" t="str">
        <f>IF(Tabela813[[#This Row],[C]]&lt;&gt;"",IF(Tabela813[[#This Row],[RED]]&lt;&gt;"",(Tabela813[[#This Row],[RED]] &amp; "."),"") &amp; CONCATENATE(Tabela813[[#This Row],[C]],".",Tabela813[[#This Row],[O]],".",Tabela813[[#This Row],[E]],".",Tabela813[[#This Row],[D1]],".",Tabela813[[#This Row],[D2]],".",Tabela813[[#This Row],[D3]],".",Tabela813[[#This Row],[T]],".",Tabela813[[#This Row],[D4]]),"")</f>
        <v>1.1.1.2.53.0.2.00</v>
      </c>
      <c r="L19" s="27" t="s">
        <v>806</v>
      </c>
      <c r="M19" s="21" t="str">
        <f t="shared" si="0"/>
        <v>A</v>
      </c>
      <c r="N19" s="21">
        <f>IF(VALUE(Tabela813[[#This Row],[RED]]) &gt; 0,1,0) + IF(VALUE(J19)&gt;0,8,IF(VALUE(I19)&gt;0,7,IF(VALUE(H19)&gt;0,6,IF(VALUE(G19)&gt;0,5,IF(VALUE(F19)&gt;0,4,IF(VALUE(E19)&gt;0,3,IF(VALUE(D19)&gt;0,2,1)))))))</f>
        <v>7</v>
      </c>
      <c r="O19" s="26" t="s">
        <v>55</v>
      </c>
      <c r="P19" s="1" t="s">
        <v>58</v>
      </c>
      <c r="Q19" s="1"/>
      <c r="R19" s="21"/>
      <c r="S19" s="7" t="str">
        <f>Tabela813[[#This Row],[NR]]&amp;" - "&amp;Tabela813[[#This Row],[Especificação]]</f>
        <v>1.1.1.2.53.0.2.00 - Impostos sobre Transmissão "Inter Vivos" de Bens Imóveis e de Direitos Reais sobre Imóveis - Multas e Juros de Mora</v>
      </c>
      <c r="T19" s="7" t="str">
        <f>Tabela813[[#This Row],[NR]]&amp;" - "&amp;Tabela813[[#This Row],[Especificação]]</f>
        <v>1.1.1.2.53.0.2.00 - Impostos sobre Transmissão "Inter Vivos" de Bens Imóveis e de Direitos Reais sobre Imóveis - Multas e Juros de Mora</v>
      </c>
      <c r="U19" s="7" t="str">
        <f>Tabela813[[#This Row],[NR]]&amp; " - "&amp;Tabela813[[#This Row],[Especificação]]</f>
        <v>1.1.1.2.53.0.2.00 - Impostos sobre Transmissão "Inter Vivos" de Bens Imóveis e de Direitos Reais sobre Imóveis - Multas e Juros de Mora</v>
      </c>
    </row>
    <row r="20" spans="1:21" ht="60" x14ac:dyDescent="0.25">
      <c r="A20" s="84"/>
      <c r="B20" s="73"/>
      <c r="C20" s="26" t="s">
        <v>1558</v>
      </c>
      <c r="D20" s="26" t="s">
        <v>1558</v>
      </c>
      <c r="E20" s="26" t="s">
        <v>1558</v>
      </c>
      <c r="F20" s="26" t="s">
        <v>1567</v>
      </c>
      <c r="G20" s="26" t="s">
        <v>1595</v>
      </c>
      <c r="H20" s="26" t="s">
        <v>1561</v>
      </c>
      <c r="I20" s="26" t="s">
        <v>1559</v>
      </c>
      <c r="J20" s="26" t="s">
        <v>1564</v>
      </c>
      <c r="K20" s="21" t="str">
        <f>IF(Tabela813[[#This Row],[C]]&lt;&gt;"",IF(Tabela813[[#This Row],[RED]]&lt;&gt;"",(Tabela813[[#This Row],[RED]] &amp; "."),"") &amp; CONCATENATE(Tabela813[[#This Row],[C]],".",Tabela813[[#This Row],[O]],".",Tabela813[[#This Row],[E]],".",Tabela813[[#This Row],[D1]],".",Tabela813[[#This Row],[D2]],".",Tabela813[[#This Row],[D3]],".",Tabela813[[#This Row],[T]],".",Tabela813[[#This Row],[D4]]),"")</f>
        <v>1.1.1.2.53.0.3.00</v>
      </c>
      <c r="L20" s="27" t="s">
        <v>807</v>
      </c>
      <c r="M20" s="21" t="str">
        <f t="shared" si="0"/>
        <v>A</v>
      </c>
      <c r="N20" s="21">
        <f>IF(VALUE(Tabela813[[#This Row],[RED]]) &gt; 0,1,0) + IF(VALUE(J20)&gt;0,8,IF(VALUE(I20)&gt;0,7,IF(VALUE(H20)&gt;0,6,IF(VALUE(G20)&gt;0,5,IF(VALUE(F20)&gt;0,4,IF(VALUE(E20)&gt;0,3,IF(VALUE(D20)&gt;0,2,1)))))))</f>
        <v>7</v>
      </c>
      <c r="O20" s="26" t="s">
        <v>55</v>
      </c>
      <c r="P20" s="1" t="s">
        <v>58</v>
      </c>
      <c r="Q20" s="1"/>
      <c r="R20" s="21"/>
      <c r="S20" s="7" t="str">
        <f>Tabela813[[#This Row],[NR]]&amp;" - "&amp;Tabela813[[#This Row],[Especificação]]</f>
        <v>1.1.1.2.53.0.3.00 - Impostos sobre Transmissão "Inter Vivos" de Bens Imóveis e de Direitos Reais sobre Imóveis - Dívida Ativa</v>
      </c>
      <c r="T20" s="7" t="str">
        <f>Tabela813[[#This Row],[NR]]&amp;" - "&amp;Tabela813[[#This Row],[Especificação]]</f>
        <v>1.1.1.2.53.0.3.00 - Impostos sobre Transmissão "Inter Vivos" de Bens Imóveis e de Direitos Reais sobre Imóveis - Dívida Ativa</v>
      </c>
      <c r="U20" s="7" t="str">
        <f>Tabela813[[#This Row],[NR]]&amp; " - "&amp;Tabela813[[#This Row],[Especificação]]</f>
        <v>1.1.1.2.53.0.3.00 - Impostos sobre Transmissão "Inter Vivos" de Bens Imóveis e de Direitos Reais sobre Imóveis - Dívida Ativa</v>
      </c>
    </row>
    <row r="21" spans="1:21" ht="60" x14ac:dyDescent="0.25">
      <c r="A21" s="84"/>
      <c r="B21" s="73"/>
      <c r="C21" s="26" t="s">
        <v>1558</v>
      </c>
      <c r="D21" s="26" t="s">
        <v>1558</v>
      </c>
      <c r="E21" s="26" t="s">
        <v>1558</v>
      </c>
      <c r="F21" s="26" t="s">
        <v>1567</v>
      </c>
      <c r="G21" s="26" t="s">
        <v>1595</v>
      </c>
      <c r="H21" s="26" t="s">
        <v>1561</v>
      </c>
      <c r="I21" s="26" t="s">
        <v>1568</v>
      </c>
      <c r="J21" s="26" t="s">
        <v>1564</v>
      </c>
      <c r="K21" s="21" t="str">
        <f>IF(Tabela813[[#This Row],[C]]&lt;&gt;"",IF(Tabela813[[#This Row],[RED]]&lt;&gt;"",(Tabela813[[#This Row],[RED]] &amp; "."),"") &amp; CONCATENATE(Tabela813[[#This Row],[C]],".",Tabela813[[#This Row],[O]],".",Tabela813[[#This Row],[E]],".",Tabela813[[#This Row],[D1]],".",Tabela813[[#This Row],[D2]],".",Tabela813[[#This Row],[D3]],".",Tabela813[[#This Row],[T]],".",Tabela813[[#This Row],[D4]]),"")</f>
        <v>1.1.1.2.53.0.4.00</v>
      </c>
      <c r="L21" s="27" t="s">
        <v>808</v>
      </c>
      <c r="M21" s="21" t="str">
        <f t="shared" si="0"/>
        <v>A</v>
      </c>
      <c r="N21" s="21">
        <f>IF(VALUE(Tabela813[[#This Row],[RED]]) &gt; 0,1,0) + IF(VALUE(J21)&gt;0,8,IF(VALUE(I21)&gt;0,7,IF(VALUE(H21)&gt;0,6,IF(VALUE(G21)&gt;0,5,IF(VALUE(F21)&gt;0,4,IF(VALUE(E21)&gt;0,3,IF(VALUE(D21)&gt;0,2,1)))))))</f>
        <v>7</v>
      </c>
      <c r="O21" s="26" t="s">
        <v>55</v>
      </c>
      <c r="P21" s="1" t="s">
        <v>58</v>
      </c>
      <c r="Q21" s="1"/>
      <c r="R21" s="21"/>
      <c r="S21" s="7" t="str">
        <f>Tabela813[[#This Row],[NR]]&amp;" - "&amp;Tabela813[[#This Row],[Especificação]]</f>
        <v>1.1.1.2.53.0.4.00 - Impostos sobre Transmissão "Inter Vivos" de Bens Imóveis e de Direitos Reais sobre Imóveis - Dívida Ativa - Multas e Juros de Mora da Dívida Ativa</v>
      </c>
      <c r="T21" s="7" t="str">
        <f>Tabela813[[#This Row],[NR]]&amp;" - "&amp;Tabela813[[#This Row],[Especificação]]</f>
        <v>1.1.1.2.53.0.4.00 - Impostos sobre Transmissão "Inter Vivos" de Bens Imóveis e de Direitos Reais sobre Imóveis - Dívida Ativa - Multas e Juros de Mora da Dívida Ativa</v>
      </c>
      <c r="U21" s="7" t="str">
        <f>Tabela813[[#This Row],[NR]]&amp; " - "&amp;Tabela813[[#This Row],[Especificação]]</f>
        <v>1.1.1.2.53.0.4.00 - Impostos sobre Transmissão "Inter Vivos" de Bens Imóveis e de Direitos Reais sobre Imóveis - Dívida Ativa - Multas e Juros de Mora da Dívida Ativa</v>
      </c>
    </row>
    <row r="22" spans="1:21" ht="60" x14ac:dyDescent="0.25">
      <c r="A22" s="84"/>
      <c r="B22" s="73"/>
      <c r="C22" s="26" t="s">
        <v>1558</v>
      </c>
      <c r="D22" s="26" t="s">
        <v>1558</v>
      </c>
      <c r="E22" s="26" t="s">
        <v>1558</v>
      </c>
      <c r="F22" s="26" t="s">
        <v>1567</v>
      </c>
      <c r="G22" s="26" t="s">
        <v>1595</v>
      </c>
      <c r="H22" s="26" t="s">
        <v>1561</v>
      </c>
      <c r="I22" s="26" t="s">
        <v>1569</v>
      </c>
      <c r="J22" s="26" t="s">
        <v>1564</v>
      </c>
      <c r="K22" s="21" t="str">
        <f>IF(Tabela813[[#This Row],[C]]&lt;&gt;"",IF(Tabela813[[#This Row],[RED]]&lt;&gt;"",(Tabela813[[#This Row],[RED]] &amp; "."),"") &amp; CONCATENATE(Tabela813[[#This Row],[C]],".",Tabela813[[#This Row],[O]],".",Tabela813[[#This Row],[E]],".",Tabela813[[#This Row],[D1]],".",Tabela813[[#This Row],[D2]],".",Tabela813[[#This Row],[D3]],".",Tabela813[[#This Row],[T]],".",Tabela813[[#This Row],[D4]]),"")</f>
        <v>1.1.1.2.53.0.5.00</v>
      </c>
      <c r="L22" s="27" t="s">
        <v>809</v>
      </c>
      <c r="M22" s="21" t="str">
        <f t="shared" si="0"/>
        <v>A</v>
      </c>
      <c r="N22" s="21">
        <f>IF(VALUE(Tabela813[[#This Row],[RED]]) &gt; 0,1,0) + IF(VALUE(J22)&gt;0,8,IF(VALUE(I22)&gt;0,7,IF(VALUE(H22)&gt;0,6,IF(VALUE(G22)&gt;0,5,IF(VALUE(F22)&gt;0,4,IF(VALUE(E22)&gt;0,3,IF(VALUE(D22)&gt;0,2,1)))))))</f>
        <v>7</v>
      </c>
      <c r="O22" s="26" t="s">
        <v>55</v>
      </c>
      <c r="P22" s="1" t="s">
        <v>58</v>
      </c>
      <c r="Q22" s="1"/>
      <c r="R22" s="21"/>
      <c r="S22" s="7" t="str">
        <f>Tabela813[[#This Row],[NR]]&amp;" - "&amp;Tabela813[[#This Row],[Especificação]]</f>
        <v>1.1.1.2.53.0.5.00 - Impostos sobre Transmissão "Inter Vivos" de Bens Imóveis e de Direitos Reais sobre Imóveis - Multas</v>
      </c>
      <c r="T22" s="7" t="str">
        <f>Tabela813[[#This Row],[NR]]&amp;" - "&amp;Tabela813[[#This Row],[Especificação]]</f>
        <v>1.1.1.2.53.0.5.00 - Impostos sobre Transmissão "Inter Vivos" de Bens Imóveis e de Direitos Reais sobre Imóveis - Multas</v>
      </c>
      <c r="U22" s="7" t="str">
        <f>Tabela813[[#This Row],[NR]]&amp; " - "&amp;Tabela813[[#This Row],[Especificação]]</f>
        <v>1.1.1.2.53.0.5.00 - Impostos sobre Transmissão "Inter Vivos" de Bens Imóveis e de Direitos Reais sobre Imóveis - Multas</v>
      </c>
    </row>
    <row r="23" spans="1:21" ht="60" x14ac:dyDescent="0.25">
      <c r="A23" s="84"/>
      <c r="B23" s="73"/>
      <c r="C23" s="26" t="s">
        <v>1558</v>
      </c>
      <c r="D23" s="26" t="s">
        <v>1558</v>
      </c>
      <c r="E23" s="26" t="s">
        <v>1558</v>
      </c>
      <c r="F23" s="26" t="s">
        <v>1567</v>
      </c>
      <c r="G23" s="26" t="s">
        <v>1595</v>
      </c>
      <c r="H23" s="26" t="s">
        <v>1561</v>
      </c>
      <c r="I23" s="26" t="s">
        <v>1563</v>
      </c>
      <c r="J23" s="26" t="s">
        <v>1564</v>
      </c>
      <c r="K23" s="21" t="str">
        <f>IF(Tabela813[[#This Row],[C]]&lt;&gt;"",IF(Tabela813[[#This Row],[RED]]&lt;&gt;"",(Tabela813[[#This Row],[RED]] &amp; "."),"") &amp; CONCATENATE(Tabela813[[#This Row],[C]],".",Tabela813[[#This Row],[O]],".",Tabela813[[#This Row],[E]],".",Tabela813[[#This Row],[D1]],".",Tabela813[[#This Row],[D2]],".",Tabela813[[#This Row],[D3]],".",Tabela813[[#This Row],[T]],".",Tabela813[[#This Row],[D4]]),"")</f>
        <v>1.1.1.2.53.0.6.00</v>
      </c>
      <c r="L23" s="27" t="s">
        <v>810</v>
      </c>
      <c r="M23" s="21" t="str">
        <f t="shared" si="0"/>
        <v>A</v>
      </c>
      <c r="N23" s="21">
        <f>IF(VALUE(Tabela813[[#This Row],[RED]]) &gt; 0,1,0) + IF(VALUE(J23)&gt;0,8,IF(VALUE(I23)&gt;0,7,IF(VALUE(H23)&gt;0,6,IF(VALUE(G23)&gt;0,5,IF(VALUE(F23)&gt;0,4,IF(VALUE(E23)&gt;0,3,IF(VALUE(D23)&gt;0,2,1)))))))</f>
        <v>7</v>
      </c>
      <c r="O23" s="26" t="s">
        <v>55</v>
      </c>
      <c r="P23" s="1" t="s">
        <v>58</v>
      </c>
      <c r="Q23" s="1"/>
      <c r="R23" s="21"/>
      <c r="S23" s="7" t="str">
        <f>Tabela813[[#This Row],[NR]]&amp;" - "&amp;Tabela813[[#This Row],[Especificação]]</f>
        <v>1.1.1.2.53.0.6.00 - Impostos sobre Transmissão "Inter Vivos" de Bens Imóveis e de Direitos Reais sobre Imóveis - Juros de Mora</v>
      </c>
      <c r="T23" s="7" t="str">
        <f>Tabela813[[#This Row],[NR]]&amp;" - "&amp;Tabela813[[#This Row],[Especificação]]</f>
        <v>1.1.1.2.53.0.6.00 - Impostos sobre Transmissão "Inter Vivos" de Bens Imóveis e de Direitos Reais sobre Imóveis - Juros de Mora</v>
      </c>
      <c r="U23" s="7" t="str">
        <f>Tabela813[[#This Row],[NR]]&amp; " - "&amp;Tabela813[[#This Row],[Especificação]]</f>
        <v>1.1.1.2.53.0.6.00 - Impostos sobre Transmissão "Inter Vivos" de Bens Imóveis e de Direitos Reais sobre Imóveis - Juros de Mora</v>
      </c>
    </row>
    <row r="24" spans="1:21" ht="60" x14ac:dyDescent="0.25">
      <c r="A24" s="84"/>
      <c r="B24" s="73"/>
      <c r="C24" s="26" t="s">
        <v>1558</v>
      </c>
      <c r="D24" s="26" t="s">
        <v>1558</v>
      </c>
      <c r="E24" s="26" t="s">
        <v>1558</v>
      </c>
      <c r="F24" s="26" t="s">
        <v>1567</v>
      </c>
      <c r="G24" s="26" t="s">
        <v>1595</v>
      </c>
      <c r="H24" s="26" t="s">
        <v>1561</v>
      </c>
      <c r="I24" s="26" t="s">
        <v>1565</v>
      </c>
      <c r="J24" s="26" t="s">
        <v>1564</v>
      </c>
      <c r="K24" s="21" t="str">
        <f>IF(Tabela813[[#This Row],[C]]&lt;&gt;"",IF(Tabela813[[#This Row],[RED]]&lt;&gt;"",(Tabela813[[#This Row],[RED]] &amp; "."),"") &amp; CONCATENATE(Tabela813[[#This Row],[C]],".",Tabela813[[#This Row],[O]],".",Tabela813[[#This Row],[E]],".",Tabela813[[#This Row],[D1]],".",Tabela813[[#This Row],[D2]],".",Tabela813[[#This Row],[D3]],".",Tabela813[[#This Row],[T]],".",Tabela813[[#This Row],[D4]]),"")</f>
        <v>1.1.1.2.53.0.7.00</v>
      </c>
      <c r="L24" s="27" t="s">
        <v>811</v>
      </c>
      <c r="M24" s="21" t="str">
        <f t="shared" si="0"/>
        <v>A</v>
      </c>
      <c r="N24" s="21">
        <f>IF(VALUE(Tabela813[[#This Row],[RED]]) &gt; 0,1,0) + IF(VALUE(J24)&gt;0,8,IF(VALUE(I24)&gt;0,7,IF(VALUE(H24)&gt;0,6,IF(VALUE(G24)&gt;0,5,IF(VALUE(F24)&gt;0,4,IF(VALUE(E24)&gt;0,3,IF(VALUE(D24)&gt;0,2,1)))))))</f>
        <v>7</v>
      </c>
      <c r="O24" s="26" t="s">
        <v>55</v>
      </c>
      <c r="P24" s="1" t="s">
        <v>58</v>
      </c>
      <c r="Q24" s="1"/>
      <c r="R24" s="21"/>
      <c r="S24" s="7" t="str">
        <f>Tabela813[[#This Row],[NR]]&amp;" - "&amp;Tabela813[[#This Row],[Especificação]]</f>
        <v>1.1.1.2.53.0.7.00 - Impostos sobre Transmissão "Inter Vivos" de Bens Imóveis e de Direitos Reais sobre Imóveis - Dívida Ativa - Multas da Dívida Ativa</v>
      </c>
      <c r="T24" s="7" t="str">
        <f>Tabela813[[#This Row],[NR]]&amp;" - "&amp;Tabela813[[#This Row],[Especificação]]</f>
        <v>1.1.1.2.53.0.7.00 - Impostos sobre Transmissão "Inter Vivos" de Bens Imóveis e de Direitos Reais sobre Imóveis - Dívida Ativa - Multas da Dívida Ativa</v>
      </c>
      <c r="U24" s="7" t="str">
        <f>Tabela813[[#This Row],[NR]]&amp; " - "&amp;Tabela813[[#This Row],[Especificação]]</f>
        <v>1.1.1.2.53.0.7.00 - Impostos sobre Transmissão "Inter Vivos" de Bens Imóveis e de Direitos Reais sobre Imóveis - Dívida Ativa - Multas da Dívida Ativa</v>
      </c>
    </row>
    <row r="25" spans="1:21" ht="60" x14ac:dyDescent="0.25">
      <c r="A25" s="84"/>
      <c r="B25" s="73"/>
      <c r="C25" s="26" t="s">
        <v>1558</v>
      </c>
      <c r="D25" s="26" t="s">
        <v>1558</v>
      </c>
      <c r="E25" s="26" t="s">
        <v>1558</v>
      </c>
      <c r="F25" s="26" t="s">
        <v>1567</v>
      </c>
      <c r="G25" s="26" t="s">
        <v>1595</v>
      </c>
      <c r="H25" s="26" t="s">
        <v>1561</v>
      </c>
      <c r="I25" s="26" t="s">
        <v>1566</v>
      </c>
      <c r="J25" s="26" t="s">
        <v>1564</v>
      </c>
      <c r="K25" s="21" t="str">
        <f>IF(Tabela813[[#This Row],[C]]&lt;&gt;"",IF(Tabela813[[#This Row],[RED]]&lt;&gt;"",(Tabela813[[#This Row],[RED]] &amp; "."),"") &amp; CONCATENATE(Tabela813[[#This Row],[C]],".",Tabela813[[#This Row],[O]],".",Tabela813[[#This Row],[E]],".",Tabela813[[#This Row],[D1]],".",Tabela813[[#This Row],[D2]],".",Tabela813[[#This Row],[D3]],".",Tabela813[[#This Row],[T]],".",Tabela813[[#This Row],[D4]]),"")</f>
        <v>1.1.1.2.53.0.8.00</v>
      </c>
      <c r="L25" s="27" t="s">
        <v>812</v>
      </c>
      <c r="M25" s="21" t="str">
        <f t="shared" si="0"/>
        <v>A</v>
      </c>
      <c r="N25" s="21">
        <f>IF(VALUE(Tabela813[[#This Row],[RED]]) &gt; 0,1,0) + IF(VALUE(J25)&gt;0,8,IF(VALUE(I25)&gt;0,7,IF(VALUE(H25)&gt;0,6,IF(VALUE(G25)&gt;0,5,IF(VALUE(F25)&gt;0,4,IF(VALUE(E25)&gt;0,3,IF(VALUE(D25)&gt;0,2,1)))))))</f>
        <v>7</v>
      </c>
      <c r="O25" s="26" t="s">
        <v>55</v>
      </c>
      <c r="P25" s="1" t="s">
        <v>58</v>
      </c>
      <c r="Q25" s="1"/>
      <c r="R25" s="21"/>
      <c r="S25" s="7" t="str">
        <f>Tabela813[[#This Row],[NR]]&amp;" - "&amp;Tabela813[[#This Row],[Especificação]]</f>
        <v>1.1.1.2.53.0.8.00 - Impostos sobre Transmissão "Inter Vivos" de Bens Imóveis e de Direitos Reais sobre Imóveis - Juros de Mora da Dívida Ativa</v>
      </c>
      <c r="T25" s="7" t="str">
        <f>Tabela813[[#This Row],[NR]]&amp;" - "&amp;Tabela813[[#This Row],[Especificação]]</f>
        <v>1.1.1.2.53.0.8.00 - Impostos sobre Transmissão "Inter Vivos" de Bens Imóveis e de Direitos Reais sobre Imóveis - Juros de Mora da Dívida Ativa</v>
      </c>
      <c r="U25" s="7" t="str">
        <f>Tabela813[[#This Row],[NR]]&amp; " - "&amp;Tabela813[[#This Row],[Especificação]]</f>
        <v>1.1.1.2.53.0.8.00 - Impostos sobre Transmissão "Inter Vivos" de Bens Imóveis e de Direitos Reais sobre Imóveis - Juros de Mora da Dívida Ativa</v>
      </c>
    </row>
    <row r="26" spans="1:21" x14ac:dyDescent="0.25">
      <c r="A26" s="84"/>
      <c r="B26" s="73"/>
      <c r="C26" s="26" t="s">
        <v>1558</v>
      </c>
      <c r="D26" s="26" t="s">
        <v>1558</v>
      </c>
      <c r="E26" s="26" t="s">
        <v>1558</v>
      </c>
      <c r="F26" s="26" t="s">
        <v>1559</v>
      </c>
      <c r="G26" s="26" t="s">
        <v>1564</v>
      </c>
      <c r="H26" s="26" t="s">
        <v>1561</v>
      </c>
      <c r="I26" s="26" t="s">
        <v>1561</v>
      </c>
      <c r="J26" s="26" t="s">
        <v>1564</v>
      </c>
      <c r="K26" s="21" t="str">
        <f>IF(Tabela813[[#This Row],[C]]&lt;&gt;"",IF(Tabela813[[#This Row],[RED]]&lt;&gt;"",(Tabela813[[#This Row],[RED]] &amp; "."),"") &amp; CONCATENATE(Tabela813[[#This Row],[C]],".",Tabela813[[#This Row],[O]],".",Tabela813[[#This Row],[E]],".",Tabela813[[#This Row],[D1]],".",Tabela813[[#This Row],[D2]],".",Tabela813[[#This Row],[D3]],".",Tabela813[[#This Row],[T]],".",Tabela813[[#This Row],[D4]]),"")</f>
        <v>1.1.1.3.00.0.0.00</v>
      </c>
      <c r="L26" s="27" t="s">
        <v>59</v>
      </c>
      <c r="M26" s="21" t="str">
        <f t="shared" si="0"/>
        <v>S</v>
      </c>
      <c r="N26" s="21">
        <f>IF(VALUE(Tabela813[[#This Row],[RED]]) &gt; 0,1,0) + IF(VALUE(J26)&gt;0,8,IF(VALUE(I26)&gt;0,7,IF(VALUE(H26)&gt;0,6,IF(VALUE(G26)&gt;0,5,IF(VALUE(F26)&gt;0,4,IF(VALUE(E26)&gt;0,3,IF(VALUE(D26)&gt;0,2,1)))))))</f>
        <v>4</v>
      </c>
      <c r="O26" s="26" t="s">
        <v>45</v>
      </c>
      <c r="P26" s="1" t="s">
        <v>60</v>
      </c>
      <c r="Q26" s="1"/>
      <c r="R26" s="21"/>
      <c r="S26" s="7" t="str">
        <f>Tabela813[[#This Row],[NR]]&amp;" - "&amp;Tabela813[[#This Row],[Especificação]]</f>
        <v>1.1.1.3.00.0.0.00 - Impostos sobre a Renda e Proventos de Qualquer Natureza</v>
      </c>
      <c r="T26" s="7" t="str">
        <f>Tabela813[[#This Row],[NR]]&amp;" - "&amp;Tabela813[[#This Row],[Especificação]]</f>
        <v>1.1.1.3.00.0.0.00 - Impostos sobre a Renda e Proventos de Qualquer Natureza</v>
      </c>
      <c r="U26" s="7" t="str">
        <f>Tabela813[[#This Row],[NR]]&amp; " - "&amp;Tabela813[[#This Row],[Especificação]]</f>
        <v>1.1.1.3.00.0.0.00 - Impostos sobre a Renda e Proventos de Qualquer Natureza</v>
      </c>
    </row>
    <row r="27" spans="1:21" ht="30" x14ac:dyDescent="0.25">
      <c r="A27" s="84"/>
      <c r="B27" s="73"/>
      <c r="C27" s="26" t="s">
        <v>1558</v>
      </c>
      <c r="D27" s="26" t="s">
        <v>1558</v>
      </c>
      <c r="E27" s="26" t="s">
        <v>1558</v>
      </c>
      <c r="F27" s="26" t="s">
        <v>1559</v>
      </c>
      <c r="G27" s="26" t="s">
        <v>1571</v>
      </c>
      <c r="H27" s="26" t="s">
        <v>1561</v>
      </c>
      <c r="I27" s="26" t="s">
        <v>1561</v>
      </c>
      <c r="J27" s="26" t="s">
        <v>1564</v>
      </c>
      <c r="K27" s="21" t="str">
        <f>IF(Tabela813[[#This Row],[C]]&lt;&gt;"",IF(Tabela813[[#This Row],[RED]]&lt;&gt;"",(Tabela813[[#This Row],[RED]] &amp; "."),"") &amp; CONCATENATE(Tabela813[[#This Row],[C]],".",Tabela813[[#This Row],[O]],".",Tabela813[[#This Row],[E]],".",Tabela813[[#This Row],[D1]],".",Tabela813[[#This Row],[D2]],".",Tabela813[[#This Row],[D3]],".",Tabela813[[#This Row],[T]],".",Tabela813[[#This Row],[D4]]),"")</f>
        <v>1.1.1.3.03.0.0.00</v>
      </c>
      <c r="L27" s="27" t="s">
        <v>61</v>
      </c>
      <c r="M27" s="21" t="str">
        <f t="shared" si="0"/>
        <v>S</v>
      </c>
      <c r="N27" s="21">
        <f>IF(VALUE(Tabela813[[#This Row],[RED]]) &gt; 0,1,0) + IF(VALUE(J27)&gt;0,8,IF(VALUE(I27)&gt;0,7,IF(VALUE(H27)&gt;0,6,IF(VALUE(G27)&gt;0,5,IF(VALUE(F27)&gt;0,4,IF(VALUE(E27)&gt;0,3,IF(VALUE(D27)&gt;0,2,1)))))))</f>
        <v>5</v>
      </c>
      <c r="O27" s="26" t="s">
        <v>51</v>
      </c>
      <c r="P27" s="1" t="s">
        <v>62</v>
      </c>
      <c r="Q27" s="1"/>
      <c r="R27" s="21"/>
      <c r="S27" s="7" t="str">
        <f>Tabela813[[#This Row],[NR]]&amp;" - "&amp;Tabela813[[#This Row],[Especificação]]</f>
        <v>1.1.1.3.03.0.0.00 - Imposto sobre a Renda - Retido na Fonte</v>
      </c>
      <c r="T27" s="7" t="str">
        <f>Tabela813[[#This Row],[NR]]&amp;" - "&amp;Tabela813[[#This Row],[Especificação]]</f>
        <v>1.1.1.3.03.0.0.00 - Imposto sobre a Renda - Retido na Fonte</v>
      </c>
      <c r="U27" s="7" t="str">
        <f>Tabela813[[#This Row],[NR]]&amp; " - "&amp;Tabela813[[#This Row],[Especificação]]</f>
        <v>1.1.1.3.03.0.0.00 - Imposto sobre a Renda - Retido na Fonte</v>
      </c>
    </row>
    <row r="28" spans="1:21" x14ac:dyDescent="0.25">
      <c r="A28" s="84"/>
      <c r="B28" s="73"/>
      <c r="C28" s="26" t="s">
        <v>1558</v>
      </c>
      <c r="D28" s="26" t="s">
        <v>1558</v>
      </c>
      <c r="E28" s="26" t="s">
        <v>1558</v>
      </c>
      <c r="F28" s="26" t="s">
        <v>1559</v>
      </c>
      <c r="G28" s="26" t="s">
        <v>1571</v>
      </c>
      <c r="H28" s="26" t="s">
        <v>1558</v>
      </c>
      <c r="I28" s="26" t="s">
        <v>1561</v>
      </c>
      <c r="J28" s="26" t="s">
        <v>1564</v>
      </c>
      <c r="K28" s="21" t="str">
        <f>IF(Tabela813[[#This Row],[C]]&lt;&gt;"",IF(Tabela813[[#This Row],[RED]]&lt;&gt;"",(Tabela813[[#This Row],[RED]] &amp; "."),"") &amp; CONCATENATE(Tabela813[[#This Row],[C]],".",Tabela813[[#This Row],[O]],".",Tabela813[[#This Row],[E]],".",Tabela813[[#This Row],[D1]],".",Tabela813[[#This Row],[D2]],".",Tabela813[[#This Row],[D3]],".",Tabela813[[#This Row],[T]],".",Tabela813[[#This Row],[D4]]),"")</f>
        <v>1.1.1.3.03.1.0.00</v>
      </c>
      <c r="L28" s="27" t="s">
        <v>63</v>
      </c>
      <c r="M28" s="21" t="str">
        <f t="shared" si="0"/>
        <v>S</v>
      </c>
      <c r="N28" s="21">
        <f>IF(VALUE(Tabela813[[#This Row],[RED]]) &gt; 0,1,0) + IF(VALUE(J28)&gt;0,8,IF(VALUE(I28)&gt;0,7,IF(VALUE(H28)&gt;0,6,IF(VALUE(G28)&gt;0,5,IF(VALUE(F28)&gt;0,4,IF(VALUE(E28)&gt;0,3,IF(VALUE(D28)&gt;0,2,1)))))))</f>
        <v>6</v>
      </c>
      <c r="O28" s="26" t="s">
        <v>51</v>
      </c>
      <c r="P28" s="1" t="s">
        <v>64</v>
      </c>
      <c r="Q28" s="1"/>
      <c r="R28" s="21"/>
      <c r="S28" s="7" t="str">
        <f>Tabela813[[#This Row],[NR]]&amp;" - "&amp;Tabela813[[#This Row],[Especificação]]</f>
        <v>1.1.1.3.03.1.0.00 - Imposto sobre a Renda - Retido na Fonte - Trabalho</v>
      </c>
      <c r="T28" s="7" t="str">
        <f>Tabela813[[#This Row],[NR]]&amp;" - "&amp;Tabela813[[#This Row],[Especificação]]</f>
        <v>1.1.1.3.03.1.0.00 - Imposto sobre a Renda - Retido na Fonte - Trabalho</v>
      </c>
      <c r="U28" s="7" t="str">
        <f>Tabela813[[#This Row],[NR]]&amp; " - "&amp;Tabela813[[#This Row],[Especificação]]</f>
        <v>1.1.1.3.03.1.0.00 - Imposto sobre a Renda - Retido na Fonte - Trabalho</v>
      </c>
    </row>
    <row r="29" spans="1:21" x14ac:dyDescent="0.25">
      <c r="A29" s="84"/>
      <c r="B29" s="73"/>
      <c r="C29" s="26" t="s">
        <v>1558</v>
      </c>
      <c r="D29" s="26" t="s">
        <v>1558</v>
      </c>
      <c r="E29" s="26" t="s">
        <v>1558</v>
      </c>
      <c r="F29" s="26" t="s">
        <v>1559</v>
      </c>
      <c r="G29" s="26" t="s">
        <v>1571</v>
      </c>
      <c r="H29" s="26" t="s">
        <v>1558</v>
      </c>
      <c r="I29" s="26" t="s">
        <v>1558</v>
      </c>
      <c r="J29" s="26" t="s">
        <v>1564</v>
      </c>
      <c r="K29" s="21" t="str">
        <f>IF(Tabela813[[#This Row],[C]]&lt;&gt;"",IF(Tabela813[[#This Row],[RED]]&lt;&gt;"",(Tabela813[[#This Row],[RED]] &amp; "."),"") &amp; CONCATENATE(Tabela813[[#This Row],[C]],".",Tabela813[[#This Row],[O]],".",Tabela813[[#This Row],[E]],".",Tabela813[[#This Row],[D1]],".",Tabela813[[#This Row],[D2]],".",Tabela813[[#This Row],[D3]],".",Tabela813[[#This Row],[T]],".",Tabela813[[#This Row],[D4]]),"")</f>
        <v>1.1.1.3.03.1.1.00</v>
      </c>
      <c r="L29" s="27" t="s">
        <v>813</v>
      </c>
      <c r="M29" s="21" t="str">
        <f t="shared" si="0"/>
        <v>A</v>
      </c>
      <c r="N29" s="21">
        <f>IF(VALUE(Tabela813[[#This Row],[RED]]) &gt; 0,1,0) + IF(VALUE(J29)&gt;0,8,IF(VALUE(I29)&gt;0,7,IF(VALUE(H29)&gt;0,6,IF(VALUE(G29)&gt;0,5,IF(VALUE(F29)&gt;0,4,IF(VALUE(E29)&gt;0,3,IF(VALUE(D29)&gt;0,2,1)))))))</f>
        <v>7</v>
      </c>
      <c r="O29" s="26" t="s">
        <v>51</v>
      </c>
      <c r="P29" s="1" t="s">
        <v>64</v>
      </c>
      <c r="Q29" s="1"/>
      <c r="R29" s="21"/>
      <c r="S29" s="7" t="str">
        <f>Tabela813[[#This Row],[NR]]&amp;" - "&amp;Tabela813[[#This Row],[Especificação]]</f>
        <v>1.1.1.3.03.1.1.00 - Imposto sobre a Renda - Retido na Fonte - Trabalho - Principal</v>
      </c>
      <c r="T29" s="7" t="str">
        <f>Tabela813[[#This Row],[NR]]&amp;" - "&amp;Tabela813[[#This Row],[Especificação]]</f>
        <v>1.1.1.3.03.1.1.00 - Imposto sobre a Renda - Retido na Fonte - Trabalho - Principal</v>
      </c>
      <c r="U29" s="7" t="str">
        <f>Tabela813[[#This Row],[NR]]&amp; " - "&amp;Tabela813[[#This Row],[Especificação]]</f>
        <v>1.1.1.3.03.1.1.00 - Imposto sobre a Renda - Retido na Fonte - Trabalho - Principal</v>
      </c>
    </row>
    <row r="30" spans="1:21" ht="30" x14ac:dyDescent="0.25">
      <c r="A30" s="84"/>
      <c r="B30" s="73"/>
      <c r="C30" s="26" t="s">
        <v>1558</v>
      </c>
      <c r="D30" s="26" t="s">
        <v>1558</v>
      </c>
      <c r="E30" s="26" t="s">
        <v>1558</v>
      </c>
      <c r="F30" s="26" t="s">
        <v>1559</v>
      </c>
      <c r="G30" s="26" t="s">
        <v>1571</v>
      </c>
      <c r="H30" s="26" t="s">
        <v>1558</v>
      </c>
      <c r="I30" s="26" t="s">
        <v>1567</v>
      </c>
      <c r="J30" s="26" t="s">
        <v>1564</v>
      </c>
      <c r="K30" s="21" t="str">
        <f>IF(Tabela813[[#This Row],[C]]&lt;&gt;"",IF(Tabela813[[#This Row],[RED]]&lt;&gt;"",(Tabela813[[#This Row],[RED]] &amp; "."),"") &amp; CONCATENATE(Tabela813[[#This Row],[C]],".",Tabela813[[#This Row],[O]],".",Tabela813[[#This Row],[E]],".",Tabela813[[#This Row],[D1]],".",Tabela813[[#This Row],[D2]],".",Tabela813[[#This Row],[D3]],".",Tabela813[[#This Row],[T]],".",Tabela813[[#This Row],[D4]]),"")</f>
        <v>1.1.1.3.03.1.2.00</v>
      </c>
      <c r="L30" s="27" t="s">
        <v>814</v>
      </c>
      <c r="M30" s="21" t="str">
        <f t="shared" si="0"/>
        <v>A</v>
      </c>
      <c r="N30" s="21">
        <f>IF(VALUE(Tabela813[[#This Row],[RED]]) &gt; 0,1,0) + IF(VALUE(J30)&gt;0,8,IF(VALUE(I30)&gt;0,7,IF(VALUE(H30)&gt;0,6,IF(VALUE(G30)&gt;0,5,IF(VALUE(F30)&gt;0,4,IF(VALUE(E30)&gt;0,3,IF(VALUE(D30)&gt;0,2,1)))))))</f>
        <v>7</v>
      </c>
      <c r="O30" s="26" t="s">
        <v>51</v>
      </c>
      <c r="P30" s="1" t="s">
        <v>64</v>
      </c>
      <c r="Q30" s="1"/>
      <c r="R30" s="21"/>
      <c r="S30" s="7" t="str">
        <f>Tabela813[[#This Row],[NR]]&amp;" - "&amp;Tabela813[[#This Row],[Especificação]]</f>
        <v>1.1.1.3.03.1.2.00 - Imposto sobre a Renda - Retido na Fonte - Trabalho - Multas e Juros de Mora</v>
      </c>
      <c r="T30" s="7" t="str">
        <f>Tabela813[[#This Row],[NR]]&amp;" - "&amp;Tabela813[[#This Row],[Especificação]]</f>
        <v>1.1.1.3.03.1.2.00 - Imposto sobre a Renda - Retido na Fonte - Trabalho - Multas e Juros de Mora</v>
      </c>
      <c r="U30" s="7" t="str">
        <f>Tabela813[[#This Row],[NR]]&amp; " - "&amp;Tabela813[[#This Row],[Especificação]]</f>
        <v>1.1.1.3.03.1.2.00 - Imposto sobre a Renda - Retido na Fonte - Trabalho - Multas e Juros de Mora</v>
      </c>
    </row>
    <row r="31" spans="1:21" x14ac:dyDescent="0.25">
      <c r="A31" s="84"/>
      <c r="B31" s="73"/>
      <c r="C31" s="26" t="s">
        <v>1558</v>
      </c>
      <c r="D31" s="26" t="s">
        <v>1558</v>
      </c>
      <c r="E31" s="26" t="s">
        <v>1558</v>
      </c>
      <c r="F31" s="26" t="s">
        <v>1559</v>
      </c>
      <c r="G31" s="26" t="s">
        <v>1571</v>
      </c>
      <c r="H31" s="26" t="s">
        <v>1558</v>
      </c>
      <c r="I31" s="26" t="s">
        <v>1559</v>
      </c>
      <c r="J31" s="26" t="s">
        <v>1564</v>
      </c>
      <c r="K31" s="21" t="str">
        <f>IF(Tabela813[[#This Row],[C]]&lt;&gt;"",IF(Tabela813[[#This Row],[RED]]&lt;&gt;"",(Tabela813[[#This Row],[RED]] &amp; "."),"") &amp; CONCATENATE(Tabela813[[#This Row],[C]],".",Tabela813[[#This Row],[O]],".",Tabela813[[#This Row],[E]],".",Tabela813[[#This Row],[D1]],".",Tabela813[[#This Row],[D2]],".",Tabela813[[#This Row],[D3]],".",Tabela813[[#This Row],[T]],".",Tabela813[[#This Row],[D4]]),"")</f>
        <v>1.1.1.3.03.1.3.00</v>
      </c>
      <c r="L31" s="27" t="s">
        <v>815</v>
      </c>
      <c r="M31" s="21" t="str">
        <f t="shared" si="0"/>
        <v>A</v>
      </c>
      <c r="N31" s="21">
        <f>IF(VALUE(Tabela813[[#This Row],[RED]]) &gt; 0,1,0) + IF(VALUE(J31)&gt;0,8,IF(VALUE(I31)&gt;0,7,IF(VALUE(H31)&gt;0,6,IF(VALUE(G31)&gt;0,5,IF(VALUE(F31)&gt;0,4,IF(VALUE(E31)&gt;0,3,IF(VALUE(D31)&gt;0,2,1)))))))</f>
        <v>7</v>
      </c>
      <c r="O31" s="26" t="s">
        <v>51</v>
      </c>
      <c r="P31" s="1" t="s">
        <v>64</v>
      </c>
      <c r="Q31" s="1"/>
      <c r="R31" s="21"/>
      <c r="S31" s="7" t="str">
        <f>Tabela813[[#This Row],[NR]]&amp;" - "&amp;Tabela813[[#This Row],[Especificação]]</f>
        <v>1.1.1.3.03.1.3.00 - Imposto sobre a Renda - Retido na Fonte - Trabalho - Dívida Ativa</v>
      </c>
      <c r="T31" s="7" t="str">
        <f>Tabela813[[#This Row],[NR]]&amp;" - "&amp;Tabela813[[#This Row],[Especificação]]</f>
        <v>1.1.1.3.03.1.3.00 - Imposto sobre a Renda - Retido na Fonte - Trabalho - Dívida Ativa</v>
      </c>
      <c r="U31" s="7" t="str">
        <f>Tabela813[[#This Row],[NR]]&amp; " - "&amp;Tabela813[[#This Row],[Especificação]]</f>
        <v>1.1.1.3.03.1.3.00 - Imposto sobre a Renda - Retido na Fonte - Trabalho - Dívida Ativa</v>
      </c>
    </row>
    <row r="32" spans="1:21" ht="30" x14ac:dyDescent="0.25">
      <c r="A32" s="84"/>
      <c r="B32" s="73"/>
      <c r="C32" s="26" t="s">
        <v>1558</v>
      </c>
      <c r="D32" s="26" t="s">
        <v>1558</v>
      </c>
      <c r="E32" s="26" t="s">
        <v>1558</v>
      </c>
      <c r="F32" s="26" t="s">
        <v>1559</v>
      </c>
      <c r="G32" s="26" t="s">
        <v>1571</v>
      </c>
      <c r="H32" s="26" t="s">
        <v>1558</v>
      </c>
      <c r="I32" s="26" t="s">
        <v>1568</v>
      </c>
      <c r="J32" s="26" t="s">
        <v>1564</v>
      </c>
      <c r="K32" s="21" t="str">
        <f>IF(Tabela813[[#This Row],[C]]&lt;&gt;"",IF(Tabela813[[#This Row],[RED]]&lt;&gt;"",(Tabela813[[#This Row],[RED]] &amp; "."),"") &amp; CONCATENATE(Tabela813[[#This Row],[C]],".",Tabela813[[#This Row],[O]],".",Tabela813[[#This Row],[E]],".",Tabela813[[#This Row],[D1]],".",Tabela813[[#This Row],[D2]],".",Tabela813[[#This Row],[D3]],".",Tabela813[[#This Row],[T]],".",Tabela813[[#This Row],[D4]]),"")</f>
        <v>1.1.1.3.03.1.4.00</v>
      </c>
      <c r="L32" s="27" t="s">
        <v>816</v>
      </c>
      <c r="M32" s="21" t="str">
        <f t="shared" si="0"/>
        <v>A</v>
      </c>
      <c r="N32" s="21">
        <f>IF(VALUE(Tabela813[[#This Row],[RED]]) &gt; 0,1,0) + IF(VALUE(J32)&gt;0,8,IF(VALUE(I32)&gt;0,7,IF(VALUE(H32)&gt;0,6,IF(VALUE(G32)&gt;0,5,IF(VALUE(F32)&gt;0,4,IF(VALUE(E32)&gt;0,3,IF(VALUE(D32)&gt;0,2,1)))))))</f>
        <v>7</v>
      </c>
      <c r="O32" s="26" t="s">
        <v>51</v>
      </c>
      <c r="P32" s="1" t="s">
        <v>64</v>
      </c>
      <c r="Q32" s="1"/>
      <c r="R32" s="21"/>
      <c r="S32" s="7" t="str">
        <f>Tabela813[[#This Row],[NR]]&amp;" - "&amp;Tabela813[[#This Row],[Especificação]]</f>
        <v>1.1.1.3.03.1.4.00 - Imposto sobre a Renda - Retido na Fonte - Trabalho - Dívida Ativa - Multas e Juros de Mora da Dívida Ativa</v>
      </c>
      <c r="T32" s="7" t="str">
        <f>Tabela813[[#This Row],[NR]]&amp;" - "&amp;Tabela813[[#This Row],[Especificação]]</f>
        <v>1.1.1.3.03.1.4.00 - Imposto sobre a Renda - Retido na Fonte - Trabalho - Dívida Ativa - Multas e Juros de Mora da Dívida Ativa</v>
      </c>
      <c r="U32" s="7" t="str">
        <f>Tabela813[[#This Row],[NR]]&amp; " - "&amp;Tabela813[[#This Row],[Especificação]]</f>
        <v>1.1.1.3.03.1.4.00 - Imposto sobre a Renda - Retido na Fonte - Trabalho - Dívida Ativa - Multas e Juros de Mora da Dívida Ativa</v>
      </c>
    </row>
    <row r="33" spans="1:21" x14ac:dyDescent="0.25">
      <c r="A33" s="84"/>
      <c r="B33" s="73"/>
      <c r="C33" s="26" t="s">
        <v>1558</v>
      </c>
      <c r="D33" s="26" t="s">
        <v>1558</v>
      </c>
      <c r="E33" s="26" t="s">
        <v>1558</v>
      </c>
      <c r="F33" s="26" t="s">
        <v>1559</v>
      </c>
      <c r="G33" s="26" t="s">
        <v>1571</v>
      </c>
      <c r="H33" s="26" t="s">
        <v>1558</v>
      </c>
      <c r="I33" s="26" t="s">
        <v>1569</v>
      </c>
      <c r="J33" s="26" t="s">
        <v>1564</v>
      </c>
      <c r="K33" s="21" t="str">
        <f>IF(Tabela813[[#This Row],[C]]&lt;&gt;"",IF(Tabela813[[#This Row],[RED]]&lt;&gt;"",(Tabela813[[#This Row],[RED]] &amp; "."),"") &amp; CONCATENATE(Tabela813[[#This Row],[C]],".",Tabela813[[#This Row],[O]],".",Tabela813[[#This Row],[E]],".",Tabela813[[#This Row],[D1]],".",Tabela813[[#This Row],[D2]],".",Tabela813[[#This Row],[D3]],".",Tabela813[[#This Row],[T]],".",Tabela813[[#This Row],[D4]]),"")</f>
        <v>1.1.1.3.03.1.5.00</v>
      </c>
      <c r="L33" s="27" t="s">
        <v>817</v>
      </c>
      <c r="M33" s="21" t="str">
        <f t="shared" si="0"/>
        <v>A</v>
      </c>
      <c r="N33" s="21">
        <f>IF(VALUE(Tabela813[[#This Row],[RED]]) &gt; 0,1,0) + IF(VALUE(J33)&gt;0,8,IF(VALUE(I33)&gt;0,7,IF(VALUE(H33)&gt;0,6,IF(VALUE(G33)&gt;0,5,IF(VALUE(F33)&gt;0,4,IF(VALUE(E33)&gt;0,3,IF(VALUE(D33)&gt;0,2,1)))))))</f>
        <v>7</v>
      </c>
      <c r="O33" s="26" t="s">
        <v>51</v>
      </c>
      <c r="P33" s="1" t="s">
        <v>64</v>
      </c>
      <c r="Q33" s="1"/>
      <c r="R33" s="21"/>
      <c r="S33" s="7" t="str">
        <f>Tabela813[[#This Row],[NR]]&amp;" - "&amp;Tabela813[[#This Row],[Especificação]]</f>
        <v>1.1.1.3.03.1.5.00 - Imposto sobre a Renda - Retido na Fonte - Trabalho - Multas</v>
      </c>
      <c r="T33" s="7" t="str">
        <f>Tabela813[[#This Row],[NR]]&amp;" - "&amp;Tabela813[[#This Row],[Especificação]]</f>
        <v>1.1.1.3.03.1.5.00 - Imposto sobre a Renda - Retido na Fonte - Trabalho - Multas</v>
      </c>
      <c r="U33" s="7" t="str">
        <f>Tabela813[[#This Row],[NR]]&amp; " - "&amp;Tabela813[[#This Row],[Especificação]]</f>
        <v>1.1.1.3.03.1.5.00 - Imposto sobre a Renda - Retido na Fonte - Trabalho - Multas</v>
      </c>
    </row>
    <row r="34" spans="1:21" x14ac:dyDescent="0.25">
      <c r="A34" s="84"/>
      <c r="B34" s="73"/>
      <c r="C34" s="26" t="s">
        <v>1558</v>
      </c>
      <c r="D34" s="26" t="s">
        <v>1558</v>
      </c>
      <c r="E34" s="26" t="s">
        <v>1558</v>
      </c>
      <c r="F34" s="26" t="s">
        <v>1559</v>
      </c>
      <c r="G34" s="26" t="s">
        <v>1571</v>
      </c>
      <c r="H34" s="26" t="s">
        <v>1558</v>
      </c>
      <c r="I34" s="26" t="s">
        <v>1563</v>
      </c>
      <c r="J34" s="26" t="s">
        <v>1564</v>
      </c>
      <c r="K34" s="21" t="str">
        <f>IF(Tabela813[[#This Row],[C]]&lt;&gt;"",IF(Tabela813[[#This Row],[RED]]&lt;&gt;"",(Tabela813[[#This Row],[RED]] &amp; "."),"") &amp; CONCATENATE(Tabela813[[#This Row],[C]],".",Tabela813[[#This Row],[O]],".",Tabela813[[#This Row],[E]],".",Tabela813[[#This Row],[D1]],".",Tabela813[[#This Row],[D2]],".",Tabela813[[#This Row],[D3]],".",Tabela813[[#This Row],[T]],".",Tabela813[[#This Row],[D4]]),"")</f>
        <v>1.1.1.3.03.1.6.00</v>
      </c>
      <c r="L34" s="27" t="s">
        <v>818</v>
      </c>
      <c r="M34" s="21" t="str">
        <f t="shared" si="0"/>
        <v>A</v>
      </c>
      <c r="N34" s="21">
        <f>IF(VALUE(Tabela813[[#This Row],[RED]]) &gt; 0,1,0) + IF(VALUE(J34)&gt;0,8,IF(VALUE(I34)&gt;0,7,IF(VALUE(H34)&gt;0,6,IF(VALUE(G34)&gt;0,5,IF(VALUE(F34)&gt;0,4,IF(VALUE(E34)&gt;0,3,IF(VALUE(D34)&gt;0,2,1)))))))</f>
        <v>7</v>
      </c>
      <c r="O34" s="26" t="s">
        <v>51</v>
      </c>
      <c r="P34" s="1" t="s">
        <v>64</v>
      </c>
      <c r="Q34" s="1"/>
      <c r="R34" s="21"/>
      <c r="S34" s="7" t="str">
        <f>Tabela813[[#This Row],[NR]]&amp;" - "&amp;Tabela813[[#This Row],[Especificação]]</f>
        <v>1.1.1.3.03.1.6.00 - Imposto sobre a Renda - Retido na Fonte - Trabalho - Juros de Mora</v>
      </c>
      <c r="T34" s="7" t="str">
        <f>Tabela813[[#This Row],[NR]]&amp;" - "&amp;Tabela813[[#This Row],[Especificação]]</f>
        <v>1.1.1.3.03.1.6.00 - Imposto sobre a Renda - Retido na Fonte - Trabalho - Juros de Mora</v>
      </c>
      <c r="U34" s="7" t="str">
        <f>Tabela813[[#This Row],[NR]]&amp; " - "&amp;Tabela813[[#This Row],[Especificação]]</f>
        <v>1.1.1.3.03.1.6.00 - Imposto sobre a Renda - Retido na Fonte - Trabalho - Juros de Mora</v>
      </c>
    </row>
    <row r="35" spans="1:21" ht="30" x14ac:dyDescent="0.25">
      <c r="A35" s="84"/>
      <c r="B35" s="73"/>
      <c r="C35" s="26" t="s">
        <v>1558</v>
      </c>
      <c r="D35" s="26" t="s">
        <v>1558</v>
      </c>
      <c r="E35" s="26" t="s">
        <v>1558</v>
      </c>
      <c r="F35" s="26" t="s">
        <v>1559</v>
      </c>
      <c r="G35" s="26" t="s">
        <v>1571</v>
      </c>
      <c r="H35" s="26" t="s">
        <v>1558</v>
      </c>
      <c r="I35" s="26" t="s">
        <v>1565</v>
      </c>
      <c r="J35" s="26" t="s">
        <v>1564</v>
      </c>
      <c r="K35" s="21" t="str">
        <f>IF(Tabela813[[#This Row],[C]]&lt;&gt;"",IF(Tabela813[[#This Row],[RED]]&lt;&gt;"",(Tabela813[[#This Row],[RED]] &amp; "."),"") &amp; CONCATENATE(Tabela813[[#This Row],[C]],".",Tabela813[[#This Row],[O]],".",Tabela813[[#This Row],[E]],".",Tabela813[[#This Row],[D1]],".",Tabela813[[#This Row],[D2]],".",Tabela813[[#This Row],[D3]],".",Tabela813[[#This Row],[T]],".",Tabela813[[#This Row],[D4]]),"")</f>
        <v>1.1.1.3.03.1.7.00</v>
      </c>
      <c r="L35" s="27" t="s">
        <v>819</v>
      </c>
      <c r="M35" s="21" t="str">
        <f t="shared" si="0"/>
        <v>A</v>
      </c>
      <c r="N35" s="21">
        <f>IF(VALUE(Tabela813[[#This Row],[RED]]) &gt; 0,1,0) + IF(VALUE(J35)&gt;0,8,IF(VALUE(I35)&gt;0,7,IF(VALUE(H35)&gt;0,6,IF(VALUE(G35)&gt;0,5,IF(VALUE(F35)&gt;0,4,IF(VALUE(E35)&gt;0,3,IF(VALUE(D35)&gt;0,2,1)))))))</f>
        <v>7</v>
      </c>
      <c r="O35" s="26" t="s">
        <v>51</v>
      </c>
      <c r="P35" s="1" t="s">
        <v>64</v>
      </c>
      <c r="Q35" s="1"/>
      <c r="R35" s="21"/>
      <c r="S35" s="7" t="str">
        <f>Tabela813[[#This Row],[NR]]&amp;" - "&amp;Tabela813[[#This Row],[Especificação]]</f>
        <v>1.1.1.3.03.1.7.00 - Imposto sobre a Renda - Retido na Fonte - Trabalho - Dívida Ativa - Multas da Dívida Ativa</v>
      </c>
      <c r="T35" s="7" t="str">
        <f>Tabela813[[#This Row],[NR]]&amp;" - "&amp;Tabela813[[#This Row],[Especificação]]</f>
        <v>1.1.1.3.03.1.7.00 - Imposto sobre a Renda - Retido na Fonte - Trabalho - Dívida Ativa - Multas da Dívida Ativa</v>
      </c>
      <c r="U35" s="7" t="str">
        <f>Tabela813[[#This Row],[NR]]&amp; " - "&amp;Tabela813[[#This Row],[Especificação]]</f>
        <v>1.1.1.3.03.1.7.00 - Imposto sobre a Renda - Retido na Fonte - Trabalho - Dívida Ativa - Multas da Dívida Ativa</v>
      </c>
    </row>
    <row r="36" spans="1:21" ht="30" x14ac:dyDescent="0.25">
      <c r="A36" s="84"/>
      <c r="B36" s="73"/>
      <c r="C36" s="26" t="s">
        <v>1558</v>
      </c>
      <c r="D36" s="26" t="s">
        <v>1558</v>
      </c>
      <c r="E36" s="26" t="s">
        <v>1558</v>
      </c>
      <c r="F36" s="26" t="s">
        <v>1559</v>
      </c>
      <c r="G36" s="26" t="s">
        <v>1571</v>
      </c>
      <c r="H36" s="26" t="s">
        <v>1558</v>
      </c>
      <c r="I36" s="26" t="s">
        <v>1566</v>
      </c>
      <c r="J36" s="26" t="s">
        <v>1564</v>
      </c>
      <c r="K36" s="21" t="str">
        <f>IF(Tabela813[[#This Row],[C]]&lt;&gt;"",IF(Tabela813[[#This Row],[RED]]&lt;&gt;"",(Tabela813[[#This Row],[RED]] &amp; "."),"") &amp; CONCATENATE(Tabela813[[#This Row],[C]],".",Tabela813[[#This Row],[O]],".",Tabela813[[#This Row],[E]],".",Tabela813[[#This Row],[D1]],".",Tabela813[[#This Row],[D2]],".",Tabela813[[#This Row],[D3]],".",Tabela813[[#This Row],[T]],".",Tabela813[[#This Row],[D4]]),"")</f>
        <v>1.1.1.3.03.1.8.00</v>
      </c>
      <c r="L36" s="27" t="s">
        <v>820</v>
      </c>
      <c r="M36" s="21" t="str">
        <f t="shared" si="0"/>
        <v>A</v>
      </c>
      <c r="N36" s="21">
        <f>IF(VALUE(Tabela813[[#This Row],[RED]]) &gt; 0,1,0) + IF(VALUE(J36)&gt;0,8,IF(VALUE(I36)&gt;0,7,IF(VALUE(H36)&gt;0,6,IF(VALUE(G36)&gt;0,5,IF(VALUE(F36)&gt;0,4,IF(VALUE(E36)&gt;0,3,IF(VALUE(D36)&gt;0,2,1)))))))</f>
        <v>7</v>
      </c>
      <c r="O36" s="26" t="s">
        <v>51</v>
      </c>
      <c r="P36" s="1" t="s">
        <v>64</v>
      </c>
      <c r="Q36" s="1"/>
      <c r="R36" s="21"/>
      <c r="S36" s="7" t="str">
        <f>Tabela813[[#This Row],[NR]]&amp;" - "&amp;Tabela813[[#This Row],[Especificação]]</f>
        <v>1.1.1.3.03.1.8.00 - Imposto sobre a Renda - Retido na Fonte - Trabalho - Juros de Mora da Dívida Ativa</v>
      </c>
      <c r="T36" s="7" t="str">
        <f>Tabela813[[#This Row],[NR]]&amp;" - "&amp;Tabela813[[#This Row],[Especificação]]</f>
        <v>1.1.1.3.03.1.8.00 - Imposto sobre a Renda - Retido na Fonte - Trabalho - Juros de Mora da Dívida Ativa</v>
      </c>
      <c r="U36" s="7" t="str">
        <f>Tabela813[[#This Row],[NR]]&amp; " - "&amp;Tabela813[[#This Row],[Especificação]]</f>
        <v>1.1.1.3.03.1.8.00 - Imposto sobre a Renda - Retido na Fonte - Trabalho - Juros de Mora da Dívida Ativa</v>
      </c>
    </row>
    <row r="37" spans="1:21" ht="165" x14ac:dyDescent="0.25">
      <c r="A37" s="84"/>
      <c r="B37" s="73"/>
      <c r="C37" s="26" t="s">
        <v>1558</v>
      </c>
      <c r="D37" s="26" t="s">
        <v>1558</v>
      </c>
      <c r="E37" s="26" t="s">
        <v>1558</v>
      </c>
      <c r="F37" s="26" t="s">
        <v>1559</v>
      </c>
      <c r="G37" s="26" t="s">
        <v>1571</v>
      </c>
      <c r="H37" s="26" t="s">
        <v>1568</v>
      </c>
      <c r="I37" s="26" t="s">
        <v>1561</v>
      </c>
      <c r="J37" s="26" t="s">
        <v>1564</v>
      </c>
      <c r="K37" s="21" t="str">
        <f>IF(Tabela813[[#This Row],[C]]&lt;&gt;"",IF(Tabela813[[#This Row],[RED]]&lt;&gt;"",(Tabela813[[#This Row],[RED]] &amp; "."),"") &amp; CONCATENATE(Tabela813[[#This Row],[C]],".",Tabela813[[#This Row],[O]],".",Tabela813[[#This Row],[E]],".",Tabela813[[#This Row],[D1]],".",Tabela813[[#This Row],[D2]],".",Tabela813[[#This Row],[D3]],".",Tabela813[[#This Row],[T]],".",Tabela813[[#This Row],[D4]]),"")</f>
        <v>1.1.1.3.03.4.0.00</v>
      </c>
      <c r="L37" s="27" t="s">
        <v>65</v>
      </c>
      <c r="M37" s="21" t="str">
        <f t="shared" si="0"/>
        <v>S</v>
      </c>
      <c r="N37" s="21">
        <f>IF(VALUE(Tabela813[[#This Row],[RED]]) &gt; 0,1,0) + IF(VALUE(J37)&gt;0,8,IF(VALUE(I37)&gt;0,7,IF(VALUE(H37)&gt;0,6,IF(VALUE(G37)&gt;0,5,IF(VALUE(F37)&gt;0,4,IF(VALUE(E37)&gt;0,3,IF(VALUE(D37)&gt;0,2,1)))))))</f>
        <v>6</v>
      </c>
      <c r="O37" s="26" t="s">
        <v>51</v>
      </c>
      <c r="P37" s="1" t="s">
        <v>66</v>
      </c>
      <c r="Q37" s="1"/>
      <c r="R37" s="21"/>
      <c r="S37" s="7" t="str">
        <f>Tabela813[[#This Row],[NR]]&amp;" - "&amp;Tabela813[[#This Row],[Especificação]]</f>
        <v>1.1.1.3.03.4.0.00 - Imposto sobre a Renda - Retido na Fonte - Outros Rendimentos</v>
      </c>
      <c r="T37" s="7" t="str">
        <f>Tabela813[[#This Row],[NR]]&amp;" - "&amp;Tabela813[[#This Row],[Especificação]]</f>
        <v>1.1.1.3.03.4.0.00 - Imposto sobre a Renda - Retido na Fonte - Outros Rendimentos</v>
      </c>
      <c r="U37" s="7" t="str">
        <f>Tabela813[[#This Row],[NR]]&amp; " - "&amp;Tabela813[[#This Row],[Especificação]]</f>
        <v>1.1.1.3.03.4.0.00 - Imposto sobre a Renda - Retido na Fonte - Outros Rendimentos</v>
      </c>
    </row>
    <row r="38" spans="1:21" ht="165" x14ac:dyDescent="0.25">
      <c r="A38" s="84"/>
      <c r="B38" s="73"/>
      <c r="C38" s="26" t="s">
        <v>1558</v>
      </c>
      <c r="D38" s="26" t="s">
        <v>1558</v>
      </c>
      <c r="E38" s="26" t="s">
        <v>1558</v>
      </c>
      <c r="F38" s="26" t="s">
        <v>1559</v>
      </c>
      <c r="G38" s="26" t="s">
        <v>1571</v>
      </c>
      <c r="H38" s="26" t="s">
        <v>1568</v>
      </c>
      <c r="I38" s="26" t="s">
        <v>1558</v>
      </c>
      <c r="J38" s="26" t="s">
        <v>1564</v>
      </c>
      <c r="K38" s="21" t="str">
        <f>IF(Tabela813[[#This Row],[C]]&lt;&gt;"",IF(Tabela813[[#This Row],[RED]]&lt;&gt;"",(Tabela813[[#This Row],[RED]] &amp; "."),"") &amp; CONCATENATE(Tabela813[[#This Row],[C]],".",Tabela813[[#This Row],[O]],".",Tabela813[[#This Row],[E]],".",Tabela813[[#This Row],[D1]],".",Tabela813[[#This Row],[D2]],".",Tabela813[[#This Row],[D3]],".",Tabela813[[#This Row],[T]],".",Tabela813[[#This Row],[D4]]),"")</f>
        <v>1.1.1.3.03.4.1.00</v>
      </c>
      <c r="L38" s="27" t="s">
        <v>821</v>
      </c>
      <c r="M38" s="21" t="str">
        <f t="shared" si="0"/>
        <v>A</v>
      </c>
      <c r="N38" s="21">
        <f>IF(VALUE(Tabela813[[#This Row],[RED]]) &gt; 0,1,0) + IF(VALUE(J38)&gt;0,8,IF(VALUE(I38)&gt;0,7,IF(VALUE(H38)&gt;0,6,IF(VALUE(G38)&gt;0,5,IF(VALUE(F38)&gt;0,4,IF(VALUE(E38)&gt;0,3,IF(VALUE(D38)&gt;0,2,1)))))))</f>
        <v>7</v>
      </c>
      <c r="O38" s="26" t="s">
        <v>51</v>
      </c>
      <c r="P38" s="1" t="s">
        <v>66</v>
      </c>
      <c r="Q38" s="1"/>
      <c r="R38" s="21"/>
      <c r="S38" s="7" t="str">
        <f>Tabela813[[#This Row],[NR]]&amp;" - "&amp;Tabela813[[#This Row],[Especificação]]</f>
        <v>1.1.1.3.03.4.1.00 - Imposto sobre a Renda - Retido na Fonte - Outros Rendimentos - Principal</v>
      </c>
      <c r="T38" s="7" t="str">
        <f>Tabela813[[#This Row],[NR]]&amp;" - "&amp;Tabela813[[#This Row],[Especificação]]</f>
        <v>1.1.1.3.03.4.1.00 - Imposto sobre a Renda - Retido na Fonte - Outros Rendimentos - Principal</v>
      </c>
      <c r="U38" s="7" t="str">
        <f>Tabela813[[#This Row],[NR]]&amp; " - "&amp;Tabela813[[#This Row],[Especificação]]</f>
        <v>1.1.1.3.03.4.1.00 - Imposto sobre a Renda - Retido na Fonte - Outros Rendimentos - Principal</v>
      </c>
    </row>
    <row r="39" spans="1:21" ht="165" x14ac:dyDescent="0.25">
      <c r="A39" s="84"/>
      <c r="B39" s="73"/>
      <c r="C39" s="26" t="s">
        <v>1558</v>
      </c>
      <c r="D39" s="26" t="s">
        <v>1558</v>
      </c>
      <c r="E39" s="26" t="s">
        <v>1558</v>
      </c>
      <c r="F39" s="26" t="s">
        <v>1559</v>
      </c>
      <c r="G39" s="26" t="s">
        <v>1571</v>
      </c>
      <c r="H39" s="26" t="s">
        <v>1568</v>
      </c>
      <c r="I39" s="26" t="s">
        <v>1567</v>
      </c>
      <c r="J39" s="26" t="s">
        <v>1564</v>
      </c>
      <c r="K39" s="21" t="str">
        <f>IF(Tabela813[[#This Row],[C]]&lt;&gt;"",IF(Tabela813[[#This Row],[RED]]&lt;&gt;"",(Tabela813[[#This Row],[RED]] &amp; "."),"") &amp; CONCATENATE(Tabela813[[#This Row],[C]],".",Tabela813[[#This Row],[O]],".",Tabela813[[#This Row],[E]],".",Tabela813[[#This Row],[D1]],".",Tabela813[[#This Row],[D2]],".",Tabela813[[#This Row],[D3]],".",Tabela813[[#This Row],[T]],".",Tabela813[[#This Row],[D4]]),"")</f>
        <v>1.1.1.3.03.4.2.00</v>
      </c>
      <c r="L39" s="27" t="s">
        <v>822</v>
      </c>
      <c r="M39" s="21" t="str">
        <f t="shared" si="0"/>
        <v>A</v>
      </c>
      <c r="N39" s="21">
        <f>IF(VALUE(Tabela813[[#This Row],[RED]]) &gt; 0,1,0) + IF(VALUE(J39)&gt;0,8,IF(VALUE(I39)&gt;0,7,IF(VALUE(H39)&gt;0,6,IF(VALUE(G39)&gt;0,5,IF(VALUE(F39)&gt;0,4,IF(VALUE(E39)&gt;0,3,IF(VALUE(D39)&gt;0,2,1)))))))</f>
        <v>7</v>
      </c>
      <c r="O39" s="26" t="s">
        <v>51</v>
      </c>
      <c r="P39" s="1" t="s">
        <v>66</v>
      </c>
      <c r="Q39" s="1"/>
      <c r="R39" s="21"/>
      <c r="S39" s="7" t="str">
        <f>Tabela813[[#This Row],[NR]]&amp;" - "&amp;Tabela813[[#This Row],[Especificação]]</f>
        <v>1.1.1.3.03.4.2.00 - Imposto sobre a Renda - Retido na Fonte - Outros Rendimentos - Multas e Juros de Mora</v>
      </c>
      <c r="T39" s="7" t="str">
        <f>Tabela813[[#This Row],[NR]]&amp;" - "&amp;Tabela813[[#This Row],[Especificação]]</f>
        <v>1.1.1.3.03.4.2.00 - Imposto sobre a Renda - Retido na Fonte - Outros Rendimentos - Multas e Juros de Mora</v>
      </c>
      <c r="U39" s="7" t="str">
        <f>Tabela813[[#This Row],[NR]]&amp; " - "&amp;Tabela813[[#This Row],[Especificação]]</f>
        <v>1.1.1.3.03.4.2.00 - Imposto sobre a Renda - Retido na Fonte - Outros Rendimentos - Multas e Juros de Mora</v>
      </c>
    </row>
    <row r="40" spans="1:21" ht="165" x14ac:dyDescent="0.25">
      <c r="A40" s="84"/>
      <c r="B40" s="73"/>
      <c r="C40" s="26" t="s">
        <v>1558</v>
      </c>
      <c r="D40" s="26" t="s">
        <v>1558</v>
      </c>
      <c r="E40" s="26" t="s">
        <v>1558</v>
      </c>
      <c r="F40" s="26" t="s">
        <v>1559</v>
      </c>
      <c r="G40" s="26" t="s">
        <v>1571</v>
      </c>
      <c r="H40" s="26" t="s">
        <v>1568</v>
      </c>
      <c r="I40" s="26" t="s">
        <v>1559</v>
      </c>
      <c r="J40" s="26" t="s">
        <v>1564</v>
      </c>
      <c r="K40" s="21" t="str">
        <f>IF(Tabela813[[#This Row],[C]]&lt;&gt;"",IF(Tabela813[[#This Row],[RED]]&lt;&gt;"",(Tabela813[[#This Row],[RED]] &amp; "."),"") &amp; CONCATENATE(Tabela813[[#This Row],[C]],".",Tabela813[[#This Row],[O]],".",Tabela813[[#This Row],[E]],".",Tabela813[[#This Row],[D1]],".",Tabela813[[#This Row],[D2]],".",Tabela813[[#This Row],[D3]],".",Tabela813[[#This Row],[T]],".",Tabela813[[#This Row],[D4]]),"")</f>
        <v>1.1.1.3.03.4.3.00</v>
      </c>
      <c r="L40" s="27" t="s">
        <v>823</v>
      </c>
      <c r="M40" s="21" t="str">
        <f t="shared" si="0"/>
        <v>A</v>
      </c>
      <c r="N40" s="21">
        <f>IF(VALUE(Tabela813[[#This Row],[RED]]) &gt; 0,1,0) + IF(VALUE(J40)&gt;0,8,IF(VALUE(I40)&gt;0,7,IF(VALUE(H40)&gt;0,6,IF(VALUE(G40)&gt;0,5,IF(VALUE(F40)&gt;0,4,IF(VALUE(E40)&gt;0,3,IF(VALUE(D40)&gt;0,2,1)))))))</f>
        <v>7</v>
      </c>
      <c r="O40" s="26" t="s">
        <v>51</v>
      </c>
      <c r="P40" s="1" t="s">
        <v>66</v>
      </c>
      <c r="Q40" s="1"/>
      <c r="R40" s="21"/>
      <c r="S40" s="7" t="str">
        <f>Tabela813[[#This Row],[NR]]&amp;" - "&amp;Tabela813[[#This Row],[Especificação]]</f>
        <v>1.1.1.3.03.4.3.00 - Imposto sobre a Renda - Retido na Fonte - Outros Rendimentos - Dívida Ativa</v>
      </c>
      <c r="T40" s="7" t="str">
        <f>Tabela813[[#This Row],[NR]]&amp;" - "&amp;Tabela813[[#This Row],[Especificação]]</f>
        <v>1.1.1.3.03.4.3.00 - Imposto sobre a Renda - Retido na Fonte - Outros Rendimentos - Dívida Ativa</v>
      </c>
      <c r="U40" s="7" t="str">
        <f>Tabela813[[#This Row],[NR]]&amp; " - "&amp;Tabela813[[#This Row],[Especificação]]</f>
        <v>1.1.1.3.03.4.3.00 - Imposto sobre a Renda - Retido na Fonte - Outros Rendimentos - Dívida Ativa</v>
      </c>
    </row>
    <row r="41" spans="1:21" ht="165" x14ac:dyDescent="0.25">
      <c r="A41" s="84"/>
      <c r="B41" s="73"/>
      <c r="C41" s="26" t="s">
        <v>1558</v>
      </c>
      <c r="D41" s="26" t="s">
        <v>1558</v>
      </c>
      <c r="E41" s="26" t="s">
        <v>1558</v>
      </c>
      <c r="F41" s="26" t="s">
        <v>1559</v>
      </c>
      <c r="G41" s="26" t="s">
        <v>1571</v>
      </c>
      <c r="H41" s="26" t="s">
        <v>1568</v>
      </c>
      <c r="I41" s="26" t="s">
        <v>1568</v>
      </c>
      <c r="J41" s="26" t="s">
        <v>1564</v>
      </c>
      <c r="K41" s="21" t="str">
        <f>IF(Tabela813[[#This Row],[C]]&lt;&gt;"",IF(Tabela813[[#This Row],[RED]]&lt;&gt;"",(Tabela813[[#This Row],[RED]] &amp; "."),"") &amp; CONCATENATE(Tabela813[[#This Row],[C]],".",Tabela813[[#This Row],[O]],".",Tabela813[[#This Row],[E]],".",Tabela813[[#This Row],[D1]],".",Tabela813[[#This Row],[D2]],".",Tabela813[[#This Row],[D3]],".",Tabela813[[#This Row],[T]],".",Tabela813[[#This Row],[D4]]),"")</f>
        <v>1.1.1.3.03.4.4.00</v>
      </c>
      <c r="L41" s="27" t="s">
        <v>824</v>
      </c>
      <c r="M41" s="21" t="str">
        <f t="shared" si="0"/>
        <v>A</v>
      </c>
      <c r="N41" s="21">
        <f>IF(VALUE(Tabela813[[#This Row],[RED]]) &gt; 0,1,0) + IF(VALUE(J41)&gt;0,8,IF(VALUE(I41)&gt;0,7,IF(VALUE(H41)&gt;0,6,IF(VALUE(G41)&gt;0,5,IF(VALUE(F41)&gt;0,4,IF(VALUE(E41)&gt;0,3,IF(VALUE(D41)&gt;0,2,1)))))))</f>
        <v>7</v>
      </c>
      <c r="O41" s="26" t="s">
        <v>51</v>
      </c>
      <c r="P41" s="1" t="s">
        <v>66</v>
      </c>
      <c r="Q41" s="1"/>
      <c r="R41" s="21"/>
      <c r="S41" s="7" t="str">
        <f>Tabela813[[#This Row],[NR]]&amp;" - "&amp;Tabela813[[#This Row],[Especificação]]</f>
        <v>1.1.1.3.03.4.4.00 - Imposto sobre a Renda - Retido na Fonte - Outros Rendimentos - Dívida Ativa - Multas e Juros de Mora da Dívida Ativa</v>
      </c>
      <c r="T41" s="7" t="str">
        <f>Tabela813[[#This Row],[NR]]&amp;" - "&amp;Tabela813[[#This Row],[Especificação]]</f>
        <v>1.1.1.3.03.4.4.00 - Imposto sobre a Renda - Retido na Fonte - Outros Rendimentos - Dívida Ativa - Multas e Juros de Mora da Dívida Ativa</v>
      </c>
      <c r="U41" s="7" t="str">
        <f>Tabela813[[#This Row],[NR]]&amp; " - "&amp;Tabela813[[#This Row],[Especificação]]</f>
        <v>1.1.1.3.03.4.4.00 - Imposto sobre a Renda - Retido na Fonte - Outros Rendimentos - Dívida Ativa - Multas e Juros de Mora da Dívida Ativa</v>
      </c>
    </row>
    <row r="42" spans="1:21" ht="165" x14ac:dyDescent="0.25">
      <c r="A42" s="84"/>
      <c r="B42" s="73"/>
      <c r="C42" s="26" t="s">
        <v>1558</v>
      </c>
      <c r="D42" s="26" t="s">
        <v>1558</v>
      </c>
      <c r="E42" s="26" t="s">
        <v>1558</v>
      </c>
      <c r="F42" s="26" t="s">
        <v>1559</v>
      </c>
      <c r="G42" s="26" t="s">
        <v>1571</v>
      </c>
      <c r="H42" s="26" t="s">
        <v>1568</v>
      </c>
      <c r="I42" s="26" t="s">
        <v>1569</v>
      </c>
      <c r="J42" s="26" t="s">
        <v>1564</v>
      </c>
      <c r="K42" s="21" t="str">
        <f>IF(Tabela813[[#This Row],[C]]&lt;&gt;"",IF(Tabela813[[#This Row],[RED]]&lt;&gt;"",(Tabela813[[#This Row],[RED]] &amp; "."),"") &amp; CONCATENATE(Tabela813[[#This Row],[C]],".",Tabela813[[#This Row],[O]],".",Tabela813[[#This Row],[E]],".",Tabela813[[#This Row],[D1]],".",Tabela813[[#This Row],[D2]],".",Tabela813[[#This Row],[D3]],".",Tabela813[[#This Row],[T]],".",Tabela813[[#This Row],[D4]]),"")</f>
        <v>1.1.1.3.03.4.5.00</v>
      </c>
      <c r="L42" s="27" t="s">
        <v>825</v>
      </c>
      <c r="M42" s="21" t="str">
        <f t="shared" si="0"/>
        <v>A</v>
      </c>
      <c r="N42" s="21">
        <f>IF(VALUE(Tabela813[[#This Row],[RED]]) &gt; 0,1,0) + IF(VALUE(J42)&gt;0,8,IF(VALUE(I42)&gt;0,7,IF(VALUE(H42)&gt;0,6,IF(VALUE(G42)&gt;0,5,IF(VALUE(F42)&gt;0,4,IF(VALUE(E42)&gt;0,3,IF(VALUE(D42)&gt;0,2,1)))))))</f>
        <v>7</v>
      </c>
      <c r="O42" s="26" t="s">
        <v>51</v>
      </c>
      <c r="P42" s="1" t="s">
        <v>66</v>
      </c>
      <c r="Q42" s="1"/>
      <c r="R42" s="21"/>
      <c r="S42" s="7" t="str">
        <f>Tabela813[[#This Row],[NR]]&amp;" - "&amp;Tabela813[[#This Row],[Especificação]]</f>
        <v>1.1.1.3.03.4.5.00 - Imposto sobre a Renda - Retido na Fonte - Outros Rendimentos - Multas</v>
      </c>
      <c r="T42" s="7" t="str">
        <f>Tabela813[[#This Row],[NR]]&amp;" - "&amp;Tabela813[[#This Row],[Especificação]]</f>
        <v>1.1.1.3.03.4.5.00 - Imposto sobre a Renda - Retido na Fonte - Outros Rendimentos - Multas</v>
      </c>
      <c r="U42" s="7" t="str">
        <f>Tabela813[[#This Row],[NR]]&amp; " - "&amp;Tabela813[[#This Row],[Especificação]]</f>
        <v>1.1.1.3.03.4.5.00 - Imposto sobre a Renda - Retido na Fonte - Outros Rendimentos - Multas</v>
      </c>
    </row>
    <row r="43" spans="1:21" ht="165" x14ac:dyDescent="0.25">
      <c r="A43" s="84"/>
      <c r="B43" s="73"/>
      <c r="C43" s="26" t="s">
        <v>1558</v>
      </c>
      <c r="D43" s="26" t="s">
        <v>1558</v>
      </c>
      <c r="E43" s="26" t="s">
        <v>1558</v>
      </c>
      <c r="F43" s="26" t="s">
        <v>1559</v>
      </c>
      <c r="G43" s="26" t="s">
        <v>1571</v>
      </c>
      <c r="H43" s="26" t="s">
        <v>1568</v>
      </c>
      <c r="I43" s="26" t="s">
        <v>1563</v>
      </c>
      <c r="J43" s="26" t="s">
        <v>1564</v>
      </c>
      <c r="K43" s="21" t="str">
        <f>IF(Tabela813[[#This Row],[C]]&lt;&gt;"",IF(Tabela813[[#This Row],[RED]]&lt;&gt;"",(Tabela813[[#This Row],[RED]] &amp; "."),"") &amp; CONCATENATE(Tabela813[[#This Row],[C]],".",Tabela813[[#This Row],[O]],".",Tabela813[[#This Row],[E]],".",Tabela813[[#This Row],[D1]],".",Tabela813[[#This Row],[D2]],".",Tabela813[[#This Row],[D3]],".",Tabela813[[#This Row],[T]],".",Tabela813[[#This Row],[D4]]),"")</f>
        <v>1.1.1.3.03.4.6.00</v>
      </c>
      <c r="L43" s="27" t="s">
        <v>826</v>
      </c>
      <c r="M43" s="21" t="str">
        <f t="shared" si="0"/>
        <v>A</v>
      </c>
      <c r="N43" s="21">
        <f>IF(VALUE(Tabela813[[#This Row],[RED]]) &gt; 0,1,0) + IF(VALUE(J43)&gt;0,8,IF(VALUE(I43)&gt;0,7,IF(VALUE(H43)&gt;0,6,IF(VALUE(G43)&gt;0,5,IF(VALUE(F43)&gt;0,4,IF(VALUE(E43)&gt;0,3,IF(VALUE(D43)&gt;0,2,1)))))))</f>
        <v>7</v>
      </c>
      <c r="O43" s="26" t="s">
        <v>51</v>
      </c>
      <c r="P43" s="1" t="s">
        <v>66</v>
      </c>
      <c r="Q43" s="1"/>
      <c r="R43" s="21"/>
      <c r="S43" s="7" t="str">
        <f>Tabela813[[#This Row],[NR]]&amp;" - "&amp;Tabela813[[#This Row],[Especificação]]</f>
        <v>1.1.1.3.03.4.6.00 - Imposto sobre a Renda - Retido na Fonte - Outros Rendimentos - Juros de Mora</v>
      </c>
      <c r="T43" s="7" t="str">
        <f>Tabela813[[#This Row],[NR]]&amp;" - "&amp;Tabela813[[#This Row],[Especificação]]</f>
        <v>1.1.1.3.03.4.6.00 - Imposto sobre a Renda - Retido na Fonte - Outros Rendimentos - Juros de Mora</v>
      </c>
      <c r="U43" s="7" t="str">
        <f>Tabela813[[#This Row],[NR]]&amp; " - "&amp;Tabela813[[#This Row],[Especificação]]</f>
        <v>1.1.1.3.03.4.6.00 - Imposto sobre a Renda - Retido na Fonte - Outros Rendimentos - Juros de Mora</v>
      </c>
    </row>
    <row r="44" spans="1:21" ht="165" x14ac:dyDescent="0.25">
      <c r="A44" s="84"/>
      <c r="B44" s="73"/>
      <c r="C44" s="26" t="s">
        <v>1558</v>
      </c>
      <c r="D44" s="26" t="s">
        <v>1558</v>
      </c>
      <c r="E44" s="26" t="s">
        <v>1558</v>
      </c>
      <c r="F44" s="26" t="s">
        <v>1559</v>
      </c>
      <c r="G44" s="26" t="s">
        <v>1571</v>
      </c>
      <c r="H44" s="26" t="s">
        <v>1568</v>
      </c>
      <c r="I44" s="26" t="s">
        <v>1565</v>
      </c>
      <c r="J44" s="26" t="s">
        <v>1564</v>
      </c>
      <c r="K44" s="21" t="str">
        <f>IF(Tabela813[[#This Row],[C]]&lt;&gt;"",IF(Tabela813[[#This Row],[RED]]&lt;&gt;"",(Tabela813[[#This Row],[RED]] &amp; "."),"") &amp; CONCATENATE(Tabela813[[#This Row],[C]],".",Tabela813[[#This Row],[O]],".",Tabela813[[#This Row],[E]],".",Tabela813[[#This Row],[D1]],".",Tabela813[[#This Row],[D2]],".",Tabela813[[#This Row],[D3]],".",Tabela813[[#This Row],[T]],".",Tabela813[[#This Row],[D4]]),"")</f>
        <v>1.1.1.3.03.4.7.00</v>
      </c>
      <c r="L44" s="27" t="s">
        <v>827</v>
      </c>
      <c r="M44" s="21" t="str">
        <f t="shared" si="0"/>
        <v>A</v>
      </c>
      <c r="N44" s="21">
        <f>IF(VALUE(Tabela813[[#This Row],[RED]]) &gt; 0,1,0) + IF(VALUE(J44)&gt;0,8,IF(VALUE(I44)&gt;0,7,IF(VALUE(H44)&gt;0,6,IF(VALUE(G44)&gt;0,5,IF(VALUE(F44)&gt;0,4,IF(VALUE(E44)&gt;0,3,IF(VALUE(D44)&gt;0,2,1)))))))</f>
        <v>7</v>
      </c>
      <c r="O44" s="26" t="s">
        <v>51</v>
      </c>
      <c r="P44" s="1" t="s">
        <v>66</v>
      </c>
      <c r="Q44" s="1"/>
      <c r="R44" s="21"/>
      <c r="S44" s="7" t="str">
        <f>Tabela813[[#This Row],[NR]]&amp;" - "&amp;Tabela813[[#This Row],[Especificação]]</f>
        <v>1.1.1.3.03.4.7.00 - Imposto sobre a Renda - Retido na Fonte - Outros Rendimentos - Dívida Ativa - Multas da Dívida Ativa</v>
      </c>
      <c r="T44" s="7" t="str">
        <f>Tabela813[[#This Row],[NR]]&amp;" - "&amp;Tabela813[[#This Row],[Especificação]]</f>
        <v>1.1.1.3.03.4.7.00 - Imposto sobre a Renda - Retido na Fonte - Outros Rendimentos - Dívida Ativa - Multas da Dívida Ativa</v>
      </c>
      <c r="U44" s="7" t="str">
        <f>Tabela813[[#This Row],[NR]]&amp; " - "&amp;Tabela813[[#This Row],[Especificação]]</f>
        <v>1.1.1.3.03.4.7.00 - Imposto sobre a Renda - Retido na Fonte - Outros Rendimentos - Dívida Ativa - Multas da Dívida Ativa</v>
      </c>
    </row>
    <row r="45" spans="1:21" ht="165" x14ac:dyDescent="0.25">
      <c r="A45" s="84"/>
      <c r="B45" s="73"/>
      <c r="C45" s="26" t="s">
        <v>1558</v>
      </c>
      <c r="D45" s="26" t="s">
        <v>1558</v>
      </c>
      <c r="E45" s="26" t="s">
        <v>1558</v>
      </c>
      <c r="F45" s="26" t="s">
        <v>1559</v>
      </c>
      <c r="G45" s="26" t="s">
        <v>1571</v>
      </c>
      <c r="H45" s="26" t="s">
        <v>1568</v>
      </c>
      <c r="I45" s="26" t="s">
        <v>1566</v>
      </c>
      <c r="J45" s="26" t="s">
        <v>1564</v>
      </c>
      <c r="K45" s="21" t="str">
        <f>IF(Tabela813[[#This Row],[C]]&lt;&gt;"",IF(Tabela813[[#This Row],[RED]]&lt;&gt;"",(Tabela813[[#This Row],[RED]] &amp; "."),"") &amp; CONCATENATE(Tabela813[[#This Row],[C]],".",Tabela813[[#This Row],[O]],".",Tabela813[[#This Row],[E]],".",Tabela813[[#This Row],[D1]],".",Tabela813[[#This Row],[D2]],".",Tabela813[[#This Row],[D3]],".",Tabela813[[#This Row],[T]],".",Tabela813[[#This Row],[D4]]),"")</f>
        <v>1.1.1.3.03.4.8.00</v>
      </c>
      <c r="L45" s="27" t="s">
        <v>828</v>
      </c>
      <c r="M45" s="21" t="str">
        <f t="shared" si="0"/>
        <v>A</v>
      </c>
      <c r="N45" s="21">
        <f>IF(VALUE(Tabela813[[#This Row],[RED]]) &gt; 0,1,0) + IF(VALUE(J45)&gt;0,8,IF(VALUE(I45)&gt;0,7,IF(VALUE(H45)&gt;0,6,IF(VALUE(G45)&gt;0,5,IF(VALUE(F45)&gt;0,4,IF(VALUE(E45)&gt;0,3,IF(VALUE(D45)&gt;0,2,1)))))))</f>
        <v>7</v>
      </c>
      <c r="O45" s="26" t="s">
        <v>51</v>
      </c>
      <c r="P45" s="1" t="s">
        <v>66</v>
      </c>
      <c r="Q45" s="1"/>
      <c r="R45" s="21"/>
      <c r="S45" s="7" t="str">
        <f>Tabela813[[#This Row],[NR]]&amp;" - "&amp;Tabela813[[#This Row],[Especificação]]</f>
        <v>1.1.1.3.03.4.8.00 - Imposto sobre a Renda - Retido na Fonte - Outros Rendimentos - Juros de Mora da Dívida Ativa</v>
      </c>
      <c r="T45" s="7" t="str">
        <f>Tabela813[[#This Row],[NR]]&amp;" - "&amp;Tabela813[[#This Row],[Especificação]]</f>
        <v>1.1.1.3.03.4.8.00 - Imposto sobre a Renda - Retido na Fonte - Outros Rendimentos - Juros de Mora da Dívida Ativa</v>
      </c>
      <c r="U45" s="7" t="str">
        <f>Tabela813[[#This Row],[NR]]&amp; " - "&amp;Tabela813[[#This Row],[Especificação]]</f>
        <v>1.1.1.3.03.4.8.00 - Imposto sobre a Renda - Retido na Fonte - Outros Rendimentos - Juros de Mora da Dívida Ativa</v>
      </c>
    </row>
    <row r="46" spans="1:21" ht="90" x14ac:dyDescent="0.25">
      <c r="A46" s="84"/>
      <c r="B46" s="73"/>
      <c r="C46" s="26" t="s">
        <v>1558</v>
      </c>
      <c r="D46" s="26" t="s">
        <v>1558</v>
      </c>
      <c r="E46" s="26" t="s">
        <v>1558</v>
      </c>
      <c r="F46" s="26" t="s">
        <v>1568</v>
      </c>
      <c r="G46" s="26" t="s">
        <v>1564</v>
      </c>
      <c r="H46" s="26" t="s">
        <v>1561</v>
      </c>
      <c r="I46" s="26" t="s">
        <v>1561</v>
      </c>
      <c r="J46" s="26" t="s">
        <v>1564</v>
      </c>
      <c r="K46" s="21" t="str">
        <f>IF(Tabela813[[#This Row],[C]]&lt;&gt;"",IF(Tabela813[[#This Row],[RED]]&lt;&gt;"",(Tabela813[[#This Row],[RED]] &amp; "."),"") &amp; CONCATENATE(Tabela813[[#This Row],[C]],".",Tabela813[[#This Row],[O]],".",Tabela813[[#This Row],[E]],".",Tabela813[[#This Row],[D1]],".",Tabela813[[#This Row],[D2]],".",Tabela813[[#This Row],[D3]],".",Tabela813[[#This Row],[T]],".",Tabela813[[#This Row],[D4]]),"")</f>
        <v>1.1.1.4.00.0.0.00</v>
      </c>
      <c r="L46" s="27" t="s">
        <v>67</v>
      </c>
      <c r="M46" s="21" t="str">
        <f t="shared" si="0"/>
        <v>S</v>
      </c>
      <c r="N46" s="21">
        <f>IF(VALUE(Tabela813[[#This Row],[RED]]) &gt; 0,1,0) + IF(VALUE(J46)&gt;0,8,IF(VALUE(I46)&gt;0,7,IF(VALUE(H46)&gt;0,6,IF(VALUE(G46)&gt;0,5,IF(VALUE(F46)&gt;0,4,IF(VALUE(E46)&gt;0,3,IF(VALUE(D46)&gt;0,2,1)))))))</f>
        <v>4</v>
      </c>
      <c r="O46" s="26" t="s">
        <v>45</v>
      </c>
      <c r="P46" s="1" t="s">
        <v>68</v>
      </c>
      <c r="Q46" s="1"/>
      <c r="R46" s="21"/>
      <c r="S46" s="7" t="str">
        <f>Tabela813[[#This Row],[NR]]&amp;" - "&amp;Tabela813[[#This Row],[Especificação]]</f>
        <v>1.1.1.4.00.0.0.00 - Impostos sobre a Produção e Circulação de Mercadorias e Serviços</v>
      </c>
      <c r="T46" s="7" t="str">
        <f>Tabela813[[#This Row],[NR]]&amp;" - "&amp;Tabela813[[#This Row],[Especificação]]</f>
        <v>1.1.1.4.00.0.0.00 - Impostos sobre a Produção e Circulação de Mercadorias e Serviços</v>
      </c>
      <c r="U46" s="7" t="str">
        <f>Tabela813[[#This Row],[NR]]&amp; " - "&amp;Tabela813[[#This Row],[Especificação]]</f>
        <v>1.1.1.4.00.0.0.00 - Impostos sobre a Produção e Circulação de Mercadorias e Serviços</v>
      </c>
    </row>
    <row r="47" spans="1:21" ht="45" x14ac:dyDescent="0.25">
      <c r="A47" s="84"/>
      <c r="B47" s="73"/>
      <c r="C47" s="26" t="s">
        <v>1558</v>
      </c>
      <c r="D47" s="26" t="s">
        <v>1558</v>
      </c>
      <c r="E47" s="26" t="s">
        <v>1558</v>
      </c>
      <c r="F47" s="26" t="s">
        <v>1568</v>
      </c>
      <c r="G47" s="26" t="s">
        <v>1596</v>
      </c>
      <c r="H47" s="26" t="s">
        <v>1561</v>
      </c>
      <c r="I47" s="26" t="s">
        <v>1561</v>
      </c>
      <c r="J47" s="26" t="s">
        <v>1564</v>
      </c>
      <c r="K47" s="21" t="str">
        <f>IF(Tabela813[[#This Row],[C]]&lt;&gt;"",IF(Tabela813[[#This Row],[RED]]&lt;&gt;"",(Tabela813[[#This Row],[RED]] &amp; "."),"") &amp; CONCATENATE(Tabela813[[#This Row],[C]],".",Tabela813[[#This Row],[O]],".",Tabela813[[#This Row],[E]],".",Tabela813[[#This Row],[D1]],".",Tabela813[[#This Row],[D2]],".",Tabela813[[#This Row],[D3]],".",Tabela813[[#This Row],[T]],".",Tabela813[[#This Row],[D4]]),"")</f>
        <v>1.1.1.4.51.0.0.00</v>
      </c>
      <c r="L47" s="27" t="s">
        <v>69</v>
      </c>
      <c r="M47" s="21" t="str">
        <f t="shared" si="0"/>
        <v>S</v>
      </c>
      <c r="N47" s="21">
        <f>IF(VALUE(Tabela813[[#This Row],[RED]]) &gt; 0,1,0) + IF(VALUE(J47)&gt;0,8,IF(VALUE(I47)&gt;0,7,IF(VALUE(H47)&gt;0,6,IF(VALUE(G47)&gt;0,5,IF(VALUE(F47)&gt;0,4,IF(VALUE(E47)&gt;0,3,IF(VALUE(D47)&gt;0,2,1)))))))</f>
        <v>5</v>
      </c>
      <c r="O47" s="26" t="s">
        <v>55</v>
      </c>
      <c r="P47" s="1" t="s">
        <v>70</v>
      </c>
      <c r="Q47" s="1"/>
      <c r="R47" s="21"/>
      <c r="S47" s="7" t="str">
        <f>Tabela813[[#This Row],[NR]]&amp;" - "&amp;Tabela813[[#This Row],[Especificação]]</f>
        <v>1.1.1.4.51.0.0.00 - Impostos sobre Serviços</v>
      </c>
      <c r="T47" s="7" t="str">
        <f>Tabela813[[#This Row],[NR]]&amp;" - "&amp;Tabela813[[#This Row],[Especificação]]</f>
        <v>1.1.1.4.51.0.0.00 - Impostos sobre Serviços</v>
      </c>
      <c r="U47" s="7" t="str">
        <f>Tabela813[[#This Row],[NR]]&amp; " - "&amp;Tabela813[[#This Row],[Especificação]]</f>
        <v>1.1.1.4.51.0.0.00 - Impostos sobre Serviços</v>
      </c>
    </row>
    <row r="48" spans="1:21" ht="45" x14ac:dyDescent="0.25">
      <c r="A48" s="84"/>
      <c r="B48" s="73"/>
      <c r="C48" s="26" t="s">
        <v>1558</v>
      </c>
      <c r="D48" s="26" t="s">
        <v>1558</v>
      </c>
      <c r="E48" s="26" t="s">
        <v>1558</v>
      </c>
      <c r="F48" s="26" t="s">
        <v>1568</v>
      </c>
      <c r="G48" s="26" t="s">
        <v>1596</v>
      </c>
      <c r="H48" s="26" t="s">
        <v>1558</v>
      </c>
      <c r="I48" s="26" t="s">
        <v>1561</v>
      </c>
      <c r="J48" s="26" t="s">
        <v>1564</v>
      </c>
      <c r="K48" s="21" t="str">
        <f>IF(Tabela813[[#This Row],[C]]&lt;&gt;"",IF(Tabela813[[#This Row],[RED]]&lt;&gt;"",(Tabela813[[#This Row],[RED]] &amp; "."),"") &amp; CONCATENATE(Tabela813[[#This Row],[C]],".",Tabela813[[#This Row],[O]],".",Tabela813[[#This Row],[E]],".",Tabela813[[#This Row],[D1]],".",Tabela813[[#This Row],[D2]],".",Tabela813[[#This Row],[D3]],".",Tabela813[[#This Row],[T]],".",Tabela813[[#This Row],[D4]]),"")</f>
        <v>1.1.1.4.51.1.0.00</v>
      </c>
      <c r="L48" s="27" t="s">
        <v>5414</v>
      </c>
      <c r="M48" s="21" t="str">
        <f t="shared" si="0"/>
        <v>S</v>
      </c>
      <c r="N48" s="21">
        <f>IF(VALUE(Tabela813[[#This Row],[RED]]) &gt; 0,1,0) + IF(VALUE(J48)&gt;0,8,IF(VALUE(I48)&gt;0,7,IF(VALUE(H48)&gt;0,6,IF(VALUE(G48)&gt;0,5,IF(VALUE(F48)&gt;0,4,IF(VALUE(E48)&gt;0,3,IF(VALUE(D48)&gt;0,2,1)))))))</f>
        <v>6</v>
      </c>
      <c r="O48" s="26" t="s">
        <v>55</v>
      </c>
      <c r="P48" s="1" t="s">
        <v>71</v>
      </c>
      <c r="Q48" s="1"/>
      <c r="R48" s="21"/>
      <c r="S48" s="7" t="str">
        <f>Tabela813[[#This Row],[NR]]&amp;" - "&amp;Tabela813[[#This Row],[Especificação]]</f>
        <v>1.1.1.4.51.1.0.00 - Imposto sobre Serviços de Qualquer Natureza - ISSQN</v>
      </c>
      <c r="T48" s="7" t="str">
        <f>Tabela813[[#This Row],[NR]]&amp;" - "&amp;Tabela813[[#This Row],[Especificação]]</f>
        <v>1.1.1.4.51.1.0.00 - Imposto sobre Serviços de Qualquer Natureza - ISSQN</v>
      </c>
      <c r="U48" s="7" t="str">
        <f>Tabela813[[#This Row],[NR]]&amp; " - "&amp;Tabela813[[#This Row],[Especificação]]</f>
        <v>1.1.1.4.51.1.0.00 - Imposto sobre Serviços de Qualquer Natureza - ISSQN</v>
      </c>
    </row>
    <row r="49" spans="1:21" ht="45" x14ac:dyDescent="0.25">
      <c r="A49" s="84"/>
      <c r="B49" s="73"/>
      <c r="C49" s="26" t="s">
        <v>1558</v>
      </c>
      <c r="D49" s="26" t="s">
        <v>1558</v>
      </c>
      <c r="E49" s="26" t="s">
        <v>1558</v>
      </c>
      <c r="F49" s="26" t="s">
        <v>1568</v>
      </c>
      <c r="G49" s="26" t="s">
        <v>1596</v>
      </c>
      <c r="H49" s="26" t="s">
        <v>1558</v>
      </c>
      <c r="I49" s="26" t="s">
        <v>1558</v>
      </c>
      <c r="J49" s="26" t="s">
        <v>1564</v>
      </c>
      <c r="K49" s="21" t="str">
        <f>IF(Tabela813[[#This Row],[C]]&lt;&gt;"",IF(Tabela813[[#This Row],[RED]]&lt;&gt;"",(Tabela813[[#This Row],[RED]] &amp; "."),"") &amp; CONCATENATE(Tabela813[[#This Row],[C]],".",Tabela813[[#This Row],[O]],".",Tabela813[[#This Row],[E]],".",Tabela813[[#This Row],[D1]],".",Tabela813[[#This Row],[D2]],".",Tabela813[[#This Row],[D3]],".",Tabela813[[#This Row],[T]],".",Tabela813[[#This Row],[D4]]),"")</f>
        <v>1.1.1.4.51.1.1.00</v>
      </c>
      <c r="L49" s="27" t="s">
        <v>6588</v>
      </c>
      <c r="M49" s="21" t="str">
        <f t="shared" si="0"/>
        <v>A</v>
      </c>
      <c r="N49" s="21">
        <f>IF(VALUE(Tabela813[[#This Row],[RED]]) &gt; 0,1,0) + IF(VALUE(J49)&gt;0,8,IF(VALUE(I49)&gt;0,7,IF(VALUE(H49)&gt;0,6,IF(VALUE(G49)&gt;0,5,IF(VALUE(F49)&gt;0,4,IF(VALUE(E49)&gt;0,3,IF(VALUE(D49)&gt;0,2,1)))))))</f>
        <v>7</v>
      </c>
      <c r="O49" s="26" t="s">
        <v>55</v>
      </c>
      <c r="P49" s="1" t="s">
        <v>71</v>
      </c>
      <c r="Q49" s="1"/>
      <c r="R49" s="21"/>
      <c r="S49" s="7" t="str">
        <f>Tabela813[[#This Row],[NR]]&amp;" - "&amp;Tabela813[[#This Row],[Especificação]]</f>
        <v>1.1.1.4.51.1.1.00 - Imposto sobre Serviços de Qualquer Natureza - ISSQN - Principal</v>
      </c>
      <c r="T49" s="7" t="str">
        <f>Tabela813[[#This Row],[NR]]&amp;" - "&amp;Tabela813[[#This Row],[Especificação]]</f>
        <v>1.1.1.4.51.1.1.00 - Imposto sobre Serviços de Qualquer Natureza - ISSQN - Principal</v>
      </c>
      <c r="U49" s="7" t="str">
        <f>Tabela813[[#This Row],[NR]]&amp; " - "&amp;Tabela813[[#This Row],[Especificação]]</f>
        <v>1.1.1.4.51.1.1.00 - Imposto sobre Serviços de Qualquer Natureza - ISSQN - Principal</v>
      </c>
    </row>
    <row r="50" spans="1:21" ht="45" x14ac:dyDescent="0.25">
      <c r="A50" s="84"/>
      <c r="B50" s="73"/>
      <c r="C50" s="26" t="s">
        <v>1558</v>
      </c>
      <c r="D50" s="26" t="s">
        <v>1558</v>
      </c>
      <c r="E50" s="26" t="s">
        <v>1558</v>
      </c>
      <c r="F50" s="26" t="s">
        <v>1568</v>
      </c>
      <c r="G50" s="26" t="s">
        <v>1596</v>
      </c>
      <c r="H50" s="26" t="s">
        <v>1558</v>
      </c>
      <c r="I50" s="26" t="s">
        <v>1567</v>
      </c>
      <c r="J50" s="26" t="s">
        <v>1564</v>
      </c>
      <c r="K50" s="21" t="str">
        <f>IF(Tabela813[[#This Row],[C]]&lt;&gt;"",IF(Tabela813[[#This Row],[RED]]&lt;&gt;"",(Tabela813[[#This Row],[RED]] &amp; "."),"") &amp; CONCATENATE(Tabela813[[#This Row],[C]],".",Tabela813[[#This Row],[O]],".",Tabela813[[#This Row],[E]],".",Tabela813[[#This Row],[D1]],".",Tabela813[[#This Row],[D2]],".",Tabela813[[#This Row],[D3]],".",Tabela813[[#This Row],[T]],".",Tabela813[[#This Row],[D4]]),"")</f>
        <v>1.1.1.4.51.1.2.00</v>
      </c>
      <c r="L50" s="27" t="s">
        <v>6589</v>
      </c>
      <c r="M50" s="21" t="str">
        <f t="shared" si="0"/>
        <v>A</v>
      </c>
      <c r="N50" s="21">
        <f>IF(VALUE(Tabela813[[#This Row],[RED]]) &gt; 0,1,0) + IF(VALUE(J50)&gt;0,8,IF(VALUE(I50)&gt;0,7,IF(VALUE(H50)&gt;0,6,IF(VALUE(G50)&gt;0,5,IF(VALUE(F50)&gt;0,4,IF(VALUE(E50)&gt;0,3,IF(VALUE(D50)&gt;0,2,1)))))))</f>
        <v>7</v>
      </c>
      <c r="O50" s="26" t="s">
        <v>55</v>
      </c>
      <c r="P50" s="1" t="s">
        <v>71</v>
      </c>
      <c r="Q50" s="1"/>
      <c r="R50" s="21"/>
      <c r="S50" s="7" t="str">
        <f>Tabela813[[#This Row],[NR]]&amp;" - "&amp;Tabela813[[#This Row],[Especificação]]</f>
        <v>1.1.1.4.51.1.2.00 - Imposto sobre Serviços de Qualquer Natureza - ISSQN - Multas e Juros de Mora</v>
      </c>
      <c r="T50" s="7" t="str">
        <f>Tabela813[[#This Row],[NR]]&amp;" - "&amp;Tabela813[[#This Row],[Especificação]]</f>
        <v>1.1.1.4.51.1.2.00 - Imposto sobre Serviços de Qualquer Natureza - ISSQN - Multas e Juros de Mora</v>
      </c>
      <c r="U50" s="7" t="str">
        <f>Tabela813[[#This Row],[NR]]&amp; " - "&amp;Tabela813[[#This Row],[Especificação]]</f>
        <v>1.1.1.4.51.1.2.00 - Imposto sobre Serviços de Qualquer Natureza - ISSQN - Multas e Juros de Mora</v>
      </c>
    </row>
    <row r="51" spans="1:21" ht="45" x14ac:dyDescent="0.25">
      <c r="A51" s="84"/>
      <c r="B51" s="73"/>
      <c r="C51" s="26" t="s">
        <v>1558</v>
      </c>
      <c r="D51" s="26" t="s">
        <v>1558</v>
      </c>
      <c r="E51" s="26" t="s">
        <v>1558</v>
      </c>
      <c r="F51" s="26" t="s">
        <v>1568</v>
      </c>
      <c r="G51" s="26" t="s">
        <v>1596</v>
      </c>
      <c r="H51" s="26" t="s">
        <v>1558</v>
      </c>
      <c r="I51" s="26" t="s">
        <v>1559</v>
      </c>
      <c r="J51" s="26" t="s">
        <v>1564</v>
      </c>
      <c r="K51" s="21" t="str">
        <f>IF(Tabela813[[#This Row],[C]]&lt;&gt;"",IF(Tabela813[[#This Row],[RED]]&lt;&gt;"",(Tabela813[[#This Row],[RED]] &amp; "."),"") &amp; CONCATENATE(Tabela813[[#This Row],[C]],".",Tabela813[[#This Row],[O]],".",Tabela813[[#This Row],[E]],".",Tabela813[[#This Row],[D1]],".",Tabela813[[#This Row],[D2]],".",Tabela813[[#This Row],[D3]],".",Tabela813[[#This Row],[T]],".",Tabela813[[#This Row],[D4]]),"")</f>
        <v>1.1.1.4.51.1.3.00</v>
      </c>
      <c r="L51" s="27" t="s">
        <v>6590</v>
      </c>
      <c r="M51" s="21" t="str">
        <f t="shared" si="0"/>
        <v>A</v>
      </c>
      <c r="N51" s="21">
        <f>IF(VALUE(Tabela813[[#This Row],[RED]]) &gt; 0,1,0) + IF(VALUE(J51)&gt;0,8,IF(VALUE(I51)&gt;0,7,IF(VALUE(H51)&gt;0,6,IF(VALUE(G51)&gt;0,5,IF(VALUE(F51)&gt;0,4,IF(VALUE(E51)&gt;0,3,IF(VALUE(D51)&gt;0,2,1)))))))</f>
        <v>7</v>
      </c>
      <c r="O51" s="26" t="s">
        <v>55</v>
      </c>
      <c r="P51" s="1" t="s">
        <v>71</v>
      </c>
      <c r="Q51" s="1"/>
      <c r="R51" s="21"/>
      <c r="S51" s="7" t="str">
        <f>Tabela813[[#This Row],[NR]]&amp;" - "&amp;Tabela813[[#This Row],[Especificação]]</f>
        <v>1.1.1.4.51.1.3.00 - Imposto sobre Serviços de Qualquer Natureza - ISSQN - Dívida Ativa</v>
      </c>
      <c r="T51" s="7" t="str">
        <f>Tabela813[[#This Row],[NR]]&amp;" - "&amp;Tabela813[[#This Row],[Especificação]]</f>
        <v>1.1.1.4.51.1.3.00 - Imposto sobre Serviços de Qualquer Natureza - ISSQN - Dívida Ativa</v>
      </c>
      <c r="U51" s="7" t="str">
        <f>Tabela813[[#This Row],[NR]]&amp; " - "&amp;Tabela813[[#This Row],[Especificação]]</f>
        <v>1.1.1.4.51.1.3.00 - Imposto sobre Serviços de Qualquer Natureza - ISSQN - Dívida Ativa</v>
      </c>
    </row>
    <row r="52" spans="1:21" ht="45" x14ac:dyDescent="0.25">
      <c r="A52" s="84"/>
      <c r="B52" s="73"/>
      <c r="C52" s="26" t="s">
        <v>1558</v>
      </c>
      <c r="D52" s="26" t="s">
        <v>1558</v>
      </c>
      <c r="E52" s="26" t="s">
        <v>1558</v>
      </c>
      <c r="F52" s="26" t="s">
        <v>1568</v>
      </c>
      <c r="G52" s="26" t="s">
        <v>1596</v>
      </c>
      <c r="H52" s="26" t="s">
        <v>1558</v>
      </c>
      <c r="I52" s="26" t="s">
        <v>1568</v>
      </c>
      <c r="J52" s="26" t="s">
        <v>1564</v>
      </c>
      <c r="K52" s="21" t="str">
        <f>IF(Tabela813[[#This Row],[C]]&lt;&gt;"",IF(Tabela813[[#This Row],[RED]]&lt;&gt;"",(Tabela813[[#This Row],[RED]] &amp; "."),"") &amp; CONCATENATE(Tabela813[[#This Row],[C]],".",Tabela813[[#This Row],[O]],".",Tabela813[[#This Row],[E]],".",Tabela813[[#This Row],[D1]],".",Tabela813[[#This Row],[D2]],".",Tabela813[[#This Row],[D3]],".",Tabela813[[#This Row],[T]],".",Tabela813[[#This Row],[D4]]),"")</f>
        <v>1.1.1.4.51.1.4.00</v>
      </c>
      <c r="L52" s="27" t="s">
        <v>6591</v>
      </c>
      <c r="M52" s="21" t="str">
        <f t="shared" si="0"/>
        <v>A</v>
      </c>
      <c r="N52" s="21">
        <f>IF(VALUE(Tabela813[[#This Row],[RED]]) &gt; 0,1,0) + IF(VALUE(J52)&gt;0,8,IF(VALUE(I52)&gt;0,7,IF(VALUE(H52)&gt;0,6,IF(VALUE(G52)&gt;0,5,IF(VALUE(F52)&gt;0,4,IF(VALUE(E52)&gt;0,3,IF(VALUE(D52)&gt;0,2,1)))))))</f>
        <v>7</v>
      </c>
      <c r="O52" s="26" t="s">
        <v>55</v>
      </c>
      <c r="P52" s="1" t="s">
        <v>71</v>
      </c>
      <c r="Q52" s="1"/>
      <c r="R52" s="21"/>
      <c r="S52" s="7" t="str">
        <f>Tabela813[[#This Row],[NR]]&amp;" - "&amp;Tabela813[[#This Row],[Especificação]]</f>
        <v>1.1.1.4.51.1.4.00 - Imposto sobre Serviços de Qualquer Natureza - ISSQN - Dívida Ativa - Multas e Juros de Mora da Dívida Ativa</v>
      </c>
      <c r="T52" s="7" t="str">
        <f>Tabela813[[#This Row],[NR]]&amp;" - "&amp;Tabela813[[#This Row],[Especificação]]</f>
        <v>1.1.1.4.51.1.4.00 - Imposto sobre Serviços de Qualquer Natureza - ISSQN - Dívida Ativa - Multas e Juros de Mora da Dívida Ativa</v>
      </c>
      <c r="U52" s="7" t="str">
        <f>Tabela813[[#This Row],[NR]]&amp; " - "&amp;Tabela813[[#This Row],[Especificação]]</f>
        <v>1.1.1.4.51.1.4.00 - Imposto sobre Serviços de Qualquer Natureza - ISSQN - Dívida Ativa - Multas e Juros de Mora da Dívida Ativa</v>
      </c>
    </row>
    <row r="53" spans="1:21" ht="45" x14ac:dyDescent="0.25">
      <c r="A53" s="84"/>
      <c r="B53" s="73"/>
      <c r="C53" s="26" t="s">
        <v>1558</v>
      </c>
      <c r="D53" s="26" t="s">
        <v>1558</v>
      </c>
      <c r="E53" s="26" t="s">
        <v>1558</v>
      </c>
      <c r="F53" s="26" t="s">
        <v>1568</v>
      </c>
      <c r="G53" s="26" t="s">
        <v>1596</v>
      </c>
      <c r="H53" s="26" t="s">
        <v>1558</v>
      </c>
      <c r="I53" s="26" t="s">
        <v>1569</v>
      </c>
      <c r="J53" s="26" t="s">
        <v>1564</v>
      </c>
      <c r="K53" s="21" t="str">
        <f>IF(Tabela813[[#This Row],[C]]&lt;&gt;"",IF(Tabela813[[#This Row],[RED]]&lt;&gt;"",(Tabela813[[#This Row],[RED]] &amp; "."),"") &amp; CONCATENATE(Tabela813[[#This Row],[C]],".",Tabela813[[#This Row],[O]],".",Tabela813[[#This Row],[E]],".",Tabela813[[#This Row],[D1]],".",Tabela813[[#This Row],[D2]],".",Tabela813[[#This Row],[D3]],".",Tabela813[[#This Row],[T]],".",Tabela813[[#This Row],[D4]]),"")</f>
        <v>1.1.1.4.51.1.5.00</v>
      </c>
      <c r="L53" s="27" t="s">
        <v>6592</v>
      </c>
      <c r="M53" s="21" t="str">
        <f t="shared" si="0"/>
        <v>A</v>
      </c>
      <c r="N53" s="21">
        <f>IF(VALUE(Tabela813[[#This Row],[RED]]) &gt; 0,1,0) + IF(VALUE(J53)&gt;0,8,IF(VALUE(I53)&gt;0,7,IF(VALUE(H53)&gt;0,6,IF(VALUE(G53)&gt;0,5,IF(VALUE(F53)&gt;0,4,IF(VALUE(E53)&gt;0,3,IF(VALUE(D53)&gt;0,2,1)))))))</f>
        <v>7</v>
      </c>
      <c r="O53" s="26" t="s">
        <v>55</v>
      </c>
      <c r="P53" s="1" t="s">
        <v>71</v>
      </c>
      <c r="Q53" s="1"/>
      <c r="R53" s="21"/>
      <c r="S53" s="7" t="str">
        <f>Tabela813[[#This Row],[NR]]&amp;" - "&amp;Tabela813[[#This Row],[Especificação]]</f>
        <v>1.1.1.4.51.1.5.00 - Imposto sobre Serviços de Qualquer Natureza - ISSQN - Multas</v>
      </c>
      <c r="T53" s="7" t="str">
        <f>Tabela813[[#This Row],[NR]]&amp;" - "&amp;Tabela813[[#This Row],[Especificação]]</f>
        <v>1.1.1.4.51.1.5.00 - Imposto sobre Serviços de Qualquer Natureza - ISSQN - Multas</v>
      </c>
      <c r="U53" s="7" t="str">
        <f>Tabela813[[#This Row],[NR]]&amp; " - "&amp;Tabela813[[#This Row],[Especificação]]</f>
        <v>1.1.1.4.51.1.5.00 - Imposto sobre Serviços de Qualquer Natureza - ISSQN - Multas</v>
      </c>
    </row>
    <row r="54" spans="1:21" ht="45" x14ac:dyDescent="0.25">
      <c r="A54" s="84"/>
      <c r="B54" s="73"/>
      <c r="C54" s="26" t="s">
        <v>1558</v>
      </c>
      <c r="D54" s="26" t="s">
        <v>1558</v>
      </c>
      <c r="E54" s="26" t="s">
        <v>1558</v>
      </c>
      <c r="F54" s="26" t="s">
        <v>1568</v>
      </c>
      <c r="G54" s="26" t="s">
        <v>1596</v>
      </c>
      <c r="H54" s="26" t="s">
        <v>1558</v>
      </c>
      <c r="I54" s="26" t="s">
        <v>1563</v>
      </c>
      <c r="J54" s="26" t="s">
        <v>1564</v>
      </c>
      <c r="K54" s="21" t="str">
        <f>IF(Tabela813[[#This Row],[C]]&lt;&gt;"",IF(Tabela813[[#This Row],[RED]]&lt;&gt;"",(Tabela813[[#This Row],[RED]] &amp; "."),"") &amp; CONCATENATE(Tabela813[[#This Row],[C]],".",Tabela813[[#This Row],[O]],".",Tabela813[[#This Row],[E]],".",Tabela813[[#This Row],[D1]],".",Tabela813[[#This Row],[D2]],".",Tabela813[[#This Row],[D3]],".",Tabela813[[#This Row],[T]],".",Tabela813[[#This Row],[D4]]),"")</f>
        <v>1.1.1.4.51.1.6.00</v>
      </c>
      <c r="L54" s="27" t="s">
        <v>6593</v>
      </c>
      <c r="M54" s="21" t="str">
        <f t="shared" si="0"/>
        <v>A</v>
      </c>
      <c r="N54" s="21">
        <f>IF(VALUE(Tabela813[[#This Row],[RED]]) &gt; 0,1,0) + IF(VALUE(J54)&gt;0,8,IF(VALUE(I54)&gt;0,7,IF(VALUE(H54)&gt;0,6,IF(VALUE(G54)&gt;0,5,IF(VALUE(F54)&gt;0,4,IF(VALUE(E54)&gt;0,3,IF(VALUE(D54)&gt;0,2,1)))))))</f>
        <v>7</v>
      </c>
      <c r="O54" s="26" t="s">
        <v>55</v>
      </c>
      <c r="P54" s="1" t="s">
        <v>71</v>
      </c>
      <c r="Q54" s="1"/>
      <c r="R54" s="21"/>
      <c r="S54" s="7" t="str">
        <f>Tabela813[[#This Row],[NR]]&amp;" - "&amp;Tabela813[[#This Row],[Especificação]]</f>
        <v>1.1.1.4.51.1.6.00 - Imposto sobre Serviços de Qualquer Natureza - ISSQN - Juros de Mora</v>
      </c>
      <c r="T54" s="7" t="str">
        <f>Tabela813[[#This Row],[NR]]&amp;" - "&amp;Tabela813[[#This Row],[Especificação]]</f>
        <v>1.1.1.4.51.1.6.00 - Imposto sobre Serviços de Qualquer Natureza - ISSQN - Juros de Mora</v>
      </c>
      <c r="U54" s="7" t="str">
        <f>Tabela813[[#This Row],[NR]]&amp; " - "&amp;Tabela813[[#This Row],[Especificação]]</f>
        <v>1.1.1.4.51.1.6.00 - Imposto sobre Serviços de Qualquer Natureza - ISSQN - Juros de Mora</v>
      </c>
    </row>
    <row r="55" spans="1:21" ht="45" x14ac:dyDescent="0.25">
      <c r="A55" s="84"/>
      <c r="B55" s="73"/>
      <c r="C55" s="26" t="s">
        <v>1558</v>
      </c>
      <c r="D55" s="26" t="s">
        <v>1558</v>
      </c>
      <c r="E55" s="26" t="s">
        <v>1558</v>
      </c>
      <c r="F55" s="26" t="s">
        <v>1568</v>
      </c>
      <c r="G55" s="26" t="s">
        <v>1596</v>
      </c>
      <c r="H55" s="26" t="s">
        <v>1558</v>
      </c>
      <c r="I55" s="26" t="s">
        <v>1565</v>
      </c>
      <c r="J55" s="26" t="s">
        <v>1564</v>
      </c>
      <c r="K55" s="21" t="str">
        <f>IF(Tabela813[[#This Row],[C]]&lt;&gt;"",IF(Tabela813[[#This Row],[RED]]&lt;&gt;"",(Tabela813[[#This Row],[RED]] &amp; "."),"") &amp; CONCATENATE(Tabela813[[#This Row],[C]],".",Tabela813[[#This Row],[O]],".",Tabela813[[#This Row],[E]],".",Tabela813[[#This Row],[D1]],".",Tabela813[[#This Row],[D2]],".",Tabela813[[#This Row],[D3]],".",Tabela813[[#This Row],[T]],".",Tabela813[[#This Row],[D4]]),"")</f>
        <v>1.1.1.4.51.1.7.00</v>
      </c>
      <c r="L55" s="27" t="s">
        <v>6594</v>
      </c>
      <c r="M55" s="21" t="str">
        <f t="shared" si="0"/>
        <v>A</v>
      </c>
      <c r="N55" s="21">
        <f>IF(VALUE(Tabela813[[#This Row],[RED]]) &gt; 0,1,0) + IF(VALUE(J55)&gt;0,8,IF(VALUE(I55)&gt;0,7,IF(VALUE(H55)&gt;0,6,IF(VALUE(G55)&gt;0,5,IF(VALUE(F55)&gt;0,4,IF(VALUE(E55)&gt;0,3,IF(VALUE(D55)&gt;0,2,1)))))))</f>
        <v>7</v>
      </c>
      <c r="O55" s="26" t="s">
        <v>55</v>
      </c>
      <c r="P55" s="1" t="s">
        <v>71</v>
      </c>
      <c r="Q55" s="1"/>
      <c r="R55" s="21"/>
      <c r="S55" s="7" t="str">
        <f>Tabela813[[#This Row],[NR]]&amp;" - "&amp;Tabela813[[#This Row],[Especificação]]</f>
        <v>1.1.1.4.51.1.7.00 - Imposto sobre Serviços de Qualquer Natureza - ISSQN - Dívida Ativa - Multas da Dívida Ativa</v>
      </c>
      <c r="T55" s="7" t="str">
        <f>Tabela813[[#This Row],[NR]]&amp;" - "&amp;Tabela813[[#This Row],[Especificação]]</f>
        <v>1.1.1.4.51.1.7.00 - Imposto sobre Serviços de Qualquer Natureza - ISSQN - Dívida Ativa - Multas da Dívida Ativa</v>
      </c>
      <c r="U55" s="7" t="str">
        <f>Tabela813[[#This Row],[NR]]&amp; " - "&amp;Tabela813[[#This Row],[Especificação]]</f>
        <v>1.1.1.4.51.1.7.00 - Imposto sobre Serviços de Qualquer Natureza - ISSQN - Dívida Ativa - Multas da Dívida Ativa</v>
      </c>
    </row>
    <row r="56" spans="1:21" ht="45" x14ac:dyDescent="0.25">
      <c r="A56" s="84"/>
      <c r="B56" s="73"/>
      <c r="C56" s="26" t="s">
        <v>1558</v>
      </c>
      <c r="D56" s="26" t="s">
        <v>1558</v>
      </c>
      <c r="E56" s="26" t="s">
        <v>1558</v>
      </c>
      <c r="F56" s="26" t="s">
        <v>1568</v>
      </c>
      <c r="G56" s="26" t="s">
        <v>1596</v>
      </c>
      <c r="H56" s="26" t="s">
        <v>1558</v>
      </c>
      <c r="I56" s="26" t="s">
        <v>1566</v>
      </c>
      <c r="J56" s="26" t="s">
        <v>1564</v>
      </c>
      <c r="K56" s="21" t="str">
        <f>IF(Tabela813[[#This Row],[C]]&lt;&gt;"",IF(Tabela813[[#This Row],[RED]]&lt;&gt;"",(Tabela813[[#This Row],[RED]] &amp; "."),"") &amp; CONCATENATE(Tabela813[[#This Row],[C]],".",Tabela813[[#This Row],[O]],".",Tabela813[[#This Row],[E]],".",Tabela813[[#This Row],[D1]],".",Tabela813[[#This Row],[D2]],".",Tabela813[[#This Row],[D3]],".",Tabela813[[#This Row],[T]],".",Tabela813[[#This Row],[D4]]),"")</f>
        <v>1.1.1.4.51.1.8.00</v>
      </c>
      <c r="L56" s="27" t="s">
        <v>6595</v>
      </c>
      <c r="M56" s="21" t="str">
        <f t="shared" si="0"/>
        <v>A</v>
      </c>
      <c r="N56" s="21">
        <f>IF(VALUE(Tabela813[[#This Row],[RED]]) &gt; 0,1,0) + IF(VALUE(J56)&gt;0,8,IF(VALUE(I56)&gt;0,7,IF(VALUE(H56)&gt;0,6,IF(VALUE(G56)&gt;0,5,IF(VALUE(F56)&gt;0,4,IF(VALUE(E56)&gt;0,3,IF(VALUE(D56)&gt;0,2,1)))))))</f>
        <v>7</v>
      </c>
      <c r="O56" s="26" t="s">
        <v>55</v>
      </c>
      <c r="P56" s="1" t="s">
        <v>71</v>
      </c>
      <c r="Q56" s="1"/>
      <c r="R56" s="21"/>
      <c r="S56" s="7" t="str">
        <f>Tabela813[[#This Row],[NR]]&amp;" - "&amp;Tabela813[[#This Row],[Especificação]]</f>
        <v>1.1.1.4.51.1.8.00 - Imposto sobre Serviços de Qualquer Natureza - ISSQN - Juros de Mora da Dívida Ativa</v>
      </c>
      <c r="T56" s="7" t="str">
        <f>Tabela813[[#This Row],[NR]]&amp;" - "&amp;Tabela813[[#This Row],[Especificação]]</f>
        <v>1.1.1.4.51.1.8.00 - Imposto sobre Serviços de Qualquer Natureza - ISSQN - Juros de Mora da Dívida Ativa</v>
      </c>
      <c r="U56" s="7" t="str">
        <f>Tabela813[[#This Row],[NR]]&amp; " - "&amp;Tabela813[[#This Row],[Especificação]]</f>
        <v>1.1.1.4.51.1.8.00 - Imposto sobre Serviços de Qualquer Natureza - ISSQN - Juros de Mora da Dívida Ativa</v>
      </c>
    </row>
    <row r="57" spans="1:21" ht="45" x14ac:dyDescent="0.25">
      <c r="A57" s="84"/>
      <c r="B57" s="73"/>
      <c r="C57" s="26" t="s">
        <v>1558</v>
      </c>
      <c r="D57" s="26" t="s">
        <v>1558</v>
      </c>
      <c r="E57" s="26" t="s">
        <v>1558</v>
      </c>
      <c r="F57" s="26" t="s">
        <v>1568</v>
      </c>
      <c r="G57" s="26" t="s">
        <v>1596</v>
      </c>
      <c r="H57" s="26" t="s">
        <v>1567</v>
      </c>
      <c r="I57" s="26" t="s">
        <v>1561</v>
      </c>
      <c r="J57" s="26" t="s">
        <v>1564</v>
      </c>
      <c r="K57" s="21" t="str">
        <f>IF(Tabela813[[#This Row],[C]]&lt;&gt;"",IF(Tabela813[[#This Row],[RED]]&lt;&gt;"",(Tabela813[[#This Row],[RED]] &amp; "."),"") &amp; CONCATENATE(Tabela813[[#This Row],[C]],".",Tabela813[[#This Row],[O]],".",Tabela813[[#This Row],[E]],".",Tabela813[[#This Row],[D1]],".",Tabela813[[#This Row],[D2]],".",Tabela813[[#This Row],[D3]],".",Tabela813[[#This Row],[T]],".",Tabela813[[#This Row],[D4]]),"")</f>
        <v>1.1.1.4.51.2.0.00</v>
      </c>
      <c r="L57" s="27" t="s">
        <v>72</v>
      </c>
      <c r="M57" s="21" t="str">
        <f t="shared" si="0"/>
        <v>S</v>
      </c>
      <c r="N57" s="21">
        <f>IF(VALUE(Tabela813[[#This Row],[RED]]) &gt; 0,1,0) + IF(VALUE(J57)&gt;0,8,IF(VALUE(I57)&gt;0,7,IF(VALUE(H57)&gt;0,6,IF(VALUE(G57)&gt;0,5,IF(VALUE(F57)&gt;0,4,IF(VALUE(E57)&gt;0,3,IF(VALUE(D57)&gt;0,2,1)))))))</f>
        <v>6</v>
      </c>
      <c r="O57" s="26" t="s">
        <v>55</v>
      </c>
      <c r="P57" s="1" t="s">
        <v>73</v>
      </c>
      <c r="Q57" s="1"/>
      <c r="R57" s="21"/>
      <c r="S57" s="7" t="str">
        <f>Tabela813[[#This Row],[NR]]&amp;" - "&amp;Tabela813[[#This Row],[Especificação]]</f>
        <v>1.1.1.4.51.2.0.00 - Adicional ISS - Fundo Municipal de Combate à Pobreza</v>
      </c>
      <c r="T57" s="7" t="str">
        <f>Tabela813[[#This Row],[NR]]&amp;" - "&amp;Tabela813[[#This Row],[Especificação]]</f>
        <v>1.1.1.4.51.2.0.00 - Adicional ISS - Fundo Municipal de Combate à Pobreza</v>
      </c>
      <c r="U57" s="7" t="str">
        <f>Tabela813[[#This Row],[NR]]&amp; " - "&amp;Tabela813[[#This Row],[Especificação]]</f>
        <v>1.1.1.4.51.2.0.00 - Adicional ISS - Fundo Municipal de Combate à Pobreza</v>
      </c>
    </row>
    <row r="58" spans="1:21" ht="45" x14ac:dyDescent="0.25">
      <c r="A58" s="84"/>
      <c r="B58" s="73"/>
      <c r="C58" s="26" t="s">
        <v>1558</v>
      </c>
      <c r="D58" s="26" t="s">
        <v>1558</v>
      </c>
      <c r="E58" s="26" t="s">
        <v>1558</v>
      </c>
      <c r="F58" s="26" t="s">
        <v>1568</v>
      </c>
      <c r="G58" s="26" t="s">
        <v>1596</v>
      </c>
      <c r="H58" s="26" t="s">
        <v>1567</v>
      </c>
      <c r="I58" s="26" t="s">
        <v>1558</v>
      </c>
      <c r="J58" s="26" t="s">
        <v>1564</v>
      </c>
      <c r="K58" s="21" t="str">
        <f>IF(Tabela813[[#This Row],[C]]&lt;&gt;"",IF(Tabela813[[#This Row],[RED]]&lt;&gt;"",(Tabela813[[#This Row],[RED]] &amp; "."),"") &amp; CONCATENATE(Tabela813[[#This Row],[C]],".",Tabela813[[#This Row],[O]],".",Tabela813[[#This Row],[E]],".",Tabela813[[#This Row],[D1]],".",Tabela813[[#This Row],[D2]],".",Tabela813[[#This Row],[D3]],".",Tabela813[[#This Row],[T]],".",Tabela813[[#This Row],[D4]]),"")</f>
        <v>1.1.1.4.51.2.1.00</v>
      </c>
      <c r="L58" s="27" t="s">
        <v>829</v>
      </c>
      <c r="M58" s="21" t="str">
        <f t="shared" si="0"/>
        <v>A</v>
      </c>
      <c r="N58" s="21">
        <f>IF(VALUE(Tabela813[[#This Row],[RED]]) &gt; 0,1,0) + IF(VALUE(J58)&gt;0,8,IF(VALUE(I58)&gt;0,7,IF(VALUE(H58)&gt;0,6,IF(VALUE(G58)&gt;0,5,IF(VALUE(F58)&gt;0,4,IF(VALUE(E58)&gt;0,3,IF(VALUE(D58)&gt;0,2,1)))))))</f>
        <v>7</v>
      </c>
      <c r="O58" s="26" t="s">
        <v>55</v>
      </c>
      <c r="P58" s="1" t="s">
        <v>73</v>
      </c>
      <c r="Q58" s="1"/>
      <c r="R58" s="21"/>
      <c r="S58" s="7" t="str">
        <f>Tabela813[[#This Row],[NR]]&amp;" - "&amp;Tabela813[[#This Row],[Especificação]]</f>
        <v>1.1.1.4.51.2.1.00 - Adicional ISS - Fundo Municipal de Combate à Pobreza - Principal</v>
      </c>
      <c r="T58" s="7" t="str">
        <f>Tabela813[[#This Row],[NR]]&amp;" - "&amp;Tabela813[[#This Row],[Especificação]]</f>
        <v>1.1.1.4.51.2.1.00 - Adicional ISS - Fundo Municipal de Combate à Pobreza - Principal</v>
      </c>
      <c r="U58" s="7" t="str">
        <f>Tabela813[[#This Row],[NR]]&amp; " - "&amp;Tabela813[[#This Row],[Especificação]]</f>
        <v>1.1.1.4.51.2.1.00 - Adicional ISS - Fundo Municipal de Combate à Pobreza - Principal</v>
      </c>
    </row>
    <row r="59" spans="1:21" ht="45" x14ac:dyDescent="0.25">
      <c r="A59" s="84"/>
      <c r="B59" s="73"/>
      <c r="C59" s="26" t="s">
        <v>1558</v>
      </c>
      <c r="D59" s="26" t="s">
        <v>1558</v>
      </c>
      <c r="E59" s="26" t="s">
        <v>1558</v>
      </c>
      <c r="F59" s="26" t="s">
        <v>1568</v>
      </c>
      <c r="G59" s="26" t="s">
        <v>1596</v>
      </c>
      <c r="H59" s="26" t="s">
        <v>1567</v>
      </c>
      <c r="I59" s="26" t="s">
        <v>1567</v>
      </c>
      <c r="J59" s="26" t="s">
        <v>1564</v>
      </c>
      <c r="K59" s="21" t="str">
        <f>IF(Tabela813[[#This Row],[C]]&lt;&gt;"",IF(Tabela813[[#This Row],[RED]]&lt;&gt;"",(Tabela813[[#This Row],[RED]] &amp; "."),"") &amp; CONCATENATE(Tabela813[[#This Row],[C]],".",Tabela813[[#This Row],[O]],".",Tabela813[[#This Row],[E]],".",Tabela813[[#This Row],[D1]],".",Tabela813[[#This Row],[D2]],".",Tabela813[[#This Row],[D3]],".",Tabela813[[#This Row],[T]],".",Tabela813[[#This Row],[D4]]),"")</f>
        <v>1.1.1.4.51.2.2.00</v>
      </c>
      <c r="L59" s="27" t="s">
        <v>830</v>
      </c>
      <c r="M59" s="21" t="str">
        <f t="shared" si="0"/>
        <v>A</v>
      </c>
      <c r="N59" s="21">
        <f>IF(VALUE(Tabela813[[#This Row],[RED]]) &gt; 0,1,0) + IF(VALUE(J59)&gt;0,8,IF(VALUE(I59)&gt;0,7,IF(VALUE(H59)&gt;0,6,IF(VALUE(G59)&gt;0,5,IF(VALUE(F59)&gt;0,4,IF(VALUE(E59)&gt;0,3,IF(VALUE(D59)&gt;0,2,1)))))))</f>
        <v>7</v>
      </c>
      <c r="O59" s="26" t="s">
        <v>55</v>
      </c>
      <c r="P59" s="1" t="s">
        <v>73</v>
      </c>
      <c r="Q59" s="1"/>
      <c r="R59" s="21"/>
      <c r="S59" s="7" t="str">
        <f>Tabela813[[#This Row],[NR]]&amp;" - "&amp;Tabela813[[#This Row],[Especificação]]</f>
        <v>1.1.1.4.51.2.2.00 - Adicional ISS - Fundo Municipal de Combate à Pobreza - Multas e Juros de Mora</v>
      </c>
      <c r="T59" s="7" t="str">
        <f>Tabela813[[#This Row],[NR]]&amp;" - "&amp;Tabela813[[#This Row],[Especificação]]</f>
        <v>1.1.1.4.51.2.2.00 - Adicional ISS - Fundo Municipal de Combate à Pobreza - Multas e Juros de Mora</v>
      </c>
      <c r="U59" s="7" t="str">
        <f>Tabela813[[#This Row],[NR]]&amp; " - "&amp;Tabela813[[#This Row],[Especificação]]</f>
        <v>1.1.1.4.51.2.2.00 - Adicional ISS - Fundo Municipal de Combate à Pobreza - Multas e Juros de Mora</v>
      </c>
    </row>
    <row r="60" spans="1:21" ht="45" x14ac:dyDescent="0.25">
      <c r="A60" s="84"/>
      <c r="B60" s="73"/>
      <c r="C60" s="26" t="s">
        <v>1558</v>
      </c>
      <c r="D60" s="26" t="s">
        <v>1558</v>
      </c>
      <c r="E60" s="26" t="s">
        <v>1558</v>
      </c>
      <c r="F60" s="26" t="s">
        <v>1568</v>
      </c>
      <c r="G60" s="26" t="s">
        <v>1596</v>
      </c>
      <c r="H60" s="26" t="s">
        <v>1567</v>
      </c>
      <c r="I60" s="26" t="s">
        <v>1559</v>
      </c>
      <c r="J60" s="26" t="s">
        <v>1564</v>
      </c>
      <c r="K60" s="21" t="str">
        <f>IF(Tabela813[[#This Row],[C]]&lt;&gt;"",IF(Tabela813[[#This Row],[RED]]&lt;&gt;"",(Tabela813[[#This Row],[RED]] &amp; "."),"") &amp; CONCATENATE(Tabela813[[#This Row],[C]],".",Tabela813[[#This Row],[O]],".",Tabela813[[#This Row],[E]],".",Tabela813[[#This Row],[D1]],".",Tabela813[[#This Row],[D2]],".",Tabela813[[#This Row],[D3]],".",Tabela813[[#This Row],[T]],".",Tabela813[[#This Row],[D4]]),"")</f>
        <v>1.1.1.4.51.2.3.00</v>
      </c>
      <c r="L60" s="27" t="s">
        <v>831</v>
      </c>
      <c r="M60" s="21" t="str">
        <f t="shared" si="0"/>
        <v>A</v>
      </c>
      <c r="N60" s="21">
        <f>IF(VALUE(Tabela813[[#This Row],[RED]]) &gt; 0,1,0) + IF(VALUE(J60)&gt;0,8,IF(VALUE(I60)&gt;0,7,IF(VALUE(H60)&gt;0,6,IF(VALUE(G60)&gt;0,5,IF(VALUE(F60)&gt;0,4,IF(VALUE(E60)&gt;0,3,IF(VALUE(D60)&gt;0,2,1)))))))</f>
        <v>7</v>
      </c>
      <c r="O60" s="26" t="s">
        <v>55</v>
      </c>
      <c r="P60" s="1" t="s">
        <v>73</v>
      </c>
      <c r="Q60" s="1"/>
      <c r="R60" s="21"/>
      <c r="S60" s="7" t="str">
        <f>Tabela813[[#This Row],[NR]]&amp;" - "&amp;Tabela813[[#This Row],[Especificação]]</f>
        <v>1.1.1.4.51.2.3.00 - Adicional ISS - Fundo Municipal de Combate à Pobreza - Dívida Ativa</v>
      </c>
      <c r="T60" s="7" t="str">
        <f>Tabela813[[#This Row],[NR]]&amp;" - "&amp;Tabela813[[#This Row],[Especificação]]</f>
        <v>1.1.1.4.51.2.3.00 - Adicional ISS - Fundo Municipal de Combate à Pobreza - Dívida Ativa</v>
      </c>
      <c r="U60" s="7" t="str">
        <f>Tabela813[[#This Row],[NR]]&amp; " - "&amp;Tabela813[[#This Row],[Especificação]]</f>
        <v>1.1.1.4.51.2.3.00 - Adicional ISS - Fundo Municipal de Combate à Pobreza - Dívida Ativa</v>
      </c>
    </row>
    <row r="61" spans="1:21" ht="45" x14ac:dyDescent="0.25">
      <c r="A61" s="84"/>
      <c r="B61" s="73"/>
      <c r="C61" s="26" t="s">
        <v>1558</v>
      </c>
      <c r="D61" s="26" t="s">
        <v>1558</v>
      </c>
      <c r="E61" s="26" t="s">
        <v>1558</v>
      </c>
      <c r="F61" s="26" t="s">
        <v>1568</v>
      </c>
      <c r="G61" s="26" t="s">
        <v>1596</v>
      </c>
      <c r="H61" s="26" t="s">
        <v>1567</v>
      </c>
      <c r="I61" s="26" t="s">
        <v>1568</v>
      </c>
      <c r="J61" s="26" t="s">
        <v>1564</v>
      </c>
      <c r="K61" s="21" t="str">
        <f>IF(Tabela813[[#This Row],[C]]&lt;&gt;"",IF(Tabela813[[#This Row],[RED]]&lt;&gt;"",(Tabela813[[#This Row],[RED]] &amp; "."),"") &amp; CONCATENATE(Tabela813[[#This Row],[C]],".",Tabela813[[#This Row],[O]],".",Tabela813[[#This Row],[E]],".",Tabela813[[#This Row],[D1]],".",Tabela813[[#This Row],[D2]],".",Tabela813[[#This Row],[D3]],".",Tabela813[[#This Row],[T]],".",Tabela813[[#This Row],[D4]]),"")</f>
        <v>1.1.1.4.51.2.4.00</v>
      </c>
      <c r="L61" s="27" t="s">
        <v>832</v>
      </c>
      <c r="M61" s="21" t="str">
        <f t="shared" si="0"/>
        <v>A</v>
      </c>
      <c r="N61" s="21">
        <f>IF(VALUE(Tabela813[[#This Row],[RED]]) &gt; 0,1,0) + IF(VALUE(J61)&gt;0,8,IF(VALUE(I61)&gt;0,7,IF(VALUE(H61)&gt;0,6,IF(VALUE(G61)&gt;0,5,IF(VALUE(F61)&gt;0,4,IF(VALUE(E61)&gt;0,3,IF(VALUE(D61)&gt;0,2,1)))))))</f>
        <v>7</v>
      </c>
      <c r="O61" s="26" t="s">
        <v>55</v>
      </c>
      <c r="P61" s="1" t="s">
        <v>73</v>
      </c>
      <c r="Q61" s="1"/>
      <c r="R61" s="21"/>
      <c r="S61" s="7" t="str">
        <f>Tabela813[[#This Row],[NR]]&amp;" - "&amp;Tabela813[[#This Row],[Especificação]]</f>
        <v>1.1.1.4.51.2.4.00 - Adicional ISS - Fundo Municipal de Combate à Pobreza - Dívida Ativa - Multas e Juros de Mora da Dívida Ativa</v>
      </c>
      <c r="T61" s="7" t="str">
        <f>Tabela813[[#This Row],[NR]]&amp;" - "&amp;Tabela813[[#This Row],[Especificação]]</f>
        <v>1.1.1.4.51.2.4.00 - Adicional ISS - Fundo Municipal de Combate à Pobreza - Dívida Ativa - Multas e Juros de Mora da Dívida Ativa</v>
      </c>
      <c r="U61" s="7" t="str">
        <f>Tabela813[[#This Row],[NR]]&amp; " - "&amp;Tabela813[[#This Row],[Especificação]]</f>
        <v>1.1.1.4.51.2.4.00 - Adicional ISS - Fundo Municipal de Combate à Pobreza - Dívida Ativa - Multas e Juros de Mora da Dívida Ativa</v>
      </c>
    </row>
    <row r="62" spans="1:21" ht="45" x14ac:dyDescent="0.25">
      <c r="A62" s="84"/>
      <c r="B62" s="73"/>
      <c r="C62" s="26" t="s">
        <v>1558</v>
      </c>
      <c r="D62" s="26" t="s">
        <v>1558</v>
      </c>
      <c r="E62" s="26" t="s">
        <v>1558</v>
      </c>
      <c r="F62" s="26" t="s">
        <v>1568</v>
      </c>
      <c r="G62" s="26" t="s">
        <v>1596</v>
      </c>
      <c r="H62" s="26" t="s">
        <v>1567</v>
      </c>
      <c r="I62" s="26" t="s">
        <v>1569</v>
      </c>
      <c r="J62" s="26" t="s">
        <v>1564</v>
      </c>
      <c r="K62" s="21" t="str">
        <f>IF(Tabela813[[#This Row],[C]]&lt;&gt;"",IF(Tabela813[[#This Row],[RED]]&lt;&gt;"",(Tabela813[[#This Row],[RED]] &amp; "."),"") &amp; CONCATENATE(Tabela813[[#This Row],[C]],".",Tabela813[[#This Row],[O]],".",Tabela813[[#This Row],[E]],".",Tabela813[[#This Row],[D1]],".",Tabela813[[#This Row],[D2]],".",Tabela813[[#This Row],[D3]],".",Tabela813[[#This Row],[T]],".",Tabela813[[#This Row],[D4]]),"")</f>
        <v>1.1.1.4.51.2.5.00</v>
      </c>
      <c r="L62" s="27" t="s">
        <v>833</v>
      </c>
      <c r="M62" s="21" t="str">
        <f t="shared" si="0"/>
        <v>A</v>
      </c>
      <c r="N62" s="21">
        <f>IF(VALUE(Tabela813[[#This Row],[RED]]) &gt; 0,1,0) + IF(VALUE(J62)&gt;0,8,IF(VALUE(I62)&gt;0,7,IF(VALUE(H62)&gt;0,6,IF(VALUE(G62)&gt;0,5,IF(VALUE(F62)&gt;0,4,IF(VALUE(E62)&gt;0,3,IF(VALUE(D62)&gt;0,2,1)))))))</f>
        <v>7</v>
      </c>
      <c r="O62" s="26" t="s">
        <v>55</v>
      </c>
      <c r="P62" s="1" t="s">
        <v>73</v>
      </c>
      <c r="Q62" s="1"/>
      <c r="R62" s="21"/>
      <c r="S62" s="7" t="str">
        <f>Tabela813[[#This Row],[NR]]&amp;" - "&amp;Tabela813[[#This Row],[Especificação]]</f>
        <v>1.1.1.4.51.2.5.00 - Adicional ISS - Fundo Municipal de Combate à Pobreza - Multas</v>
      </c>
      <c r="T62" s="7" t="str">
        <f>Tabela813[[#This Row],[NR]]&amp;" - "&amp;Tabela813[[#This Row],[Especificação]]</f>
        <v>1.1.1.4.51.2.5.00 - Adicional ISS - Fundo Municipal de Combate à Pobreza - Multas</v>
      </c>
      <c r="U62" s="7" t="str">
        <f>Tabela813[[#This Row],[NR]]&amp; " - "&amp;Tabela813[[#This Row],[Especificação]]</f>
        <v>1.1.1.4.51.2.5.00 - Adicional ISS - Fundo Municipal de Combate à Pobreza - Multas</v>
      </c>
    </row>
    <row r="63" spans="1:21" ht="45" x14ac:dyDescent="0.25">
      <c r="A63" s="84"/>
      <c r="B63" s="73"/>
      <c r="C63" s="26" t="s">
        <v>1558</v>
      </c>
      <c r="D63" s="26" t="s">
        <v>1558</v>
      </c>
      <c r="E63" s="26" t="s">
        <v>1558</v>
      </c>
      <c r="F63" s="26" t="s">
        <v>1568</v>
      </c>
      <c r="G63" s="26" t="s">
        <v>1596</v>
      </c>
      <c r="H63" s="26" t="s">
        <v>1567</v>
      </c>
      <c r="I63" s="26" t="s">
        <v>1563</v>
      </c>
      <c r="J63" s="26" t="s">
        <v>1564</v>
      </c>
      <c r="K63" s="21" t="str">
        <f>IF(Tabela813[[#This Row],[C]]&lt;&gt;"",IF(Tabela813[[#This Row],[RED]]&lt;&gt;"",(Tabela813[[#This Row],[RED]] &amp; "."),"") &amp; CONCATENATE(Tabela813[[#This Row],[C]],".",Tabela813[[#This Row],[O]],".",Tabela813[[#This Row],[E]],".",Tabela813[[#This Row],[D1]],".",Tabela813[[#This Row],[D2]],".",Tabela813[[#This Row],[D3]],".",Tabela813[[#This Row],[T]],".",Tabela813[[#This Row],[D4]]),"")</f>
        <v>1.1.1.4.51.2.6.00</v>
      </c>
      <c r="L63" s="27" t="s">
        <v>834</v>
      </c>
      <c r="M63" s="21" t="str">
        <f t="shared" si="0"/>
        <v>A</v>
      </c>
      <c r="N63" s="21">
        <f>IF(VALUE(Tabela813[[#This Row],[RED]]) &gt; 0,1,0) + IF(VALUE(J63)&gt;0,8,IF(VALUE(I63)&gt;0,7,IF(VALUE(H63)&gt;0,6,IF(VALUE(G63)&gt;0,5,IF(VALUE(F63)&gt;0,4,IF(VALUE(E63)&gt;0,3,IF(VALUE(D63)&gt;0,2,1)))))))</f>
        <v>7</v>
      </c>
      <c r="O63" s="26" t="s">
        <v>55</v>
      </c>
      <c r="P63" s="1" t="s">
        <v>73</v>
      </c>
      <c r="Q63" s="1"/>
      <c r="R63" s="21"/>
      <c r="S63" s="7" t="str">
        <f>Tabela813[[#This Row],[NR]]&amp;" - "&amp;Tabela813[[#This Row],[Especificação]]</f>
        <v>1.1.1.4.51.2.6.00 - Adicional ISS - Fundo Municipal de Combate à Pobreza - Juros de Mora</v>
      </c>
      <c r="T63" s="7" t="str">
        <f>Tabela813[[#This Row],[NR]]&amp;" - "&amp;Tabela813[[#This Row],[Especificação]]</f>
        <v>1.1.1.4.51.2.6.00 - Adicional ISS - Fundo Municipal de Combate à Pobreza - Juros de Mora</v>
      </c>
      <c r="U63" s="7" t="str">
        <f>Tabela813[[#This Row],[NR]]&amp; " - "&amp;Tabela813[[#This Row],[Especificação]]</f>
        <v>1.1.1.4.51.2.6.00 - Adicional ISS - Fundo Municipal de Combate à Pobreza - Juros de Mora</v>
      </c>
    </row>
    <row r="64" spans="1:21" ht="45" x14ac:dyDescent="0.25">
      <c r="A64" s="84"/>
      <c r="B64" s="73"/>
      <c r="C64" s="26" t="s">
        <v>1558</v>
      </c>
      <c r="D64" s="26" t="s">
        <v>1558</v>
      </c>
      <c r="E64" s="26" t="s">
        <v>1558</v>
      </c>
      <c r="F64" s="26" t="s">
        <v>1568</v>
      </c>
      <c r="G64" s="26" t="s">
        <v>1596</v>
      </c>
      <c r="H64" s="26" t="s">
        <v>1567</v>
      </c>
      <c r="I64" s="26" t="s">
        <v>1565</v>
      </c>
      <c r="J64" s="26" t="s">
        <v>1564</v>
      </c>
      <c r="K64" s="21" t="str">
        <f>IF(Tabela813[[#This Row],[C]]&lt;&gt;"",IF(Tabela813[[#This Row],[RED]]&lt;&gt;"",(Tabela813[[#This Row],[RED]] &amp; "."),"") &amp; CONCATENATE(Tabela813[[#This Row],[C]],".",Tabela813[[#This Row],[O]],".",Tabela813[[#This Row],[E]],".",Tabela813[[#This Row],[D1]],".",Tabela813[[#This Row],[D2]],".",Tabela813[[#This Row],[D3]],".",Tabela813[[#This Row],[T]],".",Tabela813[[#This Row],[D4]]),"")</f>
        <v>1.1.1.4.51.2.7.00</v>
      </c>
      <c r="L64" s="27" t="s">
        <v>835</v>
      </c>
      <c r="M64" s="21" t="str">
        <f t="shared" si="0"/>
        <v>A</v>
      </c>
      <c r="N64" s="21">
        <f>IF(VALUE(Tabela813[[#This Row],[RED]]) &gt; 0,1,0) + IF(VALUE(J64)&gt;0,8,IF(VALUE(I64)&gt;0,7,IF(VALUE(H64)&gt;0,6,IF(VALUE(G64)&gt;0,5,IF(VALUE(F64)&gt;0,4,IF(VALUE(E64)&gt;0,3,IF(VALUE(D64)&gt;0,2,1)))))))</f>
        <v>7</v>
      </c>
      <c r="O64" s="26" t="s">
        <v>55</v>
      </c>
      <c r="P64" s="1" t="s">
        <v>73</v>
      </c>
      <c r="Q64" s="1"/>
      <c r="R64" s="21"/>
      <c r="S64" s="7" t="str">
        <f>Tabela813[[#This Row],[NR]]&amp;" - "&amp;Tabela813[[#This Row],[Especificação]]</f>
        <v>1.1.1.4.51.2.7.00 - Adicional ISS - Fundo Municipal de Combate à Pobreza - Dívida Ativa - Multas da Dívida Ativa</v>
      </c>
      <c r="T64" s="7" t="str">
        <f>Tabela813[[#This Row],[NR]]&amp;" - "&amp;Tabela813[[#This Row],[Especificação]]</f>
        <v>1.1.1.4.51.2.7.00 - Adicional ISS - Fundo Municipal de Combate à Pobreza - Dívida Ativa - Multas da Dívida Ativa</v>
      </c>
      <c r="U64" s="7" t="str">
        <f>Tabela813[[#This Row],[NR]]&amp; " - "&amp;Tabela813[[#This Row],[Especificação]]</f>
        <v>1.1.1.4.51.2.7.00 - Adicional ISS - Fundo Municipal de Combate à Pobreza - Dívida Ativa - Multas da Dívida Ativa</v>
      </c>
    </row>
    <row r="65" spans="1:21" ht="45" x14ac:dyDescent="0.25">
      <c r="A65" s="84"/>
      <c r="B65" s="73"/>
      <c r="C65" s="26" t="s">
        <v>1558</v>
      </c>
      <c r="D65" s="26" t="s">
        <v>1558</v>
      </c>
      <c r="E65" s="26" t="s">
        <v>1558</v>
      </c>
      <c r="F65" s="26" t="s">
        <v>1568</v>
      </c>
      <c r="G65" s="26" t="s">
        <v>1596</v>
      </c>
      <c r="H65" s="26" t="s">
        <v>1567</v>
      </c>
      <c r="I65" s="26" t="s">
        <v>1566</v>
      </c>
      <c r="J65" s="26" t="s">
        <v>1564</v>
      </c>
      <c r="K65" s="21" t="str">
        <f>IF(Tabela813[[#This Row],[C]]&lt;&gt;"",IF(Tabela813[[#This Row],[RED]]&lt;&gt;"",(Tabela813[[#This Row],[RED]] &amp; "."),"") &amp; CONCATENATE(Tabela813[[#This Row],[C]],".",Tabela813[[#This Row],[O]],".",Tabela813[[#This Row],[E]],".",Tabela813[[#This Row],[D1]],".",Tabela813[[#This Row],[D2]],".",Tabela813[[#This Row],[D3]],".",Tabela813[[#This Row],[T]],".",Tabela813[[#This Row],[D4]]),"")</f>
        <v>1.1.1.4.51.2.8.00</v>
      </c>
      <c r="L65" s="27" t="s">
        <v>836</v>
      </c>
      <c r="M65" s="21" t="str">
        <f t="shared" si="0"/>
        <v>A</v>
      </c>
      <c r="N65" s="21">
        <f>IF(VALUE(Tabela813[[#This Row],[RED]]) &gt; 0,1,0) + IF(VALUE(J65)&gt;0,8,IF(VALUE(I65)&gt;0,7,IF(VALUE(H65)&gt;0,6,IF(VALUE(G65)&gt;0,5,IF(VALUE(F65)&gt;0,4,IF(VALUE(E65)&gt;0,3,IF(VALUE(D65)&gt;0,2,1)))))))</f>
        <v>7</v>
      </c>
      <c r="O65" s="26" t="s">
        <v>55</v>
      </c>
      <c r="P65" s="1" t="s">
        <v>73</v>
      </c>
      <c r="Q65" s="1"/>
      <c r="R65" s="21"/>
      <c r="S65" s="7" t="str">
        <f>Tabela813[[#This Row],[NR]]&amp;" - "&amp;Tabela813[[#This Row],[Especificação]]</f>
        <v>1.1.1.4.51.2.8.00 - Adicional ISS - Fundo Municipal de Combate à Pobreza - Juros de Mora da Dívida Ativa</v>
      </c>
      <c r="T65" s="7" t="str">
        <f>Tabela813[[#This Row],[NR]]&amp;" - "&amp;Tabela813[[#This Row],[Especificação]]</f>
        <v>1.1.1.4.51.2.8.00 - Adicional ISS - Fundo Municipal de Combate à Pobreza - Juros de Mora da Dívida Ativa</v>
      </c>
      <c r="U65" s="7" t="str">
        <f>Tabela813[[#This Row],[NR]]&amp; " - "&amp;Tabela813[[#This Row],[Especificação]]</f>
        <v>1.1.1.4.51.2.8.00 - Adicional ISS - Fundo Municipal de Combate à Pobreza - Juros de Mora da Dívida Ativa</v>
      </c>
    </row>
    <row r="66" spans="1:21" ht="60" x14ac:dyDescent="0.25">
      <c r="A66" s="84"/>
      <c r="B66" s="73"/>
      <c r="C66" s="26" t="s">
        <v>1558</v>
      </c>
      <c r="D66" s="26" t="s">
        <v>1558</v>
      </c>
      <c r="E66" s="26" t="s">
        <v>1558</v>
      </c>
      <c r="F66" s="26" t="s">
        <v>1568</v>
      </c>
      <c r="G66" s="26" t="s">
        <v>1598</v>
      </c>
      <c r="H66" s="26" t="s">
        <v>1561</v>
      </c>
      <c r="I66" s="26" t="s">
        <v>1561</v>
      </c>
      <c r="J66" s="26" t="s">
        <v>1564</v>
      </c>
      <c r="K66" s="21" t="str">
        <f>IF(Tabela813[[#This Row],[C]]&lt;&gt;"",IF(Tabela813[[#This Row],[RED]]&lt;&gt;"",(Tabela813[[#This Row],[RED]] &amp; "."),"") &amp; CONCATENATE(Tabela813[[#This Row],[C]],".",Tabela813[[#This Row],[O]],".",Tabela813[[#This Row],[E]],".",Tabela813[[#This Row],[D1]],".",Tabela813[[#This Row],[D2]],".",Tabela813[[#This Row],[D3]],".",Tabela813[[#This Row],[T]],".",Tabela813[[#This Row],[D4]]),"")</f>
        <v>1.1.1.4.52.0.0.00</v>
      </c>
      <c r="L66" s="27" t="s">
        <v>74</v>
      </c>
      <c r="M66" s="21" t="str">
        <f t="shared" si="0"/>
        <v>S</v>
      </c>
      <c r="N66" s="21">
        <f>IF(VALUE(Tabela813[[#This Row],[RED]]) &gt; 0,1,0) + IF(VALUE(J66)&gt;0,8,IF(VALUE(I66)&gt;0,7,IF(VALUE(H66)&gt;0,6,IF(VALUE(G66)&gt;0,5,IF(VALUE(F66)&gt;0,4,IF(VALUE(E66)&gt;0,3,IF(VALUE(D66)&gt;0,2,1)))))))</f>
        <v>5</v>
      </c>
      <c r="O66" s="26" t="s">
        <v>55</v>
      </c>
      <c r="P66" s="1" t="s">
        <v>75</v>
      </c>
      <c r="Q66" s="1"/>
      <c r="R66" s="21"/>
      <c r="S66" s="7" t="str">
        <f>Tabela813[[#This Row],[NR]]&amp;" - "&amp;Tabela813[[#This Row],[Especificação]]</f>
        <v>1.1.1.4.52.0.0.00 - Imposto sobre Vendas a Varejo de Combustíveis Líquidos e Gasosos (IVVC)</v>
      </c>
      <c r="T66" s="7" t="str">
        <f>Tabela813[[#This Row],[NR]]&amp;" - "&amp;Tabela813[[#This Row],[Especificação]]</f>
        <v>1.1.1.4.52.0.0.00 - Imposto sobre Vendas a Varejo de Combustíveis Líquidos e Gasosos (IVVC)</v>
      </c>
      <c r="U66" s="7" t="str">
        <f>Tabela813[[#This Row],[NR]]&amp; " - "&amp;Tabela813[[#This Row],[Especificação]]</f>
        <v>1.1.1.4.52.0.0.00 - Imposto sobre Vendas a Varejo de Combustíveis Líquidos e Gasosos (IVVC)</v>
      </c>
    </row>
    <row r="67" spans="1:21" ht="60" x14ac:dyDescent="0.25">
      <c r="A67" s="84"/>
      <c r="B67" s="73"/>
      <c r="C67" s="26" t="s">
        <v>1558</v>
      </c>
      <c r="D67" s="26" t="s">
        <v>1558</v>
      </c>
      <c r="E67" s="26" t="s">
        <v>1558</v>
      </c>
      <c r="F67" s="26" t="s">
        <v>1568</v>
      </c>
      <c r="G67" s="26" t="s">
        <v>1598</v>
      </c>
      <c r="H67" s="26" t="s">
        <v>1561</v>
      </c>
      <c r="I67" s="26" t="s">
        <v>1558</v>
      </c>
      <c r="J67" s="26" t="s">
        <v>1564</v>
      </c>
      <c r="K67" s="21" t="str">
        <f>IF(Tabela813[[#This Row],[C]]&lt;&gt;"",IF(Tabela813[[#This Row],[RED]]&lt;&gt;"",(Tabela813[[#This Row],[RED]] &amp; "."),"") &amp; CONCATENATE(Tabela813[[#This Row],[C]],".",Tabela813[[#This Row],[O]],".",Tabela813[[#This Row],[E]],".",Tabela813[[#This Row],[D1]],".",Tabela813[[#This Row],[D2]],".",Tabela813[[#This Row],[D3]],".",Tabela813[[#This Row],[T]],".",Tabela813[[#This Row],[D4]]),"")</f>
        <v>1.1.1.4.52.0.1.00</v>
      </c>
      <c r="L67" s="27" t="s">
        <v>837</v>
      </c>
      <c r="M67" s="21" t="str">
        <f t="shared" si="0"/>
        <v>A</v>
      </c>
      <c r="N67" s="21">
        <f>IF(VALUE(Tabela813[[#This Row],[RED]]) &gt; 0,1,0) + IF(VALUE(J67)&gt;0,8,IF(VALUE(I67)&gt;0,7,IF(VALUE(H67)&gt;0,6,IF(VALUE(G67)&gt;0,5,IF(VALUE(F67)&gt;0,4,IF(VALUE(E67)&gt;0,3,IF(VALUE(D67)&gt;0,2,1)))))))</f>
        <v>7</v>
      </c>
      <c r="O67" s="26" t="s">
        <v>55</v>
      </c>
      <c r="P67" s="1" t="s">
        <v>75</v>
      </c>
      <c r="Q67" s="1"/>
      <c r="R67" s="21"/>
      <c r="S67" s="7" t="str">
        <f>Tabela813[[#This Row],[NR]]&amp;" - "&amp;Tabela813[[#This Row],[Especificação]]</f>
        <v>1.1.1.4.52.0.1.00 - Imposto sobre Vendas a Varejo de Combustíveis Líquidos e Gasosos (IVVC) - Principal</v>
      </c>
      <c r="T67" s="7" t="str">
        <f>Tabela813[[#This Row],[NR]]&amp;" - "&amp;Tabela813[[#This Row],[Especificação]]</f>
        <v>1.1.1.4.52.0.1.00 - Imposto sobre Vendas a Varejo de Combustíveis Líquidos e Gasosos (IVVC) - Principal</v>
      </c>
      <c r="U67" s="7" t="str">
        <f>Tabela813[[#This Row],[NR]]&amp; " - "&amp;Tabela813[[#This Row],[Especificação]]</f>
        <v>1.1.1.4.52.0.1.00 - Imposto sobre Vendas a Varejo de Combustíveis Líquidos e Gasosos (IVVC) - Principal</v>
      </c>
    </row>
    <row r="68" spans="1:21" ht="60" x14ac:dyDescent="0.25">
      <c r="A68" s="84"/>
      <c r="B68" s="73"/>
      <c r="C68" s="26" t="s">
        <v>1558</v>
      </c>
      <c r="D68" s="26" t="s">
        <v>1558</v>
      </c>
      <c r="E68" s="26" t="s">
        <v>1558</v>
      </c>
      <c r="F68" s="26" t="s">
        <v>1568</v>
      </c>
      <c r="G68" s="26" t="s">
        <v>1598</v>
      </c>
      <c r="H68" s="26" t="s">
        <v>1561</v>
      </c>
      <c r="I68" s="26" t="s">
        <v>1567</v>
      </c>
      <c r="J68" s="26" t="s">
        <v>1564</v>
      </c>
      <c r="K68" s="21" t="str">
        <f>IF(Tabela813[[#This Row],[C]]&lt;&gt;"",IF(Tabela813[[#This Row],[RED]]&lt;&gt;"",(Tabela813[[#This Row],[RED]] &amp; "."),"") &amp; CONCATENATE(Tabela813[[#This Row],[C]],".",Tabela813[[#This Row],[O]],".",Tabela813[[#This Row],[E]],".",Tabela813[[#This Row],[D1]],".",Tabela813[[#This Row],[D2]],".",Tabela813[[#This Row],[D3]],".",Tabela813[[#This Row],[T]],".",Tabela813[[#This Row],[D4]]),"")</f>
        <v>1.1.1.4.52.0.2.00</v>
      </c>
      <c r="L68" s="27" t="s">
        <v>838</v>
      </c>
      <c r="M68" s="21" t="str">
        <f t="shared" ref="M68:M131" si="1">IF(N68 &lt; N69,"S","A")</f>
        <v>A</v>
      </c>
      <c r="N68" s="21">
        <f>IF(VALUE(Tabela813[[#This Row],[RED]]) &gt; 0,1,0) + IF(VALUE(J68)&gt;0,8,IF(VALUE(I68)&gt;0,7,IF(VALUE(H68)&gt;0,6,IF(VALUE(G68)&gt;0,5,IF(VALUE(F68)&gt;0,4,IF(VALUE(E68)&gt;0,3,IF(VALUE(D68)&gt;0,2,1)))))))</f>
        <v>7</v>
      </c>
      <c r="O68" s="26" t="s">
        <v>55</v>
      </c>
      <c r="P68" s="1" t="s">
        <v>75</v>
      </c>
      <c r="Q68" s="1"/>
      <c r="R68" s="21"/>
      <c r="S68" s="7" t="str">
        <f>Tabela813[[#This Row],[NR]]&amp;" - "&amp;Tabela813[[#This Row],[Especificação]]</f>
        <v>1.1.1.4.52.0.2.00 - Imposto sobre Vendas a Varejo de Combustíveis Líquidos e Gasosos (IVVC) - Multas e Juros de Mora</v>
      </c>
      <c r="T68" s="7" t="str">
        <f>Tabela813[[#This Row],[NR]]&amp;" - "&amp;Tabela813[[#This Row],[Especificação]]</f>
        <v>1.1.1.4.52.0.2.00 - Imposto sobre Vendas a Varejo de Combustíveis Líquidos e Gasosos (IVVC) - Multas e Juros de Mora</v>
      </c>
      <c r="U68" s="7" t="str">
        <f>Tabela813[[#This Row],[NR]]&amp; " - "&amp;Tabela813[[#This Row],[Especificação]]</f>
        <v>1.1.1.4.52.0.2.00 - Imposto sobre Vendas a Varejo de Combustíveis Líquidos e Gasosos (IVVC) - Multas e Juros de Mora</v>
      </c>
    </row>
    <row r="69" spans="1:21" ht="60" x14ac:dyDescent="0.25">
      <c r="A69" s="84"/>
      <c r="B69" s="73"/>
      <c r="C69" s="26" t="s">
        <v>1558</v>
      </c>
      <c r="D69" s="26" t="s">
        <v>1558</v>
      </c>
      <c r="E69" s="26" t="s">
        <v>1558</v>
      </c>
      <c r="F69" s="26" t="s">
        <v>1568</v>
      </c>
      <c r="G69" s="26" t="s">
        <v>1598</v>
      </c>
      <c r="H69" s="26" t="s">
        <v>1561</v>
      </c>
      <c r="I69" s="26" t="s">
        <v>1559</v>
      </c>
      <c r="J69" s="26" t="s">
        <v>1564</v>
      </c>
      <c r="K69" s="21" t="str">
        <f>IF(Tabela813[[#This Row],[C]]&lt;&gt;"",IF(Tabela813[[#This Row],[RED]]&lt;&gt;"",(Tabela813[[#This Row],[RED]] &amp; "."),"") &amp; CONCATENATE(Tabela813[[#This Row],[C]],".",Tabela813[[#This Row],[O]],".",Tabela813[[#This Row],[E]],".",Tabela813[[#This Row],[D1]],".",Tabela813[[#This Row],[D2]],".",Tabela813[[#This Row],[D3]],".",Tabela813[[#This Row],[T]],".",Tabela813[[#This Row],[D4]]),"")</f>
        <v>1.1.1.4.52.0.3.00</v>
      </c>
      <c r="L69" s="27" t="s">
        <v>839</v>
      </c>
      <c r="M69" s="21" t="str">
        <f t="shared" si="1"/>
        <v>A</v>
      </c>
      <c r="N69" s="21">
        <f>IF(VALUE(Tabela813[[#This Row],[RED]]) &gt; 0,1,0) + IF(VALUE(J69)&gt;0,8,IF(VALUE(I69)&gt;0,7,IF(VALUE(H69)&gt;0,6,IF(VALUE(G69)&gt;0,5,IF(VALUE(F69)&gt;0,4,IF(VALUE(E69)&gt;0,3,IF(VALUE(D69)&gt;0,2,1)))))))</f>
        <v>7</v>
      </c>
      <c r="O69" s="26" t="s">
        <v>55</v>
      </c>
      <c r="P69" s="1" t="s">
        <v>75</v>
      </c>
      <c r="Q69" s="1"/>
      <c r="R69" s="21"/>
      <c r="S69" s="7" t="str">
        <f>Tabela813[[#This Row],[NR]]&amp;" - "&amp;Tabela813[[#This Row],[Especificação]]</f>
        <v>1.1.1.4.52.0.3.00 - Imposto sobre Vendas a Varejo de Combustíveis Líquidos e Gasosos (IVVC) - Dívida Ativa</v>
      </c>
      <c r="T69" s="7" t="str">
        <f>Tabela813[[#This Row],[NR]]&amp;" - "&amp;Tabela813[[#This Row],[Especificação]]</f>
        <v>1.1.1.4.52.0.3.00 - Imposto sobre Vendas a Varejo de Combustíveis Líquidos e Gasosos (IVVC) - Dívida Ativa</v>
      </c>
      <c r="U69" s="7" t="str">
        <f>Tabela813[[#This Row],[NR]]&amp; " - "&amp;Tabela813[[#This Row],[Especificação]]</f>
        <v>1.1.1.4.52.0.3.00 - Imposto sobre Vendas a Varejo de Combustíveis Líquidos e Gasosos (IVVC) - Dívida Ativa</v>
      </c>
    </row>
    <row r="70" spans="1:21" ht="60" x14ac:dyDescent="0.25">
      <c r="A70" s="84"/>
      <c r="B70" s="73"/>
      <c r="C70" s="26" t="s">
        <v>1558</v>
      </c>
      <c r="D70" s="26" t="s">
        <v>1558</v>
      </c>
      <c r="E70" s="26" t="s">
        <v>1558</v>
      </c>
      <c r="F70" s="26" t="s">
        <v>1568</v>
      </c>
      <c r="G70" s="26" t="s">
        <v>1598</v>
      </c>
      <c r="H70" s="26" t="s">
        <v>1561</v>
      </c>
      <c r="I70" s="26" t="s">
        <v>1568</v>
      </c>
      <c r="J70" s="26" t="s">
        <v>1564</v>
      </c>
      <c r="K70" s="21" t="str">
        <f>IF(Tabela813[[#This Row],[C]]&lt;&gt;"",IF(Tabela813[[#This Row],[RED]]&lt;&gt;"",(Tabela813[[#This Row],[RED]] &amp; "."),"") &amp; CONCATENATE(Tabela813[[#This Row],[C]],".",Tabela813[[#This Row],[O]],".",Tabela813[[#This Row],[E]],".",Tabela813[[#This Row],[D1]],".",Tabela813[[#This Row],[D2]],".",Tabela813[[#This Row],[D3]],".",Tabela813[[#This Row],[T]],".",Tabela813[[#This Row],[D4]]),"")</f>
        <v>1.1.1.4.52.0.4.00</v>
      </c>
      <c r="L70" s="27" t="s">
        <v>840</v>
      </c>
      <c r="M70" s="21" t="str">
        <f t="shared" si="1"/>
        <v>A</v>
      </c>
      <c r="N70" s="21">
        <f>IF(VALUE(Tabela813[[#This Row],[RED]]) &gt; 0,1,0) + IF(VALUE(J70)&gt;0,8,IF(VALUE(I70)&gt;0,7,IF(VALUE(H70)&gt;0,6,IF(VALUE(G70)&gt;0,5,IF(VALUE(F70)&gt;0,4,IF(VALUE(E70)&gt;0,3,IF(VALUE(D70)&gt;0,2,1)))))))</f>
        <v>7</v>
      </c>
      <c r="O70" s="26" t="s">
        <v>55</v>
      </c>
      <c r="P70" s="1" t="s">
        <v>75</v>
      </c>
      <c r="Q70" s="1"/>
      <c r="R70" s="21"/>
      <c r="S70" s="7" t="str">
        <f>Tabela813[[#This Row],[NR]]&amp;" - "&amp;Tabela813[[#This Row],[Especificação]]</f>
        <v>1.1.1.4.52.0.4.00 - Imposto sobre Vendas a Varejo de Combustíveis Líquidos e Gasosos (IVVC) - Dívida Ativa - Multas e Juros de Mora da Dívida Ativa</v>
      </c>
      <c r="T70" s="7" t="str">
        <f>Tabela813[[#This Row],[NR]]&amp;" - "&amp;Tabela813[[#This Row],[Especificação]]</f>
        <v>1.1.1.4.52.0.4.00 - Imposto sobre Vendas a Varejo de Combustíveis Líquidos e Gasosos (IVVC) - Dívida Ativa - Multas e Juros de Mora da Dívida Ativa</v>
      </c>
      <c r="U70" s="7" t="str">
        <f>Tabela813[[#This Row],[NR]]&amp; " - "&amp;Tabela813[[#This Row],[Especificação]]</f>
        <v>1.1.1.4.52.0.4.00 - Imposto sobre Vendas a Varejo de Combustíveis Líquidos e Gasosos (IVVC) - Dívida Ativa - Multas e Juros de Mora da Dívida Ativa</v>
      </c>
    </row>
    <row r="71" spans="1:21" ht="60" x14ac:dyDescent="0.25">
      <c r="A71" s="84"/>
      <c r="B71" s="73"/>
      <c r="C71" s="26" t="s">
        <v>1558</v>
      </c>
      <c r="D71" s="26" t="s">
        <v>1558</v>
      </c>
      <c r="E71" s="26" t="s">
        <v>1558</v>
      </c>
      <c r="F71" s="26" t="s">
        <v>1568</v>
      </c>
      <c r="G71" s="26" t="s">
        <v>1598</v>
      </c>
      <c r="H71" s="26" t="s">
        <v>1561</v>
      </c>
      <c r="I71" s="26" t="s">
        <v>1569</v>
      </c>
      <c r="J71" s="26" t="s">
        <v>1564</v>
      </c>
      <c r="K71" s="21" t="str">
        <f>IF(Tabela813[[#This Row],[C]]&lt;&gt;"",IF(Tabela813[[#This Row],[RED]]&lt;&gt;"",(Tabela813[[#This Row],[RED]] &amp; "."),"") &amp; CONCATENATE(Tabela813[[#This Row],[C]],".",Tabela813[[#This Row],[O]],".",Tabela813[[#This Row],[E]],".",Tabela813[[#This Row],[D1]],".",Tabela813[[#This Row],[D2]],".",Tabela813[[#This Row],[D3]],".",Tabela813[[#This Row],[T]],".",Tabela813[[#This Row],[D4]]),"")</f>
        <v>1.1.1.4.52.0.5.00</v>
      </c>
      <c r="L71" s="27" t="s">
        <v>841</v>
      </c>
      <c r="M71" s="21" t="str">
        <f t="shared" si="1"/>
        <v>A</v>
      </c>
      <c r="N71" s="21">
        <f>IF(VALUE(Tabela813[[#This Row],[RED]]) &gt; 0,1,0) + IF(VALUE(J71)&gt;0,8,IF(VALUE(I71)&gt;0,7,IF(VALUE(H71)&gt;0,6,IF(VALUE(G71)&gt;0,5,IF(VALUE(F71)&gt;0,4,IF(VALUE(E71)&gt;0,3,IF(VALUE(D71)&gt;0,2,1)))))))</f>
        <v>7</v>
      </c>
      <c r="O71" s="26" t="s">
        <v>55</v>
      </c>
      <c r="P71" s="1" t="s">
        <v>75</v>
      </c>
      <c r="Q71" s="1"/>
      <c r="R71" s="21"/>
      <c r="S71" s="7" t="str">
        <f>Tabela813[[#This Row],[NR]]&amp;" - "&amp;Tabela813[[#This Row],[Especificação]]</f>
        <v>1.1.1.4.52.0.5.00 - Imposto sobre Vendas a Varejo de Combustíveis Líquidos e Gasosos (IVVC) - Multas</v>
      </c>
      <c r="T71" s="7" t="str">
        <f>Tabela813[[#This Row],[NR]]&amp;" - "&amp;Tabela813[[#This Row],[Especificação]]</f>
        <v>1.1.1.4.52.0.5.00 - Imposto sobre Vendas a Varejo de Combustíveis Líquidos e Gasosos (IVVC) - Multas</v>
      </c>
      <c r="U71" s="7" t="str">
        <f>Tabela813[[#This Row],[NR]]&amp; " - "&amp;Tabela813[[#This Row],[Especificação]]</f>
        <v>1.1.1.4.52.0.5.00 - Imposto sobre Vendas a Varejo de Combustíveis Líquidos e Gasosos (IVVC) - Multas</v>
      </c>
    </row>
    <row r="72" spans="1:21" ht="60" x14ac:dyDescent="0.25">
      <c r="A72" s="84"/>
      <c r="B72" s="73"/>
      <c r="C72" s="26" t="s">
        <v>1558</v>
      </c>
      <c r="D72" s="26" t="s">
        <v>1558</v>
      </c>
      <c r="E72" s="26" t="s">
        <v>1558</v>
      </c>
      <c r="F72" s="26" t="s">
        <v>1568</v>
      </c>
      <c r="G72" s="26" t="s">
        <v>1598</v>
      </c>
      <c r="H72" s="26" t="s">
        <v>1561</v>
      </c>
      <c r="I72" s="26" t="s">
        <v>1563</v>
      </c>
      <c r="J72" s="26" t="s">
        <v>1564</v>
      </c>
      <c r="K72" s="21" t="str">
        <f>IF(Tabela813[[#This Row],[C]]&lt;&gt;"",IF(Tabela813[[#This Row],[RED]]&lt;&gt;"",(Tabela813[[#This Row],[RED]] &amp; "."),"") &amp; CONCATENATE(Tabela813[[#This Row],[C]],".",Tabela813[[#This Row],[O]],".",Tabela813[[#This Row],[E]],".",Tabela813[[#This Row],[D1]],".",Tabela813[[#This Row],[D2]],".",Tabela813[[#This Row],[D3]],".",Tabela813[[#This Row],[T]],".",Tabela813[[#This Row],[D4]]),"")</f>
        <v>1.1.1.4.52.0.6.00</v>
      </c>
      <c r="L72" s="27" t="s">
        <v>842</v>
      </c>
      <c r="M72" s="21" t="str">
        <f t="shared" si="1"/>
        <v>A</v>
      </c>
      <c r="N72" s="21">
        <f>IF(VALUE(Tabela813[[#This Row],[RED]]) &gt; 0,1,0) + IF(VALUE(J72)&gt;0,8,IF(VALUE(I72)&gt;0,7,IF(VALUE(H72)&gt;0,6,IF(VALUE(G72)&gt;0,5,IF(VALUE(F72)&gt;0,4,IF(VALUE(E72)&gt;0,3,IF(VALUE(D72)&gt;0,2,1)))))))</f>
        <v>7</v>
      </c>
      <c r="O72" s="26" t="s">
        <v>55</v>
      </c>
      <c r="P72" s="1" t="s">
        <v>75</v>
      </c>
      <c r="Q72" s="1"/>
      <c r="R72" s="21"/>
      <c r="S72" s="7" t="str">
        <f>Tabela813[[#This Row],[NR]]&amp;" - "&amp;Tabela813[[#This Row],[Especificação]]</f>
        <v>1.1.1.4.52.0.6.00 - Imposto sobre Vendas a Varejo de Combustíveis Líquidos e Gasosos (IVVC) - Juros de Mora</v>
      </c>
      <c r="T72" s="7" t="str">
        <f>Tabela813[[#This Row],[NR]]&amp;" - "&amp;Tabela813[[#This Row],[Especificação]]</f>
        <v>1.1.1.4.52.0.6.00 - Imposto sobre Vendas a Varejo de Combustíveis Líquidos e Gasosos (IVVC) - Juros de Mora</v>
      </c>
      <c r="U72" s="7" t="str">
        <f>Tabela813[[#This Row],[NR]]&amp; " - "&amp;Tabela813[[#This Row],[Especificação]]</f>
        <v>1.1.1.4.52.0.6.00 - Imposto sobre Vendas a Varejo de Combustíveis Líquidos e Gasosos (IVVC) - Juros de Mora</v>
      </c>
    </row>
    <row r="73" spans="1:21" ht="60" x14ac:dyDescent="0.25">
      <c r="A73" s="84"/>
      <c r="B73" s="73"/>
      <c r="C73" s="26" t="s">
        <v>1558</v>
      </c>
      <c r="D73" s="26" t="s">
        <v>1558</v>
      </c>
      <c r="E73" s="26" t="s">
        <v>1558</v>
      </c>
      <c r="F73" s="26" t="s">
        <v>1568</v>
      </c>
      <c r="G73" s="26" t="s">
        <v>1598</v>
      </c>
      <c r="H73" s="26" t="s">
        <v>1561</v>
      </c>
      <c r="I73" s="26" t="s">
        <v>1565</v>
      </c>
      <c r="J73" s="26" t="s">
        <v>1564</v>
      </c>
      <c r="K73" s="21" t="str">
        <f>IF(Tabela813[[#This Row],[C]]&lt;&gt;"",IF(Tabela813[[#This Row],[RED]]&lt;&gt;"",(Tabela813[[#This Row],[RED]] &amp; "."),"") &amp; CONCATENATE(Tabela813[[#This Row],[C]],".",Tabela813[[#This Row],[O]],".",Tabela813[[#This Row],[E]],".",Tabela813[[#This Row],[D1]],".",Tabela813[[#This Row],[D2]],".",Tabela813[[#This Row],[D3]],".",Tabela813[[#This Row],[T]],".",Tabela813[[#This Row],[D4]]),"")</f>
        <v>1.1.1.4.52.0.7.00</v>
      </c>
      <c r="L73" s="27" t="s">
        <v>843</v>
      </c>
      <c r="M73" s="21" t="str">
        <f t="shared" si="1"/>
        <v>A</v>
      </c>
      <c r="N73" s="21">
        <f>IF(VALUE(Tabela813[[#This Row],[RED]]) &gt; 0,1,0) + IF(VALUE(J73)&gt;0,8,IF(VALUE(I73)&gt;0,7,IF(VALUE(H73)&gt;0,6,IF(VALUE(G73)&gt;0,5,IF(VALUE(F73)&gt;0,4,IF(VALUE(E73)&gt;0,3,IF(VALUE(D73)&gt;0,2,1)))))))</f>
        <v>7</v>
      </c>
      <c r="O73" s="26" t="s">
        <v>55</v>
      </c>
      <c r="P73" s="1" t="s">
        <v>75</v>
      </c>
      <c r="Q73" s="1"/>
      <c r="R73" s="21"/>
      <c r="S73" s="7" t="str">
        <f>Tabela813[[#This Row],[NR]]&amp;" - "&amp;Tabela813[[#This Row],[Especificação]]</f>
        <v>1.1.1.4.52.0.7.00 - Imposto sobre Vendas a Varejo de Combustíveis Líquidos e Gasosos (IVVC) - Dívida Ativa - Multas da Dívida Ativa</v>
      </c>
      <c r="T73" s="7" t="str">
        <f>Tabela813[[#This Row],[NR]]&amp;" - "&amp;Tabela813[[#This Row],[Especificação]]</f>
        <v>1.1.1.4.52.0.7.00 - Imposto sobre Vendas a Varejo de Combustíveis Líquidos e Gasosos (IVVC) - Dívida Ativa - Multas da Dívida Ativa</v>
      </c>
      <c r="U73" s="7" t="str">
        <f>Tabela813[[#This Row],[NR]]&amp; " - "&amp;Tabela813[[#This Row],[Especificação]]</f>
        <v>1.1.1.4.52.0.7.00 - Imposto sobre Vendas a Varejo de Combustíveis Líquidos e Gasosos (IVVC) - Dívida Ativa - Multas da Dívida Ativa</v>
      </c>
    </row>
    <row r="74" spans="1:21" ht="60" x14ac:dyDescent="0.25">
      <c r="A74" s="84"/>
      <c r="B74" s="73"/>
      <c r="C74" s="26" t="s">
        <v>1558</v>
      </c>
      <c r="D74" s="26" t="s">
        <v>1558</v>
      </c>
      <c r="E74" s="26" t="s">
        <v>1558</v>
      </c>
      <c r="F74" s="26" t="s">
        <v>1568</v>
      </c>
      <c r="G74" s="26" t="s">
        <v>1598</v>
      </c>
      <c r="H74" s="26" t="s">
        <v>1561</v>
      </c>
      <c r="I74" s="26" t="s">
        <v>1566</v>
      </c>
      <c r="J74" s="26" t="s">
        <v>1564</v>
      </c>
      <c r="K74" s="21" t="str">
        <f>IF(Tabela813[[#This Row],[C]]&lt;&gt;"",IF(Tabela813[[#This Row],[RED]]&lt;&gt;"",(Tabela813[[#This Row],[RED]] &amp; "."),"") &amp; CONCATENATE(Tabela813[[#This Row],[C]],".",Tabela813[[#This Row],[O]],".",Tabela813[[#This Row],[E]],".",Tabela813[[#This Row],[D1]],".",Tabela813[[#This Row],[D2]],".",Tabela813[[#This Row],[D3]],".",Tabela813[[#This Row],[T]],".",Tabela813[[#This Row],[D4]]),"")</f>
        <v>1.1.1.4.52.0.8.00</v>
      </c>
      <c r="L74" s="27" t="s">
        <v>844</v>
      </c>
      <c r="M74" s="21" t="str">
        <f t="shared" si="1"/>
        <v>A</v>
      </c>
      <c r="N74" s="21">
        <f>IF(VALUE(Tabela813[[#This Row],[RED]]) &gt; 0,1,0) + IF(VALUE(J74)&gt;0,8,IF(VALUE(I74)&gt;0,7,IF(VALUE(H74)&gt;0,6,IF(VALUE(G74)&gt;0,5,IF(VALUE(F74)&gt;0,4,IF(VALUE(E74)&gt;0,3,IF(VALUE(D74)&gt;0,2,1)))))))</f>
        <v>7</v>
      </c>
      <c r="O74" s="26" t="s">
        <v>55</v>
      </c>
      <c r="P74" s="1" t="s">
        <v>75</v>
      </c>
      <c r="Q74" s="1"/>
      <c r="R74" s="21"/>
      <c r="S74" s="7" t="str">
        <f>Tabela813[[#This Row],[NR]]&amp;" - "&amp;Tabela813[[#This Row],[Especificação]]</f>
        <v>1.1.1.4.52.0.8.00 - Imposto sobre Vendas a Varejo de Combustíveis Líquidos e Gasosos (IVVC) - Juros de Mora da Dívida Ativa</v>
      </c>
      <c r="T74" s="7" t="str">
        <f>Tabela813[[#This Row],[NR]]&amp;" - "&amp;Tabela813[[#This Row],[Especificação]]</f>
        <v>1.1.1.4.52.0.8.00 - Imposto sobre Vendas a Varejo de Combustíveis Líquidos e Gasosos (IVVC) - Juros de Mora da Dívida Ativa</v>
      </c>
      <c r="U74" s="7" t="str">
        <f>Tabela813[[#This Row],[NR]]&amp; " - "&amp;Tabela813[[#This Row],[Especificação]]</f>
        <v>1.1.1.4.52.0.8.00 - Imposto sobre Vendas a Varejo de Combustíveis Líquidos e Gasosos (IVVC) - Juros de Mora da Dívida Ativa</v>
      </c>
    </row>
    <row r="75" spans="1:21" x14ac:dyDescent="0.25">
      <c r="A75" s="84"/>
      <c r="B75" s="73"/>
      <c r="C75" s="26" t="s">
        <v>1558</v>
      </c>
      <c r="D75" s="26" t="s">
        <v>1558</v>
      </c>
      <c r="E75" s="26" t="s">
        <v>1558</v>
      </c>
      <c r="F75" s="26" t="s">
        <v>1570</v>
      </c>
      <c r="G75" s="26" t="s">
        <v>1564</v>
      </c>
      <c r="H75" s="26" t="s">
        <v>1561</v>
      </c>
      <c r="I75" s="26" t="s">
        <v>1561</v>
      </c>
      <c r="J75" s="26" t="s">
        <v>1564</v>
      </c>
      <c r="K75" s="21" t="str">
        <f>IF(Tabela813[[#This Row],[C]]&lt;&gt;"",IF(Tabela813[[#This Row],[RED]]&lt;&gt;"",(Tabela813[[#This Row],[RED]] &amp; "."),"") &amp; CONCATENATE(Tabela813[[#This Row],[C]],".",Tabela813[[#This Row],[O]],".",Tabela813[[#This Row],[E]],".",Tabela813[[#This Row],[D1]],".",Tabela813[[#This Row],[D2]],".",Tabela813[[#This Row],[D3]],".",Tabela813[[#This Row],[T]],".",Tabela813[[#This Row],[D4]]),"")</f>
        <v>1.1.1.9.00.0.0.00</v>
      </c>
      <c r="L75" s="27" t="s">
        <v>76</v>
      </c>
      <c r="M75" s="21" t="str">
        <f t="shared" si="1"/>
        <v>S</v>
      </c>
      <c r="N75" s="21">
        <f>IF(VALUE(Tabela813[[#This Row],[RED]]) &gt; 0,1,0) + IF(VALUE(J75)&gt;0,8,IF(VALUE(I75)&gt;0,7,IF(VALUE(H75)&gt;0,6,IF(VALUE(G75)&gt;0,5,IF(VALUE(F75)&gt;0,4,IF(VALUE(E75)&gt;0,3,IF(VALUE(D75)&gt;0,2,1)))))))</f>
        <v>4</v>
      </c>
      <c r="O75" s="26" t="s">
        <v>45</v>
      </c>
      <c r="P75" s="1" t="s">
        <v>77</v>
      </c>
      <c r="Q75" s="1"/>
      <c r="R75" s="21"/>
      <c r="S75" s="7" t="str">
        <f>Tabela813[[#This Row],[NR]]&amp;" - "&amp;Tabela813[[#This Row],[Especificação]]</f>
        <v>1.1.1.9.00.0.0.00 - Outros Impostos</v>
      </c>
      <c r="T75" s="7" t="str">
        <f>Tabela813[[#This Row],[NR]]&amp;" - "&amp;Tabela813[[#This Row],[Especificação]]</f>
        <v>1.1.1.9.00.0.0.00 - Outros Impostos</v>
      </c>
      <c r="U75" s="7" t="str">
        <f>Tabela813[[#This Row],[NR]]&amp; " - "&amp;Tabela813[[#This Row],[Especificação]]</f>
        <v>1.1.1.9.00.0.0.00 - Outros Impostos</v>
      </c>
    </row>
    <row r="76" spans="1:21" x14ac:dyDescent="0.25">
      <c r="A76" s="84"/>
      <c r="B76" s="73"/>
      <c r="C76" s="26" t="s">
        <v>1558</v>
      </c>
      <c r="D76" s="26" t="s">
        <v>1558</v>
      </c>
      <c r="E76" s="26" t="s">
        <v>1558</v>
      </c>
      <c r="F76" s="26" t="s">
        <v>1570</v>
      </c>
      <c r="G76" s="26" t="s">
        <v>1574</v>
      </c>
      <c r="H76" s="26" t="s">
        <v>1561</v>
      </c>
      <c r="I76" s="26" t="s">
        <v>1561</v>
      </c>
      <c r="J76" s="26" t="s">
        <v>1564</v>
      </c>
      <c r="K76" s="21" t="str">
        <f>IF(Tabela813[[#This Row],[C]]&lt;&gt;"",IF(Tabela813[[#This Row],[RED]]&lt;&gt;"",(Tabela813[[#This Row],[RED]] &amp; "."),"") &amp; CONCATENATE(Tabela813[[#This Row],[C]],".",Tabela813[[#This Row],[O]],".",Tabela813[[#This Row],[E]],".",Tabela813[[#This Row],[D1]],".",Tabela813[[#This Row],[D2]],".",Tabela813[[#This Row],[D3]],".",Tabela813[[#This Row],[T]],".",Tabela813[[#This Row],[D4]]),"")</f>
        <v>1.1.1.9.99.0.0.00</v>
      </c>
      <c r="L76" s="27" t="s">
        <v>76</v>
      </c>
      <c r="M76" s="21" t="str">
        <f t="shared" si="1"/>
        <v>S</v>
      </c>
      <c r="N76" s="21">
        <f>IF(VALUE(Tabela813[[#This Row],[RED]]) &gt; 0,1,0) + IF(VALUE(J76)&gt;0,8,IF(VALUE(I76)&gt;0,7,IF(VALUE(H76)&gt;0,6,IF(VALUE(G76)&gt;0,5,IF(VALUE(F76)&gt;0,4,IF(VALUE(E76)&gt;0,3,IF(VALUE(D76)&gt;0,2,1)))))))</f>
        <v>5</v>
      </c>
      <c r="O76" s="26" t="s">
        <v>51</v>
      </c>
      <c r="P76" s="1" t="s">
        <v>78</v>
      </c>
      <c r="Q76" s="1"/>
      <c r="R76" s="21"/>
      <c r="S76" s="7" t="str">
        <f>Tabela813[[#This Row],[NR]]&amp;" - "&amp;Tabela813[[#This Row],[Especificação]]</f>
        <v>1.1.1.9.99.0.0.00 - Outros Impostos</v>
      </c>
      <c r="T76" s="7" t="str">
        <f>Tabela813[[#This Row],[NR]]&amp;" - "&amp;Tabela813[[#This Row],[Especificação]]</f>
        <v>1.1.1.9.99.0.0.00 - Outros Impostos</v>
      </c>
      <c r="U76" s="7" t="str">
        <f>Tabela813[[#This Row],[NR]]&amp; " - "&amp;Tabela813[[#This Row],[Especificação]]</f>
        <v>1.1.1.9.99.0.0.00 - Outros Impostos</v>
      </c>
    </row>
    <row r="77" spans="1:21" x14ac:dyDescent="0.25">
      <c r="A77" s="84"/>
      <c r="B77" s="73"/>
      <c r="C77" s="26" t="s">
        <v>1558</v>
      </c>
      <c r="D77" s="26" t="s">
        <v>1558</v>
      </c>
      <c r="E77" s="26" t="s">
        <v>1558</v>
      </c>
      <c r="F77" s="26" t="s">
        <v>1570</v>
      </c>
      <c r="G77" s="26" t="s">
        <v>1574</v>
      </c>
      <c r="H77" s="26" t="s">
        <v>1561</v>
      </c>
      <c r="I77" s="26" t="s">
        <v>1558</v>
      </c>
      <c r="J77" s="26" t="s">
        <v>1564</v>
      </c>
      <c r="K77" s="21" t="str">
        <f>IF(Tabela813[[#This Row],[C]]&lt;&gt;"",IF(Tabela813[[#This Row],[RED]]&lt;&gt;"",(Tabela813[[#This Row],[RED]] &amp; "."),"") &amp; CONCATENATE(Tabela813[[#This Row],[C]],".",Tabela813[[#This Row],[O]],".",Tabela813[[#This Row],[E]],".",Tabela813[[#This Row],[D1]],".",Tabela813[[#This Row],[D2]],".",Tabela813[[#This Row],[D3]],".",Tabela813[[#This Row],[T]],".",Tabela813[[#This Row],[D4]]),"")</f>
        <v>1.1.1.9.99.0.1.00</v>
      </c>
      <c r="L77" s="27" t="s">
        <v>845</v>
      </c>
      <c r="M77" s="21" t="str">
        <f t="shared" si="1"/>
        <v>A</v>
      </c>
      <c r="N77" s="21">
        <f>IF(VALUE(Tabela813[[#This Row],[RED]]) &gt; 0,1,0) + IF(VALUE(J77)&gt;0,8,IF(VALUE(I77)&gt;0,7,IF(VALUE(H77)&gt;0,6,IF(VALUE(G77)&gt;0,5,IF(VALUE(F77)&gt;0,4,IF(VALUE(E77)&gt;0,3,IF(VALUE(D77)&gt;0,2,1)))))))</f>
        <v>7</v>
      </c>
      <c r="O77" s="26" t="s">
        <v>51</v>
      </c>
      <c r="P77" s="1" t="s">
        <v>78</v>
      </c>
      <c r="Q77" s="1"/>
      <c r="R77" s="21"/>
      <c r="S77" s="7" t="str">
        <f>Tabela813[[#This Row],[NR]]&amp;" - "&amp;Tabela813[[#This Row],[Especificação]]</f>
        <v>1.1.1.9.99.0.1.00 - Outros Impostos - Principal</v>
      </c>
      <c r="T77" s="7" t="str">
        <f>Tabela813[[#This Row],[NR]]&amp;" - "&amp;Tabela813[[#This Row],[Especificação]]</f>
        <v>1.1.1.9.99.0.1.00 - Outros Impostos - Principal</v>
      </c>
      <c r="U77" s="7" t="str">
        <f>Tabela813[[#This Row],[NR]]&amp; " - "&amp;Tabela813[[#This Row],[Especificação]]</f>
        <v>1.1.1.9.99.0.1.00 - Outros Impostos - Principal</v>
      </c>
    </row>
    <row r="78" spans="1:21" x14ac:dyDescent="0.25">
      <c r="A78" s="84"/>
      <c r="B78" s="73"/>
      <c r="C78" s="26" t="s">
        <v>1558</v>
      </c>
      <c r="D78" s="26" t="s">
        <v>1558</v>
      </c>
      <c r="E78" s="26" t="s">
        <v>1558</v>
      </c>
      <c r="F78" s="26" t="s">
        <v>1570</v>
      </c>
      <c r="G78" s="26" t="s">
        <v>1574</v>
      </c>
      <c r="H78" s="26" t="s">
        <v>1561</v>
      </c>
      <c r="I78" s="26" t="s">
        <v>1567</v>
      </c>
      <c r="J78" s="26" t="s">
        <v>1564</v>
      </c>
      <c r="K78" s="21" t="str">
        <f>IF(Tabela813[[#This Row],[C]]&lt;&gt;"",IF(Tabela813[[#This Row],[RED]]&lt;&gt;"",(Tabela813[[#This Row],[RED]] &amp; "."),"") &amp; CONCATENATE(Tabela813[[#This Row],[C]],".",Tabela813[[#This Row],[O]],".",Tabela813[[#This Row],[E]],".",Tabela813[[#This Row],[D1]],".",Tabela813[[#This Row],[D2]],".",Tabela813[[#This Row],[D3]],".",Tabela813[[#This Row],[T]],".",Tabela813[[#This Row],[D4]]),"")</f>
        <v>1.1.1.9.99.0.2.00</v>
      </c>
      <c r="L78" s="27" t="s">
        <v>846</v>
      </c>
      <c r="M78" s="21" t="str">
        <f t="shared" si="1"/>
        <v>A</v>
      </c>
      <c r="N78" s="21">
        <f>IF(VALUE(Tabela813[[#This Row],[RED]]) &gt; 0,1,0) + IF(VALUE(J78)&gt;0,8,IF(VALUE(I78)&gt;0,7,IF(VALUE(H78)&gt;0,6,IF(VALUE(G78)&gt;0,5,IF(VALUE(F78)&gt;0,4,IF(VALUE(E78)&gt;0,3,IF(VALUE(D78)&gt;0,2,1)))))))</f>
        <v>7</v>
      </c>
      <c r="O78" s="26" t="s">
        <v>51</v>
      </c>
      <c r="P78" s="1" t="s">
        <v>78</v>
      </c>
      <c r="Q78" s="1"/>
      <c r="R78" s="21"/>
      <c r="S78" s="7" t="str">
        <f>Tabela813[[#This Row],[NR]]&amp;" - "&amp;Tabela813[[#This Row],[Especificação]]</f>
        <v>1.1.1.9.99.0.2.00 - Outros Impostos - Multas e Juros de Mora</v>
      </c>
      <c r="T78" s="7" t="str">
        <f>Tabela813[[#This Row],[NR]]&amp;" - "&amp;Tabela813[[#This Row],[Especificação]]</f>
        <v>1.1.1.9.99.0.2.00 - Outros Impostos - Multas e Juros de Mora</v>
      </c>
      <c r="U78" s="7" t="str">
        <f>Tabela813[[#This Row],[NR]]&amp; " - "&amp;Tabela813[[#This Row],[Especificação]]</f>
        <v>1.1.1.9.99.0.2.00 - Outros Impostos - Multas e Juros de Mora</v>
      </c>
    </row>
    <row r="79" spans="1:21" x14ac:dyDescent="0.25">
      <c r="A79" s="84"/>
      <c r="B79" s="73"/>
      <c r="C79" s="26" t="s">
        <v>1558</v>
      </c>
      <c r="D79" s="26" t="s">
        <v>1558</v>
      </c>
      <c r="E79" s="26" t="s">
        <v>1558</v>
      </c>
      <c r="F79" s="26" t="s">
        <v>1570</v>
      </c>
      <c r="G79" s="26" t="s">
        <v>1574</v>
      </c>
      <c r="H79" s="26" t="s">
        <v>1561</v>
      </c>
      <c r="I79" s="26" t="s">
        <v>1559</v>
      </c>
      <c r="J79" s="26" t="s">
        <v>1564</v>
      </c>
      <c r="K79" s="21" t="str">
        <f>IF(Tabela813[[#This Row],[C]]&lt;&gt;"",IF(Tabela813[[#This Row],[RED]]&lt;&gt;"",(Tabela813[[#This Row],[RED]] &amp; "."),"") &amp; CONCATENATE(Tabela813[[#This Row],[C]],".",Tabela813[[#This Row],[O]],".",Tabela813[[#This Row],[E]],".",Tabela813[[#This Row],[D1]],".",Tabela813[[#This Row],[D2]],".",Tabela813[[#This Row],[D3]],".",Tabela813[[#This Row],[T]],".",Tabela813[[#This Row],[D4]]),"")</f>
        <v>1.1.1.9.99.0.3.00</v>
      </c>
      <c r="L79" s="27" t="s">
        <v>847</v>
      </c>
      <c r="M79" s="21" t="str">
        <f t="shared" si="1"/>
        <v>A</v>
      </c>
      <c r="N79" s="21">
        <f>IF(VALUE(Tabela813[[#This Row],[RED]]) &gt; 0,1,0) + IF(VALUE(J79)&gt;0,8,IF(VALUE(I79)&gt;0,7,IF(VALUE(H79)&gt;0,6,IF(VALUE(G79)&gt;0,5,IF(VALUE(F79)&gt;0,4,IF(VALUE(E79)&gt;0,3,IF(VALUE(D79)&gt;0,2,1)))))))</f>
        <v>7</v>
      </c>
      <c r="O79" s="26" t="s">
        <v>51</v>
      </c>
      <c r="P79" s="1" t="s">
        <v>78</v>
      </c>
      <c r="Q79" s="1"/>
      <c r="R79" s="21"/>
      <c r="S79" s="7" t="str">
        <f>Tabela813[[#This Row],[NR]]&amp;" - "&amp;Tabela813[[#This Row],[Especificação]]</f>
        <v>1.1.1.9.99.0.3.00 - Outros Impostos - Dívida Ativa</v>
      </c>
      <c r="T79" s="7" t="str">
        <f>Tabela813[[#This Row],[NR]]&amp;" - "&amp;Tabela813[[#This Row],[Especificação]]</f>
        <v>1.1.1.9.99.0.3.00 - Outros Impostos - Dívida Ativa</v>
      </c>
      <c r="U79" s="7" t="str">
        <f>Tabela813[[#This Row],[NR]]&amp; " - "&amp;Tabela813[[#This Row],[Especificação]]</f>
        <v>1.1.1.9.99.0.3.00 - Outros Impostos - Dívida Ativa</v>
      </c>
    </row>
    <row r="80" spans="1:21" x14ac:dyDescent="0.25">
      <c r="A80" s="84"/>
      <c r="B80" s="73"/>
      <c r="C80" s="26" t="s">
        <v>1558</v>
      </c>
      <c r="D80" s="26" t="s">
        <v>1558</v>
      </c>
      <c r="E80" s="26" t="s">
        <v>1558</v>
      </c>
      <c r="F80" s="26" t="s">
        <v>1570</v>
      </c>
      <c r="G80" s="26" t="s">
        <v>1574</v>
      </c>
      <c r="H80" s="26" t="s">
        <v>1561</v>
      </c>
      <c r="I80" s="26" t="s">
        <v>1568</v>
      </c>
      <c r="J80" s="26" t="s">
        <v>1564</v>
      </c>
      <c r="K80" s="21" t="str">
        <f>IF(Tabela813[[#This Row],[C]]&lt;&gt;"",IF(Tabela813[[#This Row],[RED]]&lt;&gt;"",(Tabela813[[#This Row],[RED]] &amp; "."),"") &amp; CONCATENATE(Tabela813[[#This Row],[C]],".",Tabela813[[#This Row],[O]],".",Tabela813[[#This Row],[E]],".",Tabela813[[#This Row],[D1]],".",Tabela813[[#This Row],[D2]],".",Tabela813[[#This Row],[D3]],".",Tabela813[[#This Row],[T]],".",Tabela813[[#This Row],[D4]]),"")</f>
        <v>1.1.1.9.99.0.4.00</v>
      </c>
      <c r="L80" s="27" t="s">
        <v>848</v>
      </c>
      <c r="M80" s="21" t="str">
        <f t="shared" si="1"/>
        <v>A</v>
      </c>
      <c r="N80" s="21">
        <f>IF(VALUE(Tabela813[[#This Row],[RED]]) &gt; 0,1,0) + IF(VALUE(J80)&gt;0,8,IF(VALUE(I80)&gt;0,7,IF(VALUE(H80)&gt;0,6,IF(VALUE(G80)&gt;0,5,IF(VALUE(F80)&gt;0,4,IF(VALUE(E80)&gt;0,3,IF(VALUE(D80)&gt;0,2,1)))))))</f>
        <v>7</v>
      </c>
      <c r="O80" s="26" t="s">
        <v>51</v>
      </c>
      <c r="P80" s="1" t="s">
        <v>78</v>
      </c>
      <c r="Q80" s="1"/>
      <c r="R80" s="21"/>
      <c r="S80" s="7" t="str">
        <f>Tabela813[[#This Row],[NR]]&amp;" - "&amp;Tabela813[[#This Row],[Especificação]]</f>
        <v>1.1.1.9.99.0.4.00 - Outros Impostos - Dívida Ativa - Multas e Juros de Mora da Dívida Ativa</v>
      </c>
      <c r="T80" s="7" t="str">
        <f>Tabela813[[#This Row],[NR]]&amp;" - "&amp;Tabela813[[#This Row],[Especificação]]</f>
        <v>1.1.1.9.99.0.4.00 - Outros Impostos - Dívida Ativa - Multas e Juros de Mora da Dívida Ativa</v>
      </c>
      <c r="U80" s="7" t="str">
        <f>Tabela813[[#This Row],[NR]]&amp; " - "&amp;Tabela813[[#This Row],[Especificação]]</f>
        <v>1.1.1.9.99.0.4.00 - Outros Impostos - Dívida Ativa - Multas e Juros de Mora da Dívida Ativa</v>
      </c>
    </row>
    <row r="81" spans="1:21" x14ac:dyDescent="0.25">
      <c r="A81" s="84"/>
      <c r="B81" s="73"/>
      <c r="C81" s="26" t="s">
        <v>1558</v>
      </c>
      <c r="D81" s="26" t="s">
        <v>1558</v>
      </c>
      <c r="E81" s="26" t="s">
        <v>1558</v>
      </c>
      <c r="F81" s="26" t="s">
        <v>1570</v>
      </c>
      <c r="G81" s="26" t="s">
        <v>1574</v>
      </c>
      <c r="H81" s="26" t="s">
        <v>1561</v>
      </c>
      <c r="I81" s="26" t="s">
        <v>1569</v>
      </c>
      <c r="J81" s="26" t="s">
        <v>1564</v>
      </c>
      <c r="K81" s="21" t="str">
        <f>IF(Tabela813[[#This Row],[C]]&lt;&gt;"",IF(Tabela813[[#This Row],[RED]]&lt;&gt;"",(Tabela813[[#This Row],[RED]] &amp; "."),"") &amp; CONCATENATE(Tabela813[[#This Row],[C]],".",Tabela813[[#This Row],[O]],".",Tabela813[[#This Row],[E]],".",Tabela813[[#This Row],[D1]],".",Tabela813[[#This Row],[D2]],".",Tabela813[[#This Row],[D3]],".",Tabela813[[#This Row],[T]],".",Tabela813[[#This Row],[D4]]),"")</f>
        <v>1.1.1.9.99.0.5.00</v>
      </c>
      <c r="L81" s="27" t="s">
        <v>849</v>
      </c>
      <c r="M81" s="21" t="str">
        <f t="shared" si="1"/>
        <v>A</v>
      </c>
      <c r="N81" s="21">
        <f>IF(VALUE(Tabela813[[#This Row],[RED]]) &gt; 0,1,0) + IF(VALUE(J81)&gt;0,8,IF(VALUE(I81)&gt;0,7,IF(VALUE(H81)&gt;0,6,IF(VALUE(G81)&gt;0,5,IF(VALUE(F81)&gt;0,4,IF(VALUE(E81)&gt;0,3,IF(VALUE(D81)&gt;0,2,1)))))))</f>
        <v>7</v>
      </c>
      <c r="O81" s="26" t="s">
        <v>51</v>
      </c>
      <c r="P81" s="1" t="s">
        <v>78</v>
      </c>
      <c r="Q81" s="1"/>
      <c r="R81" s="21"/>
      <c r="S81" s="7" t="str">
        <f>Tabela813[[#This Row],[NR]]&amp;" - "&amp;Tabela813[[#This Row],[Especificação]]</f>
        <v>1.1.1.9.99.0.5.00 - Outros Impostos - Multas</v>
      </c>
      <c r="T81" s="7" t="str">
        <f>Tabela813[[#This Row],[NR]]&amp;" - "&amp;Tabela813[[#This Row],[Especificação]]</f>
        <v>1.1.1.9.99.0.5.00 - Outros Impostos - Multas</v>
      </c>
      <c r="U81" s="7" t="str">
        <f>Tabela813[[#This Row],[NR]]&amp; " - "&amp;Tabela813[[#This Row],[Especificação]]</f>
        <v>1.1.1.9.99.0.5.00 - Outros Impostos - Multas</v>
      </c>
    </row>
    <row r="82" spans="1:21" x14ac:dyDescent="0.25">
      <c r="A82" s="84"/>
      <c r="B82" s="73"/>
      <c r="C82" s="26" t="s">
        <v>1558</v>
      </c>
      <c r="D82" s="26" t="s">
        <v>1558</v>
      </c>
      <c r="E82" s="26" t="s">
        <v>1558</v>
      </c>
      <c r="F82" s="26" t="s">
        <v>1570</v>
      </c>
      <c r="G82" s="26" t="s">
        <v>1574</v>
      </c>
      <c r="H82" s="26" t="s">
        <v>1561</v>
      </c>
      <c r="I82" s="26" t="s">
        <v>1563</v>
      </c>
      <c r="J82" s="26" t="s">
        <v>1564</v>
      </c>
      <c r="K82" s="21" t="str">
        <f>IF(Tabela813[[#This Row],[C]]&lt;&gt;"",IF(Tabela813[[#This Row],[RED]]&lt;&gt;"",(Tabela813[[#This Row],[RED]] &amp; "."),"") &amp; CONCATENATE(Tabela813[[#This Row],[C]],".",Tabela813[[#This Row],[O]],".",Tabela813[[#This Row],[E]],".",Tabela813[[#This Row],[D1]],".",Tabela813[[#This Row],[D2]],".",Tabela813[[#This Row],[D3]],".",Tabela813[[#This Row],[T]],".",Tabela813[[#This Row],[D4]]),"")</f>
        <v>1.1.1.9.99.0.6.00</v>
      </c>
      <c r="L82" s="27" t="s">
        <v>850</v>
      </c>
      <c r="M82" s="21" t="str">
        <f t="shared" si="1"/>
        <v>A</v>
      </c>
      <c r="N82" s="21">
        <f>IF(VALUE(Tabela813[[#This Row],[RED]]) &gt; 0,1,0) + IF(VALUE(J82)&gt;0,8,IF(VALUE(I82)&gt;0,7,IF(VALUE(H82)&gt;0,6,IF(VALUE(G82)&gt;0,5,IF(VALUE(F82)&gt;0,4,IF(VALUE(E82)&gt;0,3,IF(VALUE(D82)&gt;0,2,1)))))))</f>
        <v>7</v>
      </c>
      <c r="O82" s="26" t="s">
        <v>51</v>
      </c>
      <c r="P82" s="1" t="s">
        <v>78</v>
      </c>
      <c r="Q82" s="1"/>
      <c r="R82" s="21"/>
      <c r="S82" s="7" t="str">
        <f>Tabela813[[#This Row],[NR]]&amp;" - "&amp;Tabela813[[#This Row],[Especificação]]</f>
        <v>1.1.1.9.99.0.6.00 - Outros Impostos - Juros de Mora</v>
      </c>
      <c r="T82" s="7" t="str">
        <f>Tabela813[[#This Row],[NR]]&amp;" - "&amp;Tabela813[[#This Row],[Especificação]]</f>
        <v>1.1.1.9.99.0.6.00 - Outros Impostos - Juros de Mora</v>
      </c>
      <c r="U82" s="7" t="str">
        <f>Tabela813[[#This Row],[NR]]&amp; " - "&amp;Tabela813[[#This Row],[Especificação]]</f>
        <v>1.1.1.9.99.0.6.00 - Outros Impostos - Juros de Mora</v>
      </c>
    </row>
    <row r="83" spans="1:21" x14ac:dyDescent="0.25">
      <c r="A83" s="84"/>
      <c r="B83" s="73"/>
      <c r="C83" s="26" t="s">
        <v>1558</v>
      </c>
      <c r="D83" s="26" t="s">
        <v>1558</v>
      </c>
      <c r="E83" s="26" t="s">
        <v>1558</v>
      </c>
      <c r="F83" s="26" t="s">
        <v>1570</v>
      </c>
      <c r="G83" s="26" t="s">
        <v>1574</v>
      </c>
      <c r="H83" s="26" t="s">
        <v>1561</v>
      </c>
      <c r="I83" s="26" t="s">
        <v>1565</v>
      </c>
      <c r="J83" s="26" t="s">
        <v>1564</v>
      </c>
      <c r="K83" s="21" t="str">
        <f>IF(Tabela813[[#This Row],[C]]&lt;&gt;"",IF(Tabela813[[#This Row],[RED]]&lt;&gt;"",(Tabela813[[#This Row],[RED]] &amp; "."),"") &amp; CONCATENATE(Tabela813[[#This Row],[C]],".",Tabela813[[#This Row],[O]],".",Tabela813[[#This Row],[E]],".",Tabela813[[#This Row],[D1]],".",Tabela813[[#This Row],[D2]],".",Tabela813[[#This Row],[D3]],".",Tabela813[[#This Row],[T]],".",Tabela813[[#This Row],[D4]]),"")</f>
        <v>1.1.1.9.99.0.7.00</v>
      </c>
      <c r="L83" s="27" t="s">
        <v>851</v>
      </c>
      <c r="M83" s="21" t="str">
        <f t="shared" si="1"/>
        <v>A</v>
      </c>
      <c r="N83" s="21">
        <f>IF(VALUE(Tabela813[[#This Row],[RED]]) &gt; 0,1,0) + IF(VALUE(J83)&gt;0,8,IF(VALUE(I83)&gt;0,7,IF(VALUE(H83)&gt;0,6,IF(VALUE(G83)&gt;0,5,IF(VALUE(F83)&gt;0,4,IF(VALUE(E83)&gt;0,3,IF(VALUE(D83)&gt;0,2,1)))))))</f>
        <v>7</v>
      </c>
      <c r="O83" s="26" t="s">
        <v>51</v>
      </c>
      <c r="P83" s="1" t="s">
        <v>78</v>
      </c>
      <c r="Q83" s="1"/>
      <c r="R83" s="21"/>
      <c r="S83" s="7" t="str">
        <f>Tabela813[[#This Row],[NR]]&amp;" - "&amp;Tabela813[[#This Row],[Especificação]]</f>
        <v>1.1.1.9.99.0.7.00 - Outros Impostos - Dívida Ativa - Multas da Dívida Ativa</v>
      </c>
      <c r="T83" s="7" t="str">
        <f>Tabela813[[#This Row],[NR]]&amp;" - "&amp;Tabela813[[#This Row],[Especificação]]</f>
        <v>1.1.1.9.99.0.7.00 - Outros Impostos - Dívida Ativa - Multas da Dívida Ativa</v>
      </c>
      <c r="U83" s="7" t="str">
        <f>Tabela813[[#This Row],[NR]]&amp; " - "&amp;Tabela813[[#This Row],[Especificação]]</f>
        <v>1.1.1.9.99.0.7.00 - Outros Impostos - Dívida Ativa - Multas da Dívida Ativa</v>
      </c>
    </row>
    <row r="84" spans="1:21" x14ac:dyDescent="0.25">
      <c r="A84" s="84"/>
      <c r="B84" s="73"/>
      <c r="C84" s="26" t="s">
        <v>1558</v>
      </c>
      <c r="D84" s="26" t="s">
        <v>1558</v>
      </c>
      <c r="E84" s="26" t="s">
        <v>1558</v>
      </c>
      <c r="F84" s="26" t="s">
        <v>1570</v>
      </c>
      <c r="G84" s="26" t="s">
        <v>1574</v>
      </c>
      <c r="H84" s="26" t="s">
        <v>1561</v>
      </c>
      <c r="I84" s="26" t="s">
        <v>1566</v>
      </c>
      <c r="J84" s="26" t="s">
        <v>1564</v>
      </c>
      <c r="K84" s="21" t="str">
        <f>IF(Tabela813[[#This Row],[C]]&lt;&gt;"",IF(Tabela813[[#This Row],[RED]]&lt;&gt;"",(Tabela813[[#This Row],[RED]] &amp; "."),"") &amp; CONCATENATE(Tabela813[[#This Row],[C]],".",Tabela813[[#This Row],[O]],".",Tabela813[[#This Row],[E]],".",Tabela813[[#This Row],[D1]],".",Tabela813[[#This Row],[D2]],".",Tabela813[[#This Row],[D3]],".",Tabela813[[#This Row],[T]],".",Tabela813[[#This Row],[D4]]),"")</f>
        <v>1.1.1.9.99.0.8.00</v>
      </c>
      <c r="L84" s="27" t="s">
        <v>852</v>
      </c>
      <c r="M84" s="21" t="str">
        <f t="shared" si="1"/>
        <v>A</v>
      </c>
      <c r="N84" s="21">
        <f>IF(VALUE(Tabela813[[#This Row],[RED]]) &gt; 0,1,0) + IF(VALUE(J84)&gt;0,8,IF(VALUE(I84)&gt;0,7,IF(VALUE(H84)&gt;0,6,IF(VALUE(G84)&gt;0,5,IF(VALUE(F84)&gt;0,4,IF(VALUE(E84)&gt;0,3,IF(VALUE(D84)&gt;0,2,1)))))))</f>
        <v>7</v>
      </c>
      <c r="O84" s="26" t="s">
        <v>51</v>
      </c>
      <c r="P84" s="1" t="s">
        <v>78</v>
      </c>
      <c r="Q84" s="1"/>
      <c r="R84" s="21"/>
      <c r="S84" s="7" t="str">
        <f>Tabela813[[#This Row],[NR]]&amp;" - "&amp;Tabela813[[#This Row],[Especificação]]</f>
        <v>1.1.1.9.99.0.8.00 - Outros Impostos - Juros de Mora da Dívida Ativa</v>
      </c>
      <c r="T84" s="7" t="str">
        <f>Tabela813[[#This Row],[NR]]&amp;" - "&amp;Tabela813[[#This Row],[Especificação]]</f>
        <v>1.1.1.9.99.0.8.00 - Outros Impostos - Juros de Mora da Dívida Ativa</v>
      </c>
      <c r="U84" s="7" t="str">
        <f>Tabela813[[#This Row],[NR]]&amp; " - "&amp;Tabela813[[#This Row],[Especificação]]</f>
        <v>1.1.1.9.99.0.8.00 - Outros Impostos - Juros de Mora da Dívida Ativa</v>
      </c>
    </row>
    <row r="85" spans="1:21" ht="45" x14ac:dyDescent="0.25">
      <c r="A85" s="84"/>
      <c r="B85" s="73"/>
      <c r="C85" s="26" t="s">
        <v>1558</v>
      </c>
      <c r="D85" s="26" t="s">
        <v>1558</v>
      </c>
      <c r="E85" s="26" t="s">
        <v>1567</v>
      </c>
      <c r="F85" s="26" t="s">
        <v>1561</v>
      </c>
      <c r="G85" s="26" t="s">
        <v>1564</v>
      </c>
      <c r="H85" s="26" t="s">
        <v>1561</v>
      </c>
      <c r="I85" s="26" t="s">
        <v>1561</v>
      </c>
      <c r="J85" s="26" t="s">
        <v>1564</v>
      </c>
      <c r="K85" s="21" t="str">
        <f>IF(Tabela813[[#This Row],[C]]&lt;&gt;"",IF(Tabela813[[#This Row],[RED]]&lt;&gt;"",(Tabela813[[#This Row],[RED]] &amp; "."),"") &amp; CONCATENATE(Tabela813[[#This Row],[C]],".",Tabela813[[#This Row],[O]],".",Tabela813[[#This Row],[E]],".",Tabela813[[#This Row],[D1]],".",Tabela813[[#This Row],[D2]],".",Tabela813[[#This Row],[D3]],".",Tabela813[[#This Row],[T]],".",Tabela813[[#This Row],[D4]]),"")</f>
        <v>1.1.2.0.00.0.0.00</v>
      </c>
      <c r="L85" s="27" t="s">
        <v>80</v>
      </c>
      <c r="M85" s="21" t="str">
        <f t="shared" si="1"/>
        <v>S</v>
      </c>
      <c r="N85" s="21">
        <f>IF(VALUE(Tabela813[[#This Row],[RED]]) &gt; 0,1,0) + IF(VALUE(J85)&gt;0,8,IF(VALUE(I85)&gt;0,7,IF(VALUE(H85)&gt;0,6,IF(VALUE(G85)&gt;0,5,IF(VALUE(F85)&gt;0,4,IF(VALUE(E85)&gt;0,3,IF(VALUE(D85)&gt;0,2,1)))))))</f>
        <v>3</v>
      </c>
      <c r="O85" s="26" t="s">
        <v>45</v>
      </c>
      <c r="P85" s="1" t="s">
        <v>81</v>
      </c>
      <c r="Q85" s="1"/>
      <c r="R85" s="21"/>
      <c r="S85" s="7" t="str">
        <f>Tabela813[[#This Row],[NR]]&amp;" - "&amp;Tabela813[[#This Row],[Especificação]]</f>
        <v>1.1.2.0.00.0.0.00 - Taxas</v>
      </c>
      <c r="T85" s="7" t="str">
        <f>Tabela813[[#This Row],[NR]]&amp;" - "&amp;Tabela813[[#This Row],[Especificação]]</f>
        <v>1.1.2.0.00.0.0.00 - Taxas</v>
      </c>
      <c r="U85" s="7" t="str">
        <f>Tabela813[[#This Row],[NR]]&amp; " - "&amp;Tabela813[[#This Row],[Especificação]]</f>
        <v>1.1.2.0.00.0.0.00 - Taxas</v>
      </c>
    </row>
    <row r="86" spans="1:21" x14ac:dyDescent="0.25">
      <c r="A86" s="84"/>
      <c r="B86" s="73"/>
      <c r="C86" s="26" t="s">
        <v>1558</v>
      </c>
      <c r="D86" s="26" t="s">
        <v>1558</v>
      </c>
      <c r="E86" s="26" t="s">
        <v>1567</v>
      </c>
      <c r="F86" s="26" t="s">
        <v>1558</v>
      </c>
      <c r="G86" s="26" t="s">
        <v>1564</v>
      </c>
      <c r="H86" s="26" t="s">
        <v>1561</v>
      </c>
      <c r="I86" s="26" t="s">
        <v>1561</v>
      </c>
      <c r="J86" s="26" t="s">
        <v>1564</v>
      </c>
      <c r="K86" s="21" t="str">
        <f>IF(Tabela813[[#This Row],[C]]&lt;&gt;"",IF(Tabela813[[#This Row],[RED]]&lt;&gt;"",(Tabela813[[#This Row],[RED]] &amp; "."),"") &amp; CONCATENATE(Tabela813[[#This Row],[C]],".",Tabela813[[#This Row],[O]],".",Tabela813[[#This Row],[E]],".",Tabela813[[#This Row],[D1]],".",Tabela813[[#This Row],[D2]],".",Tabela813[[#This Row],[D3]],".",Tabela813[[#This Row],[T]],".",Tabela813[[#This Row],[D4]]),"")</f>
        <v>1.1.2.1.00.0.0.00</v>
      </c>
      <c r="L86" s="27" t="s">
        <v>3754</v>
      </c>
      <c r="M86" s="21" t="str">
        <f t="shared" si="1"/>
        <v>S</v>
      </c>
      <c r="N86" s="21">
        <f>IF(VALUE(Tabela813[[#This Row],[RED]]) &gt; 0,1,0) + IF(VALUE(J86)&gt;0,8,IF(VALUE(I86)&gt;0,7,IF(VALUE(H86)&gt;0,6,IF(VALUE(G86)&gt;0,5,IF(VALUE(F86)&gt;0,4,IF(VALUE(E86)&gt;0,3,IF(VALUE(D86)&gt;0,2,1)))))))</f>
        <v>4</v>
      </c>
      <c r="O86" s="26" t="s">
        <v>45</v>
      </c>
      <c r="P86" s="1" t="s">
        <v>82</v>
      </c>
      <c r="Q86" s="1"/>
      <c r="R86" s="21"/>
      <c r="S86" s="7" t="str">
        <f>Tabela813[[#This Row],[NR]]&amp;" - "&amp;Tabela813[[#This Row],[Especificação]]</f>
        <v>1.1.2.1.00.0.0.00 - Taxas Pelo Exercício do Poder de Polícia</v>
      </c>
      <c r="T86" s="7" t="str">
        <f>Tabela813[[#This Row],[NR]]&amp;" - "&amp;Tabela813[[#This Row],[Especificação]]</f>
        <v>1.1.2.1.00.0.0.00 - Taxas Pelo Exercício do Poder de Polícia</v>
      </c>
      <c r="U86" s="7" t="str">
        <f>Tabela813[[#This Row],[NR]]&amp; " - "&amp;Tabela813[[#This Row],[Especificação]]</f>
        <v>1.1.2.1.00.0.0.00 - Taxas Pelo Exercício do Poder de Polícia</v>
      </c>
    </row>
    <row r="87" spans="1:21" x14ac:dyDescent="0.25">
      <c r="A87" s="84"/>
      <c r="B87" s="73"/>
      <c r="C87" s="26" t="s">
        <v>1558</v>
      </c>
      <c r="D87" s="26" t="s">
        <v>1558</v>
      </c>
      <c r="E87" s="26" t="s">
        <v>1567</v>
      </c>
      <c r="F87" s="26" t="s">
        <v>1558</v>
      </c>
      <c r="G87" s="26" t="s">
        <v>1560</v>
      </c>
      <c r="H87" s="26" t="s">
        <v>1561</v>
      </c>
      <c r="I87" s="26" t="s">
        <v>1561</v>
      </c>
      <c r="J87" s="26" t="s">
        <v>1564</v>
      </c>
      <c r="K87" s="21" t="str">
        <f>IF(Tabela813[[#This Row],[C]]&lt;&gt;"",IF(Tabela813[[#This Row],[RED]]&lt;&gt;"",(Tabela813[[#This Row],[RED]] &amp; "."),"") &amp; CONCATENATE(Tabela813[[#This Row],[C]],".",Tabela813[[#This Row],[O]],".",Tabela813[[#This Row],[E]],".",Tabela813[[#This Row],[D1]],".",Tabela813[[#This Row],[D2]],".",Tabela813[[#This Row],[D3]],".",Tabela813[[#This Row],[T]],".",Tabela813[[#This Row],[D4]]),"")</f>
        <v>1.1.2.1.01.0.0.00</v>
      </c>
      <c r="L87" s="27" t="s">
        <v>83</v>
      </c>
      <c r="M87" s="21" t="str">
        <f t="shared" si="1"/>
        <v>S</v>
      </c>
      <c r="N87" s="21">
        <f>IF(VALUE(Tabela813[[#This Row],[RED]]) &gt; 0,1,0) + IF(VALUE(J87)&gt;0,8,IF(VALUE(I87)&gt;0,7,IF(VALUE(H87)&gt;0,6,IF(VALUE(G87)&gt;0,5,IF(VALUE(F87)&gt;0,4,IF(VALUE(E87)&gt;0,3,IF(VALUE(D87)&gt;0,2,1)))))))</f>
        <v>5</v>
      </c>
      <c r="O87" s="26" t="s">
        <v>51</v>
      </c>
      <c r="P87" s="1" t="s">
        <v>84</v>
      </c>
      <c r="Q87" s="1"/>
      <c r="R87" s="21"/>
      <c r="S87" s="7" t="str">
        <f>Tabela813[[#This Row],[NR]]&amp;" - "&amp;Tabela813[[#This Row],[Especificação]]</f>
        <v>1.1.2.1.01.0.0.00 - Taxas de Inspeção, Controle e Fiscalização</v>
      </c>
      <c r="T87" s="7" t="str">
        <f>Tabela813[[#This Row],[NR]]&amp;" - "&amp;Tabela813[[#This Row],[Especificação]]</f>
        <v>1.1.2.1.01.0.0.00 - Taxas de Inspeção, Controle e Fiscalização</v>
      </c>
      <c r="U87" s="7" t="str">
        <f>Tabela813[[#This Row],[NR]]&amp; " - "&amp;Tabela813[[#This Row],[Especificação]]</f>
        <v>1.1.2.1.01.0.0.00 - Taxas de Inspeção, Controle e Fiscalização</v>
      </c>
    </row>
    <row r="88" spans="1:21" x14ac:dyDescent="0.25">
      <c r="A88" s="84"/>
      <c r="B88" s="73"/>
      <c r="C88" s="26" t="s">
        <v>1558</v>
      </c>
      <c r="D88" s="26" t="s">
        <v>1558</v>
      </c>
      <c r="E88" s="26" t="s">
        <v>1567</v>
      </c>
      <c r="F88" s="26" t="s">
        <v>1558</v>
      </c>
      <c r="G88" s="26" t="s">
        <v>1560</v>
      </c>
      <c r="H88" s="26" t="s">
        <v>1561</v>
      </c>
      <c r="I88" s="26" t="s">
        <v>1558</v>
      </c>
      <c r="J88" s="26" t="s">
        <v>1564</v>
      </c>
      <c r="K88" s="21" t="str">
        <f>IF(Tabela813[[#This Row],[C]]&lt;&gt;"",IF(Tabela813[[#This Row],[RED]]&lt;&gt;"",(Tabela813[[#This Row],[RED]] &amp; "."),"") &amp; CONCATENATE(Tabela813[[#This Row],[C]],".",Tabela813[[#This Row],[O]],".",Tabela813[[#This Row],[E]],".",Tabela813[[#This Row],[D1]],".",Tabela813[[#This Row],[D2]],".",Tabela813[[#This Row],[D3]],".",Tabela813[[#This Row],[T]],".",Tabela813[[#This Row],[D4]]),"")</f>
        <v>1.1.2.1.01.0.1.00</v>
      </c>
      <c r="L88" s="27" t="s">
        <v>853</v>
      </c>
      <c r="M88" s="21" t="str">
        <f t="shared" si="1"/>
        <v>A</v>
      </c>
      <c r="N88" s="21">
        <f>IF(VALUE(Tabela813[[#This Row],[RED]]) &gt; 0,1,0) + IF(VALUE(J88)&gt;0,8,IF(VALUE(I88)&gt;0,7,IF(VALUE(H88)&gt;0,6,IF(VALUE(G88)&gt;0,5,IF(VALUE(F88)&gt;0,4,IF(VALUE(E88)&gt;0,3,IF(VALUE(D88)&gt;0,2,1)))))))</f>
        <v>7</v>
      </c>
      <c r="O88" s="26" t="s">
        <v>51</v>
      </c>
      <c r="P88" s="1" t="s">
        <v>84</v>
      </c>
      <c r="Q88" s="1"/>
      <c r="R88" s="21"/>
      <c r="S88" s="7" t="str">
        <f>Tabela813[[#This Row],[NR]]&amp;" - "&amp;Tabela813[[#This Row],[Especificação]]</f>
        <v>1.1.2.1.01.0.1.00 - Taxas de Inspeção, Controle e Fiscalização - Principal</v>
      </c>
      <c r="T88" s="7" t="str">
        <f>Tabela813[[#This Row],[NR]]&amp;" - "&amp;Tabela813[[#This Row],[Especificação]]</f>
        <v>1.1.2.1.01.0.1.00 - Taxas de Inspeção, Controle e Fiscalização - Principal</v>
      </c>
      <c r="U88" s="7" t="str">
        <f>Tabela813[[#This Row],[NR]]&amp; " - "&amp;Tabela813[[#This Row],[Especificação]]</f>
        <v>1.1.2.1.01.0.1.00 - Taxas de Inspeção, Controle e Fiscalização - Principal</v>
      </c>
    </row>
    <row r="89" spans="1:21" x14ac:dyDescent="0.25">
      <c r="A89" s="84"/>
      <c r="B89" s="73"/>
      <c r="C89" s="26" t="s">
        <v>1558</v>
      </c>
      <c r="D89" s="26" t="s">
        <v>1558</v>
      </c>
      <c r="E89" s="26" t="s">
        <v>1567</v>
      </c>
      <c r="F89" s="26" t="s">
        <v>1558</v>
      </c>
      <c r="G89" s="26" t="s">
        <v>1560</v>
      </c>
      <c r="H89" s="26" t="s">
        <v>1561</v>
      </c>
      <c r="I89" s="26" t="s">
        <v>1567</v>
      </c>
      <c r="J89" s="26" t="s">
        <v>1564</v>
      </c>
      <c r="K89" s="21" t="str">
        <f>IF(Tabela813[[#This Row],[C]]&lt;&gt;"",IF(Tabela813[[#This Row],[RED]]&lt;&gt;"",(Tabela813[[#This Row],[RED]] &amp; "."),"") &amp; CONCATENATE(Tabela813[[#This Row],[C]],".",Tabela813[[#This Row],[O]],".",Tabela813[[#This Row],[E]],".",Tabela813[[#This Row],[D1]],".",Tabela813[[#This Row],[D2]],".",Tabela813[[#This Row],[D3]],".",Tabela813[[#This Row],[T]],".",Tabela813[[#This Row],[D4]]),"")</f>
        <v>1.1.2.1.01.0.2.00</v>
      </c>
      <c r="L89" s="27" t="s">
        <v>854</v>
      </c>
      <c r="M89" s="21" t="str">
        <f t="shared" si="1"/>
        <v>A</v>
      </c>
      <c r="N89" s="21">
        <f>IF(VALUE(Tabela813[[#This Row],[RED]]) &gt; 0,1,0) + IF(VALUE(J89)&gt;0,8,IF(VALUE(I89)&gt;0,7,IF(VALUE(H89)&gt;0,6,IF(VALUE(G89)&gt;0,5,IF(VALUE(F89)&gt;0,4,IF(VALUE(E89)&gt;0,3,IF(VALUE(D89)&gt;0,2,1)))))))</f>
        <v>7</v>
      </c>
      <c r="O89" s="26" t="s">
        <v>51</v>
      </c>
      <c r="P89" s="1" t="s">
        <v>84</v>
      </c>
      <c r="Q89" s="1"/>
      <c r="R89" s="21"/>
      <c r="S89" s="7" t="str">
        <f>Tabela813[[#This Row],[NR]]&amp;" - "&amp;Tabela813[[#This Row],[Especificação]]</f>
        <v>1.1.2.1.01.0.2.00 - Taxas de Inspeção, Controle e Fiscalização - Multas e Juros de Mora</v>
      </c>
      <c r="T89" s="7" t="str">
        <f>Tabela813[[#This Row],[NR]]&amp;" - "&amp;Tabela813[[#This Row],[Especificação]]</f>
        <v>1.1.2.1.01.0.2.00 - Taxas de Inspeção, Controle e Fiscalização - Multas e Juros de Mora</v>
      </c>
      <c r="U89" s="7" t="str">
        <f>Tabela813[[#This Row],[NR]]&amp; " - "&amp;Tabela813[[#This Row],[Especificação]]</f>
        <v>1.1.2.1.01.0.2.00 - Taxas de Inspeção, Controle e Fiscalização - Multas e Juros de Mora</v>
      </c>
    </row>
    <row r="90" spans="1:21" x14ac:dyDescent="0.25">
      <c r="A90" s="84"/>
      <c r="B90" s="73"/>
      <c r="C90" s="26" t="s">
        <v>1558</v>
      </c>
      <c r="D90" s="26" t="s">
        <v>1558</v>
      </c>
      <c r="E90" s="26" t="s">
        <v>1567</v>
      </c>
      <c r="F90" s="26" t="s">
        <v>1558</v>
      </c>
      <c r="G90" s="26" t="s">
        <v>1560</v>
      </c>
      <c r="H90" s="26" t="s">
        <v>1561</v>
      </c>
      <c r="I90" s="26" t="s">
        <v>1559</v>
      </c>
      <c r="J90" s="26" t="s">
        <v>1564</v>
      </c>
      <c r="K90" s="21" t="str">
        <f>IF(Tabela813[[#This Row],[C]]&lt;&gt;"",IF(Tabela813[[#This Row],[RED]]&lt;&gt;"",(Tabela813[[#This Row],[RED]] &amp; "."),"") &amp; CONCATENATE(Tabela813[[#This Row],[C]],".",Tabela813[[#This Row],[O]],".",Tabela813[[#This Row],[E]],".",Tabela813[[#This Row],[D1]],".",Tabela813[[#This Row],[D2]],".",Tabela813[[#This Row],[D3]],".",Tabela813[[#This Row],[T]],".",Tabela813[[#This Row],[D4]]),"")</f>
        <v>1.1.2.1.01.0.3.00</v>
      </c>
      <c r="L90" s="27" t="s">
        <v>855</v>
      </c>
      <c r="M90" s="21" t="str">
        <f t="shared" si="1"/>
        <v>A</v>
      </c>
      <c r="N90" s="21">
        <f>IF(VALUE(Tabela813[[#This Row],[RED]]) &gt; 0,1,0) + IF(VALUE(J90)&gt;0,8,IF(VALUE(I90)&gt;0,7,IF(VALUE(H90)&gt;0,6,IF(VALUE(G90)&gt;0,5,IF(VALUE(F90)&gt;0,4,IF(VALUE(E90)&gt;0,3,IF(VALUE(D90)&gt;0,2,1)))))))</f>
        <v>7</v>
      </c>
      <c r="O90" s="26" t="s">
        <v>51</v>
      </c>
      <c r="P90" s="1" t="s">
        <v>84</v>
      </c>
      <c r="Q90" s="1"/>
      <c r="R90" s="21"/>
      <c r="S90" s="7" t="str">
        <f>Tabela813[[#This Row],[NR]]&amp;" - "&amp;Tabela813[[#This Row],[Especificação]]</f>
        <v>1.1.2.1.01.0.3.00 - Taxas de Inspeção, Controle e Fiscalização - Dívida Ativa</v>
      </c>
      <c r="T90" s="7" t="str">
        <f>Tabela813[[#This Row],[NR]]&amp;" - "&amp;Tabela813[[#This Row],[Especificação]]</f>
        <v>1.1.2.1.01.0.3.00 - Taxas de Inspeção, Controle e Fiscalização - Dívida Ativa</v>
      </c>
      <c r="U90" s="7" t="str">
        <f>Tabela813[[#This Row],[NR]]&amp; " - "&amp;Tabela813[[#This Row],[Especificação]]</f>
        <v>1.1.2.1.01.0.3.00 - Taxas de Inspeção, Controle e Fiscalização - Dívida Ativa</v>
      </c>
    </row>
    <row r="91" spans="1:21" ht="30" x14ac:dyDescent="0.25">
      <c r="A91" s="84"/>
      <c r="B91" s="73"/>
      <c r="C91" s="26" t="s">
        <v>1558</v>
      </c>
      <c r="D91" s="26" t="s">
        <v>1558</v>
      </c>
      <c r="E91" s="26" t="s">
        <v>1567</v>
      </c>
      <c r="F91" s="26" t="s">
        <v>1558</v>
      </c>
      <c r="G91" s="26" t="s">
        <v>1560</v>
      </c>
      <c r="H91" s="26" t="s">
        <v>1561</v>
      </c>
      <c r="I91" s="26" t="s">
        <v>1568</v>
      </c>
      <c r="J91" s="26" t="s">
        <v>1564</v>
      </c>
      <c r="K91" s="21" t="str">
        <f>IF(Tabela813[[#This Row],[C]]&lt;&gt;"",IF(Tabela813[[#This Row],[RED]]&lt;&gt;"",(Tabela813[[#This Row],[RED]] &amp; "."),"") &amp; CONCATENATE(Tabela813[[#This Row],[C]],".",Tabela813[[#This Row],[O]],".",Tabela813[[#This Row],[E]],".",Tabela813[[#This Row],[D1]],".",Tabela813[[#This Row],[D2]],".",Tabela813[[#This Row],[D3]],".",Tabela813[[#This Row],[T]],".",Tabela813[[#This Row],[D4]]),"")</f>
        <v>1.1.2.1.01.0.4.00</v>
      </c>
      <c r="L91" s="27" t="s">
        <v>856</v>
      </c>
      <c r="M91" s="21" t="str">
        <f t="shared" si="1"/>
        <v>A</v>
      </c>
      <c r="N91" s="21">
        <f>IF(VALUE(Tabela813[[#This Row],[RED]]) &gt; 0,1,0) + IF(VALUE(J91)&gt;0,8,IF(VALUE(I91)&gt;0,7,IF(VALUE(H91)&gt;0,6,IF(VALUE(G91)&gt;0,5,IF(VALUE(F91)&gt;0,4,IF(VALUE(E91)&gt;0,3,IF(VALUE(D91)&gt;0,2,1)))))))</f>
        <v>7</v>
      </c>
      <c r="O91" s="26" t="s">
        <v>51</v>
      </c>
      <c r="P91" s="1" t="s">
        <v>84</v>
      </c>
      <c r="Q91" s="1"/>
      <c r="R91" s="21"/>
      <c r="S91" s="7" t="str">
        <f>Tabela813[[#This Row],[NR]]&amp;" - "&amp;Tabela813[[#This Row],[Especificação]]</f>
        <v>1.1.2.1.01.0.4.00 - Taxas de Inspeção, Controle e Fiscalização - Dívida Ativa - Multas e Juros de Mora da Dívida Ativa</v>
      </c>
      <c r="T91" s="7" t="str">
        <f>Tabela813[[#This Row],[NR]]&amp;" - "&amp;Tabela813[[#This Row],[Especificação]]</f>
        <v>1.1.2.1.01.0.4.00 - Taxas de Inspeção, Controle e Fiscalização - Dívida Ativa - Multas e Juros de Mora da Dívida Ativa</v>
      </c>
      <c r="U91" s="7" t="str">
        <f>Tabela813[[#This Row],[NR]]&amp; " - "&amp;Tabela813[[#This Row],[Especificação]]</f>
        <v>1.1.2.1.01.0.4.00 - Taxas de Inspeção, Controle e Fiscalização - Dívida Ativa - Multas e Juros de Mora da Dívida Ativa</v>
      </c>
    </row>
    <row r="92" spans="1:21" x14ac:dyDescent="0.25">
      <c r="A92" s="84"/>
      <c r="B92" s="73"/>
      <c r="C92" s="26" t="s">
        <v>1558</v>
      </c>
      <c r="D92" s="26" t="s">
        <v>1558</v>
      </c>
      <c r="E92" s="26" t="s">
        <v>1567</v>
      </c>
      <c r="F92" s="26" t="s">
        <v>1558</v>
      </c>
      <c r="G92" s="26" t="s">
        <v>1560</v>
      </c>
      <c r="H92" s="26" t="s">
        <v>1561</v>
      </c>
      <c r="I92" s="26" t="s">
        <v>1569</v>
      </c>
      <c r="J92" s="26" t="s">
        <v>1564</v>
      </c>
      <c r="K92" s="21" t="str">
        <f>IF(Tabela813[[#This Row],[C]]&lt;&gt;"",IF(Tabela813[[#This Row],[RED]]&lt;&gt;"",(Tabela813[[#This Row],[RED]] &amp; "."),"") &amp; CONCATENATE(Tabela813[[#This Row],[C]],".",Tabela813[[#This Row],[O]],".",Tabela813[[#This Row],[E]],".",Tabela813[[#This Row],[D1]],".",Tabela813[[#This Row],[D2]],".",Tabela813[[#This Row],[D3]],".",Tabela813[[#This Row],[T]],".",Tabela813[[#This Row],[D4]]),"")</f>
        <v>1.1.2.1.01.0.5.00</v>
      </c>
      <c r="L92" s="27" t="s">
        <v>857</v>
      </c>
      <c r="M92" s="21" t="str">
        <f t="shared" si="1"/>
        <v>A</v>
      </c>
      <c r="N92" s="21">
        <f>IF(VALUE(Tabela813[[#This Row],[RED]]) &gt; 0,1,0) + IF(VALUE(J92)&gt;0,8,IF(VALUE(I92)&gt;0,7,IF(VALUE(H92)&gt;0,6,IF(VALUE(G92)&gt;0,5,IF(VALUE(F92)&gt;0,4,IF(VALUE(E92)&gt;0,3,IF(VALUE(D92)&gt;0,2,1)))))))</f>
        <v>7</v>
      </c>
      <c r="O92" s="26" t="s">
        <v>51</v>
      </c>
      <c r="P92" s="1" t="s">
        <v>84</v>
      </c>
      <c r="Q92" s="1"/>
      <c r="R92" s="21"/>
      <c r="S92" s="7" t="str">
        <f>Tabela813[[#This Row],[NR]]&amp;" - "&amp;Tabela813[[#This Row],[Especificação]]</f>
        <v>1.1.2.1.01.0.5.00 - Taxas de Inspeção, Controle e Fiscalização - Multas</v>
      </c>
      <c r="T92" s="7" t="str">
        <f>Tabela813[[#This Row],[NR]]&amp;" - "&amp;Tabela813[[#This Row],[Especificação]]</f>
        <v>1.1.2.1.01.0.5.00 - Taxas de Inspeção, Controle e Fiscalização - Multas</v>
      </c>
      <c r="U92" s="7" t="str">
        <f>Tabela813[[#This Row],[NR]]&amp; " - "&amp;Tabela813[[#This Row],[Especificação]]</f>
        <v>1.1.2.1.01.0.5.00 - Taxas de Inspeção, Controle e Fiscalização - Multas</v>
      </c>
    </row>
    <row r="93" spans="1:21" x14ac:dyDescent="0.25">
      <c r="A93" s="84"/>
      <c r="B93" s="73"/>
      <c r="C93" s="26" t="s">
        <v>1558</v>
      </c>
      <c r="D93" s="26" t="s">
        <v>1558</v>
      </c>
      <c r="E93" s="26" t="s">
        <v>1567</v>
      </c>
      <c r="F93" s="26" t="s">
        <v>1558</v>
      </c>
      <c r="G93" s="26" t="s">
        <v>1560</v>
      </c>
      <c r="H93" s="26" t="s">
        <v>1561</v>
      </c>
      <c r="I93" s="26" t="s">
        <v>1563</v>
      </c>
      <c r="J93" s="26" t="s">
        <v>1564</v>
      </c>
      <c r="K93" s="21" t="str">
        <f>IF(Tabela813[[#This Row],[C]]&lt;&gt;"",IF(Tabela813[[#This Row],[RED]]&lt;&gt;"",(Tabela813[[#This Row],[RED]] &amp; "."),"") &amp; CONCATENATE(Tabela813[[#This Row],[C]],".",Tabela813[[#This Row],[O]],".",Tabela813[[#This Row],[E]],".",Tabela813[[#This Row],[D1]],".",Tabela813[[#This Row],[D2]],".",Tabela813[[#This Row],[D3]],".",Tabela813[[#This Row],[T]],".",Tabela813[[#This Row],[D4]]),"")</f>
        <v>1.1.2.1.01.0.6.00</v>
      </c>
      <c r="L93" s="27" t="s">
        <v>858</v>
      </c>
      <c r="M93" s="21" t="str">
        <f t="shared" si="1"/>
        <v>A</v>
      </c>
      <c r="N93" s="21">
        <f>IF(VALUE(Tabela813[[#This Row],[RED]]) &gt; 0,1,0) + IF(VALUE(J93)&gt;0,8,IF(VALUE(I93)&gt;0,7,IF(VALUE(H93)&gt;0,6,IF(VALUE(G93)&gt;0,5,IF(VALUE(F93)&gt;0,4,IF(VALUE(E93)&gt;0,3,IF(VALUE(D93)&gt;0,2,1)))))))</f>
        <v>7</v>
      </c>
      <c r="O93" s="26" t="s">
        <v>51</v>
      </c>
      <c r="P93" s="1" t="s">
        <v>84</v>
      </c>
      <c r="Q93" s="1"/>
      <c r="R93" s="21"/>
      <c r="S93" s="7" t="str">
        <f>Tabela813[[#This Row],[NR]]&amp;" - "&amp;Tabela813[[#This Row],[Especificação]]</f>
        <v>1.1.2.1.01.0.6.00 - Taxas de Inspeção, Controle e Fiscalização - Juros de Mora</v>
      </c>
      <c r="T93" s="7" t="str">
        <f>Tabela813[[#This Row],[NR]]&amp;" - "&amp;Tabela813[[#This Row],[Especificação]]</f>
        <v>1.1.2.1.01.0.6.00 - Taxas de Inspeção, Controle e Fiscalização - Juros de Mora</v>
      </c>
      <c r="U93" s="7" t="str">
        <f>Tabela813[[#This Row],[NR]]&amp; " - "&amp;Tabela813[[#This Row],[Especificação]]</f>
        <v>1.1.2.1.01.0.6.00 - Taxas de Inspeção, Controle e Fiscalização - Juros de Mora</v>
      </c>
    </row>
    <row r="94" spans="1:21" ht="30" x14ac:dyDescent="0.25">
      <c r="A94" s="84"/>
      <c r="B94" s="73"/>
      <c r="C94" s="26" t="s">
        <v>1558</v>
      </c>
      <c r="D94" s="26" t="s">
        <v>1558</v>
      </c>
      <c r="E94" s="26" t="s">
        <v>1567</v>
      </c>
      <c r="F94" s="26" t="s">
        <v>1558</v>
      </c>
      <c r="G94" s="26" t="s">
        <v>1560</v>
      </c>
      <c r="H94" s="26" t="s">
        <v>1561</v>
      </c>
      <c r="I94" s="26" t="s">
        <v>1565</v>
      </c>
      <c r="J94" s="26" t="s">
        <v>1564</v>
      </c>
      <c r="K94" s="21" t="str">
        <f>IF(Tabela813[[#This Row],[C]]&lt;&gt;"",IF(Tabela813[[#This Row],[RED]]&lt;&gt;"",(Tabela813[[#This Row],[RED]] &amp; "."),"") &amp; CONCATENATE(Tabela813[[#This Row],[C]],".",Tabela813[[#This Row],[O]],".",Tabela813[[#This Row],[E]],".",Tabela813[[#This Row],[D1]],".",Tabela813[[#This Row],[D2]],".",Tabela813[[#This Row],[D3]],".",Tabela813[[#This Row],[T]],".",Tabela813[[#This Row],[D4]]),"")</f>
        <v>1.1.2.1.01.0.7.00</v>
      </c>
      <c r="L94" s="27" t="s">
        <v>859</v>
      </c>
      <c r="M94" s="21" t="str">
        <f t="shared" si="1"/>
        <v>A</v>
      </c>
      <c r="N94" s="21">
        <f>IF(VALUE(Tabela813[[#This Row],[RED]]) &gt; 0,1,0) + IF(VALUE(J94)&gt;0,8,IF(VALUE(I94)&gt;0,7,IF(VALUE(H94)&gt;0,6,IF(VALUE(G94)&gt;0,5,IF(VALUE(F94)&gt;0,4,IF(VALUE(E94)&gt;0,3,IF(VALUE(D94)&gt;0,2,1)))))))</f>
        <v>7</v>
      </c>
      <c r="O94" s="26" t="s">
        <v>51</v>
      </c>
      <c r="P94" s="1" t="s">
        <v>84</v>
      </c>
      <c r="Q94" s="1"/>
      <c r="R94" s="21"/>
      <c r="S94" s="7" t="str">
        <f>Tabela813[[#This Row],[NR]]&amp;" - "&amp;Tabela813[[#This Row],[Especificação]]</f>
        <v>1.1.2.1.01.0.7.00 - Taxas de Inspeção, Controle e Fiscalização - Dívida Ativa - Multas da Dívida Ativa</v>
      </c>
      <c r="T94" s="7" t="str">
        <f>Tabela813[[#This Row],[NR]]&amp;" - "&amp;Tabela813[[#This Row],[Especificação]]</f>
        <v>1.1.2.1.01.0.7.00 - Taxas de Inspeção, Controle e Fiscalização - Dívida Ativa - Multas da Dívida Ativa</v>
      </c>
      <c r="U94" s="7" t="str">
        <f>Tabela813[[#This Row],[NR]]&amp; " - "&amp;Tabela813[[#This Row],[Especificação]]</f>
        <v>1.1.2.1.01.0.7.00 - Taxas de Inspeção, Controle e Fiscalização - Dívida Ativa - Multas da Dívida Ativa</v>
      </c>
    </row>
    <row r="95" spans="1:21" x14ac:dyDescent="0.25">
      <c r="A95" s="84"/>
      <c r="B95" s="73"/>
      <c r="C95" s="26" t="s">
        <v>1558</v>
      </c>
      <c r="D95" s="26" t="s">
        <v>1558</v>
      </c>
      <c r="E95" s="26" t="s">
        <v>1567</v>
      </c>
      <c r="F95" s="26" t="s">
        <v>1558</v>
      </c>
      <c r="G95" s="26" t="s">
        <v>1560</v>
      </c>
      <c r="H95" s="26" t="s">
        <v>1561</v>
      </c>
      <c r="I95" s="26" t="s">
        <v>1566</v>
      </c>
      <c r="J95" s="26" t="s">
        <v>1564</v>
      </c>
      <c r="K95" s="21" t="str">
        <f>IF(Tabela813[[#This Row],[C]]&lt;&gt;"",IF(Tabela813[[#This Row],[RED]]&lt;&gt;"",(Tabela813[[#This Row],[RED]] &amp; "."),"") &amp; CONCATENATE(Tabela813[[#This Row],[C]],".",Tabela813[[#This Row],[O]],".",Tabela813[[#This Row],[E]],".",Tabela813[[#This Row],[D1]],".",Tabela813[[#This Row],[D2]],".",Tabela813[[#This Row],[D3]],".",Tabela813[[#This Row],[T]],".",Tabela813[[#This Row],[D4]]),"")</f>
        <v>1.1.2.1.01.0.8.00</v>
      </c>
      <c r="L95" s="27" t="s">
        <v>860</v>
      </c>
      <c r="M95" s="21" t="str">
        <f t="shared" si="1"/>
        <v>A</v>
      </c>
      <c r="N95" s="21">
        <f>IF(VALUE(Tabela813[[#This Row],[RED]]) &gt; 0,1,0) + IF(VALUE(J95)&gt;0,8,IF(VALUE(I95)&gt;0,7,IF(VALUE(H95)&gt;0,6,IF(VALUE(G95)&gt;0,5,IF(VALUE(F95)&gt;0,4,IF(VALUE(E95)&gt;0,3,IF(VALUE(D95)&gt;0,2,1)))))))</f>
        <v>7</v>
      </c>
      <c r="O95" s="26" t="s">
        <v>51</v>
      </c>
      <c r="P95" s="1" t="s">
        <v>84</v>
      </c>
      <c r="Q95" s="1"/>
      <c r="R95" s="21"/>
      <c r="S95" s="7" t="str">
        <f>Tabela813[[#This Row],[NR]]&amp;" - "&amp;Tabela813[[#This Row],[Especificação]]</f>
        <v>1.1.2.1.01.0.8.00 - Taxas de Inspeção, Controle e Fiscalização - Juros de Mora da Dívida Ativa</v>
      </c>
      <c r="T95" s="7" t="str">
        <f>Tabela813[[#This Row],[NR]]&amp;" - "&amp;Tabela813[[#This Row],[Especificação]]</f>
        <v>1.1.2.1.01.0.8.00 - Taxas de Inspeção, Controle e Fiscalização - Juros de Mora da Dívida Ativa</v>
      </c>
      <c r="U95" s="7" t="str">
        <f>Tabela813[[#This Row],[NR]]&amp; " - "&amp;Tabela813[[#This Row],[Especificação]]</f>
        <v>1.1.2.1.01.0.8.00 - Taxas de Inspeção, Controle e Fiscalização - Juros de Mora da Dívida Ativa</v>
      </c>
    </row>
    <row r="96" spans="1:21" x14ac:dyDescent="0.25">
      <c r="A96" s="84"/>
      <c r="B96" s="73"/>
      <c r="C96" s="26" t="s">
        <v>1558</v>
      </c>
      <c r="D96" s="26" t="s">
        <v>1558</v>
      </c>
      <c r="E96" s="26" t="s">
        <v>1567</v>
      </c>
      <c r="F96" s="26" t="s">
        <v>1558</v>
      </c>
      <c r="G96" s="26" t="s">
        <v>1571</v>
      </c>
      <c r="H96" s="26" t="s">
        <v>1561</v>
      </c>
      <c r="I96" s="26" t="s">
        <v>1561</v>
      </c>
      <c r="J96" s="26" t="s">
        <v>1564</v>
      </c>
      <c r="K96" s="21" t="str">
        <f>IF(Tabela813[[#This Row],[C]]&lt;&gt;"",IF(Tabela813[[#This Row],[RED]]&lt;&gt;"",(Tabela813[[#This Row],[RED]] &amp; "."),"") &amp; CONCATENATE(Tabela813[[#This Row],[C]],".",Tabela813[[#This Row],[O]],".",Tabela813[[#This Row],[E]],".",Tabela813[[#This Row],[D1]],".",Tabela813[[#This Row],[D2]],".",Tabela813[[#This Row],[D3]],".",Tabela813[[#This Row],[T]],".",Tabela813[[#This Row],[D4]]),"")</f>
        <v>1.1.2.1.03.0.0.00</v>
      </c>
      <c r="L96" s="27" t="s">
        <v>85</v>
      </c>
      <c r="M96" s="21" t="str">
        <f t="shared" si="1"/>
        <v>S</v>
      </c>
      <c r="N96" s="21">
        <f>IF(VALUE(Tabela813[[#This Row],[RED]]) &gt; 0,1,0) + IF(VALUE(J96)&gt;0,8,IF(VALUE(I96)&gt;0,7,IF(VALUE(H96)&gt;0,6,IF(VALUE(G96)&gt;0,5,IF(VALUE(F96)&gt;0,4,IF(VALUE(E96)&gt;0,3,IF(VALUE(D96)&gt;0,2,1)))))))</f>
        <v>5</v>
      </c>
      <c r="O96" s="26" t="s">
        <v>51</v>
      </c>
      <c r="P96" s="1" t="s">
        <v>86</v>
      </c>
      <c r="Q96" s="1"/>
      <c r="R96" s="21"/>
      <c r="S96" s="7" t="str">
        <f>Tabela813[[#This Row],[NR]]&amp;" - "&amp;Tabela813[[#This Row],[Especificação]]</f>
        <v>1.1.2.1.03.0.0.00 - Taxa de Controle e Fiscalização de Produtos Químicos</v>
      </c>
      <c r="T96" s="7" t="str">
        <f>Tabela813[[#This Row],[NR]]&amp;" - "&amp;Tabela813[[#This Row],[Especificação]]</f>
        <v>1.1.2.1.03.0.0.00 - Taxa de Controle e Fiscalização de Produtos Químicos</v>
      </c>
      <c r="U96" s="7" t="str">
        <f>Tabela813[[#This Row],[NR]]&amp; " - "&amp;Tabela813[[#This Row],[Especificação]]</f>
        <v>1.1.2.1.03.0.0.00 - Taxa de Controle e Fiscalização de Produtos Químicos</v>
      </c>
    </row>
    <row r="97" spans="1:21" x14ac:dyDescent="0.25">
      <c r="A97" s="84"/>
      <c r="B97" s="73"/>
      <c r="C97" s="26" t="s">
        <v>1558</v>
      </c>
      <c r="D97" s="26" t="s">
        <v>1558</v>
      </c>
      <c r="E97" s="26" t="s">
        <v>1567</v>
      </c>
      <c r="F97" s="26" t="s">
        <v>1558</v>
      </c>
      <c r="G97" s="26" t="s">
        <v>1571</v>
      </c>
      <c r="H97" s="26" t="s">
        <v>1561</v>
      </c>
      <c r="I97" s="26" t="s">
        <v>1558</v>
      </c>
      <c r="J97" s="26" t="s">
        <v>1564</v>
      </c>
      <c r="K97" s="21" t="str">
        <f>IF(Tabela813[[#This Row],[C]]&lt;&gt;"",IF(Tabela813[[#This Row],[RED]]&lt;&gt;"",(Tabela813[[#This Row],[RED]] &amp; "."),"") &amp; CONCATENATE(Tabela813[[#This Row],[C]],".",Tabela813[[#This Row],[O]],".",Tabela813[[#This Row],[E]],".",Tabela813[[#This Row],[D1]],".",Tabela813[[#This Row],[D2]],".",Tabela813[[#This Row],[D3]],".",Tabela813[[#This Row],[T]],".",Tabela813[[#This Row],[D4]]),"")</f>
        <v>1.1.2.1.03.0.1.00</v>
      </c>
      <c r="L97" s="27" t="s">
        <v>861</v>
      </c>
      <c r="M97" s="21" t="str">
        <f t="shared" si="1"/>
        <v>A</v>
      </c>
      <c r="N97" s="21">
        <f>IF(VALUE(Tabela813[[#This Row],[RED]]) &gt; 0,1,0) + IF(VALUE(J97)&gt;0,8,IF(VALUE(I97)&gt;0,7,IF(VALUE(H97)&gt;0,6,IF(VALUE(G97)&gt;0,5,IF(VALUE(F97)&gt;0,4,IF(VALUE(E97)&gt;0,3,IF(VALUE(D97)&gt;0,2,1)))))))</f>
        <v>7</v>
      </c>
      <c r="O97" s="26" t="s">
        <v>51</v>
      </c>
      <c r="P97" s="1" t="s">
        <v>86</v>
      </c>
      <c r="Q97" s="1"/>
      <c r="R97" s="21"/>
      <c r="S97" s="7" t="str">
        <f>Tabela813[[#This Row],[NR]]&amp;" - "&amp;Tabela813[[#This Row],[Especificação]]</f>
        <v>1.1.2.1.03.0.1.00 - Taxa de Controle e Fiscalização de Produtos Químicos - Principal</v>
      </c>
      <c r="T97" s="7" t="str">
        <f>Tabela813[[#This Row],[NR]]&amp;" - "&amp;Tabela813[[#This Row],[Especificação]]</f>
        <v>1.1.2.1.03.0.1.00 - Taxa de Controle e Fiscalização de Produtos Químicos - Principal</v>
      </c>
      <c r="U97" s="7" t="str">
        <f>Tabela813[[#This Row],[NR]]&amp; " - "&amp;Tabela813[[#This Row],[Especificação]]</f>
        <v>1.1.2.1.03.0.1.00 - Taxa de Controle e Fiscalização de Produtos Químicos - Principal</v>
      </c>
    </row>
    <row r="98" spans="1:21" ht="30" x14ac:dyDescent="0.25">
      <c r="A98" s="84"/>
      <c r="B98" s="73"/>
      <c r="C98" s="26" t="s">
        <v>1558</v>
      </c>
      <c r="D98" s="26" t="s">
        <v>1558</v>
      </c>
      <c r="E98" s="26" t="s">
        <v>1567</v>
      </c>
      <c r="F98" s="26" t="s">
        <v>1558</v>
      </c>
      <c r="G98" s="26" t="s">
        <v>1571</v>
      </c>
      <c r="H98" s="26" t="s">
        <v>1561</v>
      </c>
      <c r="I98" s="26" t="s">
        <v>1567</v>
      </c>
      <c r="J98" s="26" t="s">
        <v>1564</v>
      </c>
      <c r="K98" s="21" t="str">
        <f>IF(Tabela813[[#This Row],[C]]&lt;&gt;"",IF(Tabela813[[#This Row],[RED]]&lt;&gt;"",(Tabela813[[#This Row],[RED]] &amp; "."),"") &amp; CONCATENATE(Tabela813[[#This Row],[C]],".",Tabela813[[#This Row],[O]],".",Tabela813[[#This Row],[E]],".",Tabela813[[#This Row],[D1]],".",Tabela813[[#This Row],[D2]],".",Tabela813[[#This Row],[D3]],".",Tabela813[[#This Row],[T]],".",Tabela813[[#This Row],[D4]]),"")</f>
        <v>1.1.2.1.03.0.2.00</v>
      </c>
      <c r="L98" s="27" t="s">
        <v>862</v>
      </c>
      <c r="M98" s="21" t="str">
        <f t="shared" si="1"/>
        <v>A</v>
      </c>
      <c r="N98" s="21">
        <f>IF(VALUE(Tabela813[[#This Row],[RED]]) &gt; 0,1,0) + IF(VALUE(J98)&gt;0,8,IF(VALUE(I98)&gt;0,7,IF(VALUE(H98)&gt;0,6,IF(VALUE(G98)&gt;0,5,IF(VALUE(F98)&gt;0,4,IF(VALUE(E98)&gt;0,3,IF(VALUE(D98)&gt;0,2,1)))))))</f>
        <v>7</v>
      </c>
      <c r="O98" s="26" t="s">
        <v>51</v>
      </c>
      <c r="P98" s="1" t="s">
        <v>86</v>
      </c>
      <c r="Q98" s="1"/>
      <c r="R98" s="21"/>
      <c r="S98" s="7" t="str">
        <f>Tabela813[[#This Row],[NR]]&amp;" - "&amp;Tabela813[[#This Row],[Especificação]]</f>
        <v>1.1.2.1.03.0.2.00 - Taxa de Controle e Fiscalização de Produtos Químicos - Multas e Juros de Mora</v>
      </c>
      <c r="T98" s="7" t="str">
        <f>Tabela813[[#This Row],[NR]]&amp;" - "&amp;Tabela813[[#This Row],[Especificação]]</f>
        <v>1.1.2.1.03.0.2.00 - Taxa de Controle e Fiscalização de Produtos Químicos - Multas e Juros de Mora</v>
      </c>
      <c r="U98" s="7" t="str">
        <f>Tabela813[[#This Row],[NR]]&amp; " - "&amp;Tabela813[[#This Row],[Especificação]]</f>
        <v>1.1.2.1.03.0.2.00 - Taxa de Controle e Fiscalização de Produtos Químicos - Multas e Juros de Mora</v>
      </c>
    </row>
    <row r="99" spans="1:21" x14ac:dyDescent="0.25">
      <c r="A99" s="84"/>
      <c r="B99" s="73"/>
      <c r="C99" s="26" t="s">
        <v>1558</v>
      </c>
      <c r="D99" s="26" t="s">
        <v>1558</v>
      </c>
      <c r="E99" s="26" t="s">
        <v>1567</v>
      </c>
      <c r="F99" s="26" t="s">
        <v>1558</v>
      </c>
      <c r="G99" s="26" t="s">
        <v>1571</v>
      </c>
      <c r="H99" s="26" t="s">
        <v>1561</v>
      </c>
      <c r="I99" s="26" t="s">
        <v>1559</v>
      </c>
      <c r="J99" s="26" t="s">
        <v>1564</v>
      </c>
      <c r="K99" s="21" t="str">
        <f>IF(Tabela813[[#This Row],[C]]&lt;&gt;"",IF(Tabela813[[#This Row],[RED]]&lt;&gt;"",(Tabela813[[#This Row],[RED]] &amp; "."),"") &amp; CONCATENATE(Tabela813[[#This Row],[C]],".",Tabela813[[#This Row],[O]],".",Tabela813[[#This Row],[E]],".",Tabela813[[#This Row],[D1]],".",Tabela813[[#This Row],[D2]],".",Tabela813[[#This Row],[D3]],".",Tabela813[[#This Row],[T]],".",Tabela813[[#This Row],[D4]]),"")</f>
        <v>1.1.2.1.03.0.3.00</v>
      </c>
      <c r="L99" s="27" t="s">
        <v>863</v>
      </c>
      <c r="M99" s="21" t="str">
        <f t="shared" si="1"/>
        <v>A</v>
      </c>
      <c r="N99" s="21">
        <f>IF(VALUE(Tabela813[[#This Row],[RED]]) &gt; 0,1,0) + IF(VALUE(J99)&gt;0,8,IF(VALUE(I99)&gt;0,7,IF(VALUE(H99)&gt;0,6,IF(VALUE(G99)&gt;0,5,IF(VALUE(F99)&gt;0,4,IF(VALUE(E99)&gt;0,3,IF(VALUE(D99)&gt;0,2,1)))))))</f>
        <v>7</v>
      </c>
      <c r="O99" s="26" t="s">
        <v>51</v>
      </c>
      <c r="P99" s="1" t="s">
        <v>86</v>
      </c>
      <c r="Q99" s="1"/>
      <c r="R99" s="21"/>
      <c r="S99" s="7" t="str">
        <f>Tabela813[[#This Row],[NR]]&amp;" - "&amp;Tabela813[[#This Row],[Especificação]]</f>
        <v>1.1.2.1.03.0.3.00 - Taxa de Controle e Fiscalização de Produtos Químicos - Dívida Ativa</v>
      </c>
      <c r="T99" s="7" t="str">
        <f>Tabela813[[#This Row],[NR]]&amp;" - "&amp;Tabela813[[#This Row],[Especificação]]</f>
        <v>1.1.2.1.03.0.3.00 - Taxa de Controle e Fiscalização de Produtos Químicos - Dívida Ativa</v>
      </c>
      <c r="U99" s="7" t="str">
        <f>Tabela813[[#This Row],[NR]]&amp; " - "&amp;Tabela813[[#This Row],[Especificação]]</f>
        <v>1.1.2.1.03.0.3.00 - Taxa de Controle e Fiscalização de Produtos Químicos - Dívida Ativa</v>
      </c>
    </row>
    <row r="100" spans="1:21" ht="30" x14ac:dyDescent="0.25">
      <c r="A100" s="84"/>
      <c r="B100" s="73"/>
      <c r="C100" s="26" t="s">
        <v>1558</v>
      </c>
      <c r="D100" s="26" t="s">
        <v>1558</v>
      </c>
      <c r="E100" s="26" t="s">
        <v>1567</v>
      </c>
      <c r="F100" s="26" t="s">
        <v>1558</v>
      </c>
      <c r="G100" s="26" t="s">
        <v>1571</v>
      </c>
      <c r="H100" s="26" t="s">
        <v>1561</v>
      </c>
      <c r="I100" s="26" t="s">
        <v>1568</v>
      </c>
      <c r="J100" s="26" t="s">
        <v>1564</v>
      </c>
      <c r="K100" s="21" t="str">
        <f>IF(Tabela813[[#This Row],[C]]&lt;&gt;"",IF(Tabela813[[#This Row],[RED]]&lt;&gt;"",(Tabela813[[#This Row],[RED]] &amp; "."),"") &amp; CONCATENATE(Tabela813[[#This Row],[C]],".",Tabela813[[#This Row],[O]],".",Tabela813[[#This Row],[E]],".",Tabela813[[#This Row],[D1]],".",Tabela813[[#This Row],[D2]],".",Tabela813[[#This Row],[D3]],".",Tabela813[[#This Row],[T]],".",Tabela813[[#This Row],[D4]]),"")</f>
        <v>1.1.2.1.03.0.4.00</v>
      </c>
      <c r="L100" s="27" t="s">
        <v>864</v>
      </c>
      <c r="M100" s="21" t="str">
        <f t="shared" si="1"/>
        <v>A</v>
      </c>
      <c r="N100" s="21">
        <f>IF(VALUE(Tabela813[[#This Row],[RED]]) &gt; 0,1,0) + IF(VALUE(J100)&gt;0,8,IF(VALUE(I100)&gt;0,7,IF(VALUE(H100)&gt;0,6,IF(VALUE(G100)&gt;0,5,IF(VALUE(F100)&gt;0,4,IF(VALUE(E100)&gt;0,3,IF(VALUE(D100)&gt;0,2,1)))))))</f>
        <v>7</v>
      </c>
      <c r="O100" s="26" t="s">
        <v>51</v>
      </c>
      <c r="P100" s="1" t="s">
        <v>86</v>
      </c>
      <c r="Q100" s="1"/>
      <c r="R100" s="21"/>
      <c r="S100" s="7" t="str">
        <f>Tabela813[[#This Row],[NR]]&amp;" - "&amp;Tabela813[[#This Row],[Especificação]]</f>
        <v>1.1.2.1.03.0.4.00 - Taxa de Controle e Fiscalização de Produtos Químicos - Dívida Ativa - Multas e Juros de Mora da Dívida Ativa</v>
      </c>
      <c r="T100" s="7" t="str">
        <f>Tabela813[[#This Row],[NR]]&amp;" - "&amp;Tabela813[[#This Row],[Especificação]]</f>
        <v>1.1.2.1.03.0.4.00 - Taxa de Controle e Fiscalização de Produtos Químicos - Dívida Ativa - Multas e Juros de Mora da Dívida Ativa</v>
      </c>
      <c r="U100" s="7" t="str">
        <f>Tabela813[[#This Row],[NR]]&amp; " - "&amp;Tabela813[[#This Row],[Especificação]]</f>
        <v>1.1.2.1.03.0.4.00 - Taxa de Controle e Fiscalização de Produtos Químicos - Dívida Ativa - Multas e Juros de Mora da Dívida Ativa</v>
      </c>
    </row>
    <row r="101" spans="1:21" x14ac:dyDescent="0.25">
      <c r="A101" s="84"/>
      <c r="B101" s="73"/>
      <c r="C101" s="26" t="s">
        <v>1558</v>
      </c>
      <c r="D101" s="26" t="s">
        <v>1558</v>
      </c>
      <c r="E101" s="26" t="s">
        <v>1567</v>
      </c>
      <c r="F101" s="26" t="s">
        <v>1558</v>
      </c>
      <c r="G101" s="26" t="s">
        <v>1571</v>
      </c>
      <c r="H101" s="26" t="s">
        <v>1561</v>
      </c>
      <c r="I101" s="26" t="s">
        <v>1569</v>
      </c>
      <c r="J101" s="26" t="s">
        <v>1564</v>
      </c>
      <c r="K101" s="21" t="str">
        <f>IF(Tabela813[[#This Row],[C]]&lt;&gt;"",IF(Tabela813[[#This Row],[RED]]&lt;&gt;"",(Tabela813[[#This Row],[RED]] &amp; "."),"") &amp; CONCATENATE(Tabela813[[#This Row],[C]],".",Tabela813[[#This Row],[O]],".",Tabela813[[#This Row],[E]],".",Tabela813[[#This Row],[D1]],".",Tabela813[[#This Row],[D2]],".",Tabela813[[#This Row],[D3]],".",Tabela813[[#This Row],[T]],".",Tabela813[[#This Row],[D4]]),"")</f>
        <v>1.1.2.1.03.0.5.00</v>
      </c>
      <c r="L101" s="27" t="s">
        <v>865</v>
      </c>
      <c r="M101" s="21" t="str">
        <f t="shared" si="1"/>
        <v>A</v>
      </c>
      <c r="N101" s="21">
        <f>IF(VALUE(Tabela813[[#This Row],[RED]]) &gt; 0,1,0) + IF(VALUE(J101)&gt;0,8,IF(VALUE(I101)&gt;0,7,IF(VALUE(H101)&gt;0,6,IF(VALUE(G101)&gt;0,5,IF(VALUE(F101)&gt;0,4,IF(VALUE(E101)&gt;0,3,IF(VALUE(D101)&gt;0,2,1)))))))</f>
        <v>7</v>
      </c>
      <c r="O101" s="26" t="s">
        <v>51</v>
      </c>
      <c r="P101" s="1" t="s">
        <v>86</v>
      </c>
      <c r="Q101" s="1"/>
      <c r="R101" s="21"/>
      <c r="S101" s="7" t="str">
        <f>Tabela813[[#This Row],[NR]]&amp;" - "&amp;Tabela813[[#This Row],[Especificação]]</f>
        <v>1.1.2.1.03.0.5.00 - Taxa de Controle e Fiscalização de Produtos Químicos - Multas</v>
      </c>
      <c r="T101" s="7" t="str">
        <f>Tabela813[[#This Row],[NR]]&amp;" - "&amp;Tabela813[[#This Row],[Especificação]]</f>
        <v>1.1.2.1.03.0.5.00 - Taxa de Controle e Fiscalização de Produtos Químicos - Multas</v>
      </c>
      <c r="U101" s="7" t="str">
        <f>Tabela813[[#This Row],[NR]]&amp; " - "&amp;Tabela813[[#This Row],[Especificação]]</f>
        <v>1.1.2.1.03.0.5.00 - Taxa de Controle e Fiscalização de Produtos Químicos - Multas</v>
      </c>
    </row>
    <row r="102" spans="1:21" x14ac:dyDescent="0.25">
      <c r="A102" s="84"/>
      <c r="B102" s="73"/>
      <c r="C102" s="26" t="s">
        <v>1558</v>
      </c>
      <c r="D102" s="26" t="s">
        <v>1558</v>
      </c>
      <c r="E102" s="26" t="s">
        <v>1567</v>
      </c>
      <c r="F102" s="26" t="s">
        <v>1558</v>
      </c>
      <c r="G102" s="26" t="s">
        <v>1571</v>
      </c>
      <c r="H102" s="26" t="s">
        <v>1561</v>
      </c>
      <c r="I102" s="26" t="s">
        <v>1563</v>
      </c>
      <c r="J102" s="26" t="s">
        <v>1564</v>
      </c>
      <c r="K102" s="21" t="str">
        <f>IF(Tabela813[[#This Row],[C]]&lt;&gt;"",IF(Tabela813[[#This Row],[RED]]&lt;&gt;"",(Tabela813[[#This Row],[RED]] &amp; "."),"") &amp; CONCATENATE(Tabela813[[#This Row],[C]],".",Tabela813[[#This Row],[O]],".",Tabela813[[#This Row],[E]],".",Tabela813[[#This Row],[D1]],".",Tabela813[[#This Row],[D2]],".",Tabela813[[#This Row],[D3]],".",Tabela813[[#This Row],[T]],".",Tabela813[[#This Row],[D4]]),"")</f>
        <v>1.1.2.1.03.0.6.00</v>
      </c>
      <c r="L102" s="27" t="s">
        <v>866</v>
      </c>
      <c r="M102" s="21" t="str">
        <f t="shared" si="1"/>
        <v>A</v>
      </c>
      <c r="N102" s="21">
        <f>IF(VALUE(Tabela813[[#This Row],[RED]]) &gt; 0,1,0) + IF(VALUE(J102)&gt;0,8,IF(VALUE(I102)&gt;0,7,IF(VALUE(H102)&gt;0,6,IF(VALUE(G102)&gt;0,5,IF(VALUE(F102)&gt;0,4,IF(VALUE(E102)&gt;0,3,IF(VALUE(D102)&gt;0,2,1)))))))</f>
        <v>7</v>
      </c>
      <c r="O102" s="26" t="s">
        <v>51</v>
      </c>
      <c r="P102" s="1" t="s">
        <v>86</v>
      </c>
      <c r="Q102" s="1"/>
      <c r="R102" s="21"/>
      <c r="S102" s="7" t="str">
        <f>Tabela813[[#This Row],[NR]]&amp;" - "&amp;Tabela813[[#This Row],[Especificação]]</f>
        <v>1.1.2.1.03.0.6.00 - Taxa de Controle e Fiscalização de Produtos Químicos - Juros de Mora</v>
      </c>
      <c r="T102" s="7" t="str">
        <f>Tabela813[[#This Row],[NR]]&amp;" - "&amp;Tabela813[[#This Row],[Especificação]]</f>
        <v>1.1.2.1.03.0.6.00 - Taxa de Controle e Fiscalização de Produtos Químicos - Juros de Mora</v>
      </c>
      <c r="U102" s="7" t="str">
        <f>Tabela813[[#This Row],[NR]]&amp; " - "&amp;Tabela813[[#This Row],[Especificação]]</f>
        <v>1.1.2.1.03.0.6.00 - Taxa de Controle e Fiscalização de Produtos Químicos - Juros de Mora</v>
      </c>
    </row>
    <row r="103" spans="1:21" ht="30" x14ac:dyDescent="0.25">
      <c r="A103" s="84"/>
      <c r="B103" s="73"/>
      <c r="C103" s="26" t="s">
        <v>1558</v>
      </c>
      <c r="D103" s="26" t="s">
        <v>1558</v>
      </c>
      <c r="E103" s="26" t="s">
        <v>1567</v>
      </c>
      <c r="F103" s="26" t="s">
        <v>1558</v>
      </c>
      <c r="G103" s="26" t="s">
        <v>1571</v>
      </c>
      <c r="H103" s="26" t="s">
        <v>1561</v>
      </c>
      <c r="I103" s="26" t="s">
        <v>1565</v>
      </c>
      <c r="J103" s="26" t="s">
        <v>1564</v>
      </c>
      <c r="K103" s="21" t="str">
        <f>IF(Tabela813[[#This Row],[C]]&lt;&gt;"",IF(Tabela813[[#This Row],[RED]]&lt;&gt;"",(Tabela813[[#This Row],[RED]] &amp; "."),"") &amp; CONCATENATE(Tabela813[[#This Row],[C]],".",Tabela813[[#This Row],[O]],".",Tabela813[[#This Row],[E]],".",Tabela813[[#This Row],[D1]],".",Tabela813[[#This Row],[D2]],".",Tabela813[[#This Row],[D3]],".",Tabela813[[#This Row],[T]],".",Tabela813[[#This Row],[D4]]),"")</f>
        <v>1.1.2.1.03.0.7.00</v>
      </c>
      <c r="L103" s="27" t="s">
        <v>867</v>
      </c>
      <c r="M103" s="21" t="str">
        <f t="shared" si="1"/>
        <v>A</v>
      </c>
      <c r="N103" s="21">
        <f>IF(VALUE(Tabela813[[#This Row],[RED]]) &gt; 0,1,0) + IF(VALUE(J103)&gt;0,8,IF(VALUE(I103)&gt;0,7,IF(VALUE(H103)&gt;0,6,IF(VALUE(G103)&gt;0,5,IF(VALUE(F103)&gt;0,4,IF(VALUE(E103)&gt;0,3,IF(VALUE(D103)&gt;0,2,1)))))))</f>
        <v>7</v>
      </c>
      <c r="O103" s="26" t="s">
        <v>51</v>
      </c>
      <c r="P103" s="1" t="s">
        <v>86</v>
      </c>
      <c r="Q103" s="1"/>
      <c r="R103" s="21"/>
      <c r="S103" s="7" t="str">
        <f>Tabela813[[#This Row],[NR]]&amp;" - "&amp;Tabela813[[#This Row],[Especificação]]</f>
        <v>1.1.2.1.03.0.7.00 - Taxa de Controle e Fiscalização de Produtos Químicos - Dívida Ativa - Multas da Dívida Ativa</v>
      </c>
      <c r="T103" s="7" t="str">
        <f>Tabela813[[#This Row],[NR]]&amp;" - "&amp;Tabela813[[#This Row],[Especificação]]</f>
        <v>1.1.2.1.03.0.7.00 - Taxa de Controle e Fiscalização de Produtos Químicos - Dívida Ativa - Multas da Dívida Ativa</v>
      </c>
      <c r="U103" s="7" t="str">
        <f>Tabela813[[#This Row],[NR]]&amp; " - "&amp;Tabela813[[#This Row],[Especificação]]</f>
        <v>1.1.2.1.03.0.7.00 - Taxa de Controle e Fiscalização de Produtos Químicos - Dívida Ativa - Multas da Dívida Ativa</v>
      </c>
    </row>
    <row r="104" spans="1:21" ht="30" x14ac:dyDescent="0.25">
      <c r="A104" s="84"/>
      <c r="B104" s="73"/>
      <c r="C104" s="26" t="s">
        <v>1558</v>
      </c>
      <c r="D104" s="26" t="s">
        <v>1558</v>
      </c>
      <c r="E104" s="26" t="s">
        <v>1567</v>
      </c>
      <c r="F104" s="26" t="s">
        <v>1558</v>
      </c>
      <c r="G104" s="26" t="s">
        <v>1571</v>
      </c>
      <c r="H104" s="26" t="s">
        <v>1561</v>
      </c>
      <c r="I104" s="26" t="s">
        <v>1566</v>
      </c>
      <c r="J104" s="26" t="s">
        <v>1564</v>
      </c>
      <c r="K104" s="21" t="str">
        <f>IF(Tabela813[[#This Row],[C]]&lt;&gt;"",IF(Tabela813[[#This Row],[RED]]&lt;&gt;"",(Tabela813[[#This Row],[RED]] &amp; "."),"") &amp; CONCATENATE(Tabela813[[#This Row],[C]],".",Tabela813[[#This Row],[O]],".",Tabela813[[#This Row],[E]],".",Tabela813[[#This Row],[D1]],".",Tabela813[[#This Row],[D2]],".",Tabela813[[#This Row],[D3]],".",Tabela813[[#This Row],[T]],".",Tabela813[[#This Row],[D4]]),"")</f>
        <v>1.1.2.1.03.0.8.00</v>
      </c>
      <c r="L104" s="27" t="s">
        <v>868</v>
      </c>
      <c r="M104" s="21" t="str">
        <f t="shared" si="1"/>
        <v>A</v>
      </c>
      <c r="N104" s="21">
        <f>IF(VALUE(Tabela813[[#This Row],[RED]]) &gt; 0,1,0) + IF(VALUE(J104)&gt;0,8,IF(VALUE(I104)&gt;0,7,IF(VALUE(H104)&gt;0,6,IF(VALUE(G104)&gt;0,5,IF(VALUE(F104)&gt;0,4,IF(VALUE(E104)&gt;0,3,IF(VALUE(D104)&gt;0,2,1)))))))</f>
        <v>7</v>
      </c>
      <c r="O104" s="26" t="s">
        <v>51</v>
      </c>
      <c r="P104" s="1" t="s">
        <v>86</v>
      </c>
      <c r="Q104" s="1"/>
      <c r="R104" s="21"/>
      <c r="S104" s="7" t="str">
        <f>Tabela813[[#This Row],[NR]]&amp;" - "&amp;Tabela813[[#This Row],[Especificação]]</f>
        <v>1.1.2.1.03.0.8.00 - Taxa de Controle e Fiscalização de Produtos Químicos - Juros de Mora da Dívida Ativa</v>
      </c>
      <c r="T104" s="7" t="str">
        <f>Tabela813[[#This Row],[NR]]&amp;" - "&amp;Tabela813[[#This Row],[Especificação]]</f>
        <v>1.1.2.1.03.0.8.00 - Taxa de Controle e Fiscalização de Produtos Químicos - Juros de Mora da Dívida Ativa</v>
      </c>
      <c r="U104" s="7" t="str">
        <f>Tabela813[[#This Row],[NR]]&amp; " - "&amp;Tabela813[[#This Row],[Especificação]]</f>
        <v>1.1.2.1.03.0.8.00 - Taxa de Controle e Fiscalização de Produtos Químicos - Juros de Mora da Dívida Ativa</v>
      </c>
    </row>
    <row r="105" spans="1:21" ht="30" x14ac:dyDescent="0.25">
      <c r="A105" s="84"/>
      <c r="B105" s="73"/>
      <c r="C105" s="26" t="s">
        <v>1558</v>
      </c>
      <c r="D105" s="26" t="s">
        <v>1558</v>
      </c>
      <c r="E105" s="26" t="s">
        <v>1567</v>
      </c>
      <c r="F105" s="26" t="s">
        <v>1558</v>
      </c>
      <c r="G105" s="26" t="s">
        <v>1572</v>
      </c>
      <c r="H105" s="26" t="s">
        <v>1561</v>
      </c>
      <c r="I105" s="26" t="s">
        <v>1561</v>
      </c>
      <c r="J105" s="26" t="s">
        <v>1564</v>
      </c>
      <c r="K105" s="21" t="str">
        <f>IF(Tabela813[[#This Row],[C]]&lt;&gt;"",IF(Tabela813[[#This Row],[RED]]&lt;&gt;"",(Tabela813[[#This Row],[RED]] &amp; "."),"") &amp; CONCATENATE(Tabela813[[#This Row],[C]],".",Tabela813[[#This Row],[O]],".",Tabela813[[#This Row],[E]],".",Tabela813[[#This Row],[D1]],".",Tabela813[[#This Row],[D2]],".",Tabela813[[#This Row],[D3]],".",Tabela813[[#This Row],[T]],".",Tabela813[[#This Row],[D4]]),"")</f>
        <v>1.1.2.1.04.0.0.00</v>
      </c>
      <c r="L105" s="27" t="s">
        <v>87</v>
      </c>
      <c r="M105" s="21" t="str">
        <f t="shared" si="1"/>
        <v>S</v>
      </c>
      <c r="N105" s="21">
        <f>IF(VALUE(Tabela813[[#This Row],[RED]]) &gt; 0,1,0) + IF(VALUE(J105)&gt;0,8,IF(VALUE(I105)&gt;0,7,IF(VALUE(H105)&gt;0,6,IF(VALUE(G105)&gt;0,5,IF(VALUE(F105)&gt;0,4,IF(VALUE(E105)&gt;0,3,IF(VALUE(D105)&gt;0,2,1)))))))</f>
        <v>5</v>
      </c>
      <c r="O105" s="26" t="s">
        <v>51</v>
      </c>
      <c r="P105" s="1" t="s">
        <v>88</v>
      </c>
      <c r="Q105" s="1"/>
      <c r="R105" s="21"/>
      <c r="S105" s="7" t="str">
        <f>Tabela813[[#This Row],[NR]]&amp;" - "&amp;Tabela813[[#This Row],[Especificação]]</f>
        <v>1.1.2.1.04.0.0.00 - Taxa de Controle e Fiscalização Ambiental</v>
      </c>
      <c r="T105" s="7" t="str">
        <f>Tabela813[[#This Row],[NR]]&amp;" - "&amp;Tabela813[[#This Row],[Especificação]]</f>
        <v>1.1.2.1.04.0.0.00 - Taxa de Controle e Fiscalização Ambiental</v>
      </c>
      <c r="U105" s="7" t="str">
        <f>Tabela813[[#This Row],[NR]]&amp; " - "&amp;Tabela813[[#This Row],[Especificação]]</f>
        <v>1.1.2.1.04.0.0.00 - Taxa de Controle e Fiscalização Ambiental</v>
      </c>
    </row>
    <row r="106" spans="1:21" ht="30" x14ac:dyDescent="0.25">
      <c r="A106" s="84"/>
      <c r="B106" s="73"/>
      <c r="C106" s="26" t="s">
        <v>1558</v>
      </c>
      <c r="D106" s="26" t="s">
        <v>1558</v>
      </c>
      <c r="E106" s="26" t="s">
        <v>1567</v>
      </c>
      <c r="F106" s="26" t="s">
        <v>1558</v>
      </c>
      <c r="G106" s="26" t="s">
        <v>1572</v>
      </c>
      <c r="H106" s="26" t="s">
        <v>1561</v>
      </c>
      <c r="I106" s="26" t="s">
        <v>1558</v>
      </c>
      <c r="J106" s="26" t="s">
        <v>1564</v>
      </c>
      <c r="K106" s="21" t="str">
        <f>IF(Tabela813[[#This Row],[C]]&lt;&gt;"",IF(Tabela813[[#This Row],[RED]]&lt;&gt;"",(Tabela813[[#This Row],[RED]] &amp; "."),"") &amp; CONCATENATE(Tabela813[[#This Row],[C]],".",Tabela813[[#This Row],[O]],".",Tabela813[[#This Row],[E]],".",Tabela813[[#This Row],[D1]],".",Tabela813[[#This Row],[D2]],".",Tabela813[[#This Row],[D3]],".",Tabela813[[#This Row],[T]],".",Tabela813[[#This Row],[D4]]),"")</f>
        <v>1.1.2.1.04.0.1.00</v>
      </c>
      <c r="L106" s="27" t="s">
        <v>869</v>
      </c>
      <c r="M106" s="21" t="str">
        <f t="shared" si="1"/>
        <v>A</v>
      </c>
      <c r="N106" s="21">
        <f>IF(VALUE(Tabela813[[#This Row],[RED]]) &gt; 0,1,0) + IF(VALUE(J106)&gt;0,8,IF(VALUE(I106)&gt;0,7,IF(VALUE(H106)&gt;0,6,IF(VALUE(G106)&gt;0,5,IF(VALUE(F106)&gt;0,4,IF(VALUE(E106)&gt;0,3,IF(VALUE(D106)&gt;0,2,1)))))))</f>
        <v>7</v>
      </c>
      <c r="O106" s="26" t="s">
        <v>51</v>
      </c>
      <c r="P106" s="1" t="s">
        <v>88</v>
      </c>
      <c r="Q106" s="1"/>
      <c r="R106" s="21"/>
      <c r="S106" s="7" t="str">
        <f>Tabela813[[#This Row],[NR]]&amp;" - "&amp;Tabela813[[#This Row],[Especificação]]</f>
        <v>1.1.2.1.04.0.1.00 - Taxa de Controle e Fiscalização Ambiental - Principal</v>
      </c>
      <c r="T106" s="7" t="str">
        <f>Tabela813[[#This Row],[NR]]&amp;" - "&amp;Tabela813[[#This Row],[Especificação]]</f>
        <v>1.1.2.1.04.0.1.00 - Taxa de Controle e Fiscalização Ambiental - Principal</v>
      </c>
      <c r="U106" s="7" t="str">
        <f>Tabela813[[#This Row],[NR]]&amp; " - "&amp;Tabela813[[#This Row],[Especificação]]</f>
        <v>1.1.2.1.04.0.1.00 - Taxa de Controle e Fiscalização Ambiental - Principal</v>
      </c>
    </row>
    <row r="107" spans="1:21" ht="30" x14ac:dyDescent="0.25">
      <c r="A107" s="84"/>
      <c r="B107" s="73"/>
      <c r="C107" s="26" t="s">
        <v>1558</v>
      </c>
      <c r="D107" s="26" t="s">
        <v>1558</v>
      </c>
      <c r="E107" s="26" t="s">
        <v>1567</v>
      </c>
      <c r="F107" s="26" t="s">
        <v>1558</v>
      </c>
      <c r="G107" s="26" t="s">
        <v>1572</v>
      </c>
      <c r="H107" s="26" t="s">
        <v>1561</v>
      </c>
      <c r="I107" s="26" t="s">
        <v>1567</v>
      </c>
      <c r="J107" s="26" t="s">
        <v>1564</v>
      </c>
      <c r="K107" s="21" t="str">
        <f>IF(Tabela813[[#This Row],[C]]&lt;&gt;"",IF(Tabela813[[#This Row],[RED]]&lt;&gt;"",(Tabela813[[#This Row],[RED]] &amp; "."),"") &amp; CONCATENATE(Tabela813[[#This Row],[C]],".",Tabela813[[#This Row],[O]],".",Tabela813[[#This Row],[E]],".",Tabela813[[#This Row],[D1]],".",Tabela813[[#This Row],[D2]],".",Tabela813[[#This Row],[D3]],".",Tabela813[[#This Row],[T]],".",Tabela813[[#This Row],[D4]]),"")</f>
        <v>1.1.2.1.04.0.2.00</v>
      </c>
      <c r="L107" s="27" t="s">
        <v>870</v>
      </c>
      <c r="M107" s="21" t="str">
        <f t="shared" si="1"/>
        <v>A</v>
      </c>
      <c r="N107" s="21">
        <f>IF(VALUE(Tabela813[[#This Row],[RED]]) &gt; 0,1,0) + IF(VALUE(J107)&gt;0,8,IF(VALUE(I107)&gt;0,7,IF(VALUE(H107)&gt;0,6,IF(VALUE(G107)&gt;0,5,IF(VALUE(F107)&gt;0,4,IF(VALUE(E107)&gt;0,3,IF(VALUE(D107)&gt;0,2,1)))))))</f>
        <v>7</v>
      </c>
      <c r="O107" s="26" t="s">
        <v>51</v>
      </c>
      <c r="P107" s="1" t="s">
        <v>88</v>
      </c>
      <c r="Q107" s="1"/>
      <c r="R107" s="21"/>
      <c r="S107" s="7" t="str">
        <f>Tabela813[[#This Row],[NR]]&amp;" - "&amp;Tabela813[[#This Row],[Especificação]]</f>
        <v>1.1.2.1.04.0.2.00 - Taxa de Controle e Fiscalização Ambiental - Multas e Juros de Mora</v>
      </c>
      <c r="T107" s="7" t="str">
        <f>Tabela813[[#This Row],[NR]]&amp;" - "&amp;Tabela813[[#This Row],[Especificação]]</f>
        <v>1.1.2.1.04.0.2.00 - Taxa de Controle e Fiscalização Ambiental - Multas e Juros de Mora</v>
      </c>
      <c r="U107" s="7" t="str">
        <f>Tabela813[[#This Row],[NR]]&amp; " - "&amp;Tabela813[[#This Row],[Especificação]]</f>
        <v>1.1.2.1.04.0.2.00 - Taxa de Controle e Fiscalização Ambiental - Multas e Juros de Mora</v>
      </c>
    </row>
    <row r="108" spans="1:21" ht="30" x14ac:dyDescent="0.25">
      <c r="A108" s="84"/>
      <c r="B108" s="73"/>
      <c r="C108" s="26" t="s">
        <v>1558</v>
      </c>
      <c r="D108" s="26" t="s">
        <v>1558</v>
      </c>
      <c r="E108" s="26" t="s">
        <v>1567</v>
      </c>
      <c r="F108" s="26" t="s">
        <v>1558</v>
      </c>
      <c r="G108" s="26" t="s">
        <v>1572</v>
      </c>
      <c r="H108" s="26" t="s">
        <v>1561</v>
      </c>
      <c r="I108" s="26" t="s">
        <v>1559</v>
      </c>
      <c r="J108" s="26" t="s">
        <v>1564</v>
      </c>
      <c r="K108" s="21" t="str">
        <f>IF(Tabela813[[#This Row],[C]]&lt;&gt;"",IF(Tabela813[[#This Row],[RED]]&lt;&gt;"",(Tabela813[[#This Row],[RED]] &amp; "."),"") &amp; CONCATENATE(Tabela813[[#This Row],[C]],".",Tabela813[[#This Row],[O]],".",Tabela813[[#This Row],[E]],".",Tabela813[[#This Row],[D1]],".",Tabela813[[#This Row],[D2]],".",Tabela813[[#This Row],[D3]],".",Tabela813[[#This Row],[T]],".",Tabela813[[#This Row],[D4]]),"")</f>
        <v>1.1.2.1.04.0.3.00</v>
      </c>
      <c r="L108" s="27" t="s">
        <v>871</v>
      </c>
      <c r="M108" s="21" t="str">
        <f t="shared" si="1"/>
        <v>A</v>
      </c>
      <c r="N108" s="21">
        <f>IF(VALUE(Tabela813[[#This Row],[RED]]) &gt; 0,1,0) + IF(VALUE(J108)&gt;0,8,IF(VALUE(I108)&gt;0,7,IF(VALUE(H108)&gt;0,6,IF(VALUE(G108)&gt;0,5,IF(VALUE(F108)&gt;0,4,IF(VALUE(E108)&gt;0,3,IF(VALUE(D108)&gt;0,2,1)))))))</f>
        <v>7</v>
      </c>
      <c r="O108" s="26" t="s">
        <v>51</v>
      </c>
      <c r="P108" s="1" t="s">
        <v>88</v>
      </c>
      <c r="Q108" s="1"/>
      <c r="R108" s="21"/>
      <c r="S108" s="7" t="str">
        <f>Tabela813[[#This Row],[NR]]&amp;" - "&amp;Tabela813[[#This Row],[Especificação]]</f>
        <v>1.1.2.1.04.0.3.00 - Taxa de Controle e Fiscalização Ambiental - Dívida Ativa</v>
      </c>
      <c r="T108" s="7" t="str">
        <f>Tabela813[[#This Row],[NR]]&amp;" - "&amp;Tabela813[[#This Row],[Especificação]]</f>
        <v>1.1.2.1.04.0.3.00 - Taxa de Controle e Fiscalização Ambiental - Dívida Ativa</v>
      </c>
      <c r="U108" s="7" t="str">
        <f>Tabela813[[#This Row],[NR]]&amp; " - "&amp;Tabela813[[#This Row],[Especificação]]</f>
        <v>1.1.2.1.04.0.3.00 - Taxa de Controle e Fiscalização Ambiental - Dívida Ativa</v>
      </c>
    </row>
    <row r="109" spans="1:21" ht="30" x14ac:dyDescent="0.25">
      <c r="A109" s="84"/>
      <c r="B109" s="73"/>
      <c r="C109" s="26" t="s">
        <v>1558</v>
      </c>
      <c r="D109" s="26" t="s">
        <v>1558</v>
      </c>
      <c r="E109" s="26" t="s">
        <v>1567</v>
      </c>
      <c r="F109" s="26" t="s">
        <v>1558</v>
      </c>
      <c r="G109" s="26" t="s">
        <v>1572</v>
      </c>
      <c r="H109" s="26" t="s">
        <v>1561</v>
      </c>
      <c r="I109" s="26" t="s">
        <v>1568</v>
      </c>
      <c r="J109" s="26" t="s">
        <v>1564</v>
      </c>
      <c r="K109" s="21" t="str">
        <f>IF(Tabela813[[#This Row],[C]]&lt;&gt;"",IF(Tabela813[[#This Row],[RED]]&lt;&gt;"",(Tabela813[[#This Row],[RED]] &amp; "."),"") &amp; CONCATENATE(Tabela813[[#This Row],[C]],".",Tabela813[[#This Row],[O]],".",Tabela813[[#This Row],[E]],".",Tabela813[[#This Row],[D1]],".",Tabela813[[#This Row],[D2]],".",Tabela813[[#This Row],[D3]],".",Tabela813[[#This Row],[T]],".",Tabela813[[#This Row],[D4]]),"")</f>
        <v>1.1.2.1.04.0.4.00</v>
      </c>
      <c r="L109" s="27" t="s">
        <v>872</v>
      </c>
      <c r="M109" s="21" t="str">
        <f t="shared" si="1"/>
        <v>A</v>
      </c>
      <c r="N109" s="21">
        <f>IF(VALUE(Tabela813[[#This Row],[RED]]) &gt; 0,1,0) + IF(VALUE(J109)&gt;0,8,IF(VALUE(I109)&gt;0,7,IF(VALUE(H109)&gt;0,6,IF(VALUE(G109)&gt;0,5,IF(VALUE(F109)&gt;0,4,IF(VALUE(E109)&gt;0,3,IF(VALUE(D109)&gt;0,2,1)))))))</f>
        <v>7</v>
      </c>
      <c r="O109" s="26" t="s">
        <v>51</v>
      </c>
      <c r="P109" s="1" t="s">
        <v>88</v>
      </c>
      <c r="Q109" s="1"/>
      <c r="R109" s="21"/>
      <c r="S109" s="7" t="str">
        <f>Tabela813[[#This Row],[NR]]&amp;" - "&amp;Tabela813[[#This Row],[Especificação]]</f>
        <v>1.1.2.1.04.0.4.00 - Taxa de Controle e Fiscalização Ambiental - Dívida Ativa - Multas e Juros de Mora da Dívida Ativa</v>
      </c>
      <c r="T109" s="7" t="str">
        <f>Tabela813[[#This Row],[NR]]&amp;" - "&amp;Tabela813[[#This Row],[Especificação]]</f>
        <v>1.1.2.1.04.0.4.00 - Taxa de Controle e Fiscalização Ambiental - Dívida Ativa - Multas e Juros de Mora da Dívida Ativa</v>
      </c>
      <c r="U109" s="7" t="str">
        <f>Tabela813[[#This Row],[NR]]&amp; " - "&amp;Tabela813[[#This Row],[Especificação]]</f>
        <v>1.1.2.1.04.0.4.00 - Taxa de Controle e Fiscalização Ambiental - Dívida Ativa - Multas e Juros de Mora da Dívida Ativa</v>
      </c>
    </row>
    <row r="110" spans="1:21" ht="30" x14ac:dyDescent="0.25">
      <c r="A110" s="84"/>
      <c r="B110" s="73"/>
      <c r="C110" s="26" t="s">
        <v>1558</v>
      </c>
      <c r="D110" s="26" t="s">
        <v>1558</v>
      </c>
      <c r="E110" s="26" t="s">
        <v>1567</v>
      </c>
      <c r="F110" s="26" t="s">
        <v>1558</v>
      </c>
      <c r="G110" s="26" t="s">
        <v>1572</v>
      </c>
      <c r="H110" s="26" t="s">
        <v>1561</v>
      </c>
      <c r="I110" s="26" t="s">
        <v>1569</v>
      </c>
      <c r="J110" s="26" t="s">
        <v>1564</v>
      </c>
      <c r="K110" s="21" t="str">
        <f>IF(Tabela813[[#This Row],[C]]&lt;&gt;"",IF(Tabela813[[#This Row],[RED]]&lt;&gt;"",(Tabela813[[#This Row],[RED]] &amp; "."),"") &amp; CONCATENATE(Tabela813[[#This Row],[C]],".",Tabela813[[#This Row],[O]],".",Tabela813[[#This Row],[E]],".",Tabela813[[#This Row],[D1]],".",Tabela813[[#This Row],[D2]],".",Tabela813[[#This Row],[D3]],".",Tabela813[[#This Row],[T]],".",Tabela813[[#This Row],[D4]]),"")</f>
        <v>1.1.2.1.04.0.5.00</v>
      </c>
      <c r="L110" s="27" t="s">
        <v>873</v>
      </c>
      <c r="M110" s="21" t="str">
        <f t="shared" si="1"/>
        <v>A</v>
      </c>
      <c r="N110" s="21">
        <f>IF(VALUE(Tabela813[[#This Row],[RED]]) &gt; 0,1,0) + IF(VALUE(J110)&gt;0,8,IF(VALUE(I110)&gt;0,7,IF(VALUE(H110)&gt;0,6,IF(VALUE(G110)&gt;0,5,IF(VALUE(F110)&gt;0,4,IF(VALUE(E110)&gt;0,3,IF(VALUE(D110)&gt;0,2,1)))))))</f>
        <v>7</v>
      </c>
      <c r="O110" s="26" t="s">
        <v>51</v>
      </c>
      <c r="P110" s="1" t="s">
        <v>88</v>
      </c>
      <c r="Q110" s="1"/>
      <c r="R110" s="21"/>
      <c r="S110" s="7" t="str">
        <f>Tabela813[[#This Row],[NR]]&amp;" - "&amp;Tabela813[[#This Row],[Especificação]]</f>
        <v>1.1.2.1.04.0.5.00 - Taxa de Controle e Fiscalização Ambiental - Multas</v>
      </c>
      <c r="T110" s="7" t="str">
        <f>Tabela813[[#This Row],[NR]]&amp;" - "&amp;Tabela813[[#This Row],[Especificação]]</f>
        <v>1.1.2.1.04.0.5.00 - Taxa de Controle e Fiscalização Ambiental - Multas</v>
      </c>
      <c r="U110" s="7" t="str">
        <f>Tabela813[[#This Row],[NR]]&amp; " - "&amp;Tabela813[[#This Row],[Especificação]]</f>
        <v>1.1.2.1.04.0.5.00 - Taxa de Controle e Fiscalização Ambiental - Multas</v>
      </c>
    </row>
    <row r="111" spans="1:21" ht="30" x14ac:dyDescent="0.25">
      <c r="A111" s="84"/>
      <c r="B111" s="73"/>
      <c r="C111" s="26" t="s">
        <v>1558</v>
      </c>
      <c r="D111" s="26" t="s">
        <v>1558</v>
      </c>
      <c r="E111" s="26" t="s">
        <v>1567</v>
      </c>
      <c r="F111" s="26" t="s">
        <v>1558</v>
      </c>
      <c r="G111" s="26" t="s">
        <v>1572</v>
      </c>
      <c r="H111" s="26" t="s">
        <v>1561</v>
      </c>
      <c r="I111" s="26" t="s">
        <v>1563</v>
      </c>
      <c r="J111" s="26" t="s">
        <v>1564</v>
      </c>
      <c r="K111" s="21" t="str">
        <f>IF(Tabela813[[#This Row],[C]]&lt;&gt;"",IF(Tabela813[[#This Row],[RED]]&lt;&gt;"",(Tabela813[[#This Row],[RED]] &amp; "."),"") &amp; CONCATENATE(Tabela813[[#This Row],[C]],".",Tabela813[[#This Row],[O]],".",Tabela813[[#This Row],[E]],".",Tabela813[[#This Row],[D1]],".",Tabela813[[#This Row],[D2]],".",Tabela813[[#This Row],[D3]],".",Tabela813[[#This Row],[T]],".",Tabela813[[#This Row],[D4]]),"")</f>
        <v>1.1.2.1.04.0.6.00</v>
      </c>
      <c r="L111" s="27" t="s">
        <v>874</v>
      </c>
      <c r="M111" s="21" t="str">
        <f t="shared" si="1"/>
        <v>A</v>
      </c>
      <c r="N111" s="21">
        <f>IF(VALUE(Tabela813[[#This Row],[RED]]) &gt; 0,1,0) + IF(VALUE(J111)&gt;0,8,IF(VALUE(I111)&gt;0,7,IF(VALUE(H111)&gt;0,6,IF(VALUE(G111)&gt;0,5,IF(VALUE(F111)&gt;0,4,IF(VALUE(E111)&gt;0,3,IF(VALUE(D111)&gt;0,2,1)))))))</f>
        <v>7</v>
      </c>
      <c r="O111" s="26" t="s">
        <v>51</v>
      </c>
      <c r="P111" s="1" t="s">
        <v>88</v>
      </c>
      <c r="Q111" s="1"/>
      <c r="R111" s="21"/>
      <c r="S111" s="7" t="str">
        <f>Tabela813[[#This Row],[NR]]&amp;" - "&amp;Tabela813[[#This Row],[Especificação]]</f>
        <v>1.1.2.1.04.0.6.00 - Taxa de Controle e Fiscalização Ambiental - Juros de Mora</v>
      </c>
      <c r="T111" s="7" t="str">
        <f>Tabela813[[#This Row],[NR]]&amp;" - "&amp;Tabela813[[#This Row],[Especificação]]</f>
        <v>1.1.2.1.04.0.6.00 - Taxa de Controle e Fiscalização Ambiental - Juros de Mora</v>
      </c>
      <c r="U111" s="7" t="str">
        <f>Tabela813[[#This Row],[NR]]&amp; " - "&amp;Tabela813[[#This Row],[Especificação]]</f>
        <v>1.1.2.1.04.0.6.00 - Taxa de Controle e Fiscalização Ambiental - Juros de Mora</v>
      </c>
    </row>
    <row r="112" spans="1:21" ht="30" x14ac:dyDescent="0.25">
      <c r="A112" s="84"/>
      <c r="B112" s="73"/>
      <c r="C112" s="26" t="s">
        <v>1558</v>
      </c>
      <c r="D112" s="26" t="s">
        <v>1558</v>
      </c>
      <c r="E112" s="26" t="s">
        <v>1567</v>
      </c>
      <c r="F112" s="26" t="s">
        <v>1558</v>
      </c>
      <c r="G112" s="26" t="s">
        <v>1572</v>
      </c>
      <c r="H112" s="26" t="s">
        <v>1561</v>
      </c>
      <c r="I112" s="26" t="s">
        <v>1565</v>
      </c>
      <c r="J112" s="26" t="s">
        <v>1564</v>
      </c>
      <c r="K112" s="21" t="str">
        <f>IF(Tabela813[[#This Row],[C]]&lt;&gt;"",IF(Tabela813[[#This Row],[RED]]&lt;&gt;"",(Tabela813[[#This Row],[RED]] &amp; "."),"") &amp; CONCATENATE(Tabela813[[#This Row],[C]],".",Tabela813[[#This Row],[O]],".",Tabela813[[#This Row],[E]],".",Tabela813[[#This Row],[D1]],".",Tabela813[[#This Row],[D2]],".",Tabela813[[#This Row],[D3]],".",Tabela813[[#This Row],[T]],".",Tabela813[[#This Row],[D4]]),"")</f>
        <v>1.1.2.1.04.0.7.00</v>
      </c>
      <c r="L112" s="27" t="s">
        <v>875</v>
      </c>
      <c r="M112" s="21" t="str">
        <f t="shared" si="1"/>
        <v>A</v>
      </c>
      <c r="N112" s="21">
        <f>IF(VALUE(Tabela813[[#This Row],[RED]]) &gt; 0,1,0) + IF(VALUE(J112)&gt;0,8,IF(VALUE(I112)&gt;0,7,IF(VALUE(H112)&gt;0,6,IF(VALUE(G112)&gt;0,5,IF(VALUE(F112)&gt;0,4,IF(VALUE(E112)&gt;0,3,IF(VALUE(D112)&gt;0,2,1)))))))</f>
        <v>7</v>
      </c>
      <c r="O112" s="26" t="s">
        <v>51</v>
      </c>
      <c r="P112" s="1" t="s">
        <v>88</v>
      </c>
      <c r="Q112" s="1"/>
      <c r="R112" s="21"/>
      <c r="S112" s="7" t="str">
        <f>Tabela813[[#This Row],[NR]]&amp;" - "&amp;Tabela813[[#This Row],[Especificação]]</f>
        <v>1.1.2.1.04.0.7.00 - Taxa de Controle e Fiscalização Ambiental - Dívida Ativa - Multas da Dívida Ativa</v>
      </c>
      <c r="T112" s="7" t="str">
        <f>Tabela813[[#This Row],[NR]]&amp;" - "&amp;Tabela813[[#This Row],[Especificação]]</f>
        <v>1.1.2.1.04.0.7.00 - Taxa de Controle e Fiscalização Ambiental - Dívida Ativa - Multas da Dívida Ativa</v>
      </c>
      <c r="U112" s="7" t="str">
        <f>Tabela813[[#This Row],[NR]]&amp; " - "&amp;Tabela813[[#This Row],[Especificação]]</f>
        <v>1.1.2.1.04.0.7.00 - Taxa de Controle e Fiscalização Ambiental - Dívida Ativa - Multas da Dívida Ativa</v>
      </c>
    </row>
    <row r="113" spans="1:21" ht="30" x14ac:dyDescent="0.25">
      <c r="A113" s="84"/>
      <c r="B113" s="73"/>
      <c r="C113" s="26" t="s">
        <v>1558</v>
      </c>
      <c r="D113" s="26" t="s">
        <v>1558</v>
      </c>
      <c r="E113" s="26" t="s">
        <v>1567</v>
      </c>
      <c r="F113" s="26" t="s">
        <v>1558</v>
      </c>
      <c r="G113" s="26" t="s">
        <v>1572</v>
      </c>
      <c r="H113" s="26" t="s">
        <v>1561</v>
      </c>
      <c r="I113" s="26" t="s">
        <v>1566</v>
      </c>
      <c r="J113" s="26" t="s">
        <v>1564</v>
      </c>
      <c r="K113" s="21" t="str">
        <f>IF(Tabela813[[#This Row],[C]]&lt;&gt;"",IF(Tabela813[[#This Row],[RED]]&lt;&gt;"",(Tabela813[[#This Row],[RED]] &amp; "."),"") &amp; CONCATENATE(Tabela813[[#This Row],[C]],".",Tabela813[[#This Row],[O]],".",Tabela813[[#This Row],[E]],".",Tabela813[[#This Row],[D1]],".",Tabela813[[#This Row],[D2]],".",Tabela813[[#This Row],[D3]],".",Tabela813[[#This Row],[T]],".",Tabela813[[#This Row],[D4]]),"")</f>
        <v>1.1.2.1.04.0.8.00</v>
      </c>
      <c r="L113" s="27" t="s">
        <v>876</v>
      </c>
      <c r="M113" s="21" t="str">
        <f t="shared" si="1"/>
        <v>A</v>
      </c>
      <c r="N113" s="21">
        <f>IF(VALUE(Tabela813[[#This Row],[RED]]) &gt; 0,1,0) + IF(VALUE(J113)&gt;0,8,IF(VALUE(I113)&gt;0,7,IF(VALUE(H113)&gt;0,6,IF(VALUE(G113)&gt;0,5,IF(VALUE(F113)&gt;0,4,IF(VALUE(E113)&gt;0,3,IF(VALUE(D113)&gt;0,2,1)))))))</f>
        <v>7</v>
      </c>
      <c r="O113" s="26" t="s">
        <v>51</v>
      </c>
      <c r="P113" s="1" t="s">
        <v>88</v>
      </c>
      <c r="Q113" s="1"/>
      <c r="R113" s="21"/>
      <c r="S113" s="7" t="str">
        <f>Tabela813[[#This Row],[NR]]&amp;" - "&amp;Tabela813[[#This Row],[Especificação]]</f>
        <v>1.1.2.1.04.0.8.00 - Taxa de Controle e Fiscalização Ambiental - Juros de Mora da Dívida Ativa</v>
      </c>
      <c r="T113" s="7" t="str">
        <f>Tabela813[[#This Row],[NR]]&amp;" - "&amp;Tabela813[[#This Row],[Especificação]]</f>
        <v>1.1.2.1.04.0.8.00 - Taxa de Controle e Fiscalização Ambiental - Juros de Mora da Dívida Ativa</v>
      </c>
      <c r="U113" s="7" t="str">
        <f>Tabela813[[#This Row],[NR]]&amp; " - "&amp;Tabela813[[#This Row],[Especificação]]</f>
        <v>1.1.2.1.04.0.8.00 - Taxa de Controle e Fiscalização Ambiental - Juros de Mora da Dívida Ativa</v>
      </c>
    </row>
    <row r="114" spans="1:21" x14ac:dyDescent="0.25">
      <c r="A114" s="84"/>
      <c r="B114" s="73"/>
      <c r="C114" s="26" t="s">
        <v>1558</v>
      </c>
      <c r="D114" s="26" t="s">
        <v>1558</v>
      </c>
      <c r="E114" s="26" t="s">
        <v>1567</v>
      </c>
      <c r="F114" s="26" t="s">
        <v>1558</v>
      </c>
      <c r="G114" s="26" t="s">
        <v>1573</v>
      </c>
      <c r="H114" s="26" t="s">
        <v>1561</v>
      </c>
      <c r="I114" s="26" t="s">
        <v>1561</v>
      </c>
      <c r="J114" s="26" t="s">
        <v>1564</v>
      </c>
      <c r="K114" s="21" t="str">
        <f>IF(Tabela813[[#This Row],[C]]&lt;&gt;"",IF(Tabela813[[#This Row],[RED]]&lt;&gt;"",(Tabela813[[#This Row],[RED]] &amp; "."),"") &amp; CONCATENATE(Tabela813[[#This Row],[C]],".",Tabela813[[#This Row],[O]],".",Tabela813[[#This Row],[E]],".",Tabela813[[#This Row],[D1]],".",Tabela813[[#This Row],[D2]],".",Tabela813[[#This Row],[D3]],".",Tabela813[[#This Row],[T]],".",Tabela813[[#This Row],[D4]]),"")</f>
        <v>1.1.2.1.05.0.0.00</v>
      </c>
      <c r="L114" s="27" t="s">
        <v>89</v>
      </c>
      <c r="M114" s="21" t="str">
        <f t="shared" si="1"/>
        <v>S</v>
      </c>
      <c r="N114" s="21">
        <f>IF(VALUE(Tabela813[[#This Row],[RED]]) &gt; 0,1,0) + IF(VALUE(J114)&gt;0,8,IF(VALUE(I114)&gt;0,7,IF(VALUE(H114)&gt;0,6,IF(VALUE(G114)&gt;0,5,IF(VALUE(F114)&gt;0,4,IF(VALUE(E114)&gt;0,3,IF(VALUE(D114)&gt;0,2,1)))))))</f>
        <v>5</v>
      </c>
      <c r="O114" s="26" t="s">
        <v>51</v>
      </c>
      <c r="P114" s="1" t="s">
        <v>90</v>
      </c>
      <c r="Q114" s="1"/>
      <c r="R114" s="21"/>
      <c r="S114" s="7" t="str">
        <f>Tabela813[[#This Row],[NR]]&amp;" - "&amp;Tabela813[[#This Row],[Especificação]]</f>
        <v>1.1.2.1.05.0.0.00 - Taxa de Controle e Fiscalização da Pesca e Aquicultura</v>
      </c>
      <c r="T114" s="7" t="str">
        <f>Tabela813[[#This Row],[NR]]&amp;" - "&amp;Tabela813[[#This Row],[Especificação]]</f>
        <v>1.1.2.1.05.0.0.00 - Taxa de Controle e Fiscalização da Pesca e Aquicultura</v>
      </c>
      <c r="U114" s="7" t="str">
        <f>Tabela813[[#This Row],[NR]]&amp; " - "&amp;Tabela813[[#This Row],[Especificação]]</f>
        <v>1.1.2.1.05.0.0.00 - Taxa de Controle e Fiscalização da Pesca e Aquicultura</v>
      </c>
    </row>
    <row r="115" spans="1:21" x14ac:dyDescent="0.25">
      <c r="A115" s="84"/>
      <c r="B115" s="73"/>
      <c r="C115" s="26" t="s">
        <v>1558</v>
      </c>
      <c r="D115" s="26" t="s">
        <v>1558</v>
      </c>
      <c r="E115" s="26" t="s">
        <v>1567</v>
      </c>
      <c r="F115" s="26" t="s">
        <v>1558</v>
      </c>
      <c r="G115" s="26" t="s">
        <v>1573</v>
      </c>
      <c r="H115" s="26" t="s">
        <v>1561</v>
      </c>
      <c r="I115" s="26" t="s">
        <v>1558</v>
      </c>
      <c r="J115" s="26" t="s">
        <v>1564</v>
      </c>
      <c r="K115" s="21" t="str">
        <f>IF(Tabela813[[#This Row],[C]]&lt;&gt;"",IF(Tabela813[[#This Row],[RED]]&lt;&gt;"",(Tabela813[[#This Row],[RED]] &amp; "."),"") &amp; CONCATENATE(Tabela813[[#This Row],[C]],".",Tabela813[[#This Row],[O]],".",Tabela813[[#This Row],[E]],".",Tabela813[[#This Row],[D1]],".",Tabela813[[#This Row],[D2]],".",Tabela813[[#This Row],[D3]],".",Tabela813[[#This Row],[T]],".",Tabela813[[#This Row],[D4]]),"")</f>
        <v>1.1.2.1.05.0.1.00</v>
      </c>
      <c r="L115" s="27" t="s">
        <v>877</v>
      </c>
      <c r="M115" s="21" t="str">
        <f t="shared" si="1"/>
        <v>A</v>
      </c>
      <c r="N115" s="21">
        <f>IF(VALUE(Tabela813[[#This Row],[RED]]) &gt; 0,1,0) + IF(VALUE(J115)&gt;0,8,IF(VALUE(I115)&gt;0,7,IF(VALUE(H115)&gt;0,6,IF(VALUE(G115)&gt;0,5,IF(VALUE(F115)&gt;0,4,IF(VALUE(E115)&gt;0,3,IF(VALUE(D115)&gt;0,2,1)))))))</f>
        <v>7</v>
      </c>
      <c r="O115" s="26" t="s">
        <v>51</v>
      </c>
      <c r="P115" s="1" t="s">
        <v>90</v>
      </c>
      <c r="Q115" s="1"/>
      <c r="R115" s="21"/>
      <c r="S115" s="7" t="str">
        <f>Tabela813[[#This Row],[NR]]&amp;" - "&amp;Tabela813[[#This Row],[Especificação]]</f>
        <v>1.1.2.1.05.0.1.00 - Taxa de Controle e Fiscalização da Pesca e Aquicultura - Principal</v>
      </c>
      <c r="T115" s="7" t="str">
        <f>Tabela813[[#This Row],[NR]]&amp;" - "&amp;Tabela813[[#This Row],[Especificação]]</f>
        <v>1.1.2.1.05.0.1.00 - Taxa de Controle e Fiscalização da Pesca e Aquicultura - Principal</v>
      </c>
      <c r="U115" s="7" t="str">
        <f>Tabela813[[#This Row],[NR]]&amp; " - "&amp;Tabela813[[#This Row],[Especificação]]</f>
        <v>1.1.2.1.05.0.1.00 - Taxa de Controle e Fiscalização da Pesca e Aquicultura - Principal</v>
      </c>
    </row>
    <row r="116" spans="1:21" ht="30" x14ac:dyDescent="0.25">
      <c r="A116" s="84"/>
      <c r="B116" s="73"/>
      <c r="C116" s="26" t="s">
        <v>1558</v>
      </c>
      <c r="D116" s="26" t="s">
        <v>1558</v>
      </c>
      <c r="E116" s="26" t="s">
        <v>1567</v>
      </c>
      <c r="F116" s="26" t="s">
        <v>1558</v>
      </c>
      <c r="G116" s="26" t="s">
        <v>1573</v>
      </c>
      <c r="H116" s="26" t="s">
        <v>1561</v>
      </c>
      <c r="I116" s="26" t="s">
        <v>1567</v>
      </c>
      <c r="J116" s="26" t="s">
        <v>1564</v>
      </c>
      <c r="K116" s="21" t="str">
        <f>IF(Tabela813[[#This Row],[C]]&lt;&gt;"",IF(Tabela813[[#This Row],[RED]]&lt;&gt;"",(Tabela813[[#This Row],[RED]] &amp; "."),"") &amp; CONCATENATE(Tabela813[[#This Row],[C]],".",Tabela813[[#This Row],[O]],".",Tabela813[[#This Row],[E]],".",Tabela813[[#This Row],[D1]],".",Tabela813[[#This Row],[D2]],".",Tabela813[[#This Row],[D3]],".",Tabela813[[#This Row],[T]],".",Tabela813[[#This Row],[D4]]),"")</f>
        <v>1.1.2.1.05.0.2.00</v>
      </c>
      <c r="L116" s="27" t="s">
        <v>878</v>
      </c>
      <c r="M116" s="21" t="str">
        <f t="shared" si="1"/>
        <v>A</v>
      </c>
      <c r="N116" s="21">
        <f>IF(VALUE(Tabela813[[#This Row],[RED]]) &gt; 0,1,0) + IF(VALUE(J116)&gt;0,8,IF(VALUE(I116)&gt;0,7,IF(VALUE(H116)&gt;0,6,IF(VALUE(G116)&gt;0,5,IF(VALUE(F116)&gt;0,4,IF(VALUE(E116)&gt;0,3,IF(VALUE(D116)&gt;0,2,1)))))))</f>
        <v>7</v>
      </c>
      <c r="O116" s="26" t="s">
        <v>51</v>
      </c>
      <c r="P116" s="1" t="s">
        <v>90</v>
      </c>
      <c r="Q116" s="1"/>
      <c r="R116" s="21"/>
      <c r="S116" s="7" t="str">
        <f>Tabela813[[#This Row],[NR]]&amp;" - "&amp;Tabela813[[#This Row],[Especificação]]</f>
        <v>1.1.2.1.05.0.2.00 - Taxa de Controle e Fiscalização da Pesca e Aquicultura - Multas e Juros de Mora</v>
      </c>
      <c r="T116" s="7" t="str">
        <f>Tabela813[[#This Row],[NR]]&amp;" - "&amp;Tabela813[[#This Row],[Especificação]]</f>
        <v>1.1.2.1.05.0.2.00 - Taxa de Controle e Fiscalização da Pesca e Aquicultura - Multas e Juros de Mora</v>
      </c>
      <c r="U116" s="7" t="str">
        <f>Tabela813[[#This Row],[NR]]&amp; " - "&amp;Tabela813[[#This Row],[Especificação]]</f>
        <v>1.1.2.1.05.0.2.00 - Taxa de Controle e Fiscalização da Pesca e Aquicultura - Multas e Juros de Mora</v>
      </c>
    </row>
    <row r="117" spans="1:21" x14ac:dyDescent="0.25">
      <c r="A117" s="84"/>
      <c r="B117" s="73"/>
      <c r="C117" s="26" t="s">
        <v>1558</v>
      </c>
      <c r="D117" s="26" t="s">
        <v>1558</v>
      </c>
      <c r="E117" s="26" t="s">
        <v>1567</v>
      </c>
      <c r="F117" s="26" t="s">
        <v>1558</v>
      </c>
      <c r="G117" s="26" t="s">
        <v>1573</v>
      </c>
      <c r="H117" s="26" t="s">
        <v>1561</v>
      </c>
      <c r="I117" s="26" t="s">
        <v>1559</v>
      </c>
      <c r="J117" s="26" t="s">
        <v>1564</v>
      </c>
      <c r="K117" s="21" t="str">
        <f>IF(Tabela813[[#This Row],[C]]&lt;&gt;"",IF(Tabela813[[#This Row],[RED]]&lt;&gt;"",(Tabela813[[#This Row],[RED]] &amp; "."),"") &amp; CONCATENATE(Tabela813[[#This Row],[C]],".",Tabela813[[#This Row],[O]],".",Tabela813[[#This Row],[E]],".",Tabela813[[#This Row],[D1]],".",Tabela813[[#This Row],[D2]],".",Tabela813[[#This Row],[D3]],".",Tabela813[[#This Row],[T]],".",Tabela813[[#This Row],[D4]]),"")</f>
        <v>1.1.2.1.05.0.3.00</v>
      </c>
      <c r="L117" s="27" t="s">
        <v>879</v>
      </c>
      <c r="M117" s="21" t="str">
        <f t="shared" si="1"/>
        <v>A</v>
      </c>
      <c r="N117" s="21">
        <f>IF(VALUE(Tabela813[[#This Row],[RED]]) &gt; 0,1,0) + IF(VALUE(J117)&gt;0,8,IF(VALUE(I117)&gt;0,7,IF(VALUE(H117)&gt;0,6,IF(VALUE(G117)&gt;0,5,IF(VALUE(F117)&gt;0,4,IF(VALUE(E117)&gt;0,3,IF(VALUE(D117)&gt;0,2,1)))))))</f>
        <v>7</v>
      </c>
      <c r="O117" s="26" t="s">
        <v>51</v>
      </c>
      <c r="P117" s="1" t="s">
        <v>90</v>
      </c>
      <c r="Q117" s="1"/>
      <c r="R117" s="21"/>
      <c r="S117" s="7" t="str">
        <f>Tabela813[[#This Row],[NR]]&amp;" - "&amp;Tabela813[[#This Row],[Especificação]]</f>
        <v>1.1.2.1.05.0.3.00 - Taxa de Controle e Fiscalização da Pesca e Aquicultura - Dívida Ativa</v>
      </c>
      <c r="T117" s="7" t="str">
        <f>Tabela813[[#This Row],[NR]]&amp;" - "&amp;Tabela813[[#This Row],[Especificação]]</f>
        <v>1.1.2.1.05.0.3.00 - Taxa de Controle e Fiscalização da Pesca e Aquicultura - Dívida Ativa</v>
      </c>
      <c r="U117" s="7" t="str">
        <f>Tabela813[[#This Row],[NR]]&amp; " - "&amp;Tabela813[[#This Row],[Especificação]]</f>
        <v>1.1.2.1.05.0.3.00 - Taxa de Controle e Fiscalização da Pesca e Aquicultura - Dívida Ativa</v>
      </c>
    </row>
    <row r="118" spans="1:21" ht="30" x14ac:dyDescent="0.25">
      <c r="A118" s="84"/>
      <c r="B118" s="73"/>
      <c r="C118" s="26" t="s">
        <v>1558</v>
      </c>
      <c r="D118" s="26" t="s">
        <v>1558</v>
      </c>
      <c r="E118" s="26" t="s">
        <v>1567</v>
      </c>
      <c r="F118" s="26" t="s">
        <v>1558</v>
      </c>
      <c r="G118" s="26" t="s">
        <v>1573</v>
      </c>
      <c r="H118" s="26" t="s">
        <v>1561</v>
      </c>
      <c r="I118" s="26" t="s">
        <v>1568</v>
      </c>
      <c r="J118" s="26" t="s">
        <v>1564</v>
      </c>
      <c r="K118" s="21" t="str">
        <f>IF(Tabela813[[#This Row],[C]]&lt;&gt;"",IF(Tabela813[[#This Row],[RED]]&lt;&gt;"",(Tabela813[[#This Row],[RED]] &amp; "."),"") &amp; CONCATENATE(Tabela813[[#This Row],[C]],".",Tabela813[[#This Row],[O]],".",Tabela813[[#This Row],[E]],".",Tabela813[[#This Row],[D1]],".",Tabela813[[#This Row],[D2]],".",Tabela813[[#This Row],[D3]],".",Tabela813[[#This Row],[T]],".",Tabela813[[#This Row],[D4]]),"")</f>
        <v>1.1.2.1.05.0.4.00</v>
      </c>
      <c r="L118" s="27" t="s">
        <v>880</v>
      </c>
      <c r="M118" s="21" t="str">
        <f t="shared" si="1"/>
        <v>A</v>
      </c>
      <c r="N118" s="21">
        <f>IF(VALUE(Tabela813[[#This Row],[RED]]) &gt; 0,1,0) + IF(VALUE(J118)&gt;0,8,IF(VALUE(I118)&gt;0,7,IF(VALUE(H118)&gt;0,6,IF(VALUE(G118)&gt;0,5,IF(VALUE(F118)&gt;0,4,IF(VALUE(E118)&gt;0,3,IF(VALUE(D118)&gt;0,2,1)))))))</f>
        <v>7</v>
      </c>
      <c r="O118" s="26" t="s">
        <v>51</v>
      </c>
      <c r="P118" s="1" t="s">
        <v>90</v>
      </c>
      <c r="Q118" s="1"/>
      <c r="R118" s="21"/>
      <c r="S118" s="7" t="str">
        <f>Tabela813[[#This Row],[NR]]&amp;" - "&amp;Tabela813[[#This Row],[Especificação]]</f>
        <v>1.1.2.1.05.0.4.00 - Taxa de Controle e Fiscalização da Pesca e Aquicultura - Dívida Ativa - Multas e Juros de Mora da Dívida Ativa</v>
      </c>
      <c r="T118" s="7" t="str">
        <f>Tabela813[[#This Row],[NR]]&amp;" - "&amp;Tabela813[[#This Row],[Especificação]]</f>
        <v>1.1.2.1.05.0.4.00 - Taxa de Controle e Fiscalização da Pesca e Aquicultura - Dívida Ativa - Multas e Juros de Mora da Dívida Ativa</v>
      </c>
      <c r="U118" s="7" t="str">
        <f>Tabela813[[#This Row],[NR]]&amp; " - "&amp;Tabela813[[#This Row],[Especificação]]</f>
        <v>1.1.2.1.05.0.4.00 - Taxa de Controle e Fiscalização da Pesca e Aquicultura - Dívida Ativa - Multas e Juros de Mora da Dívida Ativa</v>
      </c>
    </row>
    <row r="119" spans="1:21" x14ac:dyDescent="0.25">
      <c r="A119" s="84"/>
      <c r="B119" s="73"/>
      <c r="C119" s="26" t="s">
        <v>1558</v>
      </c>
      <c r="D119" s="26" t="s">
        <v>1558</v>
      </c>
      <c r="E119" s="26" t="s">
        <v>1567</v>
      </c>
      <c r="F119" s="26" t="s">
        <v>1558</v>
      </c>
      <c r="G119" s="26" t="s">
        <v>1573</v>
      </c>
      <c r="H119" s="26" t="s">
        <v>1561</v>
      </c>
      <c r="I119" s="26" t="s">
        <v>1569</v>
      </c>
      <c r="J119" s="26" t="s">
        <v>1564</v>
      </c>
      <c r="K119" s="21" t="str">
        <f>IF(Tabela813[[#This Row],[C]]&lt;&gt;"",IF(Tabela813[[#This Row],[RED]]&lt;&gt;"",(Tabela813[[#This Row],[RED]] &amp; "."),"") &amp; CONCATENATE(Tabela813[[#This Row],[C]],".",Tabela813[[#This Row],[O]],".",Tabela813[[#This Row],[E]],".",Tabela813[[#This Row],[D1]],".",Tabela813[[#This Row],[D2]],".",Tabela813[[#This Row],[D3]],".",Tabela813[[#This Row],[T]],".",Tabela813[[#This Row],[D4]]),"")</f>
        <v>1.1.2.1.05.0.5.00</v>
      </c>
      <c r="L119" s="27" t="s">
        <v>881</v>
      </c>
      <c r="M119" s="21" t="str">
        <f t="shared" si="1"/>
        <v>A</v>
      </c>
      <c r="N119" s="21">
        <f>IF(VALUE(Tabela813[[#This Row],[RED]]) &gt; 0,1,0) + IF(VALUE(J119)&gt;0,8,IF(VALUE(I119)&gt;0,7,IF(VALUE(H119)&gt;0,6,IF(VALUE(G119)&gt;0,5,IF(VALUE(F119)&gt;0,4,IF(VALUE(E119)&gt;0,3,IF(VALUE(D119)&gt;0,2,1)))))))</f>
        <v>7</v>
      </c>
      <c r="O119" s="26" t="s">
        <v>51</v>
      </c>
      <c r="P119" s="1" t="s">
        <v>90</v>
      </c>
      <c r="Q119" s="1"/>
      <c r="R119" s="21"/>
      <c r="S119" s="7" t="str">
        <f>Tabela813[[#This Row],[NR]]&amp;" - "&amp;Tabela813[[#This Row],[Especificação]]</f>
        <v>1.1.2.1.05.0.5.00 - Taxa de Controle e Fiscalização da Pesca e Aquicultura - Multas</v>
      </c>
      <c r="T119" s="7" t="str">
        <f>Tabela813[[#This Row],[NR]]&amp;" - "&amp;Tabela813[[#This Row],[Especificação]]</f>
        <v>1.1.2.1.05.0.5.00 - Taxa de Controle e Fiscalização da Pesca e Aquicultura - Multas</v>
      </c>
      <c r="U119" s="7" t="str">
        <f>Tabela813[[#This Row],[NR]]&amp; " - "&amp;Tabela813[[#This Row],[Especificação]]</f>
        <v>1.1.2.1.05.0.5.00 - Taxa de Controle e Fiscalização da Pesca e Aquicultura - Multas</v>
      </c>
    </row>
    <row r="120" spans="1:21" x14ac:dyDescent="0.25">
      <c r="A120" s="84"/>
      <c r="B120" s="73"/>
      <c r="C120" s="26" t="s">
        <v>1558</v>
      </c>
      <c r="D120" s="26" t="s">
        <v>1558</v>
      </c>
      <c r="E120" s="26" t="s">
        <v>1567</v>
      </c>
      <c r="F120" s="26" t="s">
        <v>1558</v>
      </c>
      <c r="G120" s="26" t="s">
        <v>1573</v>
      </c>
      <c r="H120" s="26" t="s">
        <v>1561</v>
      </c>
      <c r="I120" s="26" t="s">
        <v>1563</v>
      </c>
      <c r="J120" s="26" t="s">
        <v>1564</v>
      </c>
      <c r="K120" s="21" t="str">
        <f>IF(Tabela813[[#This Row],[C]]&lt;&gt;"",IF(Tabela813[[#This Row],[RED]]&lt;&gt;"",(Tabela813[[#This Row],[RED]] &amp; "."),"") &amp; CONCATENATE(Tabela813[[#This Row],[C]],".",Tabela813[[#This Row],[O]],".",Tabela813[[#This Row],[E]],".",Tabela813[[#This Row],[D1]],".",Tabela813[[#This Row],[D2]],".",Tabela813[[#This Row],[D3]],".",Tabela813[[#This Row],[T]],".",Tabela813[[#This Row],[D4]]),"")</f>
        <v>1.1.2.1.05.0.6.00</v>
      </c>
      <c r="L120" s="27" t="s">
        <v>882</v>
      </c>
      <c r="M120" s="21" t="str">
        <f t="shared" si="1"/>
        <v>A</v>
      </c>
      <c r="N120" s="21">
        <f>IF(VALUE(Tabela813[[#This Row],[RED]]) &gt; 0,1,0) + IF(VALUE(J120)&gt;0,8,IF(VALUE(I120)&gt;0,7,IF(VALUE(H120)&gt;0,6,IF(VALUE(G120)&gt;0,5,IF(VALUE(F120)&gt;0,4,IF(VALUE(E120)&gt;0,3,IF(VALUE(D120)&gt;0,2,1)))))))</f>
        <v>7</v>
      </c>
      <c r="O120" s="26" t="s">
        <v>51</v>
      </c>
      <c r="P120" s="1" t="s">
        <v>90</v>
      </c>
      <c r="Q120" s="1"/>
      <c r="R120" s="21"/>
      <c r="S120" s="7" t="str">
        <f>Tabela813[[#This Row],[NR]]&amp;" - "&amp;Tabela813[[#This Row],[Especificação]]</f>
        <v>1.1.2.1.05.0.6.00 - Taxa de Controle e Fiscalização da Pesca e Aquicultura - Juros de Mora</v>
      </c>
      <c r="T120" s="7" t="str">
        <f>Tabela813[[#This Row],[NR]]&amp;" - "&amp;Tabela813[[#This Row],[Especificação]]</f>
        <v>1.1.2.1.05.0.6.00 - Taxa de Controle e Fiscalização da Pesca e Aquicultura - Juros de Mora</v>
      </c>
      <c r="U120" s="7" t="str">
        <f>Tabela813[[#This Row],[NR]]&amp; " - "&amp;Tabela813[[#This Row],[Especificação]]</f>
        <v>1.1.2.1.05.0.6.00 - Taxa de Controle e Fiscalização da Pesca e Aquicultura - Juros de Mora</v>
      </c>
    </row>
    <row r="121" spans="1:21" ht="30" x14ac:dyDescent="0.25">
      <c r="A121" s="84"/>
      <c r="B121" s="73"/>
      <c r="C121" s="26" t="s">
        <v>1558</v>
      </c>
      <c r="D121" s="26" t="s">
        <v>1558</v>
      </c>
      <c r="E121" s="26" t="s">
        <v>1567</v>
      </c>
      <c r="F121" s="26" t="s">
        <v>1558</v>
      </c>
      <c r="G121" s="26" t="s">
        <v>1573</v>
      </c>
      <c r="H121" s="26" t="s">
        <v>1561</v>
      </c>
      <c r="I121" s="26" t="s">
        <v>1565</v>
      </c>
      <c r="J121" s="26" t="s">
        <v>1564</v>
      </c>
      <c r="K121" s="21" t="str">
        <f>IF(Tabela813[[#This Row],[C]]&lt;&gt;"",IF(Tabela813[[#This Row],[RED]]&lt;&gt;"",(Tabela813[[#This Row],[RED]] &amp; "."),"") &amp; CONCATENATE(Tabela813[[#This Row],[C]],".",Tabela813[[#This Row],[O]],".",Tabela813[[#This Row],[E]],".",Tabela813[[#This Row],[D1]],".",Tabela813[[#This Row],[D2]],".",Tabela813[[#This Row],[D3]],".",Tabela813[[#This Row],[T]],".",Tabela813[[#This Row],[D4]]),"")</f>
        <v>1.1.2.1.05.0.7.00</v>
      </c>
      <c r="L121" s="27" t="s">
        <v>883</v>
      </c>
      <c r="M121" s="21" t="str">
        <f t="shared" si="1"/>
        <v>A</v>
      </c>
      <c r="N121" s="21">
        <f>IF(VALUE(Tabela813[[#This Row],[RED]]) &gt; 0,1,0) + IF(VALUE(J121)&gt;0,8,IF(VALUE(I121)&gt;0,7,IF(VALUE(H121)&gt;0,6,IF(VALUE(G121)&gt;0,5,IF(VALUE(F121)&gt;0,4,IF(VALUE(E121)&gt;0,3,IF(VALUE(D121)&gt;0,2,1)))))))</f>
        <v>7</v>
      </c>
      <c r="O121" s="26" t="s">
        <v>51</v>
      </c>
      <c r="P121" s="1" t="s">
        <v>90</v>
      </c>
      <c r="Q121" s="1"/>
      <c r="R121" s="21"/>
      <c r="S121" s="7" t="str">
        <f>Tabela813[[#This Row],[NR]]&amp;" - "&amp;Tabela813[[#This Row],[Especificação]]</f>
        <v>1.1.2.1.05.0.7.00 - Taxa de Controle e Fiscalização da Pesca e Aquicultura - Dívida Ativa - Multas da Dívida Ativa</v>
      </c>
      <c r="T121" s="7" t="str">
        <f>Tabela813[[#This Row],[NR]]&amp;" - "&amp;Tabela813[[#This Row],[Especificação]]</f>
        <v>1.1.2.1.05.0.7.00 - Taxa de Controle e Fiscalização da Pesca e Aquicultura - Dívida Ativa - Multas da Dívida Ativa</v>
      </c>
      <c r="U121" s="7" t="str">
        <f>Tabela813[[#This Row],[NR]]&amp; " - "&amp;Tabela813[[#This Row],[Especificação]]</f>
        <v>1.1.2.1.05.0.7.00 - Taxa de Controle e Fiscalização da Pesca e Aquicultura - Dívida Ativa - Multas da Dívida Ativa</v>
      </c>
    </row>
    <row r="122" spans="1:21" ht="30" x14ac:dyDescent="0.25">
      <c r="A122" s="84"/>
      <c r="B122" s="73"/>
      <c r="C122" s="26" t="s">
        <v>1558</v>
      </c>
      <c r="D122" s="26" t="s">
        <v>1558</v>
      </c>
      <c r="E122" s="26" t="s">
        <v>1567</v>
      </c>
      <c r="F122" s="26" t="s">
        <v>1558</v>
      </c>
      <c r="G122" s="26" t="s">
        <v>1573</v>
      </c>
      <c r="H122" s="26" t="s">
        <v>1561</v>
      </c>
      <c r="I122" s="26" t="s">
        <v>1566</v>
      </c>
      <c r="J122" s="26" t="s">
        <v>1564</v>
      </c>
      <c r="K122" s="21" t="str">
        <f>IF(Tabela813[[#This Row],[C]]&lt;&gt;"",IF(Tabela813[[#This Row],[RED]]&lt;&gt;"",(Tabela813[[#This Row],[RED]] &amp; "."),"") &amp; CONCATENATE(Tabela813[[#This Row],[C]],".",Tabela813[[#This Row],[O]],".",Tabela813[[#This Row],[E]],".",Tabela813[[#This Row],[D1]],".",Tabela813[[#This Row],[D2]],".",Tabela813[[#This Row],[D3]],".",Tabela813[[#This Row],[T]],".",Tabela813[[#This Row],[D4]]),"")</f>
        <v>1.1.2.1.05.0.8.00</v>
      </c>
      <c r="L122" s="27" t="s">
        <v>884</v>
      </c>
      <c r="M122" s="21" t="str">
        <f t="shared" si="1"/>
        <v>A</v>
      </c>
      <c r="N122" s="21">
        <f>IF(VALUE(Tabela813[[#This Row],[RED]]) &gt; 0,1,0) + IF(VALUE(J122)&gt;0,8,IF(VALUE(I122)&gt;0,7,IF(VALUE(H122)&gt;0,6,IF(VALUE(G122)&gt;0,5,IF(VALUE(F122)&gt;0,4,IF(VALUE(E122)&gt;0,3,IF(VALUE(D122)&gt;0,2,1)))))))</f>
        <v>7</v>
      </c>
      <c r="O122" s="26" t="s">
        <v>51</v>
      </c>
      <c r="P122" s="1" t="s">
        <v>90</v>
      </c>
      <c r="Q122" s="1"/>
      <c r="R122" s="21"/>
      <c r="S122" s="7" t="str">
        <f>Tabela813[[#This Row],[NR]]&amp;" - "&amp;Tabela813[[#This Row],[Especificação]]</f>
        <v>1.1.2.1.05.0.8.00 - Taxa de Controle e Fiscalização da Pesca e Aquicultura - Juros de Mora da Dívida Ativa</v>
      </c>
      <c r="T122" s="7" t="str">
        <f>Tabela813[[#This Row],[NR]]&amp;" - "&amp;Tabela813[[#This Row],[Especificação]]</f>
        <v>1.1.2.1.05.0.8.00 - Taxa de Controle e Fiscalização da Pesca e Aquicultura - Juros de Mora da Dívida Ativa</v>
      </c>
      <c r="U122" s="7" t="str">
        <f>Tabela813[[#This Row],[NR]]&amp; " - "&amp;Tabela813[[#This Row],[Especificação]]</f>
        <v>1.1.2.1.05.0.8.00 - Taxa de Controle e Fiscalização da Pesca e Aquicultura - Juros de Mora da Dívida Ativa</v>
      </c>
    </row>
    <row r="123" spans="1:21" ht="30" x14ac:dyDescent="0.25">
      <c r="A123" s="84"/>
      <c r="B123" s="73"/>
      <c r="C123" s="26" t="s">
        <v>1558</v>
      </c>
      <c r="D123" s="26" t="s">
        <v>1558</v>
      </c>
      <c r="E123" s="26" t="s">
        <v>1567</v>
      </c>
      <c r="F123" s="26" t="s">
        <v>1558</v>
      </c>
      <c r="G123" s="26" t="s">
        <v>1591</v>
      </c>
      <c r="H123" s="26" t="s">
        <v>1561</v>
      </c>
      <c r="I123" s="26" t="s">
        <v>1561</v>
      </c>
      <c r="J123" s="26" t="s">
        <v>1564</v>
      </c>
      <c r="K123" s="21" t="str">
        <f>IF(Tabela813[[#This Row],[C]]&lt;&gt;"",IF(Tabela813[[#This Row],[RED]]&lt;&gt;"",(Tabela813[[#This Row],[RED]] &amp; "."),"") &amp; CONCATENATE(Tabela813[[#This Row],[C]],".",Tabela813[[#This Row],[O]],".",Tabela813[[#This Row],[E]],".",Tabela813[[#This Row],[D1]],".",Tabela813[[#This Row],[D2]],".",Tabela813[[#This Row],[D3]],".",Tabela813[[#This Row],[T]],".",Tabela813[[#This Row],[D4]]),"")</f>
        <v>1.1.2.1.50.0.0.00</v>
      </c>
      <c r="L123" s="27" t="s">
        <v>92</v>
      </c>
      <c r="M123" s="21" t="str">
        <f t="shared" si="1"/>
        <v>S</v>
      </c>
      <c r="N123" s="21">
        <f>IF(VALUE(Tabela813[[#This Row],[RED]]) &gt; 0,1,0) + IF(VALUE(J123)&gt;0,8,IF(VALUE(I123)&gt;0,7,IF(VALUE(H123)&gt;0,6,IF(VALUE(G123)&gt;0,5,IF(VALUE(F123)&gt;0,4,IF(VALUE(E123)&gt;0,3,IF(VALUE(D123)&gt;0,2,1)))))))</f>
        <v>5</v>
      </c>
      <c r="O123" s="26" t="s">
        <v>55</v>
      </c>
      <c r="P123" s="1" t="s">
        <v>93</v>
      </c>
      <c r="Q123" s="1"/>
      <c r="R123" s="21"/>
      <c r="S123" s="7" t="str">
        <f>Tabela813[[#This Row],[NR]]&amp;" - "&amp;Tabela813[[#This Row],[Especificação]]</f>
        <v>1.1.2.1.50.0.0.00 - Taxa de Fiscalização de Vigilância Sanitária</v>
      </c>
      <c r="T123" s="7" t="str">
        <f>Tabela813[[#This Row],[NR]]&amp;" - "&amp;Tabela813[[#This Row],[Especificação]]</f>
        <v>1.1.2.1.50.0.0.00 - Taxa de Fiscalização de Vigilância Sanitária</v>
      </c>
      <c r="U123" s="7" t="str">
        <f>Tabela813[[#This Row],[NR]]&amp; " - "&amp;Tabela813[[#This Row],[Especificação]]</f>
        <v>1.1.2.1.50.0.0.00 - Taxa de Fiscalização de Vigilância Sanitária</v>
      </c>
    </row>
    <row r="124" spans="1:21" ht="30" x14ac:dyDescent="0.25">
      <c r="A124" s="84"/>
      <c r="B124" s="73"/>
      <c r="C124" s="26" t="s">
        <v>1558</v>
      </c>
      <c r="D124" s="26" t="s">
        <v>1558</v>
      </c>
      <c r="E124" s="26" t="s">
        <v>1567</v>
      </c>
      <c r="F124" s="26" t="s">
        <v>1558</v>
      </c>
      <c r="G124" s="26" t="s">
        <v>1591</v>
      </c>
      <c r="H124" s="26" t="s">
        <v>1561</v>
      </c>
      <c r="I124" s="26" t="s">
        <v>1558</v>
      </c>
      <c r="J124" s="26" t="s">
        <v>1564</v>
      </c>
      <c r="K124" s="21" t="str">
        <f>IF(Tabela813[[#This Row],[C]]&lt;&gt;"",IF(Tabela813[[#This Row],[RED]]&lt;&gt;"",(Tabela813[[#This Row],[RED]] &amp; "."),"") &amp; CONCATENATE(Tabela813[[#This Row],[C]],".",Tabela813[[#This Row],[O]],".",Tabela813[[#This Row],[E]],".",Tabela813[[#This Row],[D1]],".",Tabela813[[#This Row],[D2]],".",Tabela813[[#This Row],[D3]],".",Tabela813[[#This Row],[T]],".",Tabela813[[#This Row],[D4]]),"")</f>
        <v>1.1.2.1.50.0.1.00</v>
      </c>
      <c r="L124" s="27" t="s">
        <v>885</v>
      </c>
      <c r="M124" s="21" t="str">
        <f t="shared" si="1"/>
        <v>A</v>
      </c>
      <c r="N124" s="21">
        <f>IF(VALUE(Tabela813[[#This Row],[RED]]) &gt; 0,1,0) + IF(VALUE(J124)&gt;0,8,IF(VALUE(I124)&gt;0,7,IF(VALUE(H124)&gt;0,6,IF(VALUE(G124)&gt;0,5,IF(VALUE(F124)&gt;0,4,IF(VALUE(E124)&gt;0,3,IF(VALUE(D124)&gt;0,2,1)))))))</f>
        <v>7</v>
      </c>
      <c r="O124" s="26" t="s">
        <v>55</v>
      </c>
      <c r="P124" s="1" t="s">
        <v>93</v>
      </c>
      <c r="Q124" s="1"/>
      <c r="R124" s="21"/>
      <c r="S124" s="7" t="str">
        <f>Tabela813[[#This Row],[NR]]&amp;" - "&amp;Tabela813[[#This Row],[Especificação]]</f>
        <v>1.1.2.1.50.0.1.00 - Taxa de Fiscalização de Vigilância Sanitária - Principal</v>
      </c>
      <c r="T124" s="7" t="str">
        <f>Tabela813[[#This Row],[NR]]&amp;" - "&amp;Tabela813[[#This Row],[Especificação]]</f>
        <v>1.1.2.1.50.0.1.00 - Taxa de Fiscalização de Vigilância Sanitária - Principal</v>
      </c>
      <c r="U124" s="7" t="str">
        <f>Tabela813[[#This Row],[NR]]&amp; " - "&amp;Tabela813[[#This Row],[Especificação]]</f>
        <v>1.1.2.1.50.0.1.00 - Taxa de Fiscalização de Vigilância Sanitária - Principal</v>
      </c>
    </row>
    <row r="125" spans="1:21" ht="30" x14ac:dyDescent="0.25">
      <c r="A125" s="84"/>
      <c r="B125" s="73"/>
      <c r="C125" s="26" t="s">
        <v>1558</v>
      </c>
      <c r="D125" s="26" t="s">
        <v>1558</v>
      </c>
      <c r="E125" s="26" t="s">
        <v>1567</v>
      </c>
      <c r="F125" s="26" t="s">
        <v>1558</v>
      </c>
      <c r="G125" s="26" t="s">
        <v>1591</v>
      </c>
      <c r="H125" s="26" t="s">
        <v>1561</v>
      </c>
      <c r="I125" s="26" t="s">
        <v>1567</v>
      </c>
      <c r="J125" s="26" t="s">
        <v>1564</v>
      </c>
      <c r="K125" s="21" t="str">
        <f>IF(Tabela813[[#This Row],[C]]&lt;&gt;"",IF(Tabela813[[#This Row],[RED]]&lt;&gt;"",(Tabela813[[#This Row],[RED]] &amp; "."),"") &amp; CONCATENATE(Tabela813[[#This Row],[C]],".",Tabela813[[#This Row],[O]],".",Tabela813[[#This Row],[E]],".",Tabela813[[#This Row],[D1]],".",Tabela813[[#This Row],[D2]],".",Tabela813[[#This Row],[D3]],".",Tabela813[[#This Row],[T]],".",Tabela813[[#This Row],[D4]]),"")</f>
        <v>1.1.2.1.50.0.2.00</v>
      </c>
      <c r="L125" s="27" t="s">
        <v>886</v>
      </c>
      <c r="M125" s="21" t="str">
        <f t="shared" si="1"/>
        <v>A</v>
      </c>
      <c r="N125" s="21">
        <f>IF(VALUE(Tabela813[[#This Row],[RED]]) &gt; 0,1,0) + IF(VALUE(J125)&gt;0,8,IF(VALUE(I125)&gt;0,7,IF(VALUE(H125)&gt;0,6,IF(VALUE(G125)&gt;0,5,IF(VALUE(F125)&gt;0,4,IF(VALUE(E125)&gt;0,3,IF(VALUE(D125)&gt;0,2,1)))))))</f>
        <v>7</v>
      </c>
      <c r="O125" s="26" t="s">
        <v>55</v>
      </c>
      <c r="P125" s="1" t="s">
        <v>93</v>
      </c>
      <c r="Q125" s="1"/>
      <c r="R125" s="21"/>
      <c r="S125" s="7" t="str">
        <f>Tabela813[[#This Row],[NR]]&amp;" - "&amp;Tabela813[[#This Row],[Especificação]]</f>
        <v>1.1.2.1.50.0.2.00 - Taxa de Fiscalização de Vigilância Sanitária - Multas e Juros de Mora</v>
      </c>
      <c r="T125" s="7" t="str">
        <f>Tabela813[[#This Row],[NR]]&amp;" - "&amp;Tabela813[[#This Row],[Especificação]]</f>
        <v>1.1.2.1.50.0.2.00 - Taxa de Fiscalização de Vigilância Sanitária - Multas e Juros de Mora</v>
      </c>
      <c r="U125" s="7" t="str">
        <f>Tabela813[[#This Row],[NR]]&amp; " - "&amp;Tabela813[[#This Row],[Especificação]]</f>
        <v>1.1.2.1.50.0.2.00 - Taxa de Fiscalização de Vigilância Sanitária - Multas e Juros de Mora</v>
      </c>
    </row>
    <row r="126" spans="1:21" ht="30" x14ac:dyDescent="0.25">
      <c r="A126" s="84"/>
      <c r="B126" s="73"/>
      <c r="C126" s="26" t="s">
        <v>1558</v>
      </c>
      <c r="D126" s="26" t="s">
        <v>1558</v>
      </c>
      <c r="E126" s="26" t="s">
        <v>1567</v>
      </c>
      <c r="F126" s="26" t="s">
        <v>1558</v>
      </c>
      <c r="G126" s="26" t="s">
        <v>1591</v>
      </c>
      <c r="H126" s="26" t="s">
        <v>1561</v>
      </c>
      <c r="I126" s="26" t="s">
        <v>1559</v>
      </c>
      <c r="J126" s="26" t="s">
        <v>1564</v>
      </c>
      <c r="K126" s="21" t="str">
        <f>IF(Tabela813[[#This Row],[C]]&lt;&gt;"",IF(Tabela813[[#This Row],[RED]]&lt;&gt;"",(Tabela813[[#This Row],[RED]] &amp; "."),"") &amp; CONCATENATE(Tabela813[[#This Row],[C]],".",Tabela813[[#This Row],[O]],".",Tabela813[[#This Row],[E]],".",Tabela813[[#This Row],[D1]],".",Tabela813[[#This Row],[D2]],".",Tabela813[[#This Row],[D3]],".",Tabela813[[#This Row],[T]],".",Tabela813[[#This Row],[D4]]),"")</f>
        <v>1.1.2.1.50.0.3.00</v>
      </c>
      <c r="L126" s="27" t="s">
        <v>887</v>
      </c>
      <c r="M126" s="21" t="str">
        <f t="shared" si="1"/>
        <v>A</v>
      </c>
      <c r="N126" s="21">
        <f>IF(VALUE(Tabela813[[#This Row],[RED]]) &gt; 0,1,0) + IF(VALUE(J126)&gt;0,8,IF(VALUE(I126)&gt;0,7,IF(VALUE(H126)&gt;0,6,IF(VALUE(G126)&gt;0,5,IF(VALUE(F126)&gt;0,4,IF(VALUE(E126)&gt;0,3,IF(VALUE(D126)&gt;0,2,1)))))))</f>
        <v>7</v>
      </c>
      <c r="O126" s="26" t="s">
        <v>55</v>
      </c>
      <c r="P126" s="1" t="s">
        <v>93</v>
      </c>
      <c r="Q126" s="1"/>
      <c r="R126" s="21"/>
      <c r="S126" s="7" t="str">
        <f>Tabela813[[#This Row],[NR]]&amp;" - "&amp;Tabela813[[#This Row],[Especificação]]</f>
        <v>1.1.2.1.50.0.3.00 - Taxa de Fiscalização de Vigilância Sanitária - Dívida Ativa</v>
      </c>
      <c r="T126" s="7" t="str">
        <f>Tabela813[[#This Row],[NR]]&amp;" - "&amp;Tabela813[[#This Row],[Especificação]]</f>
        <v>1.1.2.1.50.0.3.00 - Taxa de Fiscalização de Vigilância Sanitária - Dívida Ativa</v>
      </c>
      <c r="U126" s="7" t="str">
        <f>Tabela813[[#This Row],[NR]]&amp; " - "&amp;Tabela813[[#This Row],[Especificação]]</f>
        <v>1.1.2.1.50.0.3.00 - Taxa de Fiscalização de Vigilância Sanitária - Dívida Ativa</v>
      </c>
    </row>
    <row r="127" spans="1:21" ht="30" x14ac:dyDescent="0.25">
      <c r="A127" s="84"/>
      <c r="B127" s="73"/>
      <c r="C127" s="26" t="s">
        <v>1558</v>
      </c>
      <c r="D127" s="26" t="s">
        <v>1558</v>
      </c>
      <c r="E127" s="26" t="s">
        <v>1567</v>
      </c>
      <c r="F127" s="26" t="s">
        <v>1558</v>
      </c>
      <c r="G127" s="26" t="s">
        <v>1591</v>
      </c>
      <c r="H127" s="26" t="s">
        <v>1561</v>
      </c>
      <c r="I127" s="26" t="s">
        <v>1568</v>
      </c>
      <c r="J127" s="26" t="s">
        <v>1564</v>
      </c>
      <c r="K127" s="21" t="str">
        <f>IF(Tabela813[[#This Row],[C]]&lt;&gt;"",IF(Tabela813[[#This Row],[RED]]&lt;&gt;"",(Tabela813[[#This Row],[RED]] &amp; "."),"") &amp; CONCATENATE(Tabela813[[#This Row],[C]],".",Tabela813[[#This Row],[O]],".",Tabela813[[#This Row],[E]],".",Tabela813[[#This Row],[D1]],".",Tabela813[[#This Row],[D2]],".",Tabela813[[#This Row],[D3]],".",Tabela813[[#This Row],[T]],".",Tabela813[[#This Row],[D4]]),"")</f>
        <v>1.1.2.1.50.0.4.00</v>
      </c>
      <c r="L127" s="27" t="s">
        <v>888</v>
      </c>
      <c r="M127" s="21" t="str">
        <f t="shared" si="1"/>
        <v>A</v>
      </c>
      <c r="N127" s="21">
        <f>IF(VALUE(Tabela813[[#This Row],[RED]]) &gt; 0,1,0) + IF(VALUE(J127)&gt;0,8,IF(VALUE(I127)&gt;0,7,IF(VALUE(H127)&gt;0,6,IF(VALUE(G127)&gt;0,5,IF(VALUE(F127)&gt;0,4,IF(VALUE(E127)&gt;0,3,IF(VALUE(D127)&gt;0,2,1)))))))</f>
        <v>7</v>
      </c>
      <c r="O127" s="26" t="s">
        <v>55</v>
      </c>
      <c r="P127" s="1" t="s">
        <v>93</v>
      </c>
      <c r="Q127" s="1"/>
      <c r="R127" s="21"/>
      <c r="S127" s="7" t="str">
        <f>Tabela813[[#This Row],[NR]]&amp;" - "&amp;Tabela813[[#This Row],[Especificação]]</f>
        <v>1.1.2.1.50.0.4.00 - Taxa de Fiscalização de Vigilância Sanitária - Dívida Ativa - Multas e Juros de Mora da Dívida Ativa</v>
      </c>
      <c r="T127" s="7" t="str">
        <f>Tabela813[[#This Row],[NR]]&amp;" - "&amp;Tabela813[[#This Row],[Especificação]]</f>
        <v>1.1.2.1.50.0.4.00 - Taxa de Fiscalização de Vigilância Sanitária - Dívida Ativa - Multas e Juros de Mora da Dívida Ativa</v>
      </c>
      <c r="U127" s="7" t="str">
        <f>Tabela813[[#This Row],[NR]]&amp; " - "&amp;Tabela813[[#This Row],[Especificação]]</f>
        <v>1.1.2.1.50.0.4.00 - Taxa de Fiscalização de Vigilância Sanitária - Dívida Ativa - Multas e Juros de Mora da Dívida Ativa</v>
      </c>
    </row>
    <row r="128" spans="1:21" ht="30" x14ac:dyDescent="0.25">
      <c r="A128" s="84"/>
      <c r="B128" s="73"/>
      <c r="C128" s="26" t="s">
        <v>1558</v>
      </c>
      <c r="D128" s="26" t="s">
        <v>1558</v>
      </c>
      <c r="E128" s="26" t="s">
        <v>1567</v>
      </c>
      <c r="F128" s="26" t="s">
        <v>1558</v>
      </c>
      <c r="G128" s="26" t="s">
        <v>1591</v>
      </c>
      <c r="H128" s="26" t="s">
        <v>1561</v>
      </c>
      <c r="I128" s="26" t="s">
        <v>1569</v>
      </c>
      <c r="J128" s="26" t="s">
        <v>1564</v>
      </c>
      <c r="K128" s="21" t="str">
        <f>IF(Tabela813[[#This Row],[C]]&lt;&gt;"",IF(Tabela813[[#This Row],[RED]]&lt;&gt;"",(Tabela813[[#This Row],[RED]] &amp; "."),"") &amp; CONCATENATE(Tabela813[[#This Row],[C]],".",Tabela813[[#This Row],[O]],".",Tabela813[[#This Row],[E]],".",Tabela813[[#This Row],[D1]],".",Tabela813[[#This Row],[D2]],".",Tabela813[[#This Row],[D3]],".",Tabela813[[#This Row],[T]],".",Tabela813[[#This Row],[D4]]),"")</f>
        <v>1.1.2.1.50.0.5.00</v>
      </c>
      <c r="L128" s="27" t="s">
        <v>889</v>
      </c>
      <c r="M128" s="21" t="str">
        <f t="shared" si="1"/>
        <v>A</v>
      </c>
      <c r="N128" s="21">
        <f>IF(VALUE(Tabela813[[#This Row],[RED]]) &gt; 0,1,0) + IF(VALUE(J128)&gt;0,8,IF(VALUE(I128)&gt;0,7,IF(VALUE(H128)&gt;0,6,IF(VALUE(G128)&gt;0,5,IF(VALUE(F128)&gt;0,4,IF(VALUE(E128)&gt;0,3,IF(VALUE(D128)&gt;0,2,1)))))))</f>
        <v>7</v>
      </c>
      <c r="O128" s="26" t="s">
        <v>55</v>
      </c>
      <c r="P128" s="1" t="s">
        <v>93</v>
      </c>
      <c r="Q128" s="1"/>
      <c r="R128" s="21"/>
      <c r="S128" s="7" t="str">
        <f>Tabela813[[#This Row],[NR]]&amp;" - "&amp;Tabela813[[#This Row],[Especificação]]</f>
        <v>1.1.2.1.50.0.5.00 - Taxa de Fiscalização de Vigilância Sanitária - Multas</v>
      </c>
      <c r="T128" s="7" t="str">
        <f>Tabela813[[#This Row],[NR]]&amp;" - "&amp;Tabela813[[#This Row],[Especificação]]</f>
        <v>1.1.2.1.50.0.5.00 - Taxa de Fiscalização de Vigilância Sanitária - Multas</v>
      </c>
      <c r="U128" s="7" t="str">
        <f>Tabela813[[#This Row],[NR]]&amp; " - "&amp;Tabela813[[#This Row],[Especificação]]</f>
        <v>1.1.2.1.50.0.5.00 - Taxa de Fiscalização de Vigilância Sanitária - Multas</v>
      </c>
    </row>
    <row r="129" spans="1:21" ht="30" x14ac:dyDescent="0.25">
      <c r="A129" s="84"/>
      <c r="B129" s="73"/>
      <c r="C129" s="26" t="s">
        <v>1558</v>
      </c>
      <c r="D129" s="26" t="s">
        <v>1558</v>
      </c>
      <c r="E129" s="26" t="s">
        <v>1567</v>
      </c>
      <c r="F129" s="26" t="s">
        <v>1558</v>
      </c>
      <c r="G129" s="26" t="s">
        <v>1591</v>
      </c>
      <c r="H129" s="26" t="s">
        <v>1561</v>
      </c>
      <c r="I129" s="26" t="s">
        <v>1563</v>
      </c>
      <c r="J129" s="26" t="s">
        <v>1564</v>
      </c>
      <c r="K129" s="21" t="str">
        <f>IF(Tabela813[[#This Row],[C]]&lt;&gt;"",IF(Tabela813[[#This Row],[RED]]&lt;&gt;"",(Tabela813[[#This Row],[RED]] &amp; "."),"") &amp; CONCATENATE(Tabela813[[#This Row],[C]],".",Tabela813[[#This Row],[O]],".",Tabela813[[#This Row],[E]],".",Tabela813[[#This Row],[D1]],".",Tabela813[[#This Row],[D2]],".",Tabela813[[#This Row],[D3]],".",Tabela813[[#This Row],[T]],".",Tabela813[[#This Row],[D4]]),"")</f>
        <v>1.1.2.1.50.0.6.00</v>
      </c>
      <c r="L129" s="27" t="s">
        <v>890</v>
      </c>
      <c r="M129" s="21" t="str">
        <f t="shared" si="1"/>
        <v>A</v>
      </c>
      <c r="N129" s="21">
        <f>IF(VALUE(Tabela813[[#This Row],[RED]]) &gt; 0,1,0) + IF(VALUE(J129)&gt;0,8,IF(VALUE(I129)&gt;0,7,IF(VALUE(H129)&gt;0,6,IF(VALUE(G129)&gt;0,5,IF(VALUE(F129)&gt;0,4,IF(VALUE(E129)&gt;0,3,IF(VALUE(D129)&gt;0,2,1)))))))</f>
        <v>7</v>
      </c>
      <c r="O129" s="26" t="s">
        <v>55</v>
      </c>
      <c r="P129" s="1" t="s">
        <v>93</v>
      </c>
      <c r="Q129" s="1"/>
      <c r="R129" s="21"/>
      <c r="S129" s="7" t="str">
        <f>Tabela813[[#This Row],[NR]]&amp;" - "&amp;Tabela813[[#This Row],[Especificação]]</f>
        <v>1.1.2.1.50.0.6.00 - Taxa de Fiscalização de Vigilância Sanitária - Juros de Mora</v>
      </c>
      <c r="T129" s="7" t="str">
        <f>Tabela813[[#This Row],[NR]]&amp;" - "&amp;Tabela813[[#This Row],[Especificação]]</f>
        <v>1.1.2.1.50.0.6.00 - Taxa de Fiscalização de Vigilância Sanitária - Juros de Mora</v>
      </c>
      <c r="U129" s="7" t="str">
        <f>Tabela813[[#This Row],[NR]]&amp; " - "&amp;Tabela813[[#This Row],[Especificação]]</f>
        <v>1.1.2.1.50.0.6.00 - Taxa de Fiscalização de Vigilância Sanitária - Juros de Mora</v>
      </c>
    </row>
    <row r="130" spans="1:21" ht="30" x14ac:dyDescent="0.25">
      <c r="A130" s="84"/>
      <c r="B130" s="73"/>
      <c r="C130" s="26" t="s">
        <v>1558</v>
      </c>
      <c r="D130" s="26" t="s">
        <v>1558</v>
      </c>
      <c r="E130" s="26" t="s">
        <v>1567</v>
      </c>
      <c r="F130" s="26" t="s">
        <v>1558</v>
      </c>
      <c r="G130" s="26" t="s">
        <v>1591</v>
      </c>
      <c r="H130" s="26" t="s">
        <v>1561</v>
      </c>
      <c r="I130" s="26" t="s">
        <v>1565</v>
      </c>
      <c r="J130" s="26" t="s">
        <v>1564</v>
      </c>
      <c r="K130" s="21" t="str">
        <f>IF(Tabela813[[#This Row],[C]]&lt;&gt;"",IF(Tabela813[[#This Row],[RED]]&lt;&gt;"",(Tabela813[[#This Row],[RED]] &amp; "."),"") &amp; CONCATENATE(Tabela813[[#This Row],[C]],".",Tabela813[[#This Row],[O]],".",Tabela813[[#This Row],[E]],".",Tabela813[[#This Row],[D1]],".",Tabela813[[#This Row],[D2]],".",Tabela813[[#This Row],[D3]],".",Tabela813[[#This Row],[T]],".",Tabela813[[#This Row],[D4]]),"")</f>
        <v>1.1.2.1.50.0.7.00</v>
      </c>
      <c r="L130" s="27" t="s">
        <v>891</v>
      </c>
      <c r="M130" s="21" t="str">
        <f t="shared" si="1"/>
        <v>A</v>
      </c>
      <c r="N130" s="21">
        <f>IF(VALUE(Tabela813[[#This Row],[RED]]) &gt; 0,1,0) + IF(VALUE(J130)&gt;0,8,IF(VALUE(I130)&gt;0,7,IF(VALUE(H130)&gt;0,6,IF(VALUE(G130)&gt;0,5,IF(VALUE(F130)&gt;0,4,IF(VALUE(E130)&gt;0,3,IF(VALUE(D130)&gt;0,2,1)))))))</f>
        <v>7</v>
      </c>
      <c r="O130" s="26" t="s">
        <v>55</v>
      </c>
      <c r="P130" s="1" t="s">
        <v>93</v>
      </c>
      <c r="Q130" s="1"/>
      <c r="R130" s="21"/>
      <c r="S130" s="7" t="str">
        <f>Tabela813[[#This Row],[NR]]&amp;" - "&amp;Tabela813[[#This Row],[Especificação]]</f>
        <v>1.1.2.1.50.0.7.00 - Taxa de Fiscalização de Vigilância Sanitária - Dívida Ativa - Multas da Dívida Ativa</v>
      </c>
      <c r="T130" s="7" t="str">
        <f>Tabela813[[#This Row],[NR]]&amp;" - "&amp;Tabela813[[#This Row],[Especificação]]</f>
        <v>1.1.2.1.50.0.7.00 - Taxa de Fiscalização de Vigilância Sanitária - Dívida Ativa - Multas da Dívida Ativa</v>
      </c>
      <c r="U130" s="7" t="str">
        <f>Tabela813[[#This Row],[NR]]&amp; " - "&amp;Tabela813[[#This Row],[Especificação]]</f>
        <v>1.1.2.1.50.0.7.00 - Taxa de Fiscalização de Vigilância Sanitária - Dívida Ativa - Multas da Dívida Ativa</v>
      </c>
    </row>
    <row r="131" spans="1:21" ht="30" x14ac:dyDescent="0.25">
      <c r="A131" s="84"/>
      <c r="B131" s="73"/>
      <c r="C131" s="26" t="s">
        <v>1558</v>
      </c>
      <c r="D131" s="26" t="s">
        <v>1558</v>
      </c>
      <c r="E131" s="26" t="s">
        <v>1567</v>
      </c>
      <c r="F131" s="26" t="s">
        <v>1558</v>
      </c>
      <c r="G131" s="26" t="s">
        <v>1591</v>
      </c>
      <c r="H131" s="26" t="s">
        <v>1561</v>
      </c>
      <c r="I131" s="26" t="s">
        <v>1566</v>
      </c>
      <c r="J131" s="26" t="s">
        <v>1564</v>
      </c>
      <c r="K131" s="21" t="str">
        <f>IF(Tabela813[[#This Row],[C]]&lt;&gt;"",IF(Tabela813[[#This Row],[RED]]&lt;&gt;"",(Tabela813[[#This Row],[RED]] &amp; "."),"") &amp; CONCATENATE(Tabela813[[#This Row],[C]],".",Tabela813[[#This Row],[O]],".",Tabela813[[#This Row],[E]],".",Tabela813[[#This Row],[D1]],".",Tabela813[[#This Row],[D2]],".",Tabela813[[#This Row],[D3]],".",Tabela813[[#This Row],[T]],".",Tabela813[[#This Row],[D4]]),"")</f>
        <v>1.1.2.1.50.0.8.00</v>
      </c>
      <c r="L131" s="27" t="s">
        <v>892</v>
      </c>
      <c r="M131" s="21" t="str">
        <f t="shared" si="1"/>
        <v>A</v>
      </c>
      <c r="N131" s="21">
        <f>IF(VALUE(Tabela813[[#This Row],[RED]]) &gt; 0,1,0) + IF(VALUE(J131)&gt;0,8,IF(VALUE(I131)&gt;0,7,IF(VALUE(H131)&gt;0,6,IF(VALUE(G131)&gt;0,5,IF(VALUE(F131)&gt;0,4,IF(VALUE(E131)&gt;0,3,IF(VALUE(D131)&gt;0,2,1)))))))</f>
        <v>7</v>
      </c>
      <c r="O131" s="26" t="s">
        <v>55</v>
      </c>
      <c r="P131" s="1" t="s">
        <v>93</v>
      </c>
      <c r="Q131" s="1"/>
      <c r="R131" s="21"/>
      <c r="S131" s="7" t="str">
        <f>Tabela813[[#This Row],[NR]]&amp;" - "&amp;Tabela813[[#This Row],[Especificação]]</f>
        <v>1.1.2.1.50.0.8.00 - Taxa de Fiscalização de Vigilância Sanitária - Juros de Mora da Dívida Ativa</v>
      </c>
      <c r="T131" s="7" t="str">
        <f>Tabela813[[#This Row],[NR]]&amp;" - "&amp;Tabela813[[#This Row],[Especificação]]</f>
        <v>1.1.2.1.50.0.8.00 - Taxa de Fiscalização de Vigilância Sanitária - Juros de Mora da Dívida Ativa</v>
      </c>
      <c r="U131" s="7" t="str">
        <f>Tabela813[[#This Row],[NR]]&amp; " - "&amp;Tabela813[[#This Row],[Especificação]]</f>
        <v>1.1.2.1.50.0.8.00 - Taxa de Fiscalização de Vigilância Sanitária - Juros de Mora da Dívida Ativa</v>
      </c>
    </row>
    <row r="132" spans="1:21" ht="30" x14ac:dyDescent="0.25">
      <c r="A132" s="84"/>
      <c r="B132" s="73"/>
      <c r="C132" s="26" t="s">
        <v>1558</v>
      </c>
      <c r="D132" s="26" t="s">
        <v>1558</v>
      </c>
      <c r="E132" s="26" t="s">
        <v>1567</v>
      </c>
      <c r="F132" s="26" t="s">
        <v>1558</v>
      </c>
      <c r="G132" s="26" t="s">
        <v>1596</v>
      </c>
      <c r="H132" s="26" t="s">
        <v>1561</v>
      </c>
      <c r="I132" s="26" t="s">
        <v>1561</v>
      </c>
      <c r="J132" s="26" t="s">
        <v>1564</v>
      </c>
      <c r="K132" s="21" t="str">
        <f>IF(Tabela813[[#This Row],[C]]&lt;&gt;"",IF(Tabela813[[#This Row],[RED]]&lt;&gt;"",(Tabela813[[#This Row],[RED]] &amp; "."),"") &amp; CONCATENATE(Tabela813[[#This Row],[C]],".",Tabela813[[#This Row],[O]],".",Tabela813[[#This Row],[E]],".",Tabela813[[#This Row],[D1]],".",Tabela813[[#This Row],[D2]],".",Tabela813[[#This Row],[D3]],".",Tabela813[[#This Row],[T]],".",Tabela813[[#This Row],[D4]]),"")</f>
        <v>1.1.2.1.51.0.0.00</v>
      </c>
      <c r="L132" s="27" t="s">
        <v>94</v>
      </c>
      <c r="M132" s="21" t="str">
        <f t="shared" ref="M132:M195" si="2">IF(N132 &lt; N133,"S","A")</f>
        <v>S</v>
      </c>
      <c r="N132" s="21">
        <f>IF(VALUE(Tabela813[[#This Row],[RED]]) &gt; 0,1,0) + IF(VALUE(J132)&gt;0,8,IF(VALUE(I132)&gt;0,7,IF(VALUE(H132)&gt;0,6,IF(VALUE(G132)&gt;0,5,IF(VALUE(F132)&gt;0,4,IF(VALUE(E132)&gt;0,3,IF(VALUE(D132)&gt;0,2,1)))))))</f>
        <v>5</v>
      </c>
      <c r="O132" s="26" t="s">
        <v>55</v>
      </c>
      <c r="P132" s="1" t="s">
        <v>95</v>
      </c>
      <c r="Q132" s="1"/>
      <c r="R132" s="21"/>
      <c r="S132" s="7" t="str">
        <f>Tabela813[[#This Row],[NR]]&amp;" - "&amp;Tabela813[[#This Row],[Especificação]]</f>
        <v>1.1.2.1.51.0.0.00 - Taxa de Saúde Suplementar</v>
      </c>
      <c r="T132" s="7" t="str">
        <f>Tabela813[[#This Row],[NR]]&amp;" - "&amp;Tabela813[[#This Row],[Especificação]]</f>
        <v>1.1.2.1.51.0.0.00 - Taxa de Saúde Suplementar</v>
      </c>
      <c r="U132" s="7" t="str">
        <f>Tabela813[[#This Row],[NR]]&amp; " - "&amp;Tabela813[[#This Row],[Especificação]]</f>
        <v>1.1.2.1.51.0.0.00 - Taxa de Saúde Suplementar</v>
      </c>
    </row>
    <row r="133" spans="1:21" ht="30" x14ac:dyDescent="0.25">
      <c r="A133" s="84"/>
      <c r="B133" s="73"/>
      <c r="C133" s="26" t="s">
        <v>1558</v>
      </c>
      <c r="D133" s="26" t="s">
        <v>1558</v>
      </c>
      <c r="E133" s="26" t="s">
        <v>1567</v>
      </c>
      <c r="F133" s="26" t="s">
        <v>1558</v>
      </c>
      <c r="G133" s="26" t="s">
        <v>1596</v>
      </c>
      <c r="H133" s="26" t="s">
        <v>1561</v>
      </c>
      <c r="I133" s="26" t="s">
        <v>1558</v>
      </c>
      <c r="J133" s="26" t="s">
        <v>1564</v>
      </c>
      <c r="K133" s="21" t="str">
        <f>IF(Tabela813[[#This Row],[C]]&lt;&gt;"",IF(Tabela813[[#This Row],[RED]]&lt;&gt;"",(Tabela813[[#This Row],[RED]] &amp; "."),"") &amp; CONCATENATE(Tabela813[[#This Row],[C]],".",Tabela813[[#This Row],[O]],".",Tabela813[[#This Row],[E]],".",Tabela813[[#This Row],[D1]],".",Tabela813[[#This Row],[D2]],".",Tabela813[[#This Row],[D3]],".",Tabela813[[#This Row],[T]],".",Tabela813[[#This Row],[D4]]),"")</f>
        <v>1.1.2.1.51.0.1.00</v>
      </c>
      <c r="L133" s="27" t="s">
        <v>893</v>
      </c>
      <c r="M133" s="21" t="str">
        <f t="shared" si="2"/>
        <v>A</v>
      </c>
      <c r="N133" s="21">
        <f>IF(VALUE(Tabela813[[#This Row],[RED]]) &gt; 0,1,0) + IF(VALUE(J133)&gt;0,8,IF(VALUE(I133)&gt;0,7,IF(VALUE(H133)&gt;0,6,IF(VALUE(G133)&gt;0,5,IF(VALUE(F133)&gt;0,4,IF(VALUE(E133)&gt;0,3,IF(VALUE(D133)&gt;0,2,1)))))))</f>
        <v>7</v>
      </c>
      <c r="O133" s="26" t="s">
        <v>55</v>
      </c>
      <c r="P133" s="1" t="s">
        <v>95</v>
      </c>
      <c r="Q133" s="1"/>
      <c r="R133" s="21"/>
      <c r="S133" s="7" t="str">
        <f>Tabela813[[#This Row],[NR]]&amp;" - "&amp;Tabela813[[#This Row],[Especificação]]</f>
        <v>1.1.2.1.51.0.1.00 - Taxa de Saúde Suplementar - Principal</v>
      </c>
      <c r="T133" s="7" t="str">
        <f>Tabela813[[#This Row],[NR]]&amp;" - "&amp;Tabela813[[#This Row],[Especificação]]</f>
        <v>1.1.2.1.51.0.1.00 - Taxa de Saúde Suplementar - Principal</v>
      </c>
      <c r="U133" s="7" t="str">
        <f>Tabela813[[#This Row],[NR]]&amp; " - "&amp;Tabela813[[#This Row],[Especificação]]</f>
        <v>1.1.2.1.51.0.1.00 - Taxa de Saúde Suplementar - Principal</v>
      </c>
    </row>
    <row r="134" spans="1:21" ht="30" x14ac:dyDescent="0.25">
      <c r="A134" s="84"/>
      <c r="B134" s="73"/>
      <c r="C134" s="26" t="s">
        <v>1558</v>
      </c>
      <c r="D134" s="26" t="s">
        <v>1558</v>
      </c>
      <c r="E134" s="26" t="s">
        <v>1567</v>
      </c>
      <c r="F134" s="26" t="s">
        <v>1558</v>
      </c>
      <c r="G134" s="26" t="s">
        <v>1596</v>
      </c>
      <c r="H134" s="26" t="s">
        <v>1561</v>
      </c>
      <c r="I134" s="26" t="s">
        <v>1567</v>
      </c>
      <c r="J134" s="26" t="s">
        <v>1564</v>
      </c>
      <c r="K134" s="21" t="str">
        <f>IF(Tabela813[[#This Row],[C]]&lt;&gt;"",IF(Tabela813[[#This Row],[RED]]&lt;&gt;"",(Tabela813[[#This Row],[RED]] &amp; "."),"") &amp; CONCATENATE(Tabela813[[#This Row],[C]],".",Tabela813[[#This Row],[O]],".",Tabela813[[#This Row],[E]],".",Tabela813[[#This Row],[D1]],".",Tabela813[[#This Row],[D2]],".",Tabela813[[#This Row],[D3]],".",Tabela813[[#This Row],[T]],".",Tabela813[[#This Row],[D4]]),"")</f>
        <v>1.1.2.1.51.0.2.00</v>
      </c>
      <c r="L134" s="27" t="s">
        <v>894</v>
      </c>
      <c r="M134" s="21" t="str">
        <f t="shared" si="2"/>
        <v>A</v>
      </c>
      <c r="N134" s="21">
        <f>IF(VALUE(Tabela813[[#This Row],[RED]]) &gt; 0,1,0) + IF(VALUE(J134)&gt;0,8,IF(VALUE(I134)&gt;0,7,IF(VALUE(H134)&gt;0,6,IF(VALUE(G134)&gt;0,5,IF(VALUE(F134)&gt;0,4,IF(VALUE(E134)&gt;0,3,IF(VALUE(D134)&gt;0,2,1)))))))</f>
        <v>7</v>
      </c>
      <c r="O134" s="26" t="s">
        <v>55</v>
      </c>
      <c r="P134" s="1" t="s">
        <v>95</v>
      </c>
      <c r="Q134" s="1"/>
      <c r="R134" s="21"/>
      <c r="S134" s="7" t="str">
        <f>Tabela813[[#This Row],[NR]]&amp;" - "&amp;Tabela813[[#This Row],[Especificação]]</f>
        <v>1.1.2.1.51.0.2.00 - Taxa de Saúde Suplementar - Multas e Juros de Mora</v>
      </c>
      <c r="T134" s="7" t="str">
        <f>Tabela813[[#This Row],[NR]]&amp;" - "&amp;Tabela813[[#This Row],[Especificação]]</f>
        <v>1.1.2.1.51.0.2.00 - Taxa de Saúde Suplementar - Multas e Juros de Mora</v>
      </c>
      <c r="U134" s="7" t="str">
        <f>Tabela813[[#This Row],[NR]]&amp; " - "&amp;Tabela813[[#This Row],[Especificação]]</f>
        <v>1.1.2.1.51.0.2.00 - Taxa de Saúde Suplementar - Multas e Juros de Mora</v>
      </c>
    </row>
    <row r="135" spans="1:21" ht="30" x14ac:dyDescent="0.25">
      <c r="A135" s="84"/>
      <c r="B135" s="73"/>
      <c r="C135" s="26" t="s">
        <v>1558</v>
      </c>
      <c r="D135" s="26" t="s">
        <v>1558</v>
      </c>
      <c r="E135" s="26" t="s">
        <v>1567</v>
      </c>
      <c r="F135" s="26" t="s">
        <v>1558</v>
      </c>
      <c r="G135" s="26" t="s">
        <v>1596</v>
      </c>
      <c r="H135" s="26" t="s">
        <v>1561</v>
      </c>
      <c r="I135" s="26" t="s">
        <v>1559</v>
      </c>
      <c r="J135" s="26" t="s">
        <v>1564</v>
      </c>
      <c r="K135" s="21" t="str">
        <f>IF(Tabela813[[#This Row],[C]]&lt;&gt;"",IF(Tabela813[[#This Row],[RED]]&lt;&gt;"",(Tabela813[[#This Row],[RED]] &amp; "."),"") &amp; CONCATENATE(Tabela813[[#This Row],[C]],".",Tabela813[[#This Row],[O]],".",Tabela813[[#This Row],[E]],".",Tabela813[[#This Row],[D1]],".",Tabela813[[#This Row],[D2]],".",Tabela813[[#This Row],[D3]],".",Tabela813[[#This Row],[T]],".",Tabela813[[#This Row],[D4]]),"")</f>
        <v>1.1.2.1.51.0.3.00</v>
      </c>
      <c r="L135" s="27" t="s">
        <v>895</v>
      </c>
      <c r="M135" s="21" t="str">
        <f t="shared" si="2"/>
        <v>A</v>
      </c>
      <c r="N135" s="21">
        <f>IF(VALUE(Tabela813[[#This Row],[RED]]) &gt; 0,1,0) + IF(VALUE(J135)&gt;0,8,IF(VALUE(I135)&gt;0,7,IF(VALUE(H135)&gt;0,6,IF(VALUE(G135)&gt;0,5,IF(VALUE(F135)&gt;0,4,IF(VALUE(E135)&gt;0,3,IF(VALUE(D135)&gt;0,2,1)))))))</f>
        <v>7</v>
      </c>
      <c r="O135" s="26" t="s">
        <v>55</v>
      </c>
      <c r="P135" s="1" t="s">
        <v>95</v>
      </c>
      <c r="Q135" s="1"/>
      <c r="R135" s="21"/>
      <c r="S135" s="7" t="str">
        <f>Tabela813[[#This Row],[NR]]&amp;" - "&amp;Tabela813[[#This Row],[Especificação]]</f>
        <v>1.1.2.1.51.0.3.00 - Taxa de Saúde Suplementar - Dívida Ativa</v>
      </c>
      <c r="T135" s="7" t="str">
        <f>Tabela813[[#This Row],[NR]]&amp;" - "&amp;Tabela813[[#This Row],[Especificação]]</f>
        <v>1.1.2.1.51.0.3.00 - Taxa de Saúde Suplementar - Dívida Ativa</v>
      </c>
      <c r="U135" s="7" t="str">
        <f>Tabela813[[#This Row],[NR]]&amp; " - "&amp;Tabela813[[#This Row],[Especificação]]</f>
        <v>1.1.2.1.51.0.3.00 - Taxa de Saúde Suplementar - Dívida Ativa</v>
      </c>
    </row>
    <row r="136" spans="1:21" ht="30" x14ac:dyDescent="0.25">
      <c r="A136" s="84"/>
      <c r="B136" s="73"/>
      <c r="C136" s="26" t="s">
        <v>1558</v>
      </c>
      <c r="D136" s="26" t="s">
        <v>1558</v>
      </c>
      <c r="E136" s="26" t="s">
        <v>1567</v>
      </c>
      <c r="F136" s="26" t="s">
        <v>1558</v>
      </c>
      <c r="G136" s="26" t="s">
        <v>1596</v>
      </c>
      <c r="H136" s="26" t="s">
        <v>1561</v>
      </c>
      <c r="I136" s="26" t="s">
        <v>1568</v>
      </c>
      <c r="J136" s="26" t="s">
        <v>1564</v>
      </c>
      <c r="K136" s="21" t="str">
        <f>IF(Tabela813[[#This Row],[C]]&lt;&gt;"",IF(Tabela813[[#This Row],[RED]]&lt;&gt;"",(Tabela813[[#This Row],[RED]] &amp; "."),"") &amp; CONCATENATE(Tabela813[[#This Row],[C]],".",Tabela813[[#This Row],[O]],".",Tabela813[[#This Row],[E]],".",Tabela813[[#This Row],[D1]],".",Tabela813[[#This Row],[D2]],".",Tabela813[[#This Row],[D3]],".",Tabela813[[#This Row],[T]],".",Tabela813[[#This Row],[D4]]),"")</f>
        <v>1.1.2.1.51.0.4.00</v>
      </c>
      <c r="L136" s="27" t="s">
        <v>896</v>
      </c>
      <c r="M136" s="21" t="str">
        <f t="shared" si="2"/>
        <v>A</v>
      </c>
      <c r="N136" s="21">
        <f>IF(VALUE(Tabela813[[#This Row],[RED]]) &gt; 0,1,0) + IF(VALUE(J136)&gt;0,8,IF(VALUE(I136)&gt;0,7,IF(VALUE(H136)&gt;0,6,IF(VALUE(G136)&gt;0,5,IF(VALUE(F136)&gt;0,4,IF(VALUE(E136)&gt;0,3,IF(VALUE(D136)&gt;0,2,1)))))))</f>
        <v>7</v>
      </c>
      <c r="O136" s="26" t="s">
        <v>55</v>
      </c>
      <c r="P136" s="1" t="s">
        <v>95</v>
      </c>
      <c r="Q136" s="1"/>
      <c r="R136" s="21"/>
      <c r="S136" s="7" t="str">
        <f>Tabela813[[#This Row],[NR]]&amp;" - "&amp;Tabela813[[#This Row],[Especificação]]</f>
        <v>1.1.2.1.51.0.4.00 - Taxa de Saúde Suplementar - Dívida Ativa - Multas e Juros de Mora da Dívida Ativa</v>
      </c>
      <c r="T136" s="7" t="str">
        <f>Tabela813[[#This Row],[NR]]&amp;" - "&amp;Tabela813[[#This Row],[Especificação]]</f>
        <v>1.1.2.1.51.0.4.00 - Taxa de Saúde Suplementar - Dívida Ativa - Multas e Juros de Mora da Dívida Ativa</v>
      </c>
      <c r="U136" s="7" t="str">
        <f>Tabela813[[#This Row],[NR]]&amp; " - "&amp;Tabela813[[#This Row],[Especificação]]</f>
        <v>1.1.2.1.51.0.4.00 - Taxa de Saúde Suplementar - Dívida Ativa - Multas e Juros de Mora da Dívida Ativa</v>
      </c>
    </row>
    <row r="137" spans="1:21" ht="30" x14ac:dyDescent="0.25">
      <c r="A137" s="84"/>
      <c r="B137" s="73"/>
      <c r="C137" s="26" t="s">
        <v>1558</v>
      </c>
      <c r="D137" s="26" t="s">
        <v>1558</v>
      </c>
      <c r="E137" s="26" t="s">
        <v>1567</v>
      </c>
      <c r="F137" s="26" t="s">
        <v>1558</v>
      </c>
      <c r="G137" s="26" t="s">
        <v>1596</v>
      </c>
      <c r="H137" s="26" t="s">
        <v>1561</v>
      </c>
      <c r="I137" s="26" t="s">
        <v>1569</v>
      </c>
      <c r="J137" s="26" t="s">
        <v>1564</v>
      </c>
      <c r="K137" s="21" t="str">
        <f>IF(Tabela813[[#This Row],[C]]&lt;&gt;"",IF(Tabela813[[#This Row],[RED]]&lt;&gt;"",(Tabela813[[#This Row],[RED]] &amp; "."),"") &amp; CONCATENATE(Tabela813[[#This Row],[C]],".",Tabela813[[#This Row],[O]],".",Tabela813[[#This Row],[E]],".",Tabela813[[#This Row],[D1]],".",Tabela813[[#This Row],[D2]],".",Tabela813[[#This Row],[D3]],".",Tabela813[[#This Row],[T]],".",Tabela813[[#This Row],[D4]]),"")</f>
        <v>1.1.2.1.51.0.5.00</v>
      </c>
      <c r="L137" s="27" t="s">
        <v>897</v>
      </c>
      <c r="M137" s="21" t="str">
        <f t="shared" si="2"/>
        <v>A</v>
      </c>
      <c r="N137" s="21">
        <f>IF(VALUE(Tabela813[[#This Row],[RED]]) &gt; 0,1,0) + IF(VALUE(J137)&gt;0,8,IF(VALUE(I137)&gt;0,7,IF(VALUE(H137)&gt;0,6,IF(VALUE(G137)&gt;0,5,IF(VALUE(F137)&gt;0,4,IF(VALUE(E137)&gt;0,3,IF(VALUE(D137)&gt;0,2,1)))))))</f>
        <v>7</v>
      </c>
      <c r="O137" s="26" t="s">
        <v>55</v>
      </c>
      <c r="P137" s="1" t="s">
        <v>95</v>
      </c>
      <c r="Q137" s="1"/>
      <c r="R137" s="21"/>
      <c r="S137" s="7" t="str">
        <f>Tabela813[[#This Row],[NR]]&amp;" - "&amp;Tabela813[[#This Row],[Especificação]]</f>
        <v>1.1.2.1.51.0.5.00 - Taxa de Saúde Suplementar - Multas</v>
      </c>
      <c r="T137" s="7" t="str">
        <f>Tabela813[[#This Row],[NR]]&amp;" - "&amp;Tabela813[[#This Row],[Especificação]]</f>
        <v>1.1.2.1.51.0.5.00 - Taxa de Saúde Suplementar - Multas</v>
      </c>
      <c r="U137" s="7" t="str">
        <f>Tabela813[[#This Row],[NR]]&amp; " - "&amp;Tabela813[[#This Row],[Especificação]]</f>
        <v>1.1.2.1.51.0.5.00 - Taxa de Saúde Suplementar - Multas</v>
      </c>
    </row>
    <row r="138" spans="1:21" ht="30" x14ac:dyDescent="0.25">
      <c r="A138" s="84"/>
      <c r="B138" s="73"/>
      <c r="C138" s="26" t="s">
        <v>1558</v>
      </c>
      <c r="D138" s="26" t="s">
        <v>1558</v>
      </c>
      <c r="E138" s="26" t="s">
        <v>1567</v>
      </c>
      <c r="F138" s="26" t="s">
        <v>1558</v>
      </c>
      <c r="G138" s="26" t="s">
        <v>1596</v>
      </c>
      <c r="H138" s="26" t="s">
        <v>1561</v>
      </c>
      <c r="I138" s="26" t="s">
        <v>1563</v>
      </c>
      <c r="J138" s="26" t="s">
        <v>1564</v>
      </c>
      <c r="K138" s="21" t="str">
        <f>IF(Tabela813[[#This Row],[C]]&lt;&gt;"",IF(Tabela813[[#This Row],[RED]]&lt;&gt;"",(Tabela813[[#This Row],[RED]] &amp; "."),"") &amp; CONCATENATE(Tabela813[[#This Row],[C]],".",Tabela813[[#This Row],[O]],".",Tabela813[[#This Row],[E]],".",Tabela813[[#This Row],[D1]],".",Tabela813[[#This Row],[D2]],".",Tabela813[[#This Row],[D3]],".",Tabela813[[#This Row],[T]],".",Tabela813[[#This Row],[D4]]),"")</f>
        <v>1.1.2.1.51.0.6.00</v>
      </c>
      <c r="L138" s="27" t="s">
        <v>898</v>
      </c>
      <c r="M138" s="21" t="str">
        <f t="shared" si="2"/>
        <v>A</v>
      </c>
      <c r="N138" s="21">
        <f>IF(VALUE(Tabela813[[#This Row],[RED]]) &gt; 0,1,0) + IF(VALUE(J138)&gt;0,8,IF(VALUE(I138)&gt;0,7,IF(VALUE(H138)&gt;0,6,IF(VALUE(G138)&gt;0,5,IF(VALUE(F138)&gt;0,4,IF(VALUE(E138)&gt;0,3,IF(VALUE(D138)&gt;0,2,1)))))))</f>
        <v>7</v>
      </c>
      <c r="O138" s="26" t="s">
        <v>55</v>
      </c>
      <c r="P138" s="1" t="s">
        <v>95</v>
      </c>
      <c r="Q138" s="1"/>
      <c r="R138" s="21"/>
      <c r="S138" s="7" t="str">
        <f>Tabela813[[#This Row],[NR]]&amp;" - "&amp;Tabela813[[#This Row],[Especificação]]</f>
        <v>1.1.2.1.51.0.6.00 - Taxa de Saúde Suplementar - Juros de Mora</v>
      </c>
      <c r="T138" s="7" t="str">
        <f>Tabela813[[#This Row],[NR]]&amp;" - "&amp;Tabela813[[#This Row],[Especificação]]</f>
        <v>1.1.2.1.51.0.6.00 - Taxa de Saúde Suplementar - Juros de Mora</v>
      </c>
      <c r="U138" s="7" t="str">
        <f>Tabela813[[#This Row],[NR]]&amp; " - "&amp;Tabela813[[#This Row],[Especificação]]</f>
        <v>1.1.2.1.51.0.6.00 - Taxa de Saúde Suplementar - Juros de Mora</v>
      </c>
    </row>
    <row r="139" spans="1:21" ht="30" x14ac:dyDescent="0.25">
      <c r="A139" s="84"/>
      <c r="B139" s="73"/>
      <c r="C139" s="26" t="s">
        <v>1558</v>
      </c>
      <c r="D139" s="26" t="s">
        <v>1558</v>
      </c>
      <c r="E139" s="26" t="s">
        <v>1567</v>
      </c>
      <c r="F139" s="26" t="s">
        <v>1558</v>
      </c>
      <c r="G139" s="26" t="s">
        <v>1596</v>
      </c>
      <c r="H139" s="26" t="s">
        <v>1561</v>
      </c>
      <c r="I139" s="26" t="s">
        <v>1565</v>
      </c>
      <c r="J139" s="26" t="s">
        <v>1564</v>
      </c>
      <c r="K139" s="21" t="str">
        <f>IF(Tabela813[[#This Row],[C]]&lt;&gt;"",IF(Tabela813[[#This Row],[RED]]&lt;&gt;"",(Tabela813[[#This Row],[RED]] &amp; "."),"") &amp; CONCATENATE(Tabela813[[#This Row],[C]],".",Tabela813[[#This Row],[O]],".",Tabela813[[#This Row],[E]],".",Tabela813[[#This Row],[D1]],".",Tabela813[[#This Row],[D2]],".",Tabela813[[#This Row],[D3]],".",Tabela813[[#This Row],[T]],".",Tabela813[[#This Row],[D4]]),"")</f>
        <v>1.1.2.1.51.0.7.00</v>
      </c>
      <c r="L139" s="27" t="s">
        <v>899</v>
      </c>
      <c r="M139" s="21" t="str">
        <f t="shared" si="2"/>
        <v>A</v>
      </c>
      <c r="N139" s="21">
        <f>IF(VALUE(Tabela813[[#This Row],[RED]]) &gt; 0,1,0) + IF(VALUE(J139)&gt;0,8,IF(VALUE(I139)&gt;0,7,IF(VALUE(H139)&gt;0,6,IF(VALUE(G139)&gt;0,5,IF(VALUE(F139)&gt;0,4,IF(VALUE(E139)&gt;0,3,IF(VALUE(D139)&gt;0,2,1)))))))</f>
        <v>7</v>
      </c>
      <c r="O139" s="26" t="s">
        <v>55</v>
      </c>
      <c r="P139" s="1" t="s">
        <v>95</v>
      </c>
      <c r="Q139" s="1"/>
      <c r="R139" s="21"/>
      <c r="S139" s="7" t="str">
        <f>Tabela813[[#This Row],[NR]]&amp;" - "&amp;Tabela813[[#This Row],[Especificação]]</f>
        <v>1.1.2.1.51.0.7.00 - Taxa de Saúde Suplementar - Dívida Ativa - Multas da Dívida Ativa</v>
      </c>
      <c r="T139" s="7" t="str">
        <f>Tabela813[[#This Row],[NR]]&amp;" - "&amp;Tabela813[[#This Row],[Especificação]]</f>
        <v>1.1.2.1.51.0.7.00 - Taxa de Saúde Suplementar - Dívida Ativa - Multas da Dívida Ativa</v>
      </c>
      <c r="U139" s="7" t="str">
        <f>Tabela813[[#This Row],[NR]]&amp; " - "&amp;Tabela813[[#This Row],[Especificação]]</f>
        <v>1.1.2.1.51.0.7.00 - Taxa de Saúde Suplementar - Dívida Ativa - Multas da Dívida Ativa</v>
      </c>
    </row>
    <row r="140" spans="1:21" ht="30" x14ac:dyDescent="0.25">
      <c r="A140" s="84"/>
      <c r="B140" s="73"/>
      <c r="C140" s="26" t="s">
        <v>1558</v>
      </c>
      <c r="D140" s="26" t="s">
        <v>1558</v>
      </c>
      <c r="E140" s="26" t="s">
        <v>1567</v>
      </c>
      <c r="F140" s="26" t="s">
        <v>1558</v>
      </c>
      <c r="G140" s="26" t="s">
        <v>1596</v>
      </c>
      <c r="H140" s="26" t="s">
        <v>1561</v>
      </c>
      <c r="I140" s="26" t="s">
        <v>1566</v>
      </c>
      <c r="J140" s="26" t="s">
        <v>1564</v>
      </c>
      <c r="K140" s="21" t="str">
        <f>IF(Tabela813[[#This Row],[C]]&lt;&gt;"",IF(Tabela813[[#This Row],[RED]]&lt;&gt;"",(Tabela813[[#This Row],[RED]] &amp; "."),"") &amp; CONCATENATE(Tabela813[[#This Row],[C]],".",Tabela813[[#This Row],[O]],".",Tabela813[[#This Row],[E]],".",Tabela813[[#This Row],[D1]],".",Tabela813[[#This Row],[D2]],".",Tabela813[[#This Row],[D3]],".",Tabela813[[#This Row],[T]],".",Tabela813[[#This Row],[D4]]),"")</f>
        <v>1.1.2.1.51.0.8.00</v>
      </c>
      <c r="L140" s="27" t="s">
        <v>900</v>
      </c>
      <c r="M140" s="21" t="str">
        <f t="shared" si="2"/>
        <v>A</v>
      </c>
      <c r="N140" s="21">
        <f>IF(VALUE(Tabela813[[#This Row],[RED]]) &gt; 0,1,0) + IF(VALUE(J140)&gt;0,8,IF(VALUE(I140)&gt;0,7,IF(VALUE(H140)&gt;0,6,IF(VALUE(G140)&gt;0,5,IF(VALUE(F140)&gt;0,4,IF(VALUE(E140)&gt;0,3,IF(VALUE(D140)&gt;0,2,1)))))))</f>
        <v>7</v>
      </c>
      <c r="O140" s="26" t="s">
        <v>55</v>
      </c>
      <c r="P140" s="1" t="s">
        <v>95</v>
      </c>
      <c r="Q140" s="1"/>
      <c r="R140" s="21"/>
      <c r="S140" s="7" t="str">
        <f>Tabela813[[#This Row],[NR]]&amp;" - "&amp;Tabela813[[#This Row],[Especificação]]</f>
        <v>1.1.2.1.51.0.8.00 - Taxa de Saúde Suplementar - Juros de Mora da Dívida Ativa</v>
      </c>
      <c r="T140" s="7" t="str">
        <f>Tabela813[[#This Row],[NR]]&amp;" - "&amp;Tabela813[[#This Row],[Especificação]]</f>
        <v>1.1.2.1.51.0.8.00 - Taxa de Saúde Suplementar - Juros de Mora da Dívida Ativa</v>
      </c>
      <c r="U140" s="7" t="str">
        <f>Tabela813[[#This Row],[NR]]&amp; " - "&amp;Tabela813[[#This Row],[Especificação]]</f>
        <v>1.1.2.1.51.0.8.00 - Taxa de Saúde Suplementar - Juros de Mora da Dívida Ativa</v>
      </c>
    </row>
    <row r="141" spans="1:21" ht="30" x14ac:dyDescent="0.25">
      <c r="A141" s="84"/>
      <c r="B141" s="73"/>
      <c r="C141" s="26" t="s">
        <v>1558</v>
      </c>
      <c r="D141" s="26" t="s">
        <v>1558</v>
      </c>
      <c r="E141" s="26" t="s">
        <v>1567</v>
      </c>
      <c r="F141" s="26" t="s">
        <v>1567</v>
      </c>
      <c r="G141" s="26" t="s">
        <v>1564</v>
      </c>
      <c r="H141" s="26" t="s">
        <v>1561</v>
      </c>
      <c r="I141" s="26" t="s">
        <v>1561</v>
      </c>
      <c r="J141" s="26" t="s">
        <v>1564</v>
      </c>
      <c r="K141" s="21" t="str">
        <f>IF(Tabela813[[#This Row],[C]]&lt;&gt;"",IF(Tabela813[[#This Row],[RED]]&lt;&gt;"",(Tabela813[[#This Row],[RED]] &amp; "."),"") &amp; CONCATENATE(Tabela813[[#This Row],[C]],".",Tabela813[[#This Row],[O]],".",Tabela813[[#This Row],[E]],".",Tabela813[[#This Row],[D1]],".",Tabela813[[#This Row],[D2]],".",Tabela813[[#This Row],[D3]],".",Tabela813[[#This Row],[T]],".",Tabela813[[#This Row],[D4]]),"")</f>
        <v>1.1.2.2.00.0.0.00</v>
      </c>
      <c r="L141" s="27" t="s">
        <v>3755</v>
      </c>
      <c r="M141" s="21" t="str">
        <f t="shared" si="2"/>
        <v>S</v>
      </c>
      <c r="N141" s="21">
        <f>IF(VALUE(Tabela813[[#This Row],[RED]]) &gt; 0,1,0) + IF(VALUE(J141)&gt;0,8,IF(VALUE(I141)&gt;0,7,IF(VALUE(H141)&gt;0,6,IF(VALUE(G141)&gt;0,5,IF(VALUE(F141)&gt;0,4,IF(VALUE(E141)&gt;0,3,IF(VALUE(D141)&gt;0,2,1)))))))</f>
        <v>4</v>
      </c>
      <c r="O141" s="26" t="s">
        <v>45</v>
      </c>
      <c r="P141" s="1" t="s">
        <v>96</v>
      </c>
      <c r="Q141" s="1"/>
      <c r="R141" s="21"/>
      <c r="S141" s="7" t="str">
        <f>Tabela813[[#This Row],[NR]]&amp;" - "&amp;Tabela813[[#This Row],[Especificação]]</f>
        <v>1.1.2.2.00.0.0.00 - Taxas Pela Prestação de Serviços</v>
      </c>
      <c r="T141" s="7" t="str">
        <f>Tabela813[[#This Row],[NR]]&amp;" - "&amp;Tabela813[[#This Row],[Especificação]]</f>
        <v>1.1.2.2.00.0.0.00 - Taxas Pela Prestação de Serviços</v>
      </c>
      <c r="U141" s="7" t="str">
        <f>Tabela813[[#This Row],[NR]]&amp; " - "&amp;Tabela813[[#This Row],[Especificação]]</f>
        <v>1.1.2.2.00.0.0.00 - Taxas Pela Prestação de Serviços</v>
      </c>
    </row>
    <row r="142" spans="1:21" ht="30" x14ac:dyDescent="0.25">
      <c r="A142" s="84"/>
      <c r="B142" s="73"/>
      <c r="C142" s="26" t="s">
        <v>1558</v>
      </c>
      <c r="D142" s="26" t="s">
        <v>1558</v>
      </c>
      <c r="E142" s="26" t="s">
        <v>1567</v>
      </c>
      <c r="F142" s="26" t="s">
        <v>1567</v>
      </c>
      <c r="G142" s="26" t="s">
        <v>1560</v>
      </c>
      <c r="H142" s="26" t="s">
        <v>1561</v>
      </c>
      <c r="I142" s="26" t="s">
        <v>1561</v>
      </c>
      <c r="J142" s="26" t="s">
        <v>1564</v>
      </c>
      <c r="K142" s="21" t="str">
        <f>IF(Tabela813[[#This Row],[C]]&lt;&gt;"",IF(Tabela813[[#This Row],[RED]]&lt;&gt;"",(Tabela813[[#This Row],[RED]] &amp; "."),"") &amp; CONCATENATE(Tabela813[[#This Row],[C]],".",Tabela813[[#This Row],[O]],".",Tabela813[[#This Row],[E]],".",Tabela813[[#This Row],[D1]],".",Tabela813[[#This Row],[D2]],".",Tabela813[[#This Row],[D3]],".",Tabela813[[#This Row],[T]],".",Tabela813[[#This Row],[D4]]),"")</f>
        <v>1.1.2.2.01.0.0.00</v>
      </c>
      <c r="L142" s="27" t="s">
        <v>3756</v>
      </c>
      <c r="M142" s="21" t="str">
        <f t="shared" si="2"/>
        <v>S</v>
      </c>
      <c r="N142" s="21">
        <f>IF(VALUE(Tabela813[[#This Row],[RED]]) &gt; 0,1,0) + IF(VALUE(J142)&gt;0,8,IF(VALUE(I142)&gt;0,7,IF(VALUE(H142)&gt;0,6,IF(VALUE(G142)&gt;0,5,IF(VALUE(F142)&gt;0,4,IF(VALUE(E142)&gt;0,3,IF(VALUE(D142)&gt;0,2,1)))))))</f>
        <v>5</v>
      </c>
      <c r="O142" s="26" t="s">
        <v>51</v>
      </c>
      <c r="P142" s="1" t="s">
        <v>97</v>
      </c>
      <c r="Q142" s="1"/>
      <c r="R142" s="21"/>
      <c r="S142" s="7" t="str">
        <f>Tabela813[[#This Row],[NR]]&amp;" - "&amp;Tabela813[[#This Row],[Especificação]]</f>
        <v>1.1.2.2.01.0.0.00 - Taxas Pela Prestação de Serviços em Geral</v>
      </c>
      <c r="T142" s="7" t="str">
        <f>Tabela813[[#This Row],[NR]]&amp;" - "&amp;Tabela813[[#This Row],[Especificação]]</f>
        <v>1.1.2.2.01.0.0.00 - Taxas Pela Prestação de Serviços em Geral</v>
      </c>
      <c r="U142" s="7" t="str">
        <f>Tabela813[[#This Row],[NR]]&amp; " - "&amp;Tabela813[[#This Row],[Especificação]]</f>
        <v>1.1.2.2.01.0.0.00 - Taxas Pela Prestação de Serviços em Geral</v>
      </c>
    </row>
    <row r="143" spans="1:21" ht="30" x14ac:dyDescent="0.25">
      <c r="A143" s="84"/>
      <c r="B143" s="73"/>
      <c r="C143" s="26" t="s">
        <v>1558</v>
      </c>
      <c r="D143" s="26" t="s">
        <v>1558</v>
      </c>
      <c r="E143" s="26" t="s">
        <v>1567</v>
      </c>
      <c r="F143" s="26" t="s">
        <v>1567</v>
      </c>
      <c r="G143" s="26" t="s">
        <v>1560</v>
      </c>
      <c r="H143" s="26" t="s">
        <v>1561</v>
      </c>
      <c r="I143" s="26" t="s">
        <v>1558</v>
      </c>
      <c r="J143" s="26" t="s">
        <v>1564</v>
      </c>
      <c r="K143" s="21" t="str">
        <f>IF(Tabela813[[#This Row],[C]]&lt;&gt;"",IF(Tabela813[[#This Row],[RED]]&lt;&gt;"",(Tabela813[[#This Row],[RED]] &amp; "."),"") &amp; CONCATENATE(Tabela813[[#This Row],[C]],".",Tabela813[[#This Row],[O]],".",Tabela813[[#This Row],[E]],".",Tabela813[[#This Row],[D1]],".",Tabela813[[#This Row],[D2]],".",Tabela813[[#This Row],[D3]],".",Tabela813[[#This Row],[T]],".",Tabela813[[#This Row],[D4]]),"")</f>
        <v>1.1.2.2.01.0.1.00</v>
      </c>
      <c r="L143" s="27" t="s">
        <v>3757</v>
      </c>
      <c r="M143" s="21" t="str">
        <f t="shared" si="2"/>
        <v>A</v>
      </c>
      <c r="N143" s="21">
        <f>IF(VALUE(Tabela813[[#This Row],[RED]]) &gt; 0,1,0) + IF(VALUE(J143)&gt;0,8,IF(VALUE(I143)&gt;0,7,IF(VALUE(H143)&gt;0,6,IF(VALUE(G143)&gt;0,5,IF(VALUE(F143)&gt;0,4,IF(VALUE(E143)&gt;0,3,IF(VALUE(D143)&gt;0,2,1)))))))</f>
        <v>7</v>
      </c>
      <c r="O143" s="26" t="s">
        <v>51</v>
      </c>
      <c r="P143" s="1" t="s">
        <v>97</v>
      </c>
      <c r="Q143" s="1"/>
      <c r="R143" s="21"/>
      <c r="S143" s="7" t="str">
        <f>Tabela813[[#This Row],[NR]]&amp;" - "&amp;Tabela813[[#This Row],[Especificação]]</f>
        <v>1.1.2.2.01.0.1.00 - Taxas Pela Prestação de Serviços em Geral - Principal</v>
      </c>
      <c r="T143" s="7" t="str">
        <f>Tabela813[[#This Row],[NR]]&amp;" - "&amp;Tabela813[[#This Row],[Especificação]]</f>
        <v>1.1.2.2.01.0.1.00 - Taxas Pela Prestação de Serviços em Geral - Principal</v>
      </c>
      <c r="U143" s="7" t="str">
        <f>Tabela813[[#This Row],[NR]]&amp; " - "&amp;Tabela813[[#This Row],[Especificação]]</f>
        <v>1.1.2.2.01.0.1.00 - Taxas Pela Prestação de Serviços em Geral - Principal</v>
      </c>
    </row>
    <row r="144" spans="1:21" ht="30" x14ac:dyDescent="0.25">
      <c r="A144" s="84"/>
      <c r="B144" s="73"/>
      <c r="C144" s="26" t="s">
        <v>1558</v>
      </c>
      <c r="D144" s="26" t="s">
        <v>1558</v>
      </c>
      <c r="E144" s="26" t="s">
        <v>1567</v>
      </c>
      <c r="F144" s="26" t="s">
        <v>1567</v>
      </c>
      <c r="G144" s="26" t="s">
        <v>1560</v>
      </c>
      <c r="H144" s="26" t="s">
        <v>1561</v>
      </c>
      <c r="I144" s="26" t="s">
        <v>1567</v>
      </c>
      <c r="J144" s="26" t="s">
        <v>1564</v>
      </c>
      <c r="K144" s="21" t="str">
        <f>IF(Tabela813[[#This Row],[C]]&lt;&gt;"",IF(Tabela813[[#This Row],[RED]]&lt;&gt;"",(Tabela813[[#This Row],[RED]] &amp; "."),"") &amp; CONCATENATE(Tabela813[[#This Row],[C]],".",Tabela813[[#This Row],[O]],".",Tabela813[[#This Row],[E]],".",Tabela813[[#This Row],[D1]],".",Tabela813[[#This Row],[D2]],".",Tabela813[[#This Row],[D3]],".",Tabela813[[#This Row],[T]],".",Tabela813[[#This Row],[D4]]),"")</f>
        <v>1.1.2.2.01.0.2.00</v>
      </c>
      <c r="L144" s="27" t="s">
        <v>3758</v>
      </c>
      <c r="M144" s="21" t="str">
        <f t="shared" si="2"/>
        <v>A</v>
      </c>
      <c r="N144" s="21">
        <f>IF(VALUE(Tabela813[[#This Row],[RED]]) &gt; 0,1,0) + IF(VALUE(J144)&gt;0,8,IF(VALUE(I144)&gt;0,7,IF(VALUE(H144)&gt;0,6,IF(VALUE(G144)&gt;0,5,IF(VALUE(F144)&gt;0,4,IF(VALUE(E144)&gt;0,3,IF(VALUE(D144)&gt;0,2,1)))))))</f>
        <v>7</v>
      </c>
      <c r="O144" s="26" t="s">
        <v>51</v>
      </c>
      <c r="P144" s="1" t="s">
        <v>97</v>
      </c>
      <c r="Q144" s="1"/>
      <c r="R144" s="21"/>
      <c r="S144" s="7" t="str">
        <f>Tabela813[[#This Row],[NR]]&amp;" - "&amp;Tabela813[[#This Row],[Especificação]]</f>
        <v>1.1.2.2.01.0.2.00 - Taxas Pela Prestação de Serviços em Geral - Multas e Juros de Mora</v>
      </c>
      <c r="T144" s="7" t="str">
        <f>Tabela813[[#This Row],[NR]]&amp;" - "&amp;Tabela813[[#This Row],[Especificação]]</f>
        <v>1.1.2.2.01.0.2.00 - Taxas Pela Prestação de Serviços em Geral - Multas e Juros de Mora</v>
      </c>
      <c r="U144" s="7" t="str">
        <f>Tabela813[[#This Row],[NR]]&amp; " - "&amp;Tabela813[[#This Row],[Especificação]]</f>
        <v>1.1.2.2.01.0.2.00 - Taxas Pela Prestação de Serviços em Geral - Multas e Juros de Mora</v>
      </c>
    </row>
    <row r="145" spans="1:21" ht="30" x14ac:dyDescent="0.25">
      <c r="A145" s="84"/>
      <c r="B145" s="73"/>
      <c r="C145" s="26" t="s">
        <v>1558</v>
      </c>
      <c r="D145" s="26" t="s">
        <v>1558</v>
      </c>
      <c r="E145" s="26" t="s">
        <v>1567</v>
      </c>
      <c r="F145" s="26" t="s">
        <v>1567</v>
      </c>
      <c r="G145" s="26" t="s">
        <v>1560</v>
      </c>
      <c r="H145" s="26" t="s">
        <v>1561</v>
      </c>
      <c r="I145" s="26" t="s">
        <v>1559</v>
      </c>
      <c r="J145" s="26" t="s">
        <v>1564</v>
      </c>
      <c r="K145" s="21" t="str">
        <f>IF(Tabela813[[#This Row],[C]]&lt;&gt;"",IF(Tabela813[[#This Row],[RED]]&lt;&gt;"",(Tabela813[[#This Row],[RED]] &amp; "."),"") &amp; CONCATENATE(Tabela813[[#This Row],[C]],".",Tabela813[[#This Row],[O]],".",Tabela813[[#This Row],[E]],".",Tabela813[[#This Row],[D1]],".",Tabela813[[#This Row],[D2]],".",Tabela813[[#This Row],[D3]],".",Tabela813[[#This Row],[T]],".",Tabela813[[#This Row],[D4]]),"")</f>
        <v>1.1.2.2.01.0.3.00</v>
      </c>
      <c r="L145" s="27" t="s">
        <v>3759</v>
      </c>
      <c r="M145" s="21" t="str">
        <f t="shared" si="2"/>
        <v>A</v>
      </c>
      <c r="N145" s="21">
        <f>IF(VALUE(Tabela813[[#This Row],[RED]]) &gt; 0,1,0) + IF(VALUE(J145)&gt;0,8,IF(VALUE(I145)&gt;0,7,IF(VALUE(H145)&gt;0,6,IF(VALUE(G145)&gt;0,5,IF(VALUE(F145)&gt;0,4,IF(VALUE(E145)&gt;0,3,IF(VALUE(D145)&gt;0,2,1)))))))</f>
        <v>7</v>
      </c>
      <c r="O145" s="26" t="s">
        <v>51</v>
      </c>
      <c r="P145" s="1" t="s">
        <v>97</v>
      </c>
      <c r="Q145" s="1"/>
      <c r="R145" s="21"/>
      <c r="S145" s="7" t="str">
        <f>Tabela813[[#This Row],[NR]]&amp;" - "&amp;Tabela813[[#This Row],[Especificação]]</f>
        <v>1.1.2.2.01.0.3.00 - Taxas Pela Prestação de Serviços em Geral - Dívida Ativa</v>
      </c>
      <c r="T145" s="7" t="str">
        <f>Tabela813[[#This Row],[NR]]&amp;" - "&amp;Tabela813[[#This Row],[Especificação]]</f>
        <v>1.1.2.2.01.0.3.00 - Taxas Pela Prestação de Serviços em Geral - Dívida Ativa</v>
      </c>
      <c r="U145" s="7" t="str">
        <f>Tabela813[[#This Row],[NR]]&amp; " - "&amp;Tabela813[[#This Row],[Especificação]]</f>
        <v>1.1.2.2.01.0.3.00 - Taxas Pela Prestação de Serviços em Geral - Dívida Ativa</v>
      </c>
    </row>
    <row r="146" spans="1:21" ht="30" x14ac:dyDescent="0.25">
      <c r="A146" s="84"/>
      <c r="B146" s="73"/>
      <c r="C146" s="26" t="s">
        <v>1558</v>
      </c>
      <c r="D146" s="26" t="s">
        <v>1558</v>
      </c>
      <c r="E146" s="26" t="s">
        <v>1567</v>
      </c>
      <c r="F146" s="26" t="s">
        <v>1567</v>
      </c>
      <c r="G146" s="26" t="s">
        <v>1560</v>
      </c>
      <c r="H146" s="26" t="s">
        <v>1561</v>
      </c>
      <c r="I146" s="26" t="s">
        <v>1568</v>
      </c>
      <c r="J146" s="26" t="s">
        <v>1564</v>
      </c>
      <c r="K146" s="21" t="str">
        <f>IF(Tabela813[[#This Row],[C]]&lt;&gt;"",IF(Tabela813[[#This Row],[RED]]&lt;&gt;"",(Tabela813[[#This Row],[RED]] &amp; "."),"") &amp; CONCATENATE(Tabela813[[#This Row],[C]],".",Tabela813[[#This Row],[O]],".",Tabela813[[#This Row],[E]],".",Tabela813[[#This Row],[D1]],".",Tabela813[[#This Row],[D2]],".",Tabela813[[#This Row],[D3]],".",Tabela813[[#This Row],[T]],".",Tabela813[[#This Row],[D4]]),"")</f>
        <v>1.1.2.2.01.0.4.00</v>
      </c>
      <c r="L146" s="27" t="s">
        <v>3760</v>
      </c>
      <c r="M146" s="21" t="str">
        <f t="shared" si="2"/>
        <v>A</v>
      </c>
      <c r="N146" s="21">
        <f>IF(VALUE(Tabela813[[#This Row],[RED]]) &gt; 0,1,0) + IF(VALUE(J146)&gt;0,8,IF(VALUE(I146)&gt;0,7,IF(VALUE(H146)&gt;0,6,IF(VALUE(G146)&gt;0,5,IF(VALUE(F146)&gt;0,4,IF(VALUE(E146)&gt;0,3,IF(VALUE(D146)&gt;0,2,1)))))))</f>
        <v>7</v>
      </c>
      <c r="O146" s="26" t="s">
        <v>51</v>
      </c>
      <c r="P146" s="1" t="s">
        <v>97</v>
      </c>
      <c r="Q146" s="1"/>
      <c r="R146" s="21"/>
      <c r="S146" s="7" t="str">
        <f>Tabela813[[#This Row],[NR]]&amp;" - "&amp;Tabela813[[#This Row],[Especificação]]</f>
        <v>1.1.2.2.01.0.4.00 - Taxas Pela Prestação de Serviços em Geral - Dívida Ativa - Multas e Juros de Mora da Dívida Ativa</v>
      </c>
      <c r="T146" s="7" t="str">
        <f>Tabela813[[#This Row],[NR]]&amp;" - "&amp;Tabela813[[#This Row],[Especificação]]</f>
        <v>1.1.2.2.01.0.4.00 - Taxas Pela Prestação de Serviços em Geral - Dívida Ativa - Multas e Juros de Mora da Dívida Ativa</v>
      </c>
      <c r="U146" s="7" t="str">
        <f>Tabela813[[#This Row],[NR]]&amp; " - "&amp;Tabela813[[#This Row],[Especificação]]</f>
        <v>1.1.2.2.01.0.4.00 - Taxas Pela Prestação de Serviços em Geral - Dívida Ativa - Multas e Juros de Mora da Dívida Ativa</v>
      </c>
    </row>
    <row r="147" spans="1:21" ht="30" x14ac:dyDescent="0.25">
      <c r="A147" s="84"/>
      <c r="B147" s="73"/>
      <c r="C147" s="26" t="s">
        <v>1558</v>
      </c>
      <c r="D147" s="26" t="s">
        <v>1558</v>
      </c>
      <c r="E147" s="26" t="s">
        <v>1567</v>
      </c>
      <c r="F147" s="26" t="s">
        <v>1567</v>
      </c>
      <c r="G147" s="26" t="s">
        <v>1560</v>
      </c>
      <c r="H147" s="26" t="s">
        <v>1561</v>
      </c>
      <c r="I147" s="26" t="s">
        <v>1569</v>
      </c>
      <c r="J147" s="26" t="s">
        <v>1564</v>
      </c>
      <c r="K147" s="21" t="str">
        <f>IF(Tabela813[[#This Row],[C]]&lt;&gt;"",IF(Tabela813[[#This Row],[RED]]&lt;&gt;"",(Tabela813[[#This Row],[RED]] &amp; "."),"") &amp; CONCATENATE(Tabela813[[#This Row],[C]],".",Tabela813[[#This Row],[O]],".",Tabela813[[#This Row],[E]],".",Tabela813[[#This Row],[D1]],".",Tabela813[[#This Row],[D2]],".",Tabela813[[#This Row],[D3]],".",Tabela813[[#This Row],[T]],".",Tabela813[[#This Row],[D4]]),"")</f>
        <v>1.1.2.2.01.0.5.00</v>
      </c>
      <c r="L147" s="27" t="s">
        <v>3761</v>
      </c>
      <c r="M147" s="21" t="str">
        <f t="shared" si="2"/>
        <v>A</v>
      </c>
      <c r="N147" s="21">
        <f>IF(VALUE(Tabela813[[#This Row],[RED]]) &gt; 0,1,0) + IF(VALUE(J147)&gt;0,8,IF(VALUE(I147)&gt;0,7,IF(VALUE(H147)&gt;0,6,IF(VALUE(G147)&gt;0,5,IF(VALUE(F147)&gt;0,4,IF(VALUE(E147)&gt;0,3,IF(VALUE(D147)&gt;0,2,1)))))))</f>
        <v>7</v>
      </c>
      <c r="O147" s="26" t="s">
        <v>51</v>
      </c>
      <c r="P147" s="1" t="s">
        <v>97</v>
      </c>
      <c r="Q147" s="1"/>
      <c r="R147" s="21"/>
      <c r="S147" s="7" t="str">
        <f>Tabela813[[#This Row],[NR]]&amp;" - "&amp;Tabela813[[#This Row],[Especificação]]</f>
        <v>1.1.2.2.01.0.5.00 - Taxas Pela Prestação de Serviços em Geral - Multas</v>
      </c>
      <c r="T147" s="7" t="str">
        <f>Tabela813[[#This Row],[NR]]&amp;" - "&amp;Tabela813[[#This Row],[Especificação]]</f>
        <v>1.1.2.2.01.0.5.00 - Taxas Pela Prestação de Serviços em Geral - Multas</v>
      </c>
      <c r="U147" s="7" t="str">
        <f>Tabela813[[#This Row],[NR]]&amp; " - "&amp;Tabela813[[#This Row],[Especificação]]</f>
        <v>1.1.2.2.01.0.5.00 - Taxas Pela Prestação de Serviços em Geral - Multas</v>
      </c>
    </row>
    <row r="148" spans="1:21" ht="30" x14ac:dyDescent="0.25">
      <c r="A148" s="84"/>
      <c r="B148" s="73"/>
      <c r="C148" s="26" t="s">
        <v>1558</v>
      </c>
      <c r="D148" s="26" t="s">
        <v>1558</v>
      </c>
      <c r="E148" s="26" t="s">
        <v>1567</v>
      </c>
      <c r="F148" s="26" t="s">
        <v>1567</v>
      </c>
      <c r="G148" s="26" t="s">
        <v>1560</v>
      </c>
      <c r="H148" s="26" t="s">
        <v>1561</v>
      </c>
      <c r="I148" s="26" t="s">
        <v>1563</v>
      </c>
      <c r="J148" s="26" t="s">
        <v>1564</v>
      </c>
      <c r="K148" s="21" t="str">
        <f>IF(Tabela813[[#This Row],[C]]&lt;&gt;"",IF(Tabela813[[#This Row],[RED]]&lt;&gt;"",(Tabela813[[#This Row],[RED]] &amp; "."),"") &amp; CONCATENATE(Tabela813[[#This Row],[C]],".",Tabela813[[#This Row],[O]],".",Tabela813[[#This Row],[E]],".",Tabela813[[#This Row],[D1]],".",Tabela813[[#This Row],[D2]],".",Tabela813[[#This Row],[D3]],".",Tabela813[[#This Row],[T]],".",Tabela813[[#This Row],[D4]]),"")</f>
        <v>1.1.2.2.01.0.6.00</v>
      </c>
      <c r="L148" s="27" t="s">
        <v>3762</v>
      </c>
      <c r="M148" s="21" t="str">
        <f t="shared" si="2"/>
        <v>A</v>
      </c>
      <c r="N148" s="21">
        <f>IF(VALUE(Tabela813[[#This Row],[RED]]) &gt; 0,1,0) + IF(VALUE(J148)&gt;0,8,IF(VALUE(I148)&gt;0,7,IF(VALUE(H148)&gt;0,6,IF(VALUE(G148)&gt;0,5,IF(VALUE(F148)&gt;0,4,IF(VALUE(E148)&gt;0,3,IF(VALUE(D148)&gt;0,2,1)))))))</f>
        <v>7</v>
      </c>
      <c r="O148" s="26" t="s">
        <v>51</v>
      </c>
      <c r="P148" s="1" t="s">
        <v>97</v>
      </c>
      <c r="Q148" s="1"/>
      <c r="R148" s="21"/>
      <c r="S148" s="7" t="str">
        <f>Tabela813[[#This Row],[NR]]&amp;" - "&amp;Tabela813[[#This Row],[Especificação]]</f>
        <v>1.1.2.2.01.0.6.00 - Taxas Pela Prestação de Serviços em Geral - Juros de Mora</v>
      </c>
      <c r="T148" s="7" t="str">
        <f>Tabela813[[#This Row],[NR]]&amp;" - "&amp;Tabela813[[#This Row],[Especificação]]</f>
        <v>1.1.2.2.01.0.6.00 - Taxas Pela Prestação de Serviços em Geral - Juros de Mora</v>
      </c>
      <c r="U148" s="7" t="str">
        <f>Tabela813[[#This Row],[NR]]&amp; " - "&amp;Tabela813[[#This Row],[Especificação]]</f>
        <v>1.1.2.2.01.0.6.00 - Taxas Pela Prestação de Serviços em Geral - Juros de Mora</v>
      </c>
    </row>
    <row r="149" spans="1:21" ht="30" x14ac:dyDescent="0.25">
      <c r="A149" s="84"/>
      <c r="B149" s="73"/>
      <c r="C149" s="26" t="s">
        <v>1558</v>
      </c>
      <c r="D149" s="26" t="s">
        <v>1558</v>
      </c>
      <c r="E149" s="26" t="s">
        <v>1567</v>
      </c>
      <c r="F149" s="26" t="s">
        <v>1567</v>
      </c>
      <c r="G149" s="26" t="s">
        <v>1560</v>
      </c>
      <c r="H149" s="26" t="s">
        <v>1561</v>
      </c>
      <c r="I149" s="26" t="s">
        <v>1565</v>
      </c>
      <c r="J149" s="26" t="s">
        <v>1564</v>
      </c>
      <c r="K149" s="21" t="str">
        <f>IF(Tabela813[[#This Row],[C]]&lt;&gt;"",IF(Tabela813[[#This Row],[RED]]&lt;&gt;"",(Tabela813[[#This Row],[RED]] &amp; "."),"") &amp; CONCATENATE(Tabela813[[#This Row],[C]],".",Tabela813[[#This Row],[O]],".",Tabela813[[#This Row],[E]],".",Tabela813[[#This Row],[D1]],".",Tabela813[[#This Row],[D2]],".",Tabela813[[#This Row],[D3]],".",Tabela813[[#This Row],[T]],".",Tabela813[[#This Row],[D4]]),"")</f>
        <v>1.1.2.2.01.0.7.00</v>
      </c>
      <c r="L149" s="27" t="s">
        <v>3763</v>
      </c>
      <c r="M149" s="21" t="str">
        <f t="shared" si="2"/>
        <v>A</v>
      </c>
      <c r="N149" s="21">
        <f>IF(VALUE(Tabela813[[#This Row],[RED]]) &gt; 0,1,0) + IF(VALUE(J149)&gt;0,8,IF(VALUE(I149)&gt;0,7,IF(VALUE(H149)&gt;0,6,IF(VALUE(G149)&gt;0,5,IF(VALUE(F149)&gt;0,4,IF(VALUE(E149)&gt;0,3,IF(VALUE(D149)&gt;0,2,1)))))))</f>
        <v>7</v>
      </c>
      <c r="O149" s="26" t="s">
        <v>51</v>
      </c>
      <c r="P149" s="1" t="s">
        <v>97</v>
      </c>
      <c r="Q149" s="1"/>
      <c r="R149" s="21"/>
      <c r="S149" s="7" t="str">
        <f>Tabela813[[#This Row],[NR]]&amp;" - "&amp;Tabela813[[#This Row],[Especificação]]</f>
        <v>1.1.2.2.01.0.7.00 - Taxas Pela Prestação de Serviços em Geral - Dívida Ativa - Multas da Dívida Ativa</v>
      </c>
      <c r="T149" s="7" t="str">
        <f>Tabela813[[#This Row],[NR]]&amp;" - "&amp;Tabela813[[#This Row],[Especificação]]</f>
        <v>1.1.2.2.01.0.7.00 - Taxas Pela Prestação de Serviços em Geral - Dívida Ativa - Multas da Dívida Ativa</v>
      </c>
      <c r="U149" s="7" t="str">
        <f>Tabela813[[#This Row],[NR]]&amp; " - "&amp;Tabela813[[#This Row],[Especificação]]</f>
        <v>1.1.2.2.01.0.7.00 - Taxas Pela Prestação de Serviços em Geral - Dívida Ativa - Multas da Dívida Ativa</v>
      </c>
    </row>
    <row r="150" spans="1:21" ht="30" x14ac:dyDescent="0.25">
      <c r="A150" s="84"/>
      <c r="B150" s="73"/>
      <c r="C150" s="26" t="s">
        <v>1558</v>
      </c>
      <c r="D150" s="26" t="s">
        <v>1558</v>
      </c>
      <c r="E150" s="26" t="s">
        <v>1567</v>
      </c>
      <c r="F150" s="26" t="s">
        <v>1567</v>
      </c>
      <c r="G150" s="26" t="s">
        <v>1560</v>
      </c>
      <c r="H150" s="26" t="s">
        <v>1561</v>
      </c>
      <c r="I150" s="26" t="s">
        <v>1566</v>
      </c>
      <c r="J150" s="26" t="s">
        <v>1564</v>
      </c>
      <c r="K150" s="21" t="str">
        <f>IF(Tabela813[[#This Row],[C]]&lt;&gt;"",IF(Tabela813[[#This Row],[RED]]&lt;&gt;"",(Tabela813[[#This Row],[RED]] &amp; "."),"") &amp; CONCATENATE(Tabela813[[#This Row],[C]],".",Tabela813[[#This Row],[O]],".",Tabela813[[#This Row],[E]],".",Tabela813[[#This Row],[D1]],".",Tabela813[[#This Row],[D2]],".",Tabela813[[#This Row],[D3]],".",Tabela813[[#This Row],[T]],".",Tabela813[[#This Row],[D4]]),"")</f>
        <v>1.1.2.2.01.0.8.00</v>
      </c>
      <c r="L150" s="27" t="s">
        <v>3764</v>
      </c>
      <c r="M150" s="21" t="str">
        <f t="shared" si="2"/>
        <v>A</v>
      </c>
      <c r="N150" s="21">
        <f>IF(VALUE(Tabela813[[#This Row],[RED]]) &gt; 0,1,0) + IF(VALUE(J150)&gt;0,8,IF(VALUE(I150)&gt;0,7,IF(VALUE(H150)&gt;0,6,IF(VALUE(G150)&gt;0,5,IF(VALUE(F150)&gt;0,4,IF(VALUE(E150)&gt;0,3,IF(VALUE(D150)&gt;0,2,1)))))))</f>
        <v>7</v>
      </c>
      <c r="O150" s="26" t="s">
        <v>51</v>
      </c>
      <c r="P150" s="1" t="s">
        <v>97</v>
      </c>
      <c r="Q150" s="1"/>
      <c r="R150" s="21"/>
      <c r="S150" s="7" t="str">
        <f>Tabela813[[#This Row],[NR]]&amp;" - "&amp;Tabela813[[#This Row],[Especificação]]</f>
        <v>1.1.2.2.01.0.8.00 - Taxas Pela Prestação de Serviços em Geral - Juros de Mora da Dívida Ativa</v>
      </c>
      <c r="T150" s="7" t="str">
        <f>Tabela813[[#This Row],[NR]]&amp;" - "&amp;Tabela813[[#This Row],[Especificação]]</f>
        <v>1.1.2.2.01.0.8.00 - Taxas Pela Prestação de Serviços em Geral - Juros de Mora da Dívida Ativa</v>
      </c>
      <c r="U150" s="7" t="str">
        <f>Tabela813[[#This Row],[NR]]&amp; " - "&amp;Tabela813[[#This Row],[Especificação]]</f>
        <v>1.1.2.2.01.0.8.00 - Taxas Pela Prestação de Serviços em Geral - Juros de Mora da Dívida Ativa</v>
      </c>
    </row>
    <row r="151" spans="1:21" ht="75" x14ac:dyDescent="0.25">
      <c r="A151" s="84"/>
      <c r="B151" s="73"/>
      <c r="C151" s="26" t="s">
        <v>1558</v>
      </c>
      <c r="D151" s="26" t="s">
        <v>1558</v>
      </c>
      <c r="E151" s="26" t="s">
        <v>1567</v>
      </c>
      <c r="F151" s="26" t="s">
        <v>1567</v>
      </c>
      <c r="G151" s="26" t="s">
        <v>1562</v>
      </c>
      <c r="H151" s="26" t="s">
        <v>1561</v>
      </c>
      <c r="I151" s="26" t="s">
        <v>1561</v>
      </c>
      <c r="J151" s="26" t="s">
        <v>1564</v>
      </c>
      <c r="K151" s="21" t="str">
        <f>IF(Tabela813[[#This Row],[C]]&lt;&gt;"",IF(Tabela813[[#This Row],[RED]]&lt;&gt;"",(Tabela813[[#This Row],[RED]] &amp; "."),"") &amp; CONCATENATE(Tabela813[[#This Row],[C]],".",Tabela813[[#This Row],[O]],".",Tabela813[[#This Row],[E]],".",Tabela813[[#This Row],[D1]],".",Tabela813[[#This Row],[D2]],".",Tabela813[[#This Row],[D3]],".",Tabela813[[#This Row],[T]],".",Tabela813[[#This Row],[D4]]),"")</f>
        <v>1.1.2.2.02.0.0.00</v>
      </c>
      <c r="L151" s="27" t="s">
        <v>99</v>
      </c>
      <c r="M151" s="21" t="str">
        <f t="shared" si="2"/>
        <v>S</v>
      </c>
      <c r="N151" s="21">
        <f>IF(VALUE(Tabela813[[#This Row],[RED]]) &gt; 0,1,0) + IF(VALUE(J151)&gt;0,8,IF(VALUE(I151)&gt;0,7,IF(VALUE(H151)&gt;0,6,IF(VALUE(G151)&gt;0,5,IF(VALUE(F151)&gt;0,4,IF(VALUE(E151)&gt;0,3,IF(VALUE(D151)&gt;0,2,1)))))))</f>
        <v>5</v>
      </c>
      <c r="O151" s="26" t="s">
        <v>51</v>
      </c>
      <c r="P151" s="1" t="s">
        <v>98</v>
      </c>
      <c r="Q151" s="1"/>
      <c r="R151" s="21"/>
      <c r="S151" s="7" t="str">
        <f>Tabela813[[#This Row],[NR]]&amp;" - "&amp;Tabela813[[#This Row],[Especificação]]</f>
        <v>1.1.2.2.02.0.0.00 - Emolumentos e Custas Judiciais</v>
      </c>
      <c r="T151" s="7" t="str">
        <f>Tabela813[[#This Row],[NR]]&amp;" - "&amp;Tabela813[[#This Row],[Especificação]]</f>
        <v>1.1.2.2.02.0.0.00 - Emolumentos e Custas Judiciais</v>
      </c>
      <c r="U151" s="7" t="str">
        <f>Tabela813[[#This Row],[NR]]&amp; " - "&amp;Tabela813[[#This Row],[Especificação]]</f>
        <v>1.1.2.2.02.0.0.00 - Emolumentos e Custas Judiciais</v>
      </c>
    </row>
    <row r="152" spans="1:21" ht="75" x14ac:dyDescent="0.25">
      <c r="A152" s="84"/>
      <c r="B152" s="73"/>
      <c r="C152" s="26" t="s">
        <v>1558</v>
      </c>
      <c r="D152" s="26" t="s">
        <v>1558</v>
      </c>
      <c r="E152" s="26" t="s">
        <v>1567</v>
      </c>
      <c r="F152" s="26" t="s">
        <v>1567</v>
      </c>
      <c r="G152" s="26" t="s">
        <v>1562</v>
      </c>
      <c r="H152" s="26" t="s">
        <v>1561</v>
      </c>
      <c r="I152" s="26" t="s">
        <v>1558</v>
      </c>
      <c r="J152" s="26" t="s">
        <v>1564</v>
      </c>
      <c r="K152" s="21" t="str">
        <f>IF(Tabela813[[#This Row],[C]]&lt;&gt;"",IF(Tabela813[[#This Row],[RED]]&lt;&gt;"",(Tabela813[[#This Row],[RED]] &amp; "."),"") &amp; CONCATENATE(Tabela813[[#This Row],[C]],".",Tabela813[[#This Row],[O]],".",Tabela813[[#This Row],[E]],".",Tabela813[[#This Row],[D1]],".",Tabela813[[#This Row],[D2]],".",Tabela813[[#This Row],[D3]],".",Tabela813[[#This Row],[T]],".",Tabela813[[#This Row],[D4]]),"")</f>
        <v>1.1.2.2.02.0.1.00</v>
      </c>
      <c r="L152" s="27" t="s">
        <v>3765</v>
      </c>
      <c r="M152" s="21" t="str">
        <f t="shared" si="2"/>
        <v>A</v>
      </c>
      <c r="N152" s="21">
        <f>IF(VALUE(Tabela813[[#This Row],[RED]]) &gt; 0,1,0) + IF(VALUE(J152)&gt;0,8,IF(VALUE(I152)&gt;0,7,IF(VALUE(H152)&gt;0,6,IF(VALUE(G152)&gt;0,5,IF(VALUE(F152)&gt;0,4,IF(VALUE(E152)&gt;0,3,IF(VALUE(D152)&gt;0,2,1)))))))</f>
        <v>7</v>
      </c>
      <c r="O152" s="26" t="s">
        <v>51</v>
      </c>
      <c r="P152" s="1" t="s">
        <v>98</v>
      </c>
      <c r="Q152" s="1"/>
      <c r="R152" s="21"/>
      <c r="S152" s="7" t="str">
        <f>Tabela813[[#This Row],[NR]]&amp;" - "&amp;Tabela813[[#This Row],[Especificação]]</f>
        <v>1.1.2.2.02.0.1.00 - Emolumentos e Custas Judiciais - Principal</v>
      </c>
      <c r="T152" s="7" t="str">
        <f>Tabela813[[#This Row],[NR]]&amp;" - "&amp;Tabela813[[#This Row],[Especificação]]</f>
        <v>1.1.2.2.02.0.1.00 - Emolumentos e Custas Judiciais - Principal</v>
      </c>
      <c r="U152" s="7" t="str">
        <f>Tabela813[[#This Row],[NR]]&amp; " - "&amp;Tabela813[[#This Row],[Especificação]]</f>
        <v>1.1.2.2.02.0.1.00 - Emolumentos e Custas Judiciais - Principal</v>
      </c>
    </row>
    <row r="153" spans="1:21" ht="75" x14ac:dyDescent="0.25">
      <c r="A153" s="84"/>
      <c r="B153" s="73"/>
      <c r="C153" s="26" t="s">
        <v>1558</v>
      </c>
      <c r="D153" s="26" t="s">
        <v>1558</v>
      </c>
      <c r="E153" s="26" t="s">
        <v>1567</v>
      </c>
      <c r="F153" s="26" t="s">
        <v>1567</v>
      </c>
      <c r="G153" s="26" t="s">
        <v>1562</v>
      </c>
      <c r="H153" s="26" t="s">
        <v>1561</v>
      </c>
      <c r="I153" s="26" t="s">
        <v>1567</v>
      </c>
      <c r="J153" s="26" t="s">
        <v>1564</v>
      </c>
      <c r="K153" s="21" t="str">
        <f>IF(Tabela813[[#This Row],[C]]&lt;&gt;"",IF(Tabela813[[#This Row],[RED]]&lt;&gt;"",(Tabela813[[#This Row],[RED]] &amp; "."),"") &amp; CONCATENATE(Tabela813[[#This Row],[C]],".",Tabela813[[#This Row],[O]],".",Tabela813[[#This Row],[E]],".",Tabela813[[#This Row],[D1]],".",Tabela813[[#This Row],[D2]],".",Tabela813[[#This Row],[D3]],".",Tabela813[[#This Row],[T]],".",Tabela813[[#This Row],[D4]]),"")</f>
        <v>1.1.2.2.02.0.2.00</v>
      </c>
      <c r="L153" s="27" t="s">
        <v>3766</v>
      </c>
      <c r="M153" s="21" t="str">
        <f t="shared" si="2"/>
        <v>A</v>
      </c>
      <c r="N153" s="21">
        <f>IF(VALUE(Tabela813[[#This Row],[RED]]) &gt; 0,1,0) + IF(VALUE(J153)&gt;0,8,IF(VALUE(I153)&gt;0,7,IF(VALUE(H153)&gt;0,6,IF(VALUE(G153)&gt;0,5,IF(VALUE(F153)&gt;0,4,IF(VALUE(E153)&gt;0,3,IF(VALUE(D153)&gt;0,2,1)))))))</f>
        <v>7</v>
      </c>
      <c r="O153" s="26" t="s">
        <v>51</v>
      </c>
      <c r="P153" s="1" t="s">
        <v>98</v>
      </c>
      <c r="Q153" s="1"/>
      <c r="R153" s="21"/>
      <c r="S153" s="7" t="str">
        <f>Tabela813[[#This Row],[NR]]&amp;" - "&amp;Tabela813[[#This Row],[Especificação]]</f>
        <v>1.1.2.2.02.0.2.00 - Emolumentos e Custas Judiciais - Multas e Juros de Mora</v>
      </c>
      <c r="T153" s="7" t="str">
        <f>Tabela813[[#This Row],[NR]]&amp;" - "&amp;Tabela813[[#This Row],[Especificação]]</f>
        <v>1.1.2.2.02.0.2.00 - Emolumentos e Custas Judiciais - Multas e Juros de Mora</v>
      </c>
      <c r="U153" s="7" t="str">
        <f>Tabela813[[#This Row],[NR]]&amp; " - "&amp;Tabela813[[#This Row],[Especificação]]</f>
        <v>1.1.2.2.02.0.2.00 - Emolumentos e Custas Judiciais - Multas e Juros de Mora</v>
      </c>
    </row>
    <row r="154" spans="1:21" ht="75" x14ac:dyDescent="0.25">
      <c r="A154" s="84"/>
      <c r="B154" s="73"/>
      <c r="C154" s="26" t="s">
        <v>1558</v>
      </c>
      <c r="D154" s="26" t="s">
        <v>1558</v>
      </c>
      <c r="E154" s="26" t="s">
        <v>1567</v>
      </c>
      <c r="F154" s="26" t="s">
        <v>1567</v>
      </c>
      <c r="G154" s="26" t="s">
        <v>1562</v>
      </c>
      <c r="H154" s="26" t="s">
        <v>1561</v>
      </c>
      <c r="I154" s="26" t="s">
        <v>1559</v>
      </c>
      <c r="J154" s="26" t="s">
        <v>1564</v>
      </c>
      <c r="K154" s="21" t="str">
        <f>IF(Tabela813[[#This Row],[C]]&lt;&gt;"",IF(Tabela813[[#This Row],[RED]]&lt;&gt;"",(Tabela813[[#This Row],[RED]] &amp; "."),"") &amp; CONCATENATE(Tabela813[[#This Row],[C]],".",Tabela813[[#This Row],[O]],".",Tabela813[[#This Row],[E]],".",Tabela813[[#This Row],[D1]],".",Tabela813[[#This Row],[D2]],".",Tabela813[[#This Row],[D3]],".",Tabela813[[#This Row],[T]],".",Tabela813[[#This Row],[D4]]),"")</f>
        <v>1.1.2.2.02.0.3.00</v>
      </c>
      <c r="L154" s="27" t="s">
        <v>3767</v>
      </c>
      <c r="M154" s="21" t="str">
        <f t="shared" si="2"/>
        <v>A</v>
      </c>
      <c r="N154" s="21">
        <f>IF(VALUE(Tabela813[[#This Row],[RED]]) &gt; 0,1,0) + IF(VALUE(J154)&gt;0,8,IF(VALUE(I154)&gt;0,7,IF(VALUE(H154)&gt;0,6,IF(VALUE(G154)&gt;0,5,IF(VALUE(F154)&gt;0,4,IF(VALUE(E154)&gt;0,3,IF(VALUE(D154)&gt;0,2,1)))))))</f>
        <v>7</v>
      </c>
      <c r="O154" s="26" t="s">
        <v>51</v>
      </c>
      <c r="P154" s="1" t="s">
        <v>98</v>
      </c>
      <c r="Q154" s="1"/>
      <c r="R154" s="21"/>
      <c r="S154" s="7" t="str">
        <f>Tabela813[[#This Row],[NR]]&amp;" - "&amp;Tabela813[[#This Row],[Especificação]]</f>
        <v>1.1.2.2.02.0.3.00 - Emolumentos e Custas Judiciais - Dívida Ativa</v>
      </c>
      <c r="T154" s="7" t="str">
        <f>Tabela813[[#This Row],[NR]]&amp;" - "&amp;Tabela813[[#This Row],[Especificação]]</f>
        <v>1.1.2.2.02.0.3.00 - Emolumentos e Custas Judiciais - Dívida Ativa</v>
      </c>
      <c r="U154" s="7" t="str">
        <f>Tabela813[[#This Row],[NR]]&amp; " - "&amp;Tabela813[[#This Row],[Especificação]]</f>
        <v>1.1.2.2.02.0.3.00 - Emolumentos e Custas Judiciais - Dívida Ativa</v>
      </c>
    </row>
    <row r="155" spans="1:21" ht="75" x14ac:dyDescent="0.25">
      <c r="A155" s="84"/>
      <c r="B155" s="73"/>
      <c r="C155" s="26" t="s">
        <v>1558</v>
      </c>
      <c r="D155" s="26" t="s">
        <v>1558</v>
      </c>
      <c r="E155" s="26" t="s">
        <v>1567</v>
      </c>
      <c r="F155" s="26" t="s">
        <v>1567</v>
      </c>
      <c r="G155" s="26" t="s">
        <v>1562</v>
      </c>
      <c r="H155" s="26" t="s">
        <v>1561</v>
      </c>
      <c r="I155" s="26" t="s">
        <v>1568</v>
      </c>
      <c r="J155" s="26" t="s">
        <v>1564</v>
      </c>
      <c r="K155" s="21" t="str">
        <f>IF(Tabela813[[#This Row],[C]]&lt;&gt;"",IF(Tabela813[[#This Row],[RED]]&lt;&gt;"",(Tabela813[[#This Row],[RED]] &amp; "."),"") &amp; CONCATENATE(Tabela813[[#This Row],[C]],".",Tabela813[[#This Row],[O]],".",Tabela813[[#This Row],[E]],".",Tabela813[[#This Row],[D1]],".",Tabela813[[#This Row],[D2]],".",Tabela813[[#This Row],[D3]],".",Tabela813[[#This Row],[T]],".",Tabela813[[#This Row],[D4]]),"")</f>
        <v>1.1.2.2.02.0.4.00</v>
      </c>
      <c r="L155" s="27" t="s">
        <v>3768</v>
      </c>
      <c r="M155" s="21" t="str">
        <f t="shared" si="2"/>
        <v>A</v>
      </c>
      <c r="N155" s="21">
        <f>IF(VALUE(Tabela813[[#This Row],[RED]]) &gt; 0,1,0) + IF(VALUE(J155)&gt;0,8,IF(VALUE(I155)&gt;0,7,IF(VALUE(H155)&gt;0,6,IF(VALUE(G155)&gt;0,5,IF(VALUE(F155)&gt;0,4,IF(VALUE(E155)&gt;0,3,IF(VALUE(D155)&gt;0,2,1)))))))</f>
        <v>7</v>
      </c>
      <c r="O155" s="26" t="s">
        <v>51</v>
      </c>
      <c r="P155" s="1" t="s">
        <v>98</v>
      </c>
      <c r="Q155" s="1"/>
      <c r="R155" s="21"/>
      <c r="S155" s="7" t="str">
        <f>Tabela813[[#This Row],[NR]]&amp;" - "&amp;Tabela813[[#This Row],[Especificação]]</f>
        <v>1.1.2.2.02.0.4.00 - Emolumentos e Custas Judiciais - Dívida Ativa - Multas e Juros de Mora da Dívida Ativa</v>
      </c>
      <c r="T155" s="7" t="str">
        <f>Tabela813[[#This Row],[NR]]&amp;" - "&amp;Tabela813[[#This Row],[Especificação]]</f>
        <v>1.1.2.2.02.0.4.00 - Emolumentos e Custas Judiciais - Dívida Ativa - Multas e Juros de Mora da Dívida Ativa</v>
      </c>
      <c r="U155" s="7" t="str">
        <f>Tabela813[[#This Row],[NR]]&amp; " - "&amp;Tabela813[[#This Row],[Especificação]]</f>
        <v>1.1.2.2.02.0.4.00 - Emolumentos e Custas Judiciais - Dívida Ativa - Multas e Juros de Mora da Dívida Ativa</v>
      </c>
    </row>
    <row r="156" spans="1:21" ht="75" x14ac:dyDescent="0.25">
      <c r="A156" s="84"/>
      <c r="B156" s="73"/>
      <c r="C156" s="26" t="s">
        <v>1558</v>
      </c>
      <c r="D156" s="26" t="s">
        <v>1558</v>
      </c>
      <c r="E156" s="26" t="s">
        <v>1567</v>
      </c>
      <c r="F156" s="26" t="s">
        <v>1567</v>
      </c>
      <c r="G156" s="26" t="s">
        <v>1562</v>
      </c>
      <c r="H156" s="26" t="s">
        <v>1561</v>
      </c>
      <c r="I156" s="26" t="s">
        <v>1569</v>
      </c>
      <c r="J156" s="26" t="s">
        <v>1564</v>
      </c>
      <c r="K156" s="21" t="str">
        <f>IF(Tabela813[[#This Row],[C]]&lt;&gt;"",IF(Tabela813[[#This Row],[RED]]&lt;&gt;"",(Tabela813[[#This Row],[RED]] &amp; "."),"") &amp; CONCATENATE(Tabela813[[#This Row],[C]],".",Tabela813[[#This Row],[O]],".",Tabela813[[#This Row],[E]],".",Tabela813[[#This Row],[D1]],".",Tabela813[[#This Row],[D2]],".",Tabela813[[#This Row],[D3]],".",Tabela813[[#This Row],[T]],".",Tabela813[[#This Row],[D4]]),"")</f>
        <v>1.1.2.2.02.0.5.00</v>
      </c>
      <c r="L156" s="27" t="s">
        <v>3769</v>
      </c>
      <c r="M156" s="21" t="str">
        <f t="shared" si="2"/>
        <v>A</v>
      </c>
      <c r="N156" s="21">
        <f>IF(VALUE(Tabela813[[#This Row],[RED]]) &gt; 0,1,0) + IF(VALUE(J156)&gt;0,8,IF(VALUE(I156)&gt;0,7,IF(VALUE(H156)&gt;0,6,IF(VALUE(G156)&gt;0,5,IF(VALUE(F156)&gt;0,4,IF(VALUE(E156)&gt;0,3,IF(VALUE(D156)&gt;0,2,1)))))))</f>
        <v>7</v>
      </c>
      <c r="O156" s="26" t="s">
        <v>51</v>
      </c>
      <c r="P156" s="1" t="s">
        <v>98</v>
      </c>
      <c r="Q156" s="1"/>
      <c r="R156" s="21"/>
      <c r="S156" s="7" t="str">
        <f>Tabela813[[#This Row],[NR]]&amp;" - "&amp;Tabela813[[#This Row],[Especificação]]</f>
        <v>1.1.2.2.02.0.5.00 - Emolumentos e Custas Judiciais - Multas</v>
      </c>
      <c r="T156" s="7" t="str">
        <f>Tabela813[[#This Row],[NR]]&amp;" - "&amp;Tabela813[[#This Row],[Especificação]]</f>
        <v>1.1.2.2.02.0.5.00 - Emolumentos e Custas Judiciais - Multas</v>
      </c>
      <c r="U156" s="7" t="str">
        <f>Tabela813[[#This Row],[NR]]&amp; " - "&amp;Tabela813[[#This Row],[Especificação]]</f>
        <v>1.1.2.2.02.0.5.00 - Emolumentos e Custas Judiciais - Multas</v>
      </c>
    </row>
    <row r="157" spans="1:21" ht="75" x14ac:dyDescent="0.25">
      <c r="A157" s="84"/>
      <c r="B157" s="73"/>
      <c r="C157" s="26" t="s">
        <v>1558</v>
      </c>
      <c r="D157" s="26" t="s">
        <v>1558</v>
      </c>
      <c r="E157" s="26" t="s">
        <v>1567</v>
      </c>
      <c r="F157" s="26" t="s">
        <v>1567</v>
      </c>
      <c r="G157" s="26" t="s">
        <v>1562</v>
      </c>
      <c r="H157" s="26" t="s">
        <v>1561</v>
      </c>
      <c r="I157" s="26" t="s">
        <v>1563</v>
      </c>
      <c r="J157" s="26" t="s">
        <v>1564</v>
      </c>
      <c r="K157" s="21" t="str">
        <f>IF(Tabela813[[#This Row],[C]]&lt;&gt;"",IF(Tabela813[[#This Row],[RED]]&lt;&gt;"",(Tabela813[[#This Row],[RED]] &amp; "."),"") &amp; CONCATENATE(Tabela813[[#This Row],[C]],".",Tabela813[[#This Row],[O]],".",Tabela813[[#This Row],[E]],".",Tabela813[[#This Row],[D1]],".",Tabela813[[#This Row],[D2]],".",Tabela813[[#This Row],[D3]],".",Tabela813[[#This Row],[T]],".",Tabela813[[#This Row],[D4]]),"")</f>
        <v>1.1.2.2.02.0.6.00</v>
      </c>
      <c r="L157" s="27" t="s">
        <v>3770</v>
      </c>
      <c r="M157" s="21" t="str">
        <f t="shared" si="2"/>
        <v>A</v>
      </c>
      <c r="N157" s="21">
        <f>IF(VALUE(Tabela813[[#This Row],[RED]]) &gt; 0,1,0) + IF(VALUE(J157)&gt;0,8,IF(VALUE(I157)&gt;0,7,IF(VALUE(H157)&gt;0,6,IF(VALUE(G157)&gt;0,5,IF(VALUE(F157)&gt;0,4,IF(VALUE(E157)&gt;0,3,IF(VALUE(D157)&gt;0,2,1)))))))</f>
        <v>7</v>
      </c>
      <c r="O157" s="26" t="s">
        <v>51</v>
      </c>
      <c r="P157" s="1" t="s">
        <v>98</v>
      </c>
      <c r="Q157" s="1"/>
      <c r="R157" s="21"/>
      <c r="S157" s="7" t="str">
        <f>Tabela813[[#This Row],[NR]]&amp;" - "&amp;Tabela813[[#This Row],[Especificação]]</f>
        <v>1.1.2.2.02.0.6.00 - Emolumentos e Custas Judiciais - Juros de Mora</v>
      </c>
      <c r="T157" s="7" t="str">
        <f>Tabela813[[#This Row],[NR]]&amp;" - "&amp;Tabela813[[#This Row],[Especificação]]</f>
        <v>1.1.2.2.02.0.6.00 - Emolumentos e Custas Judiciais - Juros de Mora</v>
      </c>
      <c r="U157" s="7" t="str">
        <f>Tabela813[[#This Row],[NR]]&amp; " - "&amp;Tabela813[[#This Row],[Especificação]]</f>
        <v>1.1.2.2.02.0.6.00 - Emolumentos e Custas Judiciais - Juros de Mora</v>
      </c>
    </row>
    <row r="158" spans="1:21" ht="75" x14ac:dyDescent="0.25">
      <c r="A158" s="84"/>
      <c r="B158" s="73"/>
      <c r="C158" s="26" t="s">
        <v>1558</v>
      </c>
      <c r="D158" s="26" t="s">
        <v>1558</v>
      </c>
      <c r="E158" s="26" t="s">
        <v>1567</v>
      </c>
      <c r="F158" s="26" t="s">
        <v>1567</v>
      </c>
      <c r="G158" s="26" t="s">
        <v>1562</v>
      </c>
      <c r="H158" s="26" t="s">
        <v>1561</v>
      </c>
      <c r="I158" s="26" t="s">
        <v>1565</v>
      </c>
      <c r="J158" s="26" t="s">
        <v>1564</v>
      </c>
      <c r="K158" s="21" t="str">
        <f>IF(Tabela813[[#This Row],[C]]&lt;&gt;"",IF(Tabela813[[#This Row],[RED]]&lt;&gt;"",(Tabela813[[#This Row],[RED]] &amp; "."),"") &amp; CONCATENATE(Tabela813[[#This Row],[C]],".",Tabela813[[#This Row],[O]],".",Tabela813[[#This Row],[E]],".",Tabela813[[#This Row],[D1]],".",Tabela813[[#This Row],[D2]],".",Tabela813[[#This Row],[D3]],".",Tabela813[[#This Row],[T]],".",Tabela813[[#This Row],[D4]]),"")</f>
        <v>1.1.2.2.02.0.7.00</v>
      </c>
      <c r="L158" s="27" t="s">
        <v>3771</v>
      </c>
      <c r="M158" s="21" t="str">
        <f t="shared" si="2"/>
        <v>A</v>
      </c>
      <c r="N158" s="21">
        <f>IF(VALUE(Tabela813[[#This Row],[RED]]) &gt; 0,1,0) + IF(VALUE(J158)&gt;0,8,IF(VALUE(I158)&gt;0,7,IF(VALUE(H158)&gt;0,6,IF(VALUE(G158)&gt;0,5,IF(VALUE(F158)&gt;0,4,IF(VALUE(E158)&gt;0,3,IF(VALUE(D158)&gt;0,2,1)))))))</f>
        <v>7</v>
      </c>
      <c r="O158" s="26" t="s">
        <v>51</v>
      </c>
      <c r="P158" s="1" t="s">
        <v>98</v>
      </c>
      <c r="Q158" s="1"/>
      <c r="R158" s="21"/>
      <c r="S158" s="7" t="str">
        <f>Tabela813[[#This Row],[NR]]&amp;" - "&amp;Tabela813[[#This Row],[Especificação]]</f>
        <v>1.1.2.2.02.0.7.00 - Emolumentos e Custas Judiciais - Dívida Ativa - Multas da Dívida Ativa</v>
      </c>
      <c r="T158" s="7" t="str">
        <f>Tabela813[[#This Row],[NR]]&amp;" - "&amp;Tabela813[[#This Row],[Especificação]]</f>
        <v>1.1.2.2.02.0.7.00 - Emolumentos e Custas Judiciais - Dívida Ativa - Multas da Dívida Ativa</v>
      </c>
      <c r="U158" s="7" t="str">
        <f>Tabela813[[#This Row],[NR]]&amp; " - "&amp;Tabela813[[#This Row],[Especificação]]</f>
        <v>1.1.2.2.02.0.7.00 - Emolumentos e Custas Judiciais - Dívida Ativa - Multas da Dívida Ativa</v>
      </c>
    </row>
    <row r="159" spans="1:21" ht="75" x14ac:dyDescent="0.25">
      <c r="A159" s="84"/>
      <c r="B159" s="73"/>
      <c r="C159" s="26" t="s">
        <v>1558</v>
      </c>
      <c r="D159" s="26" t="s">
        <v>1558</v>
      </c>
      <c r="E159" s="26" t="s">
        <v>1567</v>
      </c>
      <c r="F159" s="26" t="s">
        <v>1567</v>
      </c>
      <c r="G159" s="26" t="s">
        <v>1562</v>
      </c>
      <c r="H159" s="26" t="s">
        <v>1561</v>
      </c>
      <c r="I159" s="26" t="s">
        <v>1566</v>
      </c>
      <c r="J159" s="26" t="s">
        <v>1564</v>
      </c>
      <c r="K159" s="21" t="str">
        <f>IF(Tabela813[[#This Row],[C]]&lt;&gt;"",IF(Tabela813[[#This Row],[RED]]&lt;&gt;"",(Tabela813[[#This Row],[RED]] &amp; "."),"") &amp; CONCATENATE(Tabela813[[#This Row],[C]],".",Tabela813[[#This Row],[O]],".",Tabela813[[#This Row],[E]],".",Tabela813[[#This Row],[D1]],".",Tabela813[[#This Row],[D2]],".",Tabela813[[#This Row],[D3]],".",Tabela813[[#This Row],[T]],".",Tabela813[[#This Row],[D4]]),"")</f>
        <v>1.1.2.2.02.0.8.00</v>
      </c>
      <c r="L159" s="27" t="s">
        <v>3772</v>
      </c>
      <c r="M159" s="21" t="str">
        <f t="shared" si="2"/>
        <v>A</v>
      </c>
      <c r="N159" s="21">
        <f>IF(VALUE(Tabela813[[#This Row],[RED]]) &gt; 0,1,0) + IF(VALUE(J159)&gt;0,8,IF(VALUE(I159)&gt;0,7,IF(VALUE(H159)&gt;0,6,IF(VALUE(G159)&gt;0,5,IF(VALUE(F159)&gt;0,4,IF(VALUE(E159)&gt;0,3,IF(VALUE(D159)&gt;0,2,1)))))))</f>
        <v>7</v>
      </c>
      <c r="O159" s="26" t="s">
        <v>51</v>
      </c>
      <c r="P159" s="1" t="s">
        <v>98</v>
      </c>
      <c r="Q159" s="1"/>
      <c r="R159" s="21"/>
      <c r="S159" s="7" t="str">
        <f>Tabela813[[#This Row],[NR]]&amp;" - "&amp;Tabela813[[#This Row],[Especificação]]</f>
        <v>1.1.2.2.02.0.8.00 - Emolumentos e Custas Judiciais - Juros de Mora da Dívida Ativa</v>
      </c>
      <c r="T159" s="7" t="str">
        <f>Tabela813[[#This Row],[NR]]&amp;" - "&amp;Tabela813[[#This Row],[Especificação]]</f>
        <v>1.1.2.2.02.0.8.00 - Emolumentos e Custas Judiciais - Juros de Mora da Dívida Ativa</v>
      </c>
      <c r="U159" s="7" t="str">
        <f>Tabela813[[#This Row],[NR]]&amp; " - "&amp;Tabela813[[#This Row],[Especificação]]</f>
        <v>1.1.2.2.02.0.8.00 - Emolumentos e Custas Judiciais - Juros de Mora da Dívida Ativa</v>
      </c>
    </row>
    <row r="160" spans="1:21" ht="45" x14ac:dyDescent="0.25">
      <c r="A160" s="84"/>
      <c r="B160" s="73"/>
      <c r="C160" s="26" t="s">
        <v>1558</v>
      </c>
      <c r="D160" s="26" t="s">
        <v>1558</v>
      </c>
      <c r="E160" s="26" t="s">
        <v>1567</v>
      </c>
      <c r="F160" s="26" t="s">
        <v>1567</v>
      </c>
      <c r="G160" s="26" t="s">
        <v>1591</v>
      </c>
      <c r="H160" s="26" t="s">
        <v>1561</v>
      </c>
      <c r="I160" s="26" t="s">
        <v>1561</v>
      </c>
      <c r="J160" s="26" t="s">
        <v>1564</v>
      </c>
      <c r="K160" s="21" t="str">
        <f>IF(Tabela813[[#This Row],[C]]&lt;&gt;"",IF(Tabela813[[#This Row],[RED]]&lt;&gt;"",(Tabela813[[#This Row],[RED]] &amp; "."),"") &amp; CONCATENATE(Tabela813[[#This Row],[C]],".",Tabela813[[#This Row],[O]],".",Tabela813[[#This Row],[E]],".",Tabela813[[#This Row],[D1]],".",Tabela813[[#This Row],[D2]],".",Tabela813[[#This Row],[D3]],".",Tabela813[[#This Row],[T]],".",Tabela813[[#This Row],[D4]]),"")</f>
        <v>1.1.2.2.50.0.0.00</v>
      </c>
      <c r="L160" s="27" t="s">
        <v>100</v>
      </c>
      <c r="M160" s="21" t="str">
        <f t="shared" si="2"/>
        <v>S</v>
      </c>
      <c r="N160" s="21">
        <f>IF(VALUE(Tabela813[[#This Row],[RED]]) &gt; 0,1,0) + IF(VALUE(J160)&gt;0,8,IF(VALUE(I160)&gt;0,7,IF(VALUE(H160)&gt;0,6,IF(VALUE(G160)&gt;0,5,IF(VALUE(F160)&gt;0,4,IF(VALUE(E160)&gt;0,3,IF(VALUE(D160)&gt;0,2,1)))))))</f>
        <v>5</v>
      </c>
      <c r="O160" s="26" t="s">
        <v>55</v>
      </c>
      <c r="P160" s="1" t="s">
        <v>101</v>
      </c>
      <c r="Q160" s="1" t="s">
        <v>102</v>
      </c>
      <c r="R160" s="21"/>
      <c r="S160" s="7" t="str">
        <f>Tabela813[[#This Row],[NR]]&amp;" - "&amp;Tabela813[[#This Row],[Especificação]]</f>
        <v>1.1.2.2.50.0.0.00 - Taxas Judiciais</v>
      </c>
      <c r="T160" s="7" t="str">
        <f>Tabela813[[#This Row],[NR]]&amp;" - "&amp;Tabela813[[#This Row],[Especificação]]</f>
        <v>1.1.2.2.50.0.0.00 - Taxas Judiciais</v>
      </c>
      <c r="U160" s="7" t="str">
        <f>Tabela813[[#This Row],[NR]]&amp; " - "&amp;Tabela813[[#This Row],[Especificação]]</f>
        <v>1.1.2.2.50.0.0.00 - Taxas Judiciais</v>
      </c>
    </row>
    <row r="161" spans="1:21" ht="45" x14ac:dyDescent="0.25">
      <c r="A161" s="84"/>
      <c r="B161" s="73"/>
      <c r="C161" s="26" t="s">
        <v>1558</v>
      </c>
      <c r="D161" s="26" t="s">
        <v>1558</v>
      </c>
      <c r="E161" s="26" t="s">
        <v>1567</v>
      </c>
      <c r="F161" s="26" t="s">
        <v>1567</v>
      </c>
      <c r="G161" s="26" t="s">
        <v>1591</v>
      </c>
      <c r="H161" s="26" t="s">
        <v>1561</v>
      </c>
      <c r="I161" s="26" t="s">
        <v>1558</v>
      </c>
      <c r="J161" s="26" t="s">
        <v>1564</v>
      </c>
      <c r="K161" s="21" t="str">
        <f>IF(Tabela813[[#This Row],[C]]&lt;&gt;"",IF(Tabela813[[#This Row],[RED]]&lt;&gt;"",(Tabela813[[#This Row],[RED]] &amp; "."),"") &amp; CONCATENATE(Tabela813[[#This Row],[C]],".",Tabela813[[#This Row],[O]],".",Tabela813[[#This Row],[E]],".",Tabela813[[#This Row],[D1]],".",Tabela813[[#This Row],[D2]],".",Tabela813[[#This Row],[D3]],".",Tabela813[[#This Row],[T]],".",Tabela813[[#This Row],[D4]]),"")</f>
        <v>1.1.2.2.50.0.1.00</v>
      </c>
      <c r="L161" s="27" t="s">
        <v>901</v>
      </c>
      <c r="M161" s="21" t="str">
        <f t="shared" si="2"/>
        <v>A</v>
      </c>
      <c r="N161" s="21">
        <f>IF(VALUE(Tabela813[[#This Row],[RED]]) &gt; 0,1,0) + IF(VALUE(J161)&gt;0,8,IF(VALUE(I161)&gt;0,7,IF(VALUE(H161)&gt;0,6,IF(VALUE(G161)&gt;0,5,IF(VALUE(F161)&gt;0,4,IF(VALUE(E161)&gt;0,3,IF(VALUE(D161)&gt;0,2,1)))))))</f>
        <v>7</v>
      </c>
      <c r="O161" s="26" t="s">
        <v>55</v>
      </c>
      <c r="P161" s="1" t="s">
        <v>101</v>
      </c>
      <c r="Q161" s="1" t="s">
        <v>102</v>
      </c>
      <c r="R161" s="21"/>
      <c r="S161" s="7" t="str">
        <f>Tabela813[[#This Row],[NR]]&amp;" - "&amp;Tabela813[[#This Row],[Especificação]]</f>
        <v>1.1.2.2.50.0.1.00 - Taxas Judiciais - Principal</v>
      </c>
      <c r="T161" s="7" t="str">
        <f>Tabela813[[#This Row],[NR]]&amp;" - "&amp;Tabela813[[#This Row],[Especificação]]</f>
        <v>1.1.2.2.50.0.1.00 - Taxas Judiciais - Principal</v>
      </c>
      <c r="U161" s="7" t="str">
        <f>Tabela813[[#This Row],[NR]]&amp; " - "&amp;Tabela813[[#This Row],[Especificação]]</f>
        <v>1.1.2.2.50.0.1.00 - Taxas Judiciais - Principal</v>
      </c>
    </row>
    <row r="162" spans="1:21" ht="45" x14ac:dyDescent="0.25">
      <c r="A162" s="84"/>
      <c r="B162" s="73"/>
      <c r="C162" s="26" t="s">
        <v>1558</v>
      </c>
      <c r="D162" s="26" t="s">
        <v>1558</v>
      </c>
      <c r="E162" s="26" t="s">
        <v>1567</v>
      </c>
      <c r="F162" s="26" t="s">
        <v>1567</v>
      </c>
      <c r="G162" s="26" t="s">
        <v>1591</v>
      </c>
      <c r="H162" s="26" t="s">
        <v>1561</v>
      </c>
      <c r="I162" s="26" t="s">
        <v>1567</v>
      </c>
      <c r="J162" s="26" t="s">
        <v>1564</v>
      </c>
      <c r="K162" s="21" t="str">
        <f>IF(Tabela813[[#This Row],[C]]&lt;&gt;"",IF(Tabela813[[#This Row],[RED]]&lt;&gt;"",(Tabela813[[#This Row],[RED]] &amp; "."),"") &amp; CONCATENATE(Tabela813[[#This Row],[C]],".",Tabela813[[#This Row],[O]],".",Tabela813[[#This Row],[E]],".",Tabela813[[#This Row],[D1]],".",Tabela813[[#This Row],[D2]],".",Tabela813[[#This Row],[D3]],".",Tabela813[[#This Row],[T]],".",Tabela813[[#This Row],[D4]]),"")</f>
        <v>1.1.2.2.50.0.2.00</v>
      </c>
      <c r="L162" s="27" t="s">
        <v>902</v>
      </c>
      <c r="M162" s="21" t="str">
        <f t="shared" si="2"/>
        <v>A</v>
      </c>
      <c r="N162" s="21">
        <f>IF(VALUE(Tabela813[[#This Row],[RED]]) &gt; 0,1,0) + IF(VALUE(J162)&gt;0,8,IF(VALUE(I162)&gt;0,7,IF(VALUE(H162)&gt;0,6,IF(VALUE(G162)&gt;0,5,IF(VALUE(F162)&gt;0,4,IF(VALUE(E162)&gt;0,3,IF(VALUE(D162)&gt;0,2,1)))))))</f>
        <v>7</v>
      </c>
      <c r="O162" s="26" t="s">
        <v>55</v>
      </c>
      <c r="P162" s="1" t="s">
        <v>101</v>
      </c>
      <c r="Q162" s="1" t="s">
        <v>102</v>
      </c>
      <c r="R162" s="21"/>
      <c r="S162" s="7" t="str">
        <f>Tabela813[[#This Row],[NR]]&amp;" - "&amp;Tabela813[[#This Row],[Especificação]]</f>
        <v>1.1.2.2.50.0.2.00 - Taxas Judiciais - Multas e Juros de Mora</v>
      </c>
      <c r="T162" s="7" t="str">
        <f>Tabela813[[#This Row],[NR]]&amp;" - "&amp;Tabela813[[#This Row],[Especificação]]</f>
        <v>1.1.2.2.50.0.2.00 - Taxas Judiciais - Multas e Juros de Mora</v>
      </c>
      <c r="U162" s="7" t="str">
        <f>Tabela813[[#This Row],[NR]]&amp; " - "&amp;Tabela813[[#This Row],[Especificação]]</f>
        <v>1.1.2.2.50.0.2.00 - Taxas Judiciais - Multas e Juros de Mora</v>
      </c>
    </row>
    <row r="163" spans="1:21" ht="45" x14ac:dyDescent="0.25">
      <c r="A163" s="84"/>
      <c r="B163" s="73"/>
      <c r="C163" s="26" t="s">
        <v>1558</v>
      </c>
      <c r="D163" s="26" t="s">
        <v>1558</v>
      </c>
      <c r="E163" s="26" t="s">
        <v>1567</v>
      </c>
      <c r="F163" s="26" t="s">
        <v>1567</v>
      </c>
      <c r="G163" s="26" t="s">
        <v>1591</v>
      </c>
      <c r="H163" s="26" t="s">
        <v>1561</v>
      </c>
      <c r="I163" s="26" t="s">
        <v>1559</v>
      </c>
      <c r="J163" s="26" t="s">
        <v>1564</v>
      </c>
      <c r="K163" s="21" t="str">
        <f>IF(Tabela813[[#This Row],[C]]&lt;&gt;"",IF(Tabela813[[#This Row],[RED]]&lt;&gt;"",(Tabela813[[#This Row],[RED]] &amp; "."),"") &amp; CONCATENATE(Tabela813[[#This Row],[C]],".",Tabela813[[#This Row],[O]],".",Tabela813[[#This Row],[E]],".",Tabela813[[#This Row],[D1]],".",Tabela813[[#This Row],[D2]],".",Tabela813[[#This Row],[D3]],".",Tabela813[[#This Row],[T]],".",Tabela813[[#This Row],[D4]]),"")</f>
        <v>1.1.2.2.50.0.3.00</v>
      </c>
      <c r="L163" s="27" t="s">
        <v>903</v>
      </c>
      <c r="M163" s="21" t="str">
        <f t="shared" si="2"/>
        <v>A</v>
      </c>
      <c r="N163" s="21">
        <f>IF(VALUE(Tabela813[[#This Row],[RED]]) &gt; 0,1,0) + IF(VALUE(J163)&gt;0,8,IF(VALUE(I163)&gt;0,7,IF(VALUE(H163)&gt;0,6,IF(VALUE(G163)&gt;0,5,IF(VALUE(F163)&gt;0,4,IF(VALUE(E163)&gt;0,3,IF(VALUE(D163)&gt;0,2,1)))))))</f>
        <v>7</v>
      </c>
      <c r="O163" s="26" t="s">
        <v>55</v>
      </c>
      <c r="P163" s="1" t="s">
        <v>101</v>
      </c>
      <c r="Q163" s="1" t="s">
        <v>102</v>
      </c>
      <c r="R163" s="21"/>
      <c r="S163" s="7" t="str">
        <f>Tabela813[[#This Row],[NR]]&amp;" - "&amp;Tabela813[[#This Row],[Especificação]]</f>
        <v>1.1.2.2.50.0.3.00 - Taxas Judiciais - Dívida Ativa</v>
      </c>
      <c r="T163" s="7" t="str">
        <f>Tabela813[[#This Row],[NR]]&amp;" - "&amp;Tabela813[[#This Row],[Especificação]]</f>
        <v>1.1.2.2.50.0.3.00 - Taxas Judiciais - Dívida Ativa</v>
      </c>
      <c r="U163" s="7" t="str">
        <f>Tabela813[[#This Row],[NR]]&amp; " - "&amp;Tabela813[[#This Row],[Especificação]]</f>
        <v>1.1.2.2.50.0.3.00 - Taxas Judiciais - Dívida Ativa</v>
      </c>
    </row>
    <row r="164" spans="1:21" ht="45" x14ac:dyDescent="0.25">
      <c r="A164" s="84"/>
      <c r="B164" s="73"/>
      <c r="C164" s="26" t="s">
        <v>1558</v>
      </c>
      <c r="D164" s="26" t="s">
        <v>1558</v>
      </c>
      <c r="E164" s="26" t="s">
        <v>1567</v>
      </c>
      <c r="F164" s="26" t="s">
        <v>1567</v>
      </c>
      <c r="G164" s="26" t="s">
        <v>1591</v>
      </c>
      <c r="H164" s="26" t="s">
        <v>1561</v>
      </c>
      <c r="I164" s="26" t="s">
        <v>1568</v>
      </c>
      <c r="J164" s="26" t="s">
        <v>1564</v>
      </c>
      <c r="K164" s="21" t="str">
        <f>IF(Tabela813[[#This Row],[C]]&lt;&gt;"",IF(Tabela813[[#This Row],[RED]]&lt;&gt;"",(Tabela813[[#This Row],[RED]] &amp; "."),"") &amp; CONCATENATE(Tabela813[[#This Row],[C]],".",Tabela813[[#This Row],[O]],".",Tabela813[[#This Row],[E]],".",Tabela813[[#This Row],[D1]],".",Tabela813[[#This Row],[D2]],".",Tabela813[[#This Row],[D3]],".",Tabela813[[#This Row],[T]],".",Tabela813[[#This Row],[D4]]),"")</f>
        <v>1.1.2.2.50.0.4.00</v>
      </c>
      <c r="L164" s="27" t="s">
        <v>904</v>
      </c>
      <c r="M164" s="21" t="str">
        <f t="shared" si="2"/>
        <v>A</v>
      </c>
      <c r="N164" s="21">
        <f>IF(VALUE(Tabela813[[#This Row],[RED]]) &gt; 0,1,0) + IF(VALUE(J164)&gt;0,8,IF(VALUE(I164)&gt;0,7,IF(VALUE(H164)&gt;0,6,IF(VALUE(G164)&gt;0,5,IF(VALUE(F164)&gt;0,4,IF(VALUE(E164)&gt;0,3,IF(VALUE(D164)&gt;0,2,1)))))))</f>
        <v>7</v>
      </c>
      <c r="O164" s="26" t="s">
        <v>55</v>
      </c>
      <c r="P164" s="1" t="s">
        <v>101</v>
      </c>
      <c r="Q164" s="1" t="s">
        <v>102</v>
      </c>
      <c r="R164" s="21"/>
      <c r="S164" s="7" t="str">
        <f>Tabela813[[#This Row],[NR]]&amp;" - "&amp;Tabela813[[#This Row],[Especificação]]</f>
        <v>1.1.2.2.50.0.4.00 - Taxas Judiciais - Dívida Ativa - Multas e Juros de Mora da Dívida Ativa</v>
      </c>
      <c r="T164" s="7" t="str">
        <f>Tabela813[[#This Row],[NR]]&amp;" - "&amp;Tabela813[[#This Row],[Especificação]]</f>
        <v>1.1.2.2.50.0.4.00 - Taxas Judiciais - Dívida Ativa - Multas e Juros de Mora da Dívida Ativa</v>
      </c>
      <c r="U164" s="7" t="str">
        <f>Tabela813[[#This Row],[NR]]&amp; " - "&amp;Tabela813[[#This Row],[Especificação]]</f>
        <v>1.1.2.2.50.0.4.00 - Taxas Judiciais - Dívida Ativa - Multas e Juros de Mora da Dívida Ativa</v>
      </c>
    </row>
    <row r="165" spans="1:21" ht="45" x14ac:dyDescent="0.25">
      <c r="A165" s="84"/>
      <c r="B165" s="73"/>
      <c r="C165" s="26" t="s">
        <v>1558</v>
      </c>
      <c r="D165" s="26" t="s">
        <v>1558</v>
      </c>
      <c r="E165" s="26" t="s">
        <v>1567</v>
      </c>
      <c r="F165" s="26" t="s">
        <v>1567</v>
      </c>
      <c r="G165" s="26" t="s">
        <v>1591</v>
      </c>
      <c r="H165" s="26" t="s">
        <v>1561</v>
      </c>
      <c r="I165" s="26" t="s">
        <v>1569</v>
      </c>
      <c r="J165" s="26" t="s">
        <v>1564</v>
      </c>
      <c r="K165" s="21" t="str">
        <f>IF(Tabela813[[#This Row],[C]]&lt;&gt;"",IF(Tabela813[[#This Row],[RED]]&lt;&gt;"",(Tabela813[[#This Row],[RED]] &amp; "."),"") &amp; CONCATENATE(Tabela813[[#This Row],[C]],".",Tabela813[[#This Row],[O]],".",Tabela813[[#This Row],[E]],".",Tabela813[[#This Row],[D1]],".",Tabela813[[#This Row],[D2]],".",Tabela813[[#This Row],[D3]],".",Tabela813[[#This Row],[T]],".",Tabela813[[#This Row],[D4]]),"")</f>
        <v>1.1.2.2.50.0.5.00</v>
      </c>
      <c r="L165" s="27" t="s">
        <v>905</v>
      </c>
      <c r="M165" s="21" t="str">
        <f t="shared" si="2"/>
        <v>A</v>
      </c>
      <c r="N165" s="21">
        <f>IF(VALUE(Tabela813[[#This Row],[RED]]) &gt; 0,1,0) + IF(VALUE(J165)&gt;0,8,IF(VALUE(I165)&gt;0,7,IF(VALUE(H165)&gt;0,6,IF(VALUE(G165)&gt;0,5,IF(VALUE(F165)&gt;0,4,IF(VALUE(E165)&gt;0,3,IF(VALUE(D165)&gt;0,2,1)))))))</f>
        <v>7</v>
      </c>
      <c r="O165" s="26" t="s">
        <v>55</v>
      </c>
      <c r="P165" s="1" t="s">
        <v>101</v>
      </c>
      <c r="Q165" s="1" t="s">
        <v>102</v>
      </c>
      <c r="R165" s="21"/>
      <c r="S165" s="7" t="str">
        <f>Tabela813[[#This Row],[NR]]&amp;" - "&amp;Tabela813[[#This Row],[Especificação]]</f>
        <v>1.1.2.2.50.0.5.00 - Taxas Judiciais - Multas</v>
      </c>
      <c r="T165" s="7" t="str">
        <f>Tabela813[[#This Row],[NR]]&amp;" - "&amp;Tabela813[[#This Row],[Especificação]]</f>
        <v>1.1.2.2.50.0.5.00 - Taxas Judiciais - Multas</v>
      </c>
      <c r="U165" s="7" t="str">
        <f>Tabela813[[#This Row],[NR]]&amp; " - "&amp;Tabela813[[#This Row],[Especificação]]</f>
        <v>1.1.2.2.50.0.5.00 - Taxas Judiciais - Multas</v>
      </c>
    </row>
    <row r="166" spans="1:21" ht="45" x14ac:dyDescent="0.25">
      <c r="A166" s="84"/>
      <c r="B166" s="73"/>
      <c r="C166" s="26" t="s">
        <v>1558</v>
      </c>
      <c r="D166" s="26" t="s">
        <v>1558</v>
      </c>
      <c r="E166" s="26" t="s">
        <v>1567</v>
      </c>
      <c r="F166" s="26" t="s">
        <v>1567</v>
      </c>
      <c r="G166" s="26" t="s">
        <v>1591</v>
      </c>
      <c r="H166" s="26" t="s">
        <v>1561</v>
      </c>
      <c r="I166" s="26" t="s">
        <v>1563</v>
      </c>
      <c r="J166" s="26" t="s">
        <v>1564</v>
      </c>
      <c r="K166" s="21" t="str">
        <f>IF(Tabela813[[#This Row],[C]]&lt;&gt;"",IF(Tabela813[[#This Row],[RED]]&lt;&gt;"",(Tabela813[[#This Row],[RED]] &amp; "."),"") &amp; CONCATENATE(Tabela813[[#This Row],[C]],".",Tabela813[[#This Row],[O]],".",Tabela813[[#This Row],[E]],".",Tabela813[[#This Row],[D1]],".",Tabela813[[#This Row],[D2]],".",Tabela813[[#This Row],[D3]],".",Tabela813[[#This Row],[T]],".",Tabela813[[#This Row],[D4]]),"")</f>
        <v>1.1.2.2.50.0.6.00</v>
      </c>
      <c r="L166" s="27" t="s">
        <v>906</v>
      </c>
      <c r="M166" s="21" t="str">
        <f t="shared" si="2"/>
        <v>A</v>
      </c>
      <c r="N166" s="21">
        <f>IF(VALUE(Tabela813[[#This Row],[RED]]) &gt; 0,1,0) + IF(VALUE(J166)&gt;0,8,IF(VALUE(I166)&gt;0,7,IF(VALUE(H166)&gt;0,6,IF(VALUE(G166)&gt;0,5,IF(VALUE(F166)&gt;0,4,IF(VALUE(E166)&gt;0,3,IF(VALUE(D166)&gt;0,2,1)))))))</f>
        <v>7</v>
      </c>
      <c r="O166" s="26" t="s">
        <v>55</v>
      </c>
      <c r="P166" s="1" t="s">
        <v>101</v>
      </c>
      <c r="Q166" s="1" t="s">
        <v>102</v>
      </c>
      <c r="R166" s="21"/>
      <c r="S166" s="7" t="str">
        <f>Tabela813[[#This Row],[NR]]&amp;" - "&amp;Tabela813[[#This Row],[Especificação]]</f>
        <v>1.1.2.2.50.0.6.00 - Taxas Judiciais - Juros de Mora</v>
      </c>
      <c r="T166" s="7" t="str">
        <f>Tabela813[[#This Row],[NR]]&amp;" - "&amp;Tabela813[[#This Row],[Especificação]]</f>
        <v>1.1.2.2.50.0.6.00 - Taxas Judiciais - Juros de Mora</v>
      </c>
      <c r="U166" s="7" t="str">
        <f>Tabela813[[#This Row],[NR]]&amp; " - "&amp;Tabela813[[#This Row],[Especificação]]</f>
        <v>1.1.2.2.50.0.6.00 - Taxas Judiciais - Juros de Mora</v>
      </c>
    </row>
    <row r="167" spans="1:21" ht="45" x14ac:dyDescent="0.25">
      <c r="A167" s="84"/>
      <c r="B167" s="73"/>
      <c r="C167" s="26" t="s">
        <v>1558</v>
      </c>
      <c r="D167" s="26" t="s">
        <v>1558</v>
      </c>
      <c r="E167" s="26" t="s">
        <v>1567</v>
      </c>
      <c r="F167" s="26" t="s">
        <v>1567</v>
      </c>
      <c r="G167" s="26" t="s">
        <v>1591</v>
      </c>
      <c r="H167" s="26" t="s">
        <v>1561</v>
      </c>
      <c r="I167" s="26" t="s">
        <v>1565</v>
      </c>
      <c r="J167" s="26" t="s">
        <v>1564</v>
      </c>
      <c r="K167" s="21" t="str">
        <f>IF(Tabela813[[#This Row],[C]]&lt;&gt;"",IF(Tabela813[[#This Row],[RED]]&lt;&gt;"",(Tabela813[[#This Row],[RED]] &amp; "."),"") &amp; CONCATENATE(Tabela813[[#This Row],[C]],".",Tabela813[[#This Row],[O]],".",Tabela813[[#This Row],[E]],".",Tabela813[[#This Row],[D1]],".",Tabela813[[#This Row],[D2]],".",Tabela813[[#This Row],[D3]],".",Tabela813[[#This Row],[T]],".",Tabela813[[#This Row],[D4]]),"")</f>
        <v>1.1.2.2.50.0.7.00</v>
      </c>
      <c r="L167" s="27" t="s">
        <v>907</v>
      </c>
      <c r="M167" s="21" t="str">
        <f t="shared" si="2"/>
        <v>A</v>
      </c>
      <c r="N167" s="21">
        <f>IF(VALUE(Tabela813[[#This Row],[RED]]) &gt; 0,1,0) + IF(VALUE(J167)&gt;0,8,IF(VALUE(I167)&gt;0,7,IF(VALUE(H167)&gt;0,6,IF(VALUE(G167)&gt;0,5,IF(VALUE(F167)&gt;0,4,IF(VALUE(E167)&gt;0,3,IF(VALUE(D167)&gt;0,2,1)))))))</f>
        <v>7</v>
      </c>
      <c r="O167" s="26" t="s">
        <v>55</v>
      </c>
      <c r="P167" s="1" t="s">
        <v>101</v>
      </c>
      <c r="Q167" s="1" t="s">
        <v>102</v>
      </c>
      <c r="R167" s="21"/>
      <c r="S167" s="7" t="str">
        <f>Tabela813[[#This Row],[NR]]&amp;" - "&amp;Tabela813[[#This Row],[Especificação]]</f>
        <v>1.1.2.2.50.0.7.00 - Taxas Judiciais - Dívida Ativa - Multas da Dívida Ativa</v>
      </c>
      <c r="T167" s="7" t="str">
        <f>Tabela813[[#This Row],[NR]]&amp;" - "&amp;Tabela813[[#This Row],[Especificação]]</f>
        <v>1.1.2.2.50.0.7.00 - Taxas Judiciais - Dívida Ativa - Multas da Dívida Ativa</v>
      </c>
      <c r="U167" s="7" t="str">
        <f>Tabela813[[#This Row],[NR]]&amp; " - "&amp;Tabela813[[#This Row],[Especificação]]</f>
        <v>1.1.2.2.50.0.7.00 - Taxas Judiciais - Dívida Ativa - Multas da Dívida Ativa</v>
      </c>
    </row>
    <row r="168" spans="1:21" ht="45" x14ac:dyDescent="0.25">
      <c r="A168" s="84"/>
      <c r="B168" s="73"/>
      <c r="C168" s="26" t="s">
        <v>1558</v>
      </c>
      <c r="D168" s="26" t="s">
        <v>1558</v>
      </c>
      <c r="E168" s="26" t="s">
        <v>1567</v>
      </c>
      <c r="F168" s="26" t="s">
        <v>1567</v>
      </c>
      <c r="G168" s="26" t="s">
        <v>1591</v>
      </c>
      <c r="H168" s="26" t="s">
        <v>1561</v>
      </c>
      <c r="I168" s="26" t="s">
        <v>1566</v>
      </c>
      <c r="J168" s="26" t="s">
        <v>1564</v>
      </c>
      <c r="K168" s="21" t="str">
        <f>IF(Tabela813[[#This Row],[C]]&lt;&gt;"",IF(Tabela813[[#This Row],[RED]]&lt;&gt;"",(Tabela813[[#This Row],[RED]] &amp; "."),"") &amp; CONCATENATE(Tabela813[[#This Row],[C]],".",Tabela813[[#This Row],[O]],".",Tabela813[[#This Row],[E]],".",Tabela813[[#This Row],[D1]],".",Tabela813[[#This Row],[D2]],".",Tabela813[[#This Row],[D3]],".",Tabela813[[#This Row],[T]],".",Tabela813[[#This Row],[D4]]),"")</f>
        <v>1.1.2.2.50.0.8.00</v>
      </c>
      <c r="L168" s="27" t="s">
        <v>908</v>
      </c>
      <c r="M168" s="21" t="str">
        <f t="shared" si="2"/>
        <v>A</v>
      </c>
      <c r="N168" s="21">
        <f>IF(VALUE(Tabela813[[#This Row],[RED]]) &gt; 0,1,0) + IF(VALUE(J168)&gt;0,8,IF(VALUE(I168)&gt;0,7,IF(VALUE(H168)&gt;0,6,IF(VALUE(G168)&gt;0,5,IF(VALUE(F168)&gt;0,4,IF(VALUE(E168)&gt;0,3,IF(VALUE(D168)&gt;0,2,1)))))))</f>
        <v>7</v>
      </c>
      <c r="O168" s="26" t="s">
        <v>55</v>
      </c>
      <c r="P168" s="1" t="s">
        <v>101</v>
      </c>
      <c r="Q168" s="1" t="s">
        <v>102</v>
      </c>
      <c r="R168" s="21"/>
      <c r="S168" s="7" t="str">
        <f>Tabela813[[#This Row],[NR]]&amp;" - "&amp;Tabela813[[#This Row],[Especificação]]</f>
        <v>1.1.2.2.50.0.8.00 - Taxas Judiciais - Juros de Mora da Dívida Ativa</v>
      </c>
      <c r="T168" s="7" t="str">
        <f>Tabela813[[#This Row],[NR]]&amp;" - "&amp;Tabela813[[#This Row],[Especificação]]</f>
        <v>1.1.2.2.50.0.8.00 - Taxas Judiciais - Juros de Mora da Dívida Ativa</v>
      </c>
      <c r="U168" s="7" t="str">
        <f>Tabela813[[#This Row],[NR]]&amp; " - "&amp;Tabela813[[#This Row],[Especificação]]</f>
        <v>1.1.2.2.50.0.8.00 - Taxas Judiciais - Juros de Mora da Dívida Ativa</v>
      </c>
    </row>
    <row r="169" spans="1:21" ht="45" x14ac:dyDescent="0.25">
      <c r="A169" s="84"/>
      <c r="B169" s="73"/>
      <c r="C169" s="26" t="s">
        <v>1558</v>
      </c>
      <c r="D169" s="26" t="s">
        <v>1558</v>
      </c>
      <c r="E169" s="26" t="s">
        <v>1567</v>
      </c>
      <c r="F169" s="26" t="s">
        <v>1567</v>
      </c>
      <c r="G169" s="26" t="s">
        <v>1596</v>
      </c>
      <c r="H169" s="26" t="s">
        <v>1561</v>
      </c>
      <c r="I169" s="26" t="s">
        <v>1561</v>
      </c>
      <c r="J169" s="26" t="s">
        <v>1564</v>
      </c>
      <c r="K169" s="21" t="str">
        <f>IF(Tabela813[[#This Row],[C]]&lt;&gt;"",IF(Tabela813[[#This Row],[RED]]&lt;&gt;"",(Tabela813[[#This Row],[RED]] &amp; "."),"") &amp; CONCATENATE(Tabela813[[#This Row],[C]],".",Tabela813[[#This Row],[O]],".",Tabela813[[#This Row],[E]],".",Tabela813[[#This Row],[D1]],".",Tabela813[[#This Row],[D2]],".",Tabela813[[#This Row],[D3]],".",Tabela813[[#This Row],[T]],".",Tabela813[[#This Row],[D4]]),"")</f>
        <v>1.1.2.2.51.0.0.00</v>
      </c>
      <c r="L169" s="27" t="s">
        <v>103</v>
      </c>
      <c r="M169" s="21" t="str">
        <f t="shared" si="2"/>
        <v>S</v>
      </c>
      <c r="N169" s="21">
        <f>IF(VALUE(Tabela813[[#This Row],[RED]]) &gt; 0,1,0) + IF(VALUE(J169)&gt;0,8,IF(VALUE(I169)&gt;0,7,IF(VALUE(H169)&gt;0,6,IF(VALUE(G169)&gt;0,5,IF(VALUE(F169)&gt;0,4,IF(VALUE(E169)&gt;0,3,IF(VALUE(D169)&gt;0,2,1)))))))</f>
        <v>5</v>
      </c>
      <c r="O169" s="26" t="s">
        <v>55</v>
      </c>
      <c r="P169" s="1" t="s">
        <v>104</v>
      </c>
      <c r="Q169" s="1" t="s">
        <v>102</v>
      </c>
      <c r="R169" s="21"/>
      <c r="S169" s="7" t="str">
        <f>Tabela813[[#This Row],[NR]]&amp;" - "&amp;Tabela813[[#This Row],[Especificação]]</f>
        <v>1.1.2.2.51.0.0.00 - Taxas Extrajudiciais</v>
      </c>
      <c r="T169" s="7" t="str">
        <f>Tabela813[[#This Row],[NR]]&amp;" - "&amp;Tabela813[[#This Row],[Especificação]]</f>
        <v>1.1.2.2.51.0.0.00 - Taxas Extrajudiciais</v>
      </c>
      <c r="U169" s="7" t="str">
        <f>Tabela813[[#This Row],[NR]]&amp; " - "&amp;Tabela813[[#This Row],[Especificação]]</f>
        <v>1.1.2.2.51.0.0.00 - Taxas Extrajudiciais</v>
      </c>
    </row>
    <row r="170" spans="1:21" ht="45" x14ac:dyDescent="0.25">
      <c r="A170" s="84"/>
      <c r="B170" s="73"/>
      <c r="C170" s="26" t="s">
        <v>1558</v>
      </c>
      <c r="D170" s="26" t="s">
        <v>1558</v>
      </c>
      <c r="E170" s="26" t="s">
        <v>1567</v>
      </c>
      <c r="F170" s="26" t="s">
        <v>1567</v>
      </c>
      <c r="G170" s="26" t="s">
        <v>1596</v>
      </c>
      <c r="H170" s="26" t="s">
        <v>1561</v>
      </c>
      <c r="I170" s="26" t="s">
        <v>1558</v>
      </c>
      <c r="J170" s="26" t="s">
        <v>1564</v>
      </c>
      <c r="K170" s="21" t="str">
        <f>IF(Tabela813[[#This Row],[C]]&lt;&gt;"",IF(Tabela813[[#This Row],[RED]]&lt;&gt;"",(Tabela813[[#This Row],[RED]] &amp; "."),"") &amp; CONCATENATE(Tabela813[[#This Row],[C]],".",Tabela813[[#This Row],[O]],".",Tabela813[[#This Row],[E]],".",Tabela813[[#This Row],[D1]],".",Tabela813[[#This Row],[D2]],".",Tabela813[[#This Row],[D3]],".",Tabela813[[#This Row],[T]],".",Tabela813[[#This Row],[D4]]),"")</f>
        <v>1.1.2.2.51.0.1.00</v>
      </c>
      <c r="L170" s="27" t="s">
        <v>909</v>
      </c>
      <c r="M170" s="21" t="str">
        <f t="shared" si="2"/>
        <v>A</v>
      </c>
      <c r="N170" s="21">
        <f>IF(VALUE(Tabela813[[#This Row],[RED]]) &gt; 0,1,0) + IF(VALUE(J170)&gt;0,8,IF(VALUE(I170)&gt;0,7,IF(VALUE(H170)&gt;0,6,IF(VALUE(G170)&gt;0,5,IF(VALUE(F170)&gt;0,4,IF(VALUE(E170)&gt;0,3,IF(VALUE(D170)&gt;0,2,1)))))))</f>
        <v>7</v>
      </c>
      <c r="O170" s="26" t="s">
        <v>55</v>
      </c>
      <c r="P170" s="1" t="s">
        <v>104</v>
      </c>
      <c r="Q170" s="1" t="s">
        <v>102</v>
      </c>
      <c r="R170" s="21"/>
      <c r="S170" s="7" t="str">
        <f>Tabela813[[#This Row],[NR]]&amp;" - "&amp;Tabela813[[#This Row],[Especificação]]</f>
        <v>1.1.2.2.51.0.1.00 - Taxas Extrajudiciais - Principal</v>
      </c>
      <c r="T170" s="7" t="str">
        <f>Tabela813[[#This Row],[NR]]&amp;" - "&amp;Tabela813[[#This Row],[Especificação]]</f>
        <v>1.1.2.2.51.0.1.00 - Taxas Extrajudiciais - Principal</v>
      </c>
      <c r="U170" s="7" t="str">
        <f>Tabela813[[#This Row],[NR]]&amp; " - "&amp;Tabela813[[#This Row],[Especificação]]</f>
        <v>1.1.2.2.51.0.1.00 - Taxas Extrajudiciais - Principal</v>
      </c>
    </row>
    <row r="171" spans="1:21" ht="45" x14ac:dyDescent="0.25">
      <c r="A171" s="84"/>
      <c r="B171" s="73"/>
      <c r="C171" s="26" t="s">
        <v>1558</v>
      </c>
      <c r="D171" s="26" t="s">
        <v>1558</v>
      </c>
      <c r="E171" s="26" t="s">
        <v>1567</v>
      </c>
      <c r="F171" s="26" t="s">
        <v>1567</v>
      </c>
      <c r="G171" s="26" t="s">
        <v>1596</v>
      </c>
      <c r="H171" s="26" t="s">
        <v>1561</v>
      </c>
      <c r="I171" s="26" t="s">
        <v>1567</v>
      </c>
      <c r="J171" s="26" t="s">
        <v>1564</v>
      </c>
      <c r="K171" s="21" t="str">
        <f>IF(Tabela813[[#This Row],[C]]&lt;&gt;"",IF(Tabela813[[#This Row],[RED]]&lt;&gt;"",(Tabela813[[#This Row],[RED]] &amp; "."),"") &amp; CONCATENATE(Tabela813[[#This Row],[C]],".",Tabela813[[#This Row],[O]],".",Tabela813[[#This Row],[E]],".",Tabela813[[#This Row],[D1]],".",Tabela813[[#This Row],[D2]],".",Tabela813[[#This Row],[D3]],".",Tabela813[[#This Row],[T]],".",Tabela813[[#This Row],[D4]]),"")</f>
        <v>1.1.2.2.51.0.2.00</v>
      </c>
      <c r="L171" s="27" t="s">
        <v>910</v>
      </c>
      <c r="M171" s="21" t="str">
        <f t="shared" si="2"/>
        <v>A</v>
      </c>
      <c r="N171" s="21">
        <f>IF(VALUE(Tabela813[[#This Row],[RED]]) &gt; 0,1,0) + IF(VALUE(J171)&gt;0,8,IF(VALUE(I171)&gt;0,7,IF(VALUE(H171)&gt;0,6,IF(VALUE(G171)&gt;0,5,IF(VALUE(F171)&gt;0,4,IF(VALUE(E171)&gt;0,3,IF(VALUE(D171)&gt;0,2,1)))))))</f>
        <v>7</v>
      </c>
      <c r="O171" s="26" t="s">
        <v>55</v>
      </c>
      <c r="P171" s="1" t="s">
        <v>104</v>
      </c>
      <c r="Q171" s="1" t="s">
        <v>102</v>
      </c>
      <c r="R171" s="21"/>
      <c r="S171" s="7" t="str">
        <f>Tabela813[[#This Row],[NR]]&amp;" - "&amp;Tabela813[[#This Row],[Especificação]]</f>
        <v>1.1.2.2.51.0.2.00 - Taxas Extrajudiciais - Multas e Juros de Mora</v>
      </c>
      <c r="T171" s="7" t="str">
        <f>Tabela813[[#This Row],[NR]]&amp;" - "&amp;Tabela813[[#This Row],[Especificação]]</f>
        <v>1.1.2.2.51.0.2.00 - Taxas Extrajudiciais - Multas e Juros de Mora</v>
      </c>
      <c r="U171" s="7" t="str">
        <f>Tabela813[[#This Row],[NR]]&amp; " - "&amp;Tabela813[[#This Row],[Especificação]]</f>
        <v>1.1.2.2.51.0.2.00 - Taxas Extrajudiciais - Multas e Juros de Mora</v>
      </c>
    </row>
    <row r="172" spans="1:21" ht="45" x14ac:dyDescent="0.25">
      <c r="A172" s="84"/>
      <c r="B172" s="73"/>
      <c r="C172" s="26" t="s">
        <v>1558</v>
      </c>
      <c r="D172" s="26" t="s">
        <v>1558</v>
      </c>
      <c r="E172" s="26" t="s">
        <v>1567</v>
      </c>
      <c r="F172" s="26" t="s">
        <v>1567</v>
      </c>
      <c r="G172" s="26" t="s">
        <v>1596</v>
      </c>
      <c r="H172" s="26" t="s">
        <v>1561</v>
      </c>
      <c r="I172" s="26" t="s">
        <v>1559</v>
      </c>
      <c r="J172" s="26" t="s">
        <v>1564</v>
      </c>
      <c r="K172" s="21" t="str">
        <f>IF(Tabela813[[#This Row],[C]]&lt;&gt;"",IF(Tabela813[[#This Row],[RED]]&lt;&gt;"",(Tabela813[[#This Row],[RED]] &amp; "."),"") &amp; CONCATENATE(Tabela813[[#This Row],[C]],".",Tabela813[[#This Row],[O]],".",Tabela813[[#This Row],[E]],".",Tabela813[[#This Row],[D1]],".",Tabela813[[#This Row],[D2]],".",Tabela813[[#This Row],[D3]],".",Tabela813[[#This Row],[T]],".",Tabela813[[#This Row],[D4]]),"")</f>
        <v>1.1.2.2.51.0.3.00</v>
      </c>
      <c r="L172" s="27" t="s">
        <v>911</v>
      </c>
      <c r="M172" s="21" t="str">
        <f t="shared" si="2"/>
        <v>A</v>
      </c>
      <c r="N172" s="21">
        <f>IF(VALUE(Tabela813[[#This Row],[RED]]) &gt; 0,1,0) + IF(VALUE(J172)&gt;0,8,IF(VALUE(I172)&gt;0,7,IF(VALUE(H172)&gt;0,6,IF(VALUE(G172)&gt;0,5,IF(VALUE(F172)&gt;0,4,IF(VALUE(E172)&gt;0,3,IF(VALUE(D172)&gt;0,2,1)))))))</f>
        <v>7</v>
      </c>
      <c r="O172" s="26" t="s">
        <v>55</v>
      </c>
      <c r="P172" s="1" t="s">
        <v>104</v>
      </c>
      <c r="Q172" s="1" t="s">
        <v>102</v>
      </c>
      <c r="R172" s="21"/>
      <c r="S172" s="7" t="str">
        <f>Tabela813[[#This Row],[NR]]&amp;" - "&amp;Tabela813[[#This Row],[Especificação]]</f>
        <v>1.1.2.2.51.0.3.00 - Taxas Extrajudiciais - Dívida Ativa</v>
      </c>
      <c r="T172" s="7" t="str">
        <f>Tabela813[[#This Row],[NR]]&amp;" - "&amp;Tabela813[[#This Row],[Especificação]]</f>
        <v>1.1.2.2.51.0.3.00 - Taxas Extrajudiciais - Dívida Ativa</v>
      </c>
      <c r="U172" s="7" t="str">
        <f>Tabela813[[#This Row],[NR]]&amp; " - "&amp;Tabela813[[#This Row],[Especificação]]</f>
        <v>1.1.2.2.51.0.3.00 - Taxas Extrajudiciais - Dívida Ativa</v>
      </c>
    </row>
    <row r="173" spans="1:21" ht="45" x14ac:dyDescent="0.25">
      <c r="A173" s="84"/>
      <c r="B173" s="73"/>
      <c r="C173" s="26" t="s">
        <v>1558</v>
      </c>
      <c r="D173" s="26" t="s">
        <v>1558</v>
      </c>
      <c r="E173" s="26" t="s">
        <v>1567</v>
      </c>
      <c r="F173" s="26" t="s">
        <v>1567</v>
      </c>
      <c r="G173" s="26" t="s">
        <v>1596</v>
      </c>
      <c r="H173" s="26" t="s">
        <v>1561</v>
      </c>
      <c r="I173" s="26" t="s">
        <v>1568</v>
      </c>
      <c r="J173" s="26" t="s">
        <v>1564</v>
      </c>
      <c r="K173" s="21" t="str">
        <f>IF(Tabela813[[#This Row],[C]]&lt;&gt;"",IF(Tabela813[[#This Row],[RED]]&lt;&gt;"",(Tabela813[[#This Row],[RED]] &amp; "."),"") &amp; CONCATENATE(Tabela813[[#This Row],[C]],".",Tabela813[[#This Row],[O]],".",Tabela813[[#This Row],[E]],".",Tabela813[[#This Row],[D1]],".",Tabela813[[#This Row],[D2]],".",Tabela813[[#This Row],[D3]],".",Tabela813[[#This Row],[T]],".",Tabela813[[#This Row],[D4]]),"")</f>
        <v>1.1.2.2.51.0.4.00</v>
      </c>
      <c r="L173" s="27" t="s">
        <v>912</v>
      </c>
      <c r="M173" s="21" t="str">
        <f t="shared" si="2"/>
        <v>A</v>
      </c>
      <c r="N173" s="21">
        <f>IF(VALUE(Tabela813[[#This Row],[RED]]) &gt; 0,1,0) + IF(VALUE(J173)&gt;0,8,IF(VALUE(I173)&gt;0,7,IF(VALUE(H173)&gt;0,6,IF(VALUE(G173)&gt;0,5,IF(VALUE(F173)&gt;0,4,IF(VALUE(E173)&gt;0,3,IF(VALUE(D173)&gt;0,2,1)))))))</f>
        <v>7</v>
      </c>
      <c r="O173" s="26" t="s">
        <v>55</v>
      </c>
      <c r="P173" s="1" t="s">
        <v>104</v>
      </c>
      <c r="Q173" s="1" t="s">
        <v>102</v>
      </c>
      <c r="R173" s="21"/>
      <c r="S173" s="7" t="str">
        <f>Tabela813[[#This Row],[NR]]&amp;" - "&amp;Tabela813[[#This Row],[Especificação]]</f>
        <v>1.1.2.2.51.0.4.00 - Taxas Extrajudiciais - Dívida Ativa - Multas e Juros de Mora da Dívida Ativa</v>
      </c>
      <c r="T173" s="7" t="str">
        <f>Tabela813[[#This Row],[NR]]&amp;" - "&amp;Tabela813[[#This Row],[Especificação]]</f>
        <v>1.1.2.2.51.0.4.00 - Taxas Extrajudiciais - Dívida Ativa - Multas e Juros de Mora da Dívida Ativa</v>
      </c>
      <c r="U173" s="7" t="str">
        <f>Tabela813[[#This Row],[NR]]&amp; " - "&amp;Tabela813[[#This Row],[Especificação]]</f>
        <v>1.1.2.2.51.0.4.00 - Taxas Extrajudiciais - Dívida Ativa - Multas e Juros de Mora da Dívida Ativa</v>
      </c>
    </row>
    <row r="174" spans="1:21" ht="45" x14ac:dyDescent="0.25">
      <c r="A174" s="84"/>
      <c r="B174" s="73"/>
      <c r="C174" s="26" t="s">
        <v>1558</v>
      </c>
      <c r="D174" s="26" t="s">
        <v>1558</v>
      </c>
      <c r="E174" s="26" t="s">
        <v>1567</v>
      </c>
      <c r="F174" s="26" t="s">
        <v>1567</v>
      </c>
      <c r="G174" s="26" t="s">
        <v>1596</v>
      </c>
      <c r="H174" s="26" t="s">
        <v>1561</v>
      </c>
      <c r="I174" s="26" t="s">
        <v>1569</v>
      </c>
      <c r="J174" s="26" t="s">
        <v>1564</v>
      </c>
      <c r="K174" s="21" t="str">
        <f>IF(Tabela813[[#This Row],[C]]&lt;&gt;"",IF(Tabela813[[#This Row],[RED]]&lt;&gt;"",(Tabela813[[#This Row],[RED]] &amp; "."),"") &amp; CONCATENATE(Tabela813[[#This Row],[C]],".",Tabela813[[#This Row],[O]],".",Tabela813[[#This Row],[E]],".",Tabela813[[#This Row],[D1]],".",Tabela813[[#This Row],[D2]],".",Tabela813[[#This Row],[D3]],".",Tabela813[[#This Row],[T]],".",Tabela813[[#This Row],[D4]]),"")</f>
        <v>1.1.2.2.51.0.5.00</v>
      </c>
      <c r="L174" s="27" t="s">
        <v>913</v>
      </c>
      <c r="M174" s="21" t="str">
        <f t="shared" si="2"/>
        <v>A</v>
      </c>
      <c r="N174" s="21">
        <f>IF(VALUE(Tabela813[[#This Row],[RED]]) &gt; 0,1,0) + IF(VALUE(J174)&gt;0,8,IF(VALUE(I174)&gt;0,7,IF(VALUE(H174)&gt;0,6,IF(VALUE(G174)&gt;0,5,IF(VALUE(F174)&gt;0,4,IF(VALUE(E174)&gt;0,3,IF(VALUE(D174)&gt;0,2,1)))))))</f>
        <v>7</v>
      </c>
      <c r="O174" s="26" t="s">
        <v>55</v>
      </c>
      <c r="P174" s="1" t="s">
        <v>104</v>
      </c>
      <c r="Q174" s="1" t="s">
        <v>102</v>
      </c>
      <c r="R174" s="21"/>
      <c r="S174" s="7" t="str">
        <f>Tabela813[[#This Row],[NR]]&amp;" - "&amp;Tabela813[[#This Row],[Especificação]]</f>
        <v>1.1.2.2.51.0.5.00 - Taxas Extrajudiciais - Multas</v>
      </c>
      <c r="T174" s="7" t="str">
        <f>Tabela813[[#This Row],[NR]]&amp;" - "&amp;Tabela813[[#This Row],[Especificação]]</f>
        <v>1.1.2.2.51.0.5.00 - Taxas Extrajudiciais - Multas</v>
      </c>
      <c r="U174" s="7" t="str">
        <f>Tabela813[[#This Row],[NR]]&amp; " - "&amp;Tabela813[[#This Row],[Especificação]]</f>
        <v>1.1.2.2.51.0.5.00 - Taxas Extrajudiciais - Multas</v>
      </c>
    </row>
    <row r="175" spans="1:21" ht="45" x14ac:dyDescent="0.25">
      <c r="A175" s="84"/>
      <c r="B175" s="73"/>
      <c r="C175" s="26" t="s">
        <v>1558</v>
      </c>
      <c r="D175" s="26" t="s">
        <v>1558</v>
      </c>
      <c r="E175" s="26" t="s">
        <v>1567</v>
      </c>
      <c r="F175" s="26" t="s">
        <v>1567</v>
      </c>
      <c r="G175" s="26" t="s">
        <v>1596</v>
      </c>
      <c r="H175" s="26" t="s">
        <v>1561</v>
      </c>
      <c r="I175" s="26" t="s">
        <v>1563</v>
      </c>
      <c r="J175" s="26" t="s">
        <v>1564</v>
      </c>
      <c r="K175" s="21" t="str">
        <f>IF(Tabela813[[#This Row],[C]]&lt;&gt;"",IF(Tabela813[[#This Row],[RED]]&lt;&gt;"",(Tabela813[[#This Row],[RED]] &amp; "."),"") &amp; CONCATENATE(Tabela813[[#This Row],[C]],".",Tabela813[[#This Row],[O]],".",Tabela813[[#This Row],[E]],".",Tabela813[[#This Row],[D1]],".",Tabela813[[#This Row],[D2]],".",Tabela813[[#This Row],[D3]],".",Tabela813[[#This Row],[T]],".",Tabela813[[#This Row],[D4]]),"")</f>
        <v>1.1.2.2.51.0.6.00</v>
      </c>
      <c r="L175" s="27" t="s">
        <v>914</v>
      </c>
      <c r="M175" s="21" t="str">
        <f t="shared" si="2"/>
        <v>A</v>
      </c>
      <c r="N175" s="21">
        <f>IF(VALUE(Tabela813[[#This Row],[RED]]) &gt; 0,1,0) + IF(VALUE(J175)&gt;0,8,IF(VALUE(I175)&gt;0,7,IF(VALUE(H175)&gt;0,6,IF(VALUE(G175)&gt;0,5,IF(VALUE(F175)&gt;0,4,IF(VALUE(E175)&gt;0,3,IF(VALUE(D175)&gt;0,2,1)))))))</f>
        <v>7</v>
      </c>
      <c r="O175" s="26" t="s">
        <v>55</v>
      </c>
      <c r="P175" s="1" t="s">
        <v>104</v>
      </c>
      <c r="Q175" s="1" t="s">
        <v>102</v>
      </c>
      <c r="R175" s="21"/>
      <c r="S175" s="7" t="str">
        <f>Tabela813[[#This Row],[NR]]&amp;" - "&amp;Tabela813[[#This Row],[Especificação]]</f>
        <v>1.1.2.2.51.0.6.00 - Taxas Extrajudiciais - Juros de Mora</v>
      </c>
      <c r="T175" s="7" t="str">
        <f>Tabela813[[#This Row],[NR]]&amp;" - "&amp;Tabela813[[#This Row],[Especificação]]</f>
        <v>1.1.2.2.51.0.6.00 - Taxas Extrajudiciais - Juros de Mora</v>
      </c>
      <c r="U175" s="7" t="str">
        <f>Tabela813[[#This Row],[NR]]&amp; " - "&amp;Tabela813[[#This Row],[Especificação]]</f>
        <v>1.1.2.2.51.0.6.00 - Taxas Extrajudiciais - Juros de Mora</v>
      </c>
    </row>
    <row r="176" spans="1:21" ht="45" x14ac:dyDescent="0.25">
      <c r="A176" s="84"/>
      <c r="B176" s="73"/>
      <c r="C176" s="26" t="s">
        <v>1558</v>
      </c>
      <c r="D176" s="26" t="s">
        <v>1558</v>
      </c>
      <c r="E176" s="26" t="s">
        <v>1567</v>
      </c>
      <c r="F176" s="26" t="s">
        <v>1567</v>
      </c>
      <c r="G176" s="26" t="s">
        <v>1596</v>
      </c>
      <c r="H176" s="26" t="s">
        <v>1561</v>
      </c>
      <c r="I176" s="26" t="s">
        <v>1565</v>
      </c>
      <c r="J176" s="26" t="s">
        <v>1564</v>
      </c>
      <c r="K176" s="21" t="str">
        <f>IF(Tabela813[[#This Row],[C]]&lt;&gt;"",IF(Tabela813[[#This Row],[RED]]&lt;&gt;"",(Tabela813[[#This Row],[RED]] &amp; "."),"") &amp; CONCATENATE(Tabela813[[#This Row],[C]],".",Tabela813[[#This Row],[O]],".",Tabela813[[#This Row],[E]],".",Tabela813[[#This Row],[D1]],".",Tabela813[[#This Row],[D2]],".",Tabela813[[#This Row],[D3]],".",Tabela813[[#This Row],[T]],".",Tabela813[[#This Row],[D4]]),"")</f>
        <v>1.1.2.2.51.0.7.00</v>
      </c>
      <c r="L176" s="27" t="s">
        <v>915</v>
      </c>
      <c r="M176" s="21" t="str">
        <f t="shared" si="2"/>
        <v>A</v>
      </c>
      <c r="N176" s="21">
        <f>IF(VALUE(Tabela813[[#This Row],[RED]]) &gt; 0,1,0) + IF(VALUE(J176)&gt;0,8,IF(VALUE(I176)&gt;0,7,IF(VALUE(H176)&gt;0,6,IF(VALUE(G176)&gt;0,5,IF(VALUE(F176)&gt;0,4,IF(VALUE(E176)&gt;0,3,IF(VALUE(D176)&gt;0,2,1)))))))</f>
        <v>7</v>
      </c>
      <c r="O176" s="26" t="s">
        <v>55</v>
      </c>
      <c r="P176" s="1" t="s">
        <v>104</v>
      </c>
      <c r="Q176" s="1" t="s">
        <v>102</v>
      </c>
      <c r="R176" s="21"/>
      <c r="S176" s="7" t="str">
        <f>Tabela813[[#This Row],[NR]]&amp;" - "&amp;Tabela813[[#This Row],[Especificação]]</f>
        <v>1.1.2.2.51.0.7.00 - Taxas Extrajudiciais - Dívida Ativa - Multas da Dívida Ativa</v>
      </c>
      <c r="T176" s="7" t="str">
        <f>Tabela813[[#This Row],[NR]]&amp;" - "&amp;Tabela813[[#This Row],[Especificação]]</f>
        <v>1.1.2.2.51.0.7.00 - Taxas Extrajudiciais - Dívida Ativa - Multas da Dívida Ativa</v>
      </c>
      <c r="U176" s="7" t="str">
        <f>Tabela813[[#This Row],[NR]]&amp; " - "&amp;Tabela813[[#This Row],[Especificação]]</f>
        <v>1.1.2.2.51.0.7.00 - Taxas Extrajudiciais - Dívida Ativa - Multas da Dívida Ativa</v>
      </c>
    </row>
    <row r="177" spans="1:21" ht="45" x14ac:dyDescent="0.25">
      <c r="A177" s="84"/>
      <c r="B177" s="73"/>
      <c r="C177" s="26" t="s">
        <v>1558</v>
      </c>
      <c r="D177" s="26" t="s">
        <v>1558</v>
      </c>
      <c r="E177" s="26" t="s">
        <v>1567</v>
      </c>
      <c r="F177" s="26" t="s">
        <v>1567</v>
      </c>
      <c r="G177" s="26" t="s">
        <v>1596</v>
      </c>
      <c r="H177" s="26" t="s">
        <v>1561</v>
      </c>
      <c r="I177" s="26" t="s">
        <v>1566</v>
      </c>
      <c r="J177" s="26" t="s">
        <v>1564</v>
      </c>
      <c r="K177" s="21" t="str">
        <f>IF(Tabela813[[#This Row],[C]]&lt;&gt;"",IF(Tabela813[[#This Row],[RED]]&lt;&gt;"",(Tabela813[[#This Row],[RED]] &amp; "."),"") &amp; CONCATENATE(Tabela813[[#This Row],[C]],".",Tabela813[[#This Row],[O]],".",Tabela813[[#This Row],[E]],".",Tabela813[[#This Row],[D1]],".",Tabela813[[#This Row],[D2]],".",Tabela813[[#This Row],[D3]],".",Tabela813[[#This Row],[T]],".",Tabela813[[#This Row],[D4]]),"")</f>
        <v>1.1.2.2.51.0.8.00</v>
      </c>
      <c r="L177" s="27" t="s">
        <v>916</v>
      </c>
      <c r="M177" s="21" t="str">
        <f t="shared" si="2"/>
        <v>A</v>
      </c>
      <c r="N177" s="21">
        <f>IF(VALUE(Tabela813[[#This Row],[RED]]) &gt; 0,1,0) + IF(VALUE(J177)&gt;0,8,IF(VALUE(I177)&gt;0,7,IF(VALUE(H177)&gt;0,6,IF(VALUE(G177)&gt;0,5,IF(VALUE(F177)&gt;0,4,IF(VALUE(E177)&gt;0,3,IF(VALUE(D177)&gt;0,2,1)))))))</f>
        <v>7</v>
      </c>
      <c r="O177" s="26" t="s">
        <v>55</v>
      </c>
      <c r="P177" s="1" t="s">
        <v>104</v>
      </c>
      <c r="Q177" s="1" t="s">
        <v>102</v>
      </c>
      <c r="R177" s="21"/>
      <c r="S177" s="7" t="str">
        <f>Tabela813[[#This Row],[NR]]&amp;" - "&amp;Tabela813[[#This Row],[Especificação]]</f>
        <v>1.1.2.2.51.0.8.00 - Taxas Extrajudiciais - Juros de Mora da Dívida Ativa</v>
      </c>
      <c r="T177" s="7" t="str">
        <f>Tabela813[[#This Row],[NR]]&amp;" - "&amp;Tabela813[[#This Row],[Especificação]]</f>
        <v>1.1.2.2.51.0.8.00 - Taxas Extrajudiciais - Juros de Mora da Dívida Ativa</v>
      </c>
      <c r="U177" s="7" t="str">
        <f>Tabela813[[#This Row],[NR]]&amp; " - "&amp;Tabela813[[#This Row],[Especificação]]</f>
        <v>1.1.2.2.51.0.8.00 - Taxas Extrajudiciais - Juros de Mora da Dívida Ativa</v>
      </c>
    </row>
    <row r="178" spans="1:21" ht="30" x14ac:dyDescent="0.25">
      <c r="A178" s="84"/>
      <c r="B178" s="73"/>
      <c r="C178" s="26" t="s">
        <v>1558</v>
      </c>
      <c r="D178" s="26" t="s">
        <v>1558</v>
      </c>
      <c r="E178" s="26" t="s">
        <v>1567</v>
      </c>
      <c r="F178" s="26" t="s">
        <v>1567</v>
      </c>
      <c r="G178" s="26" t="s">
        <v>1598</v>
      </c>
      <c r="H178" s="26" t="s">
        <v>1561</v>
      </c>
      <c r="I178" s="26" t="s">
        <v>1561</v>
      </c>
      <c r="J178" s="26" t="s">
        <v>1564</v>
      </c>
      <c r="K178" s="21" t="str">
        <f>IF(Tabela813[[#This Row],[C]]&lt;&gt;"",IF(Tabela813[[#This Row],[RED]]&lt;&gt;"",(Tabela813[[#This Row],[RED]] &amp; "."),"") &amp; CONCATENATE(Tabela813[[#This Row],[C]],".",Tabela813[[#This Row],[O]],".",Tabela813[[#This Row],[E]],".",Tabela813[[#This Row],[D1]],".",Tabela813[[#This Row],[D2]],".",Tabela813[[#This Row],[D3]],".",Tabela813[[#This Row],[T]],".",Tabela813[[#This Row],[D4]]),"")</f>
        <v>1.1.2.2.52.0.0.00</v>
      </c>
      <c r="L178" s="27" t="s">
        <v>105</v>
      </c>
      <c r="M178" s="21" t="str">
        <f t="shared" si="2"/>
        <v>S</v>
      </c>
      <c r="N178" s="21">
        <f>IF(VALUE(Tabela813[[#This Row],[RED]]) &gt; 0,1,0) + IF(VALUE(J178)&gt;0,8,IF(VALUE(I178)&gt;0,7,IF(VALUE(H178)&gt;0,6,IF(VALUE(G178)&gt;0,5,IF(VALUE(F178)&gt;0,4,IF(VALUE(E178)&gt;0,3,IF(VALUE(D178)&gt;0,2,1)))))))</f>
        <v>5</v>
      </c>
      <c r="O178" s="26" t="s">
        <v>55</v>
      </c>
      <c r="P178" s="1" t="s">
        <v>106</v>
      </c>
      <c r="Q178" s="1" t="s">
        <v>102</v>
      </c>
      <c r="R178" s="21"/>
      <c r="S178" s="7" t="str">
        <f>Tabela813[[#This Row],[NR]]&amp;" - "&amp;Tabela813[[#This Row],[Especificação]]</f>
        <v>1.1.2.2.52.0.0.00 - Taxa de Estudo de Impacto de Vizinhança (EIV)</v>
      </c>
      <c r="T178" s="7" t="str">
        <f>Tabela813[[#This Row],[NR]]&amp;" - "&amp;Tabela813[[#This Row],[Especificação]]</f>
        <v>1.1.2.2.52.0.0.00 - Taxa de Estudo de Impacto de Vizinhança (EIV)</v>
      </c>
      <c r="U178" s="7" t="str">
        <f>Tabela813[[#This Row],[NR]]&amp; " - "&amp;Tabela813[[#This Row],[Especificação]]</f>
        <v>1.1.2.2.52.0.0.00 - Taxa de Estudo de Impacto de Vizinhança (EIV)</v>
      </c>
    </row>
    <row r="179" spans="1:21" ht="30" x14ac:dyDescent="0.25">
      <c r="A179" s="84"/>
      <c r="B179" s="73"/>
      <c r="C179" s="26" t="s">
        <v>1558</v>
      </c>
      <c r="D179" s="26" t="s">
        <v>1558</v>
      </c>
      <c r="E179" s="26" t="s">
        <v>1567</v>
      </c>
      <c r="F179" s="26" t="s">
        <v>1567</v>
      </c>
      <c r="G179" s="26" t="s">
        <v>1598</v>
      </c>
      <c r="H179" s="26" t="s">
        <v>1561</v>
      </c>
      <c r="I179" s="26" t="s">
        <v>1558</v>
      </c>
      <c r="J179" s="26" t="s">
        <v>1564</v>
      </c>
      <c r="K179" s="21" t="str">
        <f>IF(Tabela813[[#This Row],[C]]&lt;&gt;"",IF(Tabela813[[#This Row],[RED]]&lt;&gt;"",(Tabela813[[#This Row],[RED]] &amp; "."),"") &amp; CONCATENATE(Tabela813[[#This Row],[C]],".",Tabela813[[#This Row],[O]],".",Tabela813[[#This Row],[E]],".",Tabela813[[#This Row],[D1]],".",Tabela813[[#This Row],[D2]],".",Tabela813[[#This Row],[D3]],".",Tabela813[[#This Row],[T]],".",Tabela813[[#This Row],[D4]]),"")</f>
        <v>1.1.2.2.52.0.1.00</v>
      </c>
      <c r="L179" s="27" t="s">
        <v>917</v>
      </c>
      <c r="M179" s="21" t="str">
        <f t="shared" si="2"/>
        <v>A</v>
      </c>
      <c r="N179" s="21">
        <f>IF(VALUE(Tabela813[[#This Row],[RED]]) &gt; 0,1,0) + IF(VALUE(J179)&gt;0,8,IF(VALUE(I179)&gt;0,7,IF(VALUE(H179)&gt;0,6,IF(VALUE(G179)&gt;0,5,IF(VALUE(F179)&gt;0,4,IF(VALUE(E179)&gt;0,3,IF(VALUE(D179)&gt;0,2,1)))))))</f>
        <v>7</v>
      </c>
      <c r="O179" s="26" t="s">
        <v>55</v>
      </c>
      <c r="P179" s="1" t="s">
        <v>106</v>
      </c>
      <c r="Q179" s="1" t="s">
        <v>102</v>
      </c>
      <c r="R179" s="21"/>
      <c r="S179" s="7" t="str">
        <f>Tabela813[[#This Row],[NR]]&amp;" - "&amp;Tabela813[[#This Row],[Especificação]]</f>
        <v>1.1.2.2.52.0.1.00 - Taxa de Estudo de Impacto de Vizinhança (EIV) - Principal</v>
      </c>
      <c r="T179" s="7" t="str">
        <f>Tabela813[[#This Row],[NR]]&amp;" - "&amp;Tabela813[[#This Row],[Especificação]]</f>
        <v>1.1.2.2.52.0.1.00 - Taxa de Estudo de Impacto de Vizinhança (EIV) - Principal</v>
      </c>
      <c r="U179" s="7" t="str">
        <f>Tabela813[[#This Row],[NR]]&amp; " - "&amp;Tabela813[[#This Row],[Especificação]]</f>
        <v>1.1.2.2.52.0.1.00 - Taxa de Estudo de Impacto de Vizinhança (EIV) - Principal</v>
      </c>
    </row>
    <row r="180" spans="1:21" ht="30" x14ac:dyDescent="0.25">
      <c r="A180" s="84"/>
      <c r="B180" s="73"/>
      <c r="C180" s="26" t="s">
        <v>1558</v>
      </c>
      <c r="D180" s="26" t="s">
        <v>1558</v>
      </c>
      <c r="E180" s="26" t="s">
        <v>1567</v>
      </c>
      <c r="F180" s="26" t="s">
        <v>1567</v>
      </c>
      <c r="G180" s="26" t="s">
        <v>1598</v>
      </c>
      <c r="H180" s="26" t="s">
        <v>1561</v>
      </c>
      <c r="I180" s="26" t="s">
        <v>1567</v>
      </c>
      <c r="J180" s="26" t="s">
        <v>1564</v>
      </c>
      <c r="K180" s="21" t="str">
        <f>IF(Tabela813[[#This Row],[C]]&lt;&gt;"",IF(Tabela813[[#This Row],[RED]]&lt;&gt;"",(Tabela813[[#This Row],[RED]] &amp; "."),"") &amp; CONCATENATE(Tabela813[[#This Row],[C]],".",Tabela813[[#This Row],[O]],".",Tabela813[[#This Row],[E]],".",Tabela813[[#This Row],[D1]],".",Tabela813[[#This Row],[D2]],".",Tabela813[[#This Row],[D3]],".",Tabela813[[#This Row],[T]],".",Tabela813[[#This Row],[D4]]),"")</f>
        <v>1.1.2.2.52.0.2.00</v>
      </c>
      <c r="L180" s="27" t="s">
        <v>918</v>
      </c>
      <c r="M180" s="21" t="str">
        <f t="shared" si="2"/>
        <v>A</v>
      </c>
      <c r="N180" s="21">
        <f>IF(VALUE(Tabela813[[#This Row],[RED]]) &gt; 0,1,0) + IF(VALUE(J180)&gt;0,8,IF(VALUE(I180)&gt;0,7,IF(VALUE(H180)&gt;0,6,IF(VALUE(G180)&gt;0,5,IF(VALUE(F180)&gt;0,4,IF(VALUE(E180)&gt;0,3,IF(VALUE(D180)&gt;0,2,1)))))))</f>
        <v>7</v>
      </c>
      <c r="O180" s="26" t="s">
        <v>55</v>
      </c>
      <c r="P180" s="1" t="s">
        <v>106</v>
      </c>
      <c r="Q180" s="1" t="s">
        <v>102</v>
      </c>
      <c r="R180" s="21"/>
      <c r="S180" s="7" t="str">
        <f>Tabela813[[#This Row],[NR]]&amp;" - "&amp;Tabela813[[#This Row],[Especificação]]</f>
        <v>1.1.2.2.52.0.2.00 - Taxa de Estudo de Impacto de Vizinhança (EIV) - Multas e Juros de Mora</v>
      </c>
      <c r="T180" s="7" t="str">
        <f>Tabela813[[#This Row],[NR]]&amp;" - "&amp;Tabela813[[#This Row],[Especificação]]</f>
        <v>1.1.2.2.52.0.2.00 - Taxa de Estudo de Impacto de Vizinhança (EIV) - Multas e Juros de Mora</v>
      </c>
      <c r="U180" s="7" t="str">
        <f>Tabela813[[#This Row],[NR]]&amp; " - "&amp;Tabela813[[#This Row],[Especificação]]</f>
        <v>1.1.2.2.52.0.2.00 - Taxa de Estudo de Impacto de Vizinhança (EIV) - Multas e Juros de Mora</v>
      </c>
    </row>
    <row r="181" spans="1:21" ht="30" x14ac:dyDescent="0.25">
      <c r="A181" s="84"/>
      <c r="B181" s="73"/>
      <c r="C181" s="26" t="s">
        <v>1558</v>
      </c>
      <c r="D181" s="26" t="s">
        <v>1558</v>
      </c>
      <c r="E181" s="26" t="s">
        <v>1567</v>
      </c>
      <c r="F181" s="26" t="s">
        <v>1567</v>
      </c>
      <c r="G181" s="26" t="s">
        <v>1598</v>
      </c>
      <c r="H181" s="26" t="s">
        <v>1561</v>
      </c>
      <c r="I181" s="26" t="s">
        <v>1559</v>
      </c>
      <c r="J181" s="26" t="s">
        <v>1564</v>
      </c>
      <c r="K181" s="21" t="str">
        <f>IF(Tabela813[[#This Row],[C]]&lt;&gt;"",IF(Tabela813[[#This Row],[RED]]&lt;&gt;"",(Tabela813[[#This Row],[RED]] &amp; "."),"") &amp; CONCATENATE(Tabela813[[#This Row],[C]],".",Tabela813[[#This Row],[O]],".",Tabela813[[#This Row],[E]],".",Tabela813[[#This Row],[D1]],".",Tabela813[[#This Row],[D2]],".",Tabela813[[#This Row],[D3]],".",Tabela813[[#This Row],[T]],".",Tabela813[[#This Row],[D4]]),"")</f>
        <v>1.1.2.2.52.0.3.00</v>
      </c>
      <c r="L181" s="27" t="s">
        <v>919</v>
      </c>
      <c r="M181" s="21" t="str">
        <f t="shared" si="2"/>
        <v>A</v>
      </c>
      <c r="N181" s="21">
        <f>IF(VALUE(Tabela813[[#This Row],[RED]]) &gt; 0,1,0) + IF(VALUE(J181)&gt;0,8,IF(VALUE(I181)&gt;0,7,IF(VALUE(H181)&gt;0,6,IF(VALUE(G181)&gt;0,5,IF(VALUE(F181)&gt;0,4,IF(VALUE(E181)&gt;0,3,IF(VALUE(D181)&gt;0,2,1)))))))</f>
        <v>7</v>
      </c>
      <c r="O181" s="26" t="s">
        <v>55</v>
      </c>
      <c r="P181" s="1" t="s">
        <v>106</v>
      </c>
      <c r="Q181" s="1" t="s">
        <v>102</v>
      </c>
      <c r="R181" s="21"/>
      <c r="S181" s="7" t="str">
        <f>Tabela813[[#This Row],[NR]]&amp;" - "&amp;Tabela813[[#This Row],[Especificação]]</f>
        <v>1.1.2.2.52.0.3.00 - Taxa de Estudo de Impacto de Vizinhança (EIV) - Dívida Ativa</v>
      </c>
      <c r="T181" s="7" t="str">
        <f>Tabela813[[#This Row],[NR]]&amp;" - "&amp;Tabela813[[#This Row],[Especificação]]</f>
        <v>1.1.2.2.52.0.3.00 - Taxa de Estudo de Impacto de Vizinhança (EIV) - Dívida Ativa</v>
      </c>
      <c r="U181" s="7" t="str">
        <f>Tabela813[[#This Row],[NR]]&amp; " - "&amp;Tabela813[[#This Row],[Especificação]]</f>
        <v>1.1.2.2.52.0.3.00 - Taxa de Estudo de Impacto de Vizinhança (EIV) - Dívida Ativa</v>
      </c>
    </row>
    <row r="182" spans="1:21" ht="30" x14ac:dyDescent="0.25">
      <c r="A182" s="84"/>
      <c r="B182" s="73"/>
      <c r="C182" s="26" t="s">
        <v>1558</v>
      </c>
      <c r="D182" s="26" t="s">
        <v>1558</v>
      </c>
      <c r="E182" s="26" t="s">
        <v>1567</v>
      </c>
      <c r="F182" s="26" t="s">
        <v>1567</v>
      </c>
      <c r="G182" s="26" t="s">
        <v>1598</v>
      </c>
      <c r="H182" s="26" t="s">
        <v>1561</v>
      </c>
      <c r="I182" s="26" t="s">
        <v>1568</v>
      </c>
      <c r="J182" s="26" t="s">
        <v>1564</v>
      </c>
      <c r="K182" s="21" t="str">
        <f>IF(Tabela813[[#This Row],[C]]&lt;&gt;"",IF(Tabela813[[#This Row],[RED]]&lt;&gt;"",(Tabela813[[#This Row],[RED]] &amp; "."),"") &amp; CONCATENATE(Tabela813[[#This Row],[C]],".",Tabela813[[#This Row],[O]],".",Tabela813[[#This Row],[E]],".",Tabela813[[#This Row],[D1]],".",Tabela813[[#This Row],[D2]],".",Tabela813[[#This Row],[D3]],".",Tabela813[[#This Row],[T]],".",Tabela813[[#This Row],[D4]]),"")</f>
        <v>1.1.2.2.52.0.4.00</v>
      </c>
      <c r="L182" s="27" t="s">
        <v>920</v>
      </c>
      <c r="M182" s="21" t="str">
        <f t="shared" si="2"/>
        <v>A</v>
      </c>
      <c r="N182" s="21">
        <f>IF(VALUE(Tabela813[[#This Row],[RED]]) &gt; 0,1,0) + IF(VALUE(J182)&gt;0,8,IF(VALUE(I182)&gt;0,7,IF(VALUE(H182)&gt;0,6,IF(VALUE(G182)&gt;0,5,IF(VALUE(F182)&gt;0,4,IF(VALUE(E182)&gt;0,3,IF(VALUE(D182)&gt;0,2,1)))))))</f>
        <v>7</v>
      </c>
      <c r="O182" s="26" t="s">
        <v>55</v>
      </c>
      <c r="P182" s="1" t="s">
        <v>106</v>
      </c>
      <c r="Q182" s="1" t="s">
        <v>102</v>
      </c>
      <c r="R182" s="21"/>
      <c r="S182" s="7" t="str">
        <f>Tabela813[[#This Row],[NR]]&amp;" - "&amp;Tabela813[[#This Row],[Especificação]]</f>
        <v>1.1.2.2.52.0.4.00 - Taxa de Estudo de Impacto de Vizinhança (EIV) - Dívida Ativa - Multas e Juros de Mora da Dívida Ativa</v>
      </c>
      <c r="T182" s="7" t="str">
        <f>Tabela813[[#This Row],[NR]]&amp;" - "&amp;Tabela813[[#This Row],[Especificação]]</f>
        <v>1.1.2.2.52.0.4.00 - Taxa de Estudo de Impacto de Vizinhança (EIV) - Dívida Ativa - Multas e Juros de Mora da Dívida Ativa</v>
      </c>
      <c r="U182" s="7" t="str">
        <f>Tabela813[[#This Row],[NR]]&amp; " - "&amp;Tabela813[[#This Row],[Especificação]]</f>
        <v>1.1.2.2.52.0.4.00 - Taxa de Estudo de Impacto de Vizinhança (EIV) - Dívida Ativa - Multas e Juros de Mora da Dívida Ativa</v>
      </c>
    </row>
    <row r="183" spans="1:21" ht="30" x14ac:dyDescent="0.25">
      <c r="A183" s="84"/>
      <c r="B183" s="73"/>
      <c r="C183" s="26" t="s">
        <v>1558</v>
      </c>
      <c r="D183" s="26" t="s">
        <v>1558</v>
      </c>
      <c r="E183" s="26" t="s">
        <v>1567</v>
      </c>
      <c r="F183" s="26" t="s">
        <v>1567</v>
      </c>
      <c r="G183" s="26" t="s">
        <v>1598</v>
      </c>
      <c r="H183" s="26" t="s">
        <v>1561</v>
      </c>
      <c r="I183" s="26" t="s">
        <v>1569</v>
      </c>
      <c r="J183" s="26" t="s">
        <v>1564</v>
      </c>
      <c r="K183" s="21" t="str">
        <f>IF(Tabela813[[#This Row],[C]]&lt;&gt;"",IF(Tabela813[[#This Row],[RED]]&lt;&gt;"",(Tabela813[[#This Row],[RED]] &amp; "."),"") &amp; CONCATENATE(Tabela813[[#This Row],[C]],".",Tabela813[[#This Row],[O]],".",Tabela813[[#This Row],[E]],".",Tabela813[[#This Row],[D1]],".",Tabela813[[#This Row],[D2]],".",Tabela813[[#This Row],[D3]],".",Tabela813[[#This Row],[T]],".",Tabela813[[#This Row],[D4]]),"")</f>
        <v>1.1.2.2.52.0.5.00</v>
      </c>
      <c r="L183" s="27" t="s">
        <v>921</v>
      </c>
      <c r="M183" s="21" t="str">
        <f t="shared" si="2"/>
        <v>A</v>
      </c>
      <c r="N183" s="21">
        <f>IF(VALUE(Tabela813[[#This Row],[RED]]) &gt; 0,1,0) + IF(VALUE(J183)&gt;0,8,IF(VALUE(I183)&gt;0,7,IF(VALUE(H183)&gt;0,6,IF(VALUE(G183)&gt;0,5,IF(VALUE(F183)&gt;0,4,IF(VALUE(E183)&gt;0,3,IF(VALUE(D183)&gt;0,2,1)))))))</f>
        <v>7</v>
      </c>
      <c r="O183" s="26" t="s">
        <v>55</v>
      </c>
      <c r="P183" s="1" t="s">
        <v>106</v>
      </c>
      <c r="Q183" s="1" t="s">
        <v>102</v>
      </c>
      <c r="R183" s="21"/>
      <c r="S183" s="7" t="str">
        <f>Tabela813[[#This Row],[NR]]&amp;" - "&amp;Tabela813[[#This Row],[Especificação]]</f>
        <v>1.1.2.2.52.0.5.00 - Taxa de Estudo de Impacto de Vizinhança (EIV) - Multas</v>
      </c>
      <c r="T183" s="7" t="str">
        <f>Tabela813[[#This Row],[NR]]&amp;" - "&amp;Tabela813[[#This Row],[Especificação]]</f>
        <v>1.1.2.2.52.0.5.00 - Taxa de Estudo de Impacto de Vizinhança (EIV) - Multas</v>
      </c>
      <c r="U183" s="7" t="str">
        <f>Tabela813[[#This Row],[NR]]&amp; " - "&amp;Tabela813[[#This Row],[Especificação]]</f>
        <v>1.1.2.2.52.0.5.00 - Taxa de Estudo de Impacto de Vizinhança (EIV) - Multas</v>
      </c>
    </row>
    <row r="184" spans="1:21" ht="30" x14ac:dyDescent="0.25">
      <c r="A184" s="84"/>
      <c r="B184" s="73"/>
      <c r="C184" s="26" t="s">
        <v>1558</v>
      </c>
      <c r="D184" s="26" t="s">
        <v>1558</v>
      </c>
      <c r="E184" s="26" t="s">
        <v>1567</v>
      </c>
      <c r="F184" s="26" t="s">
        <v>1567</v>
      </c>
      <c r="G184" s="26" t="s">
        <v>1598</v>
      </c>
      <c r="H184" s="26" t="s">
        <v>1561</v>
      </c>
      <c r="I184" s="26" t="s">
        <v>1563</v>
      </c>
      <c r="J184" s="26" t="s">
        <v>1564</v>
      </c>
      <c r="K184" s="21" t="str">
        <f>IF(Tabela813[[#This Row],[C]]&lt;&gt;"",IF(Tabela813[[#This Row],[RED]]&lt;&gt;"",(Tabela813[[#This Row],[RED]] &amp; "."),"") &amp; CONCATENATE(Tabela813[[#This Row],[C]],".",Tabela813[[#This Row],[O]],".",Tabela813[[#This Row],[E]],".",Tabela813[[#This Row],[D1]],".",Tabela813[[#This Row],[D2]],".",Tabela813[[#This Row],[D3]],".",Tabela813[[#This Row],[T]],".",Tabela813[[#This Row],[D4]]),"")</f>
        <v>1.1.2.2.52.0.6.00</v>
      </c>
      <c r="L184" s="27" t="s">
        <v>922</v>
      </c>
      <c r="M184" s="21" t="str">
        <f t="shared" si="2"/>
        <v>A</v>
      </c>
      <c r="N184" s="21">
        <f>IF(VALUE(Tabela813[[#This Row],[RED]]) &gt; 0,1,0) + IF(VALUE(J184)&gt;0,8,IF(VALUE(I184)&gt;0,7,IF(VALUE(H184)&gt;0,6,IF(VALUE(G184)&gt;0,5,IF(VALUE(F184)&gt;0,4,IF(VALUE(E184)&gt;0,3,IF(VALUE(D184)&gt;0,2,1)))))))</f>
        <v>7</v>
      </c>
      <c r="O184" s="26" t="s">
        <v>55</v>
      </c>
      <c r="P184" s="1" t="s">
        <v>106</v>
      </c>
      <c r="Q184" s="1" t="s">
        <v>102</v>
      </c>
      <c r="R184" s="21"/>
      <c r="S184" s="7" t="str">
        <f>Tabela813[[#This Row],[NR]]&amp;" - "&amp;Tabela813[[#This Row],[Especificação]]</f>
        <v>1.1.2.2.52.0.6.00 - Taxa de Estudo de Impacto de Vizinhança (EIV) - Juros de Mora</v>
      </c>
      <c r="T184" s="7" t="str">
        <f>Tabela813[[#This Row],[NR]]&amp;" - "&amp;Tabela813[[#This Row],[Especificação]]</f>
        <v>1.1.2.2.52.0.6.00 - Taxa de Estudo de Impacto de Vizinhança (EIV) - Juros de Mora</v>
      </c>
      <c r="U184" s="7" t="str">
        <f>Tabela813[[#This Row],[NR]]&amp; " - "&amp;Tabela813[[#This Row],[Especificação]]</f>
        <v>1.1.2.2.52.0.6.00 - Taxa de Estudo de Impacto de Vizinhança (EIV) - Juros de Mora</v>
      </c>
    </row>
    <row r="185" spans="1:21" ht="30" x14ac:dyDescent="0.25">
      <c r="A185" s="84"/>
      <c r="B185" s="73"/>
      <c r="C185" s="26" t="s">
        <v>1558</v>
      </c>
      <c r="D185" s="26" t="s">
        <v>1558</v>
      </c>
      <c r="E185" s="26" t="s">
        <v>1567</v>
      </c>
      <c r="F185" s="26" t="s">
        <v>1567</v>
      </c>
      <c r="G185" s="26" t="s">
        <v>1598</v>
      </c>
      <c r="H185" s="26" t="s">
        <v>1561</v>
      </c>
      <c r="I185" s="26" t="s">
        <v>1565</v>
      </c>
      <c r="J185" s="26" t="s">
        <v>1564</v>
      </c>
      <c r="K185" s="21" t="str">
        <f>IF(Tabela813[[#This Row],[C]]&lt;&gt;"",IF(Tabela813[[#This Row],[RED]]&lt;&gt;"",(Tabela813[[#This Row],[RED]] &amp; "."),"") &amp; CONCATENATE(Tabela813[[#This Row],[C]],".",Tabela813[[#This Row],[O]],".",Tabela813[[#This Row],[E]],".",Tabela813[[#This Row],[D1]],".",Tabela813[[#This Row],[D2]],".",Tabela813[[#This Row],[D3]],".",Tabela813[[#This Row],[T]],".",Tabela813[[#This Row],[D4]]),"")</f>
        <v>1.1.2.2.52.0.7.00</v>
      </c>
      <c r="L185" s="27" t="s">
        <v>923</v>
      </c>
      <c r="M185" s="21" t="str">
        <f t="shared" si="2"/>
        <v>A</v>
      </c>
      <c r="N185" s="21">
        <f>IF(VALUE(Tabela813[[#This Row],[RED]]) &gt; 0,1,0) + IF(VALUE(J185)&gt;0,8,IF(VALUE(I185)&gt;0,7,IF(VALUE(H185)&gt;0,6,IF(VALUE(G185)&gt;0,5,IF(VALUE(F185)&gt;0,4,IF(VALUE(E185)&gt;0,3,IF(VALUE(D185)&gt;0,2,1)))))))</f>
        <v>7</v>
      </c>
      <c r="O185" s="26" t="s">
        <v>55</v>
      </c>
      <c r="P185" s="1" t="s">
        <v>106</v>
      </c>
      <c r="Q185" s="1" t="s">
        <v>102</v>
      </c>
      <c r="R185" s="21"/>
      <c r="S185" s="7" t="str">
        <f>Tabela813[[#This Row],[NR]]&amp;" - "&amp;Tabela813[[#This Row],[Especificação]]</f>
        <v>1.1.2.2.52.0.7.00 - Taxa de Estudo de Impacto de Vizinhança (EIV) - Dívida Ativa - Multas da Dívida Ativa</v>
      </c>
      <c r="T185" s="7" t="str">
        <f>Tabela813[[#This Row],[NR]]&amp;" - "&amp;Tabela813[[#This Row],[Especificação]]</f>
        <v>1.1.2.2.52.0.7.00 - Taxa de Estudo de Impacto de Vizinhança (EIV) - Dívida Ativa - Multas da Dívida Ativa</v>
      </c>
      <c r="U185" s="7" t="str">
        <f>Tabela813[[#This Row],[NR]]&amp; " - "&amp;Tabela813[[#This Row],[Especificação]]</f>
        <v>1.1.2.2.52.0.7.00 - Taxa de Estudo de Impacto de Vizinhança (EIV) - Dívida Ativa - Multas da Dívida Ativa</v>
      </c>
    </row>
    <row r="186" spans="1:21" ht="30" x14ac:dyDescent="0.25">
      <c r="A186" s="84"/>
      <c r="B186" s="73"/>
      <c r="C186" s="26" t="s">
        <v>1558</v>
      </c>
      <c r="D186" s="26" t="s">
        <v>1558</v>
      </c>
      <c r="E186" s="26" t="s">
        <v>1567</v>
      </c>
      <c r="F186" s="26" t="s">
        <v>1567</v>
      </c>
      <c r="G186" s="26" t="s">
        <v>1598</v>
      </c>
      <c r="H186" s="26" t="s">
        <v>1561</v>
      </c>
      <c r="I186" s="26" t="s">
        <v>1566</v>
      </c>
      <c r="J186" s="26" t="s">
        <v>1564</v>
      </c>
      <c r="K186" s="21" t="str">
        <f>IF(Tabela813[[#This Row],[C]]&lt;&gt;"",IF(Tabela813[[#This Row],[RED]]&lt;&gt;"",(Tabela813[[#This Row],[RED]] &amp; "."),"") &amp; CONCATENATE(Tabela813[[#This Row],[C]],".",Tabela813[[#This Row],[O]],".",Tabela813[[#This Row],[E]],".",Tabela813[[#This Row],[D1]],".",Tabela813[[#This Row],[D2]],".",Tabela813[[#This Row],[D3]],".",Tabela813[[#This Row],[T]],".",Tabela813[[#This Row],[D4]]),"")</f>
        <v>1.1.2.2.52.0.8.00</v>
      </c>
      <c r="L186" s="27" t="s">
        <v>924</v>
      </c>
      <c r="M186" s="21" t="str">
        <f t="shared" si="2"/>
        <v>A</v>
      </c>
      <c r="N186" s="21">
        <f>IF(VALUE(Tabela813[[#This Row],[RED]]) &gt; 0,1,0) + IF(VALUE(J186)&gt;0,8,IF(VALUE(I186)&gt;0,7,IF(VALUE(H186)&gt;0,6,IF(VALUE(G186)&gt;0,5,IF(VALUE(F186)&gt;0,4,IF(VALUE(E186)&gt;0,3,IF(VALUE(D186)&gt;0,2,1)))))))</f>
        <v>7</v>
      </c>
      <c r="O186" s="26" t="s">
        <v>55</v>
      </c>
      <c r="P186" s="1" t="s">
        <v>106</v>
      </c>
      <c r="Q186" s="1" t="s">
        <v>102</v>
      </c>
      <c r="R186" s="21"/>
      <c r="S186" s="7" t="str">
        <f>Tabela813[[#This Row],[NR]]&amp;" - "&amp;Tabela813[[#This Row],[Especificação]]</f>
        <v>1.1.2.2.52.0.8.00 - Taxa de Estudo de Impacto de Vizinhança (EIV) - Juros de Mora da Dívida Ativa</v>
      </c>
      <c r="T186" s="7" t="str">
        <f>Tabela813[[#This Row],[NR]]&amp;" - "&amp;Tabela813[[#This Row],[Especificação]]</f>
        <v>1.1.2.2.52.0.8.00 - Taxa de Estudo de Impacto de Vizinhança (EIV) - Juros de Mora da Dívida Ativa</v>
      </c>
      <c r="U186" s="7" t="str">
        <f>Tabela813[[#This Row],[NR]]&amp; " - "&amp;Tabela813[[#This Row],[Especificação]]</f>
        <v>1.1.2.2.52.0.8.00 - Taxa de Estudo de Impacto de Vizinhança (EIV) - Juros de Mora da Dívida Ativa</v>
      </c>
    </row>
    <row r="187" spans="1:21" x14ac:dyDescent="0.25">
      <c r="A187" s="84"/>
      <c r="B187" s="73"/>
      <c r="C187" s="26" t="s">
        <v>1558</v>
      </c>
      <c r="D187" s="26" t="s">
        <v>1558</v>
      </c>
      <c r="E187" s="26" t="s">
        <v>1559</v>
      </c>
      <c r="F187" s="26" t="s">
        <v>1561</v>
      </c>
      <c r="G187" s="26" t="s">
        <v>1564</v>
      </c>
      <c r="H187" s="26" t="s">
        <v>1561</v>
      </c>
      <c r="I187" s="26" t="s">
        <v>1561</v>
      </c>
      <c r="J187" s="26" t="s">
        <v>1564</v>
      </c>
      <c r="K187" s="21" t="str">
        <f>IF(Tabela813[[#This Row],[C]]&lt;&gt;"",IF(Tabela813[[#This Row],[RED]]&lt;&gt;"",(Tabela813[[#This Row],[RED]] &amp; "."),"") &amp; CONCATENATE(Tabela813[[#This Row],[C]],".",Tabela813[[#This Row],[O]],".",Tabela813[[#This Row],[E]],".",Tabela813[[#This Row],[D1]],".",Tabela813[[#This Row],[D2]],".",Tabela813[[#This Row],[D3]],".",Tabela813[[#This Row],[T]],".",Tabela813[[#This Row],[D4]]),"")</f>
        <v>1.1.3.0.00.0.0.00</v>
      </c>
      <c r="L187" s="27" t="s">
        <v>107</v>
      </c>
      <c r="M187" s="21" t="str">
        <f t="shared" si="2"/>
        <v>S</v>
      </c>
      <c r="N187" s="21">
        <f>IF(VALUE(Tabela813[[#This Row],[RED]]) &gt; 0,1,0) + IF(VALUE(J187)&gt;0,8,IF(VALUE(I187)&gt;0,7,IF(VALUE(H187)&gt;0,6,IF(VALUE(G187)&gt;0,5,IF(VALUE(F187)&gt;0,4,IF(VALUE(E187)&gt;0,3,IF(VALUE(D187)&gt;0,2,1)))))))</f>
        <v>3</v>
      </c>
      <c r="O187" s="26" t="s">
        <v>45</v>
      </c>
      <c r="P187" s="1" t="s">
        <v>108</v>
      </c>
      <c r="Q187" s="1"/>
      <c r="R187" s="21"/>
      <c r="S187" s="7" t="str">
        <f>Tabela813[[#This Row],[NR]]&amp;" - "&amp;Tabela813[[#This Row],[Especificação]]</f>
        <v>1.1.3.0.00.0.0.00 - Contribuição de Melhoria</v>
      </c>
      <c r="T187" s="7" t="str">
        <f>Tabela813[[#This Row],[NR]]&amp;" - "&amp;Tabela813[[#This Row],[Especificação]]</f>
        <v>1.1.3.0.00.0.0.00 - Contribuição de Melhoria</v>
      </c>
      <c r="U187" s="7" t="str">
        <f>Tabela813[[#This Row],[NR]]&amp; " - "&amp;Tabela813[[#This Row],[Especificação]]</f>
        <v>1.1.3.0.00.0.0.00 - Contribuição de Melhoria</v>
      </c>
    </row>
    <row r="188" spans="1:21" s="36" customFormat="1" ht="15.75" customHeight="1" x14ac:dyDescent="0.25">
      <c r="A188" s="84"/>
      <c r="B188" s="73"/>
      <c r="C188" s="26" t="s">
        <v>1558</v>
      </c>
      <c r="D188" s="26" t="s">
        <v>1558</v>
      </c>
      <c r="E188" s="26" t="s">
        <v>1559</v>
      </c>
      <c r="F188" s="26" t="s">
        <v>1558</v>
      </c>
      <c r="G188" s="26" t="s">
        <v>1564</v>
      </c>
      <c r="H188" s="26" t="s">
        <v>1561</v>
      </c>
      <c r="I188" s="26" t="s">
        <v>1561</v>
      </c>
      <c r="J188" s="26" t="s">
        <v>1564</v>
      </c>
      <c r="K188" s="21" t="str">
        <f>IF(Tabela813[[#This Row],[C]]&lt;&gt;"",IF(Tabela813[[#This Row],[RED]]&lt;&gt;"",(Tabela813[[#This Row],[RED]] &amp; "."),"") &amp; CONCATENATE(Tabela813[[#This Row],[C]],".",Tabela813[[#This Row],[O]],".",Tabela813[[#This Row],[E]],".",Tabela813[[#This Row],[D1]],".",Tabela813[[#This Row],[D2]],".",Tabela813[[#This Row],[D3]],".",Tabela813[[#This Row],[T]],".",Tabela813[[#This Row],[D4]]),"")</f>
        <v>1.1.3.1.00.0.0.00</v>
      </c>
      <c r="L188" s="27" t="s">
        <v>107</v>
      </c>
      <c r="M188" s="21" t="str">
        <f t="shared" si="2"/>
        <v>S</v>
      </c>
      <c r="N188" s="21">
        <f>IF(VALUE(Tabela813[[#This Row],[RED]]) &gt; 0,1,0) + IF(VALUE(J188)&gt;0,8,IF(VALUE(I188)&gt;0,7,IF(VALUE(H188)&gt;0,6,IF(VALUE(G188)&gt;0,5,IF(VALUE(F188)&gt;0,4,IF(VALUE(E188)&gt;0,3,IF(VALUE(D188)&gt;0,2,1)))))))</f>
        <v>4</v>
      </c>
      <c r="O188" s="26" t="s">
        <v>45</v>
      </c>
      <c r="P188" s="1" t="s">
        <v>108</v>
      </c>
      <c r="Q188" s="1"/>
      <c r="R188" s="21"/>
      <c r="S188" s="7" t="str">
        <f>Tabela813[[#This Row],[NR]]&amp;" - "&amp;Tabela813[[#This Row],[Especificação]]</f>
        <v>1.1.3.1.00.0.0.00 - Contribuição de Melhoria</v>
      </c>
      <c r="T188" s="7" t="str">
        <f>Tabela813[[#This Row],[NR]]&amp;" - "&amp;Tabela813[[#This Row],[Especificação]]</f>
        <v>1.1.3.1.00.0.0.00 - Contribuição de Melhoria</v>
      </c>
      <c r="U188" s="7" t="str">
        <f>Tabela813[[#This Row],[NR]]&amp; " - "&amp;Tabela813[[#This Row],[Especificação]]</f>
        <v>1.1.3.1.00.0.0.00 - Contribuição de Melhoria</v>
      </c>
    </row>
    <row r="189" spans="1:21" s="36" customFormat="1" ht="30" x14ac:dyDescent="0.25">
      <c r="A189" s="84"/>
      <c r="B189" s="73"/>
      <c r="C189" s="26" t="s">
        <v>1558</v>
      </c>
      <c r="D189" s="26" t="s">
        <v>1558</v>
      </c>
      <c r="E189" s="26" t="s">
        <v>1559</v>
      </c>
      <c r="F189" s="26" t="s">
        <v>1558</v>
      </c>
      <c r="G189" s="26" t="s">
        <v>1591</v>
      </c>
      <c r="H189" s="26" t="s">
        <v>1561</v>
      </c>
      <c r="I189" s="26" t="s">
        <v>1561</v>
      </c>
      <c r="J189" s="26" t="s">
        <v>1564</v>
      </c>
      <c r="K189" s="21" t="str">
        <f>IF(Tabela813[[#This Row],[C]]&lt;&gt;"",IF(Tabela813[[#This Row],[RED]]&lt;&gt;"",(Tabela813[[#This Row],[RED]] &amp; "."),"") &amp; CONCATENATE(Tabela813[[#This Row],[C]],".",Tabela813[[#This Row],[O]],".",Tabela813[[#This Row],[E]],".",Tabela813[[#This Row],[D1]],".",Tabela813[[#This Row],[D2]],".",Tabela813[[#This Row],[D3]],".",Tabela813[[#This Row],[T]],".",Tabela813[[#This Row],[D4]]),"")</f>
        <v>1.1.3.1.50.0.0.00</v>
      </c>
      <c r="L189" s="27" t="s">
        <v>109</v>
      </c>
      <c r="M189" s="21" t="str">
        <f t="shared" si="2"/>
        <v>S</v>
      </c>
      <c r="N189" s="21">
        <f>IF(VALUE(Tabela813[[#This Row],[RED]]) &gt; 0,1,0) + IF(VALUE(J189)&gt;0,8,IF(VALUE(I189)&gt;0,7,IF(VALUE(H189)&gt;0,6,IF(VALUE(G189)&gt;0,5,IF(VALUE(F189)&gt;0,4,IF(VALUE(E189)&gt;0,3,IF(VALUE(D189)&gt;0,2,1)))))))</f>
        <v>5</v>
      </c>
      <c r="O189" s="26" t="s">
        <v>55</v>
      </c>
      <c r="P189" s="1" t="s">
        <v>110</v>
      </c>
      <c r="Q189" s="1"/>
      <c r="R189" s="21"/>
      <c r="S189" s="7" t="str">
        <f>Tabela813[[#This Row],[NR]]&amp;" - "&amp;Tabela813[[#This Row],[Especificação]]</f>
        <v>1.1.3.1.50.0.0.00 - Contribuição de Melhoria para Expansão da Rede de Água Potável e Esgoto Sanitário</v>
      </c>
      <c r="T189" s="7" t="str">
        <f>Tabela813[[#This Row],[NR]]&amp;" - "&amp;Tabela813[[#This Row],[Especificação]]</f>
        <v>1.1.3.1.50.0.0.00 - Contribuição de Melhoria para Expansão da Rede de Água Potável e Esgoto Sanitário</v>
      </c>
      <c r="U189" s="7" t="str">
        <f>Tabela813[[#This Row],[NR]]&amp; " - "&amp;Tabela813[[#This Row],[Especificação]]</f>
        <v>1.1.3.1.50.0.0.00 - Contribuição de Melhoria para Expansão da Rede de Água Potável e Esgoto Sanitário</v>
      </c>
    </row>
    <row r="190" spans="1:21" s="36" customFormat="1" ht="30" x14ac:dyDescent="0.25">
      <c r="A190" s="84"/>
      <c r="B190" s="73"/>
      <c r="C190" s="26" t="s">
        <v>1558</v>
      </c>
      <c r="D190" s="26" t="s">
        <v>1558</v>
      </c>
      <c r="E190" s="26" t="s">
        <v>1559</v>
      </c>
      <c r="F190" s="26" t="s">
        <v>1558</v>
      </c>
      <c r="G190" s="26" t="s">
        <v>1591</v>
      </c>
      <c r="H190" s="26" t="s">
        <v>1561</v>
      </c>
      <c r="I190" s="26" t="s">
        <v>1558</v>
      </c>
      <c r="J190" s="26" t="s">
        <v>1564</v>
      </c>
      <c r="K190" s="21" t="str">
        <f>IF(Tabela813[[#This Row],[C]]&lt;&gt;"",IF(Tabela813[[#This Row],[RED]]&lt;&gt;"",(Tabela813[[#This Row],[RED]] &amp; "."),"") &amp; CONCATENATE(Tabela813[[#This Row],[C]],".",Tabela813[[#This Row],[O]],".",Tabela813[[#This Row],[E]],".",Tabela813[[#This Row],[D1]],".",Tabela813[[#This Row],[D2]],".",Tabela813[[#This Row],[D3]],".",Tabela813[[#This Row],[T]],".",Tabela813[[#This Row],[D4]]),"")</f>
        <v>1.1.3.1.50.0.1.00</v>
      </c>
      <c r="L190" s="27" t="s">
        <v>925</v>
      </c>
      <c r="M190" s="21" t="str">
        <f t="shared" si="2"/>
        <v>A</v>
      </c>
      <c r="N190" s="21">
        <f>IF(VALUE(Tabela813[[#This Row],[RED]]) &gt; 0,1,0) + IF(VALUE(J190)&gt;0,8,IF(VALUE(I190)&gt;0,7,IF(VALUE(H190)&gt;0,6,IF(VALUE(G190)&gt;0,5,IF(VALUE(F190)&gt;0,4,IF(VALUE(E190)&gt;0,3,IF(VALUE(D190)&gt;0,2,1)))))))</f>
        <v>7</v>
      </c>
      <c r="O190" s="26" t="s">
        <v>55</v>
      </c>
      <c r="P190" s="1" t="s">
        <v>110</v>
      </c>
      <c r="Q190" s="1"/>
      <c r="R190" s="21"/>
      <c r="S190" s="7" t="str">
        <f>Tabela813[[#This Row],[NR]]&amp;" - "&amp;Tabela813[[#This Row],[Especificação]]</f>
        <v>1.1.3.1.50.0.1.00 - Contribuição de Melhoria para Expansão da Rede de Água Potável e Esgoto Sanitário - Principal</v>
      </c>
      <c r="T190" s="7" t="str">
        <f>Tabela813[[#This Row],[NR]]&amp;" - "&amp;Tabela813[[#This Row],[Especificação]]</f>
        <v>1.1.3.1.50.0.1.00 - Contribuição de Melhoria para Expansão da Rede de Água Potável e Esgoto Sanitário - Principal</v>
      </c>
      <c r="U190" s="7" t="str">
        <f>Tabela813[[#This Row],[NR]]&amp; " - "&amp;Tabela813[[#This Row],[Especificação]]</f>
        <v>1.1.3.1.50.0.1.00 - Contribuição de Melhoria para Expansão da Rede de Água Potável e Esgoto Sanitário - Principal</v>
      </c>
    </row>
    <row r="191" spans="1:21" s="36" customFormat="1" ht="30" x14ac:dyDescent="0.25">
      <c r="A191" s="84"/>
      <c r="B191" s="73"/>
      <c r="C191" s="26" t="s">
        <v>1558</v>
      </c>
      <c r="D191" s="26" t="s">
        <v>1558</v>
      </c>
      <c r="E191" s="26" t="s">
        <v>1559</v>
      </c>
      <c r="F191" s="26" t="s">
        <v>1558</v>
      </c>
      <c r="G191" s="26" t="s">
        <v>1591</v>
      </c>
      <c r="H191" s="26" t="s">
        <v>1561</v>
      </c>
      <c r="I191" s="26" t="s">
        <v>1567</v>
      </c>
      <c r="J191" s="26" t="s">
        <v>1564</v>
      </c>
      <c r="K191" s="21" t="str">
        <f>IF(Tabela813[[#This Row],[C]]&lt;&gt;"",IF(Tabela813[[#This Row],[RED]]&lt;&gt;"",(Tabela813[[#This Row],[RED]] &amp; "."),"") &amp; CONCATENATE(Tabela813[[#This Row],[C]],".",Tabela813[[#This Row],[O]],".",Tabela813[[#This Row],[E]],".",Tabela813[[#This Row],[D1]],".",Tabela813[[#This Row],[D2]],".",Tabela813[[#This Row],[D3]],".",Tabela813[[#This Row],[T]],".",Tabela813[[#This Row],[D4]]),"")</f>
        <v>1.1.3.1.50.0.2.00</v>
      </c>
      <c r="L191" s="27" t="s">
        <v>926</v>
      </c>
      <c r="M191" s="21" t="str">
        <f t="shared" si="2"/>
        <v>A</v>
      </c>
      <c r="N191" s="21">
        <f>IF(VALUE(Tabela813[[#This Row],[RED]]) &gt; 0,1,0) + IF(VALUE(J191)&gt;0,8,IF(VALUE(I191)&gt;0,7,IF(VALUE(H191)&gt;0,6,IF(VALUE(G191)&gt;0,5,IF(VALUE(F191)&gt;0,4,IF(VALUE(E191)&gt;0,3,IF(VALUE(D191)&gt;0,2,1)))))))</f>
        <v>7</v>
      </c>
      <c r="O191" s="26" t="s">
        <v>55</v>
      </c>
      <c r="P191" s="1" t="s">
        <v>110</v>
      </c>
      <c r="Q191" s="1"/>
      <c r="R191" s="21"/>
      <c r="S191" s="7" t="str">
        <f>Tabela813[[#This Row],[NR]]&amp;" - "&amp;Tabela813[[#This Row],[Especificação]]</f>
        <v>1.1.3.1.50.0.2.00 - Contribuição de Melhoria para Expansão da Rede de Água Potável e Esgoto Sanitário - Multas e Juros de Mora</v>
      </c>
      <c r="T191" s="7" t="str">
        <f>Tabela813[[#This Row],[NR]]&amp;" - "&amp;Tabela813[[#This Row],[Especificação]]</f>
        <v>1.1.3.1.50.0.2.00 - Contribuição de Melhoria para Expansão da Rede de Água Potável e Esgoto Sanitário - Multas e Juros de Mora</v>
      </c>
      <c r="U191" s="7" t="str">
        <f>Tabela813[[#This Row],[NR]]&amp; " - "&amp;Tabela813[[#This Row],[Especificação]]</f>
        <v>1.1.3.1.50.0.2.00 - Contribuição de Melhoria para Expansão da Rede de Água Potável e Esgoto Sanitário - Multas e Juros de Mora</v>
      </c>
    </row>
    <row r="192" spans="1:21" s="36" customFormat="1" ht="30" x14ac:dyDescent="0.25">
      <c r="A192" s="84"/>
      <c r="B192" s="73"/>
      <c r="C192" s="26" t="s">
        <v>1558</v>
      </c>
      <c r="D192" s="26" t="s">
        <v>1558</v>
      </c>
      <c r="E192" s="26" t="s">
        <v>1559</v>
      </c>
      <c r="F192" s="26" t="s">
        <v>1558</v>
      </c>
      <c r="G192" s="26" t="s">
        <v>1591</v>
      </c>
      <c r="H192" s="26" t="s">
        <v>1561</v>
      </c>
      <c r="I192" s="26" t="s">
        <v>1559</v>
      </c>
      <c r="J192" s="26" t="s">
        <v>1564</v>
      </c>
      <c r="K192" s="21" t="str">
        <f>IF(Tabela813[[#This Row],[C]]&lt;&gt;"",IF(Tabela813[[#This Row],[RED]]&lt;&gt;"",(Tabela813[[#This Row],[RED]] &amp; "."),"") &amp; CONCATENATE(Tabela813[[#This Row],[C]],".",Tabela813[[#This Row],[O]],".",Tabela813[[#This Row],[E]],".",Tabela813[[#This Row],[D1]],".",Tabela813[[#This Row],[D2]],".",Tabela813[[#This Row],[D3]],".",Tabela813[[#This Row],[T]],".",Tabela813[[#This Row],[D4]]),"")</f>
        <v>1.1.3.1.50.0.3.00</v>
      </c>
      <c r="L192" s="27" t="s">
        <v>927</v>
      </c>
      <c r="M192" s="21" t="str">
        <f t="shared" si="2"/>
        <v>A</v>
      </c>
      <c r="N192" s="21">
        <f>IF(VALUE(Tabela813[[#This Row],[RED]]) &gt; 0,1,0) + IF(VALUE(J192)&gt;0,8,IF(VALUE(I192)&gt;0,7,IF(VALUE(H192)&gt;0,6,IF(VALUE(G192)&gt;0,5,IF(VALUE(F192)&gt;0,4,IF(VALUE(E192)&gt;0,3,IF(VALUE(D192)&gt;0,2,1)))))))</f>
        <v>7</v>
      </c>
      <c r="O192" s="26" t="s">
        <v>55</v>
      </c>
      <c r="P192" s="1" t="s">
        <v>110</v>
      </c>
      <c r="Q192" s="1"/>
      <c r="R192" s="21"/>
      <c r="S192" s="7" t="str">
        <f>Tabela813[[#This Row],[NR]]&amp;" - "&amp;Tabela813[[#This Row],[Especificação]]</f>
        <v>1.1.3.1.50.0.3.00 - Contribuição de Melhoria para Expansão da Rede de Água Potável e Esgoto Sanitário - Dívida Ativa</v>
      </c>
      <c r="T192" s="7" t="str">
        <f>Tabela813[[#This Row],[NR]]&amp;" - "&amp;Tabela813[[#This Row],[Especificação]]</f>
        <v>1.1.3.1.50.0.3.00 - Contribuição de Melhoria para Expansão da Rede de Água Potável e Esgoto Sanitário - Dívida Ativa</v>
      </c>
      <c r="U192" s="7" t="str">
        <f>Tabela813[[#This Row],[NR]]&amp; " - "&amp;Tabela813[[#This Row],[Especificação]]</f>
        <v>1.1.3.1.50.0.3.00 - Contribuição de Melhoria para Expansão da Rede de Água Potável e Esgoto Sanitário - Dívida Ativa</v>
      </c>
    </row>
    <row r="193" spans="1:21" s="36" customFormat="1" ht="30" x14ac:dyDescent="0.25">
      <c r="A193" s="84"/>
      <c r="B193" s="73"/>
      <c r="C193" s="26" t="s">
        <v>1558</v>
      </c>
      <c r="D193" s="26" t="s">
        <v>1558</v>
      </c>
      <c r="E193" s="26" t="s">
        <v>1559</v>
      </c>
      <c r="F193" s="26" t="s">
        <v>1558</v>
      </c>
      <c r="G193" s="26" t="s">
        <v>1591</v>
      </c>
      <c r="H193" s="26" t="s">
        <v>1561</v>
      </c>
      <c r="I193" s="26" t="s">
        <v>1568</v>
      </c>
      <c r="J193" s="26" t="s">
        <v>1564</v>
      </c>
      <c r="K193" s="21" t="str">
        <f>IF(Tabela813[[#This Row],[C]]&lt;&gt;"",IF(Tabela813[[#This Row],[RED]]&lt;&gt;"",(Tabela813[[#This Row],[RED]] &amp; "."),"") &amp; CONCATENATE(Tabela813[[#This Row],[C]],".",Tabela813[[#This Row],[O]],".",Tabela813[[#This Row],[E]],".",Tabela813[[#This Row],[D1]],".",Tabela813[[#This Row],[D2]],".",Tabela813[[#This Row],[D3]],".",Tabela813[[#This Row],[T]],".",Tabela813[[#This Row],[D4]]),"")</f>
        <v>1.1.3.1.50.0.4.00</v>
      </c>
      <c r="L193" s="27" t="s">
        <v>928</v>
      </c>
      <c r="M193" s="21" t="str">
        <f t="shared" si="2"/>
        <v>A</v>
      </c>
      <c r="N193" s="21">
        <f>IF(VALUE(Tabela813[[#This Row],[RED]]) &gt; 0,1,0) + IF(VALUE(J193)&gt;0,8,IF(VALUE(I193)&gt;0,7,IF(VALUE(H193)&gt;0,6,IF(VALUE(G193)&gt;0,5,IF(VALUE(F193)&gt;0,4,IF(VALUE(E193)&gt;0,3,IF(VALUE(D193)&gt;0,2,1)))))))</f>
        <v>7</v>
      </c>
      <c r="O193" s="26" t="s">
        <v>55</v>
      </c>
      <c r="P193" s="1" t="s">
        <v>110</v>
      </c>
      <c r="Q193" s="1"/>
      <c r="R193" s="21"/>
      <c r="S193" s="7" t="str">
        <f>Tabela813[[#This Row],[NR]]&amp;" - "&amp;Tabela813[[#This Row],[Especificação]]</f>
        <v>1.1.3.1.50.0.4.00 - Contribuição de Melhoria para Expansão da Rede de Água Potável e Esgoto Sanitário - Dívida Ativa - Multas e Juros de Mora da Dívida Ativa</v>
      </c>
      <c r="T193" s="7" t="str">
        <f>Tabela813[[#This Row],[NR]]&amp;" - "&amp;Tabela813[[#This Row],[Especificação]]</f>
        <v>1.1.3.1.50.0.4.00 - Contribuição de Melhoria para Expansão da Rede de Água Potável e Esgoto Sanitário - Dívida Ativa - Multas e Juros de Mora da Dívida Ativa</v>
      </c>
      <c r="U193" s="7" t="str">
        <f>Tabela813[[#This Row],[NR]]&amp; " - "&amp;Tabela813[[#This Row],[Especificação]]</f>
        <v>1.1.3.1.50.0.4.00 - Contribuição de Melhoria para Expansão da Rede de Água Potável e Esgoto Sanitário - Dívida Ativa - Multas e Juros de Mora da Dívida Ativa</v>
      </c>
    </row>
    <row r="194" spans="1:21" s="36" customFormat="1" ht="30" x14ac:dyDescent="0.25">
      <c r="A194" s="84"/>
      <c r="B194" s="73"/>
      <c r="C194" s="26" t="s">
        <v>1558</v>
      </c>
      <c r="D194" s="26" t="s">
        <v>1558</v>
      </c>
      <c r="E194" s="26" t="s">
        <v>1559</v>
      </c>
      <c r="F194" s="26" t="s">
        <v>1558</v>
      </c>
      <c r="G194" s="26" t="s">
        <v>1591</v>
      </c>
      <c r="H194" s="26" t="s">
        <v>1561</v>
      </c>
      <c r="I194" s="26" t="s">
        <v>1569</v>
      </c>
      <c r="J194" s="26" t="s">
        <v>1564</v>
      </c>
      <c r="K194" s="21" t="str">
        <f>IF(Tabela813[[#This Row],[C]]&lt;&gt;"",IF(Tabela813[[#This Row],[RED]]&lt;&gt;"",(Tabela813[[#This Row],[RED]] &amp; "."),"") &amp; CONCATENATE(Tabela813[[#This Row],[C]],".",Tabela813[[#This Row],[O]],".",Tabela813[[#This Row],[E]],".",Tabela813[[#This Row],[D1]],".",Tabela813[[#This Row],[D2]],".",Tabela813[[#This Row],[D3]],".",Tabela813[[#This Row],[T]],".",Tabela813[[#This Row],[D4]]),"")</f>
        <v>1.1.3.1.50.0.5.00</v>
      </c>
      <c r="L194" s="27" t="s">
        <v>929</v>
      </c>
      <c r="M194" s="21" t="str">
        <f t="shared" si="2"/>
        <v>A</v>
      </c>
      <c r="N194" s="21">
        <f>IF(VALUE(Tabela813[[#This Row],[RED]]) &gt; 0,1,0) + IF(VALUE(J194)&gt;0,8,IF(VALUE(I194)&gt;0,7,IF(VALUE(H194)&gt;0,6,IF(VALUE(G194)&gt;0,5,IF(VALUE(F194)&gt;0,4,IF(VALUE(E194)&gt;0,3,IF(VALUE(D194)&gt;0,2,1)))))))</f>
        <v>7</v>
      </c>
      <c r="O194" s="26" t="s">
        <v>55</v>
      </c>
      <c r="P194" s="1" t="s">
        <v>110</v>
      </c>
      <c r="Q194" s="1"/>
      <c r="R194" s="21"/>
      <c r="S194" s="7" t="str">
        <f>Tabela813[[#This Row],[NR]]&amp;" - "&amp;Tabela813[[#This Row],[Especificação]]</f>
        <v>1.1.3.1.50.0.5.00 - Contribuição de Melhoria para Expansão da Rede de Água Potável e Esgoto Sanitário - Multas</v>
      </c>
      <c r="T194" s="7" t="str">
        <f>Tabela813[[#This Row],[NR]]&amp;" - "&amp;Tabela813[[#This Row],[Especificação]]</f>
        <v>1.1.3.1.50.0.5.00 - Contribuição de Melhoria para Expansão da Rede de Água Potável e Esgoto Sanitário - Multas</v>
      </c>
      <c r="U194" s="7" t="str">
        <f>Tabela813[[#This Row],[NR]]&amp; " - "&amp;Tabela813[[#This Row],[Especificação]]</f>
        <v>1.1.3.1.50.0.5.00 - Contribuição de Melhoria para Expansão da Rede de Água Potável e Esgoto Sanitário - Multas</v>
      </c>
    </row>
    <row r="195" spans="1:21" s="36" customFormat="1" ht="30" x14ac:dyDescent="0.25">
      <c r="A195" s="84"/>
      <c r="B195" s="73"/>
      <c r="C195" s="26" t="s">
        <v>1558</v>
      </c>
      <c r="D195" s="26" t="s">
        <v>1558</v>
      </c>
      <c r="E195" s="26" t="s">
        <v>1559</v>
      </c>
      <c r="F195" s="26" t="s">
        <v>1558</v>
      </c>
      <c r="G195" s="26" t="s">
        <v>1591</v>
      </c>
      <c r="H195" s="26" t="s">
        <v>1561</v>
      </c>
      <c r="I195" s="26" t="s">
        <v>1563</v>
      </c>
      <c r="J195" s="26" t="s">
        <v>1564</v>
      </c>
      <c r="K195" s="21" t="str">
        <f>IF(Tabela813[[#This Row],[C]]&lt;&gt;"",IF(Tabela813[[#This Row],[RED]]&lt;&gt;"",(Tabela813[[#This Row],[RED]] &amp; "."),"") &amp; CONCATENATE(Tabela813[[#This Row],[C]],".",Tabela813[[#This Row],[O]],".",Tabela813[[#This Row],[E]],".",Tabela813[[#This Row],[D1]],".",Tabela813[[#This Row],[D2]],".",Tabela813[[#This Row],[D3]],".",Tabela813[[#This Row],[T]],".",Tabela813[[#This Row],[D4]]),"")</f>
        <v>1.1.3.1.50.0.6.00</v>
      </c>
      <c r="L195" s="27" t="s">
        <v>930</v>
      </c>
      <c r="M195" s="21" t="str">
        <f t="shared" si="2"/>
        <v>A</v>
      </c>
      <c r="N195" s="21">
        <f>IF(VALUE(Tabela813[[#This Row],[RED]]) &gt; 0,1,0) + IF(VALUE(J195)&gt;0,8,IF(VALUE(I195)&gt;0,7,IF(VALUE(H195)&gt;0,6,IF(VALUE(G195)&gt;0,5,IF(VALUE(F195)&gt;0,4,IF(VALUE(E195)&gt;0,3,IF(VALUE(D195)&gt;0,2,1)))))))</f>
        <v>7</v>
      </c>
      <c r="O195" s="26" t="s">
        <v>55</v>
      </c>
      <c r="P195" s="1" t="s">
        <v>110</v>
      </c>
      <c r="Q195" s="1"/>
      <c r="R195" s="21"/>
      <c r="S195" s="7" t="str">
        <f>Tabela813[[#This Row],[NR]]&amp;" - "&amp;Tabela813[[#This Row],[Especificação]]</f>
        <v>1.1.3.1.50.0.6.00 - Contribuição de Melhoria para Expansão da Rede de Água Potável e Esgoto Sanitário - Juros de Mora</v>
      </c>
      <c r="T195" s="7" t="str">
        <f>Tabela813[[#This Row],[NR]]&amp;" - "&amp;Tabela813[[#This Row],[Especificação]]</f>
        <v>1.1.3.1.50.0.6.00 - Contribuição de Melhoria para Expansão da Rede de Água Potável e Esgoto Sanitário - Juros de Mora</v>
      </c>
      <c r="U195" s="7" t="str">
        <f>Tabela813[[#This Row],[NR]]&amp; " - "&amp;Tabela813[[#This Row],[Especificação]]</f>
        <v>1.1.3.1.50.0.6.00 - Contribuição de Melhoria para Expansão da Rede de Água Potável e Esgoto Sanitário - Juros de Mora</v>
      </c>
    </row>
    <row r="196" spans="1:21" s="36" customFormat="1" ht="30" x14ac:dyDescent="0.25">
      <c r="A196" s="84"/>
      <c r="B196" s="73"/>
      <c r="C196" s="26" t="s">
        <v>1558</v>
      </c>
      <c r="D196" s="26" t="s">
        <v>1558</v>
      </c>
      <c r="E196" s="26" t="s">
        <v>1559</v>
      </c>
      <c r="F196" s="26" t="s">
        <v>1558</v>
      </c>
      <c r="G196" s="26" t="s">
        <v>1591</v>
      </c>
      <c r="H196" s="26" t="s">
        <v>1561</v>
      </c>
      <c r="I196" s="26" t="s">
        <v>1565</v>
      </c>
      <c r="J196" s="26" t="s">
        <v>1564</v>
      </c>
      <c r="K196" s="21" t="str">
        <f>IF(Tabela813[[#This Row],[C]]&lt;&gt;"",IF(Tabela813[[#This Row],[RED]]&lt;&gt;"",(Tabela813[[#This Row],[RED]] &amp; "."),"") &amp; CONCATENATE(Tabela813[[#This Row],[C]],".",Tabela813[[#This Row],[O]],".",Tabela813[[#This Row],[E]],".",Tabela813[[#This Row],[D1]],".",Tabela813[[#This Row],[D2]],".",Tabela813[[#This Row],[D3]],".",Tabela813[[#This Row],[T]],".",Tabela813[[#This Row],[D4]]),"")</f>
        <v>1.1.3.1.50.0.7.00</v>
      </c>
      <c r="L196" s="27" t="s">
        <v>931</v>
      </c>
      <c r="M196" s="21" t="str">
        <f t="shared" ref="M196:M259" si="3">IF(N196 &lt; N197,"S","A")</f>
        <v>A</v>
      </c>
      <c r="N196" s="21">
        <f>IF(VALUE(Tabela813[[#This Row],[RED]]) &gt; 0,1,0) + IF(VALUE(J196)&gt;0,8,IF(VALUE(I196)&gt;0,7,IF(VALUE(H196)&gt;0,6,IF(VALUE(G196)&gt;0,5,IF(VALUE(F196)&gt;0,4,IF(VALUE(E196)&gt;0,3,IF(VALUE(D196)&gt;0,2,1)))))))</f>
        <v>7</v>
      </c>
      <c r="O196" s="26" t="s">
        <v>55</v>
      </c>
      <c r="P196" s="1" t="s">
        <v>110</v>
      </c>
      <c r="Q196" s="1"/>
      <c r="R196" s="21"/>
      <c r="S196" s="7" t="str">
        <f>Tabela813[[#This Row],[NR]]&amp;" - "&amp;Tabela813[[#This Row],[Especificação]]</f>
        <v>1.1.3.1.50.0.7.00 - Contribuição de Melhoria para Expansão da Rede de Água Potável e Esgoto Sanitário - Dívida Ativa - Multas da Dívida Ativa</v>
      </c>
      <c r="T196" s="7" t="str">
        <f>Tabela813[[#This Row],[NR]]&amp;" - "&amp;Tabela813[[#This Row],[Especificação]]</f>
        <v>1.1.3.1.50.0.7.00 - Contribuição de Melhoria para Expansão da Rede de Água Potável e Esgoto Sanitário - Dívida Ativa - Multas da Dívida Ativa</v>
      </c>
      <c r="U196" s="7" t="str">
        <f>Tabela813[[#This Row],[NR]]&amp; " - "&amp;Tabela813[[#This Row],[Especificação]]</f>
        <v>1.1.3.1.50.0.7.00 - Contribuição de Melhoria para Expansão da Rede de Água Potável e Esgoto Sanitário - Dívida Ativa - Multas da Dívida Ativa</v>
      </c>
    </row>
    <row r="197" spans="1:21" s="36" customFormat="1" ht="30" x14ac:dyDescent="0.25">
      <c r="A197" s="84"/>
      <c r="B197" s="73"/>
      <c r="C197" s="26" t="s">
        <v>1558</v>
      </c>
      <c r="D197" s="26" t="s">
        <v>1558</v>
      </c>
      <c r="E197" s="26" t="s">
        <v>1559</v>
      </c>
      <c r="F197" s="26" t="s">
        <v>1558</v>
      </c>
      <c r="G197" s="26" t="s">
        <v>1591</v>
      </c>
      <c r="H197" s="26" t="s">
        <v>1561</v>
      </c>
      <c r="I197" s="26" t="s">
        <v>1566</v>
      </c>
      <c r="J197" s="26" t="s">
        <v>1564</v>
      </c>
      <c r="K197" s="21" t="str">
        <f>IF(Tabela813[[#This Row],[C]]&lt;&gt;"",IF(Tabela813[[#This Row],[RED]]&lt;&gt;"",(Tabela813[[#This Row],[RED]] &amp; "."),"") &amp; CONCATENATE(Tabela813[[#This Row],[C]],".",Tabela813[[#This Row],[O]],".",Tabela813[[#This Row],[E]],".",Tabela813[[#This Row],[D1]],".",Tabela813[[#This Row],[D2]],".",Tabela813[[#This Row],[D3]],".",Tabela813[[#This Row],[T]],".",Tabela813[[#This Row],[D4]]),"")</f>
        <v>1.1.3.1.50.0.8.00</v>
      </c>
      <c r="L197" s="27" t="s">
        <v>932</v>
      </c>
      <c r="M197" s="21" t="str">
        <f t="shared" si="3"/>
        <v>A</v>
      </c>
      <c r="N197" s="21">
        <f>IF(VALUE(Tabela813[[#This Row],[RED]]) &gt; 0,1,0) + IF(VALUE(J197)&gt;0,8,IF(VALUE(I197)&gt;0,7,IF(VALUE(H197)&gt;0,6,IF(VALUE(G197)&gt;0,5,IF(VALUE(F197)&gt;0,4,IF(VALUE(E197)&gt;0,3,IF(VALUE(D197)&gt;0,2,1)))))))</f>
        <v>7</v>
      </c>
      <c r="O197" s="26" t="s">
        <v>55</v>
      </c>
      <c r="P197" s="1" t="s">
        <v>110</v>
      </c>
      <c r="Q197" s="1"/>
      <c r="R197" s="21"/>
      <c r="S197" s="7" t="str">
        <f>Tabela813[[#This Row],[NR]]&amp;" - "&amp;Tabela813[[#This Row],[Especificação]]</f>
        <v>1.1.3.1.50.0.8.00 - Contribuição de Melhoria para Expansão da Rede de Água Potável e Esgoto Sanitário - Juros de Mora da Dívida Ativa</v>
      </c>
      <c r="T197" s="7" t="str">
        <f>Tabela813[[#This Row],[NR]]&amp;" - "&amp;Tabela813[[#This Row],[Especificação]]</f>
        <v>1.1.3.1.50.0.8.00 - Contribuição de Melhoria para Expansão da Rede de Água Potável e Esgoto Sanitário - Juros de Mora da Dívida Ativa</v>
      </c>
      <c r="U197" s="7" t="str">
        <f>Tabela813[[#This Row],[NR]]&amp; " - "&amp;Tabela813[[#This Row],[Especificação]]</f>
        <v>1.1.3.1.50.0.8.00 - Contribuição de Melhoria para Expansão da Rede de Água Potável e Esgoto Sanitário - Juros de Mora da Dívida Ativa</v>
      </c>
    </row>
    <row r="198" spans="1:21" s="36" customFormat="1" ht="30" x14ac:dyDescent="0.25">
      <c r="A198" s="84"/>
      <c r="B198" s="73"/>
      <c r="C198" s="26" t="s">
        <v>1558</v>
      </c>
      <c r="D198" s="26" t="s">
        <v>1558</v>
      </c>
      <c r="E198" s="26" t="s">
        <v>1559</v>
      </c>
      <c r="F198" s="26" t="s">
        <v>1558</v>
      </c>
      <c r="G198" s="26" t="s">
        <v>1596</v>
      </c>
      <c r="H198" s="26" t="s">
        <v>1561</v>
      </c>
      <c r="I198" s="26" t="s">
        <v>1561</v>
      </c>
      <c r="J198" s="26" t="s">
        <v>1564</v>
      </c>
      <c r="K198" s="21" t="str">
        <f>IF(Tabela813[[#This Row],[C]]&lt;&gt;"",IF(Tabela813[[#This Row],[RED]]&lt;&gt;"",(Tabela813[[#This Row],[RED]] &amp; "."),"") &amp; CONCATENATE(Tabela813[[#This Row],[C]],".",Tabela813[[#This Row],[O]],".",Tabela813[[#This Row],[E]],".",Tabela813[[#This Row],[D1]],".",Tabela813[[#This Row],[D2]],".",Tabela813[[#This Row],[D3]],".",Tabela813[[#This Row],[T]],".",Tabela813[[#This Row],[D4]]),"")</f>
        <v>1.1.3.1.51.0.0.00</v>
      </c>
      <c r="L198" s="27" t="s">
        <v>111</v>
      </c>
      <c r="M198" s="21" t="str">
        <f t="shared" si="3"/>
        <v>S</v>
      </c>
      <c r="N198" s="21">
        <f>IF(VALUE(Tabela813[[#This Row],[RED]]) &gt; 0,1,0) + IF(VALUE(J198)&gt;0,8,IF(VALUE(I198)&gt;0,7,IF(VALUE(H198)&gt;0,6,IF(VALUE(G198)&gt;0,5,IF(VALUE(F198)&gt;0,4,IF(VALUE(E198)&gt;0,3,IF(VALUE(D198)&gt;0,2,1)))))))</f>
        <v>5</v>
      </c>
      <c r="O198" s="26" t="s">
        <v>55</v>
      </c>
      <c r="P198" s="1" t="s">
        <v>112</v>
      </c>
      <c r="Q198" s="1"/>
      <c r="R198" s="21"/>
      <c r="S198" s="7" t="str">
        <f>Tabela813[[#This Row],[NR]]&amp;" - "&amp;Tabela813[[#This Row],[Especificação]]</f>
        <v>1.1.3.1.51.0.0.00 - Contribuição de Melhoria para Expansão da Rede de Iluminação Pública na Cidade</v>
      </c>
      <c r="T198" s="7" t="str">
        <f>Tabela813[[#This Row],[NR]]&amp;" - "&amp;Tabela813[[#This Row],[Especificação]]</f>
        <v>1.1.3.1.51.0.0.00 - Contribuição de Melhoria para Expansão da Rede de Iluminação Pública na Cidade</v>
      </c>
      <c r="U198" s="7" t="str">
        <f>Tabela813[[#This Row],[NR]]&amp; " - "&amp;Tabela813[[#This Row],[Especificação]]</f>
        <v>1.1.3.1.51.0.0.00 - Contribuição de Melhoria para Expansão da Rede de Iluminação Pública na Cidade</v>
      </c>
    </row>
    <row r="199" spans="1:21" s="36" customFormat="1" ht="30" x14ac:dyDescent="0.25">
      <c r="A199" s="84"/>
      <c r="B199" s="73"/>
      <c r="C199" s="26" t="s">
        <v>1558</v>
      </c>
      <c r="D199" s="26" t="s">
        <v>1558</v>
      </c>
      <c r="E199" s="26" t="s">
        <v>1559</v>
      </c>
      <c r="F199" s="26" t="s">
        <v>1558</v>
      </c>
      <c r="G199" s="26" t="s">
        <v>1596</v>
      </c>
      <c r="H199" s="26" t="s">
        <v>1561</v>
      </c>
      <c r="I199" s="26" t="s">
        <v>1558</v>
      </c>
      <c r="J199" s="26" t="s">
        <v>1564</v>
      </c>
      <c r="K199" s="21" t="str">
        <f>IF(Tabela813[[#This Row],[C]]&lt;&gt;"",IF(Tabela813[[#This Row],[RED]]&lt;&gt;"",(Tabela813[[#This Row],[RED]] &amp; "."),"") &amp; CONCATENATE(Tabela813[[#This Row],[C]],".",Tabela813[[#This Row],[O]],".",Tabela813[[#This Row],[E]],".",Tabela813[[#This Row],[D1]],".",Tabela813[[#This Row],[D2]],".",Tabela813[[#This Row],[D3]],".",Tabela813[[#This Row],[T]],".",Tabela813[[#This Row],[D4]]),"")</f>
        <v>1.1.3.1.51.0.1.00</v>
      </c>
      <c r="L199" s="27" t="s">
        <v>933</v>
      </c>
      <c r="M199" s="21" t="str">
        <f t="shared" si="3"/>
        <v>A</v>
      </c>
      <c r="N199" s="21">
        <f>IF(VALUE(Tabela813[[#This Row],[RED]]) &gt; 0,1,0) + IF(VALUE(J199)&gt;0,8,IF(VALUE(I199)&gt;0,7,IF(VALUE(H199)&gt;0,6,IF(VALUE(G199)&gt;0,5,IF(VALUE(F199)&gt;0,4,IF(VALUE(E199)&gt;0,3,IF(VALUE(D199)&gt;0,2,1)))))))</f>
        <v>7</v>
      </c>
      <c r="O199" s="26" t="s">
        <v>55</v>
      </c>
      <c r="P199" s="1" t="s">
        <v>112</v>
      </c>
      <c r="Q199" s="1"/>
      <c r="R199" s="21"/>
      <c r="S199" s="7" t="str">
        <f>Tabela813[[#This Row],[NR]]&amp;" - "&amp;Tabela813[[#This Row],[Especificação]]</f>
        <v>1.1.3.1.51.0.1.00 - Contribuição de Melhoria para Expansão da Rede de Iluminação Pública na Cidade - Principal</v>
      </c>
      <c r="T199" s="7" t="str">
        <f>Tabela813[[#This Row],[NR]]&amp;" - "&amp;Tabela813[[#This Row],[Especificação]]</f>
        <v>1.1.3.1.51.0.1.00 - Contribuição de Melhoria para Expansão da Rede de Iluminação Pública na Cidade - Principal</v>
      </c>
      <c r="U199" s="7" t="str">
        <f>Tabela813[[#This Row],[NR]]&amp; " - "&amp;Tabela813[[#This Row],[Especificação]]</f>
        <v>1.1.3.1.51.0.1.00 - Contribuição de Melhoria para Expansão da Rede de Iluminação Pública na Cidade - Principal</v>
      </c>
    </row>
    <row r="200" spans="1:21" s="36" customFormat="1" ht="30" x14ac:dyDescent="0.25">
      <c r="A200" s="84"/>
      <c r="B200" s="73"/>
      <c r="C200" s="26" t="s">
        <v>1558</v>
      </c>
      <c r="D200" s="26" t="s">
        <v>1558</v>
      </c>
      <c r="E200" s="26" t="s">
        <v>1559</v>
      </c>
      <c r="F200" s="26" t="s">
        <v>1558</v>
      </c>
      <c r="G200" s="26" t="s">
        <v>1596</v>
      </c>
      <c r="H200" s="26" t="s">
        <v>1561</v>
      </c>
      <c r="I200" s="26" t="s">
        <v>1567</v>
      </c>
      <c r="J200" s="26" t="s">
        <v>1564</v>
      </c>
      <c r="K200" s="21" t="str">
        <f>IF(Tabela813[[#This Row],[C]]&lt;&gt;"",IF(Tabela813[[#This Row],[RED]]&lt;&gt;"",(Tabela813[[#This Row],[RED]] &amp; "."),"") &amp; CONCATENATE(Tabela813[[#This Row],[C]],".",Tabela813[[#This Row],[O]],".",Tabela813[[#This Row],[E]],".",Tabela813[[#This Row],[D1]],".",Tabela813[[#This Row],[D2]],".",Tabela813[[#This Row],[D3]],".",Tabela813[[#This Row],[T]],".",Tabela813[[#This Row],[D4]]),"")</f>
        <v>1.1.3.1.51.0.2.00</v>
      </c>
      <c r="L200" s="27" t="s">
        <v>934</v>
      </c>
      <c r="M200" s="21" t="str">
        <f t="shared" si="3"/>
        <v>A</v>
      </c>
      <c r="N200" s="21">
        <f>IF(VALUE(Tabela813[[#This Row],[RED]]) &gt; 0,1,0) + IF(VALUE(J200)&gt;0,8,IF(VALUE(I200)&gt;0,7,IF(VALUE(H200)&gt;0,6,IF(VALUE(G200)&gt;0,5,IF(VALUE(F200)&gt;0,4,IF(VALUE(E200)&gt;0,3,IF(VALUE(D200)&gt;0,2,1)))))))</f>
        <v>7</v>
      </c>
      <c r="O200" s="26" t="s">
        <v>55</v>
      </c>
      <c r="P200" s="1" t="s">
        <v>112</v>
      </c>
      <c r="Q200" s="1"/>
      <c r="R200" s="21"/>
      <c r="S200" s="7" t="str">
        <f>Tabela813[[#This Row],[NR]]&amp;" - "&amp;Tabela813[[#This Row],[Especificação]]</f>
        <v>1.1.3.1.51.0.2.00 - Contribuição de Melhoria para Expansão da Rede de Iluminação Pública na Cidade - Multas e Juros de Mora</v>
      </c>
      <c r="T200" s="7" t="str">
        <f>Tabela813[[#This Row],[NR]]&amp;" - "&amp;Tabela813[[#This Row],[Especificação]]</f>
        <v>1.1.3.1.51.0.2.00 - Contribuição de Melhoria para Expansão da Rede de Iluminação Pública na Cidade - Multas e Juros de Mora</v>
      </c>
      <c r="U200" s="7" t="str">
        <f>Tabela813[[#This Row],[NR]]&amp; " - "&amp;Tabela813[[#This Row],[Especificação]]</f>
        <v>1.1.3.1.51.0.2.00 - Contribuição de Melhoria para Expansão da Rede de Iluminação Pública na Cidade - Multas e Juros de Mora</v>
      </c>
    </row>
    <row r="201" spans="1:21" s="36" customFormat="1" ht="30" x14ac:dyDescent="0.25">
      <c r="A201" s="84"/>
      <c r="B201" s="73"/>
      <c r="C201" s="26" t="s">
        <v>1558</v>
      </c>
      <c r="D201" s="26" t="s">
        <v>1558</v>
      </c>
      <c r="E201" s="26" t="s">
        <v>1559</v>
      </c>
      <c r="F201" s="26" t="s">
        <v>1558</v>
      </c>
      <c r="G201" s="26" t="s">
        <v>1596</v>
      </c>
      <c r="H201" s="26" t="s">
        <v>1561</v>
      </c>
      <c r="I201" s="26" t="s">
        <v>1559</v>
      </c>
      <c r="J201" s="26" t="s">
        <v>1564</v>
      </c>
      <c r="K201" s="21" t="str">
        <f>IF(Tabela813[[#This Row],[C]]&lt;&gt;"",IF(Tabela813[[#This Row],[RED]]&lt;&gt;"",(Tabela813[[#This Row],[RED]] &amp; "."),"") &amp; CONCATENATE(Tabela813[[#This Row],[C]],".",Tabela813[[#This Row],[O]],".",Tabela813[[#This Row],[E]],".",Tabela813[[#This Row],[D1]],".",Tabela813[[#This Row],[D2]],".",Tabela813[[#This Row],[D3]],".",Tabela813[[#This Row],[T]],".",Tabela813[[#This Row],[D4]]),"")</f>
        <v>1.1.3.1.51.0.3.00</v>
      </c>
      <c r="L201" s="27" t="s">
        <v>935</v>
      </c>
      <c r="M201" s="21" t="str">
        <f t="shared" si="3"/>
        <v>A</v>
      </c>
      <c r="N201" s="21">
        <f>IF(VALUE(Tabela813[[#This Row],[RED]]) &gt; 0,1,0) + IF(VALUE(J201)&gt;0,8,IF(VALUE(I201)&gt;0,7,IF(VALUE(H201)&gt;0,6,IF(VALUE(G201)&gt;0,5,IF(VALUE(F201)&gt;0,4,IF(VALUE(E201)&gt;0,3,IF(VALUE(D201)&gt;0,2,1)))))))</f>
        <v>7</v>
      </c>
      <c r="O201" s="26" t="s">
        <v>55</v>
      </c>
      <c r="P201" s="1" t="s">
        <v>112</v>
      </c>
      <c r="Q201" s="1"/>
      <c r="R201" s="21"/>
      <c r="S201" s="7" t="str">
        <f>Tabela813[[#This Row],[NR]]&amp;" - "&amp;Tabela813[[#This Row],[Especificação]]</f>
        <v>1.1.3.1.51.0.3.00 - Contribuição de Melhoria para Expansão da Rede de Iluminação Pública na Cidade - Dívida Ativa</v>
      </c>
      <c r="T201" s="7" t="str">
        <f>Tabela813[[#This Row],[NR]]&amp;" - "&amp;Tabela813[[#This Row],[Especificação]]</f>
        <v>1.1.3.1.51.0.3.00 - Contribuição de Melhoria para Expansão da Rede de Iluminação Pública na Cidade - Dívida Ativa</v>
      </c>
      <c r="U201" s="7" t="str">
        <f>Tabela813[[#This Row],[NR]]&amp; " - "&amp;Tabela813[[#This Row],[Especificação]]</f>
        <v>1.1.3.1.51.0.3.00 - Contribuição de Melhoria para Expansão da Rede de Iluminação Pública na Cidade - Dívida Ativa</v>
      </c>
    </row>
    <row r="202" spans="1:21" s="36" customFormat="1" ht="30" x14ac:dyDescent="0.25">
      <c r="A202" s="84"/>
      <c r="B202" s="73"/>
      <c r="C202" s="26" t="s">
        <v>1558</v>
      </c>
      <c r="D202" s="26" t="s">
        <v>1558</v>
      </c>
      <c r="E202" s="26" t="s">
        <v>1559</v>
      </c>
      <c r="F202" s="26" t="s">
        <v>1558</v>
      </c>
      <c r="G202" s="26" t="s">
        <v>1596</v>
      </c>
      <c r="H202" s="26" t="s">
        <v>1561</v>
      </c>
      <c r="I202" s="26" t="s">
        <v>1568</v>
      </c>
      <c r="J202" s="26" t="s">
        <v>1564</v>
      </c>
      <c r="K202" s="21" t="str">
        <f>IF(Tabela813[[#This Row],[C]]&lt;&gt;"",IF(Tabela813[[#This Row],[RED]]&lt;&gt;"",(Tabela813[[#This Row],[RED]] &amp; "."),"") &amp; CONCATENATE(Tabela813[[#This Row],[C]],".",Tabela813[[#This Row],[O]],".",Tabela813[[#This Row],[E]],".",Tabela813[[#This Row],[D1]],".",Tabela813[[#This Row],[D2]],".",Tabela813[[#This Row],[D3]],".",Tabela813[[#This Row],[T]],".",Tabela813[[#This Row],[D4]]),"")</f>
        <v>1.1.3.1.51.0.4.00</v>
      </c>
      <c r="L202" s="27" t="s">
        <v>936</v>
      </c>
      <c r="M202" s="21" t="str">
        <f t="shared" si="3"/>
        <v>A</v>
      </c>
      <c r="N202" s="21">
        <f>IF(VALUE(Tabela813[[#This Row],[RED]]) &gt; 0,1,0) + IF(VALUE(J202)&gt;0,8,IF(VALUE(I202)&gt;0,7,IF(VALUE(H202)&gt;0,6,IF(VALUE(G202)&gt;0,5,IF(VALUE(F202)&gt;0,4,IF(VALUE(E202)&gt;0,3,IF(VALUE(D202)&gt;0,2,1)))))))</f>
        <v>7</v>
      </c>
      <c r="O202" s="26" t="s">
        <v>55</v>
      </c>
      <c r="P202" s="1" t="s">
        <v>112</v>
      </c>
      <c r="Q202" s="1"/>
      <c r="R202" s="21"/>
      <c r="S202" s="7" t="str">
        <f>Tabela813[[#This Row],[NR]]&amp;" - "&amp;Tabela813[[#This Row],[Especificação]]</f>
        <v>1.1.3.1.51.0.4.00 - Contribuição de Melhoria para Expansão da Rede de Iluminação Pública na Cidade - Dívida Ativa - Multas e Juros de Mora da Dívida Ativa</v>
      </c>
      <c r="T202" s="7" t="str">
        <f>Tabela813[[#This Row],[NR]]&amp;" - "&amp;Tabela813[[#This Row],[Especificação]]</f>
        <v>1.1.3.1.51.0.4.00 - Contribuição de Melhoria para Expansão da Rede de Iluminação Pública na Cidade - Dívida Ativa - Multas e Juros de Mora da Dívida Ativa</v>
      </c>
      <c r="U202" s="7" t="str">
        <f>Tabela813[[#This Row],[NR]]&amp; " - "&amp;Tabela813[[#This Row],[Especificação]]</f>
        <v>1.1.3.1.51.0.4.00 - Contribuição de Melhoria para Expansão da Rede de Iluminação Pública na Cidade - Dívida Ativa - Multas e Juros de Mora da Dívida Ativa</v>
      </c>
    </row>
    <row r="203" spans="1:21" s="36" customFormat="1" ht="30" x14ac:dyDescent="0.25">
      <c r="A203" s="84"/>
      <c r="B203" s="73"/>
      <c r="C203" s="26" t="s">
        <v>1558</v>
      </c>
      <c r="D203" s="26" t="s">
        <v>1558</v>
      </c>
      <c r="E203" s="26" t="s">
        <v>1559</v>
      </c>
      <c r="F203" s="26" t="s">
        <v>1558</v>
      </c>
      <c r="G203" s="26" t="s">
        <v>1596</v>
      </c>
      <c r="H203" s="26" t="s">
        <v>1561</v>
      </c>
      <c r="I203" s="26" t="s">
        <v>1569</v>
      </c>
      <c r="J203" s="26" t="s">
        <v>1564</v>
      </c>
      <c r="K203" s="21" t="str">
        <f>IF(Tabela813[[#This Row],[C]]&lt;&gt;"",IF(Tabela813[[#This Row],[RED]]&lt;&gt;"",(Tabela813[[#This Row],[RED]] &amp; "."),"") &amp; CONCATENATE(Tabela813[[#This Row],[C]],".",Tabela813[[#This Row],[O]],".",Tabela813[[#This Row],[E]],".",Tabela813[[#This Row],[D1]],".",Tabela813[[#This Row],[D2]],".",Tabela813[[#This Row],[D3]],".",Tabela813[[#This Row],[T]],".",Tabela813[[#This Row],[D4]]),"")</f>
        <v>1.1.3.1.51.0.5.00</v>
      </c>
      <c r="L203" s="27" t="s">
        <v>937</v>
      </c>
      <c r="M203" s="21" t="str">
        <f t="shared" si="3"/>
        <v>A</v>
      </c>
      <c r="N203" s="21">
        <f>IF(VALUE(Tabela813[[#This Row],[RED]]) &gt; 0,1,0) + IF(VALUE(J203)&gt;0,8,IF(VALUE(I203)&gt;0,7,IF(VALUE(H203)&gt;0,6,IF(VALUE(G203)&gt;0,5,IF(VALUE(F203)&gt;0,4,IF(VALUE(E203)&gt;0,3,IF(VALUE(D203)&gt;0,2,1)))))))</f>
        <v>7</v>
      </c>
      <c r="O203" s="26" t="s">
        <v>55</v>
      </c>
      <c r="P203" s="1" t="s">
        <v>112</v>
      </c>
      <c r="Q203" s="1"/>
      <c r="R203" s="21"/>
      <c r="S203" s="7" t="str">
        <f>Tabela813[[#This Row],[NR]]&amp;" - "&amp;Tabela813[[#This Row],[Especificação]]</f>
        <v>1.1.3.1.51.0.5.00 - Contribuição de Melhoria para Expansão da Rede de Iluminação Pública na Cidade - Multas</v>
      </c>
      <c r="T203" s="7" t="str">
        <f>Tabela813[[#This Row],[NR]]&amp;" - "&amp;Tabela813[[#This Row],[Especificação]]</f>
        <v>1.1.3.1.51.0.5.00 - Contribuição de Melhoria para Expansão da Rede de Iluminação Pública na Cidade - Multas</v>
      </c>
      <c r="U203" s="7" t="str">
        <f>Tabela813[[#This Row],[NR]]&amp; " - "&amp;Tabela813[[#This Row],[Especificação]]</f>
        <v>1.1.3.1.51.0.5.00 - Contribuição de Melhoria para Expansão da Rede de Iluminação Pública na Cidade - Multas</v>
      </c>
    </row>
    <row r="204" spans="1:21" s="36" customFormat="1" ht="30" x14ac:dyDescent="0.25">
      <c r="A204" s="84"/>
      <c r="B204" s="73"/>
      <c r="C204" s="26" t="s">
        <v>1558</v>
      </c>
      <c r="D204" s="26" t="s">
        <v>1558</v>
      </c>
      <c r="E204" s="26" t="s">
        <v>1559</v>
      </c>
      <c r="F204" s="26" t="s">
        <v>1558</v>
      </c>
      <c r="G204" s="26" t="s">
        <v>1596</v>
      </c>
      <c r="H204" s="26" t="s">
        <v>1561</v>
      </c>
      <c r="I204" s="26" t="s">
        <v>1563</v>
      </c>
      <c r="J204" s="26" t="s">
        <v>1564</v>
      </c>
      <c r="K204" s="21" t="str">
        <f>IF(Tabela813[[#This Row],[C]]&lt;&gt;"",IF(Tabela813[[#This Row],[RED]]&lt;&gt;"",(Tabela813[[#This Row],[RED]] &amp; "."),"") &amp; CONCATENATE(Tabela813[[#This Row],[C]],".",Tabela813[[#This Row],[O]],".",Tabela813[[#This Row],[E]],".",Tabela813[[#This Row],[D1]],".",Tabela813[[#This Row],[D2]],".",Tabela813[[#This Row],[D3]],".",Tabela813[[#This Row],[T]],".",Tabela813[[#This Row],[D4]]),"")</f>
        <v>1.1.3.1.51.0.6.00</v>
      </c>
      <c r="L204" s="27" t="s">
        <v>938</v>
      </c>
      <c r="M204" s="21" t="str">
        <f t="shared" si="3"/>
        <v>A</v>
      </c>
      <c r="N204" s="21">
        <f>IF(VALUE(Tabela813[[#This Row],[RED]]) &gt; 0,1,0) + IF(VALUE(J204)&gt;0,8,IF(VALUE(I204)&gt;0,7,IF(VALUE(H204)&gt;0,6,IF(VALUE(G204)&gt;0,5,IF(VALUE(F204)&gt;0,4,IF(VALUE(E204)&gt;0,3,IF(VALUE(D204)&gt;0,2,1)))))))</f>
        <v>7</v>
      </c>
      <c r="O204" s="26" t="s">
        <v>55</v>
      </c>
      <c r="P204" s="1" t="s">
        <v>112</v>
      </c>
      <c r="Q204" s="1"/>
      <c r="R204" s="21"/>
      <c r="S204" s="7" t="str">
        <f>Tabela813[[#This Row],[NR]]&amp;" - "&amp;Tabela813[[#This Row],[Especificação]]</f>
        <v>1.1.3.1.51.0.6.00 - Contribuição de Melhoria para Expansão da Rede de Iluminação Pública na Cidade - Juros de Mora</v>
      </c>
      <c r="T204" s="7" t="str">
        <f>Tabela813[[#This Row],[NR]]&amp;" - "&amp;Tabela813[[#This Row],[Especificação]]</f>
        <v>1.1.3.1.51.0.6.00 - Contribuição de Melhoria para Expansão da Rede de Iluminação Pública na Cidade - Juros de Mora</v>
      </c>
      <c r="U204" s="7" t="str">
        <f>Tabela813[[#This Row],[NR]]&amp; " - "&amp;Tabela813[[#This Row],[Especificação]]</f>
        <v>1.1.3.1.51.0.6.00 - Contribuição de Melhoria para Expansão da Rede de Iluminação Pública na Cidade - Juros de Mora</v>
      </c>
    </row>
    <row r="205" spans="1:21" s="36" customFormat="1" ht="30" x14ac:dyDescent="0.25">
      <c r="A205" s="84"/>
      <c r="B205" s="73"/>
      <c r="C205" s="26" t="s">
        <v>1558</v>
      </c>
      <c r="D205" s="26" t="s">
        <v>1558</v>
      </c>
      <c r="E205" s="26" t="s">
        <v>1559</v>
      </c>
      <c r="F205" s="26" t="s">
        <v>1558</v>
      </c>
      <c r="G205" s="26" t="s">
        <v>1596</v>
      </c>
      <c r="H205" s="26" t="s">
        <v>1561</v>
      </c>
      <c r="I205" s="26" t="s">
        <v>1565</v>
      </c>
      <c r="J205" s="26" t="s">
        <v>1564</v>
      </c>
      <c r="K205" s="21" t="str">
        <f>IF(Tabela813[[#This Row],[C]]&lt;&gt;"",IF(Tabela813[[#This Row],[RED]]&lt;&gt;"",(Tabela813[[#This Row],[RED]] &amp; "."),"") &amp; CONCATENATE(Tabela813[[#This Row],[C]],".",Tabela813[[#This Row],[O]],".",Tabela813[[#This Row],[E]],".",Tabela813[[#This Row],[D1]],".",Tabela813[[#This Row],[D2]],".",Tabela813[[#This Row],[D3]],".",Tabela813[[#This Row],[T]],".",Tabela813[[#This Row],[D4]]),"")</f>
        <v>1.1.3.1.51.0.7.00</v>
      </c>
      <c r="L205" s="27" t="s">
        <v>939</v>
      </c>
      <c r="M205" s="21" t="str">
        <f t="shared" si="3"/>
        <v>A</v>
      </c>
      <c r="N205" s="21">
        <f>IF(VALUE(Tabela813[[#This Row],[RED]]) &gt; 0,1,0) + IF(VALUE(J205)&gt;0,8,IF(VALUE(I205)&gt;0,7,IF(VALUE(H205)&gt;0,6,IF(VALUE(G205)&gt;0,5,IF(VALUE(F205)&gt;0,4,IF(VALUE(E205)&gt;0,3,IF(VALUE(D205)&gt;0,2,1)))))))</f>
        <v>7</v>
      </c>
      <c r="O205" s="26" t="s">
        <v>55</v>
      </c>
      <c r="P205" s="1" t="s">
        <v>112</v>
      </c>
      <c r="Q205" s="1"/>
      <c r="R205" s="21"/>
      <c r="S205" s="7" t="str">
        <f>Tabela813[[#This Row],[NR]]&amp;" - "&amp;Tabela813[[#This Row],[Especificação]]</f>
        <v>1.1.3.1.51.0.7.00 - Contribuição de Melhoria para Expansão da Rede de Iluminação Pública na Cidade - Dívida Ativa - Multas da Dívida Ativa</v>
      </c>
      <c r="T205" s="7" t="str">
        <f>Tabela813[[#This Row],[NR]]&amp;" - "&amp;Tabela813[[#This Row],[Especificação]]</f>
        <v>1.1.3.1.51.0.7.00 - Contribuição de Melhoria para Expansão da Rede de Iluminação Pública na Cidade - Dívida Ativa - Multas da Dívida Ativa</v>
      </c>
      <c r="U205" s="7" t="str">
        <f>Tabela813[[#This Row],[NR]]&amp; " - "&amp;Tabela813[[#This Row],[Especificação]]</f>
        <v>1.1.3.1.51.0.7.00 - Contribuição de Melhoria para Expansão da Rede de Iluminação Pública na Cidade - Dívida Ativa - Multas da Dívida Ativa</v>
      </c>
    </row>
    <row r="206" spans="1:21" s="36" customFormat="1" ht="30" x14ac:dyDescent="0.25">
      <c r="A206" s="84"/>
      <c r="B206" s="73"/>
      <c r="C206" s="26" t="s">
        <v>1558</v>
      </c>
      <c r="D206" s="26" t="s">
        <v>1558</v>
      </c>
      <c r="E206" s="26" t="s">
        <v>1559</v>
      </c>
      <c r="F206" s="26" t="s">
        <v>1558</v>
      </c>
      <c r="G206" s="26" t="s">
        <v>1596</v>
      </c>
      <c r="H206" s="26" t="s">
        <v>1561</v>
      </c>
      <c r="I206" s="26" t="s">
        <v>1566</v>
      </c>
      <c r="J206" s="26" t="s">
        <v>1564</v>
      </c>
      <c r="K206" s="21" t="str">
        <f>IF(Tabela813[[#This Row],[C]]&lt;&gt;"",IF(Tabela813[[#This Row],[RED]]&lt;&gt;"",(Tabela813[[#This Row],[RED]] &amp; "."),"") &amp; CONCATENATE(Tabela813[[#This Row],[C]],".",Tabela813[[#This Row],[O]],".",Tabela813[[#This Row],[E]],".",Tabela813[[#This Row],[D1]],".",Tabela813[[#This Row],[D2]],".",Tabela813[[#This Row],[D3]],".",Tabela813[[#This Row],[T]],".",Tabela813[[#This Row],[D4]]),"")</f>
        <v>1.1.3.1.51.0.8.00</v>
      </c>
      <c r="L206" s="27" t="s">
        <v>940</v>
      </c>
      <c r="M206" s="21" t="str">
        <f t="shared" si="3"/>
        <v>A</v>
      </c>
      <c r="N206" s="21">
        <f>IF(VALUE(Tabela813[[#This Row],[RED]]) &gt; 0,1,0) + IF(VALUE(J206)&gt;0,8,IF(VALUE(I206)&gt;0,7,IF(VALUE(H206)&gt;0,6,IF(VALUE(G206)&gt;0,5,IF(VALUE(F206)&gt;0,4,IF(VALUE(E206)&gt;0,3,IF(VALUE(D206)&gt;0,2,1)))))))</f>
        <v>7</v>
      </c>
      <c r="O206" s="26" t="s">
        <v>55</v>
      </c>
      <c r="P206" s="1" t="s">
        <v>112</v>
      </c>
      <c r="Q206" s="1"/>
      <c r="R206" s="21"/>
      <c r="S206" s="7" t="str">
        <f>Tabela813[[#This Row],[NR]]&amp;" - "&amp;Tabela813[[#This Row],[Especificação]]</f>
        <v>1.1.3.1.51.0.8.00 - Contribuição de Melhoria para Expansão da Rede de Iluminação Pública na Cidade - Juros de Mora da Dívida Ativa</v>
      </c>
      <c r="T206" s="7" t="str">
        <f>Tabela813[[#This Row],[NR]]&amp;" - "&amp;Tabela813[[#This Row],[Especificação]]</f>
        <v>1.1.3.1.51.0.8.00 - Contribuição de Melhoria para Expansão da Rede de Iluminação Pública na Cidade - Juros de Mora da Dívida Ativa</v>
      </c>
      <c r="U206" s="7" t="str">
        <f>Tabela813[[#This Row],[NR]]&amp; " - "&amp;Tabela813[[#This Row],[Especificação]]</f>
        <v>1.1.3.1.51.0.8.00 - Contribuição de Melhoria para Expansão da Rede de Iluminação Pública na Cidade - Juros de Mora da Dívida Ativa</v>
      </c>
    </row>
    <row r="207" spans="1:21" s="36" customFormat="1" ht="30" x14ac:dyDescent="0.25">
      <c r="A207" s="84"/>
      <c r="B207" s="73"/>
      <c r="C207" s="26" t="s">
        <v>1558</v>
      </c>
      <c r="D207" s="26" t="s">
        <v>1558</v>
      </c>
      <c r="E207" s="26" t="s">
        <v>1559</v>
      </c>
      <c r="F207" s="26" t="s">
        <v>1558</v>
      </c>
      <c r="G207" s="26" t="s">
        <v>1598</v>
      </c>
      <c r="H207" s="26" t="s">
        <v>1561</v>
      </c>
      <c r="I207" s="26" t="s">
        <v>1561</v>
      </c>
      <c r="J207" s="26" t="s">
        <v>1564</v>
      </c>
      <c r="K207" s="21" t="str">
        <f>IF(Tabela813[[#This Row],[C]]&lt;&gt;"",IF(Tabela813[[#This Row],[RED]]&lt;&gt;"",(Tabela813[[#This Row],[RED]] &amp; "."),"") &amp; CONCATENATE(Tabela813[[#This Row],[C]],".",Tabela813[[#This Row],[O]],".",Tabela813[[#This Row],[E]],".",Tabela813[[#This Row],[D1]],".",Tabela813[[#This Row],[D2]],".",Tabela813[[#This Row],[D3]],".",Tabela813[[#This Row],[T]],".",Tabela813[[#This Row],[D4]]),"")</f>
        <v>1.1.3.1.52.0.0.00</v>
      </c>
      <c r="L207" s="27" t="s">
        <v>113</v>
      </c>
      <c r="M207" s="21" t="str">
        <f t="shared" si="3"/>
        <v>S</v>
      </c>
      <c r="N207" s="21">
        <f>IF(VALUE(Tabela813[[#This Row],[RED]]) &gt; 0,1,0) + IF(VALUE(J207)&gt;0,8,IF(VALUE(I207)&gt;0,7,IF(VALUE(H207)&gt;0,6,IF(VALUE(G207)&gt;0,5,IF(VALUE(F207)&gt;0,4,IF(VALUE(E207)&gt;0,3,IF(VALUE(D207)&gt;0,2,1)))))))</f>
        <v>5</v>
      </c>
      <c r="O207" s="26" t="s">
        <v>55</v>
      </c>
      <c r="P207" s="1" t="s">
        <v>114</v>
      </c>
      <c r="Q207" s="1"/>
      <c r="R207" s="21"/>
      <c r="S207" s="7" t="str">
        <f>Tabela813[[#This Row],[NR]]&amp;" - "&amp;Tabela813[[#This Row],[Especificação]]</f>
        <v>1.1.3.1.52.0.0.00 - Contribuição de Melhoria para Expansão de Rede de Iluminação Pública Rural</v>
      </c>
      <c r="T207" s="7" t="str">
        <f>Tabela813[[#This Row],[NR]]&amp;" - "&amp;Tabela813[[#This Row],[Especificação]]</f>
        <v>1.1.3.1.52.0.0.00 - Contribuição de Melhoria para Expansão de Rede de Iluminação Pública Rural</v>
      </c>
      <c r="U207" s="7" t="str">
        <f>Tabela813[[#This Row],[NR]]&amp; " - "&amp;Tabela813[[#This Row],[Especificação]]</f>
        <v>1.1.3.1.52.0.0.00 - Contribuição de Melhoria para Expansão de Rede de Iluminação Pública Rural</v>
      </c>
    </row>
    <row r="208" spans="1:21" s="36" customFormat="1" ht="30" x14ac:dyDescent="0.25">
      <c r="A208" s="84"/>
      <c r="B208" s="73"/>
      <c r="C208" s="26" t="s">
        <v>1558</v>
      </c>
      <c r="D208" s="26" t="s">
        <v>1558</v>
      </c>
      <c r="E208" s="26" t="s">
        <v>1559</v>
      </c>
      <c r="F208" s="26" t="s">
        <v>1558</v>
      </c>
      <c r="G208" s="26" t="s">
        <v>1598</v>
      </c>
      <c r="H208" s="26" t="s">
        <v>1561</v>
      </c>
      <c r="I208" s="26" t="s">
        <v>1558</v>
      </c>
      <c r="J208" s="26" t="s">
        <v>1564</v>
      </c>
      <c r="K208" s="21" t="str">
        <f>IF(Tabela813[[#This Row],[C]]&lt;&gt;"",IF(Tabela813[[#This Row],[RED]]&lt;&gt;"",(Tabela813[[#This Row],[RED]] &amp; "."),"") &amp; CONCATENATE(Tabela813[[#This Row],[C]],".",Tabela813[[#This Row],[O]],".",Tabela813[[#This Row],[E]],".",Tabela813[[#This Row],[D1]],".",Tabela813[[#This Row],[D2]],".",Tabela813[[#This Row],[D3]],".",Tabela813[[#This Row],[T]],".",Tabela813[[#This Row],[D4]]),"")</f>
        <v>1.1.3.1.52.0.1.00</v>
      </c>
      <c r="L208" s="27" t="s">
        <v>941</v>
      </c>
      <c r="M208" s="21" t="str">
        <f t="shared" si="3"/>
        <v>A</v>
      </c>
      <c r="N208" s="21">
        <f>IF(VALUE(Tabela813[[#This Row],[RED]]) &gt; 0,1,0) + IF(VALUE(J208)&gt;0,8,IF(VALUE(I208)&gt;0,7,IF(VALUE(H208)&gt;0,6,IF(VALUE(G208)&gt;0,5,IF(VALUE(F208)&gt;0,4,IF(VALUE(E208)&gt;0,3,IF(VALUE(D208)&gt;0,2,1)))))))</f>
        <v>7</v>
      </c>
      <c r="O208" s="26" t="s">
        <v>55</v>
      </c>
      <c r="P208" s="1" t="s">
        <v>114</v>
      </c>
      <c r="Q208" s="1"/>
      <c r="R208" s="21"/>
      <c r="S208" s="7" t="str">
        <f>Tabela813[[#This Row],[NR]]&amp;" - "&amp;Tabela813[[#This Row],[Especificação]]</f>
        <v>1.1.3.1.52.0.1.00 - Contribuição de Melhoria para Expansão de Rede de Iluminação Pública Rural - Principal</v>
      </c>
      <c r="T208" s="7" t="str">
        <f>Tabela813[[#This Row],[NR]]&amp;" - "&amp;Tabela813[[#This Row],[Especificação]]</f>
        <v>1.1.3.1.52.0.1.00 - Contribuição de Melhoria para Expansão de Rede de Iluminação Pública Rural - Principal</v>
      </c>
      <c r="U208" s="7" t="str">
        <f>Tabela813[[#This Row],[NR]]&amp; " - "&amp;Tabela813[[#This Row],[Especificação]]</f>
        <v>1.1.3.1.52.0.1.00 - Contribuição de Melhoria para Expansão de Rede de Iluminação Pública Rural - Principal</v>
      </c>
    </row>
    <row r="209" spans="1:21" s="36" customFormat="1" ht="30" x14ac:dyDescent="0.25">
      <c r="A209" s="84"/>
      <c r="B209" s="73"/>
      <c r="C209" s="26" t="s">
        <v>1558</v>
      </c>
      <c r="D209" s="26" t="s">
        <v>1558</v>
      </c>
      <c r="E209" s="26" t="s">
        <v>1559</v>
      </c>
      <c r="F209" s="26" t="s">
        <v>1558</v>
      </c>
      <c r="G209" s="26" t="s">
        <v>1598</v>
      </c>
      <c r="H209" s="26" t="s">
        <v>1561</v>
      </c>
      <c r="I209" s="26" t="s">
        <v>1567</v>
      </c>
      <c r="J209" s="26" t="s">
        <v>1564</v>
      </c>
      <c r="K209" s="21" t="str">
        <f>IF(Tabela813[[#This Row],[C]]&lt;&gt;"",IF(Tabela813[[#This Row],[RED]]&lt;&gt;"",(Tabela813[[#This Row],[RED]] &amp; "."),"") &amp; CONCATENATE(Tabela813[[#This Row],[C]],".",Tabela813[[#This Row],[O]],".",Tabela813[[#This Row],[E]],".",Tabela813[[#This Row],[D1]],".",Tabela813[[#This Row],[D2]],".",Tabela813[[#This Row],[D3]],".",Tabela813[[#This Row],[T]],".",Tabela813[[#This Row],[D4]]),"")</f>
        <v>1.1.3.1.52.0.2.00</v>
      </c>
      <c r="L209" s="27" t="s">
        <v>942</v>
      </c>
      <c r="M209" s="21" t="str">
        <f t="shared" si="3"/>
        <v>A</v>
      </c>
      <c r="N209" s="21">
        <f>IF(VALUE(Tabela813[[#This Row],[RED]]) &gt; 0,1,0) + IF(VALUE(J209)&gt;0,8,IF(VALUE(I209)&gt;0,7,IF(VALUE(H209)&gt;0,6,IF(VALUE(G209)&gt;0,5,IF(VALUE(F209)&gt;0,4,IF(VALUE(E209)&gt;0,3,IF(VALUE(D209)&gt;0,2,1)))))))</f>
        <v>7</v>
      </c>
      <c r="O209" s="26" t="s">
        <v>55</v>
      </c>
      <c r="P209" s="1" t="s">
        <v>114</v>
      </c>
      <c r="Q209" s="1"/>
      <c r="R209" s="21"/>
      <c r="S209" s="7" t="str">
        <f>Tabela813[[#This Row],[NR]]&amp;" - "&amp;Tabela813[[#This Row],[Especificação]]</f>
        <v>1.1.3.1.52.0.2.00 - Contribuição de Melhoria para Expansão de Rede de Iluminação Pública Rural - Multas e Juros de Mora</v>
      </c>
      <c r="T209" s="7" t="str">
        <f>Tabela813[[#This Row],[NR]]&amp;" - "&amp;Tabela813[[#This Row],[Especificação]]</f>
        <v>1.1.3.1.52.0.2.00 - Contribuição de Melhoria para Expansão de Rede de Iluminação Pública Rural - Multas e Juros de Mora</v>
      </c>
      <c r="U209" s="7" t="str">
        <f>Tabela813[[#This Row],[NR]]&amp; " - "&amp;Tabela813[[#This Row],[Especificação]]</f>
        <v>1.1.3.1.52.0.2.00 - Contribuição de Melhoria para Expansão de Rede de Iluminação Pública Rural - Multas e Juros de Mora</v>
      </c>
    </row>
    <row r="210" spans="1:21" s="36" customFormat="1" ht="30" x14ac:dyDescent="0.25">
      <c r="A210" s="84"/>
      <c r="B210" s="73"/>
      <c r="C210" s="26" t="s">
        <v>1558</v>
      </c>
      <c r="D210" s="26" t="s">
        <v>1558</v>
      </c>
      <c r="E210" s="26" t="s">
        <v>1559</v>
      </c>
      <c r="F210" s="26" t="s">
        <v>1558</v>
      </c>
      <c r="G210" s="26" t="s">
        <v>1598</v>
      </c>
      <c r="H210" s="26" t="s">
        <v>1561</v>
      </c>
      <c r="I210" s="26" t="s">
        <v>1559</v>
      </c>
      <c r="J210" s="26" t="s">
        <v>1564</v>
      </c>
      <c r="K210" s="21" t="str">
        <f>IF(Tabela813[[#This Row],[C]]&lt;&gt;"",IF(Tabela813[[#This Row],[RED]]&lt;&gt;"",(Tabela813[[#This Row],[RED]] &amp; "."),"") &amp; CONCATENATE(Tabela813[[#This Row],[C]],".",Tabela813[[#This Row],[O]],".",Tabela813[[#This Row],[E]],".",Tabela813[[#This Row],[D1]],".",Tabela813[[#This Row],[D2]],".",Tabela813[[#This Row],[D3]],".",Tabela813[[#This Row],[T]],".",Tabela813[[#This Row],[D4]]),"")</f>
        <v>1.1.3.1.52.0.3.00</v>
      </c>
      <c r="L210" s="27" t="s">
        <v>943</v>
      </c>
      <c r="M210" s="21" t="str">
        <f t="shared" si="3"/>
        <v>A</v>
      </c>
      <c r="N210" s="21">
        <f>IF(VALUE(Tabela813[[#This Row],[RED]]) &gt; 0,1,0) + IF(VALUE(J210)&gt;0,8,IF(VALUE(I210)&gt;0,7,IF(VALUE(H210)&gt;0,6,IF(VALUE(G210)&gt;0,5,IF(VALUE(F210)&gt;0,4,IF(VALUE(E210)&gt;0,3,IF(VALUE(D210)&gt;0,2,1)))))))</f>
        <v>7</v>
      </c>
      <c r="O210" s="26" t="s">
        <v>55</v>
      </c>
      <c r="P210" s="1" t="s">
        <v>114</v>
      </c>
      <c r="Q210" s="1"/>
      <c r="R210" s="21"/>
      <c r="S210" s="7" t="str">
        <f>Tabela813[[#This Row],[NR]]&amp;" - "&amp;Tabela813[[#This Row],[Especificação]]</f>
        <v>1.1.3.1.52.0.3.00 - Contribuição de Melhoria para Expansão de Rede de Iluminação Pública Rural - Dívida Ativa</v>
      </c>
      <c r="T210" s="7" t="str">
        <f>Tabela813[[#This Row],[NR]]&amp;" - "&amp;Tabela813[[#This Row],[Especificação]]</f>
        <v>1.1.3.1.52.0.3.00 - Contribuição de Melhoria para Expansão de Rede de Iluminação Pública Rural - Dívida Ativa</v>
      </c>
      <c r="U210" s="7" t="str">
        <f>Tabela813[[#This Row],[NR]]&amp; " - "&amp;Tabela813[[#This Row],[Especificação]]</f>
        <v>1.1.3.1.52.0.3.00 - Contribuição de Melhoria para Expansão de Rede de Iluminação Pública Rural - Dívida Ativa</v>
      </c>
    </row>
    <row r="211" spans="1:21" s="36" customFormat="1" ht="30" x14ac:dyDescent="0.25">
      <c r="A211" s="84"/>
      <c r="B211" s="73"/>
      <c r="C211" s="26" t="s">
        <v>1558</v>
      </c>
      <c r="D211" s="26" t="s">
        <v>1558</v>
      </c>
      <c r="E211" s="26" t="s">
        <v>1559</v>
      </c>
      <c r="F211" s="26" t="s">
        <v>1558</v>
      </c>
      <c r="G211" s="26" t="s">
        <v>1598</v>
      </c>
      <c r="H211" s="26" t="s">
        <v>1561</v>
      </c>
      <c r="I211" s="26" t="s">
        <v>1568</v>
      </c>
      <c r="J211" s="26" t="s">
        <v>1564</v>
      </c>
      <c r="K211" s="21" t="str">
        <f>IF(Tabela813[[#This Row],[C]]&lt;&gt;"",IF(Tabela813[[#This Row],[RED]]&lt;&gt;"",(Tabela813[[#This Row],[RED]] &amp; "."),"") &amp; CONCATENATE(Tabela813[[#This Row],[C]],".",Tabela813[[#This Row],[O]],".",Tabela813[[#This Row],[E]],".",Tabela813[[#This Row],[D1]],".",Tabela813[[#This Row],[D2]],".",Tabela813[[#This Row],[D3]],".",Tabela813[[#This Row],[T]],".",Tabela813[[#This Row],[D4]]),"")</f>
        <v>1.1.3.1.52.0.4.00</v>
      </c>
      <c r="L211" s="27" t="s">
        <v>944</v>
      </c>
      <c r="M211" s="21" t="str">
        <f t="shared" si="3"/>
        <v>A</v>
      </c>
      <c r="N211" s="21">
        <f>IF(VALUE(Tabela813[[#This Row],[RED]]) &gt; 0,1,0) + IF(VALUE(J211)&gt;0,8,IF(VALUE(I211)&gt;0,7,IF(VALUE(H211)&gt;0,6,IF(VALUE(G211)&gt;0,5,IF(VALUE(F211)&gt;0,4,IF(VALUE(E211)&gt;0,3,IF(VALUE(D211)&gt;0,2,1)))))))</f>
        <v>7</v>
      </c>
      <c r="O211" s="26" t="s">
        <v>55</v>
      </c>
      <c r="P211" s="1" t="s">
        <v>114</v>
      </c>
      <c r="Q211" s="1"/>
      <c r="R211" s="21"/>
      <c r="S211" s="7" t="str">
        <f>Tabela813[[#This Row],[NR]]&amp;" - "&amp;Tabela813[[#This Row],[Especificação]]</f>
        <v>1.1.3.1.52.0.4.00 - Contribuição de Melhoria para Expansão de Rede de Iluminação Pública Rural - Dívida Ativa - Multas e Juros de Mora da Dívida Ativa</v>
      </c>
      <c r="T211" s="7" t="str">
        <f>Tabela813[[#This Row],[NR]]&amp;" - "&amp;Tabela813[[#This Row],[Especificação]]</f>
        <v>1.1.3.1.52.0.4.00 - Contribuição de Melhoria para Expansão de Rede de Iluminação Pública Rural - Dívida Ativa - Multas e Juros de Mora da Dívida Ativa</v>
      </c>
      <c r="U211" s="7" t="str">
        <f>Tabela813[[#This Row],[NR]]&amp; " - "&amp;Tabela813[[#This Row],[Especificação]]</f>
        <v>1.1.3.1.52.0.4.00 - Contribuição de Melhoria para Expansão de Rede de Iluminação Pública Rural - Dívida Ativa - Multas e Juros de Mora da Dívida Ativa</v>
      </c>
    </row>
    <row r="212" spans="1:21" s="36" customFormat="1" ht="30" x14ac:dyDescent="0.25">
      <c r="A212" s="84"/>
      <c r="B212" s="73"/>
      <c r="C212" s="26" t="s">
        <v>1558</v>
      </c>
      <c r="D212" s="26" t="s">
        <v>1558</v>
      </c>
      <c r="E212" s="26" t="s">
        <v>1559</v>
      </c>
      <c r="F212" s="26" t="s">
        <v>1558</v>
      </c>
      <c r="G212" s="26" t="s">
        <v>1598</v>
      </c>
      <c r="H212" s="26" t="s">
        <v>1561</v>
      </c>
      <c r="I212" s="26" t="s">
        <v>1569</v>
      </c>
      <c r="J212" s="26" t="s">
        <v>1564</v>
      </c>
      <c r="K212" s="21" t="str">
        <f>IF(Tabela813[[#This Row],[C]]&lt;&gt;"",IF(Tabela813[[#This Row],[RED]]&lt;&gt;"",(Tabela813[[#This Row],[RED]] &amp; "."),"") &amp; CONCATENATE(Tabela813[[#This Row],[C]],".",Tabela813[[#This Row],[O]],".",Tabela813[[#This Row],[E]],".",Tabela813[[#This Row],[D1]],".",Tabela813[[#This Row],[D2]],".",Tabela813[[#This Row],[D3]],".",Tabela813[[#This Row],[T]],".",Tabela813[[#This Row],[D4]]),"")</f>
        <v>1.1.3.1.52.0.5.00</v>
      </c>
      <c r="L212" s="27" t="s">
        <v>945</v>
      </c>
      <c r="M212" s="21" t="str">
        <f t="shared" si="3"/>
        <v>A</v>
      </c>
      <c r="N212" s="21">
        <f>IF(VALUE(Tabela813[[#This Row],[RED]]) &gt; 0,1,0) + IF(VALUE(J212)&gt;0,8,IF(VALUE(I212)&gt;0,7,IF(VALUE(H212)&gt;0,6,IF(VALUE(G212)&gt;0,5,IF(VALUE(F212)&gt;0,4,IF(VALUE(E212)&gt;0,3,IF(VALUE(D212)&gt;0,2,1)))))))</f>
        <v>7</v>
      </c>
      <c r="O212" s="26" t="s">
        <v>55</v>
      </c>
      <c r="P212" s="1" t="s">
        <v>114</v>
      </c>
      <c r="Q212" s="1"/>
      <c r="R212" s="21"/>
      <c r="S212" s="7" t="str">
        <f>Tabela813[[#This Row],[NR]]&amp;" - "&amp;Tabela813[[#This Row],[Especificação]]</f>
        <v>1.1.3.1.52.0.5.00 - Contribuição de Melhoria para Expansão de Rede de Iluminação Pública Rural - Multas</v>
      </c>
      <c r="T212" s="7" t="str">
        <f>Tabela813[[#This Row],[NR]]&amp;" - "&amp;Tabela813[[#This Row],[Especificação]]</f>
        <v>1.1.3.1.52.0.5.00 - Contribuição de Melhoria para Expansão de Rede de Iluminação Pública Rural - Multas</v>
      </c>
      <c r="U212" s="7" t="str">
        <f>Tabela813[[#This Row],[NR]]&amp; " - "&amp;Tabela813[[#This Row],[Especificação]]</f>
        <v>1.1.3.1.52.0.5.00 - Contribuição de Melhoria para Expansão de Rede de Iluminação Pública Rural - Multas</v>
      </c>
    </row>
    <row r="213" spans="1:21" s="36" customFormat="1" ht="30" x14ac:dyDescent="0.25">
      <c r="A213" s="84"/>
      <c r="B213" s="73"/>
      <c r="C213" s="26" t="s">
        <v>1558</v>
      </c>
      <c r="D213" s="26" t="s">
        <v>1558</v>
      </c>
      <c r="E213" s="26" t="s">
        <v>1559</v>
      </c>
      <c r="F213" s="26" t="s">
        <v>1558</v>
      </c>
      <c r="G213" s="26" t="s">
        <v>1598</v>
      </c>
      <c r="H213" s="26" t="s">
        <v>1561</v>
      </c>
      <c r="I213" s="26" t="s">
        <v>1563</v>
      </c>
      <c r="J213" s="26" t="s">
        <v>1564</v>
      </c>
      <c r="K213" s="21" t="str">
        <f>IF(Tabela813[[#This Row],[C]]&lt;&gt;"",IF(Tabela813[[#This Row],[RED]]&lt;&gt;"",(Tabela813[[#This Row],[RED]] &amp; "."),"") &amp; CONCATENATE(Tabela813[[#This Row],[C]],".",Tabela813[[#This Row],[O]],".",Tabela813[[#This Row],[E]],".",Tabela813[[#This Row],[D1]],".",Tabela813[[#This Row],[D2]],".",Tabela813[[#This Row],[D3]],".",Tabela813[[#This Row],[T]],".",Tabela813[[#This Row],[D4]]),"")</f>
        <v>1.1.3.1.52.0.6.00</v>
      </c>
      <c r="L213" s="27" t="s">
        <v>946</v>
      </c>
      <c r="M213" s="21" t="str">
        <f t="shared" si="3"/>
        <v>A</v>
      </c>
      <c r="N213" s="21">
        <f>IF(VALUE(Tabela813[[#This Row],[RED]]) &gt; 0,1,0) + IF(VALUE(J213)&gt;0,8,IF(VALUE(I213)&gt;0,7,IF(VALUE(H213)&gt;0,6,IF(VALUE(G213)&gt;0,5,IF(VALUE(F213)&gt;0,4,IF(VALUE(E213)&gt;0,3,IF(VALUE(D213)&gt;0,2,1)))))))</f>
        <v>7</v>
      </c>
      <c r="O213" s="26" t="s">
        <v>55</v>
      </c>
      <c r="P213" s="1" t="s">
        <v>114</v>
      </c>
      <c r="Q213" s="1"/>
      <c r="R213" s="21"/>
      <c r="S213" s="7" t="str">
        <f>Tabela813[[#This Row],[NR]]&amp;" - "&amp;Tabela813[[#This Row],[Especificação]]</f>
        <v>1.1.3.1.52.0.6.00 - Contribuição de Melhoria para Expansão de Rede de Iluminação Pública Rural - Juros de Mora</v>
      </c>
      <c r="T213" s="7" t="str">
        <f>Tabela813[[#This Row],[NR]]&amp;" - "&amp;Tabela813[[#This Row],[Especificação]]</f>
        <v>1.1.3.1.52.0.6.00 - Contribuição de Melhoria para Expansão de Rede de Iluminação Pública Rural - Juros de Mora</v>
      </c>
      <c r="U213" s="7" t="str">
        <f>Tabela813[[#This Row],[NR]]&amp; " - "&amp;Tabela813[[#This Row],[Especificação]]</f>
        <v>1.1.3.1.52.0.6.00 - Contribuição de Melhoria para Expansão de Rede de Iluminação Pública Rural - Juros de Mora</v>
      </c>
    </row>
    <row r="214" spans="1:21" s="36" customFormat="1" ht="30" x14ac:dyDescent="0.25">
      <c r="A214" s="84"/>
      <c r="B214" s="73"/>
      <c r="C214" s="26" t="s">
        <v>1558</v>
      </c>
      <c r="D214" s="26" t="s">
        <v>1558</v>
      </c>
      <c r="E214" s="26" t="s">
        <v>1559</v>
      </c>
      <c r="F214" s="26" t="s">
        <v>1558</v>
      </c>
      <c r="G214" s="26" t="s">
        <v>1598</v>
      </c>
      <c r="H214" s="26" t="s">
        <v>1561</v>
      </c>
      <c r="I214" s="26" t="s">
        <v>1565</v>
      </c>
      <c r="J214" s="26" t="s">
        <v>1564</v>
      </c>
      <c r="K214" s="21" t="str">
        <f>IF(Tabela813[[#This Row],[C]]&lt;&gt;"",IF(Tabela813[[#This Row],[RED]]&lt;&gt;"",(Tabela813[[#This Row],[RED]] &amp; "."),"") &amp; CONCATENATE(Tabela813[[#This Row],[C]],".",Tabela813[[#This Row],[O]],".",Tabela813[[#This Row],[E]],".",Tabela813[[#This Row],[D1]],".",Tabela813[[#This Row],[D2]],".",Tabela813[[#This Row],[D3]],".",Tabela813[[#This Row],[T]],".",Tabela813[[#This Row],[D4]]),"")</f>
        <v>1.1.3.1.52.0.7.00</v>
      </c>
      <c r="L214" s="27" t="s">
        <v>947</v>
      </c>
      <c r="M214" s="21" t="str">
        <f t="shared" si="3"/>
        <v>A</v>
      </c>
      <c r="N214" s="21">
        <f>IF(VALUE(Tabela813[[#This Row],[RED]]) &gt; 0,1,0) + IF(VALUE(J214)&gt;0,8,IF(VALUE(I214)&gt;0,7,IF(VALUE(H214)&gt;0,6,IF(VALUE(G214)&gt;0,5,IF(VALUE(F214)&gt;0,4,IF(VALUE(E214)&gt;0,3,IF(VALUE(D214)&gt;0,2,1)))))))</f>
        <v>7</v>
      </c>
      <c r="O214" s="26" t="s">
        <v>55</v>
      </c>
      <c r="P214" s="1" t="s">
        <v>114</v>
      </c>
      <c r="Q214" s="1"/>
      <c r="R214" s="21"/>
      <c r="S214" s="7" t="str">
        <f>Tabela813[[#This Row],[NR]]&amp;" - "&amp;Tabela813[[#This Row],[Especificação]]</f>
        <v>1.1.3.1.52.0.7.00 - Contribuição de Melhoria para Expansão de Rede de Iluminação Pública Rural - Dívida Ativa - Multas da Dívida Ativa</v>
      </c>
      <c r="T214" s="7" t="str">
        <f>Tabela813[[#This Row],[NR]]&amp;" - "&amp;Tabela813[[#This Row],[Especificação]]</f>
        <v>1.1.3.1.52.0.7.00 - Contribuição de Melhoria para Expansão de Rede de Iluminação Pública Rural - Dívida Ativa - Multas da Dívida Ativa</v>
      </c>
      <c r="U214" s="7" t="str">
        <f>Tabela813[[#This Row],[NR]]&amp; " - "&amp;Tabela813[[#This Row],[Especificação]]</f>
        <v>1.1.3.1.52.0.7.00 - Contribuição de Melhoria para Expansão de Rede de Iluminação Pública Rural - Dívida Ativa - Multas da Dívida Ativa</v>
      </c>
    </row>
    <row r="215" spans="1:21" s="36" customFormat="1" ht="30" x14ac:dyDescent="0.25">
      <c r="A215" s="84"/>
      <c r="B215" s="73"/>
      <c r="C215" s="26" t="s">
        <v>1558</v>
      </c>
      <c r="D215" s="26" t="s">
        <v>1558</v>
      </c>
      <c r="E215" s="26" t="s">
        <v>1559</v>
      </c>
      <c r="F215" s="26" t="s">
        <v>1558</v>
      </c>
      <c r="G215" s="26" t="s">
        <v>1598</v>
      </c>
      <c r="H215" s="26" t="s">
        <v>1561</v>
      </c>
      <c r="I215" s="26" t="s">
        <v>1566</v>
      </c>
      <c r="J215" s="26" t="s">
        <v>1564</v>
      </c>
      <c r="K215" s="21" t="str">
        <f>IF(Tabela813[[#This Row],[C]]&lt;&gt;"",IF(Tabela813[[#This Row],[RED]]&lt;&gt;"",(Tabela813[[#This Row],[RED]] &amp; "."),"") &amp; CONCATENATE(Tabela813[[#This Row],[C]],".",Tabela813[[#This Row],[O]],".",Tabela813[[#This Row],[E]],".",Tabela813[[#This Row],[D1]],".",Tabela813[[#This Row],[D2]],".",Tabela813[[#This Row],[D3]],".",Tabela813[[#This Row],[T]],".",Tabela813[[#This Row],[D4]]),"")</f>
        <v>1.1.3.1.52.0.8.00</v>
      </c>
      <c r="L215" s="27" t="s">
        <v>948</v>
      </c>
      <c r="M215" s="21" t="str">
        <f t="shared" si="3"/>
        <v>A</v>
      </c>
      <c r="N215" s="21">
        <f>IF(VALUE(Tabela813[[#This Row],[RED]]) &gt; 0,1,0) + IF(VALUE(J215)&gt;0,8,IF(VALUE(I215)&gt;0,7,IF(VALUE(H215)&gt;0,6,IF(VALUE(G215)&gt;0,5,IF(VALUE(F215)&gt;0,4,IF(VALUE(E215)&gt;0,3,IF(VALUE(D215)&gt;0,2,1)))))))</f>
        <v>7</v>
      </c>
      <c r="O215" s="26" t="s">
        <v>55</v>
      </c>
      <c r="P215" s="1" t="s">
        <v>114</v>
      </c>
      <c r="Q215" s="1"/>
      <c r="R215" s="21"/>
      <c r="S215" s="7" t="str">
        <f>Tabela813[[#This Row],[NR]]&amp;" - "&amp;Tabela813[[#This Row],[Especificação]]</f>
        <v>1.1.3.1.52.0.8.00 - Contribuição de Melhoria para Expansão de Rede de Iluminação Pública Rural - Juros de Mora da Dívida Ativa</v>
      </c>
      <c r="T215" s="7" t="str">
        <f>Tabela813[[#This Row],[NR]]&amp;" - "&amp;Tabela813[[#This Row],[Especificação]]</f>
        <v>1.1.3.1.52.0.8.00 - Contribuição de Melhoria para Expansão de Rede de Iluminação Pública Rural - Juros de Mora da Dívida Ativa</v>
      </c>
      <c r="U215" s="7" t="str">
        <f>Tabela813[[#This Row],[NR]]&amp; " - "&amp;Tabela813[[#This Row],[Especificação]]</f>
        <v>1.1.3.1.52.0.8.00 - Contribuição de Melhoria para Expansão de Rede de Iluminação Pública Rural - Juros de Mora da Dívida Ativa</v>
      </c>
    </row>
    <row r="216" spans="1:21" s="36" customFormat="1" ht="30" x14ac:dyDescent="0.25">
      <c r="A216" s="84"/>
      <c r="B216" s="73"/>
      <c r="C216" s="26" t="s">
        <v>1558</v>
      </c>
      <c r="D216" s="26" t="s">
        <v>1558</v>
      </c>
      <c r="E216" s="26" t="s">
        <v>1559</v>
      </c>
      <c r="F216" s="26" t="s">
        <v>1558</v>
      </c>
      <c r="G216" s="26" t="s">
        <v>1595</v>
      </c>
      <c r="H216" s="26" t="s">
        <v>1561</v>
      </c>
      <c r="I216" s="26" t="s">
        <v>1561</v>
      </c>
      <c r="J216" s="26" t="s">
        <v>1564</v>
      </c>
      <c r="K216" s="21" t="str">
        <f>IF(Tabela813[[#This Row],[C]]&lt;&gt;"",IF(Tabela813[[#This Row],[RED]]&lt;&gt;"",(Tabela813[[#This Row],[RED]] &amp; "."),"") &amp; CONCATENATE(Tabela813[[#This Row],[C]],".",Tabela813[[#This Row],[O]],".",Tabela813[[#This Row],[E]],".",Tabela813[[#This Row],[D1]],".",Tabela813[[#This Row],[D2]],".",Tabela813[[#This Row],[D3]],".",Tabela813[[#This Row],[T]],".",Tabela813[[#This Row],[D4]]),"")</f>
        <v>1.1.3.1.53.0.0.00</v>
      </c>
      <c r="L216" s="27" t="s">
        <v>115</v>
      </c>
      <c r="M216" s="21" t="str">
        <f t="shared" si="3"/>
        <v>S</v>
      </c>
      <c r="N216" s="21">
        <f>IF(VALUE(Tabela813[[#This Row],[RED]]) &gt; 0,1,0) + IF(VALUE(J216)&gt;0,8,IF(VALUE(I216)&gt;0,7,IF(VALUE(H216)&gt;0,6,IF(VALUE(G216)&gt;0,5,IF(VALUE(F216)&gt;0,4,IF(VALUE(E216)&gt;0,3,IF(VALUE(D216)&gt;0,2,1)))))))</f>
        <v>5</v>
      </c>
      <c r="O216" s="26" t="s">
        <v>55</v>
      </c>
      <c r="P216" s="1" t="s">
        <v>116</v>
      </c>
      <c r="Q216" s="1"/>
      <c r="R216" s="21"/>
      <c r="S216" s="7" t="str">
        <f>Tabela813[[#This Row],[NR]]&amp;" - "&amp;Tabela813[[#This Row],[Especificação]]</f>
        <v>1.1.3.1.53.0.0.00 - Contribuição de Melhoria para Pavimentação e Obras Complementares</v>
      </c>
      <c r="T216" s="7" t="str">
        <f>Tabela813[[#This Row],[NR]]&amp;" - "&amp;Tabela813[[#This Row],[Especificação]]</f>
        <v>1.1.3.1.53.0.0.00 - Contribuição de Melhoria para Pavimentação e Obras Complementares</v>
      </c>
      <c r="U216" s="7" t="str">
        <f>Tabela813[[#This Row],[NR]]&amp; " - "&amp;Tabela813[[#This Row],[Especificação]]</f>
        <v>1.1.3.1.53.0.0.00 - Contribuição de Melhoria para Pavimentação e Obras Complementares</v>
      </c>
    </row>
    <row r="217" spans="1:21" s="36" customFormat="1" ht="30" x14ac:dyDescent="0.25">
      <c r="A217" s="84"/>
      <c r="B217" s="73"/>
      <c r="C217" s="26" t="s">
        <v>1558</v>
      </c>
      <c r="D217" s="26" t="s">
        <v>1558</v>
      </c>
      <c r="E217" s="26" t="s">
        <v>1559</v>
      </c>
      <c r="F217" s="26" t="s">
        <v>1558</v>
      </c>
      <c r="G217" s="26" t="s">
        <v>1595</v>
      </c>
      <c r="H217" s="26" t="s">
        <v>1561</v>
      </c>
      <c r="I217" s="26" t="s">
        <v>1558</v>
      </c>
      <c r="J217" s="26" t="s">
        <v>1564</v>
      </c>
      <c r="K217" s="21" t="str">
        <f>IF(Tabela813[[#This Row],[C]]&lt;&gt;"",IF(Tabela813[[#This Row],[RED]]&lt;&gt;"",(Tabela813[[#This Row],[RED]] &amp; "."),"") &amp; CONCATENATE(Tabela813[[#This Row],[C]],".",Tabela813[[#This Row],[O]],".",Tabela813[[#This Row],[E]],".",Tabela813[[#This Row],[D1]],".",Tabela813[[#This Row],[D2]],".",Tabela813[[#This Row],[D3]],".",Tabela813[[#This Row],[T]],".",Tabela813[[#This Row],[D4]]),"")</f>
        <v>1.1.3.1.53.0.1.00</v>
      </c>
      <c r="L217" s="27" t="s">
        <v>949</v>
      </c>
      <c r="M217" s="21" t="str">
        <f t="shared" si="3"/>
        <v>A</v>
      </c>
      <c r="N217" s="21">
        <f>IF(VALUE(Tabela813[[#This Row],[RED]]) &gt; 0,1,0) + IF(VALUE(J217)&gt;0,8,IF(VALUE(I217)&gt;0,7,IF(VALUE(H217)&gt;0,6,IF(VALUE(G217)&gt;0,5,IF(VALUE(F217)&gt;0,4,IF(VALUE(E217)&gt;0,3,IF(VALUE(D217)&gt;0,2,1)))))))</f>
        <v>7</v>
      </c>
      <c r="O217" s="26" t="s">
        <v>55</v>
      </c>
      <c r="P217" s="1" t="s">
        <v>116</v>
      </c>
      <c r="Q217" s="1"/>
      <c r="R217" s="21"/>
      <c r="S217" s="7" t="str">
        <f>Tabela813[[#This Row],[NR]]&amp;" - "&amp;Tabela813[[#This Row],[Especificação]]</f>
        <v>1.1.3.1.53.0.1.00 - Contribuição de Melhoria para Pavimentação e Obras Complementares - Principal</v>
      </c>
      <c r="T217" s="7" t="str">
        <f>Tabela813[[#This Row],[NR]]&amp;" - "&amp;Tabela813[[#This Row],[Especificação]]</f>
        <v>1.1.3.1.53.0.1.00 - Contribuição de Melhoria para Pavimentação e Obras Complementares - Principal</v>
      </c>
      <c r="U217" s="7" t="str">
        <f>Tabela813[[#This Row],[NR]]&amp; " - "&amp;Tabela813[[#This Row],[Especificação]]</f>
        <v>1.1.3.1.53.0.1.00 - Contribuição de Melhoria para Pavimentação e Obras Complementares - Principal</v>
      </c>
    </row>
    <row r="218" spans="1:21" s="36" customFormat="1" ht="30" x14ac:dyDescent="0.25">
      <c r="A218" s="84"/>
      <c r="B218" s="73"/>
      <c r="C218" s="26" t="s">
        <v>1558</v>
      </c>
      <c r="D218" s="26" t="s">
        <v>1558</v>
      </c>
      <c r="E218" s="26" t="s">
        <v>1559</v>
      </c>
      <c r="F218" s="26" t="s">
        <v>1558</v>
      </c>
      <c r="G218" s="26" t="s">
        <v>1595</v>
      </c>
      <c r="H218" s="26" t="s">
        <v>1561</v>
      </c>
      <c r="I218" s="26" t="s">
        <v>1567</v>
      </c>
      <c r="J218" s="26" t="s">
        <v>1564</v>
      </c>
      <c r="K218" s="21" t="str">
        <f>IF(Tabela813[[#This Row],[C]]&lt;&gt;"",IF(Tabela813[[#This Row],[RED]]&lt;&gt;"",(Tabela813[[#This Row],[RED]] &amp; "."),"") &amp; CONCATENATE(Tabela813[[#This Row],[C]],".",Tabela813[[#This Row],[O]],".",Tabela813[[#This Row],[E]],".",Tabela813[[#This Row],[D1]],".",Tabela813[[#This Row],[D2]],".",Tabela813[[#This Row],[D3]],".",Tabela813[[#This Row],[T]],".",Tabela813[[#This Row],[D4]]),"")</f>
        <v>1.1.3.1.53.0.2.00</v>
      </c>
      <c r="L218" s="27" t="s">
        <v>950</v>
      </c>
      <c r="M218" s="21" t="str">
        <f t="shared" si="3"/>
        <v>A</v>
      </c>
      <c r="N218" s="21">
        <f>IF(VALUE(Tabela813[[#This Row],[RED]]) &gt; 0,1,0) + IF(VALUE(J218)&gt;0,8,IF(VALUE(I218)&gt;0,7,IF(VALUE(H218)&gt;0,6,IF(VALUE(G218)&gt;0,5,IF(VALUE(F218)&gt;0,4,IF(VALUE(E218)&gt;0,3,IF(VALUE(D218)&gt;0,2,1)))))))</f>
        <v>7</v>
      </c>
      <c r="O218" s="26" t="s">
        <v>55</v>
      </c>
      <c r="P218" s="1" t="s">
        <v>116</v>
      </c>
      <c r="Q218" s="1"/>
      <c r="R218" s="21"/>
      <c r="S218" s="7" t="str">
        <f>Tabela813[[#This Row],[NR]]&amp;" - "&amp;Tabela813[[#This Row],[Especificação]]</f>
        <v>1.1.3.1.53.0.2.00 - Contribuição de Melhoria para Pavimentação e Obras Complementares - Multas e Juros de Mora</v>
      </c>
      <c r="T218" s="7" t="str">
        <f>Tabela813[[#This Row],[NR]]&amp;" - "&amp;Tabela813[[#This Row],[Especificação]]</f>
        <v>1.1.3.1.53.0.2.00 - Contribuição de Melhoria para Pavimentação e Obras Complementares - Multas e Juros de Mora</v>
      </c>
      <c r="U218" s="7" t="str">
        <f>Tabela813[[#This Row],[NR]]&amp; " - "&amp;Tabela813[[#This Row],[Especificação]]</f>
        <v>1.1.3.1.53.0.2.00 - Contribuição de Melhoria para Pavimentação e Obras Complementares - Multas e Juros de Mora</v>
      </c>
    </row>
    <row r="219" spans="1:21" s="36" customFormat="1" ht="30" x14ac:dyDescent="0.25">
      <c r="A219" s="84"/>
      <c r="B219" s="73"/>
      <c r="C219" s="26" t="s">
        <v>1558</v>
      </c>
      <c r="D219" s="26" t="s">
        <v>1558</v>
      </c>
      <c r="E219" s="26" t="s">
        <v>1559</v>
      </c>
      <c r="F219" s="26" t="s">
        <v>1558</v>
      </c>
      <c r="G219" s="26" t="s">
        <v>1595</v>
      </c>
      <c r="H219" s="26" t="s">
        <v>1561</v>
      </c>
      <c r="I219" s="26" t="s">
        <v>1559</v>
      </c>
      <c r="J219" s="26" t="s">
        <v>1564</v>
      </c>
      <c r="K219" s="21" t="str">
        <f>IF(Tabela813[[#This Row],[C]]&lt;&gt;"",IF(Tabela813[[#This Row],[RED]]&lt;&gt;"",(Tabela813[[#This Row],[RED]] &amp; "."),"") &amp; CONCATENATE(Tabela813[[#This Row],[C]],".",Tabela813[[#This Row],[O]],".",Tabela813[[#This Row],[E]],".",Tabela813[[#This Row],[D1]],".",Tabela813[[#This Row],[D2]],".",Tabela813[[#This Row],[D3]],".",Tabela813[[#This Row],[T]],".",Tabela813[[#This Row],[D4]]),"")</f>
        <v>1.1.3.1.53.0.3.00</v>
      </c>
      <c r="L219" s="27" t="s">
        <v>951</v>
      </c>
      <c r="M219" s="21" t="str">
        <f t="shared" si="3"/>
        <v>A</v>
      </c>
      <c r="N219" s="21">
        <f>IF(VALUE(Tabela813[[#This Row],[RED]]) &gt; 0,1,0) + IF(VALUE(J219)&gt;0,8,IF(VALUE(I219)&gt;0,7,IF(VALUE(H219)&gt;0,6,IF(VALUE(G219)&gt;0,5,IF(VALUE(F219)&gt;0,4,IF(VALUE(E219)&gt;0,3,IF(VALUE(D219)&gt;0,2,1)))))))</f>
        <v>7</v>
      </c>
      <c r="O219" s="26" t="s">
        <v>55</v>
      </c>
      <c r="P219" s="1" t="s">
        <v>116</v>
      </c>
      <c r="Q219" s="1"/>
      <c r="R219" s="21"/>
      <c r="S219" s="7" t="str">
        <f>Tabela813[[#This Row],[NR]]&amp;" - "&amp;Tabela813[[#This Row],[Especificação]]</f>
        <v>1.1.3.1.53.0.3.00 - Contribuição de Melhoria para Pavimentação e Obras Complementares - Dívida Ativa</v>
      </c>
      <c r="T219" s="7" t="str">
        <f>Tabela813[[#This Row],[NR]]&amp;" - "&amp;Tabela813[[#This Row],[Especificação]]</f>
        <v>1.1.3.1.53.0.3.00 - Contribuição de Melhoria para Pavimentação e Obras Complementares - Dívida Ativa</v>
      </c>
      <c r="U219" s="7" t="str">
        <f>Tabela813[[#This Row],[NR]]&amp; " - "&amp;Tabela813[[#This Row],[Especificação]]</f>
        <v>1.1.3.1.53.0.3.00 - Contribuição de Melhoria para Pavimentação e Obras Complementares - Dívida Ativa</v>
      </c>
    </row>
    <row r="220" spans="1:21" s="36" customFormat="1" ht="30" x14ac:dyDescent="0.25">
      <c r="A220" s="84"/>
      <c r="B220" s="73"/>
      <c r="C220" s="26" t="s">
        <v>1558</v>
      </c>
      <c r="D220" s="26" t="s">
        <v>1558</v>
      </c>
      <c r="E220" s="26" t="s">
        <v>1559</v>
      </c>
      <c r="F220" s="26" t="s">
        <v>1558</v>
      </c>
      <c r="G220" s="26" t="s">
        <v>1595</v>
      </c>
      <c r="H220" s="26" t="s">
        <v>1561</v>
      </c>
      <c r="I220" s="26" t="s">
        <v>1568</v>
      </c>
      <c r="J220" s="26" t="s">
        <v>1564</v>
      </c>
      <c r="K220" s="21" t="str">
        <f>IF(Tabela813[[#This Row],[C]]&lt;&gt;"",IF(Tabela813[[#This Row],[RED]]&lt;&gt;"",(Tabela813[[#This Row],[RED]] &amp; "."),"") &amp; CONCATENATE(Tabela813[[#This Row],[C]],".",Tabela813[[#This Row],[O]],".",Tabela813[[#This Row],[E]],".",Tabela813[[#This Row],[D1]],".",Tabela813[[#This Row],[D2]],".",Tabela813[[#This Row],[D3]],".",Tabela813[[#This Row],[T]],".",Tabela813[[#This Row],[D4]]),"")</f>
        <v>1.1.3.1.53.0.4.00</v>
      </c>
      <c r="L220" s="27" t="s">
        <v>952</v>
      </c>
      <c r="M220" s="21" t="str">
        <f t="shared" si="3"/>
        <v>A</v>
      </c>
      <c r="N220" s="21">
        <f>IF(VALUE(Tabela813[[#This Row],[RED]]) &gt; 0,1,0) + IF(VALUE(J220)&gt;0,8,IF(VALUE(I220)&gt;0,7,IF(VALUE(H220)&gt;0,6,IF(VALUE(G220)&gt;0,5,IF(VALUE(F220)&gt;0,4,IF(VALUE(E220)&gt;0,3,IF(VALUE(D220)&gt;0,2,1)))))))</f>
        <v>7</v>
      </c>
      <c r="O220" s="26" t="s">
        <v>55</v>
      </c>
      <c r="P220" s="1" t="s">
        <v>116</v>
      </c>
      <c r="Q220" s="1"/>
      <c r="R220" s="21"/>
      <c r="S220" s="7" t="str">
        <f>Tabela813[[#This Row],[NR]]&amp;" - "&amp;Tabela813[[#This Row],[Especificação]]</f>
        <v>1.1.3.1.53.0.4.00 - Contribuição de Melhoria para Pavimentação e Obras Complementares - Dívida Ativa - Multas e Juros de Mora da Dívida Ativa</v>
      </c>
      <c r="T220" s="7" t="str">
        <f>Tabela813[[#This Row],[NR]]&amp;" - "&amp;Tabela813[[#This Row],[Especificação]]</f>
        <v>1.1.3.1.53.0.4.00 - Contribuição de Melhoria para Pavimentação e Obras Complementares - Dívida Ativa - Multas e Juros de Mora da Dívida Ativa</v>
      </c>
      <c r="U220" s="7" t="str">
        <f>Tabela813[[#This Row],[NR]]&amp; " - "&amp;Tabela813[[#This Row],[Especificação]]</f>
        <v>1.1.3.1.53.0.4.00 - Contribuição de Melhoria para Pavimentação e Obras Complementares - Dívida Ativa - Multas e Juros de Mora da Dívida Ativa</v>
      </c>
    </row>
    <row r="221" spans="1:21" s="36" customFormat="1" ht="30" x14ac:dyDescent="0.25">
      <c r="A221" s="84"/>
      <c r="B221" s="73"/>
      <c r="C221" s="26" t="s">
        <v>1558</v>
      </c>
      <c r="D221" s="26" t="s">
        <v>1558</v>
      </c>
      <c r="E221" s="26" t="s">
        <v>1559</v>
      </c>
      <c r="F221" s="26" t="s">
        <v>1558</v>
      </c>
      <c r="G221" s="26" t="s">
        <v>1595</v>
      </c>
      <c r="H221" s="26" t="s">
        <v>1561</v>
      </c>
      <c r="I221" s="26" t="s">
        <v>1569</v>
      </c>
      <c r="J221" s="26" t="s">
        <v>1564</v>
      </c>
      <c r="K221" s="21" t="str">
        <f>IF(Tabela813[[#This Row],[C]]&lt;&gt;"",IF(Tabela813[[#This Row],[RED]]&lt;&gt;"",(Tabela813[[#This Row],[RED]] &amp; "."),"") &amp; CONCATENATE(Tabela813[[#This Row],[C]],".",Tabela813[[#This Row],[O]],".",Tabela813[[#This Row],[E]],".",Tabela813[[#This Row],[D1]],".",Tabela813[[#This Row],[D2]],".",Tabela813[[#This Row],[D3]],".",Tabela813[[#This Row],[T]],".",Tabela813[[#This Row],[D4]]),"")</f>
        <v>1.1.3.1.53.0.5.00</v>
      </c>
      <c r="L221" s="27" t="s">
        <v>953</v>
      </c>
      <c r="M221" s="21" t="str">
        <f t="shared" si="3"/>
        <v>A</v>
      </c>
      <c r="N221" s="21">
        <f>IF(VALUE(Tabela813[[#This Row],[RED]]) &gt; 0,1,0) + IF(VALUE(J221)&gt;0,8,IF(VALUE(I221)&gt;0,7,IF(VALUE(H221)&gt;0,6,IF(VALUE(G221)&gt;0,5,IF(VALUE(F221)&gt;0,4,IF(VALUE(E221)&gt;0,3,IF(VALUE(D221)&gt;0,2,1)))))))</f>
        <v>7</v>
      </c>
      <c r="O221" s="26" t="s">
        <v>55</v>
      </c>
      <c r="P221" s="1" t="s">
        <v>116</v>
      </c>
      <c r="Q221" s="1"/>
      <c r="R221" s="21"/>
      <c r="S221" s="7" t="str">
        <f>Tabela813[[#This Row],[NR]]&amp;" - "&amp;Tabela813[[#This Row],[Especificação]]</f>
        <v>1.1.3.1.53.0.5.00 - Contribuição de Melhoria para Pavimentação e Obras Complementares - Multas</v>
      </c>
      <c r="T221" s="7" t="str">
        <f>Tabela813[[#This Row],[NR]]&amp;" - "&amp;Tabela813[[#This Row],[Especificação]]</f>
        <v>1.1.3.1.53.0.5.00 - Contribuição de Melhoria para Pavimentação e Obras Complementares - Multas</v>
      </c>
      <c r="U221" s="7" t="str">
        <f>Tabela813[[#This Row],[NR]]&amp; " - "&amp;Tabela813[[#This Row],[Especificação]]</f>
        <v>1.1.3.1.53.0.5.00 - Contribuição de Melhoria para Pavimentação e Obras Complementares - Multas</v>
      </c>
    </row>
    <row r="222" spans="1:21" s="36" customFormat="1" ht="30" x14ac:dyDescent="0.25">
      <c r="A222" s="84"/>
      <c r="B222" s="73"/>
      <c r="C222" s="26" t="s">
        <v>1558</v>
      </c>
      <c r="D222" s="26" t="s">
        <v>1558</v>
      </c>
      <c r="E222" s="26" t="s">
        <v>1559</v>
      </c>
      <c r="F222" s="26" t="s">
        <v>1558</v>
      </c>
      <c r="G222" s="26" t="s">
        <v>1595</v>
      </c>
      <c r="H222" s="26" t="s">
        <v>1561</v>
      </c>
      <c r="I222" s="26" t="s">
        <v>1563</v>
      </c>
      <c r="J222" s="26" t="s">
        <v>1564</v>
      </c>
      <c r="K222" s="21" t="str">
        <f>IF(Tabela813[[#This Row],[C]]&lt;&gt;"",IF(Tabela813[[#This Row],[RED]]&lt;&gt;"",(Tabela813[[#This Row],[RED]] &amp; "."),"") &amp; CONCATENATE(Tabela813[[#This Row],[C]],".",Tabela813[[#This Row],[O]],".",Tabela813[[#This Row],[E]],".",Tabela813[[#This Row],[D1]],".",Tabela813[[#This Row],[D2]],".",Tabela813[[#This Row],[D3]],".",Tabela813[[#This Row],[T]],".",Tabela813[[#This Row],[D4]]),"")</f>
        <v>1.1.3.1.53.0.6.00</v>
      </c>
      <c r="L222" s="27" t="s">
        <v>954</v>
      </c>
      <c r="M222" s="21" t="str">
        <f t="shared" si="3"/>
        <v>A</v>
      </c>
      <c r="N222" s="21">
        <f>IF(VALUE(Tabela813[[#This Row],[RED]]) &gt; 0,1,0) + IF(VALUE(J222)&gt;0,8,IF(VALUE(I222)&gt;0,7,IF(VALUE(H222)&gt;0,6,IF(VALUE(G222)&gt;0,5,IF(VALUE(F222)&gt;0,4,IF(VALUE(E222)&gt;0,3,IF(VALUE(D222)&gt;0,2,1)))))))</f>
        <v>7</v>
      </c>
      <c r="O222" s="26" t="s">
        <v>55</v>
      </c>
      <c r="P222" s="1" t="s">
        <v>116</v>
      </c>
      <c r="Q222" s="1"/>
      <c r="R222" s="21"/>
      <c r="S222" s="7" t="str">
        <f>Tabela813[[#This Row],[NR]]&amp;" - "&amp;Tabela813[[#This Row],[Especificação]]</f>
        <v>1.1.3.1.53.0.6.00 - Contribuição de Melhoria para Pavimentação e Obras Complementares - Juros de Mora</v>
      </c>
      <c r="T222" s="7" t="str">
        <f>Tabela813[[#This Row],[NR]]&amp;" - "&amp;Tabela813[[#This Row],[Especificação]]</f>
        <v>1.1.3.1.53.0.6.00 - Contribuição de Melhoria para Pavimentação e Obras Complementares - Juros de Mora</v>
      </c>
      <c r="U222" s="7" t="str">
        <f>Tabela813[[#This Row],[NR]]&amp; " - "&amp;Tabela813[[#This Row],[Especificação]]</f>
        <v>1.1.3.1.53.0.6.00 - Contribuição de Melhoria para Pavimentação e Obras Complementares - Juros de Mora</v>
      </c>
    </row>
    <row r="223" spans="1:21" s="36" customFormat="1" ht="30" x14ac:dyDescent="0.25">
      <c r="A223" s="84"/>
      <c r="B223" s="73"/>
      <c r="C223" s="26" t="s">
        <v>1558</v>
      </c>
      <c r="D223" s="26" t="s">
        <v>1558</v>
      </c>
      <c r="E223" s="26" t="s">
        <v>1559</v>
      </c>
      <c r="F223" s="26" t="s">
        <v>1558</v>
      </c>
      <c r="G223" s="26" t="s">
        <v>1595</v>
      </c>
      <c r="H223" s="26" t="s">
        <v>1561</v>
      </c>
      <c r="I223" s="26" t="s">
        <v>1565</v>
      </c>
      <c r="J223" s="26" t="s">
        <v>1564</v>
      </c>
      <c r="K223" s="21" t="str">
        <f>IF(Tabela813[[#This Row],[C]]&lt;&gt;"",IF(Tabela813[[#This Row],[RED]]&lt;&gt;"",(Tabela813[[#This Row],[RED]] &amp; "."),"") &amp; CONCATENATE(Tabela813[[#This Row],[C]],".",Tabela813[[#This Row],[O]],".",Tabela813[[#This Row],[E]],".",Tabela813[[#This Row],[D1]],".",Tabela813[[#This Row],[D2]],".",Tabela813[[#This Row],[D3]],".",Tabela813[[#This Row],[T]],".",Tabela813[[#This Row],[D4]]),"")</f>
        <v>1.1.3.1.53.0.7.00</v>
      </c>
      <c r="L223" s="27" t="s">
        <v>955</v>
      </c>
      <c r="M223" s="21" t="str">
        <f t="shared" si="3"/>
        <v>A</v>
      </c>
      <c r="N223" s="21">
        <f>IF(VALUE(Tabela813[[#This Row],[RED]]) &gt; 0,1,0) + IF(VALUE(J223)&gt;0,8,IF(VALUE(I223)&gt;0,7,IF(VALUE(H223)&gt;0,6,IF(VALUE(G223)&gt;0,5,IF(VALUE(F223)&gt;0,4,IF(VALUE(E223)&gt;0,3,IF(VALUE(D223)&gt;0,2,1)))))))</f>
        <v>7</v>
      </c>
      <c r="O223" s="26" t="s">
        <v>55</v>
      </c>
      <c r="P223" s="1" t="s">
        <v>116</v>
      </c>
      <c r="Q223" s="1"/>
      <c r="R223" s="21"/>
      <c r="S223" s="7" t="str">
        <f>Tabela813[[#This Row],[NR]]&amp;" - "&amp;Tabela813[[#This Row],[Especificação]]</f>
        <v>1.1.3.1.53.0.7.00 - Contribuição de Melhoria para Pavimentação e Obras Complementares - Dívida Ativa - Multas da Dívida Ativa</v>
      </c>
      <c r="T223" s="7" t="str">
        <f>Tabela813[[#This Row],[NR]]&amp;" - "&amp;Tabela813[[#This Row],[Especificação]]</f>
        <v>1.1.3.1.53.0.7.00 - Contribuição de Melhoria para Pavimentação e Obras Complementares - Dívida Ativa - Multas da Dívida Ativa</v>
      </c>
      <c r="U223" s="7" t="str">
        <f>Tabela813[[#This Row],[NR]]&amp; " - "&amp;Tabela813[[#This Row],[Especificação]]</f>
        <v>1.1.3.1.53.0.7.00 - Contribuição de Melhoria para Pavimentação e Obras Complementares - Dívida Ativa - Multas da Dívida Ativa</v>
      </c>
    </row>
    <row r="224" spans="1:21" s="36" customFormat="1" ht="30" x14ac:dyDescent="0.25">
      <c r="A224" s="84"/>
      <c r="B224" s="73"/>
      <c r="C224" s="26" t="s">
        <v>1558</v>
      </c>
      <c r="D224" s="26" t="s">
        <v>1558</v>
      </c>
      <c r="E224" s="26" t="s">
        <v>1559</v>
      </c>
      <c r="F224" s="26" t="s">
        <v>1558</v>
      </c>
      <c r="G224" s="26" t="s">
        <v>1595</v>
      </c>
      <c r="H224" s="26" t="s">
        <v>1561</v>
      </c>
      <c r="I224" s="26" t="s">
        <v>1566</v>
      </c>
      <c r="J224" s="26" t="s">
        <v>1564</v>
      </c>
      <c r="K224" s="21" t="str">
        <f>IF(Tabela813[[#This Row],[C]]&lt;&gt;"",IF(Tabela813[[#This Row],[RED]]&lt;&gt;"",(Tabela813[[#This Row],[RED]] &amp; "."),"") &amp; CONCATENATE(Tabela813[[#This Row],[C]],".",Tabela813[[#This Row],[O]],".",Tabela813[[#This Row],[E]],".",Tabela813[[#This Row],[D1]],".",Tabela813[[#This Row],[D2]],".",Tabela813[[#This Row],[D3]],".",Tabela813[[#This Row],[T]],".",Tabela813[[#This Row],[D4]]),"")</f>
        <v>1.1.3.1.53.0.8.00</v>
      </c>
      <c r="L224" s="27" t="s">
        <v>956</v>
      </c>
      <c r="M224" s="21" t="str">
        <f t="shared" si="3"/>
        <v>A</v>
      </c>
      <c r="N224" s="21">
        <f>IF(VALUE(Tabela813[[#This Row],[RED]]) &gt; 0,1,0) + IF(VALUE(J224)&gt;0,8,IF(VALUE(I224)&gt;0,7,IF(VALUE(H224)&gt;0,6,IF(VALUE(G224)&gt;0,5,IF(VALUE(F224)&gt;0,4,IF(VALUE(E224)&gt;0,3,IF(VALUE(D224)&gt;0,2,1)))))))</f>
        <v>7</v>
      </c>
      <c r="O224" s="26" t="s">
        <v>55</v>
      </c>
      <c r="P224" s="1" t="s">
        <v>116</v>
      </c>
      <c r="Q224" s="1"/>
      <c r="R224" s="21"/>
      <c r="S224" s="7" t="str">
        <f>Tabela813[[#This Row],[NR]]&amp;" - "&amp;Tabela813[[#This Row],[Especificação]]</f>
        <v>1.1.3.1.53.0.8.00 - Contribuição de Melhoria para Pavimentação e Obras Complementares - Juros de Mora da Dívida Ativa</v>
      </c>
      <c r="T224" s="7" t="str">
        <f>Tabela813[[#This Row],[NR]]&amp;" - "&amp;Tabela813[[#This Row],[Especificação]]</f>
        <v>1.1.3.1.53.0.8.00 - Contribuição de Melhoria para Pavimentação e Obras Complementares - Juros de Mora da Dívida Ativa</v>
      </c>
      <c r="U224" s="7" t="str">
        <f>Tabela813[[#This Row],[NR]]&amp; " - "&amp;Tabela813[[#This Row],[Especificação]]</f>
        <v>1.1.3.1.53.0.8.00 - Contribuição de Melhoria para Pavimentação e Obras Complementares - Juros de Mora da Dívida Ativa</v>
      </c>
    </row>
    <row r="225" spans="1:21" s="37" customFormat="1" x14ac:dyDescent="0.25">
      <c r="A225" s="297"/>
      <c r="B225" s="73"/>
      <c r="C225" s="26" t="s">
        <v>1558</v>
      </c>
      <c r="D225" s="26" t="s">
        <v>1558</v>
      </c>
      <c r="E225" s="26" t="s">
        <v>1559</v>
      </c>
      <c r="F225" s="26" t="s">
        <v>1558</v>
      </c>
      <c r="G225" s="26" t="s">
        <v>1574</v>
      </c>
      <c r="H225" s="26" t="s">
        <v>1561</v>
      </c>
      <c r="I225" s="26" t="s">
        <v>1561</v>
      </c>
      <c r="J225" s="26" t="s">
        <v>1564</v>
      </c>
      <c r="K225" s="21" t="str">
        <f>IF(Tabela813[[#This Row],[C]]&lt;&gt;"",IF(Tabela813[[#This Row],[RED]]&lt;&gt;"",(Tabela813[[#This Row],[RED]] &amp; "."),"") &amp; CONCATENATE(Tabela813[[#This Row],[C]],".",Tabela813[[#This Row],[O]],".",Tabela813[[#This Row],[E]],".",Tabela813[[#This Row],[D1]],".",Tabela813[[#This Row],[D2]],".",Tabela813[[#This Row],[D3]],".",Tabela813[[#This Row],[T]],".",Tabela813[[#This Row],[D4]]),"")</f>
        <v>1.1.3.1.99.0.0.00</v>
      </c>
      <c r="L225" s="27" t="s">
        <v>117</v>
      </c>
      <c r="M225" s="21" t="str">
        <f t="shared" si="3"/>
        <v>S</v>
      </c>
      <c r="N225" s="21">
        <f>IF(VALUE(Tabela813[[#This Row],[RED]]) &gt; 0,1,0) + IF(VALUE(J225)&gt;0,8,IF(VALUE(I225)&gt;0,7,IF(VALUE(H225)&gt;0,6,IF(VALUE(G225)&gt;0,5,IF(VALUE(F225)&gt;0,4,IF(VALUE(E225)&gt;0,3,IF(VALUE(D225)&gt;0,2,1)))))))</f>
        <v>5</v>
      </c>
      <c r="O225" s="26" t="s">
        <v>51</v>
      </c>
      <c r="P225" s="1" t="s">
        <v>118</v>
      </c>
      <c r="Q225" s="1"/>
      <c r="R225" s="21"/>
      <c r="S225" s="7" t="str">
        <f>Tabela813[[#This Row],[NR]]&amp;" - "&amp;Tabela813[[#This Row],[Especificação]]</f>
        <v>1.1.3.1.99.0.0.00 - Outras Contribuições de Melhoria</v>
      </c>
      <c r="T225" s="7" t="str">
        <f>Tabela813[[#This Row],[NR]]&amp;" - "&amp;Tabela813[[#This Row],[Especificação]]</f>
        <v>1.1.3.1.99.0.0.00 - Outras Contribuições de Melhoria</v>
      </c>
      <c r="U225" s="7" t="str">
        <f>Tabela813[[#This Row],[NR]]&amp; " - "&amp;Tabela813[[#This Row],[Especificação]]</f>
        <v>1.1.3.1.99.0.0.00 - Outras Contribuições de Melhoria</v>
      </c>
    </row>
    <row r="226" spans="1:21" s="38" customFormat="1" x14ac:dyDescent="0.25">
      <c r="A226" s="297"/>
      <c r="B226" s="74"/>
      <c r="C226" s="26" t="s">
        <v>1558</v>
      </c>
      <c r="D226" s="26" t="s">
        <v>1558</v>
      </c>
      <c r="E226" s="26" t="s">
        <v>1559</v>
      </c>
      <c r="F226" s="26" t="s">
        <v>1558</v>
      </c>
      <c r="G226" s="26" t="s">
        <v>1574</v>
      </c>
      <c r="H226" s="26" t="s">
        <v>1561</v>
      </c>
      <c r="I226" s="26" t="s">
        <v>1558</v>
      </c>
      <c r="J226" s="26" t="s">
        <v>1564</v>
      </c>
      <c r="K226" s="21" t="str">
        <f>IF(Tabela813[[#This Row],[C]]&lt;&gt;"",IF(Tabela813[[#This Row],[RED]]&lt;&gt;"",(Tabela813[[#This Row],[RED]] &amp; "."),"") &amp; CONCATENATE(Tabela813[[#This Row],[C]],".",Tabela813[[#This Row],[O]],".",Tabela813[[#This Row],[E]],".",Tabela813[[#This Row],[D1]],".",Tabela813[[#This Row],[D2]],".",Tabela813[[#This Row],[D3]],".",Tabela813[[#This Row],[T]],".",Tabela813[[#This Row],[D4]]),"")</f>
        <v>1.1.3.1.99.0.1.00</v>
      </c>
      <c r="L226" s="27" t="s">
        <v>957</v>
      </c>
      <c r="M226" s="21" t="str">
        <f t="shared" si="3"/>
        <v>A</v>
      </c>
      <c r="N226" s="21">
        <f>IF(VALUE(Tabela813[[#This Row],[RED]]) &gt; 0,1,0) + IF(VALUE(J226)&gt;0,8,IF(VALUE(I226)&gt;0,7,IF(VALUE(H226)&gt;0,6,IF(VALUE(G226)&gt;0,5,IF(VALUE(F226)&gt;0,4,IF(VALUE(E226)&gt;0,3,IF(VALUE(D226)&gt;0,2,1)))))))</f>
        <v>7</v>
      </c>
      <c r="O226" s="26" t="s">
        <v>51</v>
      </c>
      <c r="P226" s="1" t="s">
        <v>118</v>
      </c>
      <c r="Q226" s="1"/>
      <c r="R226" s="21"/>
      <c r="S226" s="7" t="str">
        <f>Tabela813[[#This Row],[NR]]&amp;" - "&amp;Tabela813[[#This Row],[Especificação]]</f>
        <v>1.1.3.1.99.0.1.00 - Outras Contribuições de Melhoria - Principal</v>
      </c>
      <c r="T226" s="7" t="str">
        <f>Tabela813[[#This Row],[NR]]&amp;" - "&amp;Tabela813[[#This Row],[Especificação]]</f>
        <v>1.1.3.1.99.0.1.00 - Outras Contribuições de Melhoria - Principal</v>
      </c>
      <c r="U226" s="7" t="str">
        <f>Tabela813[[#This Row],[NR]]&amp; " - "&amp;Tabela813[[#This Row],[Especificação]]</f>
        <v>1.1.3.1.99.0.1.00 - Outras Contribuições de Melhoria - Principal</v>
      </c>
    </row>
    <row r="227" spans="1:21" s="38" customFormat="1" x14ac:dyDescent="0.25">
      <c r="A227" s="297"/>
      <c r="B227" s="74"/>
      <c r="C227" s="26" t="s">
        <v>1558</v>
      </c>
      <c r="D227" s="26" t="s">
        <v>1558</v>
      </c>
      <c r="E227" s="26" t="s">
        <v>1559</v>
      </c>
      <c r="F227" s="26" t="s">
        <v>1558</v>
      </c>
      <c r="G227" s="26" t="s">
        <v>1574</v>
      </c>
      <c r="H227" s="26" t="s">
        <v>1561</v>
      </c>
      <c r="I227" s="26" t="s">
        <v>1567</v>
      </c>
      <c r="J227" s="26" t="s">
        <v>1564</v>
      </c>
      <c r="K227" s="21" t="str">
        <f>IF(Tabela813[[#This Row],[C]]&lt;&gt;"",IF(Tabela813[[#This Row],[RED]]&lt;&gt;"",(Tabela813[[#This Row],[RED]] &amp; "."),"") &amp; CONCATENATE(Tabela813[[#This Row],[C]],".",Tabela813[[#This Row],[O]],".",Tabela813[[#This Row],[E]],".",Tabela813[[#This Row],[D1]],".",Tabela813[[#This Row],[D2]],".",Tabela813[[#This Row],[D3]],".",Tabela813[[#This Row],[T]],".",Tabela813[[#This Row],[D4]]),"")</f>
        <v>1.1.3.1.99.0.2.00</v>
      </c>
      <c r="L227" s="27" t="s">
        <v>958</v>
      </c>
      <c r="M227" s="21" t="str">
        <f t="shared" si="3"/>
        <v>A</v>
      </c>
      <c r="N227" s="21">
        <f>IF(VALUE(Tabela813[[#This Row],[RED]]) &gt; 0,1,0) + IF(VALUE(J227)&gt;0,8,IF(VALUE(I227)&gt;0,7,IF(VALUE(H227)&gt;0,6,IF(VALUE(G227)&gt;0,5,IF(VALUE(F227)&gt;0,4,IF(VALUE(E227)&gt;0,3,IF(VALUE(D227)&gt;0,2,1)))))))</f>
        <v>7</v>
      </c>
      <c r="O227" s="26" t="s">
        <v>51</v>
      </c>
      <c r="P227" s="1" t="s">
        <v>118</v>
      </c>
      <c r="Q227" s="1"/>
      <c r="R227" s="21"/>
      <c r="S227" s="7" t="str">
        <f>Tabela813[[#This Row],[NR]]&amp;" - "&amp;Tabela813[[#This Row],[Especificação]]</f>
        <v>1.1.3.1.99.0.2.00 - Outras Contribuições de Melhoria - Multas e Juros de Mora</v>
      </c>
      <c r="T227" s="7" t="str">
        <f>Tabela813[[#This Row],[NR]]&amp;" - "&amp;Tabela813[[#This Row],[Especificação]]</f>
        <v>1.1.3.1.99.0.2.00 - Outras Contribuições de Melhoria - Multas e Juros de Mora</v>
      </c>
      <c r="U227" s="7" t="str">
        <f>Tabela813[[#This Row],[NR]]&amp; " - "&amp;Tabela813[[#This Row],[Especificação]]</f>
        <v>1.1.3.1.99.0.2.00 - Outras Contribuições de Melhoria - Multas e Juros de Mora</v>
      </c>
    </row>
    <row r="228" spans="1:21" s="38" customFormat="1" x14ac:dyDescent="0.25">
      <c r="A228" s="297"/>
      <c r="B228" s="74"/>
      <c r="C228" s="26" t="s">
        <v>1558</v>
      </c>
      <c r="D228" s="26" t="s">
        <v>1558</v>
      </c>
      <c r="E228" s="26" t="s">
        <v>1559</v>
      </c>
      <c r="F228" s="26" t="s">
        <v>1558</v>
      </c>
      <c r="G228" s="26" t="s">
        <v>1574</v>
      </c>
      <c r="H228" s="26" t="s">
        <v>1561</v>
      </c>
      <c r="I228" s="26" t="s">
        <v>1559</v>
      </c>
      <c r="J228" s="26" t="s">
        <v>1564</v>
      </c>
      <c r="K228" s="21" t="str">
        <f>IF(Tabela813[[#This Row],[C]]&lt;&gt;"",IF(Tabela813[[#This Row],[RED]]&lt;&gt;"",(Tabela813[[#This Row],[RED]] &amp; "."),"") &amp; CONCATENATE(Tabela813[[#This Row],[C]],".",Tabela813[[#This Row],[O]],".",Tabela813[[#This Row],[E]],".",Tabela813[[#This Row],[D1]],".",Tabela813[[#This Row],[D2]],".",Tabela813[[#This Row],[D3]],".",Tabela813[[#This Row],[T]],".",Tabela813[[#This Row],[D4]]),"")</f>
        <v>1.1.3.1.99.0.3.00</v>
      </c>
      <c r="L228" s="27" t="s">
        <v>959</v>
      </c>
      <c r="M228" s="21" t="str">
        <f t="shared" si="3"/>
        <v>A</v>
      </c>
      <c r="N228" s="21">
        <f>IF(VALUE(Tabela813[[#This Row],[RED]]) &gt; 0,1,0) + IF(VALUE(J228)&gt;0,8,IF(VALUE(I228)&gt;0,7,IF(VALUE(H228)&gt;0,6,IF(VALUE(G228)&gt;0,5,IF(VALUE(F228)&gt;0,4,IF(VALUE(E228)&gt;0,3,IF(VALUE(D228)&gt;0,2,1)))))))</f>
        <v>7</v>
      </c>
      <c r="O228" s="26" t="s">
        <v>51</v>
      </c>
      <c r="P228" s="1" t="s">
        <v>118</v>
      </c>
      <c r="Q228" s="1"/>
      <c r="R228" s="21"/>
      <c r="S228" s="7" t="str">
        <f>Tabela813[[#This Row],[NR]]&amp;" - "&amp;Tabela813[[#This Row],[Especificação]]</f>
        <v>1.1.3.1.99.0.3.00 - Outras Contribuições de Melhoria - Dívida Ativa</v>
      </c>
      <c r="T228" s="7" t="str">
        <f>Tabela813[[#This Row],[NR]]&amp;" - "&amp;Tabela813[[#This Row],[Especificação]]</f>
        <v>1.1.3.1.99.0.3.00 - Outras Contribuições de Melhoria - Dívida Ativa</v>
      </c>
      <c r="U228" s="7" t="str">
        <f>Tabela813[[#This Row],[NR]]&amp; " - "&amp;Tabela813[[#This Row],[Especificação]]</f>
        <v>1.1.3.1.99.0.3.00 - Outras Contribuições de Melhoria - Dívida Ativa</v>
      </c>
    </row>
    <row r="229" spans="1:21" s="38" customFormat="1" ht="30" x14ac:dyDescent="0.25">
      <c r="A229" s="297"/>
      <c r="B229" s="74"/>
      <c r="C229" s="26" t="s">
        <v>1558</v>
      </c>
      <c r="D229" s="26" t="s">
        <v>1558</v>
      </c>
      <c r="E229" s="26" t="s">
        <v>1559</v>
      </c>
      <c r="F229" s="26" t="s">
        <v>1558</v>
      </c>
      <c r="G229" s="26" t="s">
        <v>1574</v>
      </c>
      <c r="H229" s="26" t="s">
        <v>1561</v>
      </c>
      <c r="I229" s="26" t="s">
        <v>1568</v>
      </c>
      <c r="J229" s="26" t="s">
        <v>1564</v>
      </c>
      <c r="K229" s="21" t="str">
        <f>IF(Tabela813[[#This Row],[C]]&lt;&gt;"",IF(Tabela813[[#This Row],[RED]]&lt;&gt;"",(Tabela813[[#This Row],[RED]] &amp; "."),"") &amp; CONCATENATE(Tabela813[[#This Row],[C]],".",Tabela813[[#This Row],[O]],".",Tabela813[[#This Row],[E]],".",Tabela813[[#This Row],[D1]],".",Tabela813[[#This Row],[D2]],".",Tabela813[[#This Row],[D3]],".",Tabela813[[#This Row],[T]],".",Tabela813[[#This Row],[D4]]),"")</f>
        <v>1.1.3.1.99.0.4.00</v>
      </c>
      <c r="L229" s="27" t="s">
        <v>960</v>
      </c>
      <c r="M229" s="21" t="str">
        <f t="shared" si="3"/>
        <v>A</v>
      </c>
      <c r="N229" s="21">
        <f>IF(VALUE(Tabela813[[#This Row],[RED]]) &gt; 0,1,0) + IF(VALUE(J229)&gt;0,8,IF(VALUE(I229)&gt;0,7,IF(VALUE(H229)&gt;0,6,IF(VALUE(G229)&gt;0,5,IF(VALUE(F229)&gt;0,4,IF(VALUE(E229)&gt;0,3,IF(VALUE(D229)&gt;0,2,1)))))))</f>
        <v>7</v>
      </c>
      <c r="O229" s="26" t="s">
        <v>51</v>
      </c>
      <c r="P229" s="1" t="s">
        <v>118</v>
      </c>
      <c r="Q229" s="1"/>
      <c r="R229" s="21"/>
      <c r="S229" s="7" t="str">
        <f>Tabela813[[#This Row],[NR]]&amp;" - "&amp;Tabela813[[#This Row],[Especificação]]</f>
        <v>1.1.3.1.99.0.4.00 - Outras Contribuições de Melhoria - Dívida Ativa - Multas e Juros de Mora da Dívida Ativa</v>
      </c>
      <c r="T229" s="7" t="str">
        <f>Tabela813[[#This Row],[NR]]&amp;" - "&amp;Tabela813[[#This Row],[Especificação]]</f>
        <v>1.1.3.1.99.0.4.00 - Outras Contribuições de Melhoria - Dívida Ativa - Multas e Juros de Mora da Dívida Ativa</v>
      </c>
      <c r="U229" s="7" t="str">
        <f>Tabela813[[#This Row],[NR]]&amp; " - "&amp;Tabela813[[#This Row],[Especificação]]</f>
        <v>1.1.3.1.99.0.4.00 - Outras Contribuições de Melhoria - Dívida Ativa - Multas e Juros de Mora da Dívida Ativa</v>
      </c>
    </row>
    <row r="230" spans="1:21" s="38" customFormat="1" x14ac:dyDescent="0.25">
      <c r="A230" s="297"/>
      <c r="B230" s="74"/>
      <c r="C230" s="26" t="s">
        <v>1558</v>
      </c>
      <c r="D230" s="26" t="s">
        <v>1558</v>
      </c>
      <c r="E230" s="26" t="s">
        <v>1559</v>
      </c>
      <c r="F230" s="26" t="s">
        <v>1558</v>
      </c>
      <c r="G230" s="26" t="s">
        <v>1574</v>
      </c>
      <c r="H230" s="26" t="s">
        <v>1561</v>
      </c>
      <c r="I230" s="26" t="s">
        <v>1569</v>
      </c>
      <c r="J230" s="26" t="s">
        <v>1564</v>
      </c>
      <c r="K230" s="21" t="str">
        <f>IF(Tabela813[[#This Row],[C]]&lt;&gt;"",IF(Tabela813[[#This Row],[RED]]&lt;&gt;"",(Tabela813[[#This Row],[RED]] &amp; "."),"") &amp; CONCATENATE(Tabela813[[#This Row],[C]],".",Tabela813[[#This Row],[O]],".",Tabela813[[#This Row],[E]],".",Tabela813[[#This Row],[D1]],".",Tabela813[[#This Row],[D2]],".",Tabela813[[#This Row],[D3]],".",Tabela813[[#This Row],[T]],".",Tabela813[[#This Row],[D4]]),"")</f>
        <v>1.1.3.1.99.0.5.00</v>
      </c>
      <c r="L230" s="27" t="s">
        <v>961</v>
      </c>
      <c r="M230" s="21" t="str">
        <f t="shared" si="3"/>
        <v>A</v>
      </c>
      <c r="N230" s="21">
        <f>IF(VALUE(Tabela813[[#This Row],[RED]]) &gt; 0,1,0) + IF(VALUE(J230)&gt;0,8,IF(VALUE(I230)&gt;0,7,IF(VALUE(H230)&gt;0,6,IF(VALUE(G230)&gt;0,5,IF(VALUE(F230)&gt;0,4,IF(VALUE(E230)&gt;0,3,IF(VALUE(D230)&gt;0,2,1)))))))</f>
        <v>7</v>
      </c>
      <c r="O230" s="26" t="s">
        <v>51</v>
      </c>
      <c r="P230" s="1" t="s">
        <v>118</v>
      </c>
      <c r="Q230" s="1"/>
      <c r="R230" s="21"/>
      <c r="S230" s="7" t="str">
        <f>Tabela813[[#This Row],[NR]]&amp;" - "&amp;Tabela813[[#This Row],[Especificação]]</f>
        <v>1.1.3.1.99.0.5.00 - Outras Contribuições de Melhoria - Multas</v>
      </c>
      <c r="T230" s="7" t="str">
        <f>Tabela813[[#This Row],[NR]]&amp;" - "&amp;Tabela813[[#This Row],[Especificação]]</f>
        <v>1.1.3.1.99.0.5.00 - Outras Contribuições de Melhoria - Multas</v>
      </c>
      <c r="U230" s="7" t="str">
        <f>Tabela813[[#This Row],[NR]]&amp; " - "&amp;Tabela813[[#This Row],[Especificação]]</f>
        <v>1.1.3.1.99.0.5.00 - Outras Contribuições de Melhoria - Multas</v>
      </c>
    </row>
    <row r="231" spans="1:21" s="38" customFormat="1" x14ac:dyDescent="0.25">
      <c r="A231" s="297"/>
      <c r="B231" s="74"/>
      <c r="C231" s="26" t="s">
        <v>1558</v>
      </c>
      <c r="D231" s="26" t="s">
        <v>1558</v>
      </c>
      <c r="E231" s="26" t="s">
        <v>1559</v>
      </c>
      <c r="F231" s="26" t="s">
        <v>1558</v>
      </c>
      <c r="G231" s="26" t="s">
        <v>1574</v>
      </c>
      <c r="H231" s="26" t="s">
        <v>1561</v>
      </c>
      <c r="I231" s="26" t="s">
        <v>1563</v>
      </c>
      <c r="J231" s="26" t="s">
        <v>1564</v>
      </c>
      <c r="K231" s="21" t="str">
        <f>IF(Tabela813[[#This Row],[C]]&lt;&gt;"",IF(Tabela813[[#This Row],[RED]]&lt;&gt;"",(Tabela813[[#This Row],[RED]] &amp; "."),"") &amp; CONCATENATE(Tabela813[[#This Row],[C]],".",Tabela813[[#This Row],[O]],".",Tabela813[[#This Row],[E]],".",Tabela813[[#This Row],[D1]],".",Tabela813[[#This Row],[D2]],".",Tabela813[[#This Row],[D3]],".",Tabela813[[#This Row],[T]],".",Tabela813[[#This Row],[D4]]),"")</f>
        <v>1.1.3.1.99.0.6.00</v>
      </c>
      <c r="L231" s="27" t="s">
        <v>962</v>
      </c>
      <c r="M231" s="21" t="str">
        <f t="shared" si="3"/>
        <v>A</v>
      </c>
      <c r="N231" s="21">
        <f>IF(VALUE(Tabela813[[#This Row],[RED]]) &gt; 0,1,0) + IF(VALUE(J231)&gt;0,8,IF(VALUE(I231)&gt;0,7,IF(VALUE(H231)&gt;0,6,IF(VALUE(G231)&gt;0,5,IF(VALUE(F231)&gt;0,4,IF(VALUE(E231)&gt;0,3,IF(VALUE(D231)&gt;0,2,1)))))))</f>
        <v>7</v>
      </c>
      <c r="O231" s="26" t="s">
        <v>51</v>
      </c>
      <c r="P231" s="1" t="s">
        <v>118</v>
      </c>
      <c r="Q231" s="1"/>
      <c r="R231" s="21"/>
      <c r="S231" s="7" t="str">
        <f>Tabela813[[#This Row],[NR]]&amp;" - "&amp;Tabela813[[#This Row],[Especificação]]</f>
        <v>1.1.3.1.99.0.6.00 - Outras Contribuições de Melhoria - Juros de Mora</v>
      </c>
      <c r="T231" s="7" t="str">
        <f>Tabela813[[#This Row],[NR]]&amp;" - "&amp;Tabela813[[#This Row],[Especificação]]</f>
        <v>1.1.3.1.99.0.6.00 - Outras Contribuições de Melhoria - Juros de Mora</v>
      </c>
      <c r="U231" s="7" t="str">
        <f>Tabela813[[#This Row],[NR]]&amp; " - "&amp;Tabela813[[#This Row],[Especificação]]</f>
        <v>1.1.3.1.99.0.6.00 - Outras Contribuições de Melhoria - Juros de Mora</v>
      </c>
    </row>
    <row r="232" spans="1:21" s="38" customFormat="1" x14ac:dyDescent="0.25">
      <c r="A232" s="297"/>
      <c r="B232" s="74"/>
      <c r="C232" s="26" t="s">
        <v>1558</v>
      </c>
      <c r="D232" s="26" t="s">
        <v>1558</v>
      </c>
      <c r="E232" s="26" t="s">
        <v>1559</v>
      </c>
      <c r="F232" s="26" t="s">
        <v>1558</v>
      </c>
      <c r="G232" s="26" t="s">
        <v>1574</v>
      </c>
      <c r="H232" s="26" t="s">
        <v>1561</v>
      </c>
      <c r="I232" s="26" t="s">
        <v>1565</v>
      </c>
      <c r="J232" s="26" t="s">
        <v>1564</v>
      </c>
      <c r="K232" s="21" t="str">
        <f>IF(Tabela813[[#This Row],[C]]&lt;&gt;"",IF(Tabela813[[#This Row],[RED]]&lt;&gt;"",(Tabela813[[#This Row],[RED]] &amp; "."),"") &amp; CONCATENATE(Tabela813[[#This Row],[C]],".",Tabela813[[#This Row],[O]],".",Tabela813[[#This Row],[E]],".",Tabela813[[#This Row],[D1]],".",Tabela813[[#This Row],[D2]],".",Tabela813[[#This Row],[D3]],".",Tabela813[[#This Row],[T]],".",Tabela813[[#This Row],[D4]]),"")</f>
        <v>1.1.3.1.99.0.7.00</v>
      </c>
      <c r="L232" s="27" t="s">
        <v>963</v>
      </c>
      <c r="M232" s="21" t="str">
        <f t="shared" si="3"/>
        <v>A</v>
      </c>
      <c r="N232" s="21">
        <f>IF(VALUE(Tabela813[[#This Row],[RED]]) &gt; 0,1,0) + IF(VALUE(J232)&gt;0,8,IF(VALUE(I232)&gt;0,7,IF(VALUE(H232)&gt;0,6,IF(VALUE(G232)&gt;0,5,IF(VALUE(F232)&gt;0,4,IF(VALUE(E232)&gt;0,3,IF(VALUE(D232)&gt;0,2,1)))))))</f>
        <v>7</v>
      </c>
      <c r="O232" s="26" t="s">
        <v>51</v>
      </c>
      <c r="P232" s="1" t="s">
        <v>118</v>
      </c>
      <c r="Q232" s="1"/>
      <c r="R232" s="21"/>
      <c r="S232" s="7" t="str">
        <f>Tabela813[[#This Row],[NR]]&amp;" - "&amp;Tabela813[[#This Row],[Especificação]]</f>
        <v>1.1.3.1.99.0.7.00 - Outras Contribuições de Melhoria - Dívida Ativa - Multas da Dívida Ativa</v>
      </c>
      <c r="T232" s="7" t="str">
        <f>Tabela813[[#This Row],[NR]]&amp;" - "&amp;Tabela813[[#This Row],[Especificação]]</f>
        <v>1.1.3.1.99.0.7.00 - Outras Contribuições de Melhoria - Dívida Ativa - Multas da Dívida Ativa</v>
      </c>
      <c r="U232" s="7" t="str">
        <f>Tabela813[[#This Row],[NR]]&amp; " - "&amp;Tabela813[[#This Row],[Especificação]]</f>
        <v>1.1.3.1.99.0.7.00 - Outras Contribuições de Melhoria - Dívida Ativa - Multas da Dívida Ativa</v>
      </c>
    </row>
    <row r="233" spans="1:21" s="38" customFormat="1" x14ac:dyDescent="0.25">
      <c r="A233" s="297"/>
      <c r="B233" s="74"/>
      <c r="C233" s="26" t="s">
        <v>1558</v>
      </c>
      <c r="D233" s="26" t="s">
        <v>1558</v>
      </c>
      <c r="E233" s="26" t="s">
        <v>1559</v>
      </c>
      <c r="F233" s="26" t="s">
        <v>1558</v>
      </c>
      <c r="G233" s="26" t="s">
        <v>1574</v>
      </c>
      <c r="H233" s="26" t="s">
        <v>1561</v>
      </c>
      <c r="I233" s="26" t="s">
        <v>1566</v>
      </c>
      <c r="J233" s="26" t="s">
        <v>1564</v>
      </c>
      <c r="K233" s="21" t="str">
        <f>IF(Tabela813[[#This Row],[C]]&lt;&gt;"",IF(Tabela813[[#This Row],[RED]]&lt;&gt;"",(Tabela813[[#This Row],[RED]] &amp; "."),"") &amp; CONCATENATE(Tabela813[[#This Row],[C]],".",Tabela813[[#This Row],[O]],".",Tabela813[[#This Row],[E]],".",Tabela813[[#This Row],[D1]],".",Tabela813[[#This Row],[D2]],".",Tabela813[[#This Row],[D3]],".",Tabela813[[#This Row],[T]],".",Tabela813[[#This Row],[D4]]),"")</f>
        <v>1.1.3.1.99.0.8.00</v>
      </c>
      <c r="L233" s="27" t="s">
        <v>964</v>
      </c>
      <c r="M233" s="21" t="str">
        <f t="shared" si="3"/>
        <v>A</v>
      </c>
      <c r="N233" s="21">
        <f>IF(VALUE(Tabela813[[#This Row],[RED]]) &gt; 0,1,0) + IF(VALUE(J233)&gt;0,8,IF(VALUE(I233)&gt;0,7,IF(VALUE(H233)&gt;0,6,IF(VALUE(G233)&gt;0,5,IF(VALUE(F233)&gt;0,4,IF(VALUE(E233)&gt;0,3,IF(VALUE(D233)&gt;0,2,1)))))))</f>
        <v>7</v>
      </c>
      <c r="O233" s="26" t="s">
        <v>51</v>
      </c>
      <c r="P233" s="1" t="s">
        <v>118</v>
      </c>
      <c r="Q233" s="1"/>
      <c r="R233" s="21"/>
      <c r="S233" s="7" t="str">
        <f>Tabela813[[#This Row],[NR]]&amp;" - "&amp;Tabela813[[#This Row],[Especificação]]</f>
        <v>1.1.3.1.99.0.8.00 - Outras Contribuições de Melhoria - Juros de Mora da Dívida Ativa</v>
      </c>
      <c r="T233" s="7" t="str">
        <f>Tabela813[[#This Row],[NR]]&amp;" - "&amp;Tabela813[[#This Row],[Especificação]]</f>
        <v>1.1.3.1.99.0.8.00 - Outras Contribuições de Melhoria - Juros de Mora da Dívida Ativa</v>
      </c>
      <c r="U233" s="7" t="str">
        <f>Tabela813[[#This Row],[NR]]&amp; " - "&amp;Tabela813[[#This Row],[Especificação]]</f>
        <v>1.1.3.1.99.0.8.00 - Outras Contribuições de Melhoria - Juros de Mora da Dívida Ativa</v>
      </c>
    </row>
    <row r="234" spans="1:21" ht="45" x14ac:dyDescent="0.25">
      <c r="A234" s="84"/>
      <c r="B234" s="73"/>
      <c r="C234" s="26" t="s">
        <v>1558</v>
      </c>
      <c r="D234" s="26" t="s">
        <v>1567</v>
      </c>
      <c r="E234" s="26" t="s">
        <v>1561</v>
      </c>
      <c r="F234" s="26" t="s">
        <v>1561</v>
      </c>
      <c r="G234" s="26" t="s">
        <v>1564</v>
      </c>
      <c r="H234" s="26" t="s">
        <v>1561</v>
      </c>
      <c r="I234" s="26" t="s">
        <v>1561</v>
      </c>
      <c r="J234" s="26" t="s">
        <v>1564</v>
      </c>
      <c r="K234" s="21" t="str">
        <f>IF(Tabela813[[#This Row],[C]]&lt;&gt;"",IF(Tabela813[[#This Row],[RED]]&lt;&gt;"",(Tabela813[[#This Row],[RED]] &amp; "."),"") &amp; CONCATENATE(Tabela813[[#This Row],[C]],".",Tabela813[[#This Row],[O]],".",Tabela813[[#This Row],[E]],".",Tabela813[[#This Row],[D1]],".",Tabela813[[#This Row],[D2]],".",Tabela813[[#This Row],[D3]],".",Tabela813[[#This Row],[T]],".",Tabela813[[#This Row],[D4]]),"")</f>
        <v>1.2.0.0.00.0.0.00</v>
      </c>
      <c r="L234" s="27" t="s">
        <v>119</v>
      </c>
      <c r="M234" s="21" t="str">
        <f t="shared" si="3"/>
        <v>S</v>
      </c>
      <c r="N234" s="21">
        <f>IF(VALUE(Tabela813[[#This Row],[RED]]) &gt; 0,1,0) + IF(VALUE(J234)&gt;0,8,IF(VALUE(I234)&gt;0,7,IF(VALUE(H234)&gt;0,6,IF(VALUE(G234)&gt;0,5,IF(VALUE(F234)&gt;0,4,IF(VALUE(E234)&gt;0,3,IF(VALUE(D234)&gt;0,2,1)))))))</f>
        <v>2</v>
      </c>
      <c r="O234" s="26" t="s">
        <v>45</v>
      </c>
      <c r="P234" s="1" t="s">
        <v>4199</v>
      </c>
      <c r="Q234" s="1"/>
      <c r="R234" s="21"/>
      <c r="S234" s="7" t="str">
        <f>Tabela813[[#This Row],[NR]]&amp;" - "&amp;Tabela813[[#This Row],[Especificação]]</f>
        <v>1.2.0.0.00.0.0.00 - Contribuições</v>
      </c>
      <c r="T234" s="7" t="str">
        <f>Tabela813[[#This Row],[NR]]&amp;" - "&amp;Tabela813[[#This Row],[Especificação]]</f>
        <v>1.2.0.0.00.0.0.00 - Contribuições</v>
      </c>
      <c r="U234" s="7" t="str">
        <f>Tabela813[[#This Row],[NR]]&amp; " - "&amp;Tabela813[[#This Row],[Especificação]]</f>
        <v>1.2.0.0.00.0.0.00 - Contribuições</v>
      </c>
    </row>
    <row r="235" spans="1:21" x14ac:dyDescent="0.25">
      <c r="A235" s="84"/>
      <c r="B235" s="73"/>
      <c r="C235" s="26" t="s">
        <v>1558</v>
      </c>
      <c r="D235" s="26" t="s">
        <v>1567</v>
      </c>
      <c r="E235" s="26" t="s">
        <v>1558</v>
      </c>
      <c r="F235" s="26" t="s">
        <v>1561</v>
      </c>
      <c r="G235" s="26" t="s">
        <v>1564</v>
      </c>
      <c r="H235" s="26" t="s">
        <v>1561</v>
      </c>
      <c r="I235" s="26" t="s">
        <v>1561</v>
      </c>
      <c r="J235" s="26" t="s">
        <v>1564</v>
      </c>
      <c r="K235" s="21" t="str">
        <f>IF(Tabela813[[#This Row],[C]]&lt;&gt;"",IF(Tabela813[[#This Row],[RED]]&lt;&gt;"",(Tabela813[[#This Row],[RED]] &amp; "."),"") &amp; CONCATENATE(Tabela813[[#This Row],[C]],".",Tabela813[[#This Row],[O]],".",Tabela813[[#This Row],[E]],".",Tabela813[[#This Row],[D1]],".",Tabela813[[#This Row],[D2]],".",Tabela813[[#This Row],[D3]],".",Tabela813[[#This Row],[T]],".",Tabela813[[#This Row],[D4]]),"")</f>
        <v>1.2.1.0.00.0.0.00</v>
      </c>
      <c r="L235" s="27" t="s">
        <v>120</v>
      </c>
      <c r="M235" s="21" t="str">
        <f t="shared" si="3"/>
        <v>S</v>
      </c>
      <c r="N235" s="21">
        <f>IF(VALUE(Tabela813[[#This Row],[RED]]) &gt; 0,1,0) + IF(VALUE(J235)&gt;0,8,IF(VALUE(I235)&gt;0,7,IF(VALUE(H235)&gt;0,6,IF(VALUE(G235)&gt;0,5,IF(VALUE(F235)&gt;0,4,IF(VALUE(E235)&gt;0,3,IF(VALUE(D235)&gt;0,2,1)))))))</f>
        <v>3</v>
      </c>
      <c r="O235" s="26" t="s">
        <v>45</v>
      </c>
      <c r="P235" s="1" t="s">
        <v>121</v>
      </c>
      <c r="Q235" s="1"/>
      <c r="R235" s="21"/>
      <c r="S235" s="7" t="str">
        <f>Tabela813[[#This Row],[NR]]&amp;" - "&amp;Tabela813[[#This Row],[Especificação]]</f>
        <v>1.2.1.0.00.0.0.00 - Contribuições Sociais</v>
      </c>
      <c r="T235" s="7" t="str">
        <f>Tabela813[[#This Row],[NR]]&amp;" - "&amp;Tabela813[[#This Row],[Especificação]]</f>
        <v>1.2.1.0.00.0.0.00 - Contribuições Sociais</v>
      </c>
      <c r="U235" s="7" t="str">
        <f>Tabela813[[#This Row],[NR]]&amp; " - "&amp;Tabela813[[#This Row],[Especificação]]</f>
        <v>1.2.1.0.00.0.0.00 - Contribuições Sociais</v>
      </c>
    </row>
    <row r="236" spans="1:21" s="39" customFormat="1" ht="30" x14ac:dyDescent="0.25">
      <c r="A236" s="84"/>
      <c r="B236" s="73"/>
      <c r="C236" s="26" t="s">
        <v>1558</v>
      </c>
      <c r="D236" s="26" t="s">
        <v>1567</v>
      </c>
      <c r="E236" s="26" t="s">
        <v>1558</v>
      </c>
      <c r="F236" s="26" t="s">
        <v>1569</v>
      </c>
      <c r="G236" s="26" t="s">
        <v>1564</v>
      </c>
      <c r="H236" s="26" t="s">
        <v>1561</v>
      </c>
      <c r="I236" s="26" t="s">
        <v>1561</v>
      </c>
      <c r="J236" s="26" t="s">
        <v>1564</v>
      </c>
      <c r="K236" s="21" t="str">
        <f>IF(Tabela813[[#This Row],[C]]&lt;&gt;"",IF(Tabela813[[#This Row],[RED]]&lt;&gt;"",(Tabela813[[#This Row],[RED]] &amp; "."),"") &amp; CONCATENATE(Tabela813[[#This Row],[C]],".",Tabela813[[#This Row],[O]],".",Tabela813[[#This Row],[E]],".",Tabela813[[#This Row],[D1]],".",Tabela813[[#This Row],[D2]],".",Tabela813[[#This Row],[D3]],".",Tabela813[[#This Row],[T]],".",Tabela813[[#This Row],[D4]]),"")</f>
        <v>1.2.1.5.00.0.0.00</v>
      </c>
      <c r="L236" s="27" t="s">
        <v>3773</v>
      </c>
      <c r="M236" s="21" t="str">
        <f t="shared" si="3"/>
        <v>S</v>
      </c>
      <c r="N236" s="21">
        <f>IF(VALUE(Tabela813[[#This Row],[RED]]) &gt; 0,1,0) + IF(VALUE(J236)&gt;0,8,IF(VALUE(I236)&gt;0,7,IF(VALUE(H236)&gt;0,6,IF(VALUE(G236)&gt;0,5,IF(VALUE(F236)&gt;0,4,IF(VALUE(E236)&gt;0,3,IF(VALUE(D236)&gt;0,2,1)))))))</f>
        <v>4</v>
      </c>
      <c r="O236" s="26" t="s">
        <v>45</v>
      </c>
      <c r="P236" s="1" t="s">
        <v>122</v>
      </c>
      <c r="Q236" s="1"/>
      <c r="R236" s="21"/>
      <c r="S236" s="7" t="str">
        <f>Tabela813[[#This Row],[NR]]&amp;" - "&amp;Tabela813[[#This Row],[Especificação]]</f>
        <v>1.2.1.5.00.0.0.00 - Contribuições para Regimes Próprios de Previdência e Sistema de Proteção Social</v>
      </c>
      <c r="T236" s="7" t="str">
        <f>Tabela813[[#This Row],[NR]]&amp;" - "&amp;Tabela813[[#This Row],[Especificação]]</f>
        <v>1.2.1.5.00.0.0.00 - Contribuições para Regimes Próprios de Previdência e Sistema de Proteção Social</v>
      </c>
      <c r="U236" s="7" t="str">
        <f>Tabela813[[#This Row],[NR]]&amp; " - "&amp;Tabela813[[#This Row],[Especificação]]</f>
        <v>1.2.1.5.00.0.0.00 - Contribuições para Regimes Próprios de Previdência e Sistema de Proteção Social</v>
      </c>
    </row>
    <row r="237" spans="1:21" ht="30" x14ac:dyDescent="0.25">
      <c r="A237" s="84"/>
      <c r="B237" s="73"/>
      <c r="C237" s="26" t="s">
        <v>1558</v>
      </c>
      <c r="D237" s="26" t="s">
        <v>1567</v>
      </c>
      <c r="E237" s="26" t="s">
        <v>1558</v>
      </c>
      <c r="F237" s="26" t="s">
        <v>1569</v>
      </c>
      <c r="G237" s="26" t="s">
        <v>1560</v>
      </c>
      <c r="H237" s="26" t="s">
        <v>1561</v>
      </c>
      <c r="I237" s="26" t="s">
        <v>1561</v>
      </c>
      <c r="J237" s="26" t="s">
        <v>1564</v>
      </c>
      <c r="K237" s="21" t="str">
        <f>IF(Tabela813[[#This Row],[C]]&lt;&gt;"",IF(Tabela813[[#This Row],[RED]]&lt;&gt;"",(Tabela813[[#This Row],[RED]] &amp; "."),"") &amp; CONCATENATE(Tabela813[[#This Row],[C]],".",Tabela813[[#This Row],[O]],".",Tabela813[[#This Row],[E]],".",Tabela813[[#This Row],[D1]],".",Tabela813[[#This Row],[D2]],".",Tabela813[[#This Row],[D3]],".",Tabela813[[#This Row],[T]],".",Tabela813[[#This Row],[D4]]),"")</f>
        <v>1.2.1.5.01.0.0.00</v>
      </c>
      <c r="L237" s="27" t="s">
        <v>123</v>
      </c>
      <c r="M237" s="21" t="str">
        <f t="shared" si="3"/>
        <v>S</v>
      </c>
      <c r="N237" s="21">
        <f>IF(VALUE(Tabela813[[#This Row],[RED]]) &gt; 0,1,0) + IF(VALUE(J237)&gt;0,8,IF(VALUE(I237)&gt;0,7,IF(VALUE(H237)&gt;0,6,IF(VALUE(G237)&gt;0,5,IF(VALUE(F237)&gt;0,4,IF(VALUE(E237)&gt;0,3,IF(VALUE(D237)&gt;0,2,1)))))))</f>
        <v>5</v>
      </c>
      <c r="O237" s="26" t="s">
        <v>51</v>
      </c>
      <c r="P237" s="1" t="s">
        <v>124</v>
      </c>
      <c r="Q237" s="1"/>
      <c r="R237" s="21"/>
      <c r="S237" s="7" t="str">
        <f>Tabela813[[#This Row],[NR]]&amp;" - "&amp;Tabela813[[#This Row],[Especificação]]</f>
        <v>1.2.1.5.01.0.0.00 - Contribuição do Servidor Civil</v>
      </c>
      <c r="T237" s="7" t="str">
        <f>Tabela813[[#This Row],[NR]]&amp;" - "&amp;Tabela813[[#This Row],[Especificação]]</f>
        <v>1.2.1.5.01.0.0.00 - Contribuição do Servidor Civil</v>
      </c>
      <c r="U237" s="7" t="str">
        <f>Tabela813[[#This Row],[NR]]&amp; " - "&amp;Tabela813[[#This Row],[Especificação]]</f>
        <v>1.2.1.5.01.0.0.00 - Contribuição do Servidor Civil</v>
      </c>
    </row>
    <row r="238" spans="1:21" ht="30" x14ac:dyDescent="0.25">
      <c r="A238" s="84"/>
      <c r="B238" s="73"/>
      <c r="C238" s="26" t="s">
        <v>1558</v>
      </c>
      <c r="D238" s="26" t="s">
        <v>1567</v>
      </c>
      <c r="E238" s="26" t="s">
        <v>1558</v>
      </c>
      <c r="F238" s="26" t="s">
        <v>1569</v>
      </c>
      <c r="G238" s="26" t="s">
        <v>1560</v>
      </c>
      <c r="H238" s="26" t="s">
        <v>1558</v>
      </c>
      <c r="I238" s="26" t="s">
        <v>1561</v>
      </c>
      <c r="J238" s="26" t="s">
        <v>1564</v>
      </c>
      <c r="K238" s="21" t="str">
        <f>IF(Tabela813[[#This Row],[C]]&lt;&gt;"",IF(Tabela813[[#This Row],[RED]]&lt;&gt;"",(Tabela813[[#This Row],[RED]] &amp; "."),"") &amp; CONCATENATE(Tabela813[[#This Row],[C]],".",Tabela813[[#This Row],[O]],".",Tabela813[[#This Row],[E]],".",Tabela813[[#This Row],[D1]],".",Tabela813[[#This Row],[D2]],".",Tabela813[[#This Row],[D3]],".",Tabela813[[#This Row],[T]],".",Tabela813[[#This Row],[D4]]),"")</f>
        <v>1.2.1.5.01.1.0.00</v>
      </c>
      <c r="L238" s="27" t="s">
        <v>125</v>
      </c>
      <c r="M238" s="21" t="str">
        <f t="shared" si="3"/>
        <v>S</v>
      </c>
      <c r="N238" s="21">
        <f>IF(VALUE(Tabela813[[#This Row],[RED]]) &gt; 0,1,0) + IF(VALUE(J238)&gt;0,8,IF(VALUE(I238)&gt;0,7,IF(VALUE(H238)&gt;0,6,IF(VALUE(G238)&gt;0,5,IF(VALUE(F238)&gt;0,4,IF(VALUE(E238)&gt;0,3,IF(VALUE(D238)&gt;0,2,1)))))))</f>
        <v>6</v>
      </c>
      <c r="O238" s="26" t="s">
        <v>51</v>
      </c>
      <c r="P238" s="1" t="s">
        <v>126</v>
      </c>
      <c r="Q238" s="1"/>
      <c r="R238" s="21"/>
      <c r="S238" s="7" t="str">
        <f>Tabela813[[#This Row],[NR]]&amp;" - "&amp;Tabela813[[#This Row],[Especificação]]</f>
        <v>1.2.1.5.01.1.0.00 - Contribuição do Servidor Civil Ativo</v>
      </c>
      <c r="T238" s="7" t="str">
        <f>Tabela813[[#This Row],[NR]]&amp;" - "&amp;Tabela813[[#This Row],[Especificação]]</f>
        <v>1.2.1.5.01.1.0.00 - Contribuição do Servidor Civil Ativo</v>
      </c>
      <c r="U238" s="7" t="str">
        <f>Tabela813[[#This Row],[NR]]&amp; " - "&amp;Tabela813[[#This Row],[Especificação]]</f>
        <v>1.2.1.5.01.1.0.00 - Contribuição do Servidor Civil Ativo</v>
      </c>
    </row>
    <row r="239" spans="1:21" ht="30" x14ac:dyDescent="0.25">
      <c r="A239" s="84"/>
      <c r="B239" s="73"/>
      <c r="C239" s="26" t="s">
        <v>1558</v>
      </c>
      <c r="D239" s="26" t="s">
        <v>1567</v>
      </c>
      <c r="E239" s="26" t="s">
        <v>1558</v>
      </c>
      <c r="F239" s="26" t="s">
        <v>1569</v>
      </c>
      <c r="G239" s="26" t="s">
        <v>1560</v>
      </c>
      <c r="H239" s="26" t="s">
        <v>1558</v>
      </c>
      <c r="I239" s="26" t="s">
        <v>1558</v>
      </c>
      <c r="J239" s="26" t="s">
        <v>1564</v>
      </c>
      <c r="K239" s="21" t="str">
        <f>IF(Tabela813[[#This Row],[C]]&lt;&gt;"",IF(Tabela813[[#This Row],[RED]]&lt;&gt;"",(Tabela813[[#This Row],[RED]] &amp; "."),"") &amp; CONCATENATE(Tabela813[[#This Row],[C]],".",Tabela813[[#This Row],[O]],".",Tabela813[[#This Row],[E]],".",Tabela813[[#This Row],[D1]],".",Tabela813[[#This Row],[D2]],".",Tabela813[[#This Row],[D3]],".",Tabela813[[#This Row],[T]],".",Tabela813[[#This Row],[D4]]),"")</f>
        <v>1.2.1.5.01.1.1.00</v>
      </c>
      <c r="L239" s="27" t="s">
        <v>965</v>
      </c>
      <c r="M239" s="21" t="str">
        <f t="shared" si="3"/>
        <v>A</v>
      </c>
      <c r="N239" s="21">
        <f>IF(VALUE(Tabela813[[#This Row],[RED]]) &gt; 0,1,0) + IF(VALUE(J239)&gt;0,8,IF(VALUE(I239)&gt;0,7,IF(VALUE(H239)&gt;0,6,IF(VALUE(G239)&gt;0,5,IF(VALUE(F239)&gt;0,4,IF(VALUE(E239)&gt;0,3,IF(VALUE(D239)&gt;0,2,1)))))))</f>
        <v>7</v>
      </c>
      <c r="O239" s="26" t="s">
        <v>51</v>
      </c>
      <c r="P239" s="1" t="s">
        <v>126</v>
      </c>
      <c r="Q239" s="1"/>
      <c r="R239" s="21"/>
      <c r="S239" s="7" t="str">
        <f>Tabela813[[#This Row],[NR]]&amp;" - "&amp;Tabela813[[#This Row],[Especificação]]</f>
        <v>1.2.1.5.01.1.1.00 - Contribuição do Servidor Civil Ativo - Principal</v>
      </c>
      <c r="T239" s="7" t="str">
        <f>Tabela813[[#This Row],[NR]]&amp;" - "&amp;Tabela813[[#This Row],[Especificação]]</f>
        <v>1.2.1.5.01.1.1.00 - Contribuição do Servidor Civil Ativo - Principal</v>
      </c>
      <c r="U239" s="7" t="str">
        <f>Tabela813[[#This Row],[NR]]&amp; " - "&amp;Tabela813[[#This Row],[Especificação]]</f>
        <v>1.2.1.5.01.1.1.00 - Contribuição do Servidor Civil Ativo - Principal</v>
      </c>
    </row>
    <row r="240" spans="1:21" ht="30" x14ac:dyDescent="0.25">
      <c r="A240" s="84"/>
      <c r="B240" s="73"/>
      <c r="C240" s="26" t="s">
        <v>1558</v>
      </c>
      <c r="D240" s="26" t="s">
        <v>1567</v>
      </c>
      <c r="E240" s="26" t="s">
        <v>1558</v>
      </c>
      <c r="F240" s="26" t="s">
        <v>1569</v>
      </c>
      <c r="G240" s="26" t="s">
        <v>1560</v>
      </c>
      <c r="H240" s="26" t="s">
        <v>1558</v>
      </c>
      <c r="I240" s="26" t="s">
        <v>1567</v>
      </c>
      <c r="J240" s="26" t="s">
        <v>1564</v>
      </c>
      <c r="K240" s="21" t="str">
        <f>IF(Tabela813[[#This Row],[C]]&lt;&gt;"",IF(Tabela813[[#This Row],[RED]]&lt;&gt;"",(Tabela813[[#This Row],[RED]] &amp; "."),"") &amp; CONCATENATE(Tabela813[[#This Row],[C]],".",Tabela813[[#This Row],[O]],".",Tabela813[[#This Row],[E]],".",Tabela813[[#This Row],[D1]],".",Tabela813[[#This Row],[D2]],".",Tabela813[[#This Row],[D3]],".",Tabela813[[#This Row],[T]],".",Tabela813[[#This Row],[D4]]),"")</f>
        <v>1.2.1.5.01.1.2.00</v>
      </c>
      <c r="L240" s="27" t="s">
        <v>966</v>
      </c>
      <c r="M240" s="21" t="str">
        <f t="shared" si="3"/>
        <v>A</v>
      </c>
      <c r="N240" s="21">
        <f>IF(VALUE(Tabela813[[#This Row],[RED]]) &gt; 0,1,0) + IF(VALUE(J240)&gt;0,8,IF(VALUE(I240)&gt;0,7,IF(VALUE(H240)&gt;0,6,IF(VALUE(G240)&gt;0,5,IF(VALUE(F240)&gt;0,4,IF(VALUE(E240)&gt;0,3,IF(VALUE(D240)&gt;0,2,1)))))))</f>
        <v>7</v>
      </c>
      <c r="O240" s="26" t="s">
        <v>51</v>
      </c>
      <c r="P240" s="1" t="s">
        <v>126</v>
      </c>
      <c r="Q240" s="1"/>
      <c r="R240" s="21"/>
      <c r="S240" s="7" t="str">
        <f>Tabela813[[#This Row],[NR]]&amp;" - "&amp;Tabela813[[#This Row],[Especificação]]</f>
        <v>1.2.1.5.01.1.2.00 - Contribuição do Servidor Civil Ativo - Multas e Juros de Mora</v>
      </c>
      <c r="T240" s="7" t="str">
        <f>Tabela813[[#This Row],[NR]]&amp;" - "&amp;Tabela813[[#This Row],[Especificação]]</f>
        <v>1.2.1.5.01.1.2.00 - Contribuição do Servidor Civil Ativo - Multas e Juros de Mora</v>
      </c>
      <c r="U240" s="7" t="str">
        <f>Tabela813[[#This Row],[NR]]&amp; " - "&amp;Tabela813[[#This Row],[Especificação]]</f>
        <v>1.2.1.5.01.1.2.00 - Contribuição do Servidor Civil Ativo - Multas e Juros de Mora</v>
      </c>
    </row>
    <row r="241" spans="1:21" ht="30" x14ac:dyDescent="0.25">
      <c r="A241" s="84"/>
      <c r="B241" s="73"/>
      <c r="C241" s="26" t="s">
        <v>1558</v>
      </c>
      <c r="D241" s="26" t="s">
        <v>1567</v>
      </c>
      <c r="E241" s="26" t="s">
        <v>1558</v>
      </c>
      <c r="F241" s="26" t="s">
        <v>1569</v>
      </c>
      <c r="G241" s="26" t="s">
        <v>1560</v>
      </c>
      <c r="H241" s="26" t="s">
        <v>1558</v>
      </c>
      <c r="I241" s="26" t="s">
        <v>1559</v>
      </c>
      <c r="J241" s="26" t="s">
        <v>1564</v>
      </c>
      <c r="K241" s="21" t="str">
        <f>IF(Tabela813[[#This Row],[C]]&lt;&gt;"",IF(Tabela813[[#This Row],[RED]]&lt;&gt;"",(Tabela813[[#This Row],[RED]] &amp; "."),"") &amp; CONCATENATE(Tabela813[[#This Row],[C]],".",Tabela813[[#This Row],[O]],".",Tabela813[[#This Row],[E]],".",Tabela813[[#This Row],[D1]],".",Tabela813[[#This Row],[D2]],".",Tabela813[[#This Row],[D3]],".",Tabela813[[#This Row],[T]],".",Tabela813[[#This Row],[D4]]),"")</f>
        <v>1.2.1.5.01.1.3.00</v>
      </c>
      <c r="L241" s="27" t="s">
        <v>967</v>
      </c>
      <c r="M241" s="21" t="str">
        <f t="shared" si="3"/>
        <v>A</v>
      </c>
      <c r="N241" s="21">
        <f>IF(VALUE(Tabela813[[#This Row],[RED]]) &gt; 0,1,0) + IF(VALUE(J241)&gt;0,8,IF(VALUE(I241)&gt;0,7,IF(VALUE(H241)&gt;0,6,IF(VALUE(G241)&gt;0,5,IF(VALUE(F241)&gt;0,4,IF(VALUE(E241)&gt;0,3,IF(VALUE(D241)&gt;0,2,1)))))))</f>
        <v>7</v>
      </c>
      <c r="O241" s="26" t="s">
        <v>51</v>
      </c>
      <c r="P241" s="1" t="s">
        <v>126</v>
      </c>
      <c r="Q241" s="1"/>
      <c r="R241" s="21"/>
      <c r="S241" s="7" t="str">
        <f>Tabela813[[#This Row],[NR]]&amp;" - "&amp;Tabela813[[#This Row],[Especificação]]</f>
        <v>1.2.1.5.01.1.3.00 - Contribuição do Servidor Civil Ativo - Dívida Ativa</v>
      </c>
      <c r="T241" s="7" t="str">
        <f>Tabela813[[#This Row],[NR]]&amp;" - "&amp;Tabela813[[#This Row],[Especificação]]</f>
        <v>1.2.1.5.01.1.3.00 - Contribuição do Servidor Civil Ativo - Dívida Ativa</v>
      </c>
      <c r="U241" s="7" t="str">
        <f>Tabela813[[#This Row],[NR]]&amp; " - "&amp;Tabela813[[#This Row],[Especificação]]</f>
        <v>1.2.1.5.01.1.3.00 - Contribuição do Servidor Civil Ativo - Dívida Ativa</v>
      </c>
    </row>
    <row r="242" spans="1:21" ht="30" x14ac:dyDescent="0.25">
      <c r="A242" s="84"/>
      <c r="B242" s="73"/>
      <c r="C242" s="26" t="s">
        <v>1558</v>
      </c>
      <c r="D242" s="26" t="s">
        <v>1567</v>
      </c>
      <c r="E242" s="26" t="s">
        <v>1558</v>
      </c>
      <c r="F242" s="26" t="s">
        <v>1569</v>
      </c>
      <c r="G242" s="26" t="s">
        <v>1560</v>
      </c>
      <c r="H242" s="26" t="s">
        <v>1558</v>
      </c>
      <c r="I242" s="26" t="s">
        <v>1568</v>
      </c>
      <c r="J242" s="26" t="s">
        <v>1564</v>
      </c>
      <c r="K242" s="21" t="str">
        <f>IF(Tabela813[[#This Row],[C]]&lt;&gt;"",IF(Tabela813[[#This Row],[RED]]&lt;&gt;"",(Tabela813[[#This Row],[RED]] &amp; "."),"") &amp; CONCATENATE(Tabela813[[#This Row],[C]],".",Tabela813[[#This Row],[O]],".",Tabela813[[#This Row],[E]],".",Tabela813[[#This Row],[D1]],".",Tabela813[[#This Row],[D2]],".",Tabela813[[#This Row],[D3]],".",Tabela813[[#This Row],[T]],".",Tabela813[[#This Row],[D4]]),"")</f>
        <v>1.2.1.5.01.1.4.00</v>
      </c>
      <c r="L242" s="27" t="s">
        <v>968</v>
      </c>
      <c r="M242" s="21" t="str">
        <f t="shared" si="3"/>
        <v>A</v>
      </c>
      <c r="N242" s="21">
        <f>IF(VALUE(Tabela813[[#This Row],[RED]]) &gt; 0,1,0) + IF(VALUE(J242)&gt;0,8,IF(VALUE(I242)&gt;0,7,IF(VALUE(H242)&gt;0,6,IF(VALUE(G242)&gt;0,5,IF(VALUE(F242)&gt;0,4,IF(VALUE(E242)&gt;0,3,IF(VALUE(D242)&gt;0,2,1)))))))</f>
        <v>7</v>
      </c>
      <c r="O242" s="26" t="s">
        <v>51</v>
      </c>
      <c r="P242" s="1" t="s">
        <v>126</v>
      </c>
      <c r="Q242" s="1"/>
      <c r="R242" s="21"/>
      <c r="S242" s="7" t="str">
        <f>Tabela813[[#This Row],[NR]]&amp;" - "&amp;Tabela813[[#This Row],[Especificação]]</f>
        <v>1.2.1.5.01.1.4.00 - Contribuição do Servidor Civil Ativo - Dívida Ativa - Multas e Juros de Mora da Dívida Ativa</v>
      </c>
      <c r="T242" s="7" t="str">
        <f>Tabela813[[#This Row],[NR]]&amp;" - "&amp;Tabela813[[#This Row],[Especificação]]</f>
        <v>1.2.1.5.01.1.4.00 - Contribuição do Servidor Civil Ativo - Dívida Ativa - Multas e Juros de Mora da Dívida Ativa</v>
      </c>
      <c r="U242" s="7" t="str">
        <f>Tabela813[[#This Row],[NR]]&amp; " - "&amp;Tabela813[[#This Row],[Especificação]]</f>
        <v>1.2.1.5.01.1.4.00 - Contribuição do Servidor Civil Ativo - Dívida Ativa - Multas e Juros de Mora da Dívida Ativa</v>
      </c>
    </row>
    <row r="243" spans="1:21" ht="30" x14ac:dyDescent="0.25">
      <c r="A243" s="84"/>
      <c r="B243" s="73"/>
      <c r="C243" s="26" t="s">
        <v>1558</v>
      </c>
      <c r="D243" s="26" t="s">
        <v>1567</v>
      </c>
      <c r="E243" s="26" t="s">
        <v>1558</v>
      </c>
      <c r="F243" s="26" t="s">
        <v>1569</v>
      </c>
      <c r="G243" s="26" t="s">
        <v>1560</v>
      </c>
      <c r="H243" s="26" t="s">
        <v>1558</v>
      </c>
      <c r="I243" s="26" t="s">
        <v>1569</v>
      </c>
      <c r="J243" s="26" t="s">
        <v>1564</v>
      </c>
      <c r="K243" s="21" t="str">
        <f>IF(Tabela813[[#This Row],[C]]&lt;&gt;"",IF(Tabela813[[#This Row],[RED]]&lt;&gt;"",(Tabela813[[#This Row],[RED]] &amp; "."),"") &amp; CONCATENATE(Tabela813[[#This Row],[C]],".",Tabela813[[#This Row],[O]],".",Tabela813[[#This Row],[E]],".",Tabela813[[#This Row],[D1]],".",Tabela813[[#This Row],[D2]],".",Tabela813[[#This Row],[D3]],".",Tabela813[[#This Row],[T]],".",Tabela813[[#This Row],[D4]]),"")</f>
        <v>1.2.1.5.01.1.5.00</v>
      </c>
      <c r="L243" s="27" t="s">
        <v>969</v>
      </c>
      <c r="M243" s="21" t="str">
        <f t="shared" si="3"/>
        <v>A</v>
      </c>
      <c r="N243" s="21">
        <f>IF(VALUE(Tabela813[[#This Row],[RED]]) &gt; 0,1,0) + IF(VALUE(J243)&gt;0,8,IF(VALUE(I243)&gt;0,7,IF(VALUE(H243)&gt;0,6,IF(VALUE(G243)&gt;0,5,IF(VALUE(F243)&gt;0,4,IF(VALUE(E243)&gt;0,3,IF(VALUE(D243)&gt;0,2,1)))))))</f>
        <v>7</v>
      </c>
      <c r="O243" s="26" t="s">
        <v>51</v>
      </c>
      <c r="P243" s="1" t="s">
        <v>126</v>
      </c>
      <c r="Q243" s="1"/>
      <c r="R243" s="21"/>
      <c r="S243" s="7" t="str">
        <f>Tabela813[[#This Row],[NR]]&amp;" - "&amp;Tabela813[[#This Row],[Especificação]]</f>
        <v>1.2.1.5.01.1.5.00 - Contribuição do Servidor Civil Ativo - Multas</v>
      </c>
      <c r="T243" s="7" t="str">
        <f>Tabela813[[#This Row],[NR]]&amp;" - "&amp;Tabela813[[#This Row],[Especificação]]</f>
        <v>1.2.1.5.01.1.5.00 - Contribuição do Servidor Civil Ativo - Multas</v>
      </c>
      <c r="U243" s="7" t="str">
        <f>Tabela813[[#This Row],[NR]]&amp; " - "&amp;Tabela813[[#This Row],[Especificação]]</f>
        <v>1.2.1.5.01.1.5.00 - Contribuição do Servidor Civil Ativo - Multas</v>
      </c>
    </row>
    <row r="244" spans="1:21" ht="30" x14ac:dyDescent="0.25">
      <c r="A244" s="84"/>
      <c r="B244" s="73"/>
      <c r="C244" s="26" t="s">
        <v>1558</v>
      </c>
      <c r="D244" s="26" t="s">
        <v>1567</v>
      </c>
      <c r="E244" s="26" t="s">
        <v>1558</v>
      </c>
      <c r="F244" s="26" t="s">
        <v>1569</v>
      </c>
      <c r="G244" s="26" t="s">
        <v>1560</v>
      </c>
      <c r="H244" s="26" t="s">
        <v>1558</v>
      </c>
      <c r="I244" s="26" t="s">
        <v>1563</v>
      </c>
      <c r="J244" s="26" t="s">
        <v>1564</v>
      </c>
      <c r="K244" s="21" t="str">
        <f>IF(Tabela813[[#This Row],[C]]&lt;&gt;"",IF(Tabela813[[#This Row],[RED]]&lt;&gt;"",(Tabela813[[#This Row],[RED]] &amp; "."),"") &amp; CONCATENATE(Tabela813[[#This Row],[C]],".",Tabela813[[#This Row],[O]],".",Tabela813[[#This Row],[E]],".",Tabela813[[#This Row],[D1]],".",Tabela813[[#This Row],[D2]],".",Tabela813[[#This Row],[D3]],".",Tabela813[[#This Row],[T]],".",Tabela813[[#This Row],[D4]]),"")</f>
        <v>1.2.1.5.01.1.6.00</v>
      </c>
      <c r="L244" s="27" t="s">
        <v>970</v>
      </c>
      <c r="M244" s="21" t="str">
        <f t="shared" si="3"/>
        <v>A</v>
      </c>
      <c r="N244" s="21">
        <f>IF(VALUE(Tabela813[[#This Row],[RED]]) &gt; 0,1,0) + IF(VALUE(J244)&gt;0,8,IF(VALUE(I244)&gt;0,7,IF(VALUE(H244)&gt;0,6,IF(VALUE(G244)&gt;0,5,IF(VALUE(F244)&gt;0,4,IF(VALUE(E244)&gt;0,3,IF(VALUE(D244)&gt;0,2,1)))))))</f>
        <v>7</v>
      </c>
      <c r="O244" s="26" t="s">
        <v>51</v>
      </c>
      <c r="P244" s="1" t="s">
        <v>126</v>
      </c>
      <c r="Q244" s="1"/>
      <c r="R244" s="21"/>
      <c r="S244" s="7" t="str">
        <f>Tabela813[[#This Row],[NR]]&amp;" - "&amp;Tabela813[[#This Row],[Especificação]]</f>
        <v>1.2.1.5.01.1.6.00 - Contribuição do Servidor Civil Ativo - Juros de Mora</v>
      </c>
      <c r="T244" s="7" t="str">
        <f>Tabela813[[#This Row],[NR]]&amp;" - "&amp;Tabela813[[#This Row],[Especificação]]</f>
        <v>1.2.1.5.01.1.6.00 - Contribuição do Servidor Civil Ativo - Juros de Mora</v>
      </c>
      <c r="U244" s="7" t="str">
        <f>Tabela813[[#This Row],[NR]]&amp; " - "&amp;Tabela813[[#This Row],[Especificação]]</f>
        <v>1.2.1.5.01.1.6.00 - Contribuição do Servidor Civil Ativo - Juros de Mora</v>
      </c>
    </row>
    <row r="245" spans="1:21" ht="30" x14ac:dyDescent="0.25">
      <c r="A245" s="84"/>
      <c r="B245" s="73"/>
      <c r="C245" s="26" t="s">
        <v>1558</v>
      </c>
      <c r="D245" s="26" t="s">
        <v>1567</v>
      </c>
      <c r="E245" s="26" t="s">
        <v>1558</v>
      </c>
      <c r="F245" s="26" t="s">
        <v>1569</v>
      </c>
      <c r="G245" s="26" t="s">
        <v>1560</v>
      </c>
      <c r="H245" s="26" t="s">
        <v>1558</v>
      </c>
      <c r="I245" s="26" t="s">
        <v>1565</v>
      </c>
      <c r="J245" s="26" t="s">
        <v>1564</v>
      </c>
      <c r="K245" s="21" t="str">
        <f>IF(Tabela813[[#This Row],[C]]&lt;&gt;"",IF(Tabela813[[#This Row],[RED]]&lt;&gt;"",(Tabela813[[#This Row],[RED]] &amp; "."),"") &amp; CONCATENATE(Tabela813[[#This Row],[C]],".",Tabela813[[#This Row],[O]],".",Tabela813[[#This Row],[E]],".",Tabela813[[#This Row],[D1]],".",Tabela813[[#This Row],[D2]],".",Tabela813[[#This Row],[D3]],".",Tabela813[[#This Row],[T]],".",Tabela813[[#This Row],[D4]]),"")</f>
        <v>1.2.1.5.01.1.7.00</v>
      </c>
      <c r="L245" s="27" t="s">
        <v>971</v>
      </c>
      <c r="M245" s="21" t="str">
        <f t="shared" si="3"/>
        <v>A</v>
      </c>
      <c r="N245" s="21">
        <f>IF(VALUE(Tabela813[[#This Row],[RED]]) &gt; 0,1,0) + IF(VALUE(J245)&gt;0,8,IF(VALUE(I245)&gt;0,7,IF(VALUE(H245)&gt;0,6,IF(VALUE(G245)&gt;0,5,IF(VALUE(F245)&gt;0,4,IF(VALUE(E245)&gt;0,3,IF(VALUE(D245)&gt;0,2,1)))))))</f>
        <v>7</v>
      </c>
      <c r="O245" s="26" t="s">
        <v>51</v>
      </c>
      <c r="P245" s="1" t="s">
        <v>126</v>
      </c>
      <c r="Q245" s="1"/>
      <c r="R245" s="21"/>
      <c r="S245" s="7" t="str">
        <f>Tabela813[[#This Row],[NR]]&amp;" - "&amp;Tabela813[[#This Row],[Especificação]]</f>
        <v>1.2.1.5.01.1.7.00 - Contribuição do Servidor Civil Ativo - Dívida Ativa - Multas da Dívida Ativa</v>
      </c>
      <c r="T245" s="7" t="str">
        <f>Tabela813[[#This Row],[NR]]&amp;" - "&amp;Tabela813[[#This Row],[Especificação]]</f>
        <v>1.2.1.5.01.1.7.00 - Contribuição do Servidor Civil Ativo - Dívida Ativa - Multas da Dívida Ativa</v>
      </c>
      <c r="U245" s="7" t="str">
        <f>Tabela813[[#This Row],[NR]]&amp; " - "&amp;Tabela813[[#This Row],[Especificação]]</f>
        <v>1.2.1.5.01.1.7.00 - Contribuição do Servidor Civil Ativo - Dívida Ativa - Multas da Dívida Ativa</v>
      </c>
    </row>
    <row r="246" spans="1:21" ht="30" x14ac:dyDescent="0.25">
      <c r="A246" s="84"/>
      <c r="B246" s="73"/>
      <c r="C246" s="26" t="s">
        <v>1558</v>
      </c>
      <c r="D246" s="26" t="s">
        <v>1567</v>
      </c>
      <c r="E246" s="26" t="s">
        <v>1558</v>
      </c>
      <c r="F246" s="26" t="s">
        <v>1569</v>
      </c>
      <c r="G246" s="26" t="s">
        <v>1560</v>
      </c>
      <c r="H246" s="26" t="s">
        <v>1558</v>
      </c>
      <c r="I246" s="26" t="s">
        <v>1566</v>
      </c>
      <c r="J246" s="26" t="s">
        <v>1564</v>
      </c>
      <c r="K246" s="21" t="str">
        <f>IF(Tabela813[[#This Row],[C]]&lt;&gt;"",IF(Tabela813[[#This Row],[RED]]&lt;&gt;"",(Tabela813[[#This Row],[RED]] &amp; "."),"") &amp; CONCATENATE(Tabela813[[#This Row],[C]],".",Tabela813[[#This Row],[O]],".",Tabela813[[#This Row],[E]],".",Tabela813[[#This Row],[D1]],".",Tabela813[[#This Row],[D2]],".",Tabela813[[#This Row],[D3]],".",Tabela813[[#This Row],[T]],".",Tabela813[[#This Row],[D4]]),"")</f>
        <v>1.2.1.5.01.1.8.00</v>
      </c>
      <c r="L246" s="27" t="s">
        <v>972</v>
      </c>
      <c r="M246" s="21" t="str">
        <f t="shared" si="3"/>
        <v>A</v>
      </c>
      <c r="N246" s="21">
        <f>IF(VALUE(Tabela813[[#This Row],[RED]]) &gt; 0,1,0) + IF(VALUE(J246)&gt;0,8,IF(VALUE(I246)&gt;0,7,IF(VALUE(H246)&gt;0,6,IF(VALUE(G246)&gt;0,5,IF(VALUE(F246)&gt;0,4,IF(VALUE(E246)&gt;0,3,IF(VALUE(D246)&gt;0,2,1)))))))</f>
        <v>7</v>
      </c>
      <c r="O246" s="26" t="s">
        <v>51</v>
      </c>
      <c r="P246" s="1" t="s">
        <v>126</v>
      </c>
      <c r="Q246" s="1"/>
      <c r="R246" s="21"/>
      <c r="S246" s="7" t="str">
        <f>Tabela813[[#This Row],[NR]]&amp;" - "&amp;Tabela813[[#This Row],[Especificação]]</f>
        <v>1.2.1.5.01.1.8.00 - Contribuição do Servidor Civil Ativo - Juros de Mora da Dívida Ativa</v>
      </c>
      <c r="T246" s="7" t="str">
        <f>Tabela813[[#This Row],[NR]]&amp;" - "&amp;Tabela813[[#This Row],[Especificação]]</f>
        <v>1.2.1.5.01.1.8.00 - Contribuição do Servidor Civil Ativo - Juros de Mora da Dívida Ativa</v>
      </c>
      <c r="U246" s="7" t="str">
        <f>Tabela813[[#This Row],[NR]]&amp; " - "&amp;Tabela813[[#This Row],[Especificação]]</f>
        <v>1.2.1.5.01.1.8.00 - Contribuição do Servidor Civil Ativo - Juros de Mora da Dívida Ativa</v>
      </c>
    </row>
    <row r="247" spans="1:21" ht="30" x14ac:dyDescent="0.25">
      <c r="A247" s="84"/>
      <c r="B247" s="73"/>
      <c r="C247" s="26" t="s">
        <v>1558</v>
      </c>
      <c r="D247" s="26" t="s">
        <v>1567</v>
      </c>
      <c r="E247" s="26" t="s">
        <v>1558</v>
      </c>
      <c r="F247" s="26" t="s">
        <v>1569</v>
      </c>
      <c r="G247" s="26" t="s">
        <v>1560</v>
      </c>
      <c r="H247" s="26" t="s">
        <v>1567</v>
      </c>
      <c r="I247" s="26" t="s">
        <v>1561</v>
      </c>
      <c r="J247" s="26" t="s">
        <v>1564</v>
      </c>
      <c r="K247" s="21" t="str">
        <f>IF(Tabela813[[#This Row],[C]]&lt;&gt;"",IF(Tabela813[[#This Row],[RED]]&lt;&gt;"",(Tabela813[[#This Row],[RED]] &amp; "."),"") &amp; CONCATENATE(Tabela813[[#This Row],[C]],".",Tabela813[[#This Row],[O]],".",Tabela813[[#This Row],[E]],".",Tabela813[[#This Row],[D1]],".",Tabela813[[#This Row],[D2]],".",Tabela813[[#This Row],[D3]],".",Tabela813[[#This Row],[T]],".",Tabela813[[#This Row],[D4]]),"")</f>
        <v>1.2.1.5.01.2.0.00</v>
      </c>
      <c r="L247" s="27" t="s">
        <v>127</v>
      </c>
      <c r="M247" s="21" t="str">
        <f t="shared" si="3"/>
        <v>S</v>
      </c>
      <c r="N247" s="21">
        <f>IF(VALUE(Tabela813[[#This Row],[RED]]) &gt; 0,1,0) + IF(VALUE(J247)&gt;0,8,IF(VALUE(I247)&gt;0,7,IF(VALUE(H247)&gt;0,6,IF(VALUE(G247)&gt;0,5,IF(VALUE(F247)&gt;0,4,IF(VALUE(E247)&gt;0,3,IF(VALUE(D247)&gt;0,2,1)))))))</f>
        <v>6</v>
      </c>
      <c r="O247" s="26" t="s">
        <v>51</v>
      </c>
      <c r="P247" s="1" t="s">
        <v>128</v>
      </c>
      <c r="Q247" s="1"/>
      <c r="R247" s="21"/>
      <c r="S247" s="7" t="str">
        <f>Tabela813[[#This Row],[NR]]&amp;" - "&amp;Tabela813[[#This Row],[Especificação]]</f>
        <v>1.2.1.5.01.2.0.00 - Contribuição do Servidor Civil Inativo</v>
      </c>
      <c r="T247" s="7" t="str">
        <f>Tabela813[[#This Row],[NR]]&amp;" - "&amp;Tabela813[[#This Row],[Especificação]]</f>
        <v>1.2.1.5.01.2.0.00 - Contribuição do Servidor Civil Inativo</v>
      </c>
      <c r="U247" s="7" t="str">
        <f>Tabela813[[#This Row],[NR]]&amp; " - "&amp;Tabela813[[#This Row],[Especificação]]</f>
        <v>1.2.1.5.01.2.0.00 - Contribuição do Servidor Civil Inativo</v>
      </c>
    </row>
    <row r="248" spans="1:21" ht="30" x14ac:dyDescent="0.25">
      <c r="A248" s="84"/>
      <c r="B248" s="73"/>
      <c r="C248" s="26" t="s">
        <v>1558</v>
      </c>
      <c r="D248" s="26" t="s">
        <v>1567</v>
      </c>
      <c r="E248" s="26" t="s">
        <v>1558</v>
      </c>
      <c r="F248" s="26" t="s">
        <v>1569</v>
      </c>
      <c r="G248" s="26" t="s">
        <v>1560</v>
      </c>
      <c r="H248" s="26" t="s">
        <v>1567</v>
      </c>
      <c r="I248" s="26" t="s">
        <v>1558</v>
      </c>
      <c r="J248" s="26" t="s">
        <v>1564</v>
      </c>
      <c r="K248" s="21" t="str">
        <f>IF(Tabela813[[#This Row],[C]]&lt;&gt;"",IF(Tabela813[[#This Row],[RED]]&lt;&gt;"",(Tabela813[[#This Row],[RED]] &amp; "."),"") &amp; CONCATENATE(Tabela813[[#This Row],[C]],".",Tabela813[[#This Row],[O]],".",Tabela813[[#This Row],[E]],".",Tabela813[[#This Row],[D1]],".",Tabela813[[#This Row],[D2]],".",Tabela813[[#This Row],[D3]],".",Tabela813[[#This Row],[T]],".",Tabela813[[#This Row],[D4]]),"")</f>
        <v>1.2.1.5.01.2.1.00</v>
      </c>
      <c r="L248" s="27" t="s">
        <v>973</v>
      </c>
      <c r="M248" s="21" t="str">
        <f t="shared" si="3"/>
        <v>A</v>
      </c>
      <c r="N248" s="21">
        <f>IF(VALUE(Tabela813[[#This Row],[RED]]) &gt; 0,1,0) + IF(VALUE(J248)&gt;0,8,IF(VALUE(I248)&gt;0,7,IF(VALUE(H248)&gt;0,6,IF(VALUE(G248)&gt;0,5,IF(VALUE(F248)&gt;0,4,IF(VALUE(E248)&gt;0,3,IF(VALUE(D248)&gt;0,2,1)))))))</f>
        <v>7</v>
      </c>
      <c r="O248" s="26" t="s">
        <v>51</v>
      </c>
      <c r="P248" s="1" t="s">
        <v>128</v>
      </c>
      <c r="Q248" s="1"/>
      <c r="R248" s="21"/>
      <c r="S248" s="7" t="str">
        <f>Tabela813[[#This Row],[NR]]&amp;" - "&amp;Tabela813[[#This Row],[Especificação]]</f>
        <v>1.2.1.5.01.2.1.00 - Contribuição do Servidor Civil Inativo - Principal</v>
      </c>
      <c r="T248" s="7" t="str">
        <f>Tabela813[[#This Row],[NR]]&amp;" - "&amp;Tabela813[[#This Row],[Especificação]]</f>
        <v>1.2.1.5.01.2.1.00 - Contribuição do Servidor Civil Inativo - Principal</v>
      </c>
      <c r="U248" s="7" t="str">
        <f>Tabela813[[#This Row],[NR]]&amp; " - "&amp;Tabela813[[#This Row],[Especificação]]</f>
        <v>1.2.1.5.01.2.1.00 - Contribuição do Servidor Civil Inativo - Principal</v>
      </c>
    </row>
    <row r="249" spans="1:21" ht="30" x14ac:dyDescent="0.25">
      <c r="A249" s="84"/>
      <c r="B249" s="73"/>
      <c r="C249" s="26" t="s">
        <v>1558</v>
      </c>
      <c r="D249" s="26" t="s">
        <v>1567</v>
      </c>
      <c r="E249" s="26" t="s">
        <v>1558</v>
      </c>
      <c r="F249" s="26" t="s">
        <v>1569</v>
      </c>
      <c r="G249" s="26" t="s">
        <v>1560</v>
      </c>
      <c r="H249" s="26" t="s">
        <v>1567</v>
      </c>
      <c r="I249" s="26" t="s">
        <v>1567</v>
      </c>
      <c r="J249" s="26" t="s">
        <v>1564</v>
      </c>
      <c r="K249" s="21" t="str">
        <f>IF(Tabela813[[#This Row],[C]]&lt;&gt;"",IF(Tabela813[[#This Row],[RED]]&lt;&gt;"",(Tabela813[[#This Row],[RED]] &amp; "."),"") &amp; CONCATENATE(Tabela813[[#This Row],[C]],".",Tabela813[[#This Row],[O]],".",Tabela813[[#This Row],[E]],".",Tabela813[[#This Row],[D1]],".",Tabela813[[#This Row],[D2]],".",Tabela813[[#This Row],[D3]],".",Tabela813[[#This Row],[T]],".",Tabela813[[#This Row],[D4]]),"")</f>
        <v>1.2.1.5.01.2.2.00</v>
      </c>
      <c r="L249" s="27" t="s">
        <v>974</v>
      </c>
      <c r="M249" s="21" t="str">
        <f t="shared" si="3"/>
        <v>A</v>
      </c>
      <c r="N249" s="21">
        <f>IF(VALUE(Tabela813[[#This Row],[RED]]) &gt; 0,1,0) + IF(VALUE(J249)&gt;0,8,IF(VALUE(I249)&gt;0,7,IF(VALUE(H249)&gt;0,6,IF(VALUE(G249)&gt;0,5,IF(VALUE(F249)&gt;0,4,IF(VALUE(E249)&gt;0,3,IF(VALUE(D249)&gt;0,2,1)))))))</f>
        <v>7</v>
      </c>
      <c r="O249" s="26" t="s">
        <v>51</v>
      </c>
      <c r="P249" s="1" t="s">
        <v>128</v>
      </c>
      <c r="Q249" s="1"/>
      <c r="R249" s="21"/>
      <c r="S249" s="7" t="str">
        <f>Tabela813[[#This Row],[NR]]&amp;" - "&amp;Tabela813[[#This Row],[Especificação]]</f>
        <v>1.2.1.5.01.2.2.00 - Contribuição do Servidor Civil Inativo - Multas e Juros de Mora</v>
      </c>
      <c r="T249" s="7" t="str">
        <f>Tabela813[[#This Row],[NR]]&amp;" - "&amp;Tabela813[[#This Row],[Especificação]]</f>
        <v>1.2.1.5.01.2.2.00 - Contribuição do Servidor Civil Inativo - Multas e Juros de Mora</v>
      </c>
      <c r="U249" s="7" t="str">
        <f>Tabela813[[#This Row],[NR]]&amp; " - "&amp;Tabela813[[#This Row],[Especificação]]</f>
        <v>1.2.1.5.01.2.2.00 - Contribuição do Servidor Civil Inativo - Multas e Juros de Mora</v>
      </c>
    </row>
    <row r="250" spans="1:21" ht="30" x14ac:dyDescent="0.25">
      <c r="A250" s="84"/>
      <c r="B250" s="73"/>
      <c r="C250" s="26" t="s">
        <v>1558</v>
      </c>
      <c r="D250" s="26" t="s">
        <v>1567</v>
      </c>
      <c r="E250" s="26" t="s">
        <v>1558</v>
      </c>
      <c r="F250" s="26" t="s">
        <v>1569</v>
      </c>
      <c r="G250" s="26" t="s">
        <v>1560</v>
      </c>
      <c r="H250" s="26" t="s">
        <v>1567</v>
      </c>
      <c r="I250" s="26" t="s">
        <v>1559</v>
      </c>
      <c r="J250" s="26" t="s">
        <v>1564</v>
      </c>
      <c r="K250" s="21" t="str">
        <f>IF(Tabela813[[#This Row],[C]]&lt;&gt;"",IF(Tabela813[[#This Row],[RED]]&lt;&gt;"",(Tabela813[[#This Row],[RED]] &amp; "."),"") &amp; CONCATENATE(Tabela813[[#This Row],[C]],".",Tabela813[[#This Row],[O]],".",Tabela813[[#This Row],[E]],".",Tabela813[[#This Row],[D1]],".",Tabela813[[#This Row],[D2]],".",Tabela813[[#This Row],[D3]],".",Tabela813[[#This Row],[T]],".",Tabela813[[#This Row],[D4]]),"")</f>
        <v>1.2.1.5.01.2.3.00</v>
      </c>
      <c r="L250" s="27" t="s">
        <v>975</v>
      </c>
      <c r="M250" s="21" t="str">
        <f t="shared" si="3"/>
        <v>A</v>
      </c>
      <c r="N250" s="21">
        <f>IF(VALUE(Tabela813[[#This Row],[RED]]) &gt; 0,1,0) + IF(VALUE(J250)&gt;0,8,IF(VALUE(I250)&gt;0,7,IF(VALUE(H250)&gt;0,6,IF(VALUE(G250)&gt;0,5,IF(VALUE(F250)&gt;0,4,IF(VALUE(E250)&gt;0,3,IF(VALUE(D250)&gt;0,2,1)))))))</f>
        <v>7</v>
      </c>
      <c r="O250" s="26" t="s">
        <v>51</v>
      </c>
      <c r="P250" s="1" t="s">
        <v>128</v>
      </c>
      <c r="Q250" s="1"/>
      <c r="R250" s="21"/>
      <c r="S250" s="7" t="str">
        <f>Tabela813[[#This Row],[NR]]&amp;" - "&amp;Tabela813[[#This Row],[Especificação]]</f>
        <v>1.2.1.5.01.2.3.00 - Contribuição do Servidor Civil Inativo - Dívida Ativa</v>
      </c>
      <c r="T250" s="7" t="str">
        <f>Tabela813[[#This Row],[NR]]&amp;" - "&amp;Tabela813[[#This Row],[Especificação]]</f>
        <v>1.2.1.5.01.2.3.00 - Contribuição do Servidor Civil Inativo - Dívida Ativa</v>
      </c>
      <c r="U250" s="7" t="str">
        <f>Tabela813[[#This Row],[NR]]&amp; " - "&amp;Tabela813[[#This Row],[Especificação]]</f>
        <v>1.2.1.5.01.2.3.00 - Contribuição do Servidor Civil Inativo - Dívida Ativa</v>
      </c>
    </row>
    <row r="251" spans="1:21" ht="30" x14ac:dyDescent="0.25">
      <c r="A251" s="84"/>
      <c r="B251" s="73"/>
      <c r="C251" s="26" t="s">
        <v>1558</v>
      </c>
      <c r="D251" s="26" t="s">
        <v>1567</v>
      </c>
      <c r="E251" s="26" t="s">
        <v>1558</v>
      </c>
      <c r="F251" s="26" t="s">
        <v>1569</v>
      </c>
      <c r="G251" s="26" t="s">
        <v>1560</v>
      </c>
      <c r="H251" s="26" t="s">
        <v>1567</v>
      </c>
      <c r="I251" s="26" t="s">
        <v>1568</v>
      </c>
      <c r="J251" s="26" t="s">
        <v>1564</v>
      </c>
      <c r="K251" s="21" t="str">
        <f>IF(Tabela813[[#This Row],[C]]&lt;&gt;"",IF(Tabela813[[#This Row],[RED]]&lt;&gt;"",(Tabela813[[#This Row],[RED]] &amp; "."),"") &amp; CONCATENATE(Tabela813[[#This Row],[C]],".",Tabela813[[#This Row],[O]],".",Tabela813[[#This Row],[E]],".",Tabela813[[#This Row],[D1]],".",Tabela813[[#This Row],[D2]],".",Tabela813[[#This Row],[D3]],".",Tabela813[[#This Row],[T]],".",Tabela813[[#This Row],[D4]]),"")</f>
        <v>1.2.1.5.01.2.4.00</v>
      </c>
      <c r="L251" s="27" t="s">
        <v>976</v>
      </c>
      <c r="M251" s="21" t="str">
        <f t="shared" si="3"/>
        <v>A</v>
      </c>
      <c r="N251" s="21">
        <f>IF(VALUE(Tabela813[[#This Row],[RED]]) &gt; 0,1,0) + IF(VALUE(J251)&gt;0,8,IF(VALUE(I251)&gt;0,7,IF(VALUE(H251)&gt;0,6,IF(VALUE(G251)&gt;0,5,IF(VALUE(F251)&gt;0,4,IF(VALUE(E251)&gt;0,3,IF(VALUE(D251)&gt;0,2,1)))))))</f>
        <v>7</v>
      </c>
      <c r="O251" s="26" t="s">
        <v>51</v>
      </c>
      <c r="P251" s="1" t="s">
        <v>128</v>
      </c>
      <c r="Q251" s="1"/>
      <c r="R251" s="21"/>
      <c r="S251" s="7" t="str">
        <f>Tabela813[[#This Row],[NR]]&amp;" - "&amp;Tabela813[[#This Row],[Especificação]]</f>
        <v>1.2.1.5.01.2.4.00 - Contribuição do Servidor Civil Inativo - Dívida Ativa - Multas e Juros de Mora da Dívida Ativa</v>
      </c>
      <c r="T251" s="7" t="str">
        <f>Tabela813[[#This Row],[NR]]&amp;" - "&amp;Tabela813[[#This Row],[Especificação]]</f>
        <v>1.2.1.5.01.2.4.00 - Contribuição do Servidor Civil Inativo - Dívida Ativa - Multas e Juros de Mora da Dívida Ativa</v>
      </c>
      <c r="U251" s="7" t="str">
        <f>Tabela813[[#This Row],[NR]]&amp; " - "&amp;Tabela813[[#This Row],[Especificação]]</f>
        <v>1.2.1.5.01.2.4.00 - Contribuição do Servidor Civil Inativo - Dívida Ativa - Multas e Juros de Mora da Dívida Ativa</v>
      </c>
    </row>
    <row r="252" spans="1:21" ht="30" x14ac:dyDescent="0.25">
      <c r="A252" s="84"/>
      <c r="B252" s="73"/>
      <c r="C252" s="26" t="s">
        <v>1558</v>
      </c>
      <c r="D252" s="26" t="s">
        <v>1567</v>
      </c>
      <c r="E252" s="26" t="s">
        <v>1558</v>
      </c>
      <c r="F252" s="26" t="s">
        <v>1569</v>
      </c>
      <c r="G252" s="26" t="s">
        <v>1560</v>
      </c>
      <c r="H252" s="26" t="s">
        <v>1567</v>
      </c>
      <c r="I252" s="26" t="s">
        <v>1569</v>
      </c>
      <c r="J252" s="26" t="s">
        <v>1564</v>
      </c>
      <c r="K252" s="21" t="str">
        <f>IF(Tabela813[[#This Row],[C]]&lt;&gt;"",IF(Tabela813[[#This Row],[RED]]&lt;&gt;"",(Tabela813[[#This Row],[RED]] &amp; "."),"") &amp; CONCATENATE(Tabela813[[#This Row],[C]],".",Tabela813[[#This Row],[O]],".",Tabela813[[#This Row],[E]],".",Tabela813[[#This Row],[D1]],".",Tabela813[[#This Row],[D2]],".",Tabela813[[#This Row],[D3]],".",Tabela813[[#This Row],[T]],".",Tabela813[[#This Row],[D4]]),"")</f>
        <v>1.2.1.5.01.2.5.00</v>
      </c>
      <c r="L252" s="27" t="s">
        <v>977</v>
      </c>
      <c r="M252" s="21" t="str">
        <f t="shared" si="3"/>
        <v>A</v>
      </c>
      <c r="N252" s="21">
        <f>IF(VALUE(Tabela813[[#This Row],[RED]]) &gt; 0,1,0) + IF(VALUE(J252)&gt;0,8,IF(VALUE(I252)&gt;0,7,IF(VALUE(H252)&gt;0,6,IF(VALUE(G252)&gt;0,5,IF(VALUE(F252)&gt;0,4,IF(VALUE(E252)&gt;0,3,IF(VALUE(D252)&gt;0,2,1)))))))</f>
        <v>7</v>
      </c>
      <c r="O252" s="26" t="s">
        <v>51</v>
      </c>
      <c r="P252" s="1" t="s">
        <v>128</v>
      </c>
      <c r="Q252" s="1"/>
      <c r="R252" s="21"/>
      <c r="S252" s="7" t="str">
        <f>Tabela813[[#This Row],[NR]]&amp;" - "&amp;Tabela813[[#This Row],[Especificação]]</f>
        <v>1.2.1.5.01.2.5.00 - Contribuição do Servidor Civil Inativo - Multas</v>
      </c>
      <c r="T252" s="7" t="str">
        <f>Tabela813[[#This Row],[NR]]&amp;" - "&amp;Tabela813[[#This Row],[Especificação]]</f>
        <v>1.2.1.5.01.2.5.00 - Contribuição do Servidor Civil Inativo - Multas</v>
      </c>
      <c r="U252" s="7" t="str">
        <f>Tabela813[[#This Row],[NR]]&amp; " - "&amp;Tabela813[[#This Row],[Especificação]]</f>
        <v>1.2.1.5.01.2.5.00 - Contribuição do Servidor Civil Inativo - Multas</v>
      </c>
    </row>
    <row r="253" spans="1:21" ht="30" x14ac:dyDescent="0.25">
      <c r="A253" s="84"/>
      <c r="B253" s="73"/>
      <c r="C253" s="26" t="s">
        <v>1558</v>
      </c>
      <c r="D253" s="26" t="s">
        <v>1567</v>
      </c>
      <c r="E253" s="26" t="s">
        <v>1558</v>
      </c>
      <c r="F253" s="26" t="s">
        <v>1569</v>
      </c>
      <c r="G253" s="26" t="s">
        <v>1560</v>
      </c>
      <c r="H253" s="26" t="s">
        <v>1567</v>
      </c>
      <c r="I253" s="26" t="s">
        <v>1563</v>
      </c>
      <c r="J253" s="26" t="s">
        <v>1564</v>
      </c>
      <c r="K253" s="21" t="str">
        <f>IF(Tabela813[[#This Row],[C]]&lt;&gt;"",IF(Tabela813[[#This Row],[RED]]&lt;&gt;"",(Tabela813[[#This Row],[RED]] &amp; "."),"") &amp; CONCATENATE(Tabela813[[#This Row],[C]],".",Tabela813[[#This Row],[O]],".",Tabela813[[#This Row],[E]],".",Tabela813[[#This Row],[D1]],".",Tabela813[[#This Row],[D2]],".",Tabela813[[#This Row],[D3]],".",Tabela813[[#This Row],[T]],".",Tabela813[[#This Row],[D4]]),"")</f>
        <v>1.2.1.5.01.2.6.00</v>
      </c>
      <c r="L253" s="27" t="s">
        <v>978</v>
      </c>
      <c r="M253" s="21" t="str">
        <f t="shared" si="3"/>
        <v>A</v>
      </c>
      <c r="N253" s="21">
        <f>IF(VALUE(Tabela813[[#This Row],[RED]]) &gt; 0,1,0) + IF(VALUE(J253)&gt;0,8,IF(VALUE(I253)&gt;0,7,IF(VALUE(H253)&gt;0,6,IF(VALUE(G253)&gt;0,5,IF(VALUE(F253)&gt;0,4,IF(VALUE(E253)&gt;0,3,IF(VALUE(D253)&gt;0,2,1)))))))</f>
        <v>7</v>
      </c>
      <c r="O253" s="26" t="s">
        <v>51</v>
      </c>
      <c r="P253" s="1" t="s">
        <v>128</v>
      </c>
      <c r="Q253" s="1"/>
      <c r="R253" s="21"/>
      <c r="S253" s="7" t="str">
        <f>Tabela813[[#This Row],[NR]]&amp;" - "&amp;Tabela813[[#This Row],[Especificação]]</f>
        <v>1.2.1.5.01.2.6.00 - Contribuição do Servidor Civil Inativo - Juros de Mora</v>
      </c>
      <c r="T253" s="7" t="str">
        <f>Tabela813[[#This Row],[NR]]&amp;" - "&amp;Tabela813[[#This Row],[Especificação]]</f>
        <v>1.2.1.5.01.2.6.00 - Contribuição do Servidor Civil Inativo - Juros de Mora</v>
      </c>
      <c r="U253" s="7" t="str">
        <f>Tabela813[[#This Row],[NR]]&amp; " - "&amp;Tabela813[[#This Row],[Especificação]]</f>
        <v>1.2.1.5.01.2.6.00 - Contribuição do Servidor Civil Inativo - Juros de Mora</v>
      </c>
    </row>
    <row r="254" spans="1:21" ht="30" x14ac:dyDescent="0.25">
      <c r="A254" s="84"/>
      <c r="B254" s="73"/>
      <c r="C254" s="26" t="s">
        <v>1558</v>
      </c>
      <c r="D254" s="26" t="s">
        <v>1567</v>
      </c>
      <c r="E254" s="26" t="s">
        <v>1558</v>
      </c>
      <c r="F254" s="26" t="s">
        <v>1569</v>
      </c>
      <c r="G254" s="26" t="s">
        <v>1560</v>
      </c>
      <c r="H254" s="26" t="s">
        <v>1567</v>
      </c>
      <c r="I254" s="26" t="s">
        <v>1565</v>
      </c>
      <c r="J254" s="26" t="s">
        <v>1564</v>
      </c>
      <c r="K254" s="21" t="str">
        <f>IF(Tabela813[[#This Row],[C]]&lt;&gt;"",IF(Tabela813[[#This Row],[RED]]&lt;&gt;"",(Tabela813[[#This Row],[RED]] &amp; "."),"") &amp; CONCATENATE(Tabela813[[#This Row],[C]],".",Tabela813[[#This Row],[O]],".",Tabela813[[#This Row],[E]],".",Tabela813[[#This Row],[D1]],".",Tabela813[[#This Row],[D2]],".",Tabela813[[#This Row],[D3]],".",Tabela813[[#This Row],[T]],".",Tabela813[[#This Row],[D4]]),"")</f>
        <v>1.2.1.5.01.2.7.00</v>
      </c>
      <c r="L254" s="27" t="s">
        <v>979</v>
      </c>
      <c r="M254" s="21" t="str">
        <f t="shared" si="3"/>
        <v>A</v>
      </c>
      <c r="N254" s="21">
        <f>IF(VALUE(Tabela813[[#This Row],[RED]]) &gt; 0,1,0) + IF(VALUE(J254)&gt;0,8,IF(VALUE(I254)&gt;0,7,IF(VALUE(H254)&gt;0,6,IF(VALUE(G254)&gt;0,5,IF(VALUE(F254)&gt;0,4,IF(VALUE(E254)&gt;0,3,IF(VALUE(D254)&gt;0,2,1)))))))</f>
        <v>7</v>
      </c>
      <c r="O254" s="26" t="s">
        <v>51</v>
      </c>
      <c r="P254" s="1" t="s">
        <v>128</v>
      </c>
      <c r="Q254" s="1"/>
      <c r="R254" s="21"/>
      <c r="S254" s="7" t="str">
        <f>Tabela813[[#This Row],[NR]]&amp;" - "&amp;Tabela813[[#This Row],[Especificação]]</f>
        <v>1.2.1.5.01.2.7.00 - Contribuição do Servidor Civil Inativo - Dívida Ativa - Multas da Dívida Ativa</v>
      </c>
      <c r="T254" s="7" t="str">
        <f>Tabela813[[#This Row],[NR]]&amp;" - "&amp;Tabela813[[#This Row],[Especificação]]</f>
        <v>1.2.1.5.01.2.7.00 - Contribuição do Servidor Civil Inativo - Dívida Ativa - Multas da Dívida Ativa</v>
      </c>
      <c r="U254" s="7" t="str">
        <f>Tabela813[[#This Row],[NR]]&amp; " - "&amp;Tabela813[[#This Row],[Especificação]]</f>
        <v>1.2.1.5.01.2.7.00 - Contribuição do Servidor Civil Inativo - Dívida Ativa - Multas da Dívida Ativa</v>
      </c>
    </row>
    <row r="255" spans="1:21" ht="30" x14ac:dyDescent="0.25">
      <c r="A255" s="84"/>
      <c r="B255" s="73"/>
      <c r="C255" s="26" t="s">
        <v>1558</v>
      </c>
      <c r="D255" s="26" t="s">
        <v>1567</v>
      </c>
      <c r="E255" s="26" t="s">
        <v>1558</v>
      </c>
      <c r="F255" s="26" t="s">
        <v>1569</v>
      </c>
      <c r="G255" s="26" t="s">
        <v>1560</v>
      </c>
      <c r="H255" s="26" t="s">
        <v>1567</v>
      </c>
      <c r="I255" s="26" t="s">
        <v>1566</v>
      </c>
      <c r="J255" s="26" t="s">
        <v>1564</v>
      </c>
      <c r="K255" s="21" t="str">
        <f>IF(Tabela813[[#This Row],[C]]&lt;&gt;"",IF(Tabela813[[#This Row],[RED]]&lt;&gt;"",(Tabela813[[#This Row],[RED]] &amp; "."),"") &amp; CONCATENATE(Tabela813[[#This Row],[C]],".",Tabela813[[#This Row],[O]],".",Tabela813[[#This Row],[E]],".",Tabela813[[#This Row],[D1]],".",Tabela813[[#This Row],[D2]],".",Tabela813[[#This Row],[D3]],".",Tabela813[[#This Row],[T]],".",Tabela813[[#This Row],[D4]]),"")</f>
        <v>1.2.1.5.01.2.8.00</v>
      </c>
      <c r="L255" s="27" t="s">
        <v>980</v>
      </c>
      <c r="M255" s="21" t="str">
        <f t="shared" si="3"/>
        <v>A</v>
      </c>
      <c r="N255" s="21">
        <f>IF(VALUE(Tabela813[[#This Row],[RED]]) &gt; 0,1,0) + IF(VALUE(J255)&gt;0,8,IF(VALUE(I255)&gt;0,7,IF(VALUE(H255)&gt;0,6,IF(VALUE(G255)&gt;0,5,IF(VALUE(F255)&gt;0,4,IF(VALUE(E255)&gt;0,3,IF(VALUE(D255)&gt;0,2,1)))))))</f>
        <v>7</v>
      </c>
      <c r="O255" s="26" t="s">
        <v>51</v>
      </c>
      <c r="P255" s="1" t="s">
        <v>128</v>
      </c>
      <c r="Q255" s="1"/>
      <c r="R255" s="21"/>
      <c r="S255" s="7" t="str">
        <f>Tabela813[[#This Row],[NR]]&amp;" - "&amp;Tabela813[[#This Row],[Especificação]]</f>
        <v>1.2.1.5.01.2.8.00 - Contribuição do Servidor Civil Inativo - Juros de Mora da Dívida Ativa</v>
      </c>
      <c r="T255" s="7" t="str">
        <f>Tabela813[[#This Row],[NR]]&amp;" - "&amp;Tabela813[[#This Row],[Especificação]]</f>
        <v>1.2.1.5.01.2.8.00 - Contribuição do Servidor Civil Inativo - Juros de Mora da Dívida Ativa</v>
      </c>
      <c r="U255" s="7" t="str">
        <f>Tabela813[[#This Row],[NR]]&amp; " - "&amp;Tabela813[[#This Row],[Especificação]]</f>
        <v>1.2.1.5.01.2.8.00 - Contribuição do Servidor Civil Inativo - Juros de Mora da Dívida Ativa</v>
      </c>
    </row>
    <row r="256" spans="1:21" ht="30" x14ac:dyDescent="0.25">
      <c r="A256" s="84"/>
      <c r="B256" s="73"/>
      <c r="C256" s="26" t="s">
        <v>1558</v>
      </c>
      <c r="D256" s="26" t="s">
        <v>1567</v>
      </c>
      <c r="E256" s="26" t="s">
        <v>1558</v>
      </c>
      <c r="F256" s="26" t="s">
        <v>1569</v>
      </c>
      <c r="G256" s="26" t="s">
        <v>1560</v>
      </c>
      <c r="H256" s="26" t="s">
        <v>1559</v>
      </c>
      <c r="I256" s="26" t="s">
        <v>1561</v>
      </c>
      <c r="J256" s="26" t="s">
        <v>1564</v>
      </c>
      <c r="K256" s="21" t="str">
        <f>IF(Tabela813[[#This Row],[C]]&lt;&gt;"",IF(Tabela813[[#This Row],[RED]]&lt;&gt;"",(Tabela813[[#This Row],[RED]] &amp; "."),"") &amp; CONCATENATE(Tabela813[[#This Row],[C]],".",Tabela813[[#This Row],[O]],".",Tabela813[[#This Row],[E]],".",Tabela813[[#This Row],[D1]],".",Tabela813[[#This Row],[D2]],".",Tabela813[[#This Row],[D3]],".",Tabela813[[#This Row],[T]],".",Tabela813[[#This Row],[D4]]),"")</f>
        <v>1.2.1.5.01.3.0.00</v>
      </c>
      <c r="L256" s="27" t="s">
        <v>129</v>
      </c>
      <c r="M256" s="21" t="str">
        <f t="shared" si="3"/>
        <v>S</v>
      </c>
      <c r="N256" s="21">
        <f>IF(VALUE(Tabela813[[#This Row],[RED]]) &gt; 0,1,0) + IF(VALUE(J256)&gt;0,8,IF(VALUE(I256)&gt;0,7,IF(VALUE(H256)&gt;0,6,IF(VALUE(G256)&gt;0,5,IF(VALUE(F256)&gt;0,4,IF(VALUE(E256)&gt;0,3,IF(VALUE(D256)&gt;0,2,1)))))))</f>
        <v>6</v>
      </c>
      <c r="O256" s="26" t="s">
        <v>51</v>
      </c>
      <c r="P256" s="1" t="s">
        <v>130</v>
      </c>
      <c r="Q256" s="1"/>
      <c r="R256" s="21"/>
      <c r="S256" s="7" t="str">
        <f>Tabela813[[#This Row],[NR]]&amp;" - "&amp;Tabela813[[#This Row],[Especificação]]</f>
        <v>1.2.1.5.01.3.0.00 - Contribuição do Servidor Civil - Pensionistas</v>
      </c>
      <c r="T256" s="7" t="str">
        <f>Tabela813[[#This Row],[NR]]&amp;" - "&amp;Tabela813[[#This Row],[Especificação]]</f>
        <v>1.2.1.5.01.3.0.00 - Contribuição do Servidor Civil - Pensionistas</v>
      </c>
      <c r="U256" s="7" t="str">
        <f>Tabela813[[#This Row],[NR]]&amp; " - "&amp;Tabela813[[#This Row],[Especificação]]</f>
        <v>1.2.1.5.01.3.0.00 - Contribuição do Servidor Civil - Pensionistas</v>
      </c>
    </row>
    <row r="257" spans="1:21" ht="30" x14ac:dyDescent="0.25">
      <c r="A257" s="84"/>
      <c r="B257" s="73"/>
      <c r="C257" s="26" t="s">
        <v>1558</v>
      </c>
      <c r="D257" s="26" t="s">
        <v>1567</v>
      </c>
      <c r="E257" s="26" t="s">
        <v>1558</v>
      </c>
      <c r="F257" s="26" t="s">
        <v>1569</v>
      </c>
      <c r="G257" s="26" t="s">
        <v>1560</v>
      </c>
      <c r="H257" s="26" t="s">
        <v>1559</v>
      </c>
      <c r="I257" s="26" t="s">
        <v>1558</v>
      </c>
      <c r="J257" s="26" t="s">
        <v>1564</v>
      </c>
      <c r="K257" s="21" t="str">
        <f>IF(Tabela813[[#This Row],[C]]&lt;&gt;"",IF(Tabela813[[#This Row],[RED]]&lt;&gt;"",(Tabela813[[#This Row],[RED]] &amp; "."),"") &amp; CONCATENATE(Tabela813[[#This Row],[C]],".",Tabela813[[#This Row],[O]],".",Tabela813[[#This Row],[E]],".",Tabela813[[#This Row],[D1]],".",Tabela813[[#This Row],[D2]],".",Tabela813[[#This Row],[D3]],".",Tabela813[[#This Row],[T]],".",Tabela813[[#This Row],[D4]]),"")</f>
        <v>1.2.1.5.01.3.1.00</v>
      </c>
      <c r="L257" s="27" t="s">
        <v>981</v>
      </c>
      <c r="M257" s="21" t="str">
        <f t="shared" si="3"/>
        <v>A</v>
      </c>
      <c r="N257" s="21">
        <f>IF(VALUE(Tabela813[[#This Row],[RED]]) &gt; 0,1,0) + IF(VALUE(J257)&gt;0,8,IF(VALUE(I257)&gt;0,7,IF(VALUE(H257)&gt;0,6,IF(VALUE(G257)&gt;0,5,IF(VALUE(F257)&gt;0,4,IF(VALUE(E257)&gt;0,3,IF(VALUE(D257)&gt;0,2,1)))))))</f>
        <v>7</v>
      </c>
      <c r="O257" s="26" t="s">
        <v>51</v>
      </c>
      <c r="P257" s="1" t="s">
        <v>130</v>
      </c>
      <c r="Q257" s="1"/>
      <c r="R257" s="21"/>
      <c r="S257" s="7" t="str">
        <f>Tabela813[[#This Row],[NR]]&amp;" - "&amp;Tabela813[[#This Row],[Especificação]]</f>
        <v>1.2.1.5.01.3.1.00 - Contribuição do Servidor Civil - Pensionistas - Principal</v>
      </c>
      <c r="T257" s="7" t="str">
        <f>Tabela813[[#This Row],[NR]]&amp;" - "&amp;Tabela813[[#This Row],[Especificação]]</f>
        <v>1.2.1.5.01.3.1.00 - Contribuição do Servidor Civil - Pensionistas - Principal</v>
      </c>
      <c r="U257" s="7" t="str">
        <f>Tabela813[[#This Row],[NR]]&amp; " - "&amp;Tabela813[[#This Row],[Especificação]]</f>
        <v>1.2.1.5.01.3.1.00 - Contribuição do Servidor Civil - Pensionistas - Principal</v>
      </c>
    </row>
    <row r="258" spans="1:21" ht="30" x14ac:dyDescent="0.25">
      <c r="A258" s="84"/>
      <c r="B258" s="73"/>
      <c r="C258" s="26" t="s">
        <v>1558</v>
      </c>
      <c r="D258" s="26" t="s">
        <v>1567</v>
      </c>
      <c r="E258" s="26" t="s">
        <v>1558</v>
      </c>
      <c r="F258" s="26" t="s">
        <v>1569</v>
      </c>
      <c r="G258" s="26" t="s">
        <v>1560</v>
      </c>
      <c r="H258" s="26" t="s">
        <v>1559</v>
      </c>
      <c r="I258" s="26" t="s">
        <v>1567</v>
      </c>
      <c r="J258" s="26" t="s">
        <v>1564</v>
      </c>
      <c r="K258" s="21" t="str">
        <f>IF(Tabela813[[#This Row],[C]]&lt;&gt;"",IF(Tabela813[[#This Row],[RED]]&lt;&gt;"",(Tabela813[[#This Row],[RED]] &amp; "."),"") &amp; CONCATENATE(Tabela813[[#This Row],[C]],".",Tabela813[[#This Row],[O]],".",Tabela813[[#This Row],[E]],".",Tabela813[[#This Row],[D1]],".",Tabela813[[#This Row],[D2]],".",Tabela813[[#This Row],[D3]],".",Tabela813[[#This Row],[T]],".",Tabela813[[#This Row],[D4]]),"")</f>
        <v>1.2.1.5.01.3.2.00</v>
      </c>
      <c r="L258" s="27" t="s">
        <v>982</v>
      </c>
      <c r="M258" s="21" t="str">
        <f t="shared" si="3"/>
        <v>A</v>
      </c>
      <c r="N258" s="21">
        <f>IF(VALUE(Tabela813[[#This Row],[RED]]) &gt; 0,1,0) + IF(VALUE(J258)&gt;0,8,IF(VALUE(I258)&gt;0,7,IF(VALUE(H258)&gt;0,6,IF(VALUE(G258)&gt;0,5,IF(VALUE(F258)&gt;0,4,IF(VALUE(E258)&gt;0,3,IF(VALUE(D258)&gt;0,2,1)))))))</f>
        <v>7</v>
      </c>
      <c r="O258" s="26" t="s">
        <v>51</v>
      </c>
      <c r="P258" s="1" t="s">
        <v>130</v>
      </c>
      <c r="Q258" s="1"/>
      <c r="R258" s="21"/>
      <c r="S258" s="7" t="str">
        <f>Tabela813[[#This Row],[NR]]&amp;" - "&amp;Tabela813[[#This Row],[Especificação]]</f>
        <v>1.2.1.5.01.3.2.00 - Contribuição do Servidor Civil - Pensionistas - Multas e Juros de Mora</v>
      </c>
      <c r="T258" s="7" t="str">
        <f>Tabela813[[#This Row],[NR]]&amp;" - "&amp;Tabela813[[#This Row],[Especificação]]</f>
        <v>1.2.1.5.01.3.2.00 - Contribuição do Servidor Civil - Pensionistas - Multas e Juros de Mora</v>
      </c>
      <c r="U258" s="7" t="str">
        <f>Tabela813[[#This Row],[NR]]&amp; " - "&amp;Tabela813[[#This Row],[Especificação]]</f>
        <v>1.2.1.5.01.3.2.00 - Contribuição do Servidor Civil - Pensionistas - Multas e Juros de Mora</v>
      </c>
    </row>
    <row r="259" spans="1:21" ht="30" x14ac:dyDescent="0.25">
      <c r="A259" s="84"/>
      <c r="B259" s="73"/>
      <c r="C259" s="26" t="s">
        <v>1558</v>
      </c>
      <c r="D259" s="26" t="s">
        <v>1567</v>
      </c>
      <c r="E259" s="26" t="s">
        <v>1558</v>
      </c>
      <c r="F259" s="26" t="s">
        <v>1569</v>
      </c>
      <c r="G259" s="26" t="s">
        <v>1560</v>
      </c>
      <c r="H259" s="26" t="s">
        <v>1559</v>
      </c>
      <c r="I259" s="26" t="s">
        <v>1559</v>
      </c>
      <c r="J259" s="26" t="s">
        <v>1564</v>
      </c>
      <c r="K259" s="21" t="str">
        <f>IF(Tabela813[[#This Row],[C]]&lt;&gt;"",IF(Tabela813[[#This Row],[RED]]&lt;&gt;"",(Tabela813[[#This Row],[RED]] &amp; "."),"") &amp; CONCATENATE(Tabela813[[#This Row],[C]],".",Tabela813[[#This Row],[O]],".",Tabela813[[#This Row],[E]],".",Tabela813[[#This Row],[D1]],".",Tabela813[[#This Row],[D2]],".",Tabela813[[#This Row],[D3]],".",Tabela813[[#This Row],[T]],".",Tabela813[[#This Row],[D4]]),"")</f>
        <v>1.2.1.5.01.3.3.00</v>
      </c>
      <c r="L259" s="27" t="s">
        <v>983</v>
      </c>
      <c r="M259" s="21" t="str">
        <f t="shared" si="3"/>
        <v>A</v>
      </c>
      <c r="N259" s="21">
        <f>IF(VALUE(Tabela813[[#This Row],[RED]]) &gt; 0,1,0) + IF(VALUE(J259)&gt;0,8,IF(VALUE(I259)&gt;0,7,IF(VALUE(H259)&gt;0,6,IF(VALUE(G259)&gt;0,5,IF(VALUE(F259)&gt;0,4,IF(VALUE(E259)&gt;0,3,IF(VALUE(D259)&gt;0,2,1)))))))</f>
        <v>7</v>
      </c>
      <c r="O259" s="26" t="s">
        <v>51</v>
      </c>
      <c r="P259" s="1" t="s">
        <v>130</v>
      </c>
      <c r="Q259" s="1"/>
      <c r="R259" s="21"/>
      <c r="S259" s="7" t="str">
        <f>Tabela813[[#This Row],[NR]]&amp;" - "&amp;Tabela813[[#This Row],[Especificação]]</f>
        <v>1.2.1.5.01.3.3.00 - Contribuição do Servidor Civil - Pensionistas - Dívida Ativa</v>
      </c>
      <c r="T259" s="7" t="str">
        <f>Tabela813[[#This Row],[NR]]&amp;" - "&amp;Tabela813[[#This Row],[Especificação]]</f>
        <v>1.2.1.5.01.3.3.00 - Contribuição do Servidor Civil - Pensionistas - Dívida Ativa</v>
      </c>
      <c r="U259" s="7" t="str">
        <f>Tabela813[[#This Row],[NR]]&amp; " - "&amp;Tabela813[[#This Row],[Especificação]]</f>
        <v>1.2.1.5.01.3.3.00 - Contribuição do Servidor Civil - Pensionistas - Dívida Ativa</v>
      </c>
    </row>
    <row r="260" spans="1:21" ht="30" x14ac:dyDescent="0.25">
      <c r="A260" s="84"/>
      <c r="B260" s="73"/>
      <c r="C260" s="26" t="s">
        <v>1558</v>
      </c>
      <c r="D260" s="26" t="s">
        <v>1567</v>
      </c>
      <c r="E260" s="26" t="s">
        <v>1558</v>
      </c>
      <c r="F260" s="26" t="s">
        <v>1569</v>
      </c>
      <c r="G260" s="26" t="s">
        <v>1560</v>
      </c>
      <c r="H260" s="26" t="s">
        <v>1559</v>
      </c>
      <c r="I260" s="26" t="s">
        <v>1568</v>
      </c>
      <c r="J260" s="26" t="s">
        <v>1564</v>
      </c>
      <c r="K260" s="21" t="str">
        <f>IF(Tabela813[[#This Row],[C]]&lt;&gt;"",IF(Tabela813[[#This Row],[RED]]&lt;&gt;"",(Tabela813[[#This Row],[RED]] &amp; "."),"") &amp; CONCATENATE(Tabela813[[#This Row],[C]],".",Tabela813[[#This Row],[O]],".",Tabela813[[#This Row],[E]],".",Tabela813[[#This Row],[D1]],".",Tabela813[[#This Row],[D2]],".",Tabela813[[#This Row],[D3]],".",Tabela813[[#This Row],[T]],".",Tabela813[[#This Row],[D4]]),"")</f>
        <v>1.2.1.5.01.3.4.00</v>
      </c>
      <c r="L260" s="27" t="s">
        <v>984</v>
      </c>
      <c r="M260" s="21" t="str">
        <f t="shared" ref="M260:M323" si="4">IF(N260 &lt; N261,"S","A")</f>
        <v>A</v>
      </c>
      <c r="N260" s="21">
        <f>IF(VALUE(Tabela813[[#This Row],[RED]]) &gt; 0,1,0) + IF(VALUE(J260)&gt;0,8,IF(VALUE(I260)&gt;0,7,IF(VALUE(H260)&gt;0,6,IF(VALUE(G260)&gt;0,5,IF(VALUE(F260)&gt;0,4,IF(VALUE(E260)&gt;0,3,IF(VALUE(D260)&gt;0,2,1)))))))</f>
        <v>7</v>
      </c>
      <c r="O260" s="26" t="s">
        <v>51</v>
      </c>
      <c r="P260" s="1" t="s">
        <v>130</v>
      </c>
      <c r="Q260" s="1"/>
      <c r="R260" s="21"/>
      <c r="S260" s="7" t="str">
        <f>Tabela813[[#This Row],[NR]]&amp;" - "&amp;Tabela813[[#This Row],[Especificação]]</f>
        <v>1.2.1.5.01.3.4.00 - Contribuição do Servidor Civil - Pensionistas - Dívida Ativa - Multas e Juros de Mora da Dívida Ativa</v>
      </c>
      <c r="T260" s="7" t="str">
        <f>Tabela813[[#This Row],[NR]]&amp;" - "&amp;Tabela813[[#This Row],[Especificação]]</f>
        <v>1.2.1.5.01.3.4.00 - Contribuição do Servidor Civil - Pensionistas - Dívida Ativa - Multas e Juros de Mora da Dívida Ativa</v>
      </c>
      <c r="U260" s="7" t="str">
        <f>Tabela813[[#This Row],[NR]]&amp; " - "&amp;Tabela813[[#This Row],[Especificação]]</f>
        <v>1.2.1.5.01.3.4.00 - Contribuição do Servidor Civil - Pensionistas - Dívida Ativa - Multas e Juros de Mora da Dívida Ativa</v>
      </c>
    </row>
    <row r="261" spans="1:21" ht="30" x14ac:dyDescent="0.25">
      <c r="A261" s="84"/>
      <c r="B261" s="73"/>
      <c r="C261" s="26" t="s">
        <v>1558</v>
      </c>
      <c r="D261" s="26" t="s">
        <v>1567</v>
      </c>
      <c r="E261" s="26" t="s">
        <v>1558</v>
      </c>
      <c r="F261" s="26" t="s">
        <v>1569</v>
      </c>
      <c r="G261" s="26" t="s">
        <v>1560</v>
      </c>
      <c r="H261" s="26" t="s">
        <v>1559</v>
      </c>
      <c r="I261" s="26" t="s">
        <v>1569</v>
      </c>
      <c r="J261" s="26" t="s">
        <v>1564</v>
      </c>
      <c r="K261" s="21" t="str">
        <f>IF(Tabela813[[#This Row],[C]]&lt;&gt;"",IF(Tabela813[[#This Row],[RED]]&lt;&gt;"",(Tabela813[[#This Row],[RED]] &amp; "."),"") &amp; CONCATENATE(Tabela813[[#This Row],[C]],".",Tabela813[[#This Row],[O]],".",Tabela813[[#This Row],[E]],".",Tabela813[[#This Row],[D1]],".",Tabela813[[#This Row],[D2]],".",Tabela813[[#This Row],[D3]],".",Tabela813[[#This Row],[T]],".",Tabela813[[#This Row],[D4]]),"")</f>
        <v>1.2.1.5.01.3.5.00</v>
      </c>
      <c r="L261" s="27" t="s">
        <v>985</v>
      </c>
      <c r="M261" s="21" t="str">
        <f t="shared" si="4"/>
        <v>A</v>
      </c>
      <c r="N261" s="21">
        <f>IF(VALUE(Tabela813[[#This Row],[RED]]) &gt; 0,1,0) + IF(VALUE(J261)&gt;0,8,IF(VALUE(I261)&gt;0,7,IF(VALUE(H261)&gt;0,6,IF(VALUE(G261)&gt;0,5,IF(VALUE(F261)&gt;0,4,IF(VALUE(E261)&gt;0,3,IF(VALUE(D261)&gt;0,2,1)))))))</f>
        <v>7</v>
      </c>
      <c r="O261" s="26" t="s">
        <v>51</v>
      </c>
      <c r="P261" s="1" t="s">
        <v>130</v>
      </c>
      <c r="Q261" s="1"/>
      <c r="R261" s="21"/>
      <c r="S261" s="7" t="str">
        <f>Tabela813[[#This Row],[NR]]&amp;" - "&amp;Tabela813[[#This Row],[Especificação]]</f>
        <v>1.2.1.5.01.3.5.00 - Contribuição do Servidor Civil - Pensionistas - Multas</v>
      </c>
      <c r="T261" s="7" t="str">
        <f>Tabela813[[#This Row],[NR]]&amp;" - "&amp;Tabela813[[#This Row],[Especificação]]</f>
        <v>1.2.1.5.01.3.5.00 - Contribuição do Servidor Civil - Pensionistas - Multas</v>
      </c>
      <c r="U261" s="7" t="str">
        <f>Tabela813[[#This Row],[NR]]&amp; " - "&amp;Tabela813[[#This Row],[Especificação]]</f>
        <v>1.2.1.5.01.3.5.00 - Contribuição do Servidor Civil - Pensionistas - Multas</v>
      </c>
    </row>
    <row r="262" spans="1:21" ht="30" x14ac:dyDescent="0.25">
      <c r="A262" s="84"/>
      <c r="B262" s="73"/>
      <c r="C262" s="26" t="s">
        <v>1558</v>
      </c>
      <c r="D262" s="26" t="s">
        <v>1567</v>
      </c>
      <c r="E262" s="26" t="s">
        <v>1558</v>
      </c>
      <c r="F262" s="26" t="s">
        <v>1569</v>
      </c>
      <c r="G262" s="26" t="s">
        <v>1560</v>
      </c>
      <c r="H262" s="26" t="s">
        <v>1559</v>
      </c>
      <c r="I262" s="26" t="s">
        <v>1563</v>
      </c>
      <c r="J262" s="26" t="s">
        <v>1564</v>
      </c>
      <c r="K262" s="21" t="str">
        <f>IF(Tabela813[[#This Row],[C]]&lt;&gt;"",IF(Tabela813[[#This Row],[RED]]&lt;&gt;"",(Tabela813[[#This Row],[RED]] &amp; "."),"") &amp; CONCATENATE(Tabela813[[#This Row],[C]],".",Tabela813[[#This Row],[O]],".",Tabela813[[#This Row],[E]],".",Tabela813[[#This Row],[D1]],".",Tabela813[[#This Row],[D2]],".",Tabela813[[#This Row],[D3]],".",Tabela813[[#This Row],[T]],".",Tabela813[[#This Row],[D4]]),"")</f>
        <v>1.2.1.5.01.3.6.00</v>
      </c>
      <c r="L262" s="27" t="s">
        <v>986</v>
      </c>
      <c r="M262" s="21" t="str">
        <f t="shared" si="4"/>
        <v>A</v>
      </c>
      <c r="N262" s="21">
        <f>IF(VALUE(Tabela813[[#This Row],[RED]]) &gt; 0,1,0) + IF(VALUE(J262)&gt;0,8,IF(VALUE(I262)&gt;0,7,IF(VALUE(H262)&gt;0,6,IF(VALUE(G262)&gt;0,5,IF(VALUE(F262)&gt;0,4,IF(VALUE(E262)&gt;0,3,IF(VALUE(D262)&gt;0,2,1)))))))</f>
        <v>7</v>
      </c>
      <c r="O262" s="26" t="s">
        <v>51</v>
      </c>
      <c r="P262" s="1" t="s">
        <v>130</v>
      </c>
      <c r="Q262" s="1"/>
      <c r="R262" s="21"/>
      <c r="S262" s="7" t="str">
        <f>Tabela813[[#This Row],[NR]]&amp;" - "&amp;Tabela813[[#This Row],[Especificação]]</f>
        <v>1.2.1.5.01.3.6.00 - Contribuição do Servidor Civil - Pensionistas - Juros de Mora</v>
      </c>
      <c r="T262" s="7" t="str">
        <f>Tabela813[[#This Row],[NR]]&amp;" - "&amp;Tabela813[[#This Row],[Especificação]]</f>
        <v>1.2.1.5.01.3.6.00 - Contribuição do Servidor Civil - Pensionistas - Juros de Mora</v>
      </c>
      <c r="U262" s="7" t="str">
        <f>Tabela813[[#This Row],[NR]]&amp; " - "&amp;Tabela813[[#This Row],[Especificação]]</f>
        <v>1.2.1.5.01.3.6.00 - Contribuição do Servidor Civil - Pensionistas - Juros de Mora</v>
      </c>
    </row>
    <row r="263" spans="1:21" ht="30" x14ac:dyDescent="0.25">
      <c r="A263" s="84"/>
      <c r="B263" s="73"/>
      <c r="C263" s="26" t="s">
        <v>1558</v>
      </c>
      <c r="D263" s="26" t="s">
        <v>1567</v>
      </c>
      <c r="E263" s="26" t="s">
        <v>1558</v>
      </c>
      <c r="F263" s="26" t="s">
        <v>1569</v>
      </c>
      <c r="G263" s="26" t="s">
        <v>1560</v>
      </c>
      <c r="H263" s="26" t="s">
        <v>1559</v>
      </c>
      <c r="I263" s="26" t="s">
        <v>1565</v>
      </c>
      <c r="J263" s="26" t="s">
        <v>1564</v>
      </c>
      <c r="K263" s="21" t="str">
        <f>IF(Tabela813[[#This Row],[C]]&lt;&gt;"",IF(Tabela813[[#This Row],[RED]]&lt;&gt;"",(Tabela813[[#This Row],[RED]] &amp; "."),"") &amp; CONCATENATE(Tabela813[[#This Row],[C]],".",Tabela813[[#This Row],[O]],".",Tabela813[[#This Row],[E]],".",Tabela813[[#This Row],[D1]],".",Tabela813[[#This Row],[D2]],".",Tabela813[[#This Row],[D3]],".",Tabela813[[#This Row],[T]],".",Tabela813[[#This Row],[D4]]),"")</f>
        <v>1.2.1.5.01.3.7.00</v>
      </c>
      <c r="L263" s="27" t="s">
        <v>987</v>
      </c>
      <c r="M263" s="21" t="str">
        <f t="shared" si="4"/>
        <v>A</v>
      </c>
      <c r="N263" s="21">
        <f>IF(VALUE(Tabela813[[#This Row],[RED]]) &gt; 0,1,0) + IF(VALUE(J263)&gt;0,8,IF(VALUE(I263)&gt;0,7,IF(VALUE(H263)&gt;0,6,IF(VALUE(G263)&gt;0,5,IF(VALUE(F263)&gt;0,4,IF(VALUE(E263)&gt;0,3,IF(VALUE(D263)&gt;0,2,1)))))))</f>
        <v>7</v>
      </c>
      <c r="O263" s="26" t="s">
        <v>51</v>
      </c>
      <c r="P263" s="1" t="s">
        <v>130</v>
      </c>
      <c r="Q263" s="1"/>
      <c r="R263" s="21"/>
      <c r="S263" s="7" t="str">
        <f>Tabela813[[#This Row],[NR]]&amp;" - "&amp;Tabela813[[#This Row],[Especificação]]</f>
        <v>1.2.1.5.01.3.7.00 - Contribuição do Servidor Civil - Pensionistas - Dívida Ativa - Multas da Dívida Ativa</v>
      </c>
      <c r="T263" s="7" t="str">
        <f>Tabela813[[#This Row],[NR]]&amp;" - "&amp;Tabela813[[#This Row],[Especificação]]</f>
        <v>1.2.1.5.01.3.7.00 - Contribuição do Servidor Civil - Pensionistas - Dívida Ativa - Multas da Dívida Ativa</v>
      </c>
      <c r="U263" s="7" t="str">
        <f>Tabela813[[#This Row],[NR]]&amp; " - "&amp;Tabela813[[#This Row],[Especificação]]</f>
        <v>1.2.1.5.01.3.7.00 - Contribuição do Servidor Civil - Pensionistas - Dívida Ativa - Multas da Dívida Ativa</v>
      </c>
    </row>
    <row r="264" spans="1:21" ht="30" x14ac:dyDescent="0.25">
      <c r="A264" s="84"/>
      <c r="B264" s="73"/>
      <c r="C264" s="26" t="s">
        <v>1558</v>
      </c>
      <c r="D264" s="26" t="s">
        <v>1567</v>
      </c>
      <c r="E264" s="26" t="s">
        <v>1558</v>
      </c>
      <c r="F264" s="26" t="s">
        <v>1569</v>
      </c>
      <c r="G264" s="26" t="s">
        <v>1560</v>
      </c>
      <c r="H264" s="26" t="s">
        <v>1559</v>
      </c>
      <c r="I264" s="26" t="s">
        <v>1566</v>
      </c>
      <c r="J264" s="26" t="s">
        <v>1564</v>
      </c>
      <c r="K264" s="21" t="str">
        <f>IF(Tabela813[[#This Row],[C]]&lt;&gt;"",IF(Tabela813[[#This Row],[RED]]&lt;&gt;"",(Tabela813[[#This Row],[RED]] &amp; "."),"") &amp; CONCATENATE(Tabela813[[#This Row],[C]],".",Tabela813[[#This Row],[O]],".",Tabela813[[#This Row],[E]],".",Tabela813[[#This Row],[D1]],".",Tabela813[[#This Row],[D2]],".",Tabela813[[#This Row],[D3]],".",Tabela813[[#This Row],[T]],".",Tabela813[[#This Row],[D4]]),"")</f>
        <v>1.2.1.5.01.3.8.00</v>
      </c>
      <c r="L264" s="27" t="s">
        <v>988</v>
      </c>
      <c r="M264" s="21" t="str">
        <f t="shared" si="4"/>
        <v>A</v>
      </c>
      <c r="N264" s="21">
        <f>IF(VALUE(Tabela813[[#This Row],[RED]]) &gt; 0,1,0) + IF(VALUE(J264)&gt;0,8,IF(VALUE(I264)&gt;0,7,IF(VALUE(H264)&gt;0,6,IF(VALUE(G264)&gt;0,5,IF(VALUE(F264)&gt;0,4,IF(VALUE(E264)&gt;0,3,IF(VALUE(D264)&gt;0,2,1)))))))</f>
        <v>7</v>
      </c>
      <c r="O264" s="26" t="s">
        <v>51</v>
      </c>
      <c r="P264" s="1" t="s">
        <v>130</v>
      </c>
      <c r="Q264" s="1"/>
      <c r="R264" s="21"/>
      <c r="S264" s="7" t="str">
        <f>Tabela813[[#This Row],[NR]]&amp;" - "&amp;Tabela813[[#This Row],[Especificação]]</f>
        <v>1.2.1.5.01.3.8.00 - Contribuição do Servidor Civil - Pensionistas - Juros de Mora da Dívida Ativa</v>
      </c>
      <c r="T264" s="7" t="str">
        <f>Tabela813[[#This Row],[NR]]&amp;" - "&amp;Tabela813[[#This Row],[Especificação]]</f>
        <v>1.2.1.5.01.3.8.00 - Contribuição do Servidor Civil - Pensionistas - Juros de Mora da Dívida Ativa</v>
      </c>
      <c r="U264" s="7" t="str">
        <f>Tabela813[[#This Row],[NR]]&amp; " - "&amp;Tabela813[[#This Row],[Especificação]]</f>
        <v>1.2.1.5.01.3.8.00 - Contribuição do Servidor Civil - Pensionistas - Juros de Mora da Dívida Ativa</v>
      </c>
    </row>
    <row r="265" spans="1:21" ht="30" x14ac:dyDescent="0.25">
      <c r="A265" s="84"/>
      <c r="B265" s="73"/>
      <c r="C265" s="26" t="s">
        <v>1558</v>
      </c>
      <c r="D265" s="26" t="s">
        <v>1567</v>
      </c>
      <c r="E265" s="26" t="s">
        <v>1558</v>
      </c>
      <c r="F265" s="26" t="s">
        <v>1569</v>
      </c>
      <c r="G265" s="26" t="s">
        <v>1560</v>
      </c>
      <c r="H265" s="26" t="s">
        <v>1568</v>
      </c>
      <c r="I265" s="26" t="s">
        <v>1561</v>
      </c>
      <c r="J265" s="26" t="s">
        <v>1564</v>
      </c>
      <c r="K265" s="21" t="str">
        <f>IF(Tabela813[[#This Row],[C]]&lt;&gt;"",IF(Tabela813[[#This Row],[RED]]&lt;&gt;"",(Tabela813[[#This Row],[RED]] &amp; "."),"") &amp; CONCATENATE(Tabela813[[#This Row],[C]],".",Tabela813[[#This Row],[O]],".",Tabela813[[#This Row],[E]],".",Tabela813[[#This Row],[D1]],".",Tabela813[[#This Row],[D2]],".",Tabela813[[#This Row],[D3]],".",Tabela813[[#This Row],[T]],".",Tabela813[[#This Row],[D4]]),"")</f>
        <v>1.2.1.5.01.4.0.00</v>
      </c>
      <c r="L265" s="27" t="s">
        <v>131</v>
      </c>
      <c r="M265" s="21" t="str">
        <f t="shared" si="4"/>
        <v>S</v>
      </c>
      <c r="N265" s="21">
        <f>IF(VALUE(Tabela813[[#This Row],[RED]]) &gt; 0,1,0) + IF(VALUE(J265)&gt;0,8,IF(VALUE(I265)&gt;0,7,IF(VALUE(H265)&gt;0,6,IF(VALUE(G265)&gt;0,5,IF(VALUE(F265)&gt;0,4,IF(VALUE(E265)&gt;0,3,IF(VALUE(D265)&gt;0,2,1)))))))</f>
        <v>6</v>
      </c>
      <c r="O265" s="26" t="s">
        <v>51</v>
      </c>
      <c r="P265" s="1" t="s">
        <v>132</v>
      </c>
      <c r="Q265" s="1"/>
      <c r="R265" s="21"/>
      <c r="S265" s="7" t="str">
        <f>Tabela813[[#This Row],[NR]]&amp;" - "&amp;Tabela813[[#This Row],[Especificação]]</f>
        <v>1.2.1.5.01.4.0.00 - Contribuição Oriunda de Sentenças Judiciais - Servidor Civil Ativo</v>
      </c>
      <c r="T265" s="7" t="str">
        <f>Tabela813[[#This Row],[NR]]&amp;" - "&amp;Tabela813[[#This Row],[Especificação]]</f>
        <v>1.2.1.5.01.4.0.00 - Contribuição Oriunda de Sentenças Judiciais - Servidor Civil Ativo</v>
      </c>
      <c r="U265" s="7" t="str">
        <f>Tabela813[[#This Row],[NR]]&amp; " - "&amp;Tabela813[[#This Row],[Especificação]]</f>
        <v>1.2.1.5.01.4.0.00 - Contribuição Oriunda de Sentenças Judiciais - Servidor Civil Ativo</v>
      </c>
    </row>
    <row r="266" spans="1:21" ht="30" x14ac:dyDescent="0.25">
      <c r="A266" s="84"/>
      <c r="B266" s="73"/>
      <c r="C266" s="26" t="s">
        <v>1558</v>
      </c>
      <c r="D266" s="26" t="s">
        <v>1567</v>
      </c>
      <c r="E266" s="26" t="s">
        <v>1558</v>
      </c>
      <c r="F266" s="26" t="s">
        <v>1569</v>
      </c>
      <c r="G266" s="26" t="s">
        <v>1560</v>
      </c>
      <c r="H266" s="26" t="s">
        <v>1568</v>
      </c>
      <c r="I266" s="26" t="s">
        <v>1558</v>
      </c>
      <c r="J266" s="26" t="s">
        <v>1564</v>
      </c>
      <c r="K266" s="21" t="str">
        <f>IF(Tabela813[[#This Row],[C]]&lt;&gt;"",IF(Tabela813[[#This Row],[RED]]&lt;&gt;"",(Tabela813[[#This Row],[RED]] &amp; "."),"") &amp; CONCATENATE(Tabela813[[#This Row],[C]],".",Tabela813[[#This Row],[O]],".",Tabela813[[#This Row],[E]],".",Tabela813[[#This Row],[D1]],".",Tabela813[[#This Row],[D2]],".",Tabela813[[#This Row],[D3]],".",Tabela813[[#This Row],[T]],".",Tabela813[[#This Row],[D4]]),"")</f>
        <v>1.2.1.5.01.4.1.00</v>
      </c>
      <c r="L266" s="27" t="s">
        <v>989</v>
      </c>
      <c r="M266" s="21" t="str">
        <f t="shared" si="4"/>
        <v>A</v>
      </c>
      <c r="N266" s="21">
        <f>IF(VALUE(Tabela813[[#This Row],[RED]]) &gt; 0,1,0) + IF(VALUE(J266)&gt;0,8,IF(VALUE(I266)&gt;0,7,IF(VALUE(H266)&gt;0,6,IF(VALUE(G266)&gt;0,5,IF(VALUE(F266)&gt;0,4,IF(VALUE(E266)&gt;0,3,IF(VALUE(D266)&gt;0,2,1)))))))</f>
        <v>7</v>
      </c>
      <c r="O266" s="26" t="s">
        <v>51</v>
      </c>
      <c r="P266" s="1" t="s">
        <v>132</v>
      </c>
      <c r="Q266" s="1"/>
      <c r="R266" s="21"/>
      <c r="S266" s="7" t="str">
        <f>Tabela813[[#This Row],[NR]]&amp;" - "&amp;Tabela813[[#This Row],[Especificação]]</f>
        <v>1.2.1.5.01.4.1.00 - Contribuição Oriunda de Sentenças Judiciais - Servidor Civil Ativo - Principal</v>
      </c>
      <c r="T266" s="7" t="str">
        <f>Tabela813[[#This Row],[NR]]&amp;" - "&amp;Tabela813[[#This Row],[Especificação]]</f>
        <v>1.2.1.5.01.4.1.00 - Contribuição Oriunda de Sentenças Judiciais - Servidor Civil Ativo - Principal</v>
      </c>
      <c r="U266" s="7" t="str">
        <f>Tabela813[[#This Row],[NR]]&amp; " - "&amp;Tabela813[[#This Row],[Especificação]]</f>
        <v>1.2.1.5.01.4.1.00 - Contribuição Oriunda de Sentenças Judiciais - Servidor Civil Ativo - Principal</v>
      </c>
    </row>
    <row r="267" spans="1:21" ht="30" x14ac:dyDescent="0.25">
      <c r="A267" s="84"/>
      <c r="B267" s="73"/>
      <c r="C267" s="26" t="s">
        <v>1558</v>
      </c>
      <c r="D267" s="26" t="s">
        <v>1567</v>
      </c>
      <c r="E267" s="26" t="s">
        <v>1558</v>
      </c>
      <c r="F267" s="26" t="s">
        <v>1569</v>
      </c>
      <c r="G267" s="26" t="s">
        <v>1560</v>
      </c>
      <c r="H267" s="26" t="s">
        <v>1568</v>
      </c>
      <c r="I267" s="26" t="s">
        <v>1567</v>
      </c>
      <c r="J267" s="26" t="s">
        <v>1564</v>
      </c>
      <c r="K267" s="21" t="str">
        <f>IF(Tabela813[[#This Row],[C]]&lt;&gt;"",IF(Tabela813[[#This Row],[RED]]&lt;&gt;"",(Tabela813[[#This Row],[RED]] &amp; "."),"") &amp; CONCATENATE(Tabela813[[#This Row],[C]],".",Tabela813[[#This Row],[O]],".",Tabela813[[#This Row],[E]],".",Tabela813[[#This Row],[D1]],".",Tabela813[[#This Row],[D2]],".",Tabela813[[#This Row],[D3]],".",Tabela813[[#This Row],[T]],".",Tabela813[[#This Row],[D4]]),"")</f>
        <v>1.2.1.5.01.4.2.00</v>
      </c>
      <c r="L267" s="27" t="s">
        <v>990</v>
      </c>
      <c r="M267" s="21" t="str">
        <f t="shared" si="4"/>
        <v>A</v>
      </c>
      <c r="N267" s="21">
        <f>IF(VALUE(Tabela813[[#This Row],[RED]]) &gt; 0,1,0) + IF(VALUE(J267)&gt;0,8,IF(VALUE(I267)&gt;0,7,IF(VALUE(H267)&gt;0,6,IF(VALUE(G267)&gt;0,5,IF(VALUE(F267)&gt;0,4,IF(VALUE(E267)&gt;0,3,IF(VALUE(D267)&gt;0,2,1)))))))</f>
        <v>7</v>
      </c>
      <c r="O267" s="26" t="s">
        <v>51</v>
      </c>
      <c r="P267" s="1" t="s">
        <v>132</v>
      </c>
      <c r="Q267" s="1"/>
      <c r="R267" s="21"/>
      <c r="S267" s="7" t="str">
        <f>Tabela813[[#This Row],[NR]]&amp;" - "&amp;Tabela813[[#This Row],[Especificação]]</f>
        <v>1.2.1.5.01.4.2.00 - Contribuição Oriunda de Sentenças Judiciais - Servidor Civil Ativo - Multas e Juros de Mora</v>
      </c>
      <c r="T267" s="7" t="str">
        <f>Tabela813[[#This Row],[NR]]&amp;" - "&amp;Tabela813[[#This Row],[Especificação]]</f>
        <v>1.2.1.5.01.4.2.00 - Contribuição Oriunda de Sentenças Judiciais - Servidor Civil Ativo - Multas e Juros de Mora</v>
      </c>
      <c r="U267" s="7" t="str">
        <f>Tabela813[[#This Row],[NR]]&amp; " - "&amp;Tabela813[[#This Row],[Especificação]]</f>
        <v>1.2.1.5.01.4.2.00 - Contribuição Oriunda de Sentenças Judiciais - Servidor Civil Ativo - Multas e Juros de Mora</v>
      </c>
    </row>
    <row r="268" spans="1:21" ht="30" x14ac:dyDescent="0.25">
      <c r="A268" s="84"/>
      <c r="B268" s="73"/>
      <c r="C268" s="26" t="s">
        <v>1558</v>
      </c>
      <c r="D268" s="26" t="s">
        <v>1567</v>
      </c>
      <c r="E268" s="26" t="s">
        <v>1558</v>
      </c>
      <c r="F268" s="26" t="s">
        <v>1569</v>
      </c>
      <c r="G268" s="26" t="s">
        <v>1560</v>
      </c>
      <c r="H268" s="26" t="s">
        <v>1568</v>
      </c>
      <c r="I268" s="26" t="s">
        <v>1559</v>
      </c>
      <c r="J268" s="26" t="s">
        <v>1564</v>
      </c>
      <c r="K268" s="21" t="str">
        <f>IF(Tabela813[[#This Row],[C]]&lt;&gt;"",IF(Tabela813[[#This Row],[RED]]&lt;&gt;"",(Tabela813[[#This Row],[RED]] &amp; "."),"") &amp; CONCATENATE(Tabela813[[#This Row],[C]],".",Tabela813[[#This Row],[O]],".",Tabela813[[#This Row],[E]],".",Tabela813[[#This Row],[D1]],".",Tabela813[[#This Row],[D2]],".",Tabela813[[#This Row],[D3]],".",Tabela813[[#This Row],[T]],".",Tabela813[[#This Row],[D4]]),"")</f>
        <v>1.2.1.5.01.4.3.00</v>
      </c>
      <c r="L268" s="27" t="s">
        <v>991</v>
      </c>
      <c r="M268" s="21" t="str">
        <f t="shared" si="4"/>
        <v>A</v>
      </c>
      <c r="N268" s="21">
        <f>IF(VALUE(Tabela813[[#This Row],[RED]]) &gt; 0,1,0) + IF(VALUE(J268)&gt;0,8,IF(VALUE(I268)&gt;0,7,IF(VALUE(H268)&gt;0,6,IF(VALUE(G268)&gt;0,5,IF(VALUE(F268)&gt;0,4,IF(VALUE(E268)&gt;0,3,IF(VALUE(D268)&gt;0,2,1)))))))</f>
        <v>7</v>
      </c>
      <c r="O268" s="26" t="s">
        <v>51</v>
      </c>
      <c r="P268" s="1" t="s">
        <v>132</v>
      </c>
      <c r="Q268" s="1"/>
      <c r="R268" s="21"/>
      <c r="S268" s="7" t="str">
        <f>Tabela813[[#This Row],[NR]]&amp;" - "&amp;Tabela813[[#This Row],[Especificação]]</f>
        <v>1.2.1.5.01.4.3.00 - Contribuição Oriunda de Sentenças Judiciais - Servidor Civil Ativo - Dívida Ativa</v>
      </c>
      <c r="T268" s="7" t="str">
        <f>Tabela813[[#This Row],[NR]]&amp;" - "&amp;Tabela813[[#This Row],[Especificação]]</f>
        <v>1.2.1.5.01.4.3.00 - Contribuição Oriunda de Sentenças Judiciais - Servidor Civil Ativo - Dívida Ativa</v>
      </c>
      <c r="U268" s="7" t="str">
        <f>Tabela813[[#This Row],[NR]]&amp; " - "&amp;Tabela813[[#This Row],[Especificação]]</f>
        <v>1.2.1.5.01.4.3.00 - Contribuição Oriunda de Sentenças Judiciais - Servidor Civil Ativo - Dívida Ativa</v>
      </c>
    </row>
    <row r="269" spans="1:21" ht="30" x14ac:dyDescent="0.25">
      <c r="A269" s="84"/>
      <c r="B269" s="73"/>
      <c r="C269" s="26" t="s">
        <v>1558</v>
      </c>
      <c r="D269" s="26" t="s">
        <v>1567</v>
      </c>
      <c r="E269" s="26" t="s">
        <v>1558</v>
      </c>
      <c r="F269" s="26" t="s">
        <v>1569</v>
      </c>
      <c r="G269" s="26" t="s">
        <v>1560</v>
      </c>
      <c r="H269" s="26" t="s">
        <v>1568</v>
      </c>
      <c r="I269" s="26" t="s">
        <v>1568</v>
      </c>
      <c r="J269" s="26" t="s">
        <v>1564</v>
      </c>
      <c r="K269" s="21" t="str">
        <f>IF(Tabela813[[#This Row],[C]]&lt;&gt;"",IF(Tabela813[[#This Row],[RED]]&lt;&gt;"",(Tabela813[[#This Row],[RED]] &amp; "."),"") &amp; CONCATENATE(Tabela813[[#This Row],[C]],".",Tabela813[[#This Row],[O]],".",Tabela813[[#This Row],[E]],".",Tabela813[[#This Row],[D1]],".",Tabela813[[#This Row],[D2]],".",Tabela813[[#This Row],[D3]],".",Tabela813[[#This Row],[T]],".",Tabela813[[#This Row],[D4]]),"")</f>
        <v>1.2.1.5.01.4.4.00</v>
      </c>
      <c r="L269" s="27" t="s">
        <v>992</v>
      </c>
      <c r="M269" s="21" t="str">
        <f t="shared" si="4"/>
        <v>A</v>
      </c>
      <c r="N269" s="21">
        <f>IF(VALUE(Tabela813[[#This Row],[RED]]) &gt; 0,1,0) + IF(VALUE(J269)&gt;0,8,IF(VALUE(I269)&gt;0,7,IF(VALUE(H269)&gt;0,6,IF(VALUE(G269)&gt;0,5,IF(VALUE(F269)&gt;0,4,IF(VALUE(E269)&gt;0,3,IF(VALUE(D269)&gt;0,2,1)))))))</f>
        <v>7</v>
      </c>
      <c r="O269" s="26" t="s">
        <v>51</v>
      </c>
      <c r="P269" s="1" t="s">
        <v>132</v>
      </c>
      <c r="Q269" s="1"/>
      <c r="R269" s="21"/>
      <c r="S269" s="7" t="str">
        <f>Tabela813[[#This Row],[NR]]&amp;" - "&amp;Tabela813[[#This Row],[Especificação]]</f>
        <v>1.2.1.5.01.4.4.00 - Contribuição Oriunda de Sentenças Judiciais - Servidor Civil Ativo - Dívida Ativa - Multas e Juros de Mora da Dívida Ativa</v>
      </c>
      <c r="T269" s="7" t="str">
        <f>Tabela813[[#This Row],[NR]]&amp;" - "&amp;Tabela813[[#This Row],[Especificação]]</f>
        <v>1.2.1.5.01.4.4.00 - Contribuição Oriunda de Sentenças Judiciais - Servidor Civil Ativo - Dívida Ativa - Multas e Juros de Mora da Dívida Ativa</v>
      </c>
      <c r="U269" s="7" t="str">
        <f>Tabela813[[#This Row],[NR]]&amp; " - "&amp;Tabela813[[#This Row],[Especificação]]</f>
        <v>1.2.1.5.01.4.4.00 - Contribuição Oriunda de Sentenças Judiciais - Servidor Civil Ativo - Dívida Ativa - Multas e Juros de Mora da Dívida Ativa</v>
      </c>
    </row>
    <row r="270" spans="1:21" ht="30" x14ac:dyDescent="0.25">
      <c r="A270" s="84"/>
      <c r="B270" s="73"/>
      <c r="C270" s="26" t="s">
        <v>1558</v>
      </c>
      <c r="D270" s="26" t="s">
        <v>1567</v>
      </c>
      <c r="E270" s="26" t="s">
        <v>1558</v>
      </c>
      <c r="F270" s="26" t="s">
        <v>1569</v>
      </c>
      <c r="G270" s="26" t="s">
        <v>1560</v>
      </c>
      <c r="H270" s="26" t="s">
        <v>1568</v>
      </c>
      <c r="I270" s="26" t="s">
        <v>1569</v>
      </c>
      <c r="J270" s="26" t="s">
        <v>1564</v>
      </c>
      <c r="K270" s="21" t="str">
        <f>IF(Tabela813[[#This Row],[C]]&lt;&gt;"",IF(Tabela813[[#This Row],[RED]]&lt;&gt;"",(Tabela813[[#This Row],[RED]] &amp; "."),"") &amp; CONCATENATE(Tabela813[[#This Row],[C]],".",Tabela813[[#This Row],[O]],".",Tabela813[[#This Row],[E]],".",Tabela813[[#This Row],[D1]],".",Tabela813[[#This Row],[D2]],".",Tabela813[[#This Row],[D3]],".",Tabela813[[#This Row],[T]],".",Tabela813[[#This Row],[D4]]),"")</f>
        <v>1.2.1.5.01.4.5.00</v>
      </c>
      <c r="L270" s="27" t="s">
        <v>993</v>
      </c>
      <c r="M270" s="21" t="str">
        <f t="shared" si="4"/>
        <v>A</v>
      </c>
      <c r="N270" s="21">
        <f>IF(VALUE(Tabela813[[#This Row],[RED]]) &gt; 0,1,0) + IF(VALUE(J270)&gt;0,8,IF(VALUE(I270)&gt;0,7,IF(VALUE(H270)&gt;0,6,IF(VALUE(G270)&gt;0,5,IF(VALUE(F270)&gt;0,4,IF(VALUE(E270)&gt;0,3,IF(VALUE(D270)&gt;0,2,1)))))))</f>
        <v>7</v>
      </c>
      <c r="O270" s="26" t="s">
        <v>51</v>
      </c>
      <c r="P270" s="1" t="s">
        <v>132</v>
      </c>
      <c r="Q270" s="1"/>
      <c r="R270" s="21"/>
      <c r="S270" s="7" t="str">
        <f>Tabela813[[#This Row],[NR]]&amp;" - "&amp;Tabela813[[#This Row],[Especificação]]</f>
        <v>1.2.1.5.01.4.5.00 - Contribuição Oriunda de Sentenças Judiciais - Servidor Civil Ativo - Multas</v>
      </c>
      <c r="T270" s="7" t="str">
        <f>Tabela813[[#This Row],[NR]]&amp;" - "&amp;Tabela813[[#This Row],[Especificação]]</f>
        <v>1.2.1.5.01.4.5.00 - Contribuição Oriunda de Sentenças Judiciais - Servidor Civil Ativo - Multas</v>
      </c>
      <c r="U270" s="7" t="str">
        <f>Tabela813[[#This Row],[NR]]&amp; " - "&amp;Tabela813[[#This Row],[Especificação]]</f>
        <v>1.2.1.5.01.4.5.00 - Contribuição Oriunda de Sentenças Judiciais - Servidor Civil Ativo - Multas</v>
      </c>
    </row>
    <row r="271" spans="1:21" ht="30" x14ac:dyDescent="0.25">
      <c r="A271" s="84"/>
      <c r="B271" s="73"/>
      <c r="C271" s="26" t="s">
        <v>1558</v>
      </c>
      <c r="D271" s="26" t="s">
        <v>1567</v>
      </c>
      <c r="E271" s="26" t="s">
        <v>1558</v>
      </c>
      <c r="F271" s="26" t="s">
        <v>1569</v>
      </c>
      <c r="G271" s="26" t="s">
        <v>1560</v>
      </c>
      <c r="H271" s="26" t="s">
        <v>1568</v>
      </c>
      <c r="I271" s="26" t="s">
        <v>1563</v>
      </c>
      <c r="J271" s="26" t="s">
        <v>1564</v>
      </c>
      <c r="K271" s="21" t="str">
        <f>IF(Tabela813[[#This Row],[C]]&lt;&gt;"",IF(Tabela813[[#This Row],[RED]]&lt;&gt;"",(Tabela813[[#This Row],[RED]] &amp; "."),"") &amp; CONCATENATE(Tabela813[[#This Row],[C]],".",Tabela813[[#This Row],[O]],".",Tabela813[[#This Row],[E]],".",Tabela813[[#This Row],[D1]],".",Tabela813[[#This Row],[D2]],".",Tabela813[[#This Row],[D3]],".",Tabela813[[#This Row],[T]],".",Tabela813[[#This Row],[D4]]),"")</f>
        <v>1.2.1.5.01.4.6.00</v>
      </c>
      <c r="L271" s="27" t="s">
        <v>994</v>
      </c>
      <c r="M271" s="21" t="str">
        <f t="shared" si="4"/>
        <v>A</v>
      </c>
      <c r="N271" s="21">
        <f>IF(VALUE(Tabela813[[#This Row],[RED]]) &gt; 0,1,0) + IF(VALUE(J271)&gt;0,8,IF(VALUE(I271)&gt;0,7,IF(VALUE(H271)&gt;0,6,IF(VALUE(G271)&gt;0,5,IF(VALUE(F271)&gt;0,4,IF(VALUE(E271)&gt;0,3,IF(VALUE(D271)&gt;0,2,1)))))))</f>
        <v>7</v>
      </c>
      <c r="O271" s="26" t="s">
        <v>51</v>
      </c>
      <c r="P271" s="1" t="s">
        <v>132</v>
      </c>
      <c r="Q271" s="1"/>
      <c r="R271" s="21"/>
      <c r="S271" s="7" t="str">
        <f>Tabela813[[#This Row],[NR]]&amp;" - "&amp;Tabela813[[#This Row],[Especificação]]</f>
        <v>1.2.1.5.01.4.6.00 - Contribuição Oriunda de Sentenças Judiciais - Servidor Civil Ativo - Juros de Mora</v>
      </c>
      <c r="T271" s="7" t="str">
        <f>Tabela813[[#This Row],[NR]]&amp;" - "&amp;Tabela813[[#This Row],[Especificação]]</f>
        <v>1.2.1.5.01.4.6.00 - Contribuição Oriunda de Sentenças Judiciais - Servidor Civil Ativo - Juros de Mora</v>
      </c>
      <c r="U271" s="7" t="str">
        <f>Tabela813[[#This Row],[NR]]&amp; " - "&amp;Tabela813[[#This Row],[Especificação]]</f>
        <v>1.2.1.5.01.4.6.00 - Contribuição Oriunda de Sentenças Judiciais - Servidor Civil Ativo - Juros de Mora</v>
      </c>
    </row>
    <row r="272" spans="1:21" ht="30" x14ac:dyDescent="0.25">
      <c r="A272" s="84"/>
      <c r="B272" s="73"/>
      <c r="C272" s="26" t="s">
        <v>1558</v>
      </c>
      <c r="D272" s="26" t="s">
        <v>1567</v>
      </c>
      <c r="E272" s="26" t="s">
        <v>1558</v>
      </c>
      <c r="F272" s="26" t="s">
        <v>1569</v>
      </c>
      <c r="G272" s="26" t="s">
        <v>1560</v>
      </c>
      <c r="H272" s="26" t="s">
        <v>1568</v>
      </c>
      <c r="I272" s="26" t="s">
        <v>1565</v>
      </c>
      <c r="J272" s="26" t="s">
        <v>1564</v>
      </c>
      <c r="K272" s="21" t="str">
        <f>IF(Tabela813[[#This Row],[C]]&lt;&gt;"",IF(Tabela813[[#This Row],[RED]]&lt;&gt;"",(Tabela813[[#This Row],[RED]] &amp; "."),"") &amp; CONCATENATE(Tabela813[[#This Row],[C]],".",Tabela813[[#This Row],[O]],".",Tabela813[[#This Row],[E]],".",Tabela813[[#This Row],[D1]],".",Tabela813[[#This Row],[D2]],".",Tabela813[[#This Row],[D3]],".",Tabela813[[#This Row],[T]],".",Tabela813[[#This Row],[D4]]),"")</f>
        <v>1.2.1.5.01.4.7.00</v>
      </c>
      <c r="L272" s="27" t="s">
        <v>995</v>
      </c>
      <c r="M272" s="21" t="str">
        <f t="shared" si="4"/>
        <v>A</v>
      </c>
      <c r="N272" s="21">
        <f>IF(VALUE(Tabela813[[#This Row],[RED]]) &gt; 0,1,0) + IF(VALUE(J272)&gt;0,8,IF(VALUE(I272)&gt;0,7,IF(VALUE(H272)&gt;0,6,IF(VALUE(G272)&gt;0,5,IF(VALUE(F272)&gt;0,4,IF(VALUE(E272)&gt;0,3,IF(VALUE(D272)&gt;0,2,1)))))))</f>
        <v>7</v>
      </c>
      <c r="O272" s="26" t="s">
        <v>51</v>
      </c>
      <c r="P272" s="1" t="s">
        <v>132</v>
      </c>
      <c r="Q272" s="1"/>
      <c r="R272" s="21"/>
      <c r="S272" s="7" t="str">
        <f>Tabela813[[#This Row],[NR]]&amp;" - "&amp;Tabela813[[#This Row],[Especificação]]</f>
        <v>1.2.1.5.01.4.7.00 - Contribuição Oriunda de Sentenças Judiciais - Servidor Civil Ativo - Dívida Ativa - Multas da Dívida Ativa</v>
      </c>
      <c r="T272" s="7" t="str">
        <f>Tabela813[[#This Row],[NR]]&amp;" - "&amp;Tabela813[[#This Row],[Especificação]]</f>
        <v>1.2.1.5.01.4.7.00 - Contribuição Oriunda de Sentenças Judiciais - Servidor Civil Ativo - Dívida Ativa - Multas da Dívida Ativa</v>
      </c>
      <c r="U272" s="7" t="str">
        <f>Tabela813[[#This Row],[NR]]&amp; " - "&amp;Tabela813[[#This Row],[Especificação]]</f>
        <v>1.2.1.5.01.4.7.00 - Contribuição Oriunda de Sentenças Judiciais - Servidor Civil Ativo - Dívida Ativa - Multas da Dívida Ativa</v>
      </c>
    </row>
    <row r="273" spans="1:21" ht="30" x14ac:dyDescent="0.25">
      <c r="A273" s="84"/>
      <c r="B273" s="73"/>
      <c r="C273" s="26" t="s">
        <v>1558</v>
      </c>
      <c r="D273" s="26" t="s">
        <v>1567</v>
      </c>
      <c r="E273" s="26" t="s">
        <v>1558</v>
      </c>
      <c r="F273" s="26" t="s">
        <v>1569</v>
      </c>
      <c r="G273" s="26" t="s">
        <v>1560</v>
      </c>
      <c r="H273" s="26" t="s">
        <v>1568</v>
      </c>
      <c r="I273" s="26" t="s">
        <v>1566</v>
      </c>
      <c r="J273" s="26" t="s">
        <v>1564</v>
      </c>
      <c r="K273" s="21" t="str">
        <f>IF(Tabela813[[#This Row],[C]]&lt;&gt;"",IF(Tabela813[[#This Row],[RED]]&lt;&gt;"",(Tabela813[[#This Row],[RED]] &amp; "."),"") &amp; CONCATENATE(Tabela813[[#This Row],[C]],".",Tabela813[[#This Row],[O]],".",Tabela813[[#This Row],[E]],".",Tabela813[[#This Row],[D1]],".",Tabela813[[#This Row],[D2]],".",Tabela813[[#This Row],[D3]],".",Tabela813[[#This Row],[T]],".",Tabela813[[#This Row],[D4]]),"")</f>
        <v>1.2.1.5.01.4.8.00</v>
      </c>
      <c r="L273" s="27" t="s">
        <v>996</v>
      </c>
      <c r="M273" s="21" t="str">
        <f t="shared" si="4"/>
        <v>A</v>
      </c>
      <c r="N273" s="21">
        <f>IF(VALUE(Tabela813[[#This Row],[RED]]) &gt; 0,1,0) + IF(VALUE(J273)&gt;0,8,IF(VALUE(I273)&gt;0,7,IF(VALUE(H273)&gt;0,6,IF(VALUE(G273)&gt;0,5,IF(VALUE(F273)&gt;0,4,IF(VALUE(E273)&gt;0,3,IF(VALUE(D273)&gt;0,2,1)))))))</f>
        <v>7</v>
      </c>
      <c r="O273" s="26" t="s">
        <v>51</v>
      </c>
      <c r="P273" s="1" t="s">
        <v>132</v>
      </c>
      <c r="Q273" s="1"/>
      <c r="R273" s="21"/>
      <c r="S273" s="7" t="str">
        <f>Tabela813[[#This Row],[NR]]&amp;" - "&amp;Tabela813[[#This Row],[Especificação]]</f>
        <v>1.2.1.5.01.4.8.00 - Contribuição Oriunda de Sentenças Judiciais - Servidor Civil Ativo - Juros de Mora da Dívida Ativa</v>
      </c>
      <c r="T273" s="7" t="str">
        <f>Tabela813[[#This Row],[NR]]&amp;" - "&amp;Tabela813[[#This Row],[Especificação]]</f>
        <v>1.2.1.5.01.4.8.00 - Contribuição Oriunda de Sentenças Judiciais - Servidor Civil Ativo - Juros de Mora da Dívida Ativa</v>
      </c>
      <c r="U273" s="7" t="str">
        <f>Tabela813[[#This Row],[NR]]&amp; " - "&amp;Tabela813[[#This Row],[Especificação]]</f>
        <v>1.2.1.5.01.4.8.00 - Contribuição Oriunda de Sentenças Judiciais - Servidor Civil Ativo - Juros de Mora da Dívida Ativa</v>
      </c>
    </row>
    <row r="274" spans="1:21" ht="30" x14ac:dyDescent="0.25">
      <c r="A274" s="84"/>
      <c r="B274" s="73"/>
      <c r="C274" s="26" t="s">
        <v>1558</v>
      </c>
      <c r="D274" s="26" t="s">
        <v>1567</v>
      </c>
      <c r="E274" s="26" t="s">
        <v>1558</v>
      </c>
      <c r="F274" s="26" t="s">
        <v>1569</v>
      </c>
      <c r="G274" s="26" t="s">
        <v>1560</v>
      </c>
      <c r="H274" s="26" t="s">
        <v>1569</v>
      </c>
      <c r="I274" s="26" t="s">
        <v>1561</v>
      </c>
      <c r="J274" s="26" t="s">
        <v>1564</v>
      </c>
      <c r="K274" s="21" t="str">
        <f>IF(Tabela813[[#This Row],[C]]&lt;&gt;"",IF(Tabela813[[#This Row],[RED]]&lt;&gt;"",(Tabela813[[#This Row],[RED]] &amp; "."),"") &amp; CONCATENATE(Tabela813[[#This Row],[C]],".",Tabela813[[#This Row],[O]],".",Tabela813[[#This Row],[E]],".",Tabela813[[#This Row],[D1]],".",Tabela813[[#This Row],[D2]],".",Tabela813[[#This Row],[D3]],".",Tabela813[[#This Row],[T]],".",Tabela813[[#This Row],[D4]]),"")</f>
        <v>1.2.1.5.01.5.0.00</v>
      </c>
      <c r="L274" s="27" t="s">
        <v>133</v>
      </c>
      <c r="M274" s="21" t="str">
        <f t="shared" si="4"/>
        <v>S</v>
      </c>
      <c r="N274" s="21">
        <f>IF(VALUE(Tabela813[[#This Row],[RED]]) &gt; 0,1,0) + IF(VALUE(J274)&gt;0,8,IF(VALUE(I274)&gt;0,7,IF(VALUE(H274)&gt;0,6,IF(VALUE(G274)&gt;0,5,IF(VALUE(F274)&gt;0,4,IF(VALUE(E274)&gt;0,3,IF(VALUE(D274)&gt;0,2,1)))))))</f>
        <v>6</v>
      </c>
      <c r="O274" s="26" t="s">
        <v>51</v>
      </c>
      <c r="P274" s="1" t="s">
        <v>134</v>
      </c>
      <c r="Q274" s="1"/>
      <c r="R274" s="21"/>
      <c r="S274" s="7" t="str">
        <f>Tabela813[[#This Row],[NR]]&amp;" - "&amp;Tabela813[[#This Row],[Especificação]]</f>
        <v>1.2.1.5.01.5.0.00 - Contribuição Oriunda de Sentenças Judiciais - Servidor Civil Inativo</v>
      </c>
      <c r="T274" s="7" t="str">
        <f>Tabela813[[#This Row],[NR]]&amp;" - "&amp;Tabela813[[#This Row],[Especificação]]</f>
        <v>1.2.1.5.01.5.0.00 - Contribuição Oriunda de Sentenças Judiciais - Servidor Civil Inativo</v>
      </c>
      <c r="U274" s="7" t="str">
        <f>Tabela813[[#This Row],[NR]]&amp; " - "&amp;Tabela813[[#This Row],[Especificação]]</f>
        <v>1.2.1.5.01.5.0.00 - Contribuição Oriunda de Sentenças Judiciais - Servidor Civil Inativo</v>
      </c>
    </row>
    <row r="275" spans="1:21" ht="30" x14ac:dyDescent="0.25">
      <c r="A275" s="84"/>
      <c r="B275" s="73"/>
      <c r="C275" s="26" t="s">
        <v>1558</v>
      </c>
      <c r="D275" s="26" t="s">
        <v>1567</v>
      </c>
      <c r="E275" s="26" t="s">
        <v>1558</v>
      </c>
      <c r="F275" s="26" t="s">
        <v>1569</v>
      </c>
      <c r="G275" s="26" t="s">
        <v>1560</v>
      </c>
      <c r="H275" s="26" t="s">
        <v>1569</v>
      </c>
      <c r="I275" s="26" t="s">
        <v>1558</v>
      </c>
      <c r="J275" s="26" t="s">
        <v>1564</v>
      </c>
      <c r="K275" s="21" t="str">
        <f>IF(Tabela813[[#This Row],[C]]&lt;&gt;"",IF(Tabela813[[#This Row],[RED]]&lt;&gt;"",(Tabela813[[#This Row],[RED]] &amp; "."),"") &amp; CONCATENATE(Tabela813[[#This Row],[C]],".",Tabela813[[#This Row],[O]],".",Tabela813[[#This Row],[E]],".",Tabela813[[#This Row],[D1]],".",Tabela813[[#This Row],[D2]],".",Tabela813[[#This Row],[D3]],".",Tabela813[[#This Row],[T]],".",Tabela813[[#This Row],[D4]]),"")</f>
        <v>1.2.1.5.01.5.1.00</v>
      </c>
      <c r="L275" s="27" t="s">
        <v>997</v>
      </c>
      <c r="M275" s="21" t="str">
        <f t="shared" si="4"/>
        <v>A</v>
      </c>
      <c r="N275" s="21">
        <f>IF(VALUE(Tabela813[[#This Row],[RED]]) &gt; 0,1,0) + IF(VALUE(J275)&gt;0,8,IF(VALUE(I275)&gt;0,7,IF(VALUE(H275)&gt;0,6,IF(VALUE(G275)&gt;0,5,IF(VALUE(F275)&gt;0,4,IF(VALUE(E275)&gt;0,3,IF(VALUE(D275)&gt;0,2,1)))))))</f>
        <v>7</v>
      </c>
      <c r="O275" s="26" t="s">
        <v>51</v>
      </c>
      <c r="P275" s="1" t="s">
        <v>134</v>
      </c>
      <c r="Q275" s="1"/>
      <c r="R275" s="21"/>
      <c r="S275" s="7" t="str">
        <f>Tabela813[[#This Row],[NR]]&amp;" - "&amp;Tabela813[[#This Row],[Especificação]]</f>
        <v>1.2.1.5.01.5.1.00 - Contribuição Oriunda de Sentenças Judiciais - Servidor Civil Inativo - Principal</v>
      </c>
      <c r="T275" s="7" t="str">
        <f>Tabela813[[#This Row],[NR]]&amp;" - "&amp;Tabela813[[#This Row],[Especificação]]</f>
        <v>1.2.1.5.01.5.1.00 - Contribuição Oriunda de Sentenças Judiciais - Servidor Civil Inativo - Principal</v>
      </c>
      <c r="U275" s="7" t="str">
        <f>Tabela813[[#This Row],[NR]]&amp; " - "&amp;Tabela813[[#This Row],[Especificação]]</f>
        <v>1.2.1.5.01.5.1.00 - Contribuição Oriunda de Sentenças Judiciais - Servidor Civil Inativo - Principal</v>
      </c>
    </row>
    <row r="276" spans="1:21" ht="30" x14ac:dyDescent="0.25">
      <c r="A276" s="84"/>
      <c r="B276" s="73"/>
      <c r="C276" s="26" t="s">
        <v>1558</v>
      </c>
      <c r="D276" s="26" t="s">
        <v>1567</v>
      </c>
      <c r="E276" s="26" t="s">
        <v>1558</v>
      </c>
      <c r="F276" s="26" t="s">
        <v>1569</v>
      </c>
      <c r="G276" s="26" t="s">
        <v>1560</v>
      </c>
      <c r="H276" s="26" t="s">
        <v>1569</v>
      </c>
      <c r="I276" s="26" t="s">
        <v>1567</v>
      </c>
      <c r="J276" s="26" t="s">
        <v>1564</v>
      </c>
      <c r="K276" s="21" t="str">
        <f>IF(Tabela813[[#This Row],[C]]&lt;&gt;"",IF(Tabela813[[#This Row],[RED]]&lt;&gt;"",(Tabela813[[#This Row],[RED]] &amp; "."),"") &amp; CONCATENATE(Tabela813[[#This Row],[C]],".",Tabela813[[#This Row],[O]],".",Tabela813[[#This Row],[E]],".",Tabela813[[#This Row],[D1]],".",Tabela813[[#This Row],[D2]],".",Tabela813[[#This Row],[D3]],".",Tabela813[[#This Row],[T]],".",Tabela813[[#This Row],[D4]]),"")</f>
        <v>1.2.1.5.01.5.2.00</v>
      </c>
      <c r="L276" s="27" t="s">
        <v>998</v>
      </c>
      <c r="M276" s="21" t="str">
        <f t="shared" si="4"/>
        <v>A</v>
      </c>
      <c r="N276" s="21">
        <f>IF(VALUE(Tabela813[[#This Row],[RED]]) &gt; 0,1,0) + IF(VALUE(J276)&gt;0,8,IF(VALUE(I276)&gt;0,7,IF(VALUE(H276)&gt;0,6,IF(VALUE(G276)&gt;0,5,IF(VALUE(F276)&gt;0,4,IF(VALUE(E276)&gt;0,3,IF(VALUE(D276)&gt;0,2,1)))))))</f>
        <v>7</v>
      </c>
      <c r="O276" s="26" t="s">
        <v>51</v>
      </c>
      <c r="P276" s="1" t="s">
        <v>134</v>
      </c>
      <c r="Q276" s="1"/>
      <c r="R276" s="21"/>
      <c r="S276" s="7" t="str">
        <f>Tabela813[[#This Row],[NR]]&amp;" - "&amp;Tabela813[[#This Row],[Especificação]]</f>
        <v>1.2.1.5.01.5.2.00 - Contribuição Oriunda de Sentenças Judiciais - Servidor Civil Inativo - Multas e Juros de Mora</v>
      </c>
      <c r="T276" s="7" t="str">
        <f>Tabela813[[#This Row],[NR]]&amp;" - "&amp;Tabela813[[#This Row],[Especificação]]</f>
        <v>1.2.1.5.01.5.2.00 - Contribuição Oriunda de Sentenças Judiciais - Servidor Civil Inativo - Multas e Juros de Mora</v>
      </c>
      <c r="U276" s="7" t="str">
        <f>Tabela813[[#This Row],[NR]]&amp; " - "&amp;Tabela813[[#This Row],[Especificação]]</f>
        <v>1.2.1.5.01.5.2.00 - Contribuição Oriunda de Sentenças Judiciais - Servidor Civil Inativo - Multas e Juros de Mora</v>
      </c>
    </row>
    <row r="277" spans="1:21" ht="30" x14ac:dyDescent="0.25">
      <c r="A277" s="84"/>
      <c r="B277" s="73"/>
      <c r="C277" s="26" t="s">
        <v>1558</v>
      </c>
      <c r="D277" s="26" t="s">
        <v>1567</v>
      </c>
      <c r="E277" s="26" t="s">
        <v>1558</v>
      </c>
      <c r="F277" s="26" t="s">
        <v>1569</v>
      </c>
      <c r="G277" s="26" t="s">
        <v>1560</v>
      </c>
      <c r="H277" s="26" t="s">
        <v>1569</v>
      </c>
      <c r="I277" s="26" t="s">
        <v>1559</v>
      </c>
      <c r="J277" s="26" t="s">
        <v>1564</v>
      </c>
      <c r="K277" s="21" t="str">
        <f>IF(Tabela813[[#This Row],[C]]&lt;&gt;"",IF(Tabela813[[#This Row],[RED]]&lt;&gt;"",(Tabela813[[#This Row],[RED]] &amp; "."),"") &amp; CONCATENATE(Tabela813[[#This Row],[C]],".",Tabela813[[#This Row],[O]],".",Tabela813[[#This Row],[E]],".",Tabela813[[#This Row],[D1]],".",Tabela813[[#This Row],[D2]],".",Tabela813[[#This Row],[D3]],".",Tabela813[[#This Row],[T]],".",Tabela813[[#This Row],[D4]]),"")</f>
        <v>1.2.1.5.01.5.3.00</v>
      </c>
      <c r="L277" s="27" t="s">
        <v>999</v>
      </c>
      <c r="M277" s="21" t="str">
        <f t="shared" si="4"/>
        <v>A</v>
      </c>
      <c r="N277" s="21">
        <f>IF(VALUE(Tabela813[[#This Row],[RED]]) &gt; 0,1,0) + IF(VALUE(J277)&gt;0,8,IF(VALUE(I277)&gt;0,7,IF(VALUE(H277)&gt;0,6,IF(VALUE(G277)&gt;0,5,IF(VALUE(F277)&gt;0,4,IF(VALUE(E277)&gt;0,3,IF(VALUE(D277)&gt;0,2,1)))))))</f>
        <v>7</v>
      </c>
      <c r="O277" s="26" t="s">
        <v>51</v>
      </c>
      <c r="P277" s="1" t="s">
        <v>134</v>
      </c>
      <c r="Q277" s="1"/>
      <c r="R277" s="21"/>
      <c r="S277" s="7" t="str">
        <f>Tabela813[[#This Row],[NR]]&amp;" - "&amp;Tabela813[[#This Row],[Especificação]]</f>
        <v>1.2.1.5.01.5.3.00 - Contribuição Oriunda de Sentenças Judiciais - Servidor Civil Inativo - Dívida Ativa</v>
      </c>
      <c r="T277" s="7" t="str">
        <f>Tabela813[[#This Row],[NR]]&amp;" - "&amp;Tabela813[[#This Row],[Especificação]]</f>
        <v>1.2.1.5.01.5.3.00 - Contribuição Oriunda de Sentenças Judiciais - Servidor Civil Inativo - Dívida Ativa</v>
      </c>
      <c r="U277" s="7" t="str">
        <f>Tabela813[[#This Row],[NR]]&amp; " - "&amp;Tabela813[[#This Row],[Especificação]]</f>
        <v>1.2.1.5.01.5.3.00 - Contribuição Oriunda de Sentenças Judiciais - Servidor Civil Inativo - Dívida Ativa</v>
      </c>
    </row>
    <row r="278" spans="1:21" ht="30" x14ac:dyDescent="0.25">
      <c r="A278" s="84"/>
      <c r="B278" s="73"/>
      <c r="C278" s="26" t="s">
        <v>1558</v>
      </c>
      <c r="D278" s="26" t="s">
        <v>1567</v>
      </c>
      <c r="E278" s="26" t="s">
        <v>1558</v>
      </c>
      <c r="F278" s="26" t="s">
        <v>1569</v>
      </c>
      <c r="G278" s="26" t="s">
        <v>1560</v>
      </c>
      <c r="H278" s="26" t="s">
        <v>1569</v>
      </c>
      <c r="I278" s="26" t="s">
        <v>1568</v>
      </c>
      <c r="J278" s="26" t="s">
        <v>1564</v>
      </c>
      <c r="K278" s="21" t="str">
        <f>IF(Tabela813[[#This Row],[C]]&lt;&gt;"",IF(Tabela813[[#This Row],[RED]]&lt;&gt;"",(Tabela813[[#This Row],[RED]] &amp; "."),"") &amp; CONCATENATE(Tabela813[[#This Row],[C]],".",Tabela813[[#This Row],[O]],".",Tabela813[[#This Row],[E]],".",Tabela813[[#This Row],[D1]],".",Tabela813[[#This Row],[D2]],".",Tabela813[[#This Row],[D3]],".",Tabela813[[#This Row],[T]],".",Tabela813[[#This Row],[D4]]),"")</f>
        <v>1.2.1.5.01.5.4.00</v>
      </c>
      <c r="L278" s="27" t="s">
        <v>1000</v>
      </c>
      <c r="M278" s="21" t="str">
        <f t="shared" si="4"/>
        <v>A</v>
      </c>
      <c r="N278" s="21">
        <f>IF(VALUE(Tabela813[[#This Row],[RED]]) &gt; 0,1,0) + IF(VALUE(J278)&gt;0,8,IF(VALUE(I278)&gt;0,7,IF(VALUE(H278)&gt;0,6,IF(VALUE(G278)&gt;0,5,IF(VALUE(F278)&gt;0,4,IF(VALUE(E278)&gt;0,3,IF(VALUE(D278)&gt;0,2,1)))))))</f>
        <v>7</v>
      </c>
      <c r="O278" s="26" t="s">
        <v>51</v>
      </c>
      <c r="P278" s="1" t="s">
        <v>134</v>
      </c>
      <c r="Q278" s="1"/>
      <c r="R278" s="21"/>
      <c r="S278" s="7" t="str">
        <f>Tabela813[[#This Row],[NR]]&amp;" - "&amp;Tabela813[[#This Row],[Especificação]]</f>
        <v>1.2.1.5.01.5.4.00 - Contribuição Oriunda de Sentenças Judiciais - Servidor Civil Inativo - Dívida Ativa - Multas e Juros de Mora da Dívida Ativa</v>
      </c>
      <c r="T278" s="7" t="str">
        <f>Tabela813[[#This Row],[NR]]&amp;" - "&amp;Tabela813[[#This Row],[Especificação]]</f>
        <v>1.2.1.5.01.5.4.00 - Contribuição Oriunda de Sentenças Judiciais - Servidor Civil Inativo - Dívida Ativa - Multas e Juros de Mora da Dívida Ativa</v>
      </c>
      <c r="U278" s="7" t="str">
        <f>Tabela813[[#This Row],[NR]]&amp; " - "&amp;Tabela813[[#This Row],[Especificação]]</f>
        <v>1.2.1.5.01.5.4.00 - Contribuição Oriunda de Sentenças Judiciais - Servidor Civil Inativo - Dívida Ativa - Multas e Juros de Mora da Dívida Ativa</v>
      </c>
    </row>
    <row r="279" spans="1:21" ht="30" x14ac:dyDescent="0.25">
      <c r="A279" s="84"/>
      <c r="B279" s="73"/>
      <c r="C279" s="26" t="s">
        <v>1558</v>
      </c>
      <c r="D279" s="26" t="s">
        <v>1567</v>
      </c>
      <c r="E279" s="26" t="s">
        <v>1558</v>
      </c>
      <c r="F279" s="26" t="s">
        <v>1569</v>
      </c>
      <c r="G279" s="26" t="s">
        <v>1560</v>
      </c>
      <c r="H279" s="26" t="s">
        <v>1569</v>
      </c>
      <c r="I279" s="26" t="s">
        <v>1569</v>
      </c>
      <c r="J279" s="26" t="s">
        <v>1564</v>
      </c>
      <c r="K279" s="21" t="str">
        <f>IF(Tabela813[[#This Row],[C]]&lt;&gt;"",IF(Tabela813[[#This Row],[RED]]&lt;&gt;"",(Tabela813[[#This Row],[RED]] &amp; "."),"") &amp; CONCATENATE(Tabela813[[#This Row],[C]],".",Tabela813[[#This Row],[O]],".",Tabela813[[#This Row],[E]],".",Tabela813[[#This Row],[D1]],".",Tabela813[[#This Row],[D2]],".",Tabela813[[#This Row],[D3]],".",Tabela813[[#This Row],[T]],".",Tabela813[[#This Row],[D4]]),"")</f>
        <v>1.2.1.5.01.5.5.00</v>
      </c>
      <c r="L279" s="27" t="s">
        <v>1001</v>
      </c>
      <c r="M279" s="21" t="str">
        <f t="shared" si="4"/>
        <v>A</v>
      </c>
      <c r="N279" s="21">
        <f>IF(VALUE(Tabela813[[#This Row],[RED]]) &gt; 0,1,0) + IF(VALUE(J279)&gt;0,8,IF(VALUE(I279)&gt;0,7,IF(VALUE(H279)&gt;0,6,IF(VALUE(G279)&gt;0,5,IF(VALUE(F279)&gt;0,4,IF(VALUE(E279)&gt;0,3,IF(VALUE(D279)&gt;0,2,1)))))))</f>
        <v>7</v>
      </c>
      <c r="O279" s="26" t="s">
        <v>51</v>
      </c>
      <c r="P279" s="1" t="s">
        <v>134</v>
      </c>
      <c r="Q279" s="1"/>
      <c r="R279" s="21"/>
      <c r="S279" s="7" t="str">
        <f>Tabela813[[#This Row],[NR]]&amp;" - "&amp;Tabela813[[#This Row],[Especificação]]</f>
        <v>1.2.1.5.01.5.5.00 - Contribuição Oriunda de Sentenças Judiciais - Servidor Civil Inativo - Multas</v>
      </c>
      <c r="T279" s="7" t="str">
        <f>Tabela813[[#This Row],[NR]]&amp;" - "&amp;Tabela813[[#This Row],[Especificação]]</f>
        <v>1.2.1.5.01.5.5.00 - Contribuição Oriunda de Sentenças Judiciais - Servidor Civil Inativo - Multas</v>
      </c>
      <c r="U279" s="7" t="str">
        <f>Tabela813[[#This Row],[NR]]&amp; " - "&amp;Tabela813[[#This Row],[Especificação]]</f>
        <v>1.2.1.5.01.5.5.00 - Contribuição Oriunda de Sentenças Judiciais - Servidor Civil Inativo - Multas</v>
      </c>
    </row>
    <row r="280" spans="1:21" ht="30" x14ac:dyDescent="0.25">
      <c r="A280" s="84"/>
      <c r="B280" s="73"/>
      <c r="C280" s="26" t="s">
        <v>1558</v>
      </c>
      <c r="D280" s="26" t="s">
        <v>1567</v>
      </c>
      <c r="E280" s="26" t="s">
        <v>1558</v>
      </c>
      <c r="F280" s="26" t="s">
        <v>1569</v>
      </c>
      <c r="G280" s="26" t="s">
        <v>1560</v>
      </c>
      <c r="H280" s="26" t="s">
        <v>1569</v>
      </c>
      <c r="I280" s="26" t="s">
        <v>1563</v>
      </c>
      <c r="J280" s="26" t="s">
        <v>1564</v>
      </c>
      <c r="K280" s="21" t="str">
        <f>IF(Tabela813[[#This Row],[C]]&lt;&gt;"",IF(Tabela813[[#This Row],[RED]]&lt;&gt;"",(Tabela813[[#This Row],[RED]] &amp; "."),"") &amp; CONCATENATE(Tabela813[[#This Row],[C]],".",Tabela813[[#This Row],[O]],".",Tabela813[[#This Row],[E]],".",Tabela813[[#This Row],[D1]],".",Tabela813[[#This Row],[D2]],".",Tabela813[[#This Row],[D3]],".",Tabela813[[#This Row],[T]],".",Tabela813[[#This Row],[D4]]),"")</f>
        <v>1.2.1.5.01.5.6.00</v>
      </c>
      <c r="L280" s="27" t="s">
        <v>1002</v>
      </c>
      <c r="M280" s="21" t="str">
        <f t="shared" si="4"/>
        <v>A</v>
      </c>
      <c r="N280" s="21">
        <f>IF(VALUE(Tabela813[[#This Row],[RED]]) &gt; 0,1,0) + IF(VALUE(J280)&gt;0,8,IF(VALUE(I280)&gt;0,7,IF(VALUE(H280)&gt;0,6,IF(VALUE(G280)&gt;0,5,IF(VALUE(F280)&gt;0,4,IF(VALUE(E280)&gt;0,3,IF(VALUE(D280)&gt;0,2,1)))))))</f>
        <v>7</v>
      </c>
      <c r="O280" s="26" t="s">
        <v>51</v>
      </c>
      <c r="P280" s="1" t="s">
        <v>134</v>
      </c>
      <c r="Q280" s="1"/>
      <c r="R280" s="21"/>
      <c r="S280" s="7" t="str">
        <f>Tabela813[[#This Row],[NR]]&amp;" - "&amp;Tabela813[[#This Row],[Especificação]]</f>
        <v>1.2.1.5.01.5.6.00 - Contribuição Oriunda de Sentenças Judiciais - Servidor Civil Inativo - Juros de Mora</v>
      </c>
      <c r="T280" s="7" t="str">
        <f>Tabela813[[#This Row],[NR]]&amp;" - "&amp;Tabela813[[#This Row],[Especificação]]</f>
        <v>1.2.1.5.01.5.6.00 - Contribuição Oriunda de Sentenças Judiciais - Servidor Civil Inativo - Juros de Mora</v>
      </c>
      <c r="U280" s="7" t="str">
        <f>Tabela813[[#This Row],[NR]]&amp; " - "&amp;Tabela813[[#This Row],[Especificação]]</f>
        <v>1.2.1.5.01.5.6.00 - Contribuição Oriunda de Sentenças Judiciais - Servidor Civil Inativo - Juros de Mora</v>
      </c>
    </row>
    <row r="281" spans="1:21" ht="30" x14ac:dyDescent="0.25">
      <c r="A281" s="84"/>
      <c r="B281" s="73"/>
      <c r="C281" s="26" t="s">
        <v>1558</v>
      </c>
      <c r="D281" s="26" t="s">
        <v>1567</v>
      </c>
      <c r="E281" s="26" t="s">
        <v>1558</v>
      </c>
      <c r="F281" s="26" t="s">
        <v>1569</v>
      </c>
      <c r="G281" s="26" t="s">
        <v>1560</v>
      </c>
      <c r="H281" s="26" t="s">
        <v>1569</v>
      </c>
      <c r="I281" s="26" t="s">
        <v>1565</v>
      </c>
      <c r="J281" s="26" t="s">
        <v>1564</v>
      </c>
      <c r="K281" s="21" t="str">
        <f>IF(Tabela813[[#This Row],[C]]&lt;&gt;"",IF(Tabela813[[#This Row],[RED]]&lt;&gt;"",(Tabela813[[#This Row],[RED]] &amp; "."),"") &amp; CONCATENATE(Tabela813[[#This Row],[C]],".",Tabela813[[#This Row],[O]],".",Tabela813[[#This Row],[E]],".",Tabela813[[#This Row],[D1]],".",Tabela813[[#This Row],[D2]],".",Tabela813[[#This Row],[D3]],".",Tabela813[[#This Row],[T]],".",Tabela813[[#This Row],[D4]]),"")</f>
        <v>1.2.1.5.01.5.7.00</v>
      </c>
      <c r="L281" s="27" t="s">
        <v>1003</v>
      </c>
      <c r="M281" s="21" t="str">
        <f t="shared" si="4"/>
        <v>A</v>
      </c>
      <c r="N281" s="21">
        <f>IF(VALUE(Tabela813[[#This Row],[RED]]) &gt; 0,1,0) + IF(VALUE(J281)&gt;0,8,IF(VALUE(I281)&gt;0,7,IF(VALUE(H281)&gt;0,6,IF(VALUE(G281)&gt;0,5,IF(VALUE(F281)&gt;0,4,IF(VALUE(E281)&gt;0,3,IF(VALUE(D281)&gt;0,2,1)))))))</f>
        <v>7</v>
      </c>
      <c r="O281" s="26" t="s">
        <v>51</v>
      </c>
      <c r="P281" s="1" t="s">
        <v>134</v>
      </c>
      <c r="Q281" s="1"/>
      <c r="R281" s="21"/>
      <c r="S281" s="7" t="str">
        <f>Tabela813[[#This Row],[NR]]&amp;" - "&amp;Tabela813[[#This Row],[Especificação]]</f>
        <v>1.2.1.5.01.5.7.00 - Contribuição Oriunda de Sentenças Judiciais - Servidor Civil Inativo - Dívida Ativa - Multas da Dívida Ativa</v>
      </c>
      <c r="T281" s="7" t="str">
        <f>Tabela813[[#This Row],[NR]]&amp;" - "&amp;Tabela813[[#This Row],[Especificação]]</f>
        <v>1.2.1.5.01.5.7.00 - Contribuição Oriunda de Sentenças Judiciais - Servidor Civil Inativo - Dívida Ativa - Multas da Dívida Ativa</v>
      </c>
      <c r="U281" s="7" t="str">
        <f>Tabela813[[#This Row],[NR]]&amp; " - "&amp;Tabela813[[#This Row],[Especificação]]</f>
        <v>1.2.1.5.01.5.7.00 - Contribuição Oriunda de Sentenças Judiciais - Servidor Civil Inativo - Dívida Ativa - Multas da Dívida Ativa</v>
      </c>
    </row>
    <row r="282" spans="1:21" ht="30" x14ac:dyDescent="0.25">
      <c r="A282" s="84"/>
      <c r="B282" s="73"/>
      <c r="C282" s="26" t="s">
        <v>1558</v>
      </c>
      <c r="D282" s="26" t="s">
        <v>1567</v>
      </c>
      <c r="E282" s="26" t="s">
        <v>1558</v>
      </c>
      <c r="F282" s="26" t="s">
        <v>1569</v>
      </c>
      <c r="G282" s="26" t="s">
        <v>1560</v>
      </c>
      <c r="H282" s="26" t="s">
        <v>1569</v>
      </c>
      <c r="I282" s="26" t="s">
        <v>1566</v>
      </c>
      <c r="J282" s="26" t="s">
        <v>1564</v>
      </c>
      <c r="K282" s="21" t="str">
        <f>IF(Tabela813[[#This Row],[C]]&lt;&gt;"",IF(Tabela813[[#This Row],[RED]]&lt;&gt;"",(Tabela813[[#This Row],[RED]] &amp; "."),"") &amp; CONCATENATE(Tabela813[[#This Row],[C]],".",Tabela813[[#This Row],[O]],".",Tabela813[[#This Row],[E]],".",Tabela813[[#This Row],[D1]],".",Tabela813[[#This Row],[D2]],".",Tabela813[[#This Row],[D3]],".",Tabela813[[#This Row],[T]],".",Tabela813[[#This Row],[D4]]),"")</f>
        <v>1.2.1.5.01.5.8.00</v>
      </c>
      <c r="L282" s="27" t="s">
        <v>1004</v>
      </c>
      <c r="M282" s="21" t="str">
        <f t="shared" si="4"/>
        <v>A</v>
      </c>
      <c r="N282" s="21">
        <f>IF(VALUE(Tabela813[[#This Row],[RED]]) &gt; 0,1,0) + IF(VALUE(J282)&gt;0,8,IF(VALUE(I282)&gt;0,7,IF(VALUE(H282)&gt;0,6,IF(VALUE(G282)&gt;0,5,IF(VALUE(F282)&gt;0,4,IF(VALUE(E282)&gt;0,3,IF(VALUE(D282)&gt;0,2,1)))))))</f>
        <v>7</v>
      </c>
      <c r="O282" s="26" t="s">
        <v>51</v>
      </c>
      <c r="P282" s="1" t="s">
        <v>134</v>
      </c>
      <c r="Q282" s="1"/>
      <c r="R282" s="21"/>
      <c r="S282" s="7" t="str">
        <f>Tabela813[[#This Row],[NR]]&amp;" - "&amp;Tabela813[[#This Row],[Especificação]]</f>
        <v>1.2.1.5.01.5.8.00 - Contribuição Oriunda de Sentenças Judiciais - Servidor Civil Inativo - Juros de Mora da Dívida Ativa</v>
      </c>
      <c r="T282" s="7" t="str">
        <f>Tabela813[[#This Row],[NR]]&amp;" - "&amp;Tabela813[[#This Row],[Especificação]]</f>
        <v>1.2.1.5.01.5.8.00 - Contribuição Oriunda de Sentenças Judiciais - Servidor Civil Inativo - Juros de Mora da Dívida Ativa</v>
      </c>
      <c r="U282" s="7" t="str">
        <f>Tabela813[[#This Row],[NR]]&amp; " - "&amp;Tabela813[[#This Row],[Especificação]]</f>
        <v>1.2.1.5.01.5.8.00 - Contribuição Oriunda de Sentenças Judiciais - Servidor Civil Inativo - Juros de Mora da Dívida Ativa</v>
      </c>
    </row>
    <row r="283" spans="1:21" ht="30" x14ac:dyDescent="0.25">
      <c r="A283" s="84"/>
      <c r="B283" s="73"/>
      <c r="C283" s="26" t="s">
        <v>1558</v>
      </c>
      <c r="D283" s="26" t="s">
        <v>1567</v>
      </c>
      <c r="E283" s="26" t="s">
        <v>1558</v>
      </c>
      <c r="F283" s="26" t="s">
        <v>1569</v>
      </c>
      <c r="G283" s="26" t="s">
        <v>1560</v>
      </c>
      <c r="H283" s="26" t="s">
        <v>1563</v>
      </c>
      <c r="I283" s="26" t="s">
        <v>1561</v>
      </c>
      <c r="J283" s="26" t="s">
        <v>1564</v>
      </c>
      <c r="K283" s="21" t="str">
        <f>IF(Tabela813[[#This Row],[C]]&lt;&gt;"",IF(Tabela813[[#This Row],[RED]]&lt;&gt;"",(Tabela813[[#This Row],[RED]] &amp; "."),"") &amp; CONCATENATE(Tabela813[[#This Row],[C]],".",Tabela813[[#This Row],[O]],".",Tabela813[[#This Row],[E]],".",Tabela813[[#This Row],[D1]],".",Tabela813[[#This Row],[D2]],".",Tabela813[[#This Row],[D3]],".",Tabela813[[#This Row],[T]],".",Tabela813[[#This Row],[D4]]),"")</f>
        <v>1.2.1.5.01.6.0.00</v>
      </c>
      <c r="L283" s="27" t="s">
        <v>135</v>
      </c>
      <c r="M283" s="21" t="str">
        <f t="shared" si="4"/>
        <v>S</v>
      </c>
      <c r="N283" s="21">
        <f>IF(VALUE(Tabela813[[#This Row],[RED]]) &gt; 0,1,0) + IF(VALUE(J283)&gt;0,8,IF(VALUE(I283)&gt;0,7,IF(VALUE(H283)&gt;0,6,IF(VALUE(G283)&gt;0,5,IF(VALUE(F283)&gt;0,4,IF(VALUE(E283)&gt;0,3,IF(VALUE(D283)&gt;0,2,1)))))))</f>
        <v>6</v>
      </c>
      <c r="O283" s="26" t="s">
        <v>51</v>
      </c>
      <c r="P283" s="1" t="s">
        <v>136</v>
      </c>
      <c r="Q283" s="1"/>
      <c r="R283" s="21"/>
      <c r="S283" s="7" t="str">
        <f>Tabela813[[#This Row],[NR]]&amp;" - "&amp;Tabela813[[#This Row],[Especificação]]</f>
        <v>1.2.1.5.01.6.0.00 - Contribuição Oriunda de Sentenças Judiciais - Servidor Civil - Pensionistas</v>
      </c>
      <c r="T283" s="7" t="str">
        <f>Tabela813[[#This Row],[NR]]&amp;" - "&amp;Tabela813[[#This Row],[Especificação]]</f>
        <v>1.2.1.5.01.6.0.00 - Contribuição Oriunda de Sentenças Judiciais - Servidor Civil - Pensionistas</v>
      </c>
      <c r="U283" s="7" t="str">
        <f>Tabela813[[#This Row],[NR]]&amp; " - "&amp;Tabela813[[#This Row],[Especificação]]</f>
        <v>1.2.1.5.01.6.0.00 - Contribuição Oriunda de Sentenças Judiciais - Servidor Civil - Pensionistas</v>
      </c>
    </row>
    <row r="284" spans="1:21" ht="30" x14ac:dyDescent="0.25">
      <c r="A284" s="84"/>
      <c r="B284" s="73"/>
      <c r="C284" s="26" t="s">
        <v>1558</v>
      </c>
      <c r="D284" s="26" t="s">
        <v>1567</v>
      </c>
      <c r="E284" s="26" t="s">
        <v>1558</v>
      </c>
      <c r="F284" s="26" t="s">
        <v>1569</v>
      </c>
      <c r="G284" s="26" t="s">
        <v>1560</v>
      </c>
      <c r="H284" s="26" t="s">
        <v>1563</v>
      </c>
      <c r="I284" s="26" t="s">
        <v>1558</v>
      </c>
      <c r="J284" s="26" t="s">
        <v>1564</v>
      </c>
      <c r="K284" s="21" t="str">
        <f>IF(Tabela813[[#This Row],[C]]&lt;&gt;"",IF(Tabela813[[#This Row],[RED]]&lt;&gt;"",(Tabela813[[#This Row],[RED]] &amp; "."),"") &amp; CONCATENATE(Tabela813[[#This Row],[C]],".",Tabela813[[#This Row],[O]],".",Tabela813[[#This Row],[E]],".",Tabela813[[#This Row],[D1]],".",Tabela813[[#This Row],[D2]],".",Tabela813[[#This Row],[D3]],".",Tabela813[[#This Row],[T]],".",Tabela813[[#This Row],[D4]]),"")</f>
        <v>1.2.1.5.01.6.1.00</v>
      </c>
      <c r="L284" s="27" t="s">
        <v>1005</v>
      </c>
      <c r="M284" s="21" t="str">
        <f t="shared" si="4"/>
        <v>A</v>
      </c>
      <c r="N284" s="21">
        <f>IF(VALUE(Tabela813[[#This Row],[RED]]) &gt; 0,1,0) + IF(VALUE(J284)&gt;0,8,IF(VALUE(I284)&gt;0,7,IF(VALUE(H284)&gt;0,6,IF(VALUE(G284)&gt;0,5,IF(VALUE(F284)&gt;0,4,IF(VALUE(E284)&gt;0,3,IF(VALUE(D284)&gt;0,2,1)))))))</f>
        <v>7</v>
      </c>
      <c r="O284" s="26" t="s">
        <v>51</v>
      </c>
      <c r="P284" s="1" t="s">
        <v>136</v>
      </c>
      <c r="Q284" s="1"/>
      <c r="R284" s="21"/>
      <c r="S284" s="7" t="str">
        <f>Tabela813[[#This Row],[NR]]&amp;" - "&amp;Tabela813[[#This Row],[Especificação]]</f>
        <v>1.2.1.5.01.6.1.00 - Contribuição Oriunda de Sentenças Judiciais - Servidor Civil - Pensionistas - Principal</v>
      </c>
      <c r="T284" s="7" t="str">
        <f>Tabela813[[#This Row],[NR]]&amp;" - "&amp;Tabela813[[#This Row],[Especificação]]</f>
        <v>1.2.1.5.01.6.1.00 - Contribuição Oriunda de Sentenças Judiciais - Servidor Civil - Pensionistas - Principal</v>
      </c>
      <c r="U284" s="7" t="str">
        <f>Tabela813[[#This Row],[NR]]&amp; " - "&amp;Tabela813[[#This Row],[Especificação]]</f>
        <v>1.2.1.5.01.6.1.00 - Contribuição Oriunda de Sentenças Judiciais - Servidor Civil - Pensionistas - Principal</v>
      </c>
    </row>
    <row r="285" spans="1:21" ht="30" x14ac:dyDescent="0.25">
      <c r="A285" s="84"/>
      <c r="B285" s="73"/>
      <c r="C285" s="26" t="s">
        <v>1558</v>
      </c>
      <c r="D285" s="26" t="s">
        <v>1567</v>
      </c>
      <c r="E285" s="26" t="s">
        <v>1558</v>
      </c>
      <c r="F285" s="26" t="s">
        <v>1569</v>
      </c>
      <c r="G285" s="26" t="s">
        <v>1560</v>
      </c>
      <c r="H285" s="26" t="s">
        <v>1563</v>
      </c>
      <c r="I285" s="26" t="s">
        <v>1567</v>
      </c>
      <c r="J285" s="26" t="s">
        <v>1564</v>
      </c>
      <c r="K285" s="21" t="str">
        <f>IF(Tabela813[[#This Row],[C]]&lt;&gt;"",IF(Tabela813[[#This Row],[RED]]&lt;&gt;"",(Tabela813[[#This Row],[RED]] &amp; "."),"") &amp; CONCATENATE(Tabela813[[#This Row],[C]],".",Tabela813[[#This Row],[O]],".",Tabela813[[#This Row],[E]],".",Tabela813[[#This Row],[D1]],".",Tabela813[[#This Row],[D2]],".",Tabela813[[#This Row],[D3]],".",Tabela813[[#This Row],[T]],".",Tabela813[[#This Row],[D4]]),"")</f>
        <v>1.2.1.5.01.6.2.00</v>
      </c>
      <c r="L285" s="27" t="s">
        <v>1006</v>
      </c>
      <c r="M285" s="21" t="str">
        <f t="shared" si="4"/>
        <v>A</v>
      </c>
      <c r="N285" s="21">
        <f>IF(VALUE(Tabela813[[#This Row],[RED]]) &gt; 0,1,0) + IF(VALUE(J285)&gt;0,8,IF(VALUE(I285)&gt;0,7,IF(VALUE(H285)&gt;0,6,IF(VALUE(G285)&gt;0,5,IF(VALUE(F285)&gt;0,4,IF(VALUE(E285)&gt;0,3,IF(VALUE(D285)&gt;0,2,1)))))))</f>
        <v>7</v>
      </c>
      <c r="O285" s="26" t="s">
        <v>51</v>
      </c>
      <c r="P285" s="1" t="s">
        <v>136</v>
      </c>
      <c r="Q285" s="1"/>
      <c r="R285" s="21"/>
      <c r="S285" s="7" t="str">
        <f>Tabela813[[#This Row],[NR]]&amp;" - "&amp;Tabela813[[#This Row],[Especificação]]</f>
        <v>1.2.1.5.01.6.2.00 - Contribuição Oriunda de Sentenças Judiciais - Servidor Civil - Pensionistas - Multas e Juros de Mora</v>
      </c>
      <c r="T285" s="7" t="str">
        <f>Tabela813[[#This Row],[NR]]&amp;" - "&amp;Tabela813[[#This Row],[Especificação]]</f>
        <v>1.2.1.5.01.6.2.00 - Contribuição Oriunda de Sentenças Judiciais - Servidor Civil - Pensionistas - Multas e Juros de Mora</v>
      </c>
      <c r="U285" s="7" t="str">
        <f>Tabela813[[#This Row],[NR]]&amp; " - "&amp;Tabela813[[#This Row],[Especificação]]</f>
        <v>1.2.1.5.01.6.2.00 - Contribuição Oriunda de Sentenças Judiciais - Servidor Civil - Pensionistas - Multas e Juros de Mora</v>
      </c>
    </row>
    <row r="286" spans="1:21" ht="30" x14ac:dyDescent="0.25">
      <c r="A286" s="84"/>
      <c r="B286" s="73"/>
      <c r="C286" s="26" t="s">
        <v>1558</v>
      </c>
      <c r="D286" s="26" t="s">
        <v>1567</v>
      </c>
      <c r="E286" s="26" t="s">
        <v>1558</v>
      </c>
      <c r="F286" s="26" t="s">
        <v>1569</v>
      </c>
      <c r="G286" s="26" t="s">
        <v>1560</v>
      </c>
      <c r="H286" s="26" t="s">
        <v>1563</v>
      </c>
      <c r="I286" s="26" t="s">
        <v>1559</v>
      </c>
      <c r="J286" s="26" t="s">
        <v>1564</v>
      </c>
      <c r="K286" s="21" t="str">
        <f>IF(Tabela813[[#This Row],[C]]&lt;&gt;"",IF(Tabela813[[#This Row],[RED]]&lt;&gt;"",(Tabela813[[#This Row],[RED]] &amp; "."),"") &amp; CONCATENATE(Tabela813[[#This Row],[C]],".",Tabela813[[#This Row],[O]],".",Tabela813[[#This Row],[E]],".",Tabela813[[#This Row],[D1]],".",Tabela813[[#This Row],[D2]],".",Tabela813[[#This Row],[D3]],".",Tabela813[[#This Row],[T]],".",Tabela813[[#This Row],[D4]]),"")</f>
        <v>1.2.1.5.01.6.3.00</v>
      </c>
      <c r="L286" s="27" t="s">
        <v>1007</v>
      </c>
      <c r="M286" s="21" t="str">
        <f t="shared" si="4"/>
        <v>A</v>
      </c>
      <c r="N286" s="21">
        <f>IF(VALUE(Tabela813[[#This Row],[RED]]) &gt; 0,1,0) + IF(VALUE(J286)&gt;0,8,IF(VALUE(I286)&gt;0,7,IF(VALUE(H286)&gt;0,6,IF(VALUE(G286)&gt;0,5,IF(VALUE(F286)&gt;0,4,IF(VALUE(E286)&gt;0,3,IF(VALUE(D286)&gt;0,2,1)))))))</f>
        <v>7</v>
      </c>
      <c r="O286" s="26" t="s">
        <v>51</v>
      </c>
      <c r="P286" s="1" t="s">
        <v>136</v>
      </c>
      <c r="Q286" s="1"/>
      <c r="R286" s="21"/>
      <c r="S286" s="7" t="str">
        <f>Tabela813[[#This Row],[NR]]&amp;" - "&amp;Tabela813[[#This Row],[Especificação]]</f>
        <v>1.2.1.5.01.6.3.00 - Contribuição Oriunda de Sentenças Judiciais - Servidor Civil - Pensionistas - Dívida Ativa</v>
      </c>
      <c r="T286" s="7" t="str">
        <f>Tabela813[[#This Row],[NR]]&amp;" - "&amp;Tabela813[[#This Row],[Especificação]]</f>
        <v>1.2.1.5.01.6.3.00 - Contribuição Oriunda de Sentenças Judiciais - Servidor Civil - Pensionistas - Dívida Ativa</v>
      </c>
      <c r="U286" s="7" t="str">
        <f>Tabela813[[#This Row],[NR]]&amp; " - "&amp;Tabela813[[#This Row],[Especificação]]</f>
        <v>1.2.1.5.01.6.3.00 - Contribuição Oriunda de Sentenças Judiciais - Servidor Civil - Pensionistas - Dívida Ativa</v>
      </c>
    </row>
    <row r="287" spans="1:21" ht="30" x14ac:dyDescent="0.25">
      <c r="A287" s="84"/>
      <c r="B287" s="73"/>
      <c r="C287" s="26" t="s">
        <v>1558</v>
      </c>
      <c r="D287" s="26" t="s">
        <v>1567</v>
      </c>
      <c r="E287" s="26" t="s">
        <v>1558</v>
      </c>
      <c r="F287" s="26" t="s">
        <v>1569</v>
      </c>
      <c r="G287" s="26" t="s">
        <v>1560</v>
      </c>
      <c r="H287" s="26" t="s">
        <v>1563</v>
      </c>
      <c r="I287" s="26" t="s">
        <v>1568</v>
      </c>
      <c r="J287" s="26" t="s">
        <v>1564</v>
      </c>
      <c r="K287" s="21" t="str">
        <f>IF(Tabela813[[#This Row],[C]]&lt;&gt;"",IF(Tabela813[[#This Row],[RED]]&lt;&gt;"",(Tabela813[[#This Row],[RED]] &amp; "."),"") &amp; CONCATENATE(Tabela813[[#This Row],[C]],".",Tabela813[[#This Row],[O]],".",Tabela813[[#This Row],[E]],".",Tabela813[[#This Row],[D1]],".",Tabela813[[#This Row],[D2]],".",Tabela813[[#This Row],[D3]],".",Tabela813[[#This Row],[T]],".",Tabela813[[#This Row],[D4]]),"")</f>
        <v>1.2.1.5.01.6.4.00</v>
      </c>
      <c r="L287" s="27" t="s">
        <v>1008</v>
      </c>
      <c r="M287" s="21" t="str">
        <f t="shared" si="4"/>
        <v>A</v>
      </c>
      <c r="N287" s="21">
        <f>IF(VALUE(Tabela813[[#This Row],[RED]]) &gt; 0,1,0) + IF(VALUE(J287)&gt;0,8,IF(VALUE(I287)&gt;0,7,IF(VALUE(H287)&gt;0,6,IF(VALUE(G287)&gt;0,5,IF(VALUE(F287)&gt;0,4,IF(VALUE(E287)&gt;0,3,IF(VALUE(D287)&gt;0,2,1)))))))</f>
        <v>7</v>
      </c>
      <c r="O287" s="26" t="s">
        <v>51</v>
      </c>
      <c r="P287" s="1" t="s">
        <v>136</v>
      </c>
      <c r="Q287" s="1"/>
      <c r="R287" s="21"/>
      <c r="S287" s="7" t="str">
        <f>Tabela813[[#This Row],[NR]]&amp;" - "&amp;Tabela813[[#This Row],[Especificação]]</f>
        <v>1.2.1.5.01.6.4.00 - Contribuição Oriunda de Sentenças Judiciais - Servidor Civil - Pensionistas - Dívida Ativa - Multas e Juros de Mora da Dívida Ativa</v>
      </c>
      <c r="T287" s="7" t="str">
        <f>Tabela813[[#This Row],[NR]]&amp;" - "&amp;Tabela813[[#This Row],[Especificação]]</f>
        <v>1.2.1.5.01.6.4.00 - Contribuição Oriunda de Sentenças Judiciais - Servidor Civil - Pensionistas - Dívida Ativa - Multas e Juros de Mora da Dívida Ativa</v>
      </c>
      <c r="U287" s="7" t="str">
        <f>Tabela813[[#This Row],[NR]]&amp; " - "&amp;Tabela813[[#This Row],[Especificação]]</f>
        <v>1.2.1.5.01.6.4.00 - Contribuição Oriunda de Sentenças Judiciais - Servidor Civil - Pensionistas - Dívida Ativa - Multas e Juros de Mora da Dívida Ativa</v>
      </c>
    </row>
    <row r="288" spans="1:21" ht="30" x14ac:dyDescent="0.25">
      <c r="A288" s="84"/>
      <c r="B288" s="73"/>
      <c r="C288" s="26" t="s">
        <v>1558</v>
      </c>
      <c r="D288" s="26" t="s">
        <v>1567</v>
      </c>
      <c r="E288" s="26" t="s">
        <v>1558</v>
      </c>
      <c r="F288" s="26" t="s">
        <v>1569</v>
      </c>
      <c r="G288" s="26" t="s">
        <v>1560</v>
      </c>
      <c r="H288" s="26" t="s">
        <v>1563</v>
      </c>
      <c r="I288" s="26" t="s">
        <v>1569</v>
      </c>
      <c r="J288" s="26" t="s">
        <v>1564</v>
      </c>
      <c r="K288" s="21" t="str">
        <f>IF(Tabela813[[#This Row],[C]]&lt;&gt;"",IF(Tabela813[[#This Row],[RED]]&lt;&gt;"",(Tabela813[[#This Row],[RED]] &amp; "."),"") &amp; CONCATENATE(Tabela813[[#This Row],[C]],".",Tabela813[[#This Row],[O]],".",Tabela813[[#This Row],[E]],".",Tabela813[[#This Row],[D1]],".",Tabela813[[#This Row],[D2]],".",Tabela813[[#This Row],[D3]],".",Tabela813[[#This Row],[T]],".",Tabela813[[#This Row],[D4]]),"")</f>
        <v>1.2.1.5.01.6.5.00</v>
      </c>
      <c r="L288" s="27" t="s">
        <v>1009</v>
      </c>
      <c r="M288" s="21" t="str">
        <f t="shared" si="4"/>
        <v>A</v>
      </c>
      <c r="N288" s="21">
        <f>IF(VALUE(Tabela813[[#This Row],[RED]]) &gt; 0,1,0) + IF(VALUE(J288)&gt;0,8,IF(VALUE(I288)&gt;0,7,IF(VALUE(H288)&gt;0,6,IF(VALUE(G288)&gt;0,5,IF(VALUE(F288)&gt;0,4,IF(VALUE(E288)&gt;0,3,IF(VALUE(D288)&gt;0,2,1)))))))</f>
        <v>7</v>
      </c>
      <c r="O288" s="26" t="s">
        <v>51</v>
      </c>
      <c r="P288" s="1" t="s">
        <v>136</v>
      </c>
      <c r="Q288" s="1"/>
      <c r="R288" s="21"/>
      <c r="S288" s="7" t="str">
        <f>Tabela813[[#This Row],[NR]]&amp;" - "&amp;Tabela813[[#This Row],[Especificação]]</f>
        <v>1.2.1.5.01.6.5.00 - Contribuição Oriunda de Sentenças Judiciais - Servidor Civil - Pensionistas - Multas</v>
      </c>
      <c r="T288" s="7" t="str">
        <f>Tabela813[[#This Row],[NR]]&amp;" - "&amp;Tabela813[[#This Row],[Especificação]]</f>
        <v>1.2.1.5.01.6.5.00 - Contribuição Oriunda de Sentenças Judiciais - Servidor Civil - Pensionistas - Multas</v>
      </c>
      <c r="U288" s="7" t="str">
        <f>Tabela813[[#This Row],[NR]]&amp; " - "&amp;Tabela813[[#This Row],[Especificação]]</f>
        <v>1.2.1.5.01.6.5.00 - Contribuição Oriunda de Sentenças Judiciais - Servidor Civil - Pensionistas - Multas</v>
      </c>
    </row>
    <row r="289" spans="1:21" ht="30" x14ac:dyDescent="0.25">
      <c r="A289" s="84"/>
      <c r="B289" s="73"/>
      <c r="C289" s="26" t="s">
        <v>1558</v>
      </c>
      <c r="D289" s="26" t="s">
        <v>1567</v>
      </c>
      <c r="E289" s="26" t="s">
        <v>1558</v>
      </c>
      <c r="F289" s="26" t="s">
        <v>1569</v>
      </c>
      <c r="G289" s="26" t="s">
        <v>1560</v>
      </c>
      <c r="H289" s="26" t="s">
        <v>1563</v>
      </c>
      <c r="I289" s="26" t="s">
        <v>1563</v>
      </c>
      <c r="J289" s="26" t="s">
        <v>1564</v>
      </c>
      <c r="K289" s="21" t="str">
        <f>IF(Tabela813[[#This Row],[C]]&lt;&gt;"",IF(Tabela813[[#This Row],[RED]]&lt;&gt;"",(Tabela813[[#This Row],[RED]] &amp; "."),"") &amp; CONCATENATE(Tabela813[[#This Row],[C]],".",Tabela813[[#This Row],[O]],".",Tabela813[[#This Row],[E]],".",Tabela813[[#This Row],[D1]],".",Tabela813[[#This Row],[D2]],".",Tabela813[[#This Row],[D3]],".",Tabela813[[#This Row],[T]],".",Tabela813[[#This Row],[D4]]),"")</f>
        <v>1.2.1.5.01.6.6.00</v>
      </c>
      <c r="L289" s="27" t="s">
        <v>1010</v>
      </c>
      <c r="M289" s="21" t="str">
        <f t="shared" si="4"/>
        <v>A</v>
      </c>
      <c r="N289" s="21">
        <f>IF(VALUE(Tabela813[[#This Row],[RED]]) &gt; 0,1,0) + IF(VALUE(J289)&gt;0,8,IF(VALUE(I289)&gt;0,7,IF(VALUE(H289)&gt;0,6,IF(VALUE(G289)&gt;0,5,IF(VALUE(F289)&gt;0,4,IF(VALUE(E289)&gt;0,3,IF(VALUE(D289)&gt;0,2,1)))))))</f>
        <v>7</v>
      </c>
      <c r="O289" s="26" t="s">
        <v>51</v>
      </c>
      <c r="P289" s="1" t="s">
        <v>136</v>
      </c>
      <c r="Q289" s="1"/>
      <c r="R289" s="21"/>
      <c r="S289" s="7" t="str">
        <f>Tabela813[[#This Row],[NR]]&amp;" - "&amp;Tabela813[[#This Row],[Especificação]]</f>
        <v>1.2.1.5.01.6.6.00 - Contribuição Oriunda de Sentenças Judiciais - Servidor Civil - Pensionistas - Juros de Mora</v>
      </c>
      <c r="T289" s="7" t="str">
        <f>Tabela813[[#This Row],[NR]]&amp;" - "&amp;Tabela813[[#This Row],[Especificação]]</f>
        <v>1.2.1.5.01.6.6.00 - Contribuição Oriunda de Sentenças Judiciais - Servidor Civil - Pensionistas - Juros de Mora</v>
      </c>
      <c r="U289" s="7" t="str">
        <f>Tabela813[[#This Row],[NR]]&amp; " - "&amp;Tabela813[[#This Row],[Especificação]]</f>
        <v>1.2.1.5.01.6.6.00 - Contribuição Oriunda de Sentenças Judiciais - Servidor Civil - Pensionistas - Juros de Mora</v>
      </c>
    </row>
    <row r="290" spans="1:21" ht="30" x14ac:dyDescent="0.25">
      <c r="A290" s="84"/>
      <c r="B290" s="73"/>
      <c r="C290" s="26" t="s">
        <v>1558</v>
      </c>
      <c r="D290" s="26" t="s">
        <v>1567</v>
      </c>
      <c r="E290" s="26" t="s">
        <v>1558</v>
      </c>
      <c r="F290" s="26" t="s">
        <v>1569</v>
      </c>
      <c r="G290" s="26" t="s">
        <v>1560</v>
      </c>
      <c r="H290" s="26" t="s">
        <v>1563</v>
      </c>
      <c r="I290" s="26" t="s">
        <v>1565</v>
      </c>
      <c r="J290" s="26" t="s">
        <v>1564</v>
      </c>
      <c r="K290" s="21" t="str">
        <f>IF(Tabela813[[#This Row],[C]]&lt;&gt;"",IF(Tabela813[[#This Row],[RED]]&lt;&gt;"",(Tabela813[[#This Row],[RED]] &amp; "."),"") &amp; CONCATENATE(Tabela813[[#This Row],[C]],".",Tabela813[[#This Row],[O]],".",Tabela813[[#This Row],[E]],".",Tabela813[[#This Row],[D1]],".",Tabela813[[#This Row],[D2]],".",Tabela813[[#This Row],[D3]],".",Tabela813[[#This Row],[T]],".",Tabela813[[#This Row],[D4]]),"")</f>
        <v>1.2.1.5.01.6.7.00</v>
      </c>
      <c r="L290" s="27" t="s">
        <v>1011</v>
      </c>
      <c r="M290" s="21" t="str">
        <f t="shared" si="4"/>
        <v>A</v>
      </c>
      <c r="N290" s="21">
        <f>IF(VALUE(Tabela813[[#This Row],[RED]]) &gt; 0,1,0) + IF(VALUE(J290)&gt;0,8,IF(VALUE(I290)&gt;0,7,IF(VALUE(H290)&gt;0,6,IF(VALUE(G290)&gt;0,5,IF(VALUE(F290)&gt;0,4,IF(VALUE(E290)&gt;0,3,IF(VALUE(D290)&gt;0,2,1)))))))</f>
        <v>7</v>
      </c>
      <c r="O290" s="26" t="s">
        <v>51</v>
      </c>
      <c r="P290" s="1" t="s">
        <v>136</v>
      </c>
      <c r="Q290" s="1"/>
      <c r="R290" s="21"/>
      <c r="S290" s="7" t="str">
        <f>Tabela813[[#This Row],[NR]]&amp;" - "&amp;Tabela813[[#This Row],[Especificação]]</f>
        <v>1.2.1.5.01.6.7.00 - Contribuição Oriunda de Sentenças Judiciais - Servidor Civil - Pensionistas - Dívida Ativa - Multas da Dívida Ativa</v>
      </c>
      <c r="T290" s="7" t="str">
        <f>Tabela813[[#This Row],[NR]]&amp;" - "&amp;Tabela813[[#This Row],[Especificação]]</f>
        <v>1.2.1.5.01.6.7.00 - Contribuição Oriunda de Sentenças Judiciais - Servidor Civil - Pensionistas - Dívida Ativa - Multas da Dívida Ativa</v>
      </c>
      <c r="U290" s="7" t="str">
        <f>Tabela813[[#This Row],[NR]]&amp; " - "&amp;Tabela813[[#This Row],[Especificação]]</f>
        <v>1.2.1.5.01.6.7.00 - Contribuição Oriunda de Sentenças Judiciais - Servidor Civil - Pensionistas - Dívida Ativa - Multas da Dívida Ativa</v>
      </c>
    </row>
    <row r="291" spans="1:21" ht="30" x14ac:dyDescent="0.25">
      <c r="A291" s="84"/>
      <c r="B291" s="73"/>
      <c r="C291" s="26" t="s">
        <v>1558</v>
      </c>
      <c r="D291" s="26" t="s">
        <v>1567</v>
      </c>
      <c r="E291" s="26" t="s">
        <v>1558</v>
      </c>
      <c r="F291" s="26" t="s">
        <v>1569</v>
      </c>
      <c r="G291" s="26" t="s">
        <v>1560</v>
      </c>
      <c r="H291" s="26" t="s">
        <v>1563</v>
      </c>
      <c r="I291" s="26" t="s">
        <v>1566</v>
      </c>
      <c r="J291" s="26" t="s">
        <v>1564</v>
      </c>
      <c r="K291" s="21" t="str">
        <f>IF(Tabela813[[#This Row],[C]]&lt;&gt;"",IF(Tabela813[[#This Row],[RED]]&lt;&gt;"",(Tabela813[[#This Row],[RED]] &amp; "."),"") &amp; CONCATENATE(Tabela813[[#This Row],[C]],".",Tabela813[[#This Row],[O]],".",Tabela813[[#This Row],[E]],".",Tabela813[[#This Row],[D1]],".",Tabela813[[#This Row],[D2]],".",Tabela813[[#This Row],[D3]],".",Tabela813[[#This Row],[T]],".",Tabela813[[#This Row],[D4]]),"")</f>
        <v>1.2.1.5.01.6.8.00</v>
      </c>
      <c r="L291" s="27" t="s">
        <v>1012</v>
      </c>
      <c r="M291" s="21" t="str">
        <f t="shared" si="4"/>
        <v>A</v>
      </c>
      <c r="N291" s="21">
        <f>IF(VALUE(Tabela813[[#This Row],[RED]]) &gt; 0,1,0) + IF(VALUE(J291)&gt;0,8,IF(VALUE(I291)&gt;0,7,IF(VALUE(H291)&gt;0,6,IF(VALUE(G291)&gt;0,5,IF(VALUE(F291)&gt;0,4,IF(VALUE(E291)&gt;0,3,IF(VALUE(D291)&gt;0,2,1)))))))</f>
        <v>7</v>
      </c>
      <c r="O291" s="26" t="s">
        <v>51</v>
      </c>
      <c r="P291" s="1" t="s">
        <v>136</v>
      </c>
      <c r="Q291" s="1"/>
      <c r="R291" s="21"/>
      <c r="S291" s="7" t="str">
        <f>Tabela813[[#This Row],[NR]]&amp;" - "&amp;Tabela813[[#This Row],[Especificação]]</f>
        <v>1.2.1.5.01.6.8.00 - Contribuição Oriunda de Sentenças Judiciais - Servidor Civil - Pensionistas - Juros de Mora da Dívida Ativa</v>
      </c>
      <c r="T291" s="7" t="str">
        <f>Tabela813[[#This Row],[NR]]&amp;" - "&amp;Tabela813[[#This Row],[Especificação]]</f>
        <v>1.2.1.5.01.6.8.00 - Contribuição Oriunda de Sentenças Judiciais - Servidor Civil - Pensionistas - Juros de Mora da Dívida Ativa</v>
      </c>
      <c r="U291" s="7" t="str">
        <f>Tabela813[[#This Row],[NR]]&amp; " - "&amp;Tabela813[[#This Row],[Especificação]]</f>
        <v>1.2.1.5.01.6.8.00 - Contribuição Oriunda de Sentenças Judiciais - Servidor Civil - Pensionistas - Juros de Mora da Dívida Ativa</v>
      </c>
    </row>
    <row r="292" spans="1:21" ht="30" x14ac:dyDescent="0.25">
      <c r="A292" s="84"/>
      <c r="B292" s="73"/>
      <c r="C292" s="26" t="s">
        <v>1558</v>
      </c>
      <c r="D292" s="26" t="s">
        <v>1567</v>
      </c>
      <c r="E292" s="26" t="s">
        <v>1558</v>
      </c>
      <c r="F292" s="26" t="s">
        <v>1569</v>
      </c>
      <c r="G292" s="26" t="s">
        <v>1562</v>
      </c>
      <c r="H292" s="26" t="s">
        <v>1561</v>
      </c>
      <c r="I292" s="26" t="s">
        <v>1561</v>
      </c>
      <c r="J292" s="26" t="s">
        <v>1564</v>
      </c>
      <c r="K292" s="21" t="str">
        <f>IF(Tabela813[[#This Row],[C]]&lt;&gt;"",IF(Tabela813[[#This Row],[RED]]&lt;&gt;"",(Tabela813[[#This Row],[RED]] &amp; "."),"") &amp; CONCATENATE(Tabela813[[#This Row],[C]],".",Tabela813[[#This Row],[O]],".",Tabela813[[#This Row],[E]],".",Tabela813[[#This Row],[D1]],".",Tabela813[[#This Row],[D2]],".",Tabela813[[#This Row],[D3]],".",Tabela813[[#This Row],[T]],".",Tabela813[[#This Row],[D4]]),"")</f>
        <v>1.2.1.5.02.0.0.00</v>
      </c>
      <c r="L292" s="27" t="s">
        <v>137</v>
      </c>
      <c r="M292" s="21" t="str">
        <f t="shared" si="4"/>
        <v>S</v>
      </c>
      <c r="N292" s="21">
        <f>IF(VALUE(Tabela813[[#This Row],[RED]]) &gt; 0,1,0) + IF(VALUE(J292)&gt;0,8,IF(VALUE(I292)&gt;0,7,IF(VALUE(H292)&gt;0,6,IF(VALUE(G292)&gt;0,5,IF(VALUE(F292)&gt;0,4,IF(VALUE(E292)&gt;0,3,IF(VALUE(D292)&gt;0,2,1)))))))</f>
        <v>5</v>
      </c>
      <c r="O292" s="26" t="s">
        <v>51</v>
      </c>
      <c r="P292" s="1" t="s">
        <v>138</v>
      </c>
      <c r="Q292" s="1"/>
      <c r="R292" s="21"/>
      <c r="S292" s="7" t="str">
        <f>Tabela813[[#This Row],[NR]]&amp;" - "&amp;Tabela813[[#This Row],[Especificação]]</f>
        <v>1.2.1.5.02.0.0.00 - Contribuição Patronal - Servidor Civil</v>
      </c>
      <c r="T292" s="7" t="str">
        <f>Tabela813[[#This Row],[NR]]&amp;" - "&amp;Tabela813[[#This Row],[Especificação]]</f>
        <v>1.2.1.5.02.0.0.00 - Contribuição Patronal - Servidor Civil</v>
      </c>
      <c r="U292" s="7" t="str">
        <f>Tabela813[[#This Row],[NR]]&amp; " - "&amp;Tabela813[[#This Row],[Especificação]]</f>
        <v>1.2.1.5.02.0.0.00 - Contribuição Patronal - Servidor Civil</v>
      </c>
    </row>
    <row r="293" spans="1:21" ht="30" x14ac:dyDescent="0.25">
      <c r="A293" s="84"/>
      <c r="B293" s="73"/>
      <c r="C293" s="26" t="s">
        <v>1558</v>
      </c>
      <c r="D293" s="26" t="s">
        <v>1567</v>
      </c>
      <c r="E293" s="26" t="s">
        <v>1558</v>
      </c>
      <c r="F293" s="26" t="s">
        <v>1569</v>
      </c>
      <c r="G293" s="26" t="s">
        <v>1562</v>
      </c>
      <c r="H293" s="26" t="s">
        <v>1558</v>
      </c>
      <c r="I293" s="26" t="s">
        <v>1561</v>
      </c>
      <c r="J293" s="26" t="s">
        <v>1564</v>
      </c>
      <c r="K293" s="21" t="str">
        <f>IF(Tabela813[[#This Row],[C]]&lt;&gt;"",IF(Tabela813[[#This Row],[RED]]&lt;&gt;"",(Tabela813[[#This Row],[RED]] &amp; "."),"") &amp; CONCATENATE(Tabela813[[#This Row],[C]],".",Tabela813[[#This Row],[O]],".",Tabela813[[#This Row],[E]],".",Tabela813[[#This Row],[D1]],".",Tabela813[[#This Row],[D2]],".",Tabela813[[#This Row],[D3]],".",Tabela813[[#This Row],[T]],".",Tabela813[[#This Row],[D4]]),"")</f>
        <v>1.2.1.5.02.1.0.00</v>
      </c>
      <c r="L293" s="27" t="s">
        <v>139</v>
      </c>
      <c r="M293" s="21" t="str">
        <f t="shared" si="4"/>
        <v>S</v>
      </c>
      <c r="N293" s="21">
        <f>IF(VALUE(Tabela813[[#This Row],[RED]]) &gt; 0,1,0) + IF(VALUE(J293)&gt;0,8,IF(VALUE(I293)&gt;0,7,IF(VALUE(H293)&gt;0,6,IF(VALUE(G293)&gt;0,5,IF(VALUE(F293)&gt;0,4,IF(VALUE(E293)&gt;0,3,IF(VALUE(D293)&gt;0,2,1)))))))</f>
        <v>6</v>
      </c>
      <c r="O293" s="26" t="s">
        <v>51</v>
      </c>
      <c r="P293" s="1" t="s">
        <v>140</v>
      </c>
      <c r="Q293" s="1"/>
      <c r="R293" s="21"/>
      <c r="S293" s="7" t="str">
        <f>Tabela813[[#This Row],[NR]]&amp;" - "&amp;Tabela813[[#This Row],[Especificação]]</f>
        <v>1.2.1.5.02.1.0.00 - Contribuição Patronal - Servidor Civil Ativo</v>
      </c>
      <c r="T293" s="7" t="str">
        <f>Tabela813[[#This Row],[NR]]&amp;" - "&amp;Tabela813[[#This Row],[Especificação]]</f>
        <v>1.2.1.5.02.1.0.00 - Contribuição Patronal - Servidor Civil Ativo</v>
      </c>
      <c r="U293" s="7" t="str">
        <f>Tabela813[[#This Row],[NR]]&amp; " - "&amp;Tabela813[[#This Row],[Especificação]]</f>
        <v>1.2.1.5.02.1.0.00 - Contribuição Patronal - Servidor Civil Ativo</v>
      </c>
    </row>
    <row r="294" spans="1:21" ht="30" x14ac:dyDescent="0.25">
      <c r="A294" s="84"/>
      <c r="B294" s="73"/>
      <c r="C294" s="26" t="s">
        <v>1558</v>
      </c>
      <c r="D294" s="26" t="s">
        <v>1567</v>
      </c>
      <c r="E294" s="26" t="s">
        <v>1558</v>
      </c>
      <c r="F294" s="26" t="s">
        <v>1569</v>
      </c>
      <c r="G294" s="26" t="s">
        <v>1562</v>
      </c>
      <c r="H294" s="26" t="s">
        <v>1558</v>
      </c>
      <c r="I294" s="26" t="s">
        <v>1558</v>
      </c>
      <c r="J294" s="26" t="s">
        <v>1564</v>
      </c>
      <c r="K294" s="21" t="str">
        <f>IF(Tabela813[[#This Row],[C]]&lt;&gt;"",IF(Tabela813[[#This Row],[RED]]&lt;&gt;"",(Tabela813[[#This Row],[RED]] &amp; "."),"") &amp; CONCATENATE(Tabela813[[#This Row],[C]],".",Tabela813[[#This Row],[O]],".",Tabela813[[#This Row],[E]],".",Tabela813[[#This Row],[D1]],".",Tabela813[[#This Row],[D2]],".",Tabela813[[#This Row],[D3]],".",Tabela813[[#This Row],[T]],".",Tabela813[[#This Row],[D4]]),"")</f>
        <v>1.2.1.5.02.1.1.00</v>
      </c>
      <c r="L294" s="27" t="s">
        <v>1013</v>
      </c>
      <c r="M294" s="21" t="str">
        <f t="shared" si="4"/>
        <v>A</v>
      </c>
      <c r="N294" s="21">
        <f>IF(VALUE(Tabela813[[#This Row],[RED]]) &gt; 0,1,0) + IF(VALUE(J294)&gt;0,8,IF(VALUE(I294)&gt;0,7,IF(VALUE(H294)&gt;0,6,IF(VALUE(G294)&gt;0,5,IF(VALUE(F294)&gt;0,4,IF(VALUE(E294)&gt;0,3,IF(VALUE(D294)&gt;0,2,1)))))))</f>
        <v>7</v>
      </c>
      <c r="O294" s="26" t="s">
        <v>51</v>
      </c>
      <c r="P294" s="1" t="s">
        <v>140</v>
      </c>
      <c r="Q294" s="1"/>
      <c r="R294" s="21"/>
      <c r="S294" s="7" t="str">
        <f>Tabela813[[#This Row],[NR]]&amp;" - "&amp;Tabela813[[#This Row],[Especificação]]</f>
        <v>1.2.1.5.02.1.1.00 - Contribuição Patronal - Servidor Civil Ativo - Principal</v>
      </c>
      <c r="T294" s="7" t="str">
        <f>Tabela813[[#This Row],[NR]]&amp;" - "&amp;Tabela813[[#This Row],[Especificação]]</f>
        <v>1.2.1.5.02.1.1.00 - Contribuição Patronal - Servidor Civil Ativo - Principal</v>
      </c>
      <c r="U294" s="7" t="str">
        <f>Tabela813[[#This Row],[NR]]&amp; " - "&amp;Tabela813[[#This Row],[Especificação]]</f>
        <v>1.2.1.5.02.1.1.00 - Contribuição Patronal - Servidor Civil Ativo - Principal</v>
      </c>
    </row>
    <row r="295" spans="1:21" ht="30" x14ac:dyDescent="0.25">
      <c r="A295" s="84"/>
      <c r="B295" s="73"/>
      <c r="C295" s="26" t="s">
        <v>1558</v>
      </c>
      <c r="D295" s="26" t="s">
        <v>1567</v>
      </c>
      <c r="E295" s="26" t="s">
        <v>1558</v>
      </c>
      <c r="F295" s="26" t="s">
        <v>1569</v>
      </c>
      <c r="G295" s="26" t="s">
        <v>1562</v>
      </c>
      <c r="H295" s="26" t="s">
        <v>1558</v>
      </c>
      <c r="I295" s="26" t="s">
        <v>1567</v>
      </c>
      <c r="J295" s="26" t="s">
        <v>1564</v>
      </c>
      <c r="K295" s="21" t="str">
        <f>IF(Tabela813[[#This Row],[C]]&lt;&gt;"",IF(Tabela813[[#This Row],[RED]]&lt;&gt;"",(Tabela813[[#This Row],[RED]] &amp; "."),"") &amp; CONCATENATE(Tabela813[[#This Row],[C]],".",Tabela813[[#This Row],[O]],".",Tabela813[[#This Row],[E]],".",Tabela813[[#This Row],[D1]],".",Tabela813[[#This Row],[D2]],".",Tabela813[[#This Row],[D3]],".",Tabela813[[#This Row],[T]],".",Tabela813[[#This Row],[D4]]),"")</f>
        <v>1.2.1.5.02.1.2.00</v>
      </c>
      <c r="L295" s="27" t="s">
        <v>1014</v>
      </c>
      <c r="M295" s="21" t="str">
        <f t="shared" si="4"/>
        <v>A</v>
      </c>
      <c r="N295" s="21">
        <f>IF(VALUE(Tabela813[[#This Row],[RED]]) &gt; 0,1,0) + IF(VALUE(J295)&gt;0,8,IF(VALUE(I295)&gt;0,7,IF(VALUE(H295)&gt;0,6,IF(VALUE(G295)&gt;0,5,IF(VALUE(F295)&gt;0,4,IF(VALUE(E295)&gt;0,3,IF(VALUE(D295)&gt;0,2,1)))))))</f>
        <v>7</v>
      </c>
      <c r="O295" s="26" t="s">
        <v>51</v>
      </c>
      <c r="P295" s="1" t="s">
        <v>140</v>
      </c>
      <c r="Q295" s="1"/>
      <c r="R295" s="21"/>
      <c r="S295" s="7" t="str">
        <f>Tabela813[[#This Row],[NR]]&amp;" - "&amp;Tabela813[[#This Row],[Especificação]]</f>
        <v>1.2.1.5.02.1.2.00 - Contribuição Patronal - Servidor Civil Ativo - Multas e Juros de Mora</v>
      </c>
      <c r="T295" s="7" t="str">
        <f>Tabela813[[#This Row],[NR]]&amp;" - "&amp;Tabela813[[#This Row],[Especificação]]</f>
        <v>1.2.1.5.02.1.2.00 - Contribuição Patronal - Servidor Civil Ativo - Multas e Juros de Mora</v>
      </c>
      <c r="U295" s="7" t="str">
        <f>Tabela813[[#This Row],[NR]]&amp; " - "&amp;Tabela813[[#This Row],[Especificação]]</f>
        <v>1.2.1.5.02.1.2.00 - Contribuição Patronal - Servidor Civil Ativo - Multas e Juros de Mora</v>
      </c>
    </row>
    <row r="296" spans="1:21" ht="30" x14ac:dyDescent="0.25">
      <c r="A296" s="84"/>
      <c r="B296" s="73"/>
      <c r="C296" s="26" t="s">
        <v>1558</v>
      </c>
      <c r="D296" s="26" t="s">
        <v>1567</v>
      </c>
      <c r="E296" s="26" t="s">
        <v>1558</v>
      </c>
      <c r="F296" s="26" t="s">
        <v>1569</v>
      </c>
      <c r="G296" s="26" t="s">
        <v>1562</v>
      </c>
      <c r="H296" s="26" t="s">
        <v>1558</v>
      </c>
      <c r="I296" s="26" t="s">
        <v>1559</v>
      </c>
      <c r="J296" s="26" t="s">
        <v>1564</v>
      </c>
      <c r="K296" s="21" t="str">
        <f>IF(Tabela813[[#This Row],[C]]&lt;&gt;"",IF(Tabela813[[#This Row],[RED]]&lt;&gt;"",(Tabela813[[#This Row],[RED]] &amp; "."),"") &amp; CONCATENATE(Tabela813[[#This Row],[C]],".",Tabela813[[#This Row],[O]],".",Tabela813[[#This Row],[E]],".",Tabela813[[#This Row],[D1]],".",Tabela813[[#This Row],[D2]],".",Tabela813[[#This Row],[D3]],".",Tabela813[[#This Row],[T]],".",Tabela813[[#This Row],[D4]]),"")</f>
        <v>1.2.1.5.02.1.3.00</v>
      </c>
      <c r="L296" s="27" t="s">
        <v>1015</v>
      </c>
      <c r="M296" s="21" t="str">
        <f t="shared" si="4"/>
        <v>A</v>
      </c>
      <c r="N296" s="21">
        <f>IF(VALUE(Tabela813[[#This Row],[RED]]) &gt; 0,1,0) + IF(VALUE(J296)&gt;0,8,IF(VALUE(I296)&gt;0,7,IF(VALUE(H296)&gt;0,6,IF(VALUE(G296)&gt;0,5,IF(VALUE(F296)&gt;0,4,IF(VALUE(E296)&gt;0,3,IF(VALUE(D296)&gt;0,2,1)))))))</f>
        <v>7</v>
      </c>
      <c r="O296" s="26" t="s">
        <v>51</v>
      </c>
      <c r="P296" s="1" t="s">
        <v>140</v>
      </c>
      <c r="Q296" s="1"/>
      <c r="R296" s="21"/>
      <c r="S296" s="7" t="str">
        <f>Tabela813[[#This Row],[NR]]&amp;" - "&amp;Tabela813[[#This Row],[Especificação]]</f>
        <v>1.2.1.5.02.1.3.00 - Contribuição Patronal - Servidor Civil Ativo - Dívida Ativa</v>
      </c>
      <c r="T296" s="7" t="str">
        <f>Tabela813[[#This Row],[NR]]&amp;" - "&amp;Tabela813[[#This Row],[Especificação]]</f>
        <v>1.2.1.5.02.1.3.00 - Contribuição Patronal - Servidor Civil Ativo - Dívida Ativa</v>
      </c>
      <c r="U296" s="7" t="str">
        <f>Tabela813[[#This Row],[NR]]&amp; " - "&amp;Tabela813[[#This Row],[Especificação]]</f>
        <v>1.2.1.5.02.1.3.00 - Contribuição Patronal - Servidor Civil Ativo - Dívida Ativa</v>
      </c>
    </row>
    <row r="297" spans="1:21" ht="30" x14ac:dyDescent="0.25">
      <c r="A297" s="84"/>
      <c r="B297" s="73"/>
      <c r="C297" s="26" t="s">
        <v>1558</v>
      </c>
      <c r="D297" s="26" t="s">
        <v>1567</v>
      </c>
      <c r="E297" s="26" t="s">
        <v>1558</v>
      </c>
      <c r="F297" s="26" t="s">
        <v>1569</v>
      </c>
      <c r="G297" s="26" t="s">
        <v>1562</v>
      </c>
      <c r="H297" s="26" t="s">
        <v>1558</v>
      </c>
      <c r="I297" s="26" t="s">
        <v>1568</v>
      </c>
      <c r="J297" s="26" t="s">
        <v>1564</v>
      </c>
      <c r="K297" s="21" t="str">
        <f>IF(Tabela813[[#This Row],[C]]&lt;&gt;"",IF(Tabela813[[#This Row],[RED]]&lt;&gt;"",(Tabela813[[#This Row],[RED]] &amp; "."),"") &amp; CONCATENATE(Tabela813[[#This Row],[C]],".",Tabela813[[#This Row],[O]],".",Tabela813[[#This Row],[E]],".",Tabela813[[#This Row],[D1]],".",Tabela813[[#This Row],[D2]],".",Tabela813[[#This Row],[D3]],".",Tabela813[[#This Row],[T]],".",Tabela813[[#This Row],[D4]]),"")</f>
        <v>1.2.1.5.02.1.4.00</v>
      </c>
      <c r="L297" s="27" t="s">
        <v>1016</v>
      </c>
      <c r="M297" s="21" t="str">
        <f t="shared" si="4"/>
        <v>A</v>
      </c>
      <c r="N297" s="21">
        <f>IF(VALUE(Tabela813[[#This Row],[RED]]) &gt; 0,1,0) + IF(VALUE(J297)&gt;0,8,IF(VALUE(I297)&gt;0,7,IF(VALUE(H297)&gt;0,6,IF(VALUE(G297)&gt;0,5,IF(VALUE(F297)&gt;0,4,IF(VALUE(E297)&gt;0,3,IF(VALUE(D297)&gt;0,2,1)))))))</f>
        <v>7</v>
      </c>
      <c r="O297" s="26" t="s">
        <v>51</v>
      </c>
      <c r="P297" s="1" t="s">
        <v>140</v>
      </c>
      <c r="Q297" s="1"/>
      <c r="R297" s="21"/>
      <c r="S297" s="7" t="str">
        <f>Tabela813[[#This Row],[NR]]&amp;" - "&amp;Tabela813[[#This Row],[Especificação]]</f>
        <v>1.2.1.5.02.1.4.00 - Contribuição Patronal - Servidor Civil Ativo - Dívida Ativa - Multas e Juros de Mora da Dívida Ativa</v>
      </c>
      <c r="T297" s="7" t="str">
        <f>Tabela813[[#This Row],[NR]]&amp;" - "&amp;Tabela813[[#This Row],[Especificação]]</f>
        <v>1.2.1.5.02.1.4.00 - Contribuição Patronal - Servidor Civil Ativo - Dívida Ativa - Multas e Juros de Mora da Dívida Ativa</v>
      </c>
      <c r="U297" s="7" t="str">
        <f>Tabela813[[#This Row],[NR]]&amp; " - "&amp;Tabela813[[#This Row],[Especificação]]</f>
        <v>1.2.1.5.02.1.4.00 - Contribuição Patronal - Servidor Civil Ativo - Dívida Ativa - Multas e Juros de Mora da Dívida Ativa</v>
      </c>
    </row>
    <row r="298" spans="1:21" ht="30" x14ac:dyDescent="0.25">
      <c r="A298" s="84"/>
      <c r="B298" s="73"/>
      <c r="C298" s="26" t="s">
        <v>1558</v>
      </c>
      <c r="D298" s="26" t="s">
        <v>1567</v>
      </c>
      <c r="E298" s="26" t="s">
        <v>1558</v>
      </c>
      <c r="F298" s="26" t="s">
        <v>1569</v>
      </c>
      <c r="G298" s="26" t="s">
        <v>1562</v>
      </c>
      <c r="H298" s="26" t="s">
        <v>1558</v>
      </c>
      <c r="I298" s="26" t="s">
        <v>1569</v>
      </c>
      <c r="J298" s="26" t="s">
        <v>1564</v>
      </c>
      <c r="K298" s="21" t="str">
        <f>IF(Tabela813[[#This Row],[C]]&lt;&gt;"",IF(Tabela813[[#This Row],[RED]]&lt;&gt;"",(Tabela813[[#This Row],[RED]] &amp; "."),"") &amp; CONCATENATE(Tabela813[[#This Row],[C]],".",Tabela813[[#This Row],[O]],".",Tabela813[[#This Row],[E]],".",Tabela813[[#This Row],[D1]],".",Tabela813[[#This Row],[D2]],".",Tabela813[[#This Row],[D3]],".",Tabela813[[#This Row],[T]],".",Tabela813[[#This Row],[D4]]),"")</f>
        <v>1.2.1.5.02.1.5.00</v>
      </c>
      <c r="L298" s="27" t="s">
        <v>1017</v>
      </c>
      <c r="M298" s="21" t="str">
        <f t="shared" si="4"/>
        <v>A</v>
      </c>
      <c r="N298" s="21">
        <f>IF(VALUE(Tabela813[[#This Row],[RED]]) &gt; 0,1,0) + IF(VALUE(J298)&gt;0,8,IF(VALUE(I298)&gt;0,7,IF(VALUE(H298)&gt;0,6,IF(VALUE(G298)&gt;0,5,IF(VALUE(F298)&gt;0,4,IF(VALUE(E298)&gt;0,3,IF(VALUE(D298)&gt;0,2,1)))))))</f>
        <v>7</v>
      </c>
      <c r="O298" s="26" t="s">
        <v>51</v>
      </c>
      <c r="P298" s="1" t="s">
        <v>140</v>
      </c>
      <c r="Q298" s="1"/>
      <c r="R298" s="21"/>
      <c r="S298" s="7" t="str">
        <f>Tabela813[[#This Row],[NR]]&amp;" - "&amp;Tabela813[[#This Row],[Especificação]]</f>
        <v>1.2.1.5.02.1.5.00 - Contribuição Patronal - Servidor Civil Ativo - Multas</v>
      </c>
      <c r="T298" s="7" t="str">
        <f>Tabela813[[#This Row],[NR]]&amp;" - "&amp;Tabela813[[#This Row],[Especificação]]</f>
        <v>1.2.1.5.02.1.5.00 - Contribuição Patronal - Servidor Civil Ativo - Multas</v>
      </c>
      <c r="U298" s="7" t="str">
        <f>Tabela813[[#This Row],[NR]]&amp; " - "&amp;Tabela813[[#This Row],[Especificação]]</f>
        <v>1.2.1.5.02.1.5.00 - Contribuição Patronal - Servidor Civil Ativo - Multas</v>
      </c>
    </row>
    <row r="299" spans="1:21" ht="30" x14ac:dyDescent="0.25">
      <c r="A299" s="84"/>
      <c r="B299" s="73"/>
      <c r="C299" s="26" t="s">
        <v>1558</v>
      </c>
      <c r="D299" s="26" t="s">
        <v>1567</v>
      </c>
      <c r="E299" s="26" t="s">
        <v>1558</v>
      </c>
      <c r="F299" s="26" t="s">
        <v>1569</v>
      </c>
      <c r="G299" s="26" t="s">
        <v>1562</v>
      </c>
      <c r="H299" s="26" t="s">
        <v>1558</v>
      </c>
      <c r="I299" s="26" t="s">
        <v>1563</v>
      </c>
      <c r="J299" s="26" t="s">
        <v>1564</v>
      </c>
      <c r="K299" s="21" t="str">
        <f>IF(Tabela813[[#This Row],[C]]&lt;&gt;"",IF(Tabela813[[#This Row],[RED]]&lt;&gt;"",(Tabela813[[#This Row],[RED]] &amp; "."),"") &amp; CONCATENATE(Tabela813[[#This Row],[C]],".",Tabela813[[#This Row],[O]],".",Tabela813[[#This Row],[E]],".",Tabela813[[#This Row],[D1]],".",Tabela813[[#This Row],[D2]],".",Tabela813[[#This Row],[D3]],".",Tabela813[[#This Row],[T]],".",Tabela813[[#This Row],[D4]]),"")</f>
        <v>1.2.1.5.02.1.6.00</v>
      </c>
      <c r="L299" s="27" t="s">
        <v>1018</v>
      </c>
      <c r="M299" s="21" t="str">
        <f t="shared" si="4"/>
        <v>A</v>
      </c>
      <c r="N299" s="21">
        <f>IF(VALUE(Tabela813[[#This Row],[RED]]) &gt; 0,1,0) + IF(VALUE(J299)&gt;0,8,IF(VALUE(I299)&gt;0,7,IF(VALUE(H299)&gt;0,6,IF(VALUE(G299)&gt;0,5,IF(VALUE(F299)&gt;0,4,IF(VALUE(E299)&gt;0,3,IF(VALUE(D299)&gt;0,2,1)))))))</f>
        <v>7</v>
      </c>
      <c r="O299" s="26" t="s">
        <v>51</v>
      </c>
      <c r="P299" s="1" t="s">
        <v>140</v>
      </c>
      <c r="Q299" s="1"/>
      <c r="R299" s="21"/>
      <c r="S299" s="7" t="str">
        <f>Tabela813[[#This Row],[NR]]&amp;" - "&amp;Tabela813[[#This Row],[Especificação]]</f>
        <v>1.2.1.5.02.1.6.00 - Contribuição Patronal - Servidor Civil Ativo - Juros de Mora</v>
      </c>
      <c r="T299" s="7" t="str">
        <f>Tabela813[[#This Row],[NR]]&amp;" - "&amp;Tabela813[[#This Row],[Especificação]]</f>
        <v>1.2.1.5.02.1.6.00 - Contribuição Patronal - Servidor Civil Ativo - Juros de Mora</v>
      </c>
      <c r="U299" s="7" t="str">
        <f>Tabela813[[#This Row],[NR]]&amp; " - "&amp;Tabela813[[#This Row],[Especificação]]</f>
        <v>1.2.1.5.02.1.6.00 - Contribuição Patronal - Servidor Civil Ativo - Juros de Mora</v>
      </c>
    </row>
    <row r="300" spans="1:21" ht="30" x14ac:dyDescent="0.25">
      <c r="A300" s="84"/>
      <c r="B300" s="73"/>
      <c r="C300" s="26" t="s">
        <v>1558</v>
      </c>
      <c r="D300" s="26" t="s">
        <v>1567</v>
      </c>
      <c r="E300" s="26" t="s">
        <v>1558</v>
      </c>
      <c r="F300" s="26" t="s">
        <v>1569</v>
      </c>
      <c r="G300" s="26" t="s">
        <v>1562</v>
      </c>
      <c r="H300" s="26" t="s">
        <v>1558</v>
      </c>
      <c r="I300" s="26" t="s">
        <v>1565</v>
      </c>
      <c r="J300" s="26" t="s">
        <v>1564</v>
      </c>
      <c r="K300" s="21" t="str">
        <f>IF(Tabela813[[#This Row],[C]]&lt;&gt;"",IF(Tabela813[[#This Row],[RED]]&lt;&gt;"",(Tabela813[[#This Row],[RED]] &amp; "."),"") &amp; CONCATENATE(Tabela813[[#This Row],[C]],".",Tabela813[[#This Row],[O]],".",Tabela813[[#This Row],[E]],".",Tabela813[[#This Row],[D1]],".",Tabela813[[#This Row],[D2]],".",Tabela813[[#This Row],[D3]],".",Tabela813[[#This Row],[T]],".",Tabela813[[#This Row],[D4]]),"")</f>
        <v>1.2.1.5.02.1.7.00</v>
      </c>
      <c r="L300" s="27" t="s">
        <v>1019</v>
      </c>
      <c r="M300" s="21" t="str">
        <f t="shared" si="4"/>
        <v>A</v>
      </c>
      <c r="N300" s="21">
        <f>IF(VALUE(Tabela813[[#This Row],[RED]]) &gt; 0,1,0) + IF(VALUE(J300)&gt;0,8,IF(VALUE(I300)&gt;0,7,IF(VALUE(H300)&gt;0,6,IF(VALUE(G300)&gt;0,5,IF(VALUE(F300)&gt;0,4,IF(VALUE(E300)&gt;0,3,IF(VALUE(D300)&gt;0,2,1)))))))</f>
        <v>7</v>
      </c>
      <c r="O300" s="26" t="s">
        <v>51</v>
      </c>
      <c r="P300" s="1" t="s">
        <v>140</v>
      </c>
      <c r="Q300" s="1"/>
      <c r="R300" s="21"/>
      <c r="S300" s="7" t="str">
        <f>Tabela813[[#This Row],[NR]]&amp;" - "&amp;Tabela813[[#This Row],[Especificação]]</f>
        <v>1.2.1.5.02.1.7.00 - Contribuição Patronal - Servidor Civil Ativo - Dívida Ativa - Multas da Dívida Ativa</v>
      </c>
      <c r="T300" s="7" t="str">
        <f>Tabela813[[#This Row],[NR]]&amp;" - "&amp;Tabela813[[#This Row],[Especificação]]</f>
        <v>1.2.1.5.02.1.7.00 - Contribuição Patronal - Servidor Civil Ativo - Dívida Ativa - Multas da Dívida Ativa</v>
      </c>
      <c r="U300" s="7" t="str">
        <f>Tabela813[[#This Row],[NR]]&amp; " - "&amp;Tabela813[[#This Row],[Especificação]]</f>
        <v>1.2.1.5.02.1.7.00 - Contribuição Patronal - Servidor Civil Ativo - Dívida Ativa - Multas da Dívida Ativa</v>
      </c>
    </row>
    <row r="301" spans="1:21" ht="30" x14ac:dyDescent="0.25">
      <c r="A301" s="84"/>
      <c r="B301" s="73"/>
      <c r="C301" s="26" t="s">
        <v>1558</v>
      </c>
      <c r="D301" s="26" t="s">
        <v>1567</v>
      </c>
      <c r="E301" s="26" t="s">
        <v>1558</v>
      </c>
      <c r="F301" s="26" t="s">
        <v>1569</v>
      </c>
      <c r="G301" s="26" t="s">
        <v>1562</v>
      </c>
      <c r="H301" s="26" t="s">
        <v>1558</v>
      </c>
      <c r="I301" s="26" t="s">
        <v>1566</v>
      </c>
      <c r="J301" s="26" t="s">
        <v>1564</v>
      </c>
      <c r="K301" s="21" t="str">
        <f>IF(Tabela813[[#This Row],[C]]&lt;&gt;"",IF(Tabela813[[#This Row],[RED]]&lt;&gt;"",(Tabela813[[#This Row],[RED]] &amp; "."),"") &amp; CONCATENATE(Tabela813[[#This Row],[C]],".",Tabela813[[#This Row],[O]],".",Tabela813[[#This Row],[E]],".",Tabela813[[#This Row],[D1]],".",Tabela813[[#This Row],[D2]],".",Tabela813[[#This Row],[D3]],".",Tabela813[[#This Row],[T]],".",Tabela813[[#This Row],[D4]]),"")</f>
        <v>1.2.1.5.02.1.8.00</v>
      </c>
      <c r="L301" s="27" t="s">
        <v>1020</v>
      </c>
      <c r="M301" s="21" t="str">
        <f t="shared" si="4"/>
        <v>A</v>
      </c>
      <c r="N301" s="21">
        <f>IF(VALUE(Tabela813[[#This Row],[RED]]) &gt; 0,1,0) + IF(VALUE(J301)&gt;0,8,IF(VALUE(I301)&gt;0,7,IF(VALUE(H301)&gt;0,6,IF(VALUE(G301)&gt;0,5,IF(VALUE(F301)&gt;0,4,IF(VALUE(E301)&gt;0,3,IF(VALUE(D301)&gt;0,2,1)))))))</f>
        <v>7</v>
      </c>
      <c r="O301" s="26" t="s">
        <v>51</v>
      </c>
      <c r="P301" s="1" t="s">
        <v>140</v>
      </c>
      <c r="Q301" s="1"/>
      <c r="R301" s="21"/>
      <c r="S301" s="7" t="str">
        <f>Tabela813[[#This Row],[NR]]&amp;" - "&amp;Tabela813[[#This Row],[Especificação]]</f>
        <v>1.2.1.5.02.1.8.00 - Contribuição Patronal - Servidor Civil Ativo - Juros de Mora da Dívida Ativa</v>
      </c>
      <c r="T301" s="7" t="str">
        <f>Tabela813[[#This Row],[NR]]&amp;" - "&amp;Tabela813[[#This Row],[Especificação]]</f>
        <v>1.2.1.5.02.1.8.00 - Contribuição Patronal - Servidor Civil Ativo - Juros de Mora da Dívida Ativa</v>
      </c>
      <c r="U301" s="7" t="str">
        <f>Tabela813[[#This Row],[NR]]&amp; " - "&amp;Tabela813[[#This Row],[Especificação]]</f>
        <v>1.2.1.5.02.1.8.00 - Contribuição Patronal - Servidor Civil Ativo - Juros de Mora da Dívida Ativa</v>
      </c>
    </row>
    <row r="302" spans="1:21" ht="45" x14ac:dyDescent="0.25">
      <c r="A302" s="84"/>
      <c r="B302" s="73"/>
      <c r="C302" s="26" t="s">
        <v>1558</v>
      </c>
      <c r="D302" s="26" t="s">
        <v>1567</v>
      </c>
      <c r="E302" s="26" t="s">
        <v>1558</v>
      </c>
      <c r="F302" s="26" t="s">
        <v>1569</v>
      </c>
      <c r="G302" s="26" t="s">
        <v>1562</v>
      </c>
      <c r="H302" s="26" t="s">
        <v>1567</v>
      </c>
      <c r="I302" s="26" t="s">
        <v>1561</v>
      </c>
      <c r="J302" s="26" t="s">
        <v>1564</v>
      </c>
      <c r="K302" s="21" t="str">
        <f>IF(Tabela813[[#This Row],[C]]&lt;&gt;"",IF(Tabela813[[#This Row],[RED]]&lt;&gt;"",(Tabela813[[#This Row],[RED]] &amp; "."),"") &amp; CONCATENATE(Tabela813[[#This Row],[C]],".",Tabela813[[#This Row],[O]],".",Tabela813[[#This Row],[E]],".",Tabela813[[#This Row],[D1]],".",Tabela813[[#This Row],[D2]],".",Tabela813[[#This Row],[D3]],".",Tabela813[[#This Row],[T]],".",Tabela813[[#This Row],[D4]]),"")</f>
        <v>1.2.1.5.02.2.0.00</v>
      </c>
      <c r="L302" s="27" t="s">
        <v>141</v>
      </c>
      <c r="M302" s="21" t="str">
        <f t="shared" si="4"/>
        <v>S</v>
      </c>
      <c r="N302" s="21">
        <f>IF(VALUE(Tabela813[[#This Row],[RED]]) &gt; 0,1,0) + IF(VALUE(J302)&gt;0,8,IF(VALUE(I302)&gt;0,7,IF(VALUE(H302)&gt;0,6,IF(VALUE(G302)&gt;0,5,IF(VALUE(F302)&gt;0,4,IF(VALUE(E302)&gt;0,3,IF(VALUE(D302)&gt;0,2,1)))))))</f>
        <v>6</v>
      </c>
      <c r="O302" s="26" t="s">
        <v>51</v>
      </c>
      <c r="P302" s="1" t="s">
        <v>142</v>
      </c>
      <c r="Q302" s="1"/>
      <c r="R302" s="21"/>
      <c r="S302" s="7" t="str">
        <f>Tabela813[[#This Row],[NR]]&amp;" - "&amp;Tabela813[[#This Row],[Especificação]]</f>
        <v>1.2.1.5.02.2.0.00 - Contribuição Patronal Oriunda de Sentenças Judiciais - Patronal - Servidor Civil Ativo</v>
      </c>
      <c r="T302" s="7" t="str">
        <f>Tabela813[[#This Row],[NR]]&amp;" - "&amp;Tabela813[[#This Row],[Especificação]]</f>
        <v>1.2.1.5.02.2.0.00 - Contribuição Patronal Oriunda de Sentenças Judiciais - Patronal - Servidor Civil Ativo</v>
      </c>
      <c r="U302" s="7" t="str">
        <f>Tabela813[[#This Row],[NR]]&amp; " - "&amp;Tabela813[[#This Row],[Especificação]]</f>
        <v>1.2.1.5.02.2.0.00 - Contribuição Patronal Oriunda de Sentenças Judiciais - Patronal - Servidor Civil Ativo</v>
      </c>
    </row>
    <row r="303" spans="1:21" ht="45" x14ac:dyDescent="0.25">
      <c r="A303" s="84"/>
      <c r="B303" s="73"/>
      <c r="C303" s="26" t="s">
        <v>1558</v>
      </c>
      <c r="D303" s="26" t="s">
        <v>1567</v>
      </c>
      <c r="E303" s="26" t="s">
        <v>1558</v>
      </c>
      <c r="F303" s="26" t="s">
        <v>1569</v>
      </c>
      <c r="G303" s="26" t="s">
        <v>1562</v>
      </c>
      <c r="H303" s="26" t="s">
        <v>1567</v>
      </c>
      <c r="I303" s="26" t="s">
        <v>1558</v>
      </c>
      <c r="J303" s="26" t="s">
        <v>1564</v>
      </c>
      <c r="K303" s="21" t="str">
        <f>IF(Tabela813[[#This Row],[C]]&lt;&gt;"",IF(Tabela813[[#This Row],[RED]]&lt;&gt;"",(Tabela813[[#This Row],[RED]] &amp; "."),"") &amp; CONCATENATE(Tabela813[[#This Row],[C]],".",Tabela813[[#This Row],[O]],".",Tabela813[[#This Row],[E]],".",Tabela813[[#This Row],[D1]],".",Tabela813[[#This Row],[D2]],".",Tabela813[[#This Row],[D3]],".",Tabela813[[#This Row],[T]],".",Tabela813[[#This Row],[D4]]),"")</f>
        <v>1.2.1.5.02.2.1.00</v>
      </c>
      <c r="L303" s="27" t="s">
        <v>1021</v>
      </c>
      <c r="M303" s="21" t="str">
        <f t="shared" si="4"/>
        <v>A</v>
      </c>
      <c r="N303" s="21">
        <f>IF(VALUE(Tabela813[[#This Row],[RED]]) &gt; 0,1,0) + IF(VALUE(J303)&gt;0,8,IF(VALUE(I303)&gt;0,7,IF(VALUE(H303)&gt;0,6,IF(VALUE(G303)&gt;0,5,IF(VALUE(F303)&gt;0,4,IF(VALUE(E303)&gt;0,3,IF(VALUE(D303)&gt;0,2,1)))))))</f>
        <v>7</v>
      </c>
      <c r="O303" s="26" t="s">
        <v>51</v>
      </c>
      <c r="P303" s="1" t="s">
        <v>142</v>
      </c>
      <c r="Q303" s="1"/>
      <c r="R303" s="21"/>
      <c r="S303" s="7" t="str">
        <f>Tabela813[[#This Row],[NR]]&amp;" - "&amp;Tabela813[[#This Row],[Especificação]]</f>
        <v>1.2.1.5.02.2.1.00 - Contribuição Patronal Oriunda de Sentenças Judiciais - Patronal - Servidor Civil Ativo - Principal</v>
      </c>
      <c r="T303" s="7" t="str">
        <f>Tabela813[[#This Row],[NR]]&amp;" - "&amp;Tabela813[[#This Row],[Especificação]]</f>
        <v>1.2.1.5.02.2.1.00 - Contribuição Patronal Oriunda de Sentenças Judiciais - Patronal - Servidor Civil Ativo - Principal</v>
      </c>
      <c r="U303" s="7" t="str">
        <f>Tabela813[[#This Row],[NR]]&amp; " - "&amp;Tabela813[[#This Row],[Especificação]]</f>
        <v>1.2.1.5.02.2.1.00 - Contribuição Patronal Oriunda de Sentenças Judiciais - Patronal - Servidor Civil Ativo - Principal</v>
      </c>
    </row>
    <row r="304" spans="1:21" ht="45" x14ac:dyDescent="0.25">
      <c r="A304" s="84"/>
      <c r="B304" s="73"/>
      <c r="C304" s="26" t="s">
        <v>1558</v>
      </c>
      <c r="D304" s="26" t="s">
        <v>1567</v>
      </c>
      <c r="E304" s="26" t="s">
        <v>1558</v>
      </c>
      <c r="F304" s="26" t="s">
        <v>1569</v>
      </c>
      <c r="G304" s="26" t="s">
        <v>1562</v>
      </c>
      <c r="H304" s="26" t="s">
        <v>1567</v>
      </c>
      <c r="I304" s="26" t="s">
        <v>1567</v>
      </c>
      <c r="J304" s="26" t="s">
        <v>1564</v>
      </c>
      <c r="K304" s="21" t="str">
        <f>IF(Tabela813[[#This Row],[C]]&lt;&gt;"",IF(Tabela813[[#This Row],[RED]]&lt;&gt;"",(Tabela813[[#This Row],[RED]] &amp; "."),"") &amp; CONCATENATE(Tabela813[[#This Row],[C]],".",Tabela813[[#This Row],[O]],".",Tabela813[[#This Row],[E]],".",Tabela813[[#This Row],[D1]],".",Tabela813[[#This Row],[D2]],".",Tabela813[[#This Row],[D3]],".",Tabela813[[#This Row],[T]],".",Tabela813[[#This Row],[D4]]),"")</f>
        <v>1.2.1.5.02.2.2.00</v>
      </c>
      <c r="L304" s="27" t="s">
        <v>1022</v>
      </c>
      <c r="M304" s="21" t="str">
        <f t="shared" si="4"/>
        <v>A</v>
      </c>
      <c r="N304" s="21">
        <f>IF(VALUE(Tabela813[[#This Row],[RED]]) &gt; 0,1,0) + IF(VALUE(J304)&gt;0,8,IF(VALUE(I304)&gt;0,7,IF(VALUE(H304)&gt;0,6,IF(VALUE(G304)&gt;0,5,IF(VALUE(F304)&gt;0,4,IF(VALUE(E304)&gt;0,3,IF(VALUE(D304)&gt;0,2,1)))))))</f>
        <v>7</v>
      </c>
      <c r="O304" s="26" t="s">
        <v>51</v>
      </c>
      <c r="P304" s="1" t="s">
        <v>142</v>
      </c>
      <c r="Q304" s="1"/>
      <c r="R304" s="21"/>
      <c r="S304" s="7" t="str">
        <f>Tabela813[[#This Row],[NR]]&amp;" - "&amp;Tabela813[[#This Row],[Especificação]]</f>
        <v>1.2.1.5.02.2.2.00 - Contribuição Patronal Oriunda de Sentenças Judiciais - Patronal - Servidor Civil Ativo - Multas e Juros de Mora</v>
      </c>
      <c r="T304" s="7" t="str">
        <f>Tabela813[[#This Row],[NR]]&amp;" - "&amp;Tabela813[[#This Row],[Especificação]]</f>
        <v>1.2.1.5.02.2.2.00 - Contribuição Patronal Oriunda de Sentenças Judiciais - Patronal - Servidor Civil Ativo - Multas e Juros de Mora</v>
      </c>
      <c r="U304" s="7" t="str">
        <f>Tabela813[[#This Row],[NR]]&amp; " - "&amp;Tabela813[[#This Row],[Especificação]]</f>
        <v>1.2.1.5.02.2.2.00 - Contribuição Patronal Oriunda de Sentenças Judiciais - Patronal - Servidor Civil Ativo - Multas e Juros de Mora</v>
      </c>
    </row>
    <row r="305" spans="1:21" ht="45" x14ac:dyDescent="0.25">
      <c r="A305" s="84"/>
      <c r="B305" s="73"/>
      <c r="C305" s="26" t="s">
        <v>1558</v>
      </c>
      <c r="D305" s="26" t="s">
        <v>1567</v>
      </c>
      <c r="E305" s="26" t="s">
        <v>1558</v>
      </c>
      <c r="F305" s="26" t="s">
        <v>1569</v>
      </c>
      <c r="G305" s="26" t="s">
        <v>1562</v>
      </c>
      <c r="H305" s="26" t="s">
        <v>1567</v>
      </c>
      <c r="I305" s="26" t="s">
        <v>1559</v>
      </c>
      <c r="J305" s="26" t="s">
        <v>1564</v>
      </c>
      <c r="K305" s="21" t="str">
        <f>IF(Tabela813[[#This Row],[C]]&lt;&gt;"",IF(Tabela813[[#This Row],[RED]]&lt;&gt;"",(Tabela813[[#This Row],[RED]] &amp; "."),"") &amp; CONCATENATE(Tabela813[[#This Row],[C]],".",Tabela813[[#This Row],[O]],".",Tabela813[[#This Row],[E]],".",Tabela813[[#This Row],[D1]],".",Tabela813[[#This Row],[D2]],".",Tabela813[[#This Row],[D3]],".",Tabela813[[#This Row],[T]],".",Tabela813[[#This Row],[D4]]),"")</f>
        <v>1.2.1.5.02.2.3.00</v>
      </c>
      <c r="L305" s="27" t="s">
        <v>1023</v>
      </c>
      <c r="M305" s="21" t="str">
        <f t="shared" si="4"/>
        <v>A</v>
      </c>
      <c r="N305" s="21">
        <f>IF(VALUE(Tabela813[[#This Row],[RED]]) &gt; 0,1,0) + IF(VALUE(J305)&gt;0,8,IF(VALUE(I305)&gt;0,7,IF(VALUE(H305)&gt;0,6,IF(VALUE(G305)&gt;0,5,IF(VALUE(F305)&gt;0,4,IF(VALUE(E305)&gt;0,3,IF(VALUE(D305)&gt;0,2,1)))))))</f>
        <v>7</v>
      </c>
      <c r="O305" s="26" t="s">
        <v>51</v>
      </c>
      <c r="P305" s="1" t="s">
        <v>142</v>
      </c>
      <c r="Q305" s="1"/>
      <c r="R305" s="21"/>
      <c r="S305" s="7" t="str">
        <f>Tabela813[[#This Row],[NR]]&amp;" - "&amp;Tabela813[[#This Row],[Especificação]]</f>
        <v>1.2.1.5.02.2.3.00 - Contribuição Patronal Oriunda de Sentenças Judiciais - Patronal - Servidor Civil Ativo - Dívida Ativa</v>
      </c>
      <c r="T305" s="7" t="str">
        <f>Tabela813[[#This Row],[NR]]&amp;" - "&amp;Tabela813[[#This Row],[Especificação]]</f>
        <v>1.2.1.5.02.2.3.00 - Contribuição Patronal Oriunda de Sentenças Judiciais - Patronal - Servidor Civil Ativo - Dívida Ativa</v>
      </c>
      <c r="U305" s="7" t="str">
        <f>Tabela813[[#This Row],[NR]]&amp; " - "&amp;Tabela813[[#This Row],[Especificação]]</f>
        <v>1.2.1.5.02.2.3.00 - Contribuição Patronal Oriunda de Sentenças Judiciais - Patronal - Servidor Civil Ativo - Dívida Ativa</v>
      </c>
    </row>
    <row r="306" spans="1:21" ht="45" x14ac:dyDescent="0.25">
      <c r="A306" s="84"/>
      <c r="B306" s="73"/>
      <c r="C306" s="26" t="s">
        <v>1558</v>
      </c>
      <c r="D306" s="26" t="s">
        <v>1567</v>
      </c>
      <c r="E306" s="26" t="s">
        <v>1558</v>
      </c>
      <c r="F306" s="26" t="s">
        <v>1569</v>
      </c>
      <c r="G306" s="26" t="s">
        <v>1562</v>
      </c>
      <c r="H306" s="26" t="s">
        <v>1567</v>
      </c>
      <c r="I306" s="26" t="s">
        <v>1568</v>
      </c>
      <c r="J306" s="26" t="s">
        <v>1564</v>
      </c>
      <c r="K306" s="21" t="str">
        <f>IF(Tabela813[[#This Row],[C]]&lt;&gt;"",IF(Tabela813[[#This Row],[RED]]&lt;&gt;"",(Tabela813[[#This Row],[RED]] &amp; "."),"") &amp; CONCATENATE(Tabela813[[#This Row],[C]],".",Tabela813[[#This Row],[O]],".",Tabela813[[#This Row],[E]],".",Tabela813[[#This Row],[D1]],".",Tabela813[[#This Row],[D2]],".",Tabela813[[#This Row],[D3]],".",Tabela813[[#This Row],[T]],".",Tabela813[[#This Row],[D4]]),"")</f>
        <v>1.2.1.5.02.2.4.00</v>
      </c>
      <c r="L306" s="27" t="s">
        <v>1024</v>
      </c>
      <c r="M306" s="21" t="str">
        <f t="shared" si="4"/>
        <v>A</v>
      </c>
      <c r="N306" s="21">
        <f>IF(VALUE(Tabela813[[#This Row],[RED]]) &gt; 0,1,0) + IF(VALUE(J306)&gt;0,8,IF(VALUE(I306)&gt;0,7,IF(VALUE(H306)&gt;0,6,IF(VALUE(G306)&gt;0,5,IF(VALUE(F306)&gt;0,4,IF(VALUE(E306)&gt;0,3,IF(VALUE(D306)&gt;0,2,1)))))))</f>
        <v>7</v>
      </c>
      <c r="O306" s="26" t="s">
        <v>51</v>
      </c>
      <c r="P306" s="1" t="s">
        <v>142</v>
      </c>
      <c r="Q306" s="1"/>
      <c r="R306" s="21"/>
      <c r="S306" s="7" t="str">
        <f>Tabela813[[#This Row],[NR]]&amp;" - "&amp;Tabela813[[#This Row],[Especificação]]</f>
        <v>1.2.1.5.02.2.4.00 - Contribuição Patronal Oriunda de Sentenças Judiciais - Patronal - Servidor Civil Ativo - Dívida Ativa - Multas e Juros de Mora da Dívida Ativa</v>
      </c>
      <c r="T306" s="7" t="str">
        <f>Tabela813[[#This Row],[NR]]&amp;" - "&amp;Tabela813[[#This Row],[Especificação]]</f>
        <v>1.2.1.5.02.2.4.00 - Contribuição Patronal Oriunda de Sentenças Judiciais - Patronal - Servidor Civil Ativo - Dívida Ativa - Multas e Juros de Mora da Dívida Ativa</v>
      </c>
      <c r="U306" s="7" t="str">
        <f>Tabela813[[#This Row],[NR]]&amp; " - "&amp;Tabela813[[#This Row],[Especificação]]</f>
        <v>1.2.1.5.02.2.4.00 - Contribuição Patronal Oriunda de Sentenças Judiciais - Patronal - Servidor Civil Ativo - Dívida Ativa - Multas e Juros de Mora da Dívida Ativa</v>
      </c>
    </row>
    <row r="307" spans="1:21" ht="45" x14ac:dyDescent="0.25">
      <c r="A307" s="84"/>
      <c r="B307" s="73"/>
      <c r="C307" s="26" t="s">
        <v>1558</v>
      </c>
      <c r="D307" s="26" t="s">
        <v>1567</v>
      </c>
      <c r="E307" s="26" t="s">
        <v>1558</v>
      </c>
      <c r="F307" s="26" t="s">
        <v>1569</v>
      </c>
      <c r="G307" s="26" t="s">
        <v>1562</v>
      </c>
      <c r="H307" s="26" t="s">
        <v>1567</v>
      </c>
      <c r="I307" s="26" t="s">
        <v>1569</v>
      </c>
      <c r="J307" s="26" t="s">
        <v>1564</v>
      </c>
      <c r="K307" s="21" t="str">
        <f>IF(Tabela813[[#This Row],[C]]&lt;&gt;"",IF(Tabela813[[#This Row],[RED]]&lt;&gt;"",(Tabela813[[#This Row],[RED]] &amp; "."),"") &amp; CONCATENATE(Tabela813[[#This Row],[C]],".",Tabela813[[#This Row],[O]],".",Tabela813[[#This Row],[E]],".",Tabela813[[#This Row],[D1]],".",Tabela813[[#This Row],[D2]],".",Tabela813[[#This Row],[D3]],".",Tabela813[[#This Row],[T]],".",Tabela813[[#This Row],[D4]]),"")</f>
        <v>1.2.1.5.02.2.5.00</v>
      </c>
      <c r="L307" s="27" t="s">
        <v>1025</v>
      </c>
      <c r="M307" s="21" t="str">
        <f t="shared" si="4"/>
        <v>A</v>
      </c>
      <c r="N307" s="21">
        <f>IF(VALUE(Tabela813[[#This Row],[RED]]) &gt; 0,1,0) + IF(VALUE(J307)&gt;0,8,IF(VALUE(I307)&gt;0,7,IF(VALUE(H307)&gt;0,6,IF(VALUE(G307)&gt;0,5,IF(VALUE(F307)&gt;0,4,IF(VALUE(E307)&gt;0,3,IF(VALUE(D307)&gt;0,2,1)))))))</f>
        <v>7</v>
      </c>
      <c r="O307" s="26" t="s">
        <v>51</v>
      </c>
      <c r="P307" s="1" t="s">
        <v>142</v>
      </c>
      <c r="Q307" s="1"/>
      <c r="R307" s="21"/>
      <c r="S307" s="7" t="str">
        <f>Tabela813[[#This Row],[NR]]&amp;" - "&amp;Tabela813[[#This Row],[Especificação]]</f>
        <v>1.2.1.5.02.2.5.00 - Contribuição Patronal Oriunda de Sentenças Judiciais - Patronal - Servidor Civil Ativo - Multas</v>
      </c>
      <c r="T307" s="7" t="str">
        <f>Tabela813[[#This Row],[NR]]&amp;" - "&amp;Tabela813[[#This Row],[Especificação]]</f>
        <v>1.2.1.5.02.2.5.00 - Contribuição Patronal Oriunda de Sentenças Judiciais - Patronal - Servidor Civil Ativo - Multas</v>
      </c>
      <c r="U307" s="7" t="str">
        <f>Tabela813[[#This Row],[NR]]&amp; " - "&amp;Tabela813[[#This Row],[Especificação]]</f>
        <v>1.2.1.5.02.2.5.00 - Contribuição Patronal Oriunda de Sentenças Judiciais - Patronal - Servidor Civil Ativo - Multas</v>
      </c>
    </row>
    <row r="308" spans="1:21" ht="45" x14ac:dyDescent="0.25">
      <c r="A308" s="84"/>
      <c r="B308" s="73"/>
      <c r="C308" s="26" t="s">
        <v>1558</v>
      </c>
      <c r="D308" s="26" t="s">
        <v>1567</v>
      </c>
      <c r="E308" s="26" t="s">
        <v>1558</v>
      </c>
      <c r="F308" s="26" t="s">
        <v>1569</v>
      </c>
      <c r="G308" s="26" t="s">
        <v>1562</v>
      </c>
      <c r="H308" s="26" t="s">
        <v>1567</v>
      </c>
      <c r="I308" s="26" t="s">
        <v>1563</v>
      </c>
      <c r="J308" s="26" t="s">
        <v>1564</v>
      </c>
      <c r="K308" s="21" t="str">
        <f>IF(Tabela813[[#This Row],[C]]&lt;&gt;"",IF(Tabela813[[#This Row],[RED]]&lt;&gt;"",(Tabela813[[#This Row],[RED]] &amp; "."),"") &amp; CONCATENATE(Tabela813[[#This Row],[C]],".",Tabela813[[#This Row],[O]],".",Tabela813[[#This Row],[E]],".",Tabela813[[#This Row],[D1]],".",Tabela813[[#This Row],[D2]],".",Tabela813[[#This Row],[D3]],".",Tabela813[[#This Row],[T]],".",Tabela813[[#This Row],[D4]]),"")</f>
        <v>1.2.1.5.02.2.6.00</v>
      </c>
      <c r="L308" s="27" t="s">
        <v>1026</v>
      </c>
      <c r="M308" s="21" t="str">
        <f t="shared" si="4"/>
        <v>A</v>
      </c>
      <c r="N308" s="21">
        <f>IF(VALUE(Tabela813[[#This Row],[RED]]) &gt; 0,1,0) + IF(VALUE(J308)&gt;0,8,IF(VALUE(I308)&gt;0,7,IF(VALUE(H308)&gt;0,6,IF(VALUE(G308)&gt;0,5,IF(VALUE(F308)&gt;0,4,IF(VALUE(E308)&gt;0,3,IF(VALUE(D308)&gt;0,2,1)))))))</f>
        <v>7</v>
      </c>
      <c r="O308" s="26" t="s">
        <v>51</v>
      </c>
      <c r="P308" s="1" t="s">
        <v>142</v>
      </c>
      <c r="Q308" s="1"/>
      <c r="R308" s="21"/>
      <c r="S308" s="7" t="str">
        <f>Tabela813[[#This Row],[NR]]&amp;" - "&amp;Tabela813[[#This Row],[Especificação]]</f>
        <v>1.2.1.5.02.2.6.00 - Contribuição Patronal Oriunda de Sentenças Judiciais - Patronal - Servidor Civil Ativo - Juros de Mora</v>
      </c>
      <c r="T308" s="7" t="str">
        <f>Tabela813[[#This Row],[NR]]&amp;" - "&amp;Tabela813[[#This Row],[Especificação]]</f>
        <v>1.2.1.5.02.2.6.00 - Contribuição Patronal Oriunda de Sentenças Judiciais - Patronal - Servidor Civil Ativo - Juros de Mora</v>
      </c>
      <c r="U308" s="7" t="str">
        <f>Tabela813[[#This Row],[NR]]&amp; " - "&amp;Tabela813[[#This Row],[Especificação]]</f>
        <v>1.2.1.5.02.2.6.00 - Contribuição Patronal Oriunda de Sentenças Judiciais - Patronal - Servidor Civil Ativo - Juros de Mora</v>
      </c>
    </row>
    <row r="309" spans="1:21" ht="45" x14ac:dyDescent="0.25">
      <c r="A309" s="84"/>
      <c r="B309" s="73"/>
      <c r="C309" s="26" t="s">
        <v>1558</v>
      </c>
      <c r="D309" s="26" t="s">
        <v>1567</v>
      </c>
      <c r="E309" s="26" t="s">
        <v>1558</v>
      </c>
      <c r="F309" s="26" t="s">
        <v>1569</v>
      </c>
      <c r="G309" s="26" t="s">
        <v>1562</v>
      </c>
      <c r="H309" s="26" t="s">
        <v>1567</v>
      </c>
      <c r="I309" s="26" t="s">
        <v>1565</v>
      </c>
      <c r="J309" s="26" t="s">
        <v>1564</v>
      </c>
      <c r="K309" s="21" t="str">
        <f>IF(Tabela813[[#This Row],[C]]&lt;&gt;"",IF(Tabela813[[#This Row],[RED]]&lt;&gt;"",(Tabela813[[#This Row],[RED]] &amp; "."),"") &amp; CONCATENATE(Tabela813[[#This Row],[C]],".",Tabela813[[#This Row],[O]],".",Tabela813[[#This Row],[E]],".",Tabela813[[#This Row],[D1]],".",Tabela813[[#This Row],[D2]],".",Tabela813[[#This Row],[D3]],".",Tabela813[[#This Row],[T]],".",Tabela813[[#This Row],[D4]]),"")</f>
        <v>1.2.1.5.02.2.7.00</v>
      </c>
      <c r="L309" s="27" t="s">
        <v>1027</v>
      </c>
      <c r="M309" s="21" t="str">
        <f t="shared" si="4"/>
        <v>A</v>
      </c>
      <c r="N309" s="21">
        <f>IF(VALUE(Tabela813[[#This Row],[RED]]) &gt; 0,1,0) + IF(VALUE(J309)&gt;0,8,IF(VALUE(I309)&gt;0,7,IF(VALUE(H309)&gt;0,6,IF(VALUE(G309)&gt;0,5,IF(VALUE(F309)&gt;0,4,IF(VALUE(E309)&gt;0,3,IF(VALUE(D309)&gt;0,2,1)))))))</f>
        <v>7</v>
      </c>
      <c r="O309" s="26" t="s">
        <v>51</v>
      </c>
      <c r="P309" s="1" t="s">
        <v>142</v>
      </c>
      <c r="Q309" s="1"/>
      <c r="R309" s="21"/>
      <c r="S309" s="7" t="str">
        <f>Tabela813[[#This Row],[NR]]&amp;" - "&amp;Tabela813[[#This Row],[Especificação]]</f>
        <v>1.2.1.5.02.2.7.00 - Contribuição Patronal Oriunda de Sentenças Judiciais - Patronal - Servidor Civil Ativo - Dívida Ativa - Multas da Dívida Ativa</v>
      </c>
      <c r="T309" s="7" t="str">
        <f>Tabela813[[#This Row],[NR]]&amp;" - "&amp;Tabela813[[#This Row],[Especificação]]</f>
        <v>1.2.1.5.02.2.7.00 - Contribuição Patronal Oriunda de Sentenças Judiciais - Patronal - Servidor Civil Ativo - Dívida Ativa - Multas da Dívida Ativa</v>
      </c>
      <c r="U309" s="7" t="str">
        <f>Tabela813[[#This Row],[NR]]&amp; " - "&amp;Tabela813[[#This Row],[Especificação]]</f>
        <v>1.2.1.5.02.2.7.00 - Contribuição Patronal Oriunda de Sentenças Judiciais - Patronal - Servidor Civil Ativo - Dívida Ativa - Multas da Dívida Ativa</v>
      </c>
    </row>
    <row r="310" spans="1:21" ht="45" x14ac:dyDescent="0.25">
      <c r="A310" s="84"/>
      <c r="B310" s="73"/>
      <c r="C310" s="26" t="s">
        <v>1558</v>
      </c>
      <c r="D310" s="26" t="s">
        <v>1567</v>
      </c>
      <c r="E310" s="26" t="s">
        <v>1558</v>
      </c>
      <c r="F310" s="26" t="s">
        <v>1569</v>
      </c>
      <c r="G310" s="26" t="s">
        <v>1562</v>
      </c>
      <c r="H310" s="26" t="s">
        <v>1567</v>
      </c>
      <c r="I310" s="26" t="s">
        <v>1566</v>
      </c>
      <c r="J310" s="26" t="s">
        <v>1564</v>
      </c>
      <c r="K310" s="21" t="str">
        <f>IF(Tabela813[[#This Row],[C]]&lt;&gt;"",IF(Tabela813[[#This Row],[RED]]&lt;&gt;"",(Tabela813[[#This Row],[RED]] &amp; "."),"") &amp; CONCATENATE(Tabela813[[#This Row],[C]],".",Tabela813[[#This Row],[O]],".",Tabela813[[#This Row],[E]],".",Tabela813[[#This Row],[D1]],".",Tabela813[[#This Row],[D2]],".",Tabela813[[#This Row],[D3]],".",Tabela813[[#This Row],[T]],".",Tabela813[[#This Row],[D4]]),"")</f>
        <v>1.2.1.5.02.2.8.00</v>
      </c>
      <c r="L310" s="27" t="s">
        <v>1028</v>
      </c>
      <c r="M310" s="21" t="str">
        <f t="shared" si="4"/>
        <v>A</v>
      </c>
      <c r="N310" s="21">
        <f>IF(VALUE(Tabela813[[#This Row],[RED]]) &gt; 0,1,0) + IF(VALUE(J310)&gt;0,8,IF(VALUE(I310)&gt;0,7,IF(VALUE(H310)&gt;0,6,IF(VALUE(G310)&gt;0,5,IF(VALUE(F310)&gt;0,4,IF(VALUE(E310)&gt;0,3,IF(VALUE(D310)&gt;0,2,1)))))))</f>
        <v>7</v>
      </c>
      <c r="O310" s="26" t="s">
        <v>51</v>
      </c>
      <c r="P310" s="1" t="s">
        <v>142</v>
      </c>
      <c r="Q310" s="1"/>
      <c r="R310" s="21"/>
      <c r="S310" s="7" t="str">
        <f>Tabela813[[#This Row],[NR]]&amp;" - "&amp;Tabela813[[#This Row],[Especificação]]</f>
        <v>1.2.1.5.02.2.8.00 - Contribuição Patronal Oriunda de Sentenças Judiciais - Patronal - Servidor Civil Ativo - Juros de Mora da Dívida Ativa</v>
      </c>
      <c r="T310" s="7" t="str">
        <f>Tabela813[[#This Row],[NR]]&amp;" - "&amp;Tabela813[[#This Row],[Especificação]]</f>
        <v>1.2.1.5.02.2.8.00 - Contribuição Patronal Oriunda de Sentenças Judiciais - Patronal - Servidor Civil Ativo - Juros de Mora da Dívida Ativa</v>
      </c>
      <c r="U310" s="7" t="str">
        <f>Tabela813[[#This Row],[NR]]&amp; " - "&amp;Tabela813[[#This Row],[Especificação]]</f>
        <v>1.2.1.5.02.2.8.00 - Contribuição Patronal Oriunda de Sentenças Judiciais - Patronal - Servidor Civil Ativo - Juros de Mora da Dívida Ativa</v>
      </c>
    </row>
    <row r="311" spans="1:21" ht="30" x14ac:dyDescent="0.25">
      <c r="A311" s="84"/>
      <c r="B311" s="73"/>
      <c r="C311" s="26" t="s">
        <v>1558</v>
      </c>
      <c r="D311" s="26" t="s">
        <v>1567</v>
      </c>
      <c r="E311" s="26" t="s">
        <v>1558</v>
      </c>
      <c r="F311" s="26" t="s">
        <v>1569</v>
      </c>
      <c r="G311" s="26" t="s">
        <v>1571</v>
      </c>
      <c r="H311" s="26" t="s">
        <v>1561</v>
      </c>
      <c r="I311" s="26" t="s">
        <v>1561</v>
      </c>
      <c r="J311" s="26" t="s">
        <v>1564</v>
      </c>
      <c r="K311" s="21" t="str">
        <f>IF(Tabela813[[#This Row],[C]]&lt;&gt;"",IF(Tabela813[[#This Row],[RED]]&lt;&gt;"",(Tabela813[[#This Row],[RED]] &amp; "."),"") &amp; CONCATENATE(Tabela813[[#This Row],[C]],".",Tabela813[[#This Row],[O]],".",Tabela813[[#This Row],[E]],".",Tabela813[[#This Row],[D1]],".",Tabela813[[#This Row],[D2]],".",Tabela813[[#This Row],[D3]],".",Tabela813[[#This Row],[T]],".",Tabela813[[#This Row],[D4]]),"")</f>
        <v>1.2.1.5.03.0.0.00</v>
      </c>
      <c r="L311" s="27" t="s">
        <v>143</v>
      </c>
      <c r="M311" s="21" t="str">
        <f t="shared" si="4"/>
        <v>S</v>
      </c>
      <c r="N311" s="21">
        <f>IF(VALUE(Tabela813[[#This Row],[RED]]) &gt; 0,1,0) + IF(VALUE(J311)&gt;0,8,IF(VALUE(I311)&gt;0,7,IF(VALUE(H311)&gt;0,6,IF(VALUE(G311)&gt;0,5,IF(VALUE(F311)&gt;0,4,IF(VALUE(E311)&gt;0,3,IF(VALUE(D311)&gt;0,2,1)))))))</f>
        <v>5</v>
      </c>
      <c r="O311" s="26" t="s">
        <v>51</v>
      </c>
      <c r="P311" s="1" t="s">
        <v>144</v>
      </c>
      <c r="Q311" s="1"/>
      <c r="R311" s="21"/>
      <c r="S311" s="7" t="str">
        <f>Tabela813[[#This Row],[NR]]&amp;" - "&amp;Tabela813[[#This Row],[Especificação]]</f>
        <v>1.2.1.5.03.0.0.00 - Contribuição do Servidor Civil - Parcelamentos</v>
      </c>
      <c r="T311" s="7" t="str">
        <f>Tabela813[[#This Row],[NR]]&amp;" - "&amp;Tabela813[[#This Row],[Especificação]]</f>
        <v>1.2.1.5.03.0.0.00 - Contribuição do Servidor Civil - Parcelamentos</v>
      </c>
      <c r="U311" s="7" t="str">
        <f>Tabela813[[#This Row],[NR]]&amp; " - "&amp;Tabela813[[#This Row],[Especificação]]</f>
        <v>1.2.1.5.03.0.0.00 - Contribuição do Servidor Civil - Parcelamentos</v>
      </c>
    </row>
    <row r="312" spans="1:21" ht="30" x14ac:dyDescent="0.25">
      <c r="A312" s="84"/>
      <c r="B312" s="73"/>
      <c r="C312" s="26" t="s">
        <v>1558</v>
      </c>
      <c r="D312" s="26" t="s">
        <v>1567</v>
      </c>
      <c r="E312" s="26" t="s">
        <v>1558</v>
      </c>
      <c r="F312" s="26" t="s">
        <v>1569</v>
      </c>
      <c r="G312" s="26" t="s">
        <v>1571</v>
      </c>
      <c r="H312" s="26" t="s">
        <v>1561</v>
      </c>
      <c r="I312" s="26" t="s">
        <v>1558</v>
      </c>
      <c r="J312" s="26" t="s">
        <v>1564</v>
      </c>
      <c r="K312" s="21" t="str">
        <f>IF(Tabela813[[#This Row],[C]]&lt;&gt;"",IF(Tabela813[[#This Row],[RED]]&lt;&gt;"",(Tabela813[[#This Row],[RED]] &amp; "."),"") &amp; CONCATENATE(Tabela813[[#This Row],[C]],".",Tabela813[[#This Row],[O]],".",Tabela813[[#This Row],[E]],".",Tabela813[[#This Row],[D1]],".",Tabela813[[#This Row],[D2]],".",Tabela813[[#This Row],[D3]],".",Tabela813[[#This Row],[T]],".",Tabela813[[#This Row],[D4]]),"")</f>
        <v>1.2.1.5.03.0.1.00</v>
      </c>
      <c r="L312" s="27" t="s">
        <v>1029</v>
      </c>
      <c r="M312" s="21" t="str">
        <f t="shared" si="4"/>
        <v>A</v>
      </c>
      <c r="N312" s="21">
        <f>IF(VALUE(Tabela813[[#This Row],[RED]]) &gt; 0,1,0) + IF(VALUE(J312)&gt;0,8,IF(VALUE(I312)&gt;0,7,IF(VALUE(H312)&gt;0,6,IF(VALUE(G312)&gt;0,5,IF(VALUE(F312)&gt;0,4,IF(VALUE(E312)&gt;0,3,IF(VALUE(D312)&gt;0,2,1)))))))</f>
        <v>7</v>
      </c>
      <c r="O312" s="26" t="s">
        <v>51</v>
      </c>
      <c r="P312" s="1" t="s">
        <v>144</v>
      </c>
      <c r="Q312" s="1"/>
      <c r="R312" s="21"/>
      <c r="S312" s="7" t="str">
        <f>Tabela813[[#This Row],[NR]]&amp;" - "&amp;Tabela813[[#This Row],[Especificação]]</f>
        <v>1.2.1.5.03.0.1.00 - Contribuição do Servidor Civil - Parcelamentos - Principal</v>
      </c>
      <c r="T312" s="7" t="str">
        <f>Tabela813[[#This Row],[NR]]&amp;" - "&amp;Tabela813[[#This Row],[Especificação]]</f>
        <v>1.2.1.5.03.0.1.00 - Contribuição do Servidor Civil - Parcelamentos - Principal</v>
      </c>
      <c r="U312" s="7" t="str">
        <f>Tabela813[[#This Row],[NR]]&amp; " - "&amp;Tabela813[[#This Row],[Especificação]]</f>
        <v>1.2.1.5.03.0.1.00 - Contribuição do Servidor Civil - Parcelamentos - Principal</v>
      </c>
    </row>
    <row r="313" spans="1:21" ht="30" x14ac:dyDescent="0.25">
      <c r="A313" s="84"/>
      <c r="B313" s="73"/>
      <c r="C313" s="26" t="s">
        <v>1558</v>
      </c>
      <c r="D313" s="26" t="s">
        <v>1567</v>
      </c>
      <c r="E313" s="26" t="s">
        <v>1558</v>
      </c>
      <c r="F313" s="26" t="s">
        <v>1569</v>
      </c>
      <c r="G313" s="26" t="s">
        <v>1571</v>
      </c>
      <c r="H313" s="26" t="s">
        <v>1561</v>
      </c>
      <c r="I313" s="26" t="s">
        <v>1567</v>
      </c>
      <c r="J313" s="26" t="s">
        <v>1564</v>
      </c>
      <c r="K313" s="21" t="str">
        <f>IF(Tabela813[[#This Row],[C]]&lt;&gt;"",IF(Tabela813[[#This Row],[RED]]&lt;&gt;"",(Tabela813[[#This Row],[RED]] &amp; "."),"") &amp; CONCATENATE(Tabela813[[#This Row],[C]],".",Tabela813[[#This Row],[O]],".",Tabela813[[#This Row],[E]],".",Tabela813[[#This Row],[D1]],".",Tabela813[[#This Row],[D2]],".",Tabela813[[#This Row],[D3]],".",Tabela813[[#This Row],[T]],".",Tabela813[[#This Row],[D4]]),"")</f>
        <v>1.2.1.5.03.0.2.00</v>
      </c>
      <c r="L313" s="27" t="s">
        <v>1030</v>
      </c>
      <c r="M313" s="21" t="str">
        <f t="shared" si="4"/>
        <v>A</v>
      </c>
      <c r="N313" s="21">
        <f>IF(VALUE(Tabela813[[#This Row],[RED]]) &gt; 0,1,0) + IF(VALUE(J313)&gt;0,8,IF(VALUE(I313)&gt;0,7,IF(VALUE(H313)&gt;0,6,IF(VALUE(G313)&gt;0,5,IF(VALUE(F313)&gt;0,4,IF(VALUE(E313)&gt;0,3,IF(VALUE(D313)&gt;0,2,1)))))))</f>
        <v>7</v>
      </c>
      <c r="O313" s="26" t="s">
        <v>51</v>
      </c>
      <c r="P313" s="1" t="s">
        <v>144</v>
      </c>
      <c r="Q313" s="1"/>
      <c r="R313" s="21"/>
      <c r="S313" s="7" t="str">
        <f>Tabela813[[#This Row],[NR]]&amp;" - "&amp;Tabela813[[#This Row],[Especificação]]</f>
        <v>1.2.1.5.03.0.2.00 - Contribuição do Servidor Civil - Parcelamentos - Multas e Juros de Mora</v>
      </c>
      <c r="T313" s="7" t="str">
        <f>Tabela813[[#This Row],[NR]]&amp;" - "&amp;Tabela813[[#This Row],[Especificação]]</f>
        <v>1.2.1.5.03.0.2.00 - Contribuição do Servidor Civil - Parcelamentos - Multas e Juros de Mora</v>
      </c>
      <c r="U313" s="7" t="str">
        <f>Tabela813[[#This Row],[NR]]&amp; " - "&amp;Tabela813[[#This Row],[Especificação]]</f>
        <v>1.2.1.5.03.0.2.00 - Contribuição do Servidor Civil - Parcelamentos - Multas e Juros de Mora</v>
      </c>
    </row>
    <row r="314" spans="1:21" ht="30" x14ac:dyDescent="0.25">
      <c r="A314" s="84"/>
      <c r="B314" s="73"/>
      <c r="C314" s="26" t="s">
        <v>1558</v>
      </c>
      <c r="D314" s="26" t="s">
        <v>1567</v>
      </c>
      <c r="E314" s="26" t="s">
        <v>1558</v>
      </c>
      <c r="F314" s="26" t="s">
        <v>1569</v>
      </c>
      <c r="G314" s="26" t="s">
        <v>1571</v>
      </c>
      <c r="H314" s="26" t="s">
        <v>1561</v>
      </c>
      <c r="I314" s="26" t="s">
        <v>1559</v>
      </c>
      <c r="J314" s="26" t="s">
        <v>1564</v>
      </c>
      <c r="K314" s="21" t="str">
        <f>IF(Tabela813[[#This Row],[C]]&lt;&gt;"",IF(Tabela813[[#This Row],[RED]]&lt;&gt;"",(Tabela813[[#This Row],[RED]] &amp; "."),"") &amp; CONCATENATE(Tabela813[[#This Row],[C]],".",Tabela813[[#This Row],[O]],".",Tabela813[[#This Row],[E]],".",Tabela813[[#This Row],[D1]],".",Tabela813[[#This Row],[D2]],".",Tabela813[[#This Row],[D3]],".",Tabela813[[#This Row],[T]],".",Tabela813[[#This Row],[D4]]),"")</f>
        <v>1.2.1.5.03.0.3.00</v>
      </c>
      <c r="L314" s="27" t="s">
        <v>1031</v>
      </c>
      <c r="M314" s="21" t="str">
        <f t="shared" si="4"/>
        <v>A</v>
      </c>
      <c r="N314" s="21">
        <f>IF(VALUE(Tabela813[[#This Row],[RED]]) &gt; 0,1,0) + IF(VALUE(J314)&gt;0,8,IF(VALUE(I314)&gt;0,7,IF(VALUE(H314)&gt;0,6,IF(VALUE(G314)&gt;0,5,IF(VALUE(F314)&gt;0,4,IF(VALUE(E314)&gt;0,3,IF(VALUE(D314)&gt;0,2,1)))))))</f>
        <v>7</v>
      </c>
      <c r="O314" s="26" t="s">
        <v>51</v>
      </c>
      <c r="P314" s="1" t="s">
        <v>144</v>
      </c>
      <c r="Q314" s="1"/>
      <c r="R314" s="21"/>
      <c r="S314" s="7" t="str">
        <f>Tabela813[[#This Row],[NR]]&amp;" - "&amp;Tabela813[[#This Row],[Especificação]]</f>
        <v>1.2.1.5.03.0.3.00 - Contribuição do Servidor Civil - Parcelamentos - Dívida Ativa</v>
      </c>
      <c r="T314" s="7" t="str">
        <f>Tabela813[[#This Row],[NR]]&amp;" - "&amp;Tabela813[[#This Row],[Especificação]]</f>
        <v>1.2.1.5.03.0.3.00 - Contribuição do Servidor Civil - Parcelamentos - Dívida Ativa</v>
      </c>
      <c r="U314" s="7" t="str">
        <f>Tabela813[[#This Row],[NR]]&amp; " - "&amp;Tabela813[[#This Row],[Especificação]]</f>
        <v>1.2.1.5.03.0.3.00 - Contribuição do Servidor Civil - Parcelamentos - Dívida Ativa</v>
      </c>
    </row>
    <row r="315" spans="1:21" ht="30" x14ac:dyDescent="0.25">
      <c r="A315" s="84"/>
      <c r="B315" s="73"/>
      <c r="C315" s="26" t="s">
        <v>1558</v>
      </c>
      <c r="D315" s="26" t="s">
        <v>1567</v>
      </c>
      <c r="E315" s="26" t="s">
        <v>1558</v>
      </c>
      <c r="F315" s="26" t="s">
        <v>1569</v>
      </c>
      <c r="G315" s="26" t="s">
        <v>1571</v>
      </c>
      <c r="H315" s="26" t="s">
        <v>1561</v>
      </c>
      <c r="I315" s="26" t="s">
        <v>1568</v>
      </c>
      <c r="J315" s="26" t="s">
        <v>1564</v>
      </c>
      <c r="K315" s="21" t="str">
        <f>IF(Tabela813[[#This Row],[C]]&lt;&gt;"",IF(Tabela813[[#This Row],[RED]]&lt;&gt;"",(Tabela813[[#This Row],[RED]] &amp; "."),"") &amp; CONCATENATE(Tabela813[[#This Row],[C]],".",Tabela813[[#This Row],[O]],".",Tabela813[[#This Row],[E]],".",Tabela813[[#This Row],[D1]],".",Tabela813[[#This Row],[D2]],".",Tabela813[[#This Row],[D3]],".",Tabela813[[#This Row],[T]],".",Tabela813[[#This Row],[D4]]),"")</f>
        <v>1.2.1.5.03.0.4.00</v>
      </c>
      <c r="L315" s="27" t="s">
        <v>1032</v>
      </c>
      <c r="M315" s="21" t="str">
        <f t="shared" si="4"/>
        <v>A</v>
      </c>
      <c r="N315" s="21">
        <f>IF(VALUE(Tabela813[[#This Row],[RED]]) &gt; 0,1,0) + IF(VALUE(J315)&gt;0,8,IF(VALUE(I315)&gt;0,7,IF(VALUE(H315)&gt;0,6,IF(VALUE(G315)&gt;0,5,IF(VALUE(F315)&gt;0,4,IF(VALUE(E315)&gt;0,3,IF(VALUE(D315)&gt;0,2,1)))))))</f>
        <v>7</v>
      </c>
      <c r="O315" s="26" t="s">
        <v>51</v>
      </c>
      <c r="P315" s="1" t="s">
        <v>144</v>
      </c>
      <c r="Q315" s="1"/>
      <c r="R315" s="21"/>
      <c r="S315" s="7" t="str">
        <f>Tabela813[[#This Row],[NR]]&amp;" - "&amp;Tabela813[[#This Row],[Especificação]]</f>
        <v>1.2.1.5.03.0.4.00 - Contribuição do Servidor Civil - Parcelamentos - Dívida Ativa - Multas e Juros de Mora da Dívida Ativa</v>
      </c>
      <c r="T315" s="7" t="str">
        <f>Tabela813[[#This Row],[NR]]&amp;" - "&amp;Tabela813[[#This Row],[Especificação]]</f>
        <v>1.2.1.5.03.0.4.00 - Contribuição do Servidor Civil - Parcelamentos - Dívida Ativa - Multas e Juros de Mora da Dívida Ativa</v>
      </c>
      <c r="U315" s="7" t="str">
        <f>Tabela813[[#This Row],[NR]]&amp; " - "&amp;Tabela813[[#This Row],[Especificação]]</f>
        <v>1.2.1.5.03.0.4.00 - Contribuição do Servidor Civil - Parcelamentos - Dívida Ativa - Multas e Juros de Mora da Dívida Ativa</v>
      </c>
    </row>
    <row r="316" spans="1:21" ht="30" x14ac:dyDescent="0.25">
      <c r="A316" s="84"/>
      <c r="B316" s="73"/>
      <c r="C316" s="26" t="s">
        <v>1558</v>
      </c>
      <c r="D316" s="26" t="s">
        <v>1567</v>
      </c>
      <c r="E316" s="26" t="s">
        <v>1558</v>
      </c>
      <c r="F316" s="26" t="s">
        <v>1569</v>
      </c>
      <c r="G316" s="26" t="s">
        <v>1571</v>
      </c>
      <c r="H316" s="26" t="s">
        <v>1561</v>
      </c>
      <c r="I316" s="26" t="s">
        <v>1569</v>
      </c>
      <c r="J316" s="26" t="s">
        <v>1564</v>
      </c>
      <c r="K316" s="21" t="str">
        <f>IF(Tabela813[[#This Row],[C]]&lt;&gt;"",IF(Tabela813[[#This Row],[RED]]&lt;&gt;"",(Tabela813[[#This Row],[RED]] &amp; "."),"") &amp; CONCATENATE(Tabela813[[#This Row],[C]],".",Tabela813[[#This Row],[O]],".",Tabela813[[#This Row],[E]],".",Tabela813[[#This Row],[D1]],".",Tabela813[[#This Row],[D2]],".",Tabela813[[#This Row],[D3]],".",Tabela813[[#This Row],[T]],".",Tabela813[[#This Row],[D4]]),"")</f>
        <v>1.2.1.5.03.0.5.00</v>
      </c>
      <c r="L316" s="27" t="s">
        <v>1033</v>
      </c>
      <c r="M316" s="21" t="str">
        <f t="shared" si="4"/>
        <v>A</v>
      </c>
      <c r="N316" s="21">
        <f>IF(VALUE(Tabela813[[#This Row],[RED]]) &gt; 0,1,0) + IF(VALUE(J316)&gt;0,8,IF(VALUE(I316)&gt;0,7,IF(VALUE(H316)&gt;0,6,IF(VALUE(G316)&gt;0,5,IF(VALUE(F316)&gt;0,4,IF(VALUE(E316)&gt;0,3,IF(VALUE(D316)&gt;0,2,1)))))))</f>
        <v>7</v>
      </c>
      <c r="O316" s="26" t="s">
        <v>51</v>
      </c>
      <c r="P316" s="1" t="s">
        <v>144</v>
      </c>
      <c r="Q316" s="1"/>
      <c r="R316" s="21"/>
      <c r="S316" s="7" t="str">
        <f>Tabela813[[#This Row],[NR]]&amp;" - "&amp;Tabela813[[#This Row],[Especificação]]</f>
        <v>1.2.1.5.03.0.5.00 - Contribuição do Servidor Civil - Parcelamentos - Multas</v>
      </c>
      <c r="T316" s="7" t="str">
        <f>Tabela813[[#This Row],[NR]]&amp;" - "&amp;Tabela813[[#This Row],[Especificação]]</f>
        <v>1.2.1.5.03.0.5.00 - Contribuição do Servidor Civil - Parcelamentos - Multas</v>
      </c>
      <c r="U316" s="7" t="str">
        <f>Tabela813[[#This Row],[NR]]&amp; " - "&amp;Tabela813[[#This Row],[Especificação]]</f>
        <v>1.2.1.5.03.0.5.00 - Contribuição do Servidor Civil - Parcelamentos - Multas</v>
      </c>
    </row>
    <row r="317" spans="1:21" ht="30" x14ac:dyDescent="0.25">
      <c r="A317" s="84"/>
      <c r="B317" s="73"/>
      <c r="C317" s="26" t="s">
        <v>1558</v>
      </c>
      <c r="D317" s="26" t="s">
        <v>1567</v>
      </c>
      <c r="E317" s="26" t="s">
        <v>1558</v>
      </c>
      <c r="F317" s="26" t="s">
        <v>1569</v>
      </c>
      <c r="G317" s="26" t="s">
        <v>1571</v>
      </c>
      <c r="H317" s="26" t="s">
        <v>1561</v>
      </c>
      <c r="I317" s="26" t="s">
        <v>1563</v>
      </c>
      <c r="J317" s="26" t="s">
        <v>1564</v>
      </c>
      <c r="K317" s="21" t="str">
        <f>IF(Tabela813[[#This Row],[C]]&lt;&gt;"",IF(Tabela813[[#This Row],[RED]]&lt;&gt;"",(Tabela813[[#This Row],[RED]] &amp; "."),"") &amp; CONCATENATE(Tabela813[[#This Row],[C]],".",Tabela813[[#This Row],[O]],".",Tabela813[[#This Row],[E]],".",Tabela813[[#This Row],[D1]],".",Tabela813[[#This Row],[D2]],".",Tabela813[[#This Row],[D3]],".",Tabela813[[#This Row],[T]],".",Tabela813[[#This Row],[D4]]),"")</f>
        <v>1.2.1.5.03.0.6.00</v>
      </c>
      <c r="L317" s="27" t="s">
        <v>1034</v>
      </c>
      <c r="M317" s="21" t="str">
        <f t="shared" si="4"/>
        <v>A</v>
      </c>
      <c r="N317" s="21">
        <f>IF(VALUE(Tabela813[[#This Row],[RED]]) &gt; 0,1,0) + IF(VALUE(J317)&gt;0,8,IF(VALUE(I317)&gt;0,7,IF(VALUE(H317)&gt;0,6,IF(VALUE(G317)&gt;0,5,IF(VALUE(F317)&gt;0,4,IF(VALUE(E317)&gt;0,3,IF(VALUE(D317)&gt;0,2,1)))))))</f>
        <v>7</v>
      </c>
      <c r="O317" s="26" t="s">
        <v>51</v>
      </c>
      <c r="P317" s="1" t="s">
        <v>144</v>
      </c>
      <c r="Q317" s="1"/>
      <c r="R317" s="21"/>
      <c r="S317" s="7" t="str">
        <f>Tabela813[[#This Row],[NR]]&amp;" - "&amp;Tabela813[[#This Row],[Especificação]]</f>
        <v>1.2.1.5.03.0.6.00 - Contribuição do Servidor Civil - Parcelamentos - Juros de Mora</v>
      </c>
      <c r="T317" s="7" t="str">
        <f>Tabela813[[#This Row],[NR]]&amp;" - "&amp;Tabela813[[#This Row],[Especificação]]</f>
        <v>1.2.1.5.03.0.6.00 - Contribuição do Servidor Civil - Parcelamentos - Juros de Mora</v>
      </c>
      <c r="U317" s="7" t="str">
        <f>Tabela813[[#This Row],[NR]]&amp; " - "&amp;Tabela813[[#This Row],[Especificação]]</f>
        <v>1.2.1.5.03.0.6.00 - Contribuição do Servidor Civil - Parcelamentos - Juros de Mora</v>
      </c>
    </row>
    <row r="318" spans="1:21" ht="30" x14ac:dyDescent="0.25">
      <c r="A318" s="84"/>
      <c r="B318" s="73"/>
      <c r="C318" s="26" t="s">
        <v>1558</v>
      </c>
      <c r="D318" s="26" t="s">
        <v>1567</v>
      </c>
      <c r="E318" s="26" t="s">
        <v>1558</v>
      </c>
      <c r="F318" s="26" t="s">
        <v>1569</v>
      </c>
      <c r="G318" s="26" t="s">
        <v>1571</v>
      </c>
      <c r="H318" s="26" t="s">
        <v>1561</v>
      </c>
      <c r="I318" s="26" t="s">
        <v>1565</v>
      </c>
      <c r="J318" s="26" t="s">
        <v>1564</v>
      </c>
      <c r="K318" s="21" t="str">
        <f>IF(Tabela813[[#This Row],[C]]&lt;&gt;"",IF(Tabela813[[#This Row],[RED]]&lt;&gt;"",(Tabela813[[#This Row],[RED]] &amp; "."),"") &amp; CONCATENATE(Tabela813[[#This Row],[C]],".",Tabela813[[#This Row],[O]],".",Tabela813[[#This Row],[E]],".",Tabela813[[#This Row],[D1]],".",Tabela813[[#This Row],[D2]],".",Tabela813[[#This Row],[D3]],".",Tabela813[[#This Row],[T]],".",Tabela813[[#This Row],[D4]]),"")</f>
        <v>1.2.1.5.03.0.7.00</v>
      </c>
      <c r="L318" s="27" t="s">
        <v>1035</v>
      </c>
      <c r="M318" s="21" t="str">
        <f t="shared" si="4"/>
        <v>A</v>
      </c>
      <c r="N318" s="21">
        <f>IF(VALUE(Tabela813[[#This Row],[RED]]) &gt; 0,1,0) + IF(VALUE(J318)&gt;0,8,IF(VALUE(I318)&gt;0,7,IF(VALUE(H318)&gt;0,6,IF(VALUE(G318)&gt;0,5,IF(VALUE(F318)&gt;0,4,IF(VALUE(E318)&gt;0,3,IF(VALUE(D318)&gt;0,2,1)))))))</f>
        <v>7</v>
      </c>
      <c r="O318" s="26" t="s">
        <v>51</v>
      </c>
      <c r="P318" s="1" t="s">
        <v>144</v>
      </c>
      <c r="Q318" s="1"/>
      <c r="R318" s="21"/>
      <c r="S318" s="7" t="str">
        <f>Tabela813[[#This Row],[NR]]&amp;" - "&amp;Tabela813[[#This Row],[Especificação]]</f>
        <v>1.2.1.5.03.0.7.00 - Contribuição do Servidor Civil - Parcelamentos - Dívida Ativa - Multas da Dívida Ativa</v>
      </c>
      <c r="T318" s="7" t="str">
        <f>Tabela813[[#This Row],[NR]]&amp;" - "&amp;Tabela813[[#This Row],[Especificação]]</f>
        <v>1.2.1.5.03.0.7.00 - Contribuição do Servidor Civil - Parcelamentos - Dívida Ativa - Multas da Dívida Ativa</v>
      </c>
      <c r="U318" s="7" t="str">
        <f>Tabela813[[#This Row],[NR]]&amp; " - "&amp;Tabela813[[#This Row],[Especificação]]</f>
        <v>1.2.1.5.03.0.7.00 - Contribuição do Servidor Civil - Parcelamentos - Dívida Ativa - Multas da Dívida Ativa</v>
      </c>
    </row>
    <row r="319" spans="1:21" ht="30" x14ac:dyDescent="0.25">
      <c r="A319" s="84"/>
      <c r="B319" s="73"/>
      <c r="C319" s="26" t="s">
        <v>1558</v>
      </c>
      <c r="D319" s="26" t="s">
        <v>1567</v>
      </c>
      <c r="E319" s="26" t="s">
        <v>1558</v>
      </c>
      <c r="F319" s="26" t="s">
        <v>1569</v>
      </c>
      <c r="G319" s="26" t="s">
        <v>1571</v>
      </c>
      <c r="H319" s="26" t="s">
        <v>1561</v>
      </c>
      <c r="I319" s="26" t="s">
        <v>1566</v>
      </c>
      <c r="J319" s="26" t="s">
        <v>1564</v>
      </c>
      <c r="K319" s="21" t="str">
        <f>IF(Tabela813[[#This Row],[C]]&lt;&gt;"",IF(Tabela813[[#This Row],[RED]]&lt;&gt;"",(Tabela813[[#This Row],[RED]] &amp; "."),"") &amp; CONCATENATE(Tabela813[[#This Row],[C]],".",Tabela813[[#This Row],[O]],".",Tabela813[[#This Row],[E]],".",Tabela813[[#This Row],[D1]],".",Tabela813[[#This Row],[D2]],".",Tabela813[[#This Row],[D3]],".",Tabela813[[#This Row],[T]],".",Tabela813[[#This Row],[D4]]),"")</f>
        <v>1.2.1.5.03.0.8.00</v>
      </c>
      <c r="L319" s="27" t="s">
        <v>1036</v>
      </c>
      <c r="M319" s="21" t="str">
        <f t="shared" si="4"/>
        <v>A</v>
      </c>
      <c r="N319" s="21">
        <f>IF(VALUE(Tabela813[[#This Row],[RED]]) &gt; 0,1,0) + IF(VALUE(J319)&gt;0,8,IF(VALUE(I319)&gt;0,7,IF(VALUE(H319)&gt;0,6,IF(VALUE(G319)&gt;0,5,IF(VALUE(F319)&gt;0,4,IF(VALUE(E319)&gt;0,3,IF(VALUE(D319)&gt;0,2,1)))))))</f>
        <v>7</v>
      </c>
      <c r="O319" s="26" t="s">
        <v>51</v>
      </c>
      <c r="P319" s="1" t="s">
        <v>144</v>
      </c>
      <c r="Q319" s="1"/>
      <c r="R319" s="21"/>
      <c r="S319" s="7" t="str">
        <f>Tabela813[[#This Row],[NR]]&amp;" - "&amp;Tabela813[[#This Row],[Especificação]]</f>
        <v>1.2.1.5.03.0.8.00 - Contribuição do Servidor Civil - Parcelamentos - Juros de Mora da Dívida Ativa</v>
      </c>
      <c r="T319" s="7" t="str">
        <f>Tabela813[[#This Row],[NR]]&amp;" - "&amp;Tabela813[[#This Row],[Especificação]]</f>
        <v>1.2.1.5.03.0.8.00 - Contribuição do Servidor Civil - Parcelamentos - Juros de Mora da Dívida Ativa</v>
      </c>
      <c r="U319" s="7" t="str">
        <f>Tabela813[[#This Row],[NR]]&amp; " - "&amp;Tabela813[[#This Row],[Especificação]]</f>
        <v>1.2.1.5.03.0.8.00 - Contribuição do Servidor Civil - Parcelamentos - Juros de Mora da Dívida Ativa</v>
      </c>
    </row>
    <row r="320" spans="1:21" ht="30" x14ac:dyDescent="0.25">
      <c r="A320" s="84"/>
      <c r="B320" s="73"/>
      <c r="C320" s="26" t="s">
        <v>1558</v>
      </c>
      <c r="D320" s="26" t="s">
        <v>1567</v>
      </c>
      <c r="E320" s="26" t="s">
        <v>1558</v>
      </c>
      <c r="F320" s="26" t="s">
        <v>1569</v>
      </c>
      <c r="G320" s="26" t="s">
        <v>1591</v>
      </c>
      <c r="H320" s="26" t="s">
        <v>1561</v>
      </c>
      <c r="I320" s="26" t="s">
        <v>1561</v>
      </c>
      <c r="J320" s="26" t="s">
        <v>1564</v>
      </c>
      <c r="K320" s="21" t="str">
        <f>IF(Tabela813[[#This Row],[C]]&lt;&gt;"",IF(Tabela813[[#This Row],[RED]]&lt;&gt;"",(Tabela813[[#This Row],[RED]] &amp; "."),"") &amp; CONCATENATE(Tabela813[[#This Row],[C]],".",Tabela813[[#This Row],[O]],".",Tabela813[[#This Row],[E]],".",Tabela813[[#This Row],[D1]],".",Tabela813[[#This Row],[D2]],".",Tabela813[[#This Row],[D3]],".",Tabela813[[#This Row],[T]],".",Tabela813[[#This Row],[D4]]),"")</f>
        <v>1.2.1.5.50.0.0.00</v>
      </c>
      <c r="L320" s="27" t="s">
        <v>145</v>
      </c>
      <c r="M320" s="21" t="str">
        <f t="shared" si="4"/>
        <v>S</v>
      </c>
      <c r="N320" s="21">
        <f>IF(VALUE(Tabela813[[#This Row],[RED]]) &gt; 0,1,0) + IF(VALUE(J320)&gt;0,8,IF(VALUE(I320)&gt;0,7,IF(VALUE(H320)&gt;0,6,IF(VALUE(G320)&gt;0,5,IF(VALUE(F320)&gt;0,4,IF(VALUE(E320)&gt;0,3,IF(VALUE(D320)&gt;0,2,1)))))))</f>
        <v>5</v>
      </c>
      <c r="O320" s="26" t="s">
        <v>55</v>
      </c>
      <c r="P320" s="1" t="s">
        <v>146</v>
      </c>
      <c r="Q320" s="1"/>
      <c r="R320" s="21"/>
      <c r="S320" s="7" t="str">
        <f>Tabela813[[#This Row],[NR]]&amp;" - "&amp;Tabela813[[#This Row],[Especificação]]</f>
        <v>1.2.1.5.50.0.0.00 - Contribuição Patronal - Servidor Civil Inativo e Pensionistas</v>
      </c>
      <c r="T320" s="7" t="str">
        <f>Tabela813[[#This Row],[NR]]&amp;" - "&amp;Tabela813[[#This Row],[Especificação]]</f>
        <v>1.2.1.5.50.0.0.00 - Contribuição Patronal - Servidor Civil Inativo e Pensionistas</v>
      </c>
      <c r="U320" s="7" t="str">
        <f>Tabela813[[#This Row],[NR]]&amp; " - "&amp;Tabela813[[#This Row],[Especificação]]</f>
        <v>1.2.1.5.50.0.0.00 - Contribuição Patronal - Servidor Civil Inativo e Pensionistas</v>
      </c>
    </row>
    <row r="321" spans="1:21" ht="30" x14ac:dyDescent="0.25">
      <c r="A321" s="84"/>
      <c r="B321" s="73"/>
      <c r="C321" s="26" t="s">
        <v>1558</v>
      </c>
      <c r="D321" s="26" t="s">
        <v>1567</v>
      </c>
      <c r="E321" s="26" t="s">
        <v>1558</v>
      </c>
      <c r="F321" s="26" t="s">
        <v>1569</v>
      </c>
      <c r="G321" s="26" t="s">
        <v>1591</v>
      </c>
      <c r="H321" s="26" t="s">
        <v>1558</v>
      </c>
      <c r="I321" s="26" t="s">
        <v>1561</v>
      </c>
      <c r="J321" s="26" t="s">
        <v>1564</v>
      </c>
      <c r="K321" s="21" t="str">
        <f>IF(Tabela813[[#This Row],[C]]&lt;&gt;"",IF(Tabela813[[#This Row],[RED]]&lt;&gt;"",(Tabela813[[#This Row],[RED]] &amp; "."),"") &amp; CONCATENATE(Tabela813[[#This Row],[C]],".",Tabela813[[#This Row],[O]],".",Tabela813[[#This Row],[E]],".",Tabela813[[#This Row],[D1]],".",Tabela813[[#This Row],[D2]],".",Tabela813[[#This Row],[D3]],".",Tabela813[[#This Row],[T]],".",Tabela813[[#This Row],[D4]]),"")</f>
        <v>1.2.1.5.50.1.0.00</v>
      </c>
      <c r="L321" s="27" t="s">
        <v>147</v>
      </c>
      <c r="M321" s="21" t="str">
        <f t="shared" si="4"/>
        <v>S</v>
      </c>
      <c r="N321" s="21">
        <f>IF(VALUE(Tabela813[[#This Row],[RED]]) &gt; 0,1,0) + IF(VALUE(J321)&gt;0,8,IF(VALUE(I321)&gt;0,7,IF(VALUE(H321)&gt;0,6,IF(VALUE(G321)&gt;0,5,IF(VALUE(F321)&gt;0,4,IF(VALUE(E321)&gt;0,3,IF(VALUE(D321)&gt;0,2,1)))))))</f>
        <v>6</v>
      </c>
      <c r="O321" s="26" t="s">
        <v>55</v>
      </c>
      <c r="P321" s="1" t="s">
        <v>148</v>
      </c>
      <c r="Q321" s="1"/>
      <c r="R321" s="21"/>
      <c r="S321" s="7" t="str">
        <f>Tabela813[[#This Row],[NR]]&amp;" - "&amp;Tabela813[[#This Row],[Especificação]]</f>
        <v>1.2.1.5.50.1.0.00 - Contribuição Patronal - Servidor Civil - Inativo</v>
      </c>
      <c r="T321" s="7" t="str">
        <f>Tabela813[[#This Row],[NR]]&amp;" - "&amp;Tabela813[[#This Row],[Especificação]]</f>
        <v>1.2.1.5.50.1.0.00 - Contribuição Patronal - Servidor Civil - Inativo</v>
      </c>
      <c r="U321" s="7" t="str">
        <f>Tabela813[[#This Row],[NR]]&amp; " - "&amp;Tabela813[[#This Row],[Especificação]]</f>
        <v>1.2.1.5.50.1.0.00 - Contribuição Patronal - Servidor Civil - Inativo</v>
      </c>
    </row>
    <row r="322" spans="1:21" ht="30" x14ac:dyDescent="0.25">
      <c r="A322" s="84"/>
      <c r="B322" s="73"/>
      <c r="C322" s="26" t="s">
        <v>1558</v>
      </c>
      <c r="D322" s="26" t="s">
        <v>1567</v>
      </c>
      <c r="E322" s="26" t="s">
        <v>1558</v>
      </c>
      <c r="F322" s="26" t="s">
        <v>1569</v>
      </c>
      <c r="G322" s="26" t="s">
        <v>1591</v>
      </c>
      <c r="H322" s="26" t="s">
        <v>1558</v>
      </c>
      <c r="I322" s="26" t="s">
        <v>1558</v>
      </c>
      <c r="J322" s="26" t="s">
        <v>1564</v>
      </c>
      <c r="K322" s="21" t="str">
        <f>IF(Tabela813[[#This Row],[C]]&lt;&gt;"",IF(Tabela813[[#This Row],[RED]]&lt;&gt;"",(Tabela813[[#This Row],[RED]] &amp; "."),"") &amp; CONCATENATE(Tabela813[[#This Row],[C]],".",Tabela813[[#This Row],[O]],".",Tabela813[[#This Row],[E]],".",Tabela813[[#This Row],[D1]],".",Tabela813[[#This Row],[D2]],".",Tabela813[[#This Row],[D3]],".",Tabela813[[#This Row],[T]],".",Tabela813[[#This Row],[D4]]),"")</f>
        <v>1.2.1.5.50.1.1.00</v>
      </c>
      <c r="L322" s="27" t="s">
        <v>1037</v>
      </c>
      <c r="M322" s="21" t="str">
        <f t="shared" si="4"/>
        <v>A</v>
      </c>
      <c r="N322" s="21">
        <f>IF(VALUE(Tabela813[[#This Row],[RED]]) &gt; 0,1,0) + IF(VALUE(J322)&gt;0,8,IF(VALUE(I322)&gt;0,7,IF(VALUE(H322)&gt;0,6,IF(VALUE(G322)&gt;0,5,IF(VALUE(F322)&gt;0,4,IF(VALUE(E322)&gt;0,3,IF(VALUE(D322)&gt;0,2,1)))))))</f>
        <v>7</v>
      </c>
      <c r="O322" s="26" t="s">
        <v>55</v>
      </c>
      <c r="P322" s="1" t="s">
        <v>148</v>
      </c>
      <c r="Q322" s="1"/>
      <c r="R322" s="21"/>
      <c r="S322" s="7" t="str">
        <f>Tabela813[[#This Row],[NR]]&amp;" - "&amp;Tabela813[[#This Row],[Especificação]]</f>
        <v>1.2.1.5.50.1.1.00 - Contribuição Patronal - Servidor Civil - Inativo - Principal</v>
      </c>
      <c r="T322" s="7" t="str">
        <f>Tabela813[[#This Row],[NR]]&amp;" - "&amp;Tabela813[[#This Row],[Especificação]]</f>
        <v>1.2.1.5.50.1.1.00 - Contribuição Patronal - Servidor Civil - Inativo - Principal</v>
      </c>
      <c r="U322" s="7" t="str">
        <f>Tabela813[[#This Row],[NR]]&amp; " - "&amp;Tabela813[[#This Row],[Especificação]]</f>
        <v>1.2.1.5.50.1.1.00 - Contribuição Patronal - Servidor Civil - Inativo - Principal</v>
      </c>
    </row>
    <row r="323" spans="1:21" ht="30" x14ac:dyDescent="0.25">
      <c r="A323" s="84"/>
      <c r="B323" s="73"/>
      <c r="C323" s="26" t="s">
        <v>1558</v>
      </c>
      <c r="D323" s="26" t="s">
        <v>1567</v>
      </c>
      <c r="E323" s="26" t="s">
        <v>1558</v>
      </c>
      <c r="F323" s="26" t="s">
        <v>1569</v>
      </c>
      <c r="G323" s="26" t="s">
        <v>1591</v>
      </c>
      <c r="H323" s="26" t="s">
        <v>1558</v>
      </c>
      <c r="I323" s="26" t="s">
        <v>1567</v>
      </c>
      <c r="J323" s="26" t="s">
        <v>1564</v>
      </c>
      <c r="K323" s="21" t="str">
        <f>IF(Tabela813[[#This Row],[C]]&lt;&gt;"",IF(Tabela813[[#This Row],[RED]]&lt;&gt;"",(Tabela813[[#This Row],[RED]] &amp; "."),"") &amp; CONCATENATE(Tabela813[[#This Row],[C]],".",Tabela813[[#This Row],[O]],".",Tabela813[[#This Row],[E]],".",Tabela813[[#This Row],[D1]],".",Tabela813[[#This Row],[D2]],".",Tabela813[[#This Row],[D3]],".",Tabela813[[#This Row],[T]],".",Tabela813[[#This Row],[D4]]),"")</f>
        <v>1.2.1.5.50.1.2.00</v>
      </c>
      <c r="L323" s="27" t="s">
        <v>1038</v>
      </c>
      <c r="M323" s="21" t="str">
        <f t="shared" si="4"/>
        <v>A</v>
      </c>
      <c r="N323" s="21">
        <f>IF(VALUE(Tabela813[[#This Row],[RED]]) &gt; 0,1,0) + IF(VALUE(J323)&gt;0,8,IF(VALUE(I323)&gt;0,7,IF(VALUE(H323)&gt;0,6,IF(VALUE(G323)&gt;0,5,IF(VALUE(F323)&gt;0,4,IF(VALUE(E323)&gt;0,3,IF(VALUE(D323)&gt;0,2,1)))))))</f>
        <v>7</v>
      </c>
      <c r="O323" s="26" t="s">
        <v>55</v>
      </c>
      <c r="P323" s="1" t="s">
        <v>148</v>
      </c>
      <c r="Q323" s="1"/>
      <c r="R323" s="21"/>
      <c r="S323" s="7" t="str">
        <f>Tabela813[[#This Row],[NR]]&amp;" - "&amp;Tabela813[[#This Row],[Especificação]]</f>
        <v>1.2.1.5.50.1.2.00 - Contribuição Patronal - Servidor Civil - Inativo - Multas e Juros de Mora</v>
      </c>
      <c r="T323" s="7" t="str">
        <f>Tabela813[[#This Row],[NR]]&amp;" - "&amp;Tabela813[[#This Row],[Especificação]]</f>
        <v>1.2.1.5.50.1.2.00 - Contribuição Patronal - Servidor Civil - Inativo - Multas e Juros de Mora</v>
      </c>
      <c r="U323" s="7" t="str">
        <f>Tabela813[[#This Row],[NR]]&amp; " - "&amp;Tabela813[[#This Row],[Especificação]]</f>
        <v>1.2.1.5.50.1.2.00 - Contribuição Patronal - Servidor Civil - Inativo - Multas e Juros de Mora</v>
      </c>
    </row>
    <row r="324" spans="1:21" ht="30" x14ac:dyDescent="0.25">
      <c r="A324" s="84"/>
      <c r="B324" s="73"/>
      <c r="C324" s="26" t="s">
        <v>1558</v>
      </c>
      <c r="D324" s="26" t="s">
        <v>1567</v>
      </c>
      <c r="E324" s="26" t="s">
        <v>1558</v>
      </c>
      <c r="F324" s="26" t="s">
        <v>1569</v>
      </c>
      <c r="G324" s="26" t="s">
        <v>1591</v>
      </c>
      <c r="H324" s="26" t="s">
        <v>1558</v>
      </c>
      <c r="I324" s="26" t="s">
        <v>1559</v>
      </c>
      <c r="J324" s="26" t="s">
        <v>1564</v>
      </c>
      <c r="K324" s="21" t="str">
        <f>IF(Tabela813[[#This Row],[C]]&lt;&gt;"",IF(Tabela813[[#This Row],[RED]]&lt;&gt;"",(Tabela813[[#This Row],[RED]] &amp; "."),"") &amp; CONCATENATE(Tabela813[[#This Row],[C]],".",Tabela813[[#This Row],[O]],".",Tabela813[[#This Row],[E]],".",Tabela813[[#This Row],[D1]],".",Tabela813[[#This Row],[D2]],".",Tabela813[[#This Row],[D3]],".",Tabela813[[#This Row],[T]],".",Tabela813[[#This Row],[D4]]),"")</f>
        <v>1.2.1.5.50.1.3.00</v>
      </c>
      <c r="L324" s="27" t="s">
        <v>1039</v>
      </c>
      <c r="M324" s="21" t="str">
        <f t="shared" ref="M324:M387" si="5">IF(N324 &lt; N325,"S","A")</f>
        <v>A</v>
      </c>
      <c r="N324" s="21">
        <f>IF(VALUE(Tabela813[[#This Row],[RED]]) &gt; 0,1,0) + IF(VALUE(J324)&gt;0,8,IF(VALUE(I324)&gt;0,7,IF(VALUE(H324)&gt;0,6,IF(VALUE(G324)&gt;0,5,IF(VALUE(F324)&gt;0,4,IF(VALUE(E324)&gt;0,3,IF(VALUE(D324)&gt;0,2,1)))))))</f>
        <v>7</v>
      </c>
      <c r="O324" s="26" t="s">
        <v>55</v>
      </c>
      <c r="P324" s="1" t="s">
        <v>148</v>
      </c>
      <c r="Q324" s="1"/>
      <c r="R324" s="21"/>
      <c r="S324" s="7" t="str">
        <f>Tabela813[[#This Row],[NR]]&amp;" - "&amp;Tabela813[[#This Row],[Especificação]]</f>
        <v>1.2.1.5.50.1.3.00 - Contribuição Patronal - Servidor Civil - Inativo - Dívida Ativa</v>
      </c>
      <c r="T324" s="7" t="str">
        <f>Tabela813[[#This Row],[NR]]&amp;" - "&amp;Tabela813[[#This Row],[Especificação]]</f>
        <v>1.2.1.5.50.1.3.00 - Contribuição Patronal - Servidor Civil - Inativo - Dívida Ativa</v>
      </c>
      <c r="U324" s="7" t="str">
        <f>Tabela813[[#This Row],[NR]]&amp; " - "&amp;Tabela813[[#This Row],[Especificação]]</f>
        <v>1.2.1.5.50.1.3.00 - Contribuição Patronal - Servidor Civil - Inativo - Dívida Ativa</v>
      </c>
    </row>
    <row r="325" spans="1:21" ht="30" x14ac:dyDescent="0.25">
      <c r="A325" s="84"/>
      <c r="B325" s="73"/>
      <c r="C325" s="26" t="s">
        <v>1558</v>
      </c>
      <c r="D325" s="26" t="s">
        <v>1567</v>
      </c>
      <c r="E325" s="26" t="s">
        <v>1558</v>
      </c>
      <c r="F325" s="26" t="s">
        <v>1569</v>
      </c>
      <c r="G325" s="26" t="s">
        <v>1591</v>
      </c>
      <c r="H325" s="26" t="s">
        <v>1558</v>
      </c>
      <c r="I325" s="26" t="s">
        <v>1568</v>
      </c>
      <c r="J325" s="26" t="s">
        <v>1564</v>
      </c>
      <c r="K325" s="21" t="str">
        <f>IF(Tabela813[[#This Row],[C]]&lt;&gt;"",IF(Tabela813[[#This Row],[RED]]&lt;&gt;"",(Tabela813[[#This Row],[RED]] &amp; "."),"") &amp; CONCATENATE(Tabela813[[#This Row],[C]],".",Tabela813[[#This Row],[O]],".",Tabela813[[#This Row],[E]],".",Tabela813[[#This Row],[D1]],".",Tabela813[[#This Row],[D2]],".",Tabela813[[#This Row],[D3]],".",Tabela813[[#This Row],[T]],".",Tabela813[[#This Row],[D4]]),"")</f>
        <v>1.2.1.5.50.1.4.00</v>
      </c>
      <c r="L325" s="27" t="s">
        <v>1040</v>
      </c>
      <c r="M325" s="21" t="str">
        <f t="shared" si="5"/>
        <v>A</v>
      </c>
      <c r="N325" s="21">
        <f>IF(VALUE(Tabela813[[#This Row],[RED]]) &gt; 0,1,0) + IF(VALUE(J325)&gt;0,8,IF(VALUE(I325)&gt;0,7,IF(VALUE(H325)&gt;0,6,IF(VALUE(G325)&gt;0,5,IF(VALUE(F325)&gt;0,4,IF(VALUE(E325)&gt;0,3,IF(VALUE(D325)&gt;0,2,1)))))))</f>
        <v>7</v>
      </c>
      <c r="O325" s="26" t="s">
        <v>55</v>
      </c>
      <c r="P325" s="1" t="s">
        <v>148</v>
      </c>
      <c r="Q325" s="1"/>
      <c r="R325" s="21"/>
      <c r="S325" s="7" t="str">
        <f>Tabela813[[#This Row],[NR]]&amp;" - "&amp;Tabela813[[#This Row],[Especificação]]</f>
        <v>1.2.1.5.50.1.4.00 - Contribuição Patronal - Servidor Civil - Inativo - Dívida Ativa - Multas e Juros de Mora da Dívida Ativa</v>
      </c>
      <c r="T325" s="7" t="str">
        <f>Tabela813[[#This Row],[NR]]&amp;" - "&amp;Tabela813[[#This Row],[Especificação]]</f>
        <v>1.2.1.5.50.1.4.00 - Contribuição Patronal - Servidor Civil - Inativo - Dívida Ativa - Multas e Juros de Mora da Dívida Ativa</v>
      </c>
      <c r="U325" s="7" t="str">
        <f>Tabela813[[#This Row],[NR]]&amp; " - "&amp;Tabela813[[#This Row],[Especificação]]</f>
        <v>1.2.1.5.50.1.4.00 - Contribuição Patronal - Servidor Civil - Inativo - Dívida Ativa - Multas e Juros de Mora da Dívida Ativa</v>
      </c>
    </row>
    <row r="326" spans="1:21" ht="30" x14ac:dyDescent="0.25">
      <c r="A326" s="84"/>
      <c r="B326" s="73"/>
      <c r="C326" s="26" t="s">
        <v>1558</v>
      </c>
      <c r="D326" s="26" t="s">
        <v>1567</v>
      </c>
      <c r="E326" s="26" t="s">
        <v>1558</v>
      </c>
      <c r="F326" s="26" t="s">
        <v>1569</v>
      </c>
      <c r="G326" s="26" t="s">
        <v>1591</v>
      </c>
      <c r="H326" s="26" t="s">
        <v>1558</v>
      </c>
      <c r="I326" s="26" t="s">
        <v>1569</v>
      </c>
      <c r="J326" s="26" t="s">
        <v>1564</v>
      </c>
      <c r="K326" s="21" t="str">
        <f>IF(Tabela813[[#This Row],[C]]&lt;&gt;"",IF(Tabela813[[#This Row],[RED]]&lt;&gt;"",(Tabela813[[#This Row],[RED]] &amp; "."),"") &amp; CONCATENATE(Tabela813[[#This Row],[C]],".",Tabela813[[#This Row],[O]],".",Tabela813[[#This Row],[E]],".",Tabela813[[#This Row],[D1]],".",Tabela813[[#This Row],[D2]],".",Tabela813[[#This Row],[D3]],".",Tabela813[[#This Row],[T]],".",Tabela813[[#This Row],[D4]]),"")</f>
        <v>1.2.1.5.50.1.5.00</v>
      </c>
      <c r="L326" s="27" t="s">
        <v>1041</v>
      </c>
      <c r="M326" s="21" t="str">
        <f t="shared" si="5"/>
        <v>A</v>
      </c>
      <c r="N326" s="21">
        <f>IF(VALUE(Tabela813[[#This Row],[RED]]) &gt; 0,1,0) + IF(VALUE(J326)&gt;0,8,IF(VALUE(I326)&gt;0,7,IF(VALUE(H326)&gt;0,6,IF(VALUE(G326)&gt;0,5,IF(VALUE(F326)&gt;0,4,IF(VALUE(E326)&gt;0,3,IF(VALUE(D326)&gt;0,2,1)))))))</f>
        <v>7</v>
      </c>
      <c r="O326" s="26" t="s">
        <v>55</v>
      </c>
      <c r="P326" s="1" t="s">
        <v>148</v>
      </c>
      <c r="Q326" s="1"/>
      <c r="R326" s="21"/>
      <c r="S326" s="7" t="str">
        <f>Tabela813[[#This Row],[NR]]&amp;" - "&amp;Tabela813[[#This Row],[Especificação]]</f>
        <v>1.2.1.5.50.1.5.00 - Contribuição Patronal - Servidor Civil - Inativo - Multas</v>
      </c>
      <c r="T326" s="7" t="str">
        <f>Tabela813[[#This Row],[NR]]&amp;" - "&amp;Tabela813[[#This Row],[Especificação]]</f>
        <v>1.2.1.5.50.1.5.00 - Contribuição Patronal - Servidor Civil - Inativo - Multas</v>
      </c>
      <c r="U326" s="7" t="str">
        <f>Tabela813[[#This Row],[NR]]&amp; " - "&amp;Tabela813[[#This Row],[Especificação]]</f>
        <v>1.2.1.5.50.1.5.00 - Contribuição Patronal - Servidor Civil - Inativo - Multas</v>
      </c>
    </row>
    <row r="327" spans="1:21" ht="30" x14ac:dyDescent="0.25">
      <c r="A327" s="84"/>
      <c r="B327" s="73"/>
      <c r="C327" s="26" t="s">
        <v>1558</v>
      </c>
      <c r="D327" s="26" t="s">
        <v>1567</v>
      </c>
      <c r="E327" s="26" t="s">
        <v>1558</v>
      </c>
      <c r="F327" s="26" t="s">
        <v>1569</v>
      </c>
      <c r="G327" s="26" t="s">
        <v>1591</v>
      </c>
      <c r="H327" s="26" t="s">
        <v>1558</v>
      </c>
      <c r="I327" s="26" t="s">
        <v>1563</v>
      </c>
      <c r="J327" s="26" t="s">
        <v>1564</v>
      </c>
      <c r="K327" s="21" t="str">
        <f>IF(Tabela813[[#This Row],[C]]&lt;&gt;"",IF(Tabela813[[#This Row],[RED]]&lt;&gt;"",(Tabela813[[#This Row],[RED]] &amp; "."),"") &amp; CONCATENATE(Tabela813[[#This Row],[C]],".",Tabela813[[#This Row],[O]],".",Tabela813[[#This Row],[E]],".",Tabela813[[#This Row],[D1]],".",Tabela813[[#This Row],[D2]],".",Tabela813[[#This Row],[D3]],".",Tabela813[[#This Row],[T]],".",Tabela813[[#This Row],[D4]]),"")</f>
        <v>1.2.1.5.50.1.6.00</v>
      </c>
      <c r="L327" s="27" t="s">
        <v>1042</v>
      </c>
      <c r="M327" s="21" t="str">
        <f t="shared" si="5"/>
        <v>A</v>
      </c>
      <c r="N327" s="21">
        <f>IF(VALUE(Tabela813[[#This Row],[RED]]) &gt; 0,1,0) + IF(VALUE(J327)&gt;0,8,IF(VALUE(I327)&gt;0,7,IF(VALUE(H327)&gt;0,6,IF(VALUE(G327)&gt;0,5,IF(VALUE(F327)&gt;0,4,IF(VALUE(E327)&gt;0,3,IF(VALUE(D327)&gt;0,2,1)))))))</f>
        <v>7</v>
      </c>
      <c r="O327" s="26" t="s">
        <v>55</v>
      </c>
      <c r="P327" s="1" t="s">
        <v>148</v>
      </c>
      <c r="Q327" s="1"/>
      <c r="R327" s="21"/>
      <c r="S327" s="7" t="str">
        <f>Tabela813[[#This Row],[NR]]&amp;" - "&amp;Tabela813[[#This Row],[Especificação]]</f>
        <v>1.2.1.5.50.1.6.00 - Contribuição Patronal - Servidor Civil - Inativo - Juros de Mora</v>
      </c>
      <c r="T327" s="7" t="str">
        <f>Tabela813[[#This Row],[NR]]&amp;" - "&amp;Tabela813[[#This Row],[Especificação]]</f>
        <v>1.2.1.5.50.1.6.00 - Contribuição Patronal - Servidor Civil - Inativo - Juros de Mora</v>
      </c>
      <c r="U327" s="7" t="str">
        <f>Tabela813[[#This Row],[NR]]&amp; " - "&amp;Tabela813[[#This Row],[Especificação]]</f>
        <v>1.2.1.5.50.1.6.00 - Contribuição Patronal - Servidor Civil - Inativo - Juros de Mora</v>
      </c>
    </row>
    <row r="328" spans="1:21" ht="30" x14ac:dyDescent="0.25">
      <c r="A328" s="84"/>
      <c r="B328" s="73"/>
      <c r="C328" s="26" t="s">
        <v>1558</v>
      </c>
      <c r="D328" s="26" t="s">
        <v>1567</v>
      </c>
      <c r="E328" s="26" t="s">
        <v>1558</v>
      </c>
      <c r="F328" s="26" t="s">
        <v>1569</v>
      </c>
      <c r="G328" s="26" t="s">
        <v>1591</v>
      </c>
      <c r="H328" s="26" t="s">
        <v>1558</v>
      </c>
      <c r="I328" s="26" t="s">
        <v>1565</v>
      </c>
      <c r="J328" s="26" t="s">
        <v>1564</v>
      </c>
      <c r="K328" s="21" t="str">
        <f>IF(Tabela813[[#This Row],[C]]&lt;&gt;"",IF(Tabela813[[#This Row],[RED]]&lt;&gt;"",(Tabela813[[#This Row],[RED]] &amp; "."),"") &amp; CONCATENATE(Tabela813[[#This Row],[C]],".",Tabela813[[#This Row],[O]],".",Tabela813[[#This Row],[E]],".",Tabela813[[#This Row],[D1]],".",Tabela813[[#This Row],[D2]],".",Tabela813[[#This Row],[D3]],".",Tabela813[[#This Row],[T]],".",Tabela813[[#This Row],[D4]]),"")</f>
        <v>1.2.1.5.50.1.7.00</v>
      </c>
      <c r="L328" s="27" t="s">
        <v>1043</v>
      </c>
      <c r="M328" s="21" t="str">
        <f t="shared" si="5"/>
        <v>A</v>
      </c>
      <c r="N328" s="21">
        <f>IF(VALUE(Tabela813[[#This Row],[RED]]) &gt; 0,1,0) + IF(VALUE(J328)&gt;0,8,IF(VALUE(I328)&gt;0,7,IF(VALUE(H328)&gt;0,6,IF(VALUE(G328)&gt;0,5,IF(VALUE(F328)&gt;0,4,IF(VALUE(E328)&gt;0,3,IF(VALUE(D328)&gt;0,2,1)))))))</f>
        <v>7</v>
      </c>
      <c r="O328" s="26" t="s">
        <v>55</v>
      </c>
      <c r="P328" s="1" t="s">
        <v>148</v>
      </c>
      <c r="Q328" s="1"/>
      <c r="R328" s="21"/>
      <c r="S328" s="7" t="str">
        <f>Tabela813[[#This Row],[NR]]&amp;" - "&amp;Tabela813[[#This Row],[Especificação]]</f>
        <v>1.2.1.5.50.1.7.00 - Contribuição Patronal - Servidor Civil - Inativo - Dívida Ativa - Multas da Dívida Ativa</v>
      </c>
      <c r="T328" s="7" t="str">
        <f>Tabela813[[#This Row],[NR]]&amp;" - "&amp;Tabela813[[#This Row],[Especificação]]</f>
        <v>1.2.1.5.50.1.7.00 - Contribuição Patronal - Servidor Civil - Inativo - Dívida Ativa - Multas da Dívida Ativa</v>
      </c>
      <c r="U328" s="7" t="str">
        <f>Tabela813[[#This Row],[NR]]&amp; " - "&amp;Tabela813[[#This Row],[Especificação]]</f>
        <v>1.2.1.5.50.1.7.00 - Contribuição Patronal - Servidor Civil - Inativo - Dívida Ativa - Multas da Dívida Ativa</v>
      </c>
    </row>
    <row r="329" spans="1:21" ht="30" x14ac:dyDescent="0.25">
      <c r="A329" s="84"/>
      <c r="B329" s="73"/>
      <c r="C329" s="26" t="s">
        <v>1558</v>
      </c>
      <c r="D329" s="26" t="s">
        <v>1567</v>
      </c>
      <c r="E329" s="26" t="s">
        <v>1558</v>
      </c>
      <c r="F329" s="26" t="s">
        <v>1569</v>
      </c>
      <c r="G329" s="26" t="s">
        <v>1591</v>
      </c>
      <c r="H329" s="26" t="s">
        <v>1558</v>
      </c>
      <c r="I329" s="26" t="s">
        <v>1566</v>
      </c>
      <c r="J329" s="26" t="s">
        <v>1564</v>
      </c>
      <c r="K329" s="21" t="str">
        <f>IF(Tabela813[[#This Row],[C]]&lt;&gt;"",IF(Tabela813[[#This Row],[RED]]&lt;&gt;"",(Tabela813[[#This Row],[RED]] &amp; "."),"") &amp; CONCATENATE(Tabela813[[#This Row],[C]],".",Tabela813[[#This Row],[O]],".",Tabela813[[#This Row],[E]],".",Tabela813[[#This Row],[D1]],".",Tabela813[[#This Row],[D2]],".",Tabela813[[#This Row],[D3]],".",Tabela813[[#This Row],[T]],".",Tabela813[[#This Row],[D4]]),"")</f>
        <v>1.2.1.5.50.1.8.00</v>
      </c>
      <c r="L329" s="27" t="s">
        <v>1044</v>
      </c>
      <c r="M329" s="21" t="str">
        <f t="shared" si="5"/>
        <v>A</v>
      </c>
      <c r="N329" s="21">
        <f>IF(VALUE(Tabela813[[#This Row],[RED]]) &gt; 0,1,0) + IF(VALUE(J329)&gt;0,8,IF(VALUE(I329)&gt;0,7,IF(VALUE(H329)&gt;0,6,IF(VALUE(G329)&gt;0,5,IF(VALUE(F329)&gt;0,4,IF(VALUE(E329)&gt;0,3,IF(VALUE(D329)&gt;0,2,1)))))))</f>
        <v>7</v>
      </c>
      <c r="O329" s="26" t="s">
        <v>55</v>
      </c>
      <c r="P329" s="1" t="s">
        <v>148</v>
      </c>
      <c r="Q329" s="1"/>
      <c r="R329" s="21"/>
      <c r="S329" s="7" t="str">
        <f>Tabela813[[#This Row],[NR]]&amp;" - "&amp;Tabela813[[#This Row],[Especificação]]</f>
        <v>1.2.1.5.50.1.8.00 - Contribuição Patronal - Servidor Civil - Inativo - Juros de Mora da Dívida Ativa</v>
      </c>
      <c r="T329" s="7" t="str">
        <f>Tabela813[[#This Row],[NR]]&amp;" - "&amp;Tabela813[[#This Row],[Especificação]]</f>
        <v>1.2.1.5.50.1.8.00 - Contribuição Patronal - Servidor Civil - Inativo - Juros de Mora da Dívida Ativa</v>
      </c>
      <c r="U329" s="7" t="str">
        <f>Tabela813[[#This Row],[NR]]&amp; " - "&amp;Tabela813[[#This Row],[Especificação]]</f>
        <v>1.2.1.5.50.1.8.00 - Contribuição Patronal - Servidor Civil - Inativo - Juros de Mora da Dívida Ativa</v>
      </c>
    </row>
    <row r="330" spans="1:21" ht="30" x14ac:dyDescent="0.25">
      <c r="A330" s="84"/>
      <c r="B330" s="73"/>
      <c r="C330" s="26" t="s">
        <v>1558</v>
      </c>
      <c r="D330" s="26" t="s">
        <v>1567</v>
      </c>
      <c r="E330" s="26" t="s">
        <v>1558</v>
      </c>
      <c r="F330" s="26" t="s">
        <v>1569</v>
      </c>
      <c r="G330" s="26" t="s">
        <v>1591</v>
      </c>
      <c r="H330" s="26" t="s">
        <v>1567</v>
      </c>
      <c r="I330" s="26" t="s">
        <v>1561</v>
      </c>
      <c r="J330" s="26" t="s">
        <v>1564</v>
      </c>
      <c r="K330" s="21" t="str">
        <f>IF(Tabela813[[#This Row],[C]]&lt;&gt;"",IF(Tabela813[[#This Row],[RED]]&lt;&gt;"",(Tabela813[[#This Row],[RED]] &amp; "."),"") &amp; CONCATENATE(Tabela813[[#This Row],[C]],".",Tabela813[[#This Row],[O]],".",Tabela813[[#This Row],[E]],".",Tabela813[[#This Row],[D1]],".",Tabela813[[#This Row],[D2]],".",Tabela813[[#This Row],[D3]],".",Tabela813[[#This Row],[T]],".",Tabela813[[#This Row],[D4]]),"")</f>
        <v>1.2.1.5.50.2.0.00</v>
      </c>
      <c r="L330" s="27" t="s">
        <v>149</v>
      </c>
      <c r="M330" s="21" t="str">
        <f t="shared" si="5"/>
        <v>S</v>
      </c>
      <c r="N330" s="21">
        <f>IF(VALUE(Tabela813[[#This Row],[RED]]) &gt; 0,1,0) + IF(VALUE(J330)&gt;0,8,IF(VALUE(I330)&gt;0,7,IF(VALUE(H330)&gt;0,6,IF(VALUE(G330)&gt;0,5,IF(VALUE(F330)&gt;0,4,IF(VALUE(E330)&gt;0,3,IF(VALUE(D330)&gt;0,2,1)))))))</f>
        <v>6</v>
      </c>
      <c r="O330" s="26" t="s">
        <v>55</v>
      </c>
      <c r="P330" s="1" t="s">
        <v>150</v>
      </c>
      <c r="Q330" s="1"/>
      <c r="R330" s="21"/>
      <c r="S330" s="7" t="str">
        <f>Tabela813[[#This Row],[NR]]&amp;" - "&amp;Tabela813[[#This Row],[Especificação]]</f>
        <v>1.2.1.5.50.2.0.00 - Contribuição Patronal - Servidor Civil - Pensionistas</v>
      </c>
      <c r="T330" s="7" t="str">
        <f>Tabela813[[#This Row],[NR]]&amp;" - "&amp;Tabela813[[#This Row],[Especificação]]</f>
        <v>1.2.1.5.50.2.0.00 - Contribuição Patronal - Servidor Civil - Pensionistas</v>
      </c>
      <c r="U330" s="7" t="str">
        <f>Tabela813[[#This Row],[NR]]&amp; " - "&amp;Tabela813[[#This Row],[Especificação]]</f>
        <v>1.2.1.5.50.2.0.00 - Contribuição Patronal - Servidor Civil - Pensionistas</v>
      </c>
    </row>
    <row r="331" spans="1:21" ht="30" x14ac:dyDescent="0.25">
      <c r="A331" s="84"/>
      <c r="B331" s="73"/>
      <c r="C331" s="26" t="s">
        <v>1558</v>
      </c>
      <c r="D331" s="26" t="s">
        <v>1567</v>
      </c>
      <c r="E331" s="26" t="s">
        <v>1558</v>
      </c>
      <c r="F331" s="26" t="s">
        <v>1569</v>
      </c>
      <c r="G331" s="26" t="s">
        <v>1591</v>
      </c>
      <c r="H331" s="26" t="s">
        <v>1567</v>
      </c>
      <c r="I331" s="26" t="s">
        <v>1558</v>
      </c>
      <c r="J331" s="26" t="s">
        <v>1564</v>
      </c>
      <c r="K331" s="21" t="str">
        <f>IF(Tabela813[[#This Row],[C]]&lt;&gt;"",IF(Tabela813[[#This Row],[RED]]&lt;&gt;"",(Tabela813[[#This Row],[RED]] &amp; "."),"") &amp; CONCATENATE(Tabela813[[#This Row],[C]],".",Tabela813[[#This Row],[O]],".",Tabela813[[#This Row],[E]],".",Tabela813[[#This Row],[D1]],".",Tabela813[[#This Row],[D2]],".",Tabela813[[#This Row],[D3]],".",Tabela813[[#This Row],[T]],".",Tabela813[[#This Row],[D4]]),"")</f>
        <v>1.2.1.5.50.2.1.00</v>
      </c>
      <c r="L331" s="27" t="s">
        <v>1045</v>
      </c>
      <c r="M331" s="21" t="str">
        <f t="shared" si="5"/>
        <v>A</v>
      </c>
      <c r="N331" s="21">
        <f>IF(VALUE(Tabela813[[#This Row],[RED]]) &gt; 0,1,0) + IF(VALUE(J331)&gt;0,8,IF(VALUE(I331)&gt;0,7,IF(VALUE(H331)&gt;0,6,IF(VALUE(G331)&gt;0,5,IF(VALUE(F331)&gt;0,4,IF(VALUE(E331)&gt;0,3,IF(VALUE(D331)&gt;0,2,1)))))))</f>
        <v>7</v>
      </c>
      <c r="O331" s="26" t="s">
        <v>55</v>
      </c>
      <c r="P331" s="1" t="s">
        <v>150</v>
      </c>
      <c r="Q331" s="1"/>
      <c r="R331" s="21"/>
      <c r="S331" s="7" t="str">
        <f>Tabela813[[#This Row],[NR]]&amp;" - "&amp;Tabela813[[#This Row],[Especificação]]</f>
        <v>1.2.1.5.50.2.1.00 - Contribuição Patronal - Servidor Civil - Pensionistas - Principal</v>
      </c>
      <c r="T331" s="7" t="str">
        <f>Tabela813[[#This Row],[NR]]&amp;" - "&amp;Tabela813[[#This Row],[Especificação]]</f>
        <v>1.2.1.5.50.2.1.00 - Contribuição Patronal - Servidor Civil - Pensionistas - Principal</v>
      </c>
      <c r="U331" s="7" t="str">
        <f>Tabela813[[#This Row],[NR]]&amp; " - "&amp;Tabela813[[#This Row],[Especificação]]</f>
        <v>1.2.1.5.50.2.1.00 - Contribuição Patronal - Servidor Civil - Pensionistas - Principal</v>
      </c>
    </row>
    <row r="332" spans="1:21" ht="30" x14ac:dyDescent="0.25">
      <c r="A332" s="84"/>
      <c r="B332" s="73"/>
      <c r="C332" s="26" t="s">
        <v>1558</v>
      </c>
      <c r="D332" s="26" t="s">
        <v>1567</v>
      </c>
      <c r="E332" s="26" t="s">
        <v>1558</v>
      </c>
      <c r="F332" s="26" t="s">
        <v>1569</v>
      </c>
      <c r="G332" s="26" t="s">
        <v>1591</v>
      </c>
      <c r="H332" s="26" t="s">
        <v>1567</v>
      </c>
      <c r="I332" s="26" t="s">
        <v>1567</v>
      </c>
      <c r="J332" s="26" t="s">
        <v>1564</v>
      </c>
      <c r="K332" s="21" t="str">
        <f>IF(Tabela813[[#This Row],[C]]&lt;&gt;"",IF(Tabela813[[#This Row],[RED]]&lt;&gt;"",(Tabela813[[#This Row],[RED]] &amp; "."),"") &amp; CONCATENATE(Tabela813[[#This Row],[C]],".",Tabela813[[#This Row],[O]],".",Tabela813[[#This Row],[E]],".",Tabela813[[#This Row],[D1]],".",Tabela813[[#This Row],[D2]],".",Tabela813[[#This Row],[D3]],".",Tabela813[[#This Row],[T]],".",Tabela813[[#This Row],[D4]]),"")</f>
        <v>1.2.1.5.50.2.2.00</v>
      </c>
      <c r="L332" s="27" t="s">
        <v>1046</v>
      </c>
      <c r="M332" s="21" t="str">
        <f t="shared" si="5"/>
        <v>A</v>
      </c>
      <c r="N332" s="21">
        <f>IF(VALUE(Tabela813[[#This Row],[RED]]) &gt; 0,1,0) + IF(VALUE(J332)&gt;0,8,IF(VALUE(I332)&gt;0,7,IF(VALUE(H332)&gt;0,6,IF(VALUE(G332)&gt;0,5,IF(VALUE(F332)&gt;0,4,IF(VALUE(E332)&gt;0,3,IF(VALUE(D332)&gt;0,2,1)))))))</f>
        <v>7</v>
      </c>
      <c r="O332" s="26" t="s">
        <v>55</v>
      </c>
      <c r="P332" s="1" t="s">
        <v>150</v>
      </c>
      <c r="Q332" s="1"/>
      <c r="R332" s="21"/>
      <c r="S332" s="7" t="str">
        <f>Tabela813[[#This Row],[NR]]&amp;" - "&amp;Tabela813[[#This Row],[Especificação]]</f>
        <v>1.2.1.5.50.2.2.00 - Contribuição Patronal - Servidor Civil - Pensionistas - Multas e Juros de Mora</v>
      </c>
      <c r="T332" s="7" t="str">
        <f>Tabela813[[#This Row],[NR]]&amp;" - "&amp;Tabela813[[#This Row],[Especificação]]</f>
        <v>1.2.1.5.50.2.2.00 - Contribuição Patronal - Servidor Civil - Pensionistas - Multas e Juros de Mora</v>
      </c>
      <c r="U332" s="7" t="str">
        <f>Tabela813[[#This Row],[NR]]&amp; " - "&amp;Tabela813[[#This Row],[Especificação]]</f>
        <v>1.2.1.5.50.2.2.00 - Contribuição Patronal - Servidor Civil - Pensionistas - Multas e Juros de Mora</v>
      </c>
    </row>
    <row r="333" spans="1:21" ht="30" x14ac:dyDescent="0.25">
      <c r="A333" s="84"/>
      <c r="B333" s="73"/>
      <c r="C333" s="26" t="s">
        <v>1558</v>
      </c>
      <c r="D333" s="26" t="s">
        <v>1567</v>
      </c>
      <c r="E333" s="26" t="s">
        <v>1558</v>
      </c>
      <c r="F333" s="26" t="s">
        <v>1569</v>
      </c>
      <c r="G333" s="26" t="s">
        <v>1591</v>
      </c>
      <c r="H333" s="26" t="s">
        <v>1567</v>
      </c>
      <c r="I333" s="26" t="s">
        <v>1559</v>
      </c>
      <c r="J333" s="26" t="s">
        <v>1564</v>
      </c>
      <c r="K333" s="21" t="str">
        <f>IF(Tabela813[[#This Row],[C]]&lt;&gt;"",IF(Tabela813[[#This Row],[RED]]&lt;&gt;"",(Tabela813[[#This Row],[RED]] &amp; "."),"") &amp; CONCATENATE(Tabela813[[#This Row],[C]],".",Tabela813[[#This Row],[O]],".",Tabela813[[#This Row],[E]],".",Tabela813[[#This Row],[D1]],".",Tabela813[[#This Row],[D2]],".",Tabela813[[#This Row],[D3]],".",Tabela813[[#This Row],[T]],".",Tabela813[[#This Row],[D4]]),"")</f>
        <v>1.2.1.5.50.2.3.00</v>
      </c>
      <c r="L333" s="27" t="s">
        <v>1047</v>
      </c>
      <c r="M333" s="21" t="str">
        <f t="shared" si="5"/>
        <v>A</v>
      </c>
      <c r="N333" s="21">
        <f>IF(VALUE(Tabela813[[#This Row],[RED]]) &gt; 0,1,0) + IF(VALUE(J333)&gt;0,8,IF(VALUE(I333)&gt;0,7,IF(VALUE(H333)&gt;0,6,IF(VALUE(G333)&gt;0,5,IF(VALUE(F333)&gt;0,4,IF(VALUE(E333)&gt;0,3,IF(VALUE(D333)&gt;0,2,1)))))))</f>
        <v>7</v>
      </c>
      <c r="O333" s="26" t="s">
        <v>55</v>
      </c>
      <c r="P333" s="1" t="s">
        <v>150</v>
      </c>
      <c r="Q333" s="1"/>
      <c r="R333" s="21"/>
      <c r="S333" s="7" t="str">
        <f>Tabela813[[#This Row],[NR]]&amp;" - "&amp;Tabela813[[#This Row],[Especificação]]</f>
        <v>1.2.1.5.50.2.3.00 - Contribuição Patronal - Servidor Civil - Pensionistas - Dívida Ativa</v>
      </c>
      <c r="T333" s="7" t="str">
        <f>Tabela813[[#This Row],[NR]]&amp;" - "&amp;Tabela813[[#This Row],[Especificação]]</f>
        <v>1.2.1.5.50.2.3.00 - Contribuição Patronal - Servidor Civil - Pensionistas - Dívida Ativa</v>
      </c>
      <c r="U333" s="7" t="str">
        <f>Tabela813[[#This Row],[NR]]&amp; " - "&amp;Tabela813[[#This Row],[Especificação]]</f>
        <v>1.2.1.5.50.2.3.00 - Contribuição Patronal - Servidor Civil - Pensionistas - Dívida Ativa</v>
      </c>
    </row>
    <row r="334" spans="1:21" ht="30" x14ac:dyDescent="0.25">
      <c r="A334" s="84"/>
      <c r="B334" s="73"/>
      <c r="C334" s="26" t="s">
        <v>1558</v>
      </c>
      <c r="D334" s="26" t="s">
        <v>1567</v>
      </c>
      <c r="E334" s="26" t="s">
        <v>1558</v>
      </c>
      <c r="F334" s="26" t="s">
        <v>1569</v>
      </c>
      <c r="G334" s="26" t="s">
        <v>1591</v>
      </c>
      <c r="H334" s="26" t="s">
        <v>1567</v>
      </c>
      <c r="I334" s="26" t="s">
        <v>1568</v>
      </c>
      <c r="J334" s="26" t="s">
        <v>1564</v>
      </c>
      <c r="K334" s="21" t="str">
        <f>IF(Tabela813[[#This Row],[C]]&lt;&gt;"",IF(Tabela813[[#This Row],[RED]]&lt;&gt;"",(Tabela813[[#This Row],[RED]] &amp; "."),"") &amp; CONCATENATE(Tabela813[[#This Row],[C]],".",Tabela813[[#This Row],[O]],".",Tabela813[[#This Row],[E]],".",Tabela813[[#This Row],[D1]],".",Tabela813[[#This Row],[D2]],".",Tabela813[[#This Row],[D3]],".",Tabela813[[#This Row],[T]],".",Tabela813[[#This Row],[D4]]),"")</f>
        <v>1.2.1.5.50.2.4.00</v>
      </c>
      <c r="L334" s="27" t="s">
        <v>1048</v>
      </c>
      <c r="M334" s="21" t="str">
        <f t="shared" si="5"/>
        <v>A</v>
      </c>
      <c r="N334" s="21">
        <f>IF(VALUE(Tabela813[[#This Row],[RED]]) &gt; 0,1,0) + IF(VALUE(J334)&gt;0,8,IF(VALUE(I334)&gt;0,7,IF(VALUE(H334)&gt;0,6,IF(VALUE(G334)&gt;0,5,IF(VALUE(F334)&gt;0,4,IF(VALUE(E334)&gt;0,3,IF(VALUE(D334)&gt;0,2,1)))))))</f>
        <v>7</v>
      </c>
      <c r="O334" s="26" t="s">
        <v>55</v>
      </c>
      <c r="P334" s="1" t="s">
        <v>150</v>
      </c>
      <c r="Q334" s="1"/>
      <c r="R334" s="21"/>
      <c r="S334" s="7" t="str">
        <f>Tabela813[[#This Row],[NR]]&amp;" - "&amp;Tabela813[[#This Row],[Especificação]]</f>
        <v>1.2.1.5.50.2.4.00 - Contribuição Patronal - Servidor Civil - Pensionistas - Dívida Ativa - Multas e Juros de Mora da Dívida Ativa</v>
      </c>
      <c r="T334" s="7" t="str">
        <f>Tabela813[[#This Row],[NR]]&amp;" - "&amp;Tabela813[[#This Row],[Especificação]]</f>
        <v>1.2.1.5.50.2.4.00 - Contribuição Patronal - Servidor Civil - Pensionistas - Dívida Ativa - Multas e Juros de Mora da Dívida Ativa</v>
      </c>
      <c r="U334" s="7" t="str">
        <f>Tabela813[[#This Row],[NR]]&amp; " - "&amp;Tabela813[[#This Row],[Especificação]]</f>
        <v>1.2.1.5.50.2.4.00 - Contribuição Patronal - Servidor Civil - Pensionistas - Dívida Ativa - Multas e Juros de Mora da Dívida Ativa</v>
      </c>
    </row>
    <row r="335" spans="1:21" ht="30" x14ac:dyDescent="0.25">
      <c r="A335" s="84"/>
      <c r="B335" s="73"/>
      <c r="C335" s="26" t="s">
        <v>1558</v>
      </c>
      <c r="D335" s="26" t="s">
        <v>1567</v>
      </c>
      <c r="E335" s="26" t="s">
        <v>1558</v>
      </c>
      <c r="F335" s="26" t="s">
        <v>1569</v>
      </c>
      <c r="G335" s="26" t="s">
        <v>1591</v>
      </c>
      <c r="H335" s="26" t="s">
        <v>1567</v>
      </c>
      <c r="I335" s="26" t="s">
        <v>1569</v>
      </c>
      <c r="J335" s="26" t="s">
        <v>1564</v>
      </c>
      <c r="K335" s="21" t="str">
        <f>IF(Tabela813[[#This Row],[C]]&lt;&gt;"",IF(Tabela813[[#This Row],[RED]]&lt;&gt;"",(Tabela813[[#This Row],[RED]] &amp; "."),"") &amp; CONCATENATE(Tabela813[[#This Row],[C]],".",Tabela813[[#This Row],[O]],".",Tabela813[[#This Row],[E]],".",Tabela813[[#This Row],[D1]],".",Tabela813[[#This Row],[D2]],".",Tabela813[[#This Row],[D3]],".",Tabela813[[#This Row],[T]],".",Tabela813[[#This Row],[D4]]),"")</f>
        <v>1.2.1.5.50.2.5.00</v>
      </c>
      <c r="L335" s="27" t="s">
        <v>1049</v>
      </c>
      <c r="M335" s="21" t="str">
        <f t="shared" si="5"/>
        <v>A</v>
      </c>
      <c r="N335" s="21">
        <f>IF(VALUE(Tabela813[[#This Row],[RED]]) &gt; 0,1,0) + IF(VALUE(J335)&gt;0,8,IF(VALUE(I335)&gt;0,7,IF(VALUE(H335)&gt;0,6,IF(VALUE(G335)&gt;0,5,IF(VALUE(F335)&gt;0,4,IF(VALUE(E335)&gt;0,3,IF(VALUE(D335)&gt;0,2,1)))))))</f>
        <v>7</v>
      </c>
      <c r="O335" s="26" t="s">
        <v>55</v>
      </c>
      <c r="P335" s="1" t="s">
        <v>150</v>
      </c>
      <c r="Q335" s="1"/>
      <c r="R335" s="21"/>
      <c r="S335" s="7" t="str">
        <f>Tabela813[[#This Row],[NR]]&amp;" - "&amp;Tabela813[[#This Row],[Especificação]]</f>
        <v>1.2.1.5.50.2.5.00 - Contribuição Patronal - Servidor Civil - Pensionistas - Multas</v>
      </c>
      <c r="T335" s="7" t="str">
        <f>Tabela813[[#This Row],[NR]]&amp;" - "&amp;Tabela813[[#This Row],[Especificação]]</f>
        <v>1.2.1.5.50.2.5.00 - Contribuição Patronal - Servidor Civil - Pensionistas - Multas</v>
      </c>
      <c r="U335" s="7" t="str">
        <f>Tabela813[[#This Row],[NR]]&amp; " - "&amp;Tabela813[[#This Row],[Especificação]]</f>
        <v>1.2.1.5.50.2.5.00 - Contribuição Patronal - Servidor Civil - Pensionistas - Multas</v>
      </c>
    </row>
    <row r="336" spans="1:21" ht="30" x14ac:dyDescent="0.25">
      <c r="A336" s="84"/>
      <c r="B336" s="73"/>
      <c r="C336" s="26" t="s">
        <v>1558</v>
      </c>
      <c r="D336" s="26" t="s">
        <v>1567</v>
      </c>
      <c r="E336" s="26" t="s">
        <v>1558</v>
      </c>
      <c r="F336" s="26" t="s">
        <v>1569</v>
      </c>
      <c r="G336" s="26" t="s">
        <v>1591</v>
      </c>
      <c r="H336" s="26" t="s">
        <v>1567</v>
      </c>
      <c r="I336" s="26" t="s">
        <v>1563</v>
      </c>
      <c r="J336" s="26" t="s">
        <v>1564</v>
      </c>
      <c r="K336" s="21" t="str">
        <f>IF(Tabela813[[#This Row],[C]]&lt;&gt;"",IF(Tabela813[[#This Row],[RED]]&lt;&gt;"",(Tabela813[[#This Row],[RED]] &amp; "."),"") &amp; CONCATENATE(Tabela813[[#This Row],[C]],".",Tabela813[[#This Row],[O]],".",Tabela813[[#This Row],[E]],".",Tabela813[[#This Row],[D1]],".",Tabela813[[#This Row],[D2]],".",Tabela813[[#This Row],[D3]],".",Tabela813[[#This Row],[T]],".",Tabela813[[#This Row],[D4]]),"")</f>
        <v>1.2.1.5.50.2.6.00</v>
      </c>
      <c r="L336" s="27" t="s">
        <v>1050</v>
      </c>
      <c r="M336" s="21" t="str">
        <f t="shared" si="5"/>
        <v>A</v>
      </c>
      <c r="N336" s="21">
        <f>IF(VALUE(Tabela813[[#This Row],[RED]]) &gt; 0,1,0) + IF(VALUE(J336)&gt;0,8,IF(VALUE(I336)&gt;0,7,IF(VALUE(H336)&gt;0,6,IF(VALUE(G336)&gt;0,5,IF(VALUE(F336)&gt;0,4,IF(VALUE(E336)&gt;0,3,IF(VALUE(D336)&gt;0,2,1)))))))</f>
        <v>7</v>
      </c>
      <c r="O336" s="26" t="s">
        <v>55</v>
      </c>
      <c r="P336" s="1" t="s">
        <v>150</v>
      </c>
      <c r="Q336" s="1"/>
      <c r="R336" s="21"/>
      <c r="S336" s="7" t="str">
        <f>Tabela813[[#This Row],[NR]]&amp;" - "&amp;Tabela813[[#This Row],[Especificação]]</f>
        <v>1.2.1.5.50.2.6.00 - Contribuição Patronal - Servidor Civil - Pensionistas - Juros de Mora</v>
      </c>
      <c r="T336" s="7" t="str">
        <f>Tabela813[[#This Row],[NR]]&amp;" - "&amp;Tabela813[[#This Row],[Especificação]]</f>
        <v>1.2.1.5.50.2.6.00 - Contribuição Patronal - Servidor Civil - Pensionistas - Juros de Mora</v>
      </c>
      <c r="U336" s="7" t="str">
        <f>Tabela813[[#This Row],[NR]]&amp; " - "&amp;Tabela813[[#This Row],[Especificação]]</f>
        <v>1.2.1.5.50.2.6.00 - Contribuição Patronal - Servidor Civil - Pensionistas - Juros de Mora</v>
      </c>
    </row>
    <row r="337" spans="1:21" ht="30" x14ac:dyDescent="0.25">
      <c r="A337" s="84"/>
      <c r="B337" s="73"/>
      <c r="C337" s="26" t="s">
        <v>1558</v>
      </c>
      <c r="D337" s="26" t="s">
        <v>1567</v>
      </c>
      <c r="E337" s="26" t="s">
        <v>1558</v>
      </c>
      <c r="F337" s="26" t="s">
        <v>1569</v>
      </c>
      <c r="G337" s="26" t="s">
        <v>1591</v>
      </c>
      <c r="H337" s="26" t="s">
        <v>1567</v>
      </c>
      <c r="I337" s="26" t="s">
        <v>1565</v>
      </c>
      <c r="J337" s="26" t="s">
        <v>1564</v>
      </c>
      <c r="K337" s="21" t="str">
        <f>IF(Tabela813[[#This Row],[C]]&lt;&gt;"",IF(Tabela813[[#This Row],[RED]]&lt;&gt;"",(Tabela813[[#This Row],[RED]] &amp; "."),"") &amp; CONCATENATE(Tabela813[[#This Row],[C]],".",Tabela813[[#This Row],[O]],".",Tabela813[[#This Row],[E]],".",Tabela813[[#This Row],[D1]],".",Tabela813[[#This Row],[D2]],".",Tabela813[[#This Row],[D3]],".",Tabela813[[#This Row],[T]],".",Tabela813[[#This Row],[D4]]),"")</f>
        <v>1.2.1.5.50.2.7.00</v>
      </c>
      <c r="L337" s="27" t="s">
        <v>1051</v>
      </c>
      <c r="M337" s="21" t="str">
        <f t="shared" si="5"/>
        <v>A</v>
      </c>
      <c r="N337" s="21">
        <f>IF(VALUE(Tabela813[[#This Row],[RED]]) &gt; 0,1,0) + IF(VALUE(J337)&gt;0,8,IF(VALUE(I337)&gt;0,7,IF(VALUE(H337)&gt;0,6,IF(VALUE(G337)&gt;0,5,IF(VALUE(F337)&gt;0,4,IF(VALUE(E337)&gt;0,3,IF(VALUE(D337)&gt;0,2,1)))))))</f>
        <v>7</v>
      </c>
      <c r="O337" s="26" t="s">
        <v>55</v>
      </c>
      <c r="P337" s="1" t="s">
        <v>150</v>
      </c>
      <c r="Q337" s="1"/>
      <c r="R337" s="21"/>
      <c r="S337" s="7" t="str">
        <f>Tabela813[[#This Row],[NR]]&amp;" - "&amp;Tabela813[[#This Row],[Especificação]]</f>
        <v>1.2.1.5.50.2.7.00 - Contribuição Patronal - Servidor Civil - Pensionistas - Dívida Ativa - Multas da Dívida Ativa</v>
      </c>
      <c r="T337" s="7" t="str">
        <f>Tabela813[[#This Row],[NR]]&amp;" - "&amp;Tabela813[[#This Row],[Especificação]]</f>
        <v>1.2.1.5.50.2.7.00 - Contribuição Patronal - Servidor Civil - Pensionistas - Dívida Ativa - Multas da Dívida Ativa</v>
      </c>
      <c r="U337" s="7" t="str">
        <f>Tabela813[[#This Row],[NR]]&amp; " - "&amp;Tabela813[[#This Row],[Especificação]]</f>
        <v>1.2.1.5.50.2.7.00 - Contribuição Patronal - Servidor Civil - Pensionistas - Dívida Ativa - Multas da Dívida Ativa</v>
      </c>
    </row>
    <row r="338" spans="1:21" ht="30" x14ac:dyDescent="0.25">
      <c r="A338" s="84"/>
      <c r="B338" s="73"/>
      <c r="C338" s="26" t="s">
        <v>1558</v>
      </c>
      <c r="D338" s="26" t="s">
        <v>1567</v>
      </c>
      <c r="E338" s="26" t="s">
        <v>1558</v>
      </c>
      <c r="F338" s="26" t="s">
        <v>1569</v>
      </c>
      <c r="G338" s="26" t="s">
        <v>1591</v>
      </c>
      <c r="H338" s="26" t="s">
        <v>1567</v>
      </c>
      <c r="I338" s="26" t="s">
        <v>1566</v>
      </c>
      <c r="J338" s="26" t="s">
        <v>1564</v>
      </c>
      <c r="K338" s="21" t="str">
        <f>IF(Tabela813[[#This Row],[C]]&lt;&gt;"",IF(Tabela813[[#This Row],[RED]]&lt;&gt;"",(Tabela813[[#This Row],[RED]] &amp; "."),"") &amp; CONCATENATE(Tabela813[[#This Row],[C]],".",Tabela813[[#This Row],[O]],".",Tabela813[[#This Row],[E]],".",Tabela813[[#This Row],[D1]],".",Tabela813[[#This Row],[D2]],".",Tabela813[[#This Row],[D3]],".",Tabela813[[#This Row],[T]],".",Tabela813[[#This Row],[D4]]),"")</f>
        <v>1.2.1.5.50.2.8.00</v>
      </c>
      <c r="L338" s="27" t="s">
        <v>1052</v>
      </c>
      <c r="M338" s="21" t="str">
        <f t="shared" si="5"/>
        <v>A</v>
      </c>
      <c r="N338" s="21">
        <f>IF(VALUE(Tabela813[[#This Row],[RED]]) &gt; 0,1,0) + IF(VALUE(J338)&gt;0,8,IF(VALUE(I338)&gt;0,7,IF(VALUE(H338)&gt;0,6,IF(VALUE(G338)&gt;0,5,IF(VALUE(F338)&gt;0,4,IF(VALUE(E338)&gt;0,3,IF(VALUE(D338)&gt;0,2,1)))))))</f>
        <v>7</v>
      </c>
      <c r="O338" s="26" t="s">
        <v>55</v>
      </c>
      <c r="P338" s="1" t="s">
        <v>150</v>
      </c>
      <c r="Q338" s="1"/>
      <c r="R338" s="21"/>
      <c r="S338" s="7" t="str">
        <f>Tabela813[[#This Row],[NR]]&amp;" - "&amp;Tabela813[[#This Row],[Especificação]]</f>
        <v>1.2.1.5.50.2.8.00 - Contribuição Patronal - Servidor Civil - Pensionistas - Juros de Mora da Dívida Ativa</v>
      </c>
      <c r="T338" s="7" t="str">
        <f>Tabela813[[#This Row],[NR]]&amp;" - "&amp;Tabela813[[#This Row],[Especificação]]</f>
        <v>1.2.1.5.50.2.8.00 - Contribuição Patronal - Servidor Civil - Pensionistas - Juros de Mora da Dívida Ativa</v>
      </c>
      <c r="U338" s="7" t="str">
        <f>Tabela813[[#This Row],[NR]]&amp; " - "&amp;Tabela813[[#This Row],[Especificação]]</f>
        <v>1.2.1.5.50.2.8.00 - Contribuição Patronal - Servidor Civil - Pensionistas - Juros de Mora da Dívida Ativa</v>
      </c>
    </row>
    <row r="339" spans="1:21" ht="30" x14ac:dyDescent="0.25">
      <c r="A339" s="84"/>
      <c r="B339" s="73"/>
      <c r="C339" s="26" t="s">
        <v>1558</v>
      </c>
      <c r="D339" s="26" t="s">
        <v>1567</v>
      </c>
      <c r="E339" s="26" t="s">
        <v>1558</v>
      </c>
      <c r="F339" s="26" t="s">
        <v>1569</v>
      </c>
      <c r="G339" s="26" t="s">
        <v>1591</v>
      </c>
      <c r="H339" s="26" t="s">
        <v>1559</v>
      </c>
      <c r="I339" s="26" t="s">
        <v>1561</v>
      </c>
      <c r="J339" s="26" t="s">
        <v>1564</v>
      </c>
      <c r="K339" s="21" t="str">
        <f>IF(Tabela813[[#This Row],[C]]&lt;&gt;"",IF(Tabela813[[#This Row],[RED]]&lt;&gt;"",(Tabela813[[#This Row],[RED]] &amp; "."),"") &amp; CONCATENATE(Tabela813[[#This Row],[C]],".",Tabela813[[#This Row],[O]],".",Tabela813[[#This Row],[E]],".",Tabela813[[#This Row],[D1]],".",Tabela813[[#This Row],[D2]],".",Tabela813[[#This Row],[D3]],".",Tabela813[[#This Row],[T]],".",Tabela813[[#This Row],[D4]]),"")</f>
        <v>1.2.1.5.50.3.0.00</v>
      </c>
      <c r="L339" s="27" t="s">
        <v>151</v>
      </c>
      <c r="M339" s="21" t="str">
        <f t="shared" si="5"/>
        <v>S</v>
      </c>
      <c r="N339" s="21">
        <f>IF(VALUE(Tabela813[[#This Row],[RED]]) &gt; 0,1,0) + IF(VALUE(J339)&gt;0,8,IF(VALUE(I339)&gt;0,7,IF(VALUE(H339)&gt;0,6,IF(VALUE(G339)&gt;0,5,IF(VALUE(F339)&gt;0,4,IF(VALUE(E339)&gt;0,3,IF(VALUE(D339)&gt;0,2,1)))))))</f>
        <v>6</v>
      </c>
      <c r="O339" s="26" t="s">
        <v>55</v>
      </c>
      <c r="P339" s="1" t="s">
        <v>152</v>
      </c>
      <c r="Q339" s="1"/>
      <c r="R339" s="21"/>
      <c r="S339" s="7" t="str">
        <f>Tabela813[[#This Row],[NR]]&amp;" - "&amp;Tabela813[[#This Row],[Especificação]]</f>
        <v>1.2.1.5.50.3.0.00 - Contribuição Patronal Oriunda de Sentenças Judiciais - Servidor Civil Inativo</v>
      </c>
      <c r="T339" s="7" t="str">
        <f>Tabela813[[#This Row],[NR]]&amp;" - "&amp;Tabela813[[#This Row],[Especificação]]</f>
        <v>1.2.1.5.50.3.0.00 - Contribuição Patronal Oriunda de Sentenças Judiciais - Servidor Civil Inativo</v>
      </c>
      <c r="U339" s="7" t="str">
        <f>Tabela813[[#This Row],[NR]]&amp; " - "&amp;Tabela813[[#This Row],[Especificação]]</f>
        <v>1.2.1.5.50.3.0.00 - Contribuição Patronal Oriunda de Sentenças Judiciais - Servidor Civil Inativo</v>
      </c>
    </row>
    <row r="340" spans="1:21" ht="30" x14ac:dyDescent="0.25">
      <c r="A340" s="84"/>
      <c r="B340" s="73"/>
      <c r="C340" s="26" t="s">
        <v>1558</v>
      </c>
      <c r="D340" s="26" t="s">
        <v>1567</v>
      </c>
      <c r="E340" s="26" t="s">
        <v>1558</v>
      </c>
      <c r="F340" s="26" t="s">
        <v>1569</v>
      </c>
      <c r="G340" s="26" t="s">
        <v>1591</v>
      </c>
      <c r="H340" s="26" t="s">
        <v>1559</v>
      </c>
      <c r="I340" s="26" t="s">
        <v>1558</v>
      </c>
      <c r="J340" s="26" t="s">
        <v>1564</v>
      </c>
      <c r="K340" s="21" t="str">
        <f>IF(Tabela813[[#This Row],[C]]&lt;&gt;"",IF(Tabela813[[#This Row],[RED]]&lt;&gt;"",(Tabela813[[#This Row],[RED]] &amp; "."),"") &amp; CONCATENATE(Tabela813[[#This Row],[C]],".",Tabela813[[#This Row],[O]],".",Tabela813[[#This Row],[E]],".",Tabela813[[#This Row],[D1]],".",Tabela813[[#This Row],[D2]],".",Tabela813[[#This Row],[D3]],".",Tabela813[[#This Row],[T]],".",Tabela813[[#This Row],[D4]]),"")</f>
        <v>1.2.1.5.50.3.1.00</v>
      </c>
      <c r="L340" s="27" t="s">
        <v>1053</v>
      </c>
      <c r="M340" s="21" t="str">
        <f t="shared" si="5"/>
        <v>A</v>
      </c>
      <c r="N340" s="21">
        <f>IF(VALUE(Tabela813[[#This Row],[RED]]) &gt; 0,1,0) + IF(VALUE(J340)&gt;0,8,IF(VALUE(I340)&gt;0,7,IF(VALUE(H340)&gt;0,6,IF(VALUE(G340)&gt;0,5,IF(VALUE(F340)&gt;0,4,IF(VALUE(E340)&gt;0,3,IF(VALUE(D340)&gt;0,2,1)))))))</f>
        <v>7</v>
      </c>
      <c r="O340" s="26" t="s">
        <v>55</v>
      </c>
      <c r="P340" s="1" t="s">
        <v>152</v>
      </c>
      <c r="Q340" s="1"/>
      <c r="R340" s="21"/>
      <c r="S340" s="7" t="str">
        <f>Tabela813[[#This Row],[NR]]&amp;" - "&amp;Tabela813[[#This Row],[Especificação]]</f>
        <v>1.2.1.5.50.3.1.00 - Contribuição Patronal Oriunda de Sentenças Judiciais - Servidor Civil Inativo - Principal</v>
      </c>
      <c r="T340" s="7" t="str">
        <f>Tabela813[[#This Row],[NR]]&amp;" - "&amp;Tabela813[[#This Row],[Especificação]]</f>
        <v>1.2.1.5.50.3.1.00 - Contribuição Patronal Oriunda de Sentenças Judiciais - Servidor Civil Inativo - Principal</v>
      </c>
      <c r="U340" s="7" t="str">
        <f>Tabela813[[#This Row],[NR]]&amp; " - "&amp;Tabela813[[#This Row],[Especificação]]</f>
        <v>1.2.1.5.50.3.1.00 - Contribuição Patronal Oriunda de Sentenças Judiciais - Servidor Civil Inativo - Principal</v>
      </c>
    </row>
    <row r="341" spans="1:21" ht="30" x14ac:dyDescent="0.25">
      <c r="A341" s="84"/>
      <c r="B341" s="73"/>
      <c r="C341" s="26" t="s">
        <v>1558</v>
      </c>
      <c r="D341" s="26" t="s">
        <v>1567</v>
      </c>
      <c r="E341" s="26" t="s">
        <v>1558</v>
      </c>
      <c r="F341" s="26" t="s">
        <v>1569</v>
      </c>
      <c r="G341" s="26" t="s">
        <v>1591</v>
      </c>
      <c r="H341" s="26" t="s">
        <v>1559</v>
      </c>
      <c r="I341" s="26" t="s">
        <v>1567</v>
      </c>
      <c r="J341" s="26" t="s">
        <v>1564</v>
      </c>
      <c r="K341" s="21" t="str">
        <f>IF(Tabela813[[#This Row],[C]]&lt;&gt;"",IF(Tabela813[[#This Row],[RED]]&lt;&gt;"",(Tabela813[[#This Row],[RED]] &amp; "."),"") &amp; CONCATENATE(Tabela813[[#This Row],[C]],".",Tabela813[[#This Row],[O]],".",Tabela813[[#This Row],[E]],".",Tabela813[[#This Row],[D1]],".",Tabela813[[#This Row],[D2]],".",Tabela813[[#This Row],[D3]],".",Tabela813[[#This Row],[T]],".",Tabela813[[#This Row],[D4]]),"")</f>
        <v>1.2.1.5.50.3.2.00</v>
      </c>
      <c r="L341" s="27" t="s">
        <v>1054</v>
      </c>
      <c r="M341" s="21" t="str">
        <f t="shared" si="5"/>
        <v>A</v>
      </c>
      <c r="N341" s="21">
        <f>IF(VALUE(Tabela813[[#This Row],[RED]]) &gt; 0,1,0) + IF(VALUE(J341)&gt;0,8,IF(VALUE(I341)&gt;0,7,IF(VALUE(H341)&gt;0,6,IF(VALUE(G341)&gt;0,5,IF(VALUE(F341)&gt;0,4,IF(VALUE(E341)&gt;0,3,IF(VALUE(D341)&gt;0,2,1)))))))</f>
        <v>7</v>
      </c>
      <c r="O341" s="26" t="s">
        <v>55</v>
      </c>
      <c r="P341" s="1" t="s">
        <v>152</v>
      </c>
      <c r="Q341" s="1"/>
      <c r="R341" s="21"/>
      <c r="S341" s="7" t="str">
        <f>Tabela813[[#This Row],[NR]]&amp;" - "&amp;Tabela813[[#This Row],[Especificação]]</f>
        <v>1.2.1.5.50.3.2.00 - Contribuição Patronal Oriunda de Sentenças Judiciais - Servidor Civil Inativo - Multas e Juros de Mora</v>
      </c>
      <c r="T341" s="7" t="str">
        <f>Tabela813[[#This Row],[NR]]&amp;" - "&amp;Tabela813[[#This Row],[Especificação]]</f>
        <v>1.2.1.5.50.3.2.00 - Contribuição Patronal Oriunda de Sentenças Judiciais - Servidor Civil Inativo - Multas e Juros de Mora</v>
      </c>
      <c r="U341" s="7" t="str">
        <f>Tabela813[[#This Row],[NR]]&amp; " - "&amp;Tabela813[[#This Row],[Especificação]]</f>
        <v>1.2.1.5.50.3.2.00 - Contribuição Patronal Oriunda de Sentenças Judiciais - Servidor Civil Inativo - Multas e Juros de Mora</v>
      </c>
    </row>
    <row r="342" spans="1:21" ht="30" x14ac:dyDescent="0.25">
      <c r="A342" s="84"/>
      <c r="B342" s="73"/>
      <c r="C342" s="26" t="s">
        <v>1558</v>
      </c>
      <c r="D342" s="26" t="s">
        <v>1567</v>
      </c>
      <c r="E342" s="26" t="s">
        <v>1558</v>
      </c>
      <c r="F342" s="26" t="s">
        <v>1569</v>
      </c>
      <c r="G342" s="26" t="s">
        <v>1591</v>
      </c>
      <c r="H342" s="26" t="s">
        <v>1559</v>
      </c>
      <c r="I342" s="26" t="s">
        <v>1559</v>
      </c>
      <c r="J342" s="26" t="s">
        <v>1564</v>
      </c>
      <c r="K342" s="21" t="str">
        <f>IF(Tabela813[[#This Row],[C]]&lt;&gt;"",IF(Tabela813[[#This Row],[RED]]&lt;&gt;"",(Tabela813[[#This Row],[RED]] &amp; "."),"") &amp; CONCATENATE(Tabela813[[#This Row],[C]],".",Tabela813[[#This Row],[O]],".",Tabela813[[#This Row],[E]],".",Tabela813[[#This Row],[D1]],".",Tabela813[[#This Row],[D2]],".",Tabela813[[#This Row],[D3]],".",Tabela813[[#This Row],[T]],".",Tabela813[[#This Row],[D4]]),"")</f>
        <v>1.2.1.5.50.3.3.00</v>
      </c>
      <c r="L342" s="27" t="s">
        <v>1055</v>
      </c>
      <c r="M342" s="21" t="str">
        <f t="shared" si="5"/>
        <v>A</v>
      </c>
      <c r="N342" s="21">
        <f>IF(VALUE(Tabela813[[#This Row],[RED]]) &gt; 0,1,0) + IF(VALUE(J342)&gt;0,8,IF(VALUE(I342)&gt;0,7,IF(VALUE(H342)&gt;0,6,IF(VALUE(G342)&gt;0,5,IF(VALUE(F342)&gt;0,4,IF(VALUE(E342)&gt;0,3,IF(VALUE(D342)&gt;0,2,1)))))))</f>
        <v>7</v>
      </c>
      <c r="O342" s="26" t="s">
        <v>55</v>
      </c>
      <c r="P342" s="1" t="s">
        <v>152</v>
      </c>
      <c r="Q342" s="1"/>
      <c r="R342" s="21"/>
      <c r="S342" s="7" t="str">
        <f>Tabela813[[#This Row],[NR]]&amp;" - "&amp;Tabela813[[#This Row],[Especificação]]</f>
        <v>1.2.1.5.50.3.3.00 - Contribuição Patronal Oriunda de Sentenças Judiciais - Servidor Civil Inativo - Dívida Ativa</v>
      </c>
      <c r="T342" s="7" t="str">
        <f>Tabela813[[#This Row],[NR]]&amp;" - "&amp;Tabela813[[#This Row],[Especificação]]</f>
        <v>1.2.1.5.50.3.3.00 - Contribuição Patronal Oriunda de Sentenças Judiciais - Servidor Civil Inativo - Dívida Ativa</v>
      </c>
      <c r="U342" s="7" t="str">
        <f>Tabela813[[#This Row],[NR]]&amp; " - "&amp;Tabela813[[#This Row],[Especificação]]</f>
        <v>1.2.1.5.50.3.3.00 - Contribuição Patronal Oriunda de Sentenças Judiciais - Servidor Civil Inativo - Dívida Ativa</v>
      </c>
    </row>
    <row r="343" spans="1:21" ht="30" x14ac:dyDescent="0.25">
      <c r="A343" s="84"/>
      <c r="B343" s="73"/>
      <c r="C343" s="26" t="s">
        <v>1558</v>
      </c>
      <c r="D343" s="26" t="s">
        <v>1567</v>
      </c>
      <c r="E343" s="26" t="s">
        <v>1558</v>
      </c>
      <c r="F343" s="26" t="s">
        <v>1569</v>
      </c>
      <c r="G343" s="26" t="s">
        <v>1591</v>
      </c>
      <c r="H343" s="26" t="s">
        <v>1559</v>
      </c>
      <c r="I343" s="26" t="s">
        <v>1568</v>
      </c>
      <c r="J343" s="26" t="s">
        <v>1564</v>
      </c>
      <c r="K343" s="21" t="str">
        <f>IF(Tabela813[[#This Row],[C]]&lt;&gt;"",IF(Tabela813[[#This Row],[RED]]&lt;&gt;"",(Tabela813[[#This Row],[RED]] &amp; "."),"") &amp; CONCATENATE(Tabela813[[#This Row],[C]],".",Tabela813[[#This Row],[O]],".",Tabela813[[#This Row],[E]],".",Tabela813[[#This Row],[D1]],".",Tabela813[[#This Row],[D2]],".",Tabela813[[#This Row],[D3]],".",Tabela813[[#This Row],[T]],".",Tabela813[[#This Row],[D4]]),"")</f>
        <v>1.2.1.5.50.3.4.00</v>
      </c>
      <c r="L343" s="27" t="s">
        <v>1056</v>
      </c>
      <c r="M343" s="21" t="str">
        <f t="shared" si="5"/>
        <v>A</v>
      </c>
      <c r="N343" s="21">
        <f>IF(VALUE(Tabela813[[#This Row],[RED]]) &gt; 0,1,0) + IF(VALUE(J343)&gt;0,8,IF(VALUE(I343)&gt;0,7,IF(VALUE(H343)&gt;0,6,IF(VALUE(G343)&gt;0,5,IF(VALUE(F343)&gt;0,4,IF(VALUE(E343)&gt;0,3,IF(VALUE(D343)&gt;0,2,1)))))))</f>
        <v>7</v>
      </c>
      <c r="O343" s="26" t="s">
        <v>55</v>
      </c>
      <c r="P343" s="1" t="s">
        <v>152</v>
      </c>
      <c r="Q343" s="1"/>
      <c r="R343" s="21"/>
      <c r="S343" s="7" t="str">
        <f>Tabela813[[#This Row],[NR]]&amp;" - "&amp;Tabela813[[#This Row],[Especificação]]</f>
        <v>1.2.1.5.50.3.4.00 - Contribuição Patronal Oriunda de Sentenças Judiciais - Servidor Civil Inativo - Dívida Ativa - Multas e Juros de Mora da Dívida Ativa</v>
      </c>
      <c r="T343" s="7" t="str">
        <f>Tabela813[[#This Row],[NR]]&amp;" - "&amp;Tabela813[[#This Row],[Especificação]]</f>
        <v>1.2.1.5.50.3.4.00 - Contribuição Patronal Oriunda de Sentenças Judiciais - Servidor Civil Inativo - Dívida Ativa - Multas e Juros de Mora da Dívida Ativa</v>
      </c>
      <c r="U343" s="7" t="str">
        <f>Tabela813[[#This Row],[NR]]&amp; " - "&amp;Tabela813[[#This Row],[Especificação]]</f>
        <v>1.2.1.5.50.3.4.00 - Contribuição Patronal Oriunda de Sentenças Judiciais - Servidor Civil Inativo - Dívida Ativa - Multas e Juros de Mora da Dívida Ativa</v>
      </c>
    </row>
    <row r="344" spans="1:21" ht="30" x14ac:dyDescent="0.25">
      <c r="A344" s="84"/>
      <c r="B344" s="73"/>
      <c r="C344" s="26" t="s">
        <v>1558</v>
      </c>
      <c r="D344" s="26" t="s">
        <v>1567</v>
      </c>
      <c r="E344" s="26" t="s">
        <v>1558</v>
      </c>
      <c r="F344" s="26" t="s">
        <v>1569</v>
      </c>
      <c r="G344" s="26" t="s">
        <v>1591</v>
      </c>
      <c r="H344" s="26" t="s">
        <v>1559</v>
      </c>
      <c r="I344" s="26" t="s">
        <v>1569</v>
      </c>
      <c r="J344" s="26" t="s">
        <v>1564</v>
      </c>
      <c r="K344" s="21" t="str">
        <f>IF(Tabela813[[#This Row],[C]]&lt;&gt;"",IF(Tabela813[[#This Row],[RED]]&lt;&gt;"",(Tabela813[[#This Row],[RED]] &amp; "."),"") &amp; CONCATENATE(Tabela813[[#This Row],[C]],".",Tabela813[[#This Row],[O]],".",Tabela813[[#This Row],[E]],".",Tabela813[[#This Row],[D1]],".",Tabela813[[#This Row],[D2]],".",Tabela813[[#This Row],[D3]],".",Tabela813[[#This Row],[T]],".",Tabela813[[#This Row],[D4]]),"")</f>
        <v>1.2.1.5.50.3.5.00</v>
      </c>
      <c r="L344" s="27" t="s">
        <v>1057</v>
      </c>
      <c r="M344" s="21" t="str">
        <f t="shared" si="5"/>
        <v>A</v>
      </c>
      <c r="N344" s="21">
        <f>IF(VALUE(Tabela813[[#This Row],[RED]]) &gt; 0,1,0) + IF(VALUE(J344)&gt;0,8,IF(VALUE(I344)&gt;0,7,IF(VALUE(H344)&gt;0,6,IF(VALUE(G344)&gt;0,5,IF(VALUE(F344)&gt;0,4,IF(VALUE(E344)&gt;0,3,IF(VALUE(D344)&gt;0,2,1)))))))</f>
        <v>7</v>
      </c>
      <c r="O344" s="26" t="s">
        <v>55</v>
      </c>
      <c r="P344" s="1" t="s">
        <v>152</v>
      </c>
      <c r="Q344" s="1"/>
      <c r="R344" s="21"/>
      <c r="S344" s="7" t="str">
        <f>Tabela813[[#This Row],[NR]]&amp;" - "&amp;Tabela813[[#This Row],[Especificação]]</f>
        <v>1.2.1.5.50.3.5.00 - Contribuição Patronal Oriunda de Sentenças Judiciais - Servidor Civil Inativo - Multas</v>
      </c>
      <c r="T344" s="7" t="str">
        <f>Tabela813[[#This Row],[NR]]&amp;" - "&amp;Tabela813[[#This Row],[Especificação]]</f>
        <v>1.2.1.5.50.3.5.00 - Contribuição Patronal Oriunda de Sentenças Judiciais - Servidor Civil Inativo - Multas</v>
      </c>
      <c r="U344" s="7" t="str">
        <f>Tabela813[[#This Row],[NR]]&amp; " - "&amp;Tabela813[[#This Row],[Especificação]]</f>
        <v>1.2.1.5.50.3.5.00 - Contribuição Patronal Oriunda de Sentenças Judiciais - Servidor Civil Inativo - Multas</v>
      </c>
    </row>
    <row r="345" spans="1:21" ht="30" x14ac:dyDescent="0.25">
      <c r="A345" s="84"/>
      <c r="B345" s="73"/>
      <c r="C345" s="26" t="s">
        <v>1558</v>
      </c>
      <c r="D345" s="26" t="s">
        <v>1567</v>
      </c>
      <c r="E345" s="26" t="s">
        <v>1558</v>
      </c>
      <c r="F345" s="26" t="s">
        <v>1569</v>
      </c>
      <c r="G345" s="26" t="s">
        <v>1591</v>
      </c>
      <c r="H345" s="26" t="s">
        <v>1559</v>
      </c>
      <c r="I345" s="26" t="s">
        <v>1563</v>
      </c>
      <c r="J345" s="26" t="s">
        <v>1564</v>
      </c>
      <c r="K345" s="21" t="str">
        <f>IF(Tabela813[[#This Row],[C]]&lt;&gt;"",IF(Tabela813[[#This Row],[RED]]&lt;&gt;"",(Tabela813[[#This Row],[RED]] &amp; "."),"") &amp; CONCATENATE(Tabela813[[#This Row],[C]],".",Tabela813[[#This Row],[O]],".",Tabela813[[#This Row],[E]],".",Tabela813[[#This Row],[D1]],".",Tabela813[[#This Row],[D2]],".",Tabela813[[#This Row],[D3]],".",Tabela813[[#This Row],[T]],".",Tabela813[[#This Row],[D4]]),"")</f>
        <v>1.2.1.5.50.3.6.00</v>
      </c>
      <c r="L345" s="27" t="s">
        <v>1058</v>
      </c>
      <c r="M345" s="21" t="str">
        <f t="shared" si="5"/>
        <v>A</v>
      </c>
      <c r="N345" s="21">
        <f>IF(VALUE(Tabela813[[#This Row],[RED]]) &gt; 0,1,0) + IF(VALUE(J345)&gt;0,8,IF(VALUE(I345)&gt;0,7,IF(VALUE(H345)&gt;0,6,IF(VALUE(G345)&gt;0,5,IF(VALUE(F345)&gt;0,4,IF(VALUE(E345)&gt;0,3,IF(VALUE(D345)&gt;0,2,1)))))))</f>
        <v>7</v>
      </c>
      <c r="O345" s="26" t="s">
        <v>55</v>
      </c>
      <c r="P345" s="1" t="s">
        <v>152</v>
      </c>
      <c r="Q345" s="1"/>
      <c r="R345" s="21"/>
      <c r="S345" s="7" t="str">
        <f>Tabela813[[#This Row],[NR]]&amp;" - "&amp;Tabela813[[#This Row],[Especificação]]</f>
        <v>1.2.1.5.50.3.6.00 - Contribuição Patronal Oriunda de Sentenças Judiciais - Servidor Civil Inativo - Juros de Mora</v>
      </c>
      <c r="T345" s="7" t="str">
        <f>Tabela813[[#This Row],[NR]]&amp;" - "&amp;Tabela813[[#This Row],[Especificação]]</f>
        <v>1.2.1.5.50.3.6.00 - Contribuição Patronal Oriunda de Sentenças Judiciais - Servidor Civil Inativo - Juros de Mora</v>
      </c>
      <c r="U345" s="7" t="str">
        <f>Tabela813[[#This Row],[NR]]&amp; " - "&amp;Tabela813[[#This Row],[Especificação]]</f>
        <v>1.2.1.5.50.3.6.00 - Contribuição Patronal Oriunda de Sentenças Judiciais - Servidor Civil Inativo - Juros de Mora</v>
      </c>
    </row>
    <row r="346" spans="1:21" ht="30" x14ac:dyDescent="0.25">
      <c r="A346" s="84"/>
      <c r="B346" s="73"/>
      <c r="C346" s="26" t="s">
        <v>1558</v>
      </c>
      <c r="D346" s="26" t="s">
        <v>1567</v>
      </c>
      <c r="E346" s="26" t="s">
        <v>1558</v>
      </c>
      <c r="F346" s="26" t="s">
        <v>1569</v>
      </c>
      <c r="G346" s="26" t="s">
        <v>1591</v>
      </c>
      <c r="H346" s="26" t="s">
        <v>1559</v>
      </c>
      <c r="I346" s="26" t="s">
        <v>1565</v>
      </c>
      <c r="J346" s="26" t="s">
        <v>1564</v>
      </c>
      <c r="K346" s="21" t="str">
        <f>IF(Tabela813[[#This Row],[C]]&lt;&gt;"",IF(Tabela813[[#This Row],[RED]]&lt;&gt;"",(Tabela813[[#This Row],[RED]] &amp; "."),"") &amp; CONCATENATE(Tabela813[[#This Row],[C]],".",Tabela813[[#This Row],[O]],".",Tabela813[[#This Row],[E]],".",Tabela813[[#This Row],[D1]],".",Tabela813[[#This Row],[D2]],".",Tabela813[[#This Row],[D3]],".",Tabela813[[#This Row],[T]],".",Tabela813[[#This Row],[D4]]),"")</f>
        <v>1.2.1.5.50.3.7.00</v>
      </c>
      <c r="L346" s="27" t="s">
        <v>1059</v>
      </c>
      <c r="M346" s="21" t="str">
        <f t="shared" si="5"/>
        <v>A</v>
      </c>
      <c r="N346" s="21">
        <f>IF(VALUE(Tabela813[[#This Row],[RED]]) &gt; 0,1,0) + IF(VALUE(J346)&gt;0,8,IF(VALUE(I346)&gt;0,7,IF(VALUE(H346)&gt;0,6,IF(VALUE(G346)&gt;0,5,IF(VALUE(F346)&gt;0,4,IF(VALUE(E346)&gt;0,3,IF(VALUE(D346)&gt;0,2,1)))))))</f>
        <v>7</v>
      </c>
      <c r="O346" s="26" t="s">
        <v>55</v>
      </c>
      <c r="P346" s="1" t="s">
        <v>152</v>
      </c>
      <c r="Q346" s="1"/>
      <c r="R346" s="21"/>
      <c r="S346" s="7" t="str">
        <f>Tabela813[[#This Row],[NR]]&amp;" - "&amp;Tabela813[[#This Row],[Especificação]]</f>
        <v>1.2.1.5.50.3.7.00 - Contribuição Patronal Oriunda de Sentenças Judiciais - Servidor Civil Inativo - Dívida Ativa - Multas da Dívida Ativa</v>
      </c>
      <c r="T346" s="7" t="str">
        <f>Tabela813[[#This Row],[NR]]&amp;" - "&amp;Tabela813[[#This Row],[Especificação]]</f>
        <v>1.2.1.5.50.3.7.00 - Contribuição Patronal Oriunda de Sentenças Judiciais - Servidor Civil Inativo - Dívida Ativa - Multas da Dívida Ativa</v>
      </c>
      <c r="U346" s="7" t="str">
        <f>Tabela813[[#This Row],[NR]]&amp; " - "&amp;Tabela813[[#This Row],[Especificação]]</f>
        <v>1.2.1.5.50.3.7.00 - Contribuição Patronal Oriunda de Sentenças Judiciais - Servidor Civil Inativo - Dívida Ativa - Multas da Dívida Ativa</v>
      </c>
    </row>
    <row r="347" spans="1:21" ht="30" x14ac:dyDescent="0.25">
      <c r="A347" s="84"/>
      <c r="B347" s="73"/>
      <c r="C347" s="26" t="s">
        <v>1558</v>
      </c>
      <c r="D347" s="26" t="s">
        <v>1567</v>
      </c>
      <c r="E347" s="26" t="s">
        <v>1558</v>
      </c>
      <c r="F347" s="26" t="s">
        <v>1569</v>
      </c>
      <c r="G347" s="26" t="s">
        <v>1591</v>
      </c>
      <c r="H347" s="26" t="s">
        <v>1559</v>
      </c>
      <c r="I347" s="26" t="s">
        <v>1566</v>
      </c>
      <c r="J347" s="26" t="s">
        <v>1564</v>
      </c>
      <c r="K347" s="21" t="str">
        <f>IF(Tabela813[[#This Row],[C]]&lt;&gt;"",IF(Tabela813[[#This Row],[RED]]&lt;&gt;"",(Tabela813[[#This Row],[RED]] &amp; "."),"") &amp; CONCATENATE(Tabela813[[#This Row],[C]],".",Tabela813[[#This Row],[O]],".",Tabela813[[#This Row],[E]],".",Tabela813[[#This Row],[D1]],".",Tabela813[[#This Row],[D2]],".",Tabela813[[#This Row],[D3]],".",Tabela813[[#This Row],[T]],".",Tabela813[[#This Row],[D4]]),"")</f>
        <v>1.2.1.5.50.3.8.00</v>
      </c>
      <c r="L347" s="27" t="s">
        <v>1060</v>
      </c>
      <c r="M347" s="21" t="str">
        <f t="shared" si="5"/>
        <v>A</v>
      </c>
      <c r="N347" s="21">
        <f>IF(VALUE(Tabela813[[#This Row],[RED]]) &gt; 0,1,0) + IF(VALUE(J347)&gt;0,8,IF(VALUE(I347)&gt;0,7,IF(VALUE(H347)&gt;0,6,IF(VALUE(G347)&gt;0,5,IF(VALUE(F347)&gt;0,4,IF(VALUE(E347)&gt;0,3,IF(VALUE(D347)&gt;0,2,1)))))))</f>
        <v>7</v>
      </c>
      <c r="O347" s="26" t="s">
        <v>55</v>
      </c>
      <c r="P347" s="1" t="s">
        <v>152</v>
      </c>
      <c r="Q347" s="1"/>
      <c r="R347" s="21"/>
      <c r="S347" s="7" t="str">
        <f>Tabela813[[#This Row],[NR]]&amp;" - "&amp;Tabela813[[#This Row],[Especificação]]</f>
        <v>1.2.1.5.50.3.8.00 - Contribuição Patronal Oriunda de Sentenças Judiciais - Servidor Civil Inativo - Juros de Mora da Dívida Ativa</v>
      </c>
      <c r="T347" s="7" t="str">
        <f>Tabela813[[#This Row],[NR]]&amp;" - "&amp;Tabela813[[#This Row],[Especificação]]</f>
        <v>1.2.1.5.50.3.8.00 - Contribuição Patronal Oriunda de Sentenças Judiciais - Servidor Civil Inativo - Juros de Mora da Dívida Ativa</v>
      </c>
      <c r="U347" s="7" t="str">
        <f>Tabela813[[#This Row],[NR]]&amp; " - "&amp;Tabela813[[#This Row],[Especificação]]</f>
        <v>1.2.1.5.50.3.8.00 - Contribuição Patronal Oriunda de Sentenças Judiciais - Servidor Civil Inativo - Juros de Mora da Dívida Ativa</v>
      </c>
    </row>
    <row r="348" spans="1:21" ht="30" x14ac:dyDescent="0.25">
      <c r="A348" s="84"/>
      <c r="B348" s="73"/>
      <c r="C348" s="26" t="s">
        <v>1558</v>
      </c>
      <c r="D348" s="26" t="s">
        <v>1567</v>
      </c>
      <c r="E348" s="26" t="s">
        <v>1558</v>
      </c>
      <c r="F348" s="26" t="s">
        <v>1569</v>
      </c>
      <c r="G348" s="26" t="s">
        <v>1591</v>
      </c>
      <c r="H348" s="26" t="s">
        <v>1568</v>
      </c>
      <c r="I348" s="26" t="s">
        <v>1561</v>
      </c>
      <c r="J348" s="26" t="s">
        <v>1564</v>
      </c>
      <c r="K348" s="21" t="str">
        <f>IF(Tabela813[[#This Row],[C]]&lt;&gt;"",IF(Tabela813[[#This Row],[RED]]&lt;&gt;"",(Tabela813[[#This Row],[RED]] &amp; "."),"") &amp; CONCATENATE(Tabela813[[#This Row],[C]],".",Tabela813[[#This Row],[O]],".",Tabela813[[#This Row],[E]],".",Tabela813[[#This Row],[D1]],".",Tabela813[[#This Row],[D2]],".",Tabela813[[#This Row],[D3]],".",Tabela813[[#This Row],[T]],".",Tabela813[[#This Row],[D4]]),"")</f>
        <v>1.2.1.5.50.4.0.00</v>
      </c>
      <c r="L348" s="27" t="s">
        <v>3774</v>
      </c>
      <c r="M348" s="21" t="str">
        <f t="shared" si="5"/>
        <v>S</v>
      </c>
      <c r="N348" s="21">
        <f>IF(VALUE(Tabela813[[#This Row],[RED]]) &gt; 0,1,0) + IF(VALUE(J348)&gt;0,8,IF(VALUE(I348)&gt;0,7,IF(VALUE(H348)&gt;0,6,IF(VALUE(G348)&gt;0,5,IF(VALUE(F348)&gt;0,4,IF(VALUE(E348)&gt;0,3,IF(VALUE(D348)&gt;0,2,1)))))))</f>
        <v>6</v>
      </c>
      <c r="O348" s="26" t="s">
        <v>55</v>
      </c>
      <c r="P348" s="1" t="s">
        <v>153</v>
      </c>
      <c r="Q348" s="1"/>
      <c r="R348" s="21"/>
      <c r="S348" s="7" t="str">
        <f>Tabela813[[#This Row],[NR]]&amp;" - "&amp;Tabela813[[#This Row],[Especificação]]</f>
        <v>1.2.1.5.50.4.0.00 - Contribuição Patronal Oriunda de Sentenças Judiciais - Servidor Civil - Pensionistas</v>
      </c>
      <c r="T348" s="7" t="str">
        <f>Tabela813[[#This Row],[NR]]&amp;" - "&amp;Tabela813[[#This Row],[Especificação]]</f>
        <v>1.2.1.5.50.4.0.00 - Contribuição Patronal Oriunda de Sentenças Judiciais - Servidor Civil - Pensionistas</v>
      </c>
      <c r="U348" s="7" t="str">
        <f>Tabela813[[#This Row],[NR]]&amp; " - "&amp;Tabela813[[#This Row],[Especificação]]</f>
        <v>1.2.1.5.50.4.0.00 - Contribuição Patronal Oriunda de Sentenças Judiciais - Servidor Civil - Pensionistas</v>
      </c>
    </row>
    <row r="349" spans="1:21" ht="30" x14ac:dyDescent="0.25">
      <c r="A349" s="84"/>
      <c r="B349" s="73"/>
      <c r="C349" s="26" t="s">
        <v>1558</v>
      </c>
      <c r="D349" s="26" t="s">
        <v>1567</v>
      </c>
      <c r="E349" s="26" t="s">
        <v>1558</v>
      </c>
      <c r="F349" s="26" t="s">
        <v>1569</v>
      </c>
      <c r="G349" s="26" t="s">
        <v>1591</v>
      </c>
      <c r="H349" s="26" t="s">
        <v>1568</v>
      </c>
      <c r="I349" s="26" t="s">
        <v>1558</v>
      </c>
      <c r="J349" s="26" t="s">
        <v>1564</v>
      </c>
      <c r="K349" s="21" t="str">
        <f>IF(Tabela813[[#This Row],[C]]&lt;&gt;"",IF(Tabela813[[#This Row],[RED]]&lt;&gt;"",(Tabela813[[#This Row],[RED]] &amp; "."),"") &amp; CONCATENATE(Tabela813[[#This Row],[C]],".",Tabela813[[#This Row],[O]],".",Tabela813[[#This Row],[E]],".",Tabela813[[#This Row],[D1]],".",Tabela813[[#This Row],[D2]],".",Tabela813[[#This Row],[D3]],".",Tabela813[[#This Row],[T]],".",Tabela813[[#This Row],[D4]]),"")</f>
        <v>1.2.1.5.50.4.1.00</v>
      </c>
      <c r="L349" s="27" t="s">
        <v>3775</v>
      </c>
      <c r="M349" s="21" t="str">
        <f t="shared" si="5"/>
        <v>A</v>
      </c>
      <c r="N349" s="21">
        <f>IF(VALUE(Tabela813[[#This Row],[RED]]) &gt; 0,1,0) + IF(VALUE(J349)&gt;0,8,IF(VALUE(I349)&gt;0,7,IF(VALUE(H349)&gt;0,6,IF(VALUE(G349)&gt;0,5,IF(VALUE(F349)&gt;0,4,IF(VALUE(E349)&gt;0,3,IF(VALUE(D349)&gt;0,2,1)))))))</f>
        <v>7</v>
      </c>
      <c r="O349" s="26" t="s">
        <v>55</v>
      </c>
      <c r="P349" s="1" t="s">
        <v>153</v>
      </c>
      <c r="Q349" s="1"/>
      <c r="R349" s="21"/>
      <c r="S349" s="7" t="str">
        <f>Tabela813[[#This Row],[NR]]&amp;" - "&amp;Tabela813[[#This Row],[Especificação]]</f>
        <v>1.2.1.5.50.4.1.00 - Contribuição Patronal Oriunda de Sentenças Judiciais - Servidor Civil - Pensionistas - Principal</v>
      </c>
      <c r="T349" s="7" t="str">
        <f>Tabela813[[#This Row],[NR]]&amp;" - "&amp;Tabela813[[#This Row],[Especificação]]</f>
        <v>1.2.1.5.50.4.1.00 - Contribuição Patronal Oriunda de Sentenças Judiciais - Servidor Civil - Pensionistas - Principal</v>
      </c>
      <c r="U349" s="7" t="str">
        <f>Tabela813[[#This Row],[NR]]&amp; " - "&amp;Tabela813[[#This Row],[Especificação]]</f>
        <v>1.2.1.5.50.4.1.00 - Contribuição Patronal Oriunda de Sentenças Judiciais - Servidor Civil - Pensionistas - Principal</v>
      </c>
    </row>
    <row r="350" spans="1:21" ht="30" x14ac:dyDescent="0.25">
      <c r="A350" s="84"/>
      <c r="B350" s="73"/>
      <c r="C350" s="26" t="s">
        <v>1558</v>
      </c>
      <c r="D350" s="26" t="s">
        <v>1567</v>
      </c>
      <c r="E350" s="26" t="s">
        <v>1558</v>
      </c>
      <c r="F350" s="26" t="s">
        <v>1569</v>
      </c>
      <c r="G350" s="26" t="s">
        <v>1591</v>
      </c>
      <c r="H350" s="26" t="s">
        <v>1568</v>
      </c>
      <c r="I350" s="26" t="s">
        <v>1567</v>
      </c>
      <c r="J350" s="26" t="s">
        <v>1564</v>
      </c>
      <c r="K350" s="21" t="str">
        <f>IF(Tabela813[[#This Row],[C]]&lt;&gt;"",IF(Tabela813[[#This Row],[RED]]&lt;&gt;"",(Tabela813[[#This Row],[RED]] &amp; "."),"") &amp; CONCATENATE(Tabela813[[#This Row],[C]],".",Tabela813[[#This Row],[O]],".",Tabela813[[#This Row],[E]],".",Tabela813[[#This Row],[D1]],".",Tabela813[[#This Row],[D2]],".",Tabela813[[#This Row],[D3]],".",Tabela813[[#This Row],[T]],".",Tabela813[[#This Row],[D4]]),"")</f>
        <v>1.2.1.5.50.4.2.00</v>
      </c>
      <c r="L350" s="27" t="s">
        <v>3776</v>
      </c>
      <c r="M350" s="21" t="str">
        <f t="shared" si="5"/>
        <v>A</v>
      </c>
      <c r="N350" s="21">
        <f>IF(VALUE(Tabela813[[#This Row],[RED]]) &gt; 0,1,0) + IF(VALUE(J350)&gt;0,8,IF(VALUE(I350)&gt;0,7,IF(VALUE(H350)&gt;0,6,IF(VALUE(G350)&gt;0,5,IF(VALUE(F350)&gt;0,4,IF(VALUE(E350)&gt;0,3,IF(VALUE(D350)&gt;0,2,1)))))))</f>
        <v>7</v>
      </c>
      <c r="O350" s="26" t="s">
        <v>55</v>
      </c>
      <c r="P350" s="1" t="s">
        <v>153</v>
      </c>
      <c r="Q350" s="1"/>
      <c r="R350" s="21"/>
      <c r="S350" s="7" t="str">
        <f>Tabela813[[#This Row],[NR]]&amp;" - "&amp;Tabela813[[#This Row],[Especificação]]</f>
        <v>1.2.1.5.50.4.2.00 - Contribuição Patronal Oriunda de Sentenças Judiciais - Servidor Civil - Pensionistas - Multas e Juros de Mora</v>
      </c>
      <c r="T350" s="7" t="str">
        <f>Tabela813[[#This Row],[NR]]&amp;" - "&amp;Tabela813[[#This Row],[Especificação]]</f>
        <v>1.2.1.5.50.4.2.00 - Contribuição Patronal Oriunda de Sentenças Judiciais - Servidor Civil - Pensionistas - Multas e Juros de Mora</v>
      </c>
      <c r="U350" s="7" t="str">
        <f>Tabela813[[#This Row],[NR]]&amp; " - "&amp;Tabela813[[#This Row],[Especificação]]</f>
        <v>1.2.1.5.50.4.2.00 - Contribuição Patronal Oriunda de Sentenças Judiciais - Servidor Civil - Pensionistas - Multas e Juros de Mora</v>
      </c>
    </row>
    <row r="351" spans="1:21" ht="30" x14ac:dyDescent="0.25">
      <c r="A351" s="84"/>
      <c r="B351" s="73"/>
      <c r="C351" s="26" t="s">
        <v>1558</v>
      </c>
      <c r="D351" s="26" t="s">
        <v>1567</v>
      </c>
      <c r="E351" s="26" t="s">
        <v>1558</v>
      </c>
      <c r="F351" s="26" t="s">
        <v>1569</v>
      </c>
      <c r="G351" s="26" t="s">
        <v>1591</v>
      </c>
      <c r="H351" s="26" t="s">
        <v>1568</v>
      </c>
      <c r="I351" s="26" t="s">
        <v>1559</v>
      </c>
      <c r="J351" s="26" t="s">
        <v>1564</v>
      </c>
      <c r="K351" s="21" t="str">
        <f>IF(Tabela813[[#This Row],[C]]&lt;&gt;"",IF(Tabela813[[#This Row],[RED]]&lt;&gt;"",(Tabela813[[#This Row],[RED]] &amp; "."),"") &amp; CONCATENATE(Tabela813[[#This Row],[C]],".",Tabela813[[#This Row],[O]],".",Tabela813[[#This Row],[E]],".",Tabela813[[#This Row],[D1]],".",Tabela813[[#This Row],[D2]],".",Tabela813[[#This Row],[D3]],".",Tabela813[[#This Row],[T]],".",Tabela813[[#This Row],[D4]]),"")</f>
        <v>1.2.1.5.50.4.3.00</v>
      </c>
      <c r="L351" s="27" t="s">
        <v>3777</v>
      </c>
      <c r="M351" s="21" t="str">
        <f t="shared" si="5"/>
        <v>A</v>
      </c>
      <c r="N351" s="21">
        <f>IF(VALUE(Tabela813[[#This Row],[RED]]) &gt; 0,1,0) + IF(VALUE(J351)&gt;0,8,IF(VALUE(I351)&gt;0,7,IF(VALUE(H351)&gt;0,6,IF(VALUE(G351)&gt;0,5,IF(VALUE(F351)&gt;0,4,IF(VALUE(E351)&gt;0,3,IF(VALUE(D351)&gt;0,2,1)))))))</f>
        <v>7</v>
      </c>
      <c r="O351" s="26" t="s">
        <v>55</v>
      </c>
      <c r="P351" s="1" t="s">
        <v>153</v>
      </c>
      <c r="Q351" s="1"/>
      <c r="R351" s="21"/>
      <c r="S351" s="7" t="str">
        <f>Tabela813[[#This Row],[NR]]&amp;" - "&amp;Tabela813[[#This Row],[Especificação]]</f>
        <v>1.2.1.5.50.4.3.00 - Contribuição Patronal Oriunda de Sentenças Judiciais - Servidor Civil - Pensionistas - Dívida Ativa</v>
      </c>
      <c r="T351" s="7" t="str">
        <f>Tabela813[[#This Row],[NR]]&amp;" - "&amp;Tabela813[[#This Row],[Especificação]]</f>
        <v>1.2.1.5.50.4.3.00 - Contribuição Patronal Oriunda de Sentenças Judiciais - Servidor Civil - Pensionistas - Dívida Ativa</v>
      </c>
      <c r="U351" s="7" t="str">
        <f>Tabela813[[#This Row],[NR]]&amp; " - "&amp;Tabela813[[#This Row],[Especificação]]</f>
        <v>1.2.1.5.50.4.3.00 - Contribuição Patronal Oriunda de Sentenças Judiciais - Servidor Civil - Pensionistas - Dívida Ativa</v>
      </c>
    </row>
    <row r="352" spans="1:21" ht="30" x14ac:dyDescent="0.25">
      <c r="A352" s="84"/>
      <c r="B352" s="73"/>
      <c r="C352" s="26" t="s">
        <v>1558</v>
      </c>
      <c r="D352" s="26" t="s">
        <v>1567</v>
      </c>
      <c r="E352" s="26" t="s">
        <v>1558</v>
      </c>
      <c r="F352" s="26" t="s">
        <v>1569</v>
      </c>
      <c r="G352" s="26" t="s">
        <v>1591</v>
      </c>
      <c r="H352" s="26" t="s">
        <v>1568</v>
      </c>
      <c r="I352" s="26" t="s">
        <v>1568</v>
      </c>
      <c r="J352" s="26" t="s">
        <v>1564</v>
      </c>
      <c r="K352" s="21" t="str">
        <f>IF(Tabela813[[#This Row],[C]]&lt;&gt;"",IF(Tabela813[[#This Row],[RED]]&lt;&gt;"",(Tabela813[[#This Row],[RED]] &amp; "."),"") &amp; CONCATENATE(Tabela813[[#This Row],[C]],".",Tabela813[[#This Row],[O]],".",Tabela813[[#This Row],[E]],".",Tabela813[[#This Row],[D1]],".",Tabela813[[#This Row],[D2]],".",Tabela813[[#This Row],[D3]],".",Tabela813[[#This Row],[T]],".",Tabela813[[#This Row],[D4]]),"")</f>
        <v>1.2.1.5.50.4.4.00</v>
      </c>
      <c r="L352" s="27" t="s">
        <v>3778</v>
      </c>
      <c r="M352" s="21" t="str">
        <f t="shared" si="5"/>
        <v>A</v>
      </c>
      <c r="N352" s="21">
        <f>IF(VALUE(Tabela813[[#This Row],[RED]]) &gt; 0,1,0) + IF(VALUE(J352)&gt;0,8,IF(VALUE(I352)&gt;0,7,IF(VALUE(H352)&gt;0,6,IF(VALUE(G352)&gt;0,5,IF(VALUE(F352)&gt;0,4,IF(VALUE(E352)&gt;0,3,IF(VALUE(D352)&gt;0,2,1)))))))</f>
        <v>7</v>
      </c>
      <c r="O352" s="26" t="s">
        <v>55</v>
      </c>
      <c r="P352" s="1" t="s">
        <v>153</v>
      </c>
      <c r="Q352" s="1"/>
      <c r="R352" s="21"/>
      <c r="S352" s="7" t="str">
        <f>Tabela813[[#This Row],[NR]]&amp;" - "&amp;Tabela813[[#This Row],[Especificação]]</f>
        <v>1.2.1.5.50.4.4.00 - Contribuição Patronal Oriunda de Sentenças Judiciais - Servidor Civil - Pensionistas - Dívida Ativa - Multas e Juros de Mora da Dívida Ativa</v>
      </c>
      <c r="T352" s="7" t="str">
        <f>Tabela813[[#This Row],[NR]]&amp;" - "&amp;Tabela813[[#This Row],[Especificação]]</f>
        <v>1.2.1.5.50.4.4.00 - Contribuição Patronal Oriunda de Sentenças Judiciais - Servidor Civil - Pensionistas - Dívida Ativa - Multas e Juros de Mora da Dívida Ativa</v>
      </c>
      <c r="U352" s="7" t="str">
        <f>Tabela813[[#This Row],[NR]]&amp; " - "&amp;Tabela813[[#This Row],[Especificação]]</f>
        <v>1.2.1.5.50.4.4.00 - Contribuição Patronal Oriunda de Sentenças Judiciais - Servidor Civil - Pensionistas - Dívida Ativa - Multas e Juros de Mora da Dívida Ativa</v>
      </c>
    </row>
    <row r="353" spans="1:21" ht="30" x14ac:dyDescent="0.25">
      <c r="A353" s="84"/>
      <c r="B353" s="73"/>
      <c r="C353" s="26" t="s">
        <v>1558</v>
      </c>
      <c r="D353" s="26" t="s">
        <v>1567</v>
      </c>
      <c r="E353" s="26" t="s">
        <v>1558</v>
      </c>
      <c r="F353" s="26" t="s">
        <v>1569</v>
      </c>
      <c r="G353" s="26" t="s">
        <v>1591</v>
      </c>
      <c r="H353" s="26" t="s">
        <v>1568</v>
      </c>
      <c r="I353" s="26" t="s">
        <v>1569</v>
      </c>
      <c r="J353" s="26" t="s">
        <v>1564</v>
      </c>
      <c r="K353" s="21" t="str">
        <f>IF(Tabela813[[#This Row],[C]]&lt;&gt;"",IF(Tabela813[[#This Row],[RED]]&lt;&gt;"",(Tabela813[[#This Row],[RED]] &amp; "."),"") &amp; CONCATENATE(Tabela813[[#This Row],[C]],".",Tabela813[[#This Row],[O]],".",Tabela813[[#This Row],[E]],".",Tabela813[[#This Row],[D1]],".",Tabela813[[#This Row],[D2]],".",Tabela813[[#This Row],[D3]],".",Tabela813[[#This Row],[T]],".",Tabela813[[#This Row],[D4]]),"")</f>
        <v>1.2.1.5.50.4.5.00</v>
      </c>
      <c r="L353" s="27" t="s">
        <v>3779</v>
      </c>
      <c r="M353" s="21" t="str">
        <f t="shared" si="5"/>
        <v>A</v>
      </c>
      <c r="N353" s="21">
        <f>IF(VALUE(Tabela813[[#This Row],[RED]]) &gt; 0,1,0) + IF(VALUE(J353)&gt;0,8,IF(VALUE(I353)&gt;0,7,IF(VALUE(H353)&gt;0,6,IF(VALUE(G353)&gt;0,5,IF(VALUE(F353)&gt;0,4,IF(VALUE(E353)&gt;0,3,IF(VALUE(D353)&gt;0,2,1)))))))</f>
        <v>7</v>
      </c>
      <c r="O353" s="26" t="s">
        <v>55</v>
      </c>
      <c r="P353" s="1" t="s">
        <v>153</v>
      </c>
      <c r="Q353" s="1"/>
      <c r="R353" s="21"/>
      <c r="S353" s="7" t="str">
        <f>Tabela813[[#This Row],[NR]]&amp;" - "&amp;Tabela813[[#This Row],[Especificação]]</f>
        <v>1.2.1.5.50.4.5.00 - Contribuição Patronal Oriunda de Sentenças Judiciais - Servidor Civil - Pensionistas - Multas</v>
      </c>
      <c r="T353" s="7" t="str">
        <f>Tabela813[[#This Row],[NR]]&amp;" - "&amp;Tabela813[[#This Row],[Especificação]]</f>
        <v>1.2.1.5.50.4.5.00 - Contribuição Patronal Oriunda de Sentenças Judiciais - Servidor Civil - Pensionistas - Multas</v>
      </c>
      <c r="U353" s="7" t="str">
        <f>Tabela813[[#This Row],[NR]]&amp; " - "&amp;Tabela813[[#This Row],[Especificação]]</f>
        <v>1.2.1.5.50.4.5.00 - Contribuição Patronal Oriunda de Sentenças Judiciais - Servidor Civil - Pensionistas - Multas</v>
      </c>
    </row>
    <row r="354" spans="1:21" ht="30" x14ac:dyDescent="0.25">
      <c r="A354" s="84"/>
      <c r="B354" s="73"/>
      <c r="C354" s="26" t="s">
        <v>1558</v>
      </c>
      <c r="D354" s="26" t="s">
        <v>1567</v>
      </c>
      <c r="E354" s="26" t="s">
        <v>1558</v>
      </c>
      <c r="F354" s="26" t="s">
        <v>1569</v>
      </c>
      <c r="G354" s="26" t="s">
        <v>1591</v>
      </c>
      <c r="H354" s="26" t="s">
        <v>1568</v>
      </c>
      <c r="I354" s="26" t="s">
        <v>1563</v>
      </c>
      <c r="J354" s="26" t="s">
        <v>1564</v>
      </c>
      <c r="K354" s="21" t="str">
        <f>IF(Tabela813[[#This Row],[C]]&lt;&gt;"",IF(Tabela813[[#This Row],[RED]]&lt;&gt;"",(Tabela813[[#This Row],[RED]] &amp; "."),"") &amp; CONCATENATE(Tabela813[[#This Row],[C]],".",Tabela813[[#This Row],[O]],".",Tabela813[[#This Row],[E]],".",Tabela813[[#This Row],[D1]],".",Tabela813[[#This Row],[D2]],".",Tabela813[[#This Row],[D3]],".",Tabela813[[#This Row],[T]],".",Tabela813[[#This Row],[D4]]),"")</f>
        <v>1.2.1.5.50.4.6.00</v>
      </c>
      <c r="L354" s="27" t="s">
        <v>3780</v>
      </c>
      <c r="M354" s="21" t="str">
        <f t="shared" si="5"/>
        <v>A</v>
      </c>
      <c r="N354" s="21">
        <f>IF(VALUE(Tabela813[[#This Row],[RED]]) &gt; 0,1,0) + IF(VALUE(J354)&gt;0,8,IF(VALUE(I354)&gt;0,7,IF(VALUE(H354)&gt;0,6,IF(VALUE(G354)&gt;0,5,IF(VALUE(F354)&gt;0,4,IF(VALUE(E354)&gt;0,3,IF(VALUE(D354)&gt;0,2,1)))))))</f>
        <v>7</v>
      </c>
      <c r="O354" s="26" t="s">
        <v>55</v>
      </c>
      <c r="P354" s="1" t="s">
        <v>153</v>
      </c>
      <c r="Q354" s="1"/>
      <c r="R354" s="21"/>
      <c r="S354" s="7" t="str">
        <f>Tabela813[[#This Row],[NR]]&amp;" - "&amp;Tabela813[[#This Row],[Especificação]]</f>
        <v>1.2.1.5.50.4.6.00 - Contribuição Patronal Oriunda de Sentenças Judiciais - Servidor Civil - Pensionistas - Juros de Mora</v>
      </c>
      <c r="T354" s="7" t="str">
        <f>Tabela813[[#This Row],[NR]]&amp;" - "&amp;Tabela813[[#This Row],[Especificação]]</f>
        <v>1.2.1.5.50.4.6.00 - Contribuição Patronal Oriunda de Sentenças Judiciais - Servidor Civil - Pensionistas - Juros de Mora</v>
      </c>
      <c r="U354" s="7" t="str">
        <f>Tabela813[[#This Row],[NR]]&amp; " - "&amp;Tabela813[[#This Row],[Especificação]]</f>
        <v>1.2.1.5.50.4.6.00 - Contribuição Patronal Oriunda de Sentenças Judiciais - Servidor Civil - Pensionistas - Juros de Mora</v>
      </c>
    </row>
    <row r="355" spans="1:21" ht="30" x14ac:dyDescent="0.25">
      <c r="A355" s="84"/>
      <c r="B355" s="73"/>
      <c r="C355" s="26" t="s">
        <v>1558</v>
      </c>
      <c r="D355" s="26" t="s">
        <v>1567</v>
      </c>
      <c r="E355" s="26" t="s">
        <v>1558</v>
      </c>
      <c r="F355" s="26" t="s">
        <v>1569</v>
      </c>
      <c r="G355" s="26" t="s">
        <v>1591</v>
      </c>
      <c r="H355" s="26" t="s">
        <v>1568</v>
      </c>
      <c r="I355" s="26" t="s">
        <v>1565</v>
      </c>
      <c r="J355" s="26" t="s">
        <v>1564</v>
      </c>
      <c r="K355" s="21" t="str">
        <f>IF(Tabela813[[#This Row],[C]]&lt;&gt;"",IF(Tabela813[[#This Row],[RED]]&lt;&gt;"",(Tabela813[[#This Row],[RED]] &amp; "."),"") &amp; CONCATENATE(Tabela813[[#This Row],[C]],".",Tabela813[[#This Row],[O]],".",Tabela813[[#This Row],[E]],".",Tabela813[[#This Row],[D1]],".",Tabela813[[#This Row],[D2]],".",Tabela813[[#This Row],[D3]],".",Tabela813[[#This Row],[T]],".",Tabela813[[#This Row],[D4]]),"")</f>
        <v>1.2.1.5.50.4.7.00</v>
      </c>
      <c r="L355" s="27" t="s">
        <v>3781</v>
      </c>
      <c r="M355" s="21" t="str">
        <f t="shared" si="5"/>
        <v>A</v>
      </c>
      <c r="N355" s="21">
        <f>IF(VALUE(Tabela813[[#This Row],[RED]]) &gt; 0,1,0) + IF(VALUE(J355)&gt;0,8,IF(VALUE(I355)&gt;0,7,IF(VALUE(H355)&gt;0,6,IF(VALUE(G355)&gt;0,5,IF(VALUE(F355)&gt;0,4,IF(VALUE(E355)&gt;0,3,IF(VALUE(D355)&gt;0,2,1)))))))</f>
        <v>7</v>
      </c>
      <c r="O355" s="26" t="s">
        <v>55</v>
      </c>
      <c r="P355" s="1" t="s">
        <v>153</v>
      </c>
      <c r="Q355" s="1"/>
      <c r="R355" s="21"/>
      <c r="S355" s="7" t="str">
        <f>Tabela813[[#This Row],[NR]]&amp;" - "&amp;Tabela813[[#This Row],[Especificação]]</f>
        <v>1.2.1.5.50.4.7.00 - Contribuição Patronal Oriunda de Sentenças Judiciais - Servidor Civil - Pensionistas - Dívida Ativa - Multas da Dívida Ativa</v>
      </c>
      <c r="T355" s="7" t="str">
        <f>Tabela813[[#This Row],[NR]]&amp;" - "&amp;Tabela813[[#This Row],[Especificação]]</f>
        <v>1.2.1.5.50.4.7.00 - Contribuição Patronal Oriunda de Sentenças Judiciais - Servidor Civil - Pensionistas - Dívida Ativa - Multas da Dívida Ativa</v>
      </c>
      <c r="U355" s="7" t="str">
        <f>Tabela813[[#This Row],[NR]]&amp; " - "&amp;Tabela813[[#This Row],[Especificação]]</f>
        <v>1.2.1.5.50.4.7.00 - Contribuição Patronal Oriunda de Sentenças Judiciais - Servidor Civil - Pensionistas - Dívida Ativa - Multas da Dívida Ativa</v>
      </c>
    </row>
    <row r="356" spans="1:21" ht="30" x14ac:dyDescent="0.25">
      <c r="A356" s="84"/>
      <c r="B356" s="73"/>
      <c r="C356" s="26" t="s">
        <v>1558</v>
      </c>
      <c r="D356" s="26" t="s">
        <v>1567</v>
      </c>
      <c r="E356" s="26" t="s">
        <v>1558</v>
      </c>
      <c r="F356" s="26" t="s">
        <v>1569</v>
      </c>
      <c r="G356" s="26" t="s">
        <v>1591</v>
      </c>
      <c r="H356" s="26" t="s">
        <v>1568</v>
      </c>
      <c r="I356" s="26" t="s">
        <v>1566</v>
      </c>
      <c r="J356" s="26" t="s">
        <v>1564</v>
      </c>
      <c r="K356" s="21" t="str">
        <f>IF(Tabela813[[#This Row],[C]]&lt;&gt;"",IF(Tabela813[[#This Row],[RED]]&lt;&gt;"",(Tabela813[[#This Row],[RED]] &amp; "."),"") &amp; CONCATENATE(Tabela813[[#This Row],[C]],".",Tabela813[[#This Row],[O]],".",Tabela813[[#This Row],[E]],".",Tabela813[[#This Row],[D1]],".",Tabela813[[#This Row],[D2]],".",Tabela813[[#This Row],[D3]],".",Tabela813[[#This Row],[T]],".",Tabela813[[#This Row],[D4]]),"")</f>
        <v>1.2.1.5.50.4.8.00</v>
      </c>
      <c r="L356" s="27" t="s">
        <v>3782</v>
      </c>
      <c r="M356" s="21" t="str">
        <f t="shared" si="5"/>
        <v>A</v>
      </c>
      <c r="N356" s="21">
        <f>IF(VALUE(Tabela813[[#This Row],[RED]]) &gt; 0,1,0) + IF(VALUE(J356)&gt;0,8,IF(VALUE(I356)&gt;0,7,IF(VALUE(H356)&gt;0,6,IF(VALUE(G356)&gt;0,5,IF(VALUE(F356)&gt;0,4,IF(VALUE(E356)&gt;0,3,IF(VALUE(D356)&gt;0,2,1)))))))</f>
        <v>7</v>
      </c>
      <c r="O356" s="26" t="s">
        <v>55</v>
      </c>
      <c r="P356" s="1" t="s">
        <v>153</v>
      </c>
      <c r="Q356" s="1"/>
      <c r="R356" s="21"/>
      <c r="S356" s="7" t="str">
        <f>Tabela813[[#This Row],[NR]]&amp;" - "&amp;Tabela813[[#This Row],[Especificação]]</f>
        <v>1.2.1.5.50.4.8.00 - Contribuição Patronal Oriunda de Sentenças Judiciais - Servidor Civil - Pensionistas - Juros de Mora da Dívida Ativa</v>
      </c>
      <c r="T356" s="7" t="str">
        <f>Tabela813[[#This Row],[NR]]&amp;" - "&amp;Tabela813[[#This Row],[Especificação]]</f>
        <v>1.2.1.5.50.4.8.00 - Contribuição Patronal Oriunda de Sentenças Judiciais - Servidor Civil - Pensionistas - Juros de Mora da Dívida Ativa</v>
      </c>
      <c r="U356" s="7" t="str">
        <f>Tabela813[[#This Row],[NR]]&amp; " - "&amp;Tabela813[[#This Row],[Especificação]]</f>
        <v>1.2.1.5.50.4.8.00 - Contribuição Patronal Oriunda de Sentenças Judiciais - Servidor Civil - Pensionistas - Juros de Mora da Dívida Ativa</v>
      </c>
    </row>
    <row r="357" spans="1:21" ht="30" x14ac:dyDescent="0.25">
      <c r="A357" s="84"/>
      <c r="B357" s="73"/>
      <c r="C357" s="26" t="s">
        <v>1558</v>
      </c>
      <c r="D357" s="26" t="s">
        <v>1567</v>
      </c>
      <c r="E357" s="26" t="s">
        <v>1558</v>
      </c>
      <c r="F357" s="26" t="s">
        <v>1569</v>
      </c>
      <c r="G357" s="26" t="s">
        <v>1596</v>
      </c>
      <c r="H357" s="26" t="s">
        <v>1561</v>
      </c>
      <c r="I357" s="26" t="s">
        <v>1561</v>
      </c>
      <c r="J357" s="26" t="s">
        <v>1564</v>
      </c>
      <c r="K357" s="21" t="str">
        <f>IF(Tabela813[[#This Row],[C]]&lt;&gt;"",IF(Tabela813[[#This Row],[RED]]&lt;&gt;"",(Tabela813[[#This Row],[RED]] &amp; "."),"") &amp; CONCATENATE(Tabela813[[#This Row],[C]],".",Tabela813[[#This Row],[O]],".",Tabela813[[#This Row],[E]],".",Tabela813[[#This Row],[D1]],".",Tabela813[[#This Row],[D2]],".",Tabela813[[#This Row],[D3]],".",Tabela813[[#This Row],[T]],".",Tabela813[[#This Row],[D4]]),"")</f>
        <v>1.2.1.5.51.0.0.00</v>
      </c>
      <c r="L357" s="27" t="s">
        <v>154</v>
      </c>
      <c r="M357" s="21" t="str">
        <f t="shared" si="5"/>
        <v>S</v>
      </c>
      <c r="N357" s="21">
        <f>IF(VALUE(Tabela813[[#This Row],[RED]]) &gt; 0,1,0) + IF(VALUE(J357)&gt;0,8,IF(VALUE(I357)&gt;0,7,IF(VALUE(H357)&gt;0,6,IF(VALUE(G357)&gt;0,5,IF(VALUE(F357)&gt;0,4,IF(VALUE(E357)&gt;0,3,IF(VALUE(D357)&gt;0,2,1)))))))</f>
        <v>5</v>
      </c>
      <c r="O357" s="26" t="s">
        <v>55</v>
      </c>
      <c r="P357" s="1" t="s">
        <v>173</v>
      </c>
      <c r="Q357" s="1"/>
      <c r="R357" s="21"/>
      <c r="S357" s="7" t="str">
        <f>Tabela813[[#This Row],[NR]]&amp;" - "&amp;Tabela813[[#This Row],[Especificação]]</f>
        <v>1.2.1.5.51.0.0.00 - Contribuição Patronal - Parcelamentos</v>
      </c>
      <c r="T357" s="7" t="str">
        <f>Tabela813[[#This Row],[NR]]&amp;" - "&amp;Tabela813[[#This Row],[Especificação]]</f>
        <v>1.2.1.5.51.0.0.00 - Contribuição Patronal - Parcelamentos</v>
      </c>
      <c r="U357" s="7" t="str">
        <f>Tabela813[[#This Row],[NR]]&amp; " - "&amp;Tabela813[[#This Row],[Especificação]]</f>
        <v>1.2.1.5.51.0.0.00 - Contribuição Patronal - Parcelamentos</v>
      </c>
    </row>
    <row r="358" spans="1:21" ht="30" x14ac:dyDescent="0.25">
      <c r="A358" s="84"/>
      <c r="B358" s="73"/>
      <c r="C358" s="26" t="s">
        <v>1558</v>
      </c>
      <c r="D358" s="26" t="s">
        <v>1567</v>
      </c>
      <c r="E358" s="26" t="s">
        <v>1558</v>
      </c>
      <c r="F358" s="26" t="s">
        <v>1569</v>
      </c>
      <c r="G358" s="26" t="s">
        <v>1596</v>
      </c>
      <c r="H358" s="26" t="s">
        <v>1558</v>
      </c>
      <c r="I358" s="26" t="s">
        <v>1561</v>
      </c>
      <c r="J358" s="26" t="s">
        <v>1564</v>
      </c>
      <c r="K358" s="21" t="str">
        <f>IF(Tabela813[[#This Row],[C]]&lt;&gt;"",IF(Tabela813[[#This Row],[RED]]&lt;&gt;"",(Tabela813[[#This Row],[RED]] &amp; "."),"") &amp; CONCATENATE(Tabela813[[#This Row],[C]],".",Tabela813[[#This Row],[O]],".",Tabela813[[#This Row],[E]],".",Tabela813[[#This Row],[D1]],".",Tabela813[[#This Row],[D2]],".",Tabela813[[#This Row],[D3]],".",Tabela813[[#This Row],[T]],".",Tabela813[[#This Row],[D4]]),"")</f>
        <v>1.2.1.5.51.1.0.00</v>
      </c>
      <c r="L358" s="27" t="s">
        <v>155</v>
      </c>
      <c r="M358" s="21" t="str">
        <f t="shared" si="5"/>
        <v>S</v>
      </c>
      <c r="N358" s="21">
        <f>IF(VALUE(Tabela813[[#This Row],[RED]]) &gt; 0,1,0) + IF(VALUE(J358)&gt;0,8,IF(VALUE(I358)&gt;0,7,IF(VALUE(H358)&gt;0,6,IF(VALUE(G358)&gt;0,5,IF(VALUE(F358)&gt;0,4,IF(VALUE(E358)&gt;0,3,IF(VALUE(D358)&gt;0,2,1)))))))</f>
        <v>6</v>
      </c>
      <c r="O358" s="26" t="s">
        <v>55</v>
      </c>
      <c r="P358" s="1" t="s">
        <v>156</v>
      </c>
      <c r="Q358" s="1"/>
      <c r="R358" s="21"/>
      <c r="S358" s="7" t="str">
        <f>Tabela813[[#This Row],[NR]]&amp;" - "&amp;Tabela813[[#This Row],[Especificação]]</f>
        <v>1.2.1.5.51.1.0.00 - Contribuição Patronal - Servidor Civil Ativo - Parcelamentos</v>
      </c>
      <c r="T358" s="7" t="str">
        <f>Tabela813[[#This Row],[NR]]&amp;" - "&amp;Tabela813[[#This Row],[Especificação]]</f>
        <v>1.2.1.5.51.1.0.00 - Contribuição Patronal - Servidor Civil Ativo - Parcelamentos</v>
      </c>
      <c r="U358" s="7" t="str">
        <f>Tabela813[[#This Row],[NR]]&amp; " - "&amp;Tabela813[[#This Row],[Especificação]]</f>
        <v>1.2.1.5.51.1.0.00 - Contribuição Patronal - Servidor Civil Ativo - Parcelamentos</v>
      </c>
    </row>
    <row r="359" spans="1:21" ht="30" x14ac:dyDescent="0.25">
      <c r="A359" s="84"/>
      <c r="B359" s="73"/>
      <c r="C359" s="26" t="s">
        <v>1558</v>
      </c>
      <c r="D359" s="26" t="s">
        <v>1567</v>
      </c>
      <c r="E359" s="26" t="s">
        <v>1558</v>
      </c>
      <c r="F359" s="26" t="s">
        <v>1569</v>
      </c>
      <c r="G359" s="26" t="s">
        <v>1596</v>
      </c>
      <c r="H359" s="26" t="s">
        <v>1558</v>
      </c>
      <c r="I359" s="26" t="s">
        <v>1558</v>
      </c>
      <c r="J359" s="26" t="s">
        <v>1564</v>
      </c>
      <c r="K359" s="21" t="str">
        <f>IF(Tabela813[[#This Row],[C]]&lt;&gt;"",IF(Tabela813[[#This Row],[RED]]&lt;&gt;"",(Tabela813[[#This Row],[RED]] &amp; "."),"") &amp; CONCATENATE(Tabela813[[#This Row],[C]],".",Tabela813[[#This Row],[O]],".",Tabela813[[#This Row],[E]],".",Tabela813[[#This Row],[D1]],".",Tabela813[[#This Row],[D2]],".",Tabela813[[#This Row],[D3]],".",Tabela813[[#This Row],[T]],".",Tabela813[[#This Row],[D4]]),"")</f>
        <v>1.2.1.5.51.1.1.00</v>
      </c>
      <c r="L359" s="27" t="s">
        <v>1061</v>
      </c>
      <c r="M359" s="21" t="str">
        <f t="shared" si="5"/>
        <v>A</v>
      </c>
      <c r="N359" s="21">
        <f>IF(VALUE(Tabela813[[#This Row],[RED]]) &gt; 0,1,0) + IF(VALUE(J359)&gt;0,8,IF(VALUE(I359)&gt;0,7,IF(VALUE(H359)&gt;0,6,IF(VALUE(G359)&gt;0,5,IF(VALUE(F359)&gt;0,4,IF(VALUE(E359)&gt;0,3,IF(VALUE(D359)&gt;0,2,1)))))))</f>
        <v>7</v>
      </c>
      <c r="O359" s="26" t="s">
        <v>55</v>
      </c>
      <c r="P359" s="1" t="s">
        <v>156</v>
      </c>
      <c r="Q359" s="1"/>
      <c r="R359" s="21"/>
      <c r="S359" s="7" t="str">
        <f>Tabela813[[#This Row],[NR]]&amp;" - "&amp;Tabela813[[#This Row],[Especificação]]</f>
        <v>1.2.1.5.51.1.1.00 - Contribuição Patronal - Servidor Civil Ativo - Parcelamentos - Principal</v>
      </c>
      <c r="T359" s="7" t="str">
        <f>Tabela813[[#This Row],[NR]]&amp;" - "&amp;Tabela813[[#This Row],[Especificação]]</f>
        <v>1.2.1.5.51.1.1.00 - Contribuição Patronal - Servidor Civil Ativo - Parcelamentos - Principal</v>
      </c>
      <c r="U359" s="7" t="str">
        <f>Tabela813[[#This Row],[NR]]&amp; " - "&amp;Tabela813[[#This Row],[Especificação]]</f>
        <v>1.2.1.5.51.1.1.00 - Contribuição Patronal - Servidor Civil Ativo - Parcelamentos - Principal</v>
      </c>
    </row>
    <row r="360" spans="1:21" ht="30" x14ac:dyDescent="0.25">
      <c r="A360" s="84"/>
      <c r="B360" s="73"/>
      <c r="C360" s="26" t="s">
        <v>1558</v>
      </c>
      <c r="D360" s="26" t="s">
        <v>1567</v>
      </c>
      <c r="E360" s="26" t="s">
        <v>1558</v>
      </c>
      <c r="F360" s="26" t="s">
        <v>1569</v>
      </c>
      <c r="G360" s="26" t="s">
        <v>1596</v>
      </c>
      <c r="H360" s="26" t="s">
        <v>1558</v>
      </c>
      <c r="I360" s="26" t="s">
        <v>1567</v>
      </c>
      <c r="J360" s="26" t="s">
        <v>1564</v>
      </c>
      <c r="K360" s="21" t="str">
        <f>IF(Tabela813[[#This Row],[C]]&lt;&gt;"",IF(Tabela813[[#This Row],[RED]]&lt;&gt;"",(Tabela813[[#This Row],[RED]] &amp; "."),"") &amp; CONCATENATE(Tabela813[[#This Row],[C]],".",Tabela813[[#This Row],[O]],".",Tabela813[[#This Row],[E]],".",Tabela813[[#This Row],[D1]],".",Tabela813[[#This Row],[D2]],".",Tabela813[[#This Row],[D3]],".",Tabela813[[#This Row],[T]],".",Tabela813[[#This Row],[D4]]),"")</f>
        <v>1.2.1.5.51.1.2.00</v>
      </c>
      <c r="L360" s="27" t="s">
        <v>1062</v>
      </c>
      <c r="M360" s="21" t="str">
        <f t="shared" si="5"/>
        <v>A</v>
      </c>
      <c r="N360" s="21">
        <f>IF(VALUE(Tabela813[[#This Row],[RED]]) &gt; 0,1,0) + IF(VALUE(J360)&gt;0,8,IF(VALUE(I360)&gt;0,7,IF(VALUE(H360)&gt;0,6,IF(VALUE(G360)&gt;0,5,IF(VALUE(F360)&gt;0,4,IF(VALUE(E360)&gt;0,3,IF(VALUE(D360)&gt;0,2,1)))))))</f>
        <v>7</v>
      </c>
      <c r="O360" s="26" t="s">
        <v>55</v>
      </c>
      <c r="P360" s="1" t="s">
        <v>156</v>
      </c>
      <c r="Q360" s="1"/>
      <c r="R360" s="21"/>
      <c r="S360" s="7" t="str">
        <f>Tabela813[[#This Row],[NR]]&amp;" - "&amp;Tabela813[[#This Row],[Especificação]]</f>
        <v>1.2.1.5.51.1.2.00 - Contribuição Patronal - Servidor Civil Ativo - Parcelamentos - Multas e Juros de Mora</v>
      </c>
      <c r="T360" s="7" t="str">
        <f>Tabela813[[#This Row],[NR]]&amp;" - "&amp;Tabela813[[#This Row],[Especificação]]</f>
        <v>1.2.1.5.51.1.2.00 - Contribuição Patronal - Servidor Civil Ativo - Parcelamentos - Multas e Juros de Mora</v>
      </c>
      <c r="U360" s="7" t="str">
        <f>Tabela813[[#This Row],[NR]]&amp; " - "&amp;Tabela813[[#This Row],[Especificação]]</f>
        <v>1.2.1.5.51.1.2.00 - Contribuição Patronal - Servidor Civil Ativo - Parcelamentos - Multas e Juros de Mora</v>
      </c>
    </row>
    <row r="361" spans="1:21" ht="30" x14ac:dyDescent="0.25">
      <c r="A361" s="84"/>
      <c r="B361" s="73"/>
      <c r="C361" s="26" t="s">
        <v>1558</v>
      </c>
      <c r="D361" s="26" t="s">
        <v>1567</v>
      </c>
      <c r="E361" s="26" t="s">
        <v>1558</v>
      </c>
      <c r="F361" s="26" t="s">
        <v>1569</v>
      </c>
      <c r="G361" s="26" t="s">
        <v>1596</v>
      </c>
      <c r="H361" s="26" t="s">
        <v>1558</v>
      </c>
      <c r="I361" s="26" t="s">
        <v>1559</v>
      </c>
      <c r="J361" s="26" t="s">
        <v>1564</v>
      </c>
      <c r="K361" s="21" t="str">
        <f>IF(Tabela813[[#This Row],[C]]&lt;&gt;"",IF(Tabela813[[#This Row],[RED]]&lt;&gt;"",(Tabela813[[#This Row],[RED]] &amp; "."),"") &amp; CONCATENATE(Tabela813[[#This Row],[C]],".",Tabela813[[#This Row],[O]],".",Tabela813[[#This Row],[E]],".",Tabela813[[#This Row],[D1]],".",Tabela813[[#This Row],[D2]],".",Tabela813[[#This Row],[D3]],".",Tabela813[[#This Row],[T]],".",Tabela813[[#This Row],[D4]]),"")</f>
        <v>1.2.1.5.51.1.3.00</v>
      </c>
      <c r="L361" s="27" t="s">
        <v>1063</v>
      </c>
      <c r="M361" s="21" t="str">
        <f t="shared" si="5"/>
        <v>A</v>
      </c>
      <c r="N361" s="21">
        <f>IF(VALUE(Tabela813[[#This Row],[RED]]) &gt; 0,1,0) + IF(VALUE(J361)&gt;0,8,IF(VALUE(I361)&gt;0,7,IF(VALUE(H361)&gt;0,6,IF(VALUE(G361)&gt;0,5,IF(VALUE(F361)&gt;0,4,IF(VALUE(E361)&gt;0,3,IF(VALUE(D361)&gt;0,2,1)))))))</f>
        <v>7</v>
      </c>
      <c r="O361" s="26" t="s">
        <v>55</v>
      </c>
      <c r="P361" s="1" t="s">
        <v>156</v>
      </c>
      <c r="Q361" s="1"/>
      <c r="R361" s="21"/>
      <c r="S361" s="7" t="str">
        <f>Tabela813[[#This Row],[NR]]&amp;" - "&amp;Tabela813[[#This Row],[Especificação]]</f>
        <v>1.2.1.5.51.1.3.00 - Contribuição Patronal - Servidor Civil Ativo - Parcelamentos - Dívida Ativa</v>
      </c>
      <c r="T361" s="7" t="str">
        <f>Tabela813[[#This Row],[NR]]&amp;" - "&amp;Tabela813[[#This Row],[Especificação]]</f>
        <v>1.2.1.5.51.1.3.00 - Contribuição Patronal - Servidor Civil Ativo - Parcelamentos - Dívida Ativa</v>
      </c>
      <c r="U361" s="7" t="str">
        <f>Tabela813[[#This Row],[NR]]&amp; " - "&amp;Tabela813[[#This Row],[Especificação]]</f>
        <v>1.2.1.5.51.1.3.00 - Contribuição Patronal - Servidor Civil Ativo - Parcelamentos - Dívida Ativa</v>
      </c>
    </row>
    <row r="362" spans="1:21" ht="30" x14ac:dyDescent="0.25">
      <c r="A362" s="84"/>
      <c r="B362" s="73"/>
      <c r="C362" s="26" t="s">
        <v>1558</v>
      </c>
      <c r="D362" s="26" t="s">
        <v>1567</v>
      </c>
      <c r="E362" s="26" t="s">
        <v>1558</v>
      </c>
      <c r="F362" s="26" t="s">
        <v>1569</v>
      </c>
      <c r="G362" s="26" t="s">
        <v>1596</v>
      </c>
      <c r="H362" s="26" t="s">
        <v>1558</v>
      </c>
      <c r="I362" s="26" t="s">
        <v>1568</v>
      </c>
      <c r="J362" s="26" t="s">
        <v>1564</v>
      </c>
      <c r="K362" s="21" t="str">
        <f>IF(Tabela813[[#This Row],[C]]&lt;&gt;"",IF(Tabela813[[#This Row],[RED]]&lt;&gt;"",(Tabela813[[#This Row],[RED]] &amp; "."),"") &amp; CONCATENATE(Tabela813[[#This Row],[C]],".",Tabela813[[#This Row],[O]],".",Tabela813[[#This Row],[E]],".",Tabela813[[#This Row],[D1]],".",Tabela813[[#This Row],[D2]],".",Tabela813[[#This Row],[D3]],".",Tabela813[[#This Row],[T]],".",Tabela813[[#This Row],[D4]]),"")</f>
        <v>1.2.1.5.51.1.4.00</v>
      </c>
      <c r="L362" s="27" t="s">
        <v>1064</v>
      </c>
      <c r="M362" s="21" t="str">
        <f t="shared" si="5"/>
        <v>A</v>
      </c>
      <c r="N362" s="21">
        <f>IF(VALUE(Tabela813[[#This Row],[RED]]) &gt; 0,1,0) + IF(VALUE(J362)&gt;0,8,IF(VALUE(I362)&gt;0,7,IF(VALUE(H362)&gt;0,6,IF(VALUE(G362)&gt;0,5,IF(VALUE(F362)&gt;0,4,IF(VALUE(E362)&gt;0,3,IF(VALUE(D362)&gt;0,2,1)))))))</f>
        <v>7</v>
      </c>
      <c r="O362" s="26" t="s">
        <v>55</v>
      </c>
      <c r="P362" s="1" t="s">
        <v>156</v>
      </c>
      <c r="Q362" s="1"/>
      <c r="R362" s="21"/>
      <c r="S362" s="7" t="str">
        <f>Tabela813[[#This Row],[NR]]&amp;" - "&amp;Tabela813[[#This Row],[Especificação]]</f>
        <v>1.2.1.5.51.1.4.00 - Contribuição Patronal - Servidor Civil Ativo - Parcelamentos - Dívida Ativa - Multas e Juros de Mora da Dívida Ativa</v>
      </c>
      <c r="T362" s="7" t="str">
        <f>Tabela813[[#This Row],[NR]]&amp;" - "&amp;Tabela813[[#This Row],[Especificação]]</f>
        <v>1.2.1.5.51.1.4.00 - Contribuição Patronal - Servidor Civil Ativo - Parcelamentos - Dívida Ativa - Multas e Juros de Mora da Dívida Ativa</v>
      </c>
      <c r="U362" s="7" t="str">
        <f>Tabela813[[#This Row],[NR]]&amp; " - "&amp;Tabela813[[#This Row],[Especificação]]</f>
        <v>1.2.1.5.51.1.4.00 - Contribuição Patronal - Servidor Civil Ativo - Parcelamentos - Dívida Ativa - Multas e Juros de Mora da Dívida Ativa</v>
      </c>
    </row>
    <row r="363" spans="1:21" ht="30" x14ac:dyDescent="0.25">
      <c r="A363" s="84"/>
      <c r="B363" s="73"/>
      <c r="C363" s="26" t="s">
        <v>1558</v>
      </c>
      <c r="D363" s="26" t="s">
        <v>1567</v>
      </c>
      <c r="E363" s="26" t="s">
        <v>1558</v>
      </c>
      <c r="F363" s="26" t="s">
        <v>1569</v>
      </c>
      <c r="G363" s="26" t="s">
        <v>1596</v>
      </c>
      <c r="H363" s="26" t="s">
        <v>1558</v>
      </c>
      <c r="I363" s="26" t="s">
        <v>1569</v>
      </c>
      <c r="J363" s="26" t="s">
        <v>1564</v>
      </c>
      <c r="K363" s="21" t="str">
        <f>IF(Tabela813[[#This Row],[C]]&lt;&gt;"",IF(Tabela813[[#This Row],[RED]]&lt;&gt;"",(Tabela813[[#This Row],[RED]] &amp; "."),"") &amp; CONCATENATE(Tabela813[[#This Row],[C]],".",Tabela813[[#This Row],[O]],".",Tabela813[[#This Row],[E]],".",Tabela813[[#This Row],[D1]],".",Tabela813[[#This Row],[D2]],".",Tabela813[[#This Row],[D3]],".",Tabela813[[#This Row],[T]],".",Tabela813[[#This Row],[D4]]),"")</f>
        <v>1.2.1.5.51.1.5.00</v>
      </c>
      <c r="L363" s="27" t="s">
        <v>1065</v>
      </c>
      <c r="M363" s="21" t="str">
        <f t="shared" si="5"/>
        <v>A</v>
      </c>
      <c r="N363" s="21">
        <f>IF(VALUE(Tabela813[[#This Row],[RED]]) &gt; 0,1,0) + IF(VALUE(J363)&gt;0,8,IF(VALUE(I363)&gt;0,7,IF(VALUE(H363)&gt;0,6,IF(VALUE(G363)&gt;0,5,IF(VALUE(F363)&gt;0,4,IF(VALUE(E363)&gt;0,3,IF(VALUE(D363)&gt;0,2,1)))))))</f>
        <v>7</v>
      </c>
      <c r="O363" s="26" t="s">
        <v>55</v>
      </c>
      <c r="P363" s="1" t="s">
        <v>156</v>
      </c>
      <c r="Q363" s="1"/>
      <c r="R363" s="21"/>
      <c r="S363" s="7" t="str">
        <f>Tabela813[[#This Row],[NR]]&amp;" - "&amp;Tabela813[[#This Row],[Especificação]]</f>
        <v>1.2.1.5.51.1.5.00 - Contribuição Patronal - Servidor Civil Ativo - Parcelamentos - Multas</v>
      </c>
      <c r="T363" s="7" t="str">
        <f>Tabela813[[#This Row],[NR]]&amp;" - "&amp;Tabela813[[#This Row],[Especificação]]</f>
        <v>1.2.1.5.51.1.5.00 - Contribuição Patronal - Servidor Civil Ativo - Parcelamentos - Multas</v>
      </c>
      <c r="U363" s="7" t="str">
        <f>Tabela813[[#This Row],[NR]]&amp; " - "&amp;Tabela813[[#This Row],[Especificação]]</f>
        <v>1.2.1.5.51.1.5.00 - Contribuição Patronal - Servidor Civil Ativo - Parcelamentos - Multas</v>
      </c>
    </row>
    <row r="364" spans="1:21" ht="30" x14ac:dyDescent="0.25">
      <c r="A364" s="84"/>
      <c r="B364" s="73"/>
      <c r="C364" s="26" t="s">
        <v>1558</v>
      </c>
      <c r="D364" s="26" t="s">
        <v>1567</v>
      </c>
      <c r="E364" s="26" t="s">
        <v>1558</v>
      </c>
      <c r="F364" s="26" t="s">
        <v>1569</v>
      </c>
      <c r="G364" s="26" t="s">
        <v>1596</v>
      </c>
      <c r="H364" s="26" t="s">
        <v>1558</v>
      </c>
      <c r="I364" s="26" t="s">
        <v>1563</v>
      </c>
      <c r="J364" s="26" t="s">
        <v>1564</v>
      </c>
      <c r="K364" s="21" t="str">
        <f>IF(Tabela813[[#This Row],[C]]&lt;&gt;"",IF(Tabela813[[#This Row],[RED]]&lt;&gt;"",(Tabela813[[#This Row],[RED]] &amp; "."),"") &amp; CONCATENATE(Tabela813[[#This Row],[C]],".",Tabela813[[#This Row],[O]],".",Tabela813[[#This Row],[E]],".",Tabela813[[#This Row],[D1]],".",Tabela813[[#This Row],[D2]],".",Tabela813[[#This Row],[D3]],".",Tabela813[[#This Row],[T]],".",Tabela813[[#This Row],[D4]]),"")</f>
        <v>1.2.1.5.51.1.6.00</v>
      </c>
      <c r="L364" s="27" t="s">
        <v>1066</v>
      </c>
      <c r="M364" s="21" t="str">
        <f t="shared" si="5"/>
        <v>A</v>
      </c>
      <c r="N364" s="21">
        <f>IF(VALUE(Tabela813[[#This Row],[RED]]) &gt; 0,1,0) + IF(VALUE(J364)&gt;0,8,IF(VALUE(I364)&gt;0,7,IF(VALUE(H364)&gt;0,6,IF(VALUE(G364)&gt;0,5,IF(VALUE(F364)&gt;0,4,IF(VALUE(E364)&gt;0,3,IF(VALUE(D364)&gt;0,2,1)))))))</f>
        <v>7</v>
      </c>
      <c r="O364" s="26" t="s">
        <v>55</v>
      </c>
      <c r="P364" s="1" t="s">
        <v>156</v>
      </c>
      <c r="Q364" s="1"/>
      <c r="R364" s="21"/>
      <c r="S364" s="7" t="str">
        <f>Tabela813[[#This Row],[NR]]&amp;" - "&amp;Tabela813[[#This Row],[Especificação]]</f>
        <v>1.2.1.5.51.1.6.00 - Contribuição Patronal - Servidor Civil Ativo - Parcelamentos - Juros de Mora</v>
      </c>
      <c r="T364" s="7" t="str">
        <f>Tabela813[[#This Row],[NR]]&amp;" - "&amp;Tabela813[[#This Row],[Especificação]]</f>
        <v>1.2.1.5.51.1.6.00 - Contribuição Patronal - Servidor Civil Ativo - Parcelamentos - Juros de Mora</v>
      </c>
      <c r="U364" s="7" t="str">
        <f>Tabela813[[#This Row],[NR]]&amp; " - "&amp;Tabela813[[#This Row],[Especificação]]</f>
        <v>1.2.1.5.51.1.6.00 - Contribuição Patronal - Servidor Civil Ativo - Parcelamentos - Juros de Mora</v>
      </c>
    </row>
    <row r="365" spans="1:21" ht="30" x14ac:dyDescent="0.25">
      <c r="A365" s="84"/>
      <c r="B365" s="73"/>
      <c r="C365" s="26" t="s">
        <v>1558</v>
      </c>
      <c r="D365" s="26" t="s">
        <v>1567</v>
      </c>
      <c r="E365" s="26" t="s">
        <v>1558</v>
      </c>
      <c r="F365" s="26" t="s">
        <v>1569</v>
      </c>
      <c r="G365" s="26" t="s">
        <v>1596</v>
      </c>
      <c r="H365" s="26" t="s">
        <v>1558</v>
      </c>
      <c r="I365" s="26" t="s">
        <v>1565</v>
      </c>
      <c r="J365" s="26" t="s">
        <v>1564</v>
      </c>
      <c r="K365" s="21" t="str">
        <f>IF(Tabela813[[#This Row],[C]]&lt;&gt;"",IF(Tabela813[[#This Row],[RED]]&lt;&gt;"",(Tabela813[[#This Row],[RED]] &amp; "."),"") &amp; CONCATENATE(Tabela813[[#This Row],[C]],".",Tabela813[[#This Row],[O]],".",Tabela813[[#This Row],[E]],".",Tabela813[[#This Row],[D1]],".",Tabela813[[#This Row],[D2]],".",Tabela813[[#This Row],[D3]],".",Tabela813[[#This Row],[T]],".",Tabela813[[#This Row],[D4]]),"")</f>
        <v>1.2.1.5.51.1.7.00</v>
      </c>
      <c r="L365" s="27" t="s">
        <v>1067</v>
      </c>
      <c r="M365" s="21" t="str">
        <f t="shared" si="5"/>
        <v>A</v>
      </c>
      <c r="N365" s="21">
        <f>IF(VALUE(Tabela813[[#This Row],[RED]]) &gt; 0,1,0) + IF(VALUE(J365)&gt;0,8,IF(VALUE(I365)&gt;0,7,IF(VALUE(H365)&gt;0,6,IF(VALUE(G365)&gt;0,5,IF(VALUE(F365)&gt;0,4,IF(VALUE(E365)&gt;0,3,IF(VALUE(D365)&gt;0,2,1)))))))</f>
        <v>7</v>
      </c>
      <c r="O365" s="26" t="s">
        <v>55</v>
      </c>
      <c r="P365" s="1" t="s">
        <v>156</v>
      </c>
      <c r="Q365" s="1"/>
      <c r="R365" s="21"/>
      <c r="S365" s="7" t="str">
        <f>Tabela813[[#This Row],[NR]]&amp;" - "&amp;Tabela813[[#This Row],[Especificação]]</f>
        <v>1.2.1.5.51.1.7.00 - Contribuição Patronal - Servidor Civil Ativo - Parcelamentos - Dívida Ativa - Multas da Dívida Ativa</v>
      </c>
      <c r="T365" s="7" t="str">
        <f>Tabela813[[#This Row],[NR]]&amp;" - "&amp;Tabela813[[#This Row],[Especificação]]</f>
        <v>1.2.1.5.51.1.7.00 - Contribuição Patronal - Servidor Civil Ativo - Parcelamentos - Dívida Ativa - Multas da Dívida Ativa</v>
      </c>
      <c r="U365" s="7" t="str">
        <f>Tabela813[[#This Row],[NR]]&amp; " - "&amp;Tabela813[[#This Row],[Especificação]]</f>
        <v>1.2.1.5.51.1.7.00 - Contribuição Patronal - Servidor Civil Ativo - Parcelamentos - Dívida Ativa - Multas da Dívida Ativa</v>
      </c>
    </row>
    <row r="366" spans="1:21" ht="30" x14ac:dyDescent="0.25">
      <c r="A366" s="84"/>
      <c r="B366" s="73"/>
      <c r="C366" s="26" t="s">
        <v>1558</v>
      </c>
      <c r="D366" s="26" t="s">
        <v>1567</v>
      </c>
      <c r="E366" s="26" t="s">
        <v>1558</v>
      </c>
      <c r="F366" s="26" t="s">
        <v>1569</v>
      </c>
      <c r="G366" s="26" t="s">
        <v>1596</v>
      </c>
      <c r="H366" s="26" t="s">
        <v>1558</v>
      </c>
      <c r="I366" s="26" t="s">
        <v>1566</v>
      </c>
      <c r="J366" s="26" t="s">
        <v>1564</v>
      </c>
      <c r="K366" s="21" t="str">
        <f>IF(Tabela813[[#This Row],[C]]&lt;&gt;"",IF(Tabela813[[#This Row],[RED]]&lt;&gt;"",(Tabela813[[#This Row],[RED]] &amp; "."),"") &amp; CONCATENATE(Tabela813[[#This Row],[C]],".",Tabela813[[#This Row],[O]],".",Tabela813[[#This Row],[E]],".",Tabela813[[#This Row],[D1]],".",Tabela813[[#This Row],[D2]],".",Tabela813[[#This Row],[D3]],".",Tabela813[[#This Row],[T]],".",Tabela813[[#This Row],[D4]]),"")</f>
        <v>1.2.1.5.51.1.8.00</v>
      </c>
      <c r="L366" s="27" t="s">
        <v>1068</v>
      </c>
      <c r="M366" s="21" t="str">
        <f t="shared" si="5"/>
        <v>A</v>
      </c>
      <c r="N366" s="21">
        <f>IF(VALUE(Tabela813[[#This Row],[RED]]) &gt; 0,1,0) + IF(VALUE(J366)&gt;0,8,IF(VALUE(I366)&gt;0,7,IF(VALUE(H366)&gt;0,6,IF(VALUE(G366)&gt;0,5,IF(VALUE(F366)&gt;0,4,IF(VALUE(E366)&gt;0,3,IF(VALUE(D366)&gt;0,2,1)))))))</f>
        <v>7</v>
      </c>
      <c r="O366" s="26" t="s">
        <v>55</v>
      </c>
      <c r="P366" s="1" t="s">
        <v>156</v>
      </c>
      <c r="Q366" s="1"/>
      <c r="R366" s="21"/>
      <c r="S366" s="7" t="str">
        <f>Tabela813[[#This Row],[NR]]&amp;" - "&amp;Tabela813[[#This Row],[Especificação]]</f>
        <v>1.2.1.5.51.1.8.00 - Contribuição Patronal - Servidor Civil Ativo - Parcelamentos - Juros de Mora da Dívida Ativa</v>
      </c>
      <c r="T366" s="7" t="str">
        <f>Tabela813[[#This Row],[NR]]&amp;" - "&amp;Tabela813[[#This Row],[Especificação]]</f>
        <v>1.2.1.5.51.1.8.00 - Contribuição Patronal - Servidor Civil Ativo - Parcelamentos - Juros de Mora da Dívida Ativa</v>
      </c>
      <c r="U366" s="7" t="str">
        <f>Tabela813[[#This Row],[NR]]&amp; " - "&amp;Tabela813[[#This Row],[Especificação]]</f>
        <v>1.2.1.5.51.1.8.00 - Contribuição Patronal - Servidor Civil Ativo - Parcelamentos - Juros de Mora da Dívida Ativa</v>
      </c>
    </row>
    <row r="367" spans="1:21" ht="30" x14ac:dyDescent="0.25">
      <c r="A367" s="84"/>
      <c r="B367" s="73"/>
      <c r="C367" s="26" t="s">
        <v>1558</v>
      </c>
      <c r="D367" s="26" t="s">
        <v>1567</v>
      </c>
      <c r="E367" s="26" t="s">
        <v>1558</v>
      </c>
      <c r="F367" s="26" t="s">
        <v>1569</v>
      </c>
      <c r="G367" s="26" t="s">
        <v>1596</v>
      </c>
      <c r="H367" s="26" t="s">
        <v>1567</v>
      </c>
      <c r="I367" s="26" t="s">
        <v>1561</v>
      </c>
      <c r="J367" s="26" t="s">
        <v>1564</v>
      </c>
      <c r="K367" s="21" t="str">
        <f>IF(Tabela813[[#This Row],[C]]&lt;&gt;"",IF(Tabela813[[#This Row],[RED]]&lt;&gt;"",(Tabela813[[#This Row],[RED]] &amp; "."),"") &amp; CONCATENATE(Tabela813[[#This Row],[C]],".",Tabela813[[#This Row],[O]],".",Tabela813[[#This Row],[E]],".",Tabela813[[#This Row],[D1]],".",Tabela813[[#This Row],[D2]],".",Tabela813[[#This Row],[D3]],".",Tabela813[[#This Row],[T]],".",Tabela813[[#This Row],[D4]]),"")</f>
        <v>1.2.1.5.51.2.0.00</v>
      </c>
      <c r="L367" s="27" t="s">
        <v>157</v>
      </c>
      <c r="M367" s="21" t="str">
        <f t="shared" si="5"/>
        <v>S</v>
      </c>
      <c r="N367" s="21">
        <f>IF(VALUE(Tabela813[[#This Row],[RED]]) &gt; 0,1,0) + IF(VALUE(J367)&gt;0,8,IF(VALUE(I367)&gt;0,7,IF(VALUE(H367)&gt;0,6,IF(VALUE(G367)&gt;0,5,IF(VALUE(F367)&gt;0,4,IF(VALUE(E367)&gt;0,3,IF(VALUE(D367)&gt;0,2,1)))))))</f>
        <v>6</v>
      </c>
      <c r="O367" s="26" t="s">
        <v>55</v>
      </c>
      <c r="P367" s="1" t="s">
        <v>158</v>
      </c>
      <c r="Q367" s="1"/>
      <c r="R367" s="21"/>
      <c r="S367" s="7" t="str">
        <f>Tabela813[[#This Row],[NR]]&amp;" - "&amp;Tabela813[[#This Row],[Especificação]]</f>
        <v>1.2.1.5.51.2.0.00 - Contribuição Patronal - Servidor Civil Inativo - Parcelamentos</v>
      </c>
      <c r="T367" s="7" t="str">
        <f>Tabela813[[#This Row],[NR]]&amp;" - "&amp;Tabela813[[#This Row],[Especificação]]</f>
        <v>1.2.1.5.51.2.0.00 - Contribuição Patronal - Servidor Civil Inativo - Parcelamentos</v>
      </c>
      <c r="U367" s="7" t="str">
        <f>Tabela813[[#This Row],[NR]]&amp; " - "&amp;Tabela813[[#This Row],[Especificação]]</f>
        <v>1.2.1.5.51.2.0.00 - Contribuição Patronal - Servidor Civil Inativo - Parcelamentos</v>
      </c>
    </row>
    <row r="368" spans="1:21" ht="30" x14ac:dyDescent="0.25">
      <c r="A368" s="84"/>
      <c r="B368" s="73"/>
      <c r="C368" s="26" t="s">
        <v>1558</v>
      </c>
      <c r="D368" s="26" t="s">
        <v>1567</v>
      </c>
      <c r="E368" s="26" t="s">
        <v>1558</v>
      </c>
      <c r="F368" s="26" t="s">
        <v>1569</v>
      </c>
      <c r="G368" s="26" t="s">
        <v>1596</v>
      </c>
      <c r="H368" s="26" t="s">
        <v>1567</v>
      </c>
      <c r="I368" s="26" t="s">
        <v>1558</v>
      </c>
      <c r="J368" s="26" t="s">
        <v>1564</v>
      </c>
      <c r="K368" s="21" t="str">
        <f>IF(Tabela813[[#This Row],[C]]&lt;&gt;"",IF(Tabela813[[#This Row],[RED]]&lt;&gt;"",(Tabela813[[#This Row],[RED]] &amp; "."),"") &amp; CONCATENATE(Tabela813[[#This Row],[C]],".",Tabela813[[#This Row],[O]],".",Tabela813[[#This Row],[E]],".",Tabela813[[#This Row],[D1]],".",Tabela813[[#This Row],[D2]],".",Tabela813[[#This Row],[D3]],".",Tabela813[[#This Row],[T]],".",Tabela813[[#This Row],[D4]]),"")</f>
        <v>1.2.1.5.51.2.1.00</v>
      </c>
      <c r="L368" s="27" t="s">
        <v>1069</v>
      </c>
      <c r="M368" s="21" t="str">
        <f t="shared" si="5"/>
        <v>A</v>
      </c>
      <c r="N368" s="21">
        <f>IF(VALUE(Tabela813[[#This Row],[RED]]) &gt; 0,1,0) + IF(VALUE(J368)&gt;0,8,IF(VALUE(I368)&gt;0,7,IF(VALUE(H368)&gt;0,6,IF(VALUE(G368)&gt;0,5,IF(VALUE(F368)&gt;0,4,IF(VALUE(E368)&gt;0,3,IF(VALUE(D368)&gt;0,2,1)))))))</f>
        <v>7</v>
      </c>
      <c r="O368" s="26" t="s">
        <v>55</v>
      </c>
      <c r="P368" s="1" t="s">
        <v>158</v>
      </c>
      <c r="Q368" s="1"/>
      <c r="R368" s="21"/>
      <c r="S368" s="7" t="str">
        <f>Tabela813[[#This Row],[NR]]&amp;" - "&amp;Tabela813[[#This Row],[Especificação]]</f>
        <v>1.2.1.5.51.2.1.00 - Contribuição Patronal - Servidor Civil Inativo - Parcelamentos - Principal</v>
      </c>
      <c r="T368" s="7" t="str">
        <f>Tabela813[[#This Row],[NR]]&amp;" - "&amp;Tabela813[[#This Row],[Especificação]]</f>
        <v>1.2.1.5.51.2.1.00 - Contribuição Patronal - Servidor Civil Inativo - Parcelamentos - Principal</v>
      </c>
      <c r="U368" s="7" t="str">
        <f>Tabela813[[#This Row],[NR]]&amp; " - "&amp;Tabela813[[#This Row],[Especificação]]</f>
        <v>1.2.1.5.51.2.1.00 - Contribuição Patronal - Servidor Civil Inativo - Parcelamentos - Principal</v>
      </c>
    </row>
    <row r="369" spans="1:21" ht="30" x14ac:dyDescent="0.25">
      <c r="A369" s="84"/>
      <c r="B369" s="73"/>
      <c r="C369" s="26" t="s">
        <v>1558</v>
      </c>
      <c r="D369" s="26" t="s">
        <v>1567</v>
      </c>
      <c r="E369" s="26" t="s">
        <v>1558</v>
      </c>
      <c r="F369" s="26" t="s">
        <v>1569</v>
      </c>
      <c r="G369" s="26" t="s">
        <v>1596</v>
      </c>
      <c r="H369" s="26" t="s">
        <v>1567</v>
      </c>
      <c r="I369" s="26" t="s">
        <v>1567</v>
      </c>
      <c r="J369" s="26" t="s">
        <v>1564</v>
      </c>
      <c r="K369" s="21" t="str">
        <f>IF(Tabela813[[#This Row],[C]]&lt;&gt;"",IF(Tabela813[[#This Row],[RED]]&lt;&gt;"",(Tabela813[[#This Row],[RED]] &amp; "."),"") &amp; CONCATENATE(Tabela813[[#This Row],[C]],".",Tabela813[[#This Row],[O]],".",Tabela813[[#This Row],[E]],".",Tabela813[[#This Row],[D1]],".",Tabela813[[#This Row],[D2]],".",Tabela813[[#This Row],[D3]],".",Tabela813[[#This Row],[T]],".",Tabela813[[#This Row],[D4]]),"")</f>
        <v>1.2.1.5.51.2.2.00</v>
      </c>
      <c r="L369" s="27" t="s">
        <v>1070</v>
      </c>
      <c r="M369" s="21" t="str">
        <f t="shared" si="5"/>
        <v>A</v>
      </c>
      <c r="N369" s="21">
        <f>IF(VALUE(Tabela813[[#This Row],[RED]]) &gt; 0,1,0) + IF(VALUE(J369)&gt;0,8,IF(VALUE(I369)&gt;0,7,IF(VALUE(H369)&gt;0,6,IF(VALUE(G369)&gt;0,5,IF(VALUE(F369)&gt;0,4,IF(VALUE(E369)&gt;0,3,IF(VALUE(D369)&gt;0,2,1)))))))</f>
        <v>7</v>
      </c>
      <c r="O369" s="26" t="s">
        <v>55</v>
      </c>
      <c r="P369" s="1" t="s">
        <v>158</v>
      </c>
      <c r="Q369" s="1"/>
      <c r="R369" s="21"/>
      <c r="S369" s="7" t="str">
        <f>Tabela813[[#This Row],[NR]]&amp;" - "&amp;Tabela813[[#This Row],[Especificação]]</f>
        <v>1.2.1.5.51.2.2.00 - Contribuição Patronal - Servidor Civil Inativo - Parcelamentos - Multas e Juros de Mora</v>
      </c>
      <c r="T369" s="7" t="str">
        <f>Tabela813[[#This Row],[NR]]&amp;" - "&amp;Tabela813[[#This Row],[Especificação]]</f>
        <v>1.2.1.5.51.2.2.00 - Contribuição Patronal - Servidor Civil Inativo - Parcelamentos - Multas e Juros de Mora</v>
      </c>
      <c r="U369" s="7" t="str">
        <f>Tabela813[[#This Row],[NR]]&amp; " - "&amp;Tabela813[[#This Row],[Especificação]]</f>
        <v>1.2.1.5.51.2.2.00 - Contribuição Patronal - Servidor Civil Inativo - Parcelamentos - Multas e Juros de Mora</v>
      </c>
    </row>
    <row r="370" spans="1:21" ht="30" x14ac:dyDescent="0.25">
      <c r="A370" s="84"/>
      <c r="B370" s="73"/>
      <c r="C370" s="26" t="s">
        <v>1558</v>
      </c>
      <c r="D370" s="26" t="s">
        <v>1567</v>
      </c>
      <c r="E370" s="26" t="s">
        <v>1558</v>
      </c>
      <c r="F370" s="26" t="s">
        <v>1569</v>
      </c>
      <c r="G370" s="26" t="s">
        <v>1596</v>
      </c>
      <c r="H370" s="26" t="s">
        <v>1567</v>
      </c>
      <c r="I370" s="26" t="s">
        <v>1559</v>
      </c>
      <c r="J370" s="26" t="s">
        <v>1564</v>
      </c>
      <c r="K370" s="21" t="str">
        <f>IF(Tabela813[[#This Row],[C]]&lt;&gt;"",IF(Tabela813[[#This Row],[RED]]&lt;&gt;"",(Tabela813[[#This Row],[RED]] &amp; "."),"") &amp; CONCATENATE(Tabela813[[#This Row],[C]],".",Tabela813[[#This Row],[O]],".",Tabela813[[#This Row],[E]],".",Tabela813[[#This Row],[D1]],".",Tabela813[[#This Row],[D2]],".",Tabela813[[#This Row],[D3]],".",Tabela813[[#This Row],[T]],".",Tabela813[[#This Row],[D4]]),"")</f>
        <v>1.2.1.5.51.2.3.00</v>
      </c>
      <c r="L370" s="27" t="s">
        <v>1071</v>
      </c>
      <c r="M370" s="21" t="str">
        <f t="shared" si="5"/>
        <v>A</v>
      </c>
      <c r="N370" s="21">
        <f>IF(VALUE(Tabela813[[#This Row],[RED]]) &gt; 0,1,0) + IF(VALUE(J370)&gt;0,8,IF(VALUE(I370)&gt;0,7,IF(VALUE(H370)&gt;0,6,IF(VALUE(G370)&gt;0,5,IF(VALUE(F370)&gt;0,4,IF(VALUE(E370)&gt;0,3,IF(VALUE(D370)&gt;0,2,1)))))))</f>
        <v>7</v>
      </c>
      <c r="O370" s="26" t="s">
        <v>55</v>
      </c>
      <c r="P370" s="1" t="s">
        <v>158</v>
      </c>
      <c r="Q370" s="1"/>
      <c r="R370" s="21"/>
      <c r="S370" s="7" t="str">
        <f>Tabela813[[#This Row],[NR]]&amp;" - "&amp;Tabela813[[#This Row],[Especificação]]</f>
        <v>1.2.1.5.51.2.3.00 - Contribuição Patronal - Servidor Civil Inativo - Parcelamentos - Dívida Ativa</v>
      </c>
      <c r="T370" s="7" t="str">
        <f>Tabela813[[#This Row],[NR]]&amp;" - "&amp;Tabela813[[#This Row],[Especificação]]</f>
        <v>1.2.1.5.51.2.3.00 - Contribuição Patronal - Servidor Civil Inativo - Parcelamentos - Dívida Ativa</v>
      </c>
      <c r="U370" s="7" t="str">
        <f>Tabela813[[#This Row],[NR]]&amp; " - "&amp;Tabela813[[#This Row],[Especificação]]</f>
        <v>1.2.1.5.51.2.3.00 - Contribuição Patronal - Servidor Civil Inativo - Parcelamentos - Dívida Ativa</v>
      </c>
    </row>
    <row r="371" spans="1:21" ht="30" x14ac:dyDescent="0.25">
      <c r="A371" s="84"/>
      <c r="B371" s="73"/>
      <c r="C371" s="26" t="s">
        <v>1558</v>
      </c>
      <c r="D371" s="26" t="s">
        <v>1567</v>
      </c>
      <c r="E371" s="26" t="s">
        <v>1558</v>
      </c>
      <c r="F371" s="26" t="s">
        <v>1569</v>
      </c>
      <c r="G371" s="26" t="s">
        <v>1596</v>
      </c>
      <c r="H371" s="26" t="s">
        <v>1567</v>
      </c>
      <c r="I371" s="26" t="s">
        <v>1568</v>
      </c>
      <c r="J371" s="26" t="s">
        <v>1564</v>
      </c>
      <c r="K371" s="21" t="str">
        <f>IF(Tabela813[[#This Row],[C]]&lt;&gt;"",IF(Tabela813[[#This Row],[RED]]&lt;&gt;"",(Tabela813[[#This Row],[RED]] &amp; "."),"") &amp; CONCATENATE(Tabela813[[#This Row],[C]],".",Tabela813[[#This Row],[O]],".",Tabela813[[#This Row],[E]],".",Tabela813[[#This Row],[D1]],".",Tabela813[[#This Row],[D2]],".",Tabela813[[#This Row],[D3]],".",Tabela813[[#This Row],[T]],".",Tabela813[[#This Row],[D4]]),"")</f>
        <v>1.2.1.5.51.2.4.00</v>
      </c>
      <c r="L371" s="27" t="s">
        <v>1072</v>
      </c>
      <c r="M371" s="21" t="str">
        <f t="shared" si="5"/>
        <v>A</v>
      </c>
      <c r="N371" s="21">
        <f>IF(VALUE(Tabela813[[#This Row],[RED]]) &gt; 0,1,0) + IF(VALUE(J371)&gt;0,8,IF(VALUE(I371)&gt;0,7,IF(VALUE(H371)&gt;0,6,IF(VALUE(G371)&gt;0,5,IF(VALUE(F371)&gt;0,4,IF(VALUE(E371)&gt;0,3,IF(VALUE(D371)&gt;0,2,1)))))))</f>
        <v>7</v>
      </c>
      <c r="O371" s="26" t="s">
        <v>55</v>
      </c>
      <c r="P371" s="1" t="s">
        <v>158</v>
      </c>
      <c r="Q371" s="1"/>
      <c r="R371" s="21"/>
      <c r="S371" s="7" t="str">
        <f>Tabela813[[#This Row],[NR]]&amp;" - "&amp;Tabela813[[#This Row],[Especificação]]</f>
        <v>1.2.1.5.51.2.4.00 - Contribuição Patronal - Servidor Civil Inativo - Parcelamentos - Dívida Ativa - Multas e Juros de Mora da Dívida Ativa</v>
      </c>
      <c r="T371" s="7" t="str">
        <f>Tabela813[[#This Row],[NR]]&amp;" - "&amp;Tabela813[[#This Row],[Especificação]]</f>
        <v>1.2.1.5.51.2.4.00 - Contribuição Patronal - Servidor Civil Inativo - Parcelamentos - Dívida Ativa - Multas e Juros de Mora da Dívida Ativa</v>
      </c>
      <c r="U371" s="7" t="str">
        <f>Tabela813[[#This Row],[NR]]&amp; " - "&amp;Tabela813[[#This Row],[Especificação]]</f>
        <v>1.2.1.5.51.2.4.00 - Contribuição Patronal - Servidor Civil Inativo - Parcelamentos - Dívida Ativa - Multas e Juros de Mora da Dívida Ativa</v>
      </c>
    </row>
    <row r="372" spans="1:21" ht="30" x14ac:dyDescent="0.25">
      <c r="A372" s="84"/>
      <c r="B372" s="73"/>
      <c r="C372" s="26" t="s">
        <v>1558</v>
      </c>
      <c r="D372" s="26" t="s">
        <v>1567</v>
      </c>
      <c r="E372" s="26" t="s">
        <v>1558</v>
      </c>
      <c r="F372" s="26" t="s">
        <v>1569</v>
      </c>
      <c r="G372" s="26" t="s">
        <v>1596</v>
      </c>
      <c r="H372" s="26" t="s">
        <v>1567</v>
      </c>
      <c r="I372" s="26" t="s">
        <v>1569</v>
      </c>
      <c r="J372" s="26" t="s">
        <v>1564</v>
      </c>
      <c r="K372" s="21" t="str">
        <f>IF(Tabela813[[#This Row],[C]]&lt;&gt;"",IF(Tabela813[[#This Row],[RED]]&lt;&gt;"",(Tabela813[[#This Row],[RED]] &amp; "."),"") &amp; CONCATENATE(Tabela813[[#This Row],[C]],".",Tabela813[[#This Row],[O]],".",Tabela813[[#This Row],[E]],".",Tabela813[[#This Row],[D1]],".",Tabela813[[#This Row],[D2]],".",Tabela813[[#This Row],[D3]],".",Tabela813[[#This Row],[T]],".",Tabela813[[#This Row],[D4]]),"")</f>
        <v>1.2.1.5.51.2.5.00</v>
      </c>
      <c r="L372" s="27" t="s">
        <v>1073</v>
      </c>
      <c r="M372" s="21" t="str">
        <f t="shared" si="5"/>
        <v>A</v>
      </c>
      <c r="N372" s="21">
        <f>IF(VALUE(Tabela813[[#This Row],[RED]]) &gt; 0,1,0) + IF(VALUE(J372)&gt;0,8,IF(VALUE(I372)&gt;0,7,IF(VALUE(H372)&gt;0,6,IF(VALUE(G372)&gt;0,5,IF(VALUE(F372)&gt;0,4,IF(VALUE(E372)&gt;0,3,IF(VALUE(D372)&gt;0,2,1)))))))</f>
        <v>7</v>
      </c>
      <c r="O372" s="26" t="s">
        <v>55</v>
      </c>
      <c r="P372" s="1" t="s">
        <v>158</v>
      </c>
      <c r="Q372" s="1"/>
      <c r="R372" s="21"/>
      <c r="S372" s="7" t="str">
        <f>Tabela813[[#This Row],[NR]]&amp;" - "&amp;Tabela813[[#This Row],[Especificação]]</f>
        <v>1.2.1.5.51.2.5.00 - Contribuição Patronal - Servidor Civil Inativo - Parcelamentos - Multas</v>
      </c>
      <c r="T372" s="7" t="str">
        <f>Tabela813[[#This Row],[NR]]&amp;" - "&amp;Tabela813[[#This Row],[Especificação]]</f>
        <v>1.2.1.5.51.2.5.00 - Contribuição Patronal - Servidor Civil Inativo - Parcelamentos - Multas</v>
      </c>
      <c r="U372" s="7" t="str">
        <f>Tabela813[[#This Row],[NR]]&amp; " - "&amp;Tabela813[[#This Row],[Especificação]]</f>
        <v>1.2.1.5.51.2.5.00 - Contribuição Patronal - Servidor Civil Inativo - Parcelamentos - Multas</v>
      </c>
    </row>
    <row r="373" spans="1:21" ht="30" x14ac:dyDescent="0.25">
      <c r="A373" s="84"/>
      <c r="B373" s="73"/>
      <c r="C373" s="26" t="s">
        <v>1558</v>
      </c>
      <c r="D373" s="26" t="s">
        <v>1567</v>
      </c>
      <c r="E373" s="26" t="s">
        <v>1558</v>
      </c>
      <c r="F373" s="26" t="s">
        <v>1569</v>
      </c>
      <c r="G373" s="26" t="s">
        <v>1596</v>
      </c>
      <c r="H373" s="26" t="s">
        <v>1567</v>
      </c>
      <c r="I373" s="26" t="s">
        <v>1563</v>
      </c>
      <c r="J373" s="26" t="s">
        <v>1564</v>
      </c>
      <c r="K373" s="21" t="str">
        <f>IF(Tabela813[[#This Row],[C]]&lt;&gt;"",IF(Tabela813[[#This Row],[RED]]&lt;&gt;"",(Tabela813[[#This Row],[RED]] &amp; "."),"") &amp; CONCATENATE(Tabela813[[#This Row],[C]],".",Tabela813[[#This Row],[O]],".",Tabela813[[#This Row],[E]],".",Tabela813[[#This Row],[D1]],".",Tabela813[[#This Row],[D2]],".",Tabela813[[#This Row],[D3]],".",Tabela813[[#This Row],[T]],".",Tabela813[[#This Row],[D4]]),"")</f>
        <v>1.2.1.5.51.2.6.00</v>
      </c>
      <c r="L373" s="27" t="s">
        <v>1074</v>
      </c>
      <c r="M373" s="21" t="str">
        <f t="shared" si="5"/>
        <v>A</v>
      </c>
      <c r="N373" s="21">
        <f>IF(VALUE(Tabela813[[#This Row],[RED]]) &gt; 0,1,0) + IF(VALUE(J373)&gt;0,8,IF(VALUE(I373)&gt;0,7,IF(VALUE(H373)&gt;0,6,IF(VALUE(G373)&gt;0,5,IF(VALUE(F373)&gt;0,4,IF(VALUE(E373)&gt;0,3,IF(VALUE(D373)&gt;0,2,1)))))))</f>
        <v>7</v>
      </c>
      <c r="O373" s="26" t="s">
        <v>55</v>
      </c>
      <c r="P373" s="1" t="s">
        <v>158</v>
      </c>
      <c r="Q373" s="1"/>
      <c r="R373" s="21"/>
      <c r="S373" s="7" t="str">
        <f>Tabela813[[#This Row],[NR]]&amp;" - "&amp;Tabela813[[#This Row],[Especificação]]</f>
        <v>1.2.1.5.51.2.6.00 - Contribuição Patronal - Servidor Civil Inativo - Parcelamentos - Juros de Mora</v>
      </c>
      <c r="T373" s="7" t="str">
        <f>Tabela813[[#This Row],[NR]]&amp;" - "&amp;Tabela813[[#This Row],[Especificação]]</f>
        <v>1.2.1.5.51.2.6.00 - Contribuição Patronal - Servidor Civil Inativo - Parcelamentos - Juros de Mora</v>
      </c>
      <c r="U373" s="7" t="str">
        <f>Tabela813[[#This Row],[NR]]&amp; " - "&amp;Tabela813[[#This Row],[Especificação]]</f>
        <v>1.2.1.5.51.2.6.00 - Contribuição Patronal - Servidor Civil Inativo - Parcelamentos - Juros de Mora</v>
      </c>
    </row>
    <row r="374" spans="1:21" ht="30" x14ac:dyDescent="0.25">
      <c r="A374" s="84"/>
      <c r="B374" s="73"/>
      <c r="C374" s="26" t="s">
        <v>1558</v>
      </c>
      <c r="D374" s="26" t="s">
        <v>1567</v>
      </c>
      <c r="E374" s="26" t="s">
        <v>1558</v>
      </c>
      <c r="F374" s="26" t="s">
        <v>1569</v>
      </c>
      <c r="G374" s="26" t="s">
        <v>1596</v>
      </c>
      <c r="H374" s="26" t="s">
        <v>1567</v>
      </c>
      <c r="I374" s="26" t="s">
        <v>1565</v>
      </c>
      <c r="J374" s="26" t="s">
        <v>1564</v>
      </c>
      <c r="K374" s="21" t="str">
        <f>IF(Tabela813[[#This Row],[C]]&lt;&gt;"",IF(Tabela813[[#This Row],[RED]]&lt;&gt;"",(Tabela813[[#This Row],[RED]] &amp; "."),"") &amp; CONCATENATE(Tabela813[[#This Row],[C]],".",Tabela813[[#This Row],[O]],".",Tabela813[[#This Row],[E]],".",Tabela813[[#This Row],[D1]],".",Tabela813[[#This Row],[D2]],".",Tabela813[[#This Row],[D3]],".",Tabela813[[#This Row],[T]],".",Tabela813[[#This Row],[D4]]),"")</f>
        <v>1.2.1.5.51.2.7.00</v>
      </c>
      <c r="L374" s="27" t="s">
        <v>1075</v>
      </c>
      <c r="M374" s="21" t="str">
        <f t="shared" si="5"/>
        <v>A</v>
      </c>
      <c r="N374" s="21">
        <f>IF(VALUE(Tabela813[[#This Row],[RED]]) &gt; 0,1,0) + IF(VALUE(J374)&gt;0,8,IF(VALUE(I374)&gt;0,7,IF(VALUE(H374)&gt;0,6,IF(VALUE(G374)&gt;0,5,IF(VALUE(F374)&gt;0,4,IF(VALUE(E374)&gt;0,3,IF(VALUE(D374)&gt;0,2,1)))))))</f>
        <v>7</v>
      </c>
      <c r="O374" s="26" t="s">
        <v>55</v>
      </c>
      <c r="P374" s="1" t="s">
        <v>158</v>
      </c>
      <c r="Q374" s="1"/>
      <c r="R374" s="21"/>
      <c r="S374" s="7" t="str">
        <f>Tabela813[[#This Row],[NR]]&amp;" - "&amp;Tabela813[[#This Row],[Especificação]]</f>
        <v>1.2.1.5.51.2.7.00 - Contribuição Patronal - Servidor Civil Inativo - Parcelamentos - Dívida Ativa - Multas da Dívida Ativa</v>
      </c>
      <c r="T374" s="7" t="str">
        <f>Tabela813[[#This Row],[NR]]&amp;" - "&amp;Tabela813[[#This Row],[Especificação]]</f>
        <v>1.2.1.5.51.2.7.00 - Contribuição Patronal - Servidor Civil Inativo - Parcelamentos - Dívida Ativa - Multas da Dívida Ativa</v>
      </c>
      <c r="U374" s="7" t="str">
        <f>Tabela813[[#This Row],[NR]]&amp; " - "&amp;Tabela813[[#This Row],[Especificação]]</f>
        <v>1.2.1.5.51.2.7.00 - Contribuição Patronal - Servidor Civil Inativo - Parcelamentos - Dívida Ativa - Multas da Dívida Ativa</v>
      </c>
    </row>
    <row r="375" spans="1:21" ht="30" x14ac:dyDescent="0.25">
      <c r="A375" s="84"/>
      <c r="B375" s="73"/>
      <c r="C375" s="26" t="s">
        <v>1558</v>
      </c>
      <c r="D375" s="26" t="s">
        <v>1567</v>
      </c>
      <c r="E375" s="26" t="s">
        <v>1558</v>
      </c>
      <c r="F375" s="26" t="s">
        <v>1569</v>
      </c>
      <c r="G375" s="26" t="s">
        <v>1596</v>
      </c>
      <c r="H375" s="26" t="s">
        <v>1567</v>
      </c>
      <c r="I375" s="26" t="s">
        <v>1566</v>
      </c>
      <c r="J375" s="26" t="s">
        <v>1564</v>
      </c>
      <c r="K375" s="21" t="str">
        <f>IF(Tabela813[[#This Row],[C]]&lt;&gt;"",IF(Tabela813[[#This Row],[RED]]&lt;&gt;"",(Tabela813[[#This Row],[RED]] &amp; "."),"") &amp; CONCATENATE(Tabela813[[#This Row],[C]],".",Tabela813[[#This Row],[O]],".",Tabela813[[#This Row],[E]],".",Tabela813[[#This Row],[D1]],".",Tabela813[[#This Row],[D2]],".",Tabela813[[#This Row],[D3]],".",Tabela813[[#This Row],[T]],".",Tabela813[[#This Row],[D4]]),"")</f>
        <v>1.2.1.5.51.2.8.00</v>
      </c>
      <c r="L375" s="27" t="s">
        <v>1076</v>
      </c>
      <c r="M375" s="21" t="str">
        <f t="shared" si="5"/>
        <v>A</v>
      </c>
      <c r="N375" s="21">
        <f>IF(VALUE(Tabela813[[#This Row],[RED]]) &gt; 0,1,0) + IF(VALUE(J375)&gt;0,8,IF(VALUE(I375)&gt;0,7,IF(VALUE(H375)&gt;0,6,IF(VALUE(G375)&gt;0,5,IF(VALUE(F375)&gt;0,4,IF(VALUE(E375)&gt;0,3,IF(VALUE(D375)&gt;0,2,1)))))))</f>
        <v>7</v>
      </c>
      <c r="O375" s="26" t="s">
        <v>55</v>
      </c>
      <c r="P375" s="1" t="s">
        <v>158</v>
      </c>
      <c r="Q375" s="1"/>
      <c r="R375" s="21"/>
      <c r="S375" s="7" t="str">
        <f>Tabela813[[#This Row],[NR]]&amp;" - "&amp;Tabela813[[#This Row],[Especificação]]</f>
        <v>1.2.1.5.51.2.8.00 - Contribuição Patronal - Servidor Civil Inativo - Parcelamentos - Juros de Mora da Dívida Ativa</v>
      </c>
      <c r="T375" s="7" t="str">
        <f>Tabela813[[#This Row],[NR]]&amp;" - "&amp;Tabela813[[#This Row],[Especificação]]</f>
        <v>1.2.1.5.51.2.8.00 - Contribuição Patronal - Servidor Civil Inativo - Parcelamentos - Juros de Mora da Dívida Ativa</v>
      </c>
      <c r="U375" s="7" t="str">
        <f>Tabela813[[#This Row],[NR]]&amp; " - "&amp;Tabela813[[#This Row],[Especificação]]</f>
        <v>1.2.1.5.51.2.8.00 - Contribuição Patronal - Servidor Civil Inativo - Parcelamentos - Juros de Mora da Dívida Ativa</v>
      </c>
    </row>
    <row r="376" spans="1:21" ht="30" x14ac:dyDescent="0.25">
      <c r="A376" s="84"/>
      <c r="B376" s="73"/>
      <c r="C376" s="26" t="s">
        <v>1558</v>
      </c>
      <c r="D376" s="26" t="s">
        <v>1567</v>
      </c>
      <c r="E376" s="26" t="s">
        <v>1558</v>
      </c>
      <c r="F376" s="26" t="s">
        <v>1569</v>
      </c>
      <c r="G376" s="26" t="s">
        <v>1596</v>
      </c>
      <c r="H376" s="26" t="s">
        <v>1559</v>
      </c>
      <c r="I376" s="26" t="s">
        <v>1561</v>
      </c>
      <c r="J376" s="26" t="s">
        <v>1564</v>
      </c>
      <c r="K376" s="21" t="str">
        <f>IF(Tabela813[[#This Row],[C]]&lt;&gt;"",IF(Tabela813[[#This Row],[RED]]&lt;&gt;"",(Tabela813[[#This Row],[RED]] &amp; "."),"") &amp; CONCATENATE(Tabela813[[#This Row],[C]],".",Tabela813[[#This Row],[O]],".",Tabela813[[#This Row],[E]],".",Tabela813[[#This Row],[D1]],".",Tabela813[[#This Row],[D2]],".",Tabela813[[#This Row],[D3]],".",Tabela813[[#This Row],[T]],".",Tabela813[[#This Row],[D4]]),"")</f>
        <v>1.2.1.5.51.3.0.00</v>
      </c>
      <c r="L376" s="27" t="s">
        <v>160</v>
      </c>
      <c r="M376" s="21" t="str">
        <f t="shared" si="5"/>
        <v>S</v>
      </c>
      <c r="N376" s="21">
        <f>IF(VALUE(Tabela813[[#This Row],[RED]]) &gt; 0,1,0) + IF(VALUE(J376)&gt;0,8,IF(VALUE(I376)&gt;0,7,IF(VALUE(H376)&gt;0,6,IF(VALUE(G376)&gt;0,5,IF(VALUE(F376)&gt;0,4,IF(VALUE(E376)&gt;0,3,IF(VALUE(D376)&gt;0,2,1)))))))</f>
        <v>6</v>
      </c>
      <c r="O376" s="26" t="s">
        <v>55</v>
      </c>
      <c r="P376" s="1" t="s">
        <v>161</v>
      </c>
      <c r="Q376" s="1"/>
      <c r="R376" s="21"/>
      <c r="S376" s="7" t="str">
        <f>Tabela813[[#This Row],[NR]]&amp;" - "&amp;Tabela813[[#This Row],[Especificação]]</f>
        <v>1.2.1.5.51.3.0.00 - Contribuição Patronal - Servidor Civil - Pensionistas - Parcelamentos</v>
      </c>
      <c r="T376" s="7" t="str">
        <f>Tabela813[[#This Row],[NR]]&amp;" - "&amp;Tabela813[[#This Row],[Especificação]]</f>
        <v>1.2.1.5.51.3.0.00 - Contribuição Patronal - Servidor Civil - Pensionistas - Parcelamentos</v>
      </c>
      <c r="U376" s="7" t="str">
        <f>Tabela813[[#This Row],[NR]]&amp; " - "&amp;Tabela813[[#This Row],[Especificação]]</f>
        <v>1.2.1.5.51.3.0.00 - Contribuição Patronal - Servidor Civil - Pensionistas - Parcelamentos</v>
      </c>
    </row>
    <row r="377" spans="1:21" ht="30" x14ac:dyDescent="0.25">
      <c r="A377" s="84"/>
      <c r="B377" s="73"/>
      <c r="C377" s="26" t="s">
        <v>1558</v>
      </c>
      <c r="D377" s="26" t="s">
        <v>1567</v>
      </c>
      <c r="E377" s="26" t="s">
        <v>1558</v>
      </c>
      <c r="F377" s="26" t="s">
        <v>1569</v>
      </c>
      <c r="G377" s="26" t="s">
        <v>1596</v>
      </c>
      <c r="H377" s="26" t="s">
        <v>1559</v>
      </c>
      <c r="I377" s="26" t="s">
        <v>1558</v>
      </c>
      <c r="J377" s="26" t="s">
        <v>1564</v>
      </c>
      <c r="K377" s="21" t="str">
        <f>IF(Tabela813[[#This Row],[C]]&lt;&gt;"",IF(Tabela813[[#This Row],[RED]]&lt;&gt;"",(Tabela813[[#This Row],[RED]] &amp; "."),"") &amp; CONCATENATE(Tabela813[[#This Row],[C]],".",Tabela813[[#This Row],[O]],".",Tabela813[[#This Row],[E]],".",Tabela813[[#This Row],[D1]],".",Tabela813[[#This Row],[D2]],".",Tabela813[[#This Row],[D3]],".",Tabela813[[#This Row],[T]],".",Tabela813[[#This Row],[D4]]),"")</f>
        <v>1.2.1.5.51.3.1.00</v>
      </c>
      <c r="L377" s="27" t="s">
        <v>1077</v>
      </c>
      <c r="M377" s="21" t="str">
        <f t="shared" si="5"/>
        <v>A</v>
      </c>
      <c r="N377" s="21">
        <f>IF(VALUE(Tabela813[[#This Row],[RED]]) &gt; 0,1,0) + IF(VALUE(J377)&gt;0,8,IF(VALUE(I377)&gt;0,7,IF(VALUE(H377)&gt;0,6,IF(VALUE(G377)&gt;0,5,IF(VALUE(F377)&gt;0,4,IF(VALUE(E377)&gt;0,3,IF(VALUE(D377)&gt;0,2,1)))))))</f>
        <v>7</v>
      </c>
      <c r="O377" s="26" t="s">
        <v>55</v>
      </c>
      <c r="P377" s="1" t="s">
        <v>161</v>
      </c>
      <c r="Q377" s="1"/>
      <c r="R377" s="21"/>
      <c r="S377" s="7" t="str">
        <f>Tabela813[[#This Row],[NR]]&amp;" - "&amp;Tabela813[[#This Row],[Especificação]]</f>
        <v>1.2.1.5.51.3.1.00 - Contribuição Patronal - Servidor Civil - Pensionistas - Parcelamentos - Principal</v>
      </c>
      <c r="T377" s="7" t="str">
        <f>Tabela813[[#This Row],[NR]]&amp;" - "&amp;Tabela813[[#This Row],[Especificação]]</f>
        <v>1.2.1.5.51.3.1.00 - Contribuição Patronal - Servidor Civil - Pensionistas - Parcelamentos - Principal</v>
      </c>
      <c r="U377" s="7" t="str">
        <f>Tabela813[[#This Row],[NR]]&amp; " - "&amp;Tabela813[[#This Row],[Especificação]]</f>
        <v>1.2.1.5.51.3.1.00 - Contribuição Patronal - Servidor Civil - Pensionistas - Parcelamentos - Principal</v>
      </c>
    </row>
    <row r="378" spans="1:21" ht="30" x14ac:dyDescent="0.25">
      <c r="A378" s="84"/>
      <c r="B378" s="73"/>
      <c r="C378" s="26" t="s">
        <v>1558</v>
      </c>
      <c r="D378" s="26" t="s">
        <v>1567</v>
      </c>
      <c r="E378" s="26" t="s">
        <v>1558</v>
      </c>
      <c r="F378" s="26" t="s">
        <v>1569</v>
      </c>
      <c r="G378" s="26" t="s">
        <v>1596</v>
      </c>
      <c r="H378" s="26" t="s">
        <v>1559</v>
      </c>
      <c r="I378" s="26" t="s">
        <v>1567</v>
      </c>
      <c r="J378" s="26" t="s">
        <v>1564</v>
      </c>
      <c r="K378" s="21" t="str">
        <f>IF(Tabela813[[#This Row],[C]]&lt;&gt;"",IF(Tabela813[[#This Row],[RED]]&lt;&gt;"",(Tabela813[[#This Row],[RED]] &amp; "."),"") &amp; CONCATENATE(Tabela813[[#This Row],[C]],".",Tabela813[[#This Row],[O]],".",Tabela813[[#This Row],[E]],".",Tabela813[[#This Row],[D1]],".",Tabela813[[#This Row],[D2]],".",Tabela813[[#This Row],[D3]],".",Tabela813[[#This Row],[T]],".",Tabela813[[#This Row],[D4]]),"")</f>
        <v>1.2.1.5.51.3.2.00</v>
      </c>
      <c r="L378" s="27" t="s">
        <v>1078</v>
      </c>
      <c r="M378" s="21" t="str">
        <f t="shared" si="5"/>
        <v>A</v>
      </c>
      <c r="N378" s="21">
        <f>IF(VALUE(Tabela813[[#This Row],[RED]]) &gt; 0,1,0) + IF(VALUE(J378)&gt;0,8,IF(VALUE(I378)&gt;0,7,IF(VALUE(H378)&gt;0,6,IF(VALUE(G378)&gt;0,5,IF(VALUE(F378)&gt;0,4,IF(VALUE(E378)&gt;0,3,IF(VALUE(D378)&gt;0,2,1)))))))</f>
        <v>7</v>
      </c>
      <c r="O378" s="26" t="s">
        <v>55</v>
      </c>
      <c r="P378" s="1" t="s">
        <v>161</v>
      </c>
      <c r="Q378" s="1"/>
      <c r="R378" s="21"/>
      <c r="S378" s="7" t="str">
        <f>Tabela813[[#This Row],[NR]]&amp;" - "&amp;Tabela813[[#This Row],[Especificação]]</f>
        <v>1.2.1.5.51.3.2.00 - Contribuição Patronal - Servidor Civil - Pensionistas - Parcelamentos - Multas e Juros de Mora</v>
      </c>
      <c r="T378" s="7" t="str">
        <f>Tabela813[[#This Row],[NR]]&amp;" - "&amp;Tabela813[[#This Row],[Especificação]]</f>
        <v>1.2.1.5.51.3.2.00 - Contribuição Patronal - Servidor Civil - Pensionistas - Parcelamentos - Multas e Juros de Mora</v>
      </c>
      <c r="U378" s="7" t="str">
        <f>Tabela813[[#This Row],[NR]]&amp; " - "&amp;Tabela813[[#This Row],[Especificação]]</f>
        <v>1.2.1.5.51.3.2.00 - Contribuição Patronal - Servidor Civil - Pensionistas - Parcelamentos - Multas e Juros de Mora</v>
      </c>
    </row>
    <row r="379" spans="1:21" ht="30" x14ac:dyDescent="0.25">
      <c r="A379" s="84"/>
      <c r="B379" s="73"/>
      <c r="C379" s="26" t="s">
        <v>1558</v>
      </c>
      <c r="D379" s="26" t="s">
        <v>1567</v>
      </c>
      <c r="E379" s="26" t="s">
        <v>1558</v>
      </c>
      <c r="F379" s="26" t="s">
        <v>1569</v>
      </c>
      <c r="G379" s="26" t="s">
        <v>1596</v>
      </c>
      <c r="H379" s="26" t="s">
        <v>1559</v>
      </c>
      <c r="I379" s="26" t="s">
        <v>1559</v>
      </c>
      <c r="J379" s="26" t="s">
        <v>1564</v>
      </c>
      <c r="K379" s="21" t="str">
        <f>IF(Tabela813[[#This Row],[C]]&lt;&gt;"",IF(Tabela813[[#This Row],[RED]]&lt;&gt;"",(Tabela813[[#This Row],[RED]] &amp; "."),"") &amp; CONCATENATE(Tabela813[[#This Row],[C]],".",Tabela813[[#This Row],[O]],".",Tabela813[[#This Row],[E]],".",Tabela813[[#This Row],[D1]],".",Tabela813[[#This Row],[D2]],".",Tabela813[[#This Row],[D3]],".",Tabela813[[#This Row],[T]],".",Tabela813[[#This Row],[D4]]),"")</f>
        <v>1.2.1.5.51.3.3.00</v>
      </c>
      <c r="L379" s="27" t="s">
        <v>1079</v>
      </c>
      <c r="M379" s="21" t="str">
        <f t="shared" si="5"/>
        <v>A</v>
      </c>
      <c r="N379" s="21">
        <f>IF(VALUE(Tabela813[[#This Row],[RED]]) &gt; 0,1,0) + IF(VALUE(J379)&gt;0,8,IF(VALUE(I379)&gt;0,7,IF(VALUE(H379)&gt;0,6,IF(VALUE(G379)&gt;0,5,IF(VALUE(F379)&gt;0,4,IF(VALUE(E379)&gt;0,3,IF(VALUE(D379)&gt;0,2,1)))))))</f>
        <v>7</v>
      </c>
      <c r="O379" s="26" t="s">
        <v>55</v>
      </c>
      <c r="P379" s="1" t="s">
        <v>161</v>
      </c>
      <c r="Q379" s="1"/>
      <c r="R379" s="21"/>
      <c r="S379" s="7" t="str">
        <f>Tabela813[[#This Row],[NR]]&amp;" - "&amp;Tabela813[[#This Row],[Especificação]]</f>
        <v>1.2.1.5.51.3.3.00 - Contribuição Patronal - Servidor Civil - Pensionistas - Parcelamentos - Dívida Ativa</v>
      </c>
      <c r="T379" s="7" t="str">
        <f>Tabela813[[#This Row],[NR]]&amp;" - "&amp;Tabela813[[#This Row],[Especificação]]</f>
        <v>1.2.1.5.51.3.3.00 - Contribuição Patronal - Servidor Civil - Pensionistas - Parcelamentos - Dívida Ativa</v>
      </c>
      <c r="U379" s="7" t="str">
        <f>Tabela813[[#This Row],[NR]]&amp; " - "&amp;Tabela813[[#This Row],[Especificação]]</f>
        <v>1.2.1.5.51.3.3.00 - Contribuição Patronal - Servidor Civil - Pensionistas - Parcelamentos - Dívida Ativa</v>
      </c>
    </row>
    <row r="380" spans="1:21" ht="30" x14ac:dyDescent="0.25">
      <c r="A380" s="84"/>
      <c r="B380" s="73"/>
      <c r="C380" s="26" t="s">
        <v>1558</v>
      </c>
      <c r="D380" s="26" t="s">
        <v>1567</v>
      </c>
      <c r="E380" s="26" t="s">
        <v>1558</v>
      </c>
      <c r="F380" s="26" t="s">
        <v>1569</v>
      </c>
      <c r="G380" s="26" t="s">
        <v>1596</v>
      </c>
      <c r="H380" s="26" t="s">
        <v>1559</v>
      </c>
      <c r="I380" s="26" t="s">
        <v>1568</v>
      </c>
      <c r="J380" s="26" t="s">
        <v>1564</v>
      </c>
      <c r="K380" s="21" t="str">
        <f>IF(Tabela813[[#This Row],[C]]&lt;&gt;"",IF(Tabela813[[#This Row],[RED]]&lt;&gt;"",(Tabela813[[#This Row],[RED]] &amp; "."),"") &amp; CONCATENATE(Tabela813[[#This Row],[C]],".",Tabela813[[#This Row],[O]],".",Tabela813[[#This Row],[E]],".",Tabela813[[#This Row],[D1]],".",Tabela813[[#This Row],[D2]],".",Tabela813[[#This Row],[D3]],".",Tabela813[[#This Row],[T]],".",Tabela813[[#This Row],[D4]]),"")</f>
        <v>1.2.1.5.51.3.4.00</v>
      </c>
      <c r="L380" s="27" t="s">
        <v>1080</v>
      </c>
      <c r="M380" s="21" t="str">
        <f t="shared" si="5"/>
        <v>A</v>
      </c>
      <c r="N380" s="21">
        <f>IF(VALUE(Tabela813[[#This Row],[RED]]) &gt; 0,1,0) + IF(VALUE(J380)&gt;0,8,IF(VALUE(I380)&gt;0,7,IF(VALUE(H380)&gt;0,6,IF(VALUE(G380)&gt;0,5,IF(VALUE(F380)&gt;0,4,IF(VALUE(E380)&gt;0,3,IF(VALUE(D380)&gt;0,2,1)))))))</f>
        <v>7</v>
      </c>
      <c r="O380" s="26" t="s">
        <v>55</v>
      </c>
      <c r="P380" s="1" t="s">
        <v>161</v>
      </c>
      <c r="Q380" s="1"/>
      <c r="R380" s="21"/>
      <c r="S380" s="7" t="str">
        <f>Tabela813[[#This Row],[NR]]&amp;" - "&amp;Tabela813[[#This Row],[Especificação]]</f>
        <v>1.2.1.5.51.3.4.00 - Contribuição Patronal - Servidor Civil - Pensionistas - Parcelamentos - Dívida Ativa - Multas e Juros de Mora da Dívida Ativa</v>
      </c>
      <c r="T380" s="7" t="str">
        <f>Tabela813[[#This Row],[NR]]&amp;" - "&amp;Tabela813[[#This Row],[Especificação]]</f>
        <v>1.2.1.5.51.3.4.00 - Contribuição Patronal - Servidor Civil - Pensionistas - Parcelamentos - Dívida Ativa - Multas e Juros de Mora da Dívida Ativa</v>
      </c>
      <c r="U380" s="7" t="str">
        <f>Tabela813[[#This Row],[NR]]&amp; " - "&amp;Tabela813[[#This Row],[Especificação]]</f>
        <v>1.2.1.5.51.3.4.00 - Contribuição Patronal - Servidor Civil - Pensionistas - Parcelamentos - Dívida Ativa - Multas e Juros de Mora da Dívida Ativa</v>
      </c>
    </row>
    <row r="381" spans="1:21" ht="30" x14ac:dyDescent="0.25">
      <c r="A381" s="84"/>
      <c r="B381" s="73"/>
      <c r="C381" s="26" t="s">
        <v>1558</v>
      </c>
      <c r="D381" s="26" t="s">
        <v>1567</v>
      </c>
      <c r="E381" s="26" t="s">
        <v>1558</v>
      </c>
      <c r="F381" s="26" t="s">
        <v>1569</v>
      </c>
      <c r="G381" s="26" t="s">
        <v>1596</v>
      </c>
      <c r="H381" s="26" t="s">
        <v>1559</v>
      </c>
      <c r="I381" s="26" t="s">
        <v>1569</v>
      </c>
      <c r="J381" s="26" t="s">
        <v>1564</v>
      </c>
      <c r="K381" s="21" t="str">
        <f>IF(Tabela813[[#This Row],[C]]&lt;&gt;"",IF(Tabela813[[#This Row],[RED]]&lt;&gt;"",(Tabela813[[#This Row],[RED]] &amp; "."),"") &amp; CONCATENATE(Tabela813[[#This Row],[C]],".",Tabela813[[#This Row],[O]],".",Tabela813[[#This Row],[E]],".",Tabela813[[#This Row],[D1]],".",Tabela813[[#This Row],[D2]],".",Tabela813[[#This Row],[D3]],".",Tabela813[[#This Row],[T]],".",Tabela813[[#This Row],[D4]]),"")</f>
        <v>1.2.1.5.51.3.5.00</v>
      </c>
      <c r="L381" s="27" t="s">
        <v>1081</v>
      </c>
      <c r="M381" s="21" t="str">
        <f t="shared" si="5"/>
        <v>A</v>
      </c>
      <c r="N381" s="21">
        <f>IF(VALUE(Tabela813[[#This Row],[RED]]) &gt; 0,1,0) + IF(VALUE(J381)&gt;0,8,IF(VALUE(I381)&gt;0,7,IF(VALUE(H381)&gt;0,6,IF(VALUE(G381)&gt;0,5,IF(VALUE(F381)&gt;0,4,IF(VALUE(E381)&gt;0,3,IF(VALUE(D381)&gt;0,2,1)))))))</f>
        <v>7</v>
      </c>
      <c r="O381" s="26" t="s">
        <v>55</v>
      </c>
      <c r="P381" s="1" t="s">
        <v>161</v>
      </c>
      <c r="Q381" s="1"/>
      <c r="R381" s="21"/>
      <c r="S381" s="7" t="str">
        <f>Tabela813[[#This Row],[NR]]&amp;" - "&amp;Tabela813[[#This Row],[Especificação]]</f>
        <v>1.2.1.5.51.3.5.00 - Contribuição Patronal - Servidor Civil - Pensionistas - Parcelamentos - Multas</v>
      </c>
      <c r="T381" s="7" t="str">
        <f>Tabela813[[#This Row],[NR]]&amp;" - "&amp;Tabela813[[#This Row],[Especificação]]</f>
        <v>1.2.1.5.51.3.5.00 - Contribuição Patronal - Servidor Civil - Pensionistas - Parcelamentos - Multas</v>
      </c>
      <c r="U381" s="7" t="str">
        <f>Tabela813[[#This Row],[NR]]&amp; " - "&amp;Tabela813[[#This Row],[Especificação]]</f>
        <v>1.2.1.5.51.3.5.00 - Contribuição Patronal - Servidor Civil - Pensionistas - Parcelamentos - Multas</v>
      </c>
    </row>
    <row r="382" spans="1:21" ht="30" x14ac:dyDescent="0.25">
      <c r="A382" s="84"/>
      <c r="B382" s="73"/>
      <c r="C382" s="26" t="s">
        <v>1558</v>
      </c>
      <c r="D382" s="26" t="s">
        <v>1567</v>
      </c>
      <c r="E382" s="26" t="s">
        <v>1558</v>
      </c>
      <c r="F382" s="26" t="s">
        <v>1569</v>
      </c>
      <c r="G382" s="26" t="s">
        <v>1596</v>
      </c>
      <c r="H382" s="26" t="s">
        <v>1559</v>
      </c>
      <c r="I382" s="26" t="s">
        <v>1563</v>
      </c>
      <c r="J382" s="26" t="s">
        <v>1564</v>
      </c>
      <c r="K382" s="21" t="str">
        <f>IF(Tabela813[[#This Row],[C]]&lt;&gt;"",IF(Tabela813[[#This Row],[RED]]&lt;&gt;"",(Tabela813[[#This Row],[RED]] &amp; "."),"") &amp; CONCATENATE(Tabela813[[#This Row],[C]],".",Tabela813[[#This Row],[O]],".",Tabela813[[#This Row],[E]],".",Tabela813[[#This Row],[D1]],".",Tabela813[[#This Row],[D2]],".",Tabela813[[#This Row],[D3]],".",Tabela813[[#This Row],[T]],".",Tabela813[[#This Row],[D4]]),"")</f>
        <v>1.2.1.5.51.3.6.00</v>
      </c>
      <c r="L382" s="27" t="s">
        <v>1082</v>
      </c>
      <c r="M382" s="21" t="str">
        <f t="shared" si="5"/>
        <v>A</v>
      </c>
      <c r="N382" s="21">
        <f>IF(VALUE(Tabela813[[#This Row],[RED]]) &gt; 0,1,0) + IF(VALUE(J382)&gt;0,8,IF(VALUE(I382)&gt;0,7,IF(VALUE(H382)&gt;0,6,IF(VALUE(G382)&gt;0,5,IF(VALUE(F382)&gt;0,4,IF(VALUE(E382)&gt;0,3,IF(VALUE(D382)&gt;0,2,1)))))))</f>
        <v>7</v>
      </c>
      <c r="O382" s="26" t="s">
        <v>55</v>
      </c>
      <c r="P382" s="1" t="s">
        <v>161</v>
      </c>
      <c r="Q382" s="1"/>
      <c r="R382" s="21"/>
      <c r="S382" s="7" t="str">
        <f>Tabela813[[#This Row],[NR]]&amp;" - "&amp;Tabela813[[#This Row],[Especificação]]</f>
        <v>1.2.1.5.51.3.6.00 - Contribuição Patronal - Servidor Civil - Pensionistas - Parcelamentos - Juros de Mora</v>
      </c>
      <c r="T382" s="7" t="str">
        <f>Tabela813[[#This Row],[NR]]&amp;" - "&amp;Tabela813[[#This Row],[Especificação]]</f>
        <v>1.2.1.5.51.3.6.00 - Contribuição Patronal - Servidor Civil - Pensionistas - Parcelamentos - Juros de Mora</v>
      </c>
      <c r="U382" s="7" t="str">
        <f>Tabela813[[#This Row],[NR]]&amp; " - "&amp;Tabela813[[#This Row],[Especificação]]</f>
        <v>1.2.1.5.51.3.6.00 - Contribuição Patronal - Servidor Civil - Pensionistas - Parcelamentos - Juros de Mora</v>
      </c>
    </row>
    <row r="383" spans="1:21" ht="30" x14ac:dyDescent="0.25">
      <c r="A383" s="84"/>
      <c r="B383" s="73"/>
      <c r="C383" s="26" t="s">
        <v>1558</v>
      </c>
      <c r="D383" s="26" t="s">
        <v>1567</v>
      </c>
      <c r="E383" s="26" t="s">
        <v>1558</v>
      </c>
      <c r="F383" s="26" t="s">
        <v>1569</v>
      </c>
      <c r="G383" s="26" t="s">
        <v>1596</v>
      </c>
      <c r="H383" s="26" t="s">
        <v>1559</v>
      </c>
      <c r="I383" s="26" t="s">
        <v>1565</v>
      </c>
      <c r="J383" s="26" t="s">
        <v>1564</v>
      </c>
      <c r="K383" s="21" t="str">
        <f>IF(Tabela813[[#This Row],[C]]&lt;&gt;"",IF(Tabela813[[#This Row],[RED]]&lt;&gt;"",(Tabela813[[#This Row],[RED]] &amp; "."),"") &amp; CONCATENATE(Tabela813[[#This Row],[C]],".",Tabela813[[#This Row],[O]],".",Tabela813[[#This Row],[E]],".",Tabela813[[#This Row],[D1]],".",Tabela813[[#This Row],[D2]],".",Tabela813[[#This Row],[D3]],".",Tabela813[[#This Row],[T]],".",Tabela813[[#This Row],[D4]]),"")</f>
        <v>1.2.1.5.51.3.7.00</v>
      </c>
      <c r="L383" s="27" t="s">
        <v>1083</v>
      </c>
      <c r="M383" s="21" t="str">
        <f t="shared" si="5"/>
        <v>A</v>
      </c>
      <c r="N383" s="21">
        <f>IF(VALUE(Tabela813[[#This Row],[RED]]) &gt; 0,1,0) + IF(VALUE(J383)&gt;0,8,IF(VALUE(I383)&gt;0,7,IF(VALUE(H383)&gt;0,6,IF(VALUE(G383)&gt;0,5,IF(VALUE(F383)&gt;0,4,IF(VALUE(E383)&gt;0,3,IF(VALUE(D383)&gt;0,2,1)))))))</f>
        <v>7</v>
      </c>
      <c r="O383" s="26" t="s">
        <v>55</v>
      </c>
      <c r="P383" s="1" t="s">
        <v>161</v>
      </c>
      <c r="Q383" s="1"/>
      <c r="R383" s="21"/>
      <c r="S383" s="7" t="str">
        <f>Tabela813[[#This Row],[NR]]&amp;" - "&amp;Tabela813[[#This Row],[Especificação]]</f>
        <v>1.2.1.5.51.3.7.00 - Contribuição Patronal - Servidor Civil - Pensionistas - Parcelamentos - Dívida Ativa - Multas da Dívida Ativa</v>
      </c>
      <c r="T383" s="7" t="str">
        <f>Tabela813[[#This Row],[NR]]&amp;" - "&amp;Tabela813[[#This Row],[Especificação]]</f>
        <v>1.2.1.5.51.3.7.00 - Contribuição Patronal - Servidor Civil - Pensionistas - Parcelamentos - Dívida Ativa - Multas da Dívida Ativa</v>
      </c>
      <c r="U383" s="7" t="str">
        <f>Tabela813[[#This Row],[NR]]&amp; " - "&amp;Tabela813[[#This Row],[Especificação]]</f>
        <v>1.2.1.5.51.3.7.00 - Contribuição Patronal - Servidor Civil - Pensionistas - Parcelamentos - Dívida Ativa - Multas da Dívida Ativa</v>
      </c>
    </row>
    <row r="384" spans="1:21" ht="30" x14ac:dyDescent="0.25">
      <c r="A384" s="84"/>
      <c r="B384" s="73"/>
      <c r="C384" s="26" t="s">
        <v>1558</v>
      </c>
      <c r="D384" s="26" t="s">
        <v>1567</v>
      </c>
      <c r="E384" s="26" t="s">
        <v>1558</v>
      </c>
      <c r="F384" s="26" t="s">
        <v>1569</v>
      </c>
      <c r="G384" s="26" t="s">
        <v>1596</v>
      </c>
      <c r="H384" s="26" t="s">
        <v>1559</v>
      </c>
      <c r="I384" s="26" t="s">
        <v>1566</v>
      </c>
      <c r="J384" s="26" t="s">
        <v>1564</v>
      </c>
      <c r="K384" s="21" t="str">
        <f>IF(Tabela813[[#This Row],[C]]&lt;&gt;"",IF(Tabela813[[#This Row],[RED]]&lt;&gt;"",(Tabela813[[#This Row],[RED]] &amp; "."),"") &amp; CONCATENATE(Tabela813[[#This Row],[C]],".",Tabela813[[#This Row],[O]],".",Tabela813[[#This Row],[E]],".",Tabela813[[#This Row],[D1]],".",Tabela813[[#This Row],[D2]],".",Tabela813[[#This Row],[D3]],".",Tabela813[[#This Row],[T]],".",Tabela813[[#This Row],[D4]]),"")</f>
        <v>1.2.1.5.51.3.8.00</v>
      </c>
      <c r="L384" s="27" t="s">
        <v>1084</v>
      </c>
      <c r="M384" s="21" t="str">
        <f t="shared" si="5"/>
        <v>A</v>
      </c>
      <c r="N384" s="21">
        <f>IF(VALUE(Tabela813[[#This Row],[RED]]) &gt; 0,1,0) + IF(VALUE(J384)&gt;0,8,IF(VALUE(I384)&gt;0,7,IF(VALUE(H384)&gt;0,6,IF(VALUE(G384)&gt;0,5,IF(VALUE(F384)&gt;0,4,IF(VALUE(E384)&gt;0,3,IF(VALUE(D384)&gt;0,2,1)))))))</f>
        <v>7</v>
      </c>
      <c r="O384" s="26" t="s">
        <v>55</v>
      </c>
      <c r="P384" s="1" t="s">
        <v>161</v>
      </c>
      <c r="Q384" s="1"/>
      <c r="R384" s="21"/>
      <c r="S384" s="7" t="str">
        <f>Tabela813[[#This Row],[NR]]&amp;" - "&amp;Tabela813[[#This Row],[Especificação]]</f>
        <v>1.2.1.5.51.3.8.00 - Contribuição Patronal - Servidor Civil - Pensionistas - Parcelamentos - Juros de Mora da Dívida Ativa</v>
      </c>
      <c r="T384" s="7" t="str">
        <f>Tabela813[[#This Row],[NR]]&amp;" - "&amp;Tabela813[[#This Row],[Especificação]]</f>
        <v>1.2.1.5.51.3.8.00 - Contribuição Patronal - Servidor Civil - Pensionistas - Parcelamentos - Juros de Mora da Dívida Ativa</v>
      </c>
      <c r="U384" s="7" t="str">
        <f>Tabela813[[#This Row],[NR]]&amp; " - "&amp;Tabela813[[#This Row],[Especificação]]</f>
        <v>1.2.1.5.51.3.8.00 - Contribuição Patronal - Servidor Civil - Pensionistas - Parcelamentos - Juros de Mora da Dívida Ativa</v>
      </c>
    </row>
    <row r="385" spans="1:21" ht="30" x14ac:dyDescent="0.25">
      <c r="A385" s="7"/>
      <c r="B385" s="73"/>
      <c r="C385" s="26" t="s">
        <v>1558</v>
      </c>
      <c r="D385" s="26" t="s">
        <v>1567</v>
      </c>
      <c r="E385" s="26" t="s">
        <v>1558</v>
      </c>
      <c r="F385" s="26" t="s">
        <v>1563</v>
      </c>
      <c r="G385" s="26" t="s">
        <v>1564</v>
      </c>
      <c r="H385" s="26" t="s">
        <v>1561</v>
      </c>
      <c r="I385" s="26" t="s">
        <v>1561</v>
      </c>
      <c r="J385" s="26" t="s">
        <v>1564</v>
      </c>
      <c r="K385" s="21" t="str">
        <f>IF(Tabela813[[#This Row],[C]]&lt;&gt;"",IF(Tabela813[[#This Row],[RED]]&lt;&gt;"",(Tabela813[[#This Row],[RED]] &amp; "."),"") &amp; CONCATENATE(Tabela813[[#This Row],[C]],".",Tabela813[[#This Row],[O]],".",Tabela813[[#This Row],[E]],".",Tabela813[[#This Row],[D1]],".",Tabela813[[#This Row],[D2]],".",Tabela813[[#This Row],[D3]],".",Tabela813[[#This Row],[T]],".",Tabela813[[#This Row],[D4]]),"")</f>
        <v>1.2.1.6.00.0.0.00</v>
      </c>
      <c r="L385" s="1" t="s">
        <v>5530</v>
      </c>
      <c r="M385" s="21" t="str">
        <f t="shared" si="5"/>
        <v>S</v>
      </c>
      <c r="N385" s="21">
        <f>IF(VALUE(Tabela813[[#This Row],[RED]]) &gt; 0,1,0) + IF(VALUE(J385)&gt;0,8,IF(VALUE(I385)&gt;0,7,IF(VALUE(H385)&gt;0,6,IF(VALUE(G385)&gt;0,5,IF(VALUE(F385)&gt;0,4,IF(VALUE(E385)&gt;0,3,IF(VALUE(D385)&gt;0,2,1)))))))</f>
        <v>4</v>
      </c>
      <c r="O385" s="26" t="s">
        <v>45</v>
      </c>
      <c r="P385" s="1" t="s">
        <v>162</v>
      </c>
      <c r="Q385" s="1"/>
      <c r="R385" s="21"/>
      <c r="S385" s="7" t="str">
        <f>Tabela813[[#This Row],[NR]]&amp;" - "&amp;Tabela813[[#This Row],[Especificação]]</f>
        <v>1.2.1.6.00.0.0.00 - Contribuição para Fundos de Assistência Médico-Hospitalar e Social</v>
      </c>
      <c r="T385" s="7" t="str">
        <f>Tabela813[[#This Row],[NR]]&amp;" - "&amp;Tabela813[[#This Row],[Especificação]]</f>
        <v>1.2.1.6.00.0.0.00 - Contribuição para Fundos de Assistência Médico-Hospitalar e Social</v>
      </c>
      <c r="U385" s="7" t="str">
        <f>Tabela813[[#This Row],[NR]]&amp; " - "&amp;Tabela813[[#This Row],[Especificação]]</f>
        <v>1.2.1.6.00.0.0.00 - Contribuição para Fundos de Assistência Médico-Hospitalar e Social</v>
      </c>
    </row>
    <row r="386" spans="1:21" ht="30" x14ac:dyDescent="0.25">
      <c r="A386" s="84"/>
      <c r="B386" s="73"/>
      <c r="C386" s="26" t="s">
        <v>1558</v>
      </c>
      <c r="D386" s="26" t="s">
        <v>1567</v>
      </c>
      <c r="E386" s="26" t="s">
        <v>1558</v>
      </c>
      <c r="F386" s="26" t="s">
        <v>1563</v>
      </c>
      <c r="G386" s="26" t="s">
        <v>1571</v>
      </c>
      <c r="H386" s="26" t="s">
        <v>1561</v>
      </c>
      <c r="I386" s="26" t="s">
        <v>1561</v>
      </c>
      <c r="J386" s="26" t="s">
        <v>1564</v>
      </c>
      <c r="K386" s="21" t="str">
        <f>IF(Tabela813[[#This Row],[C]]&lt;&gt;"",IF(Tabela813[[#This Row],[RED]]&lt;&gt;"",(Tabela813[[#This Row],[RED]] &amp; "."),"") &amp; CONCATENATE(Tabela813[[#This Row],[C]],".",Tabela813[[#This Row],[O]],".",Tabela813[[#This Row],[E]],".",Tabela813[[#This Row],[D1]],".",Tabela813[[#This Row],[D2]],".",Tabela813[[#This Row],[D3]],".",Tabela813[[#This Row],[T]],".",Tabela813[[#This Row],[D4]]),"")</f>
        <v>1.2.1.6.03.0.0.00</v>
      </c>
      <c r="L386" s="27" t="s">
        <v>163</v>
      </c>
      <c r="M386" s="21" t="str">
        <f t="shared" si="5"/>
        <v>S</v>
      </c>
      <c r="N386" s="21">
        <f>IF(VALUE(Tabela813[[#This Row],[RED]]) &gt; 0,1,0) + IF(VALUE(J386)&gt;0,8,IF(VALUE(I386)&gt;0,7,IF(VALUE(H386)&gt;0,6,IF(VALUE(G386)&gt;0,5,IF(VALUE(F386)&gt;0,4,IF(VALUE(E386)&gt;0,3,IF(VALUE(D386)&gt;0,2,1)))))))</f>
        <v>5</v>
      </c>
      <c r="O386" s="26" t="s">
        <v>51</v>
      </c>
      <c r="P386" s="1" t="s">
        <v>164</v>
      </c>
      <c r="Q386" s="1"/>
      <c r="R386" s="21"/>
      <c r="S386" s="7" t="str">
        <f>Tabela813[[#This Row],[NR]]&amp;" - "&amp;Tabela813[[#This Row],[Especificação]]</f>
        <v>1.2.1.6.03.0.0.00 - Contribuição para Fundos de Assistência Médica - Servidores Civis</v>
      </c>
      <c r="T386" s="7" t="str">
        <f>Tabela813[[#This Row],[NR]]&amp;" - "&amp;Tabela813[[#This Row],[Especificação]]</f>
        <v>1.2.1.6.03.0.0.00 - Contribuição para Fundos de Assistência Médica - Servidores Civis</v>
      </c>
      <c r="U386" s="7" t="str">
        <f>Tabela813[[#This Row],[NR]]&amp; " - "&amp;Tabela813[[#This Row],[Especificação]]</f>
        <v>1.2.1.6.03.0.0.00 - Contribuição para Fundos de Assistência Médica - Servidores Civis</v>
      </c>
    </row>
    <row r="387" spans="1:21" ht="30" x14ac:dyDescent="0.25">
      <c r="A387" s="84"/>
      <c r="B387" s="73"/>
      <c r="C387" s="26" t="s">
        <v>1558</v>
      </c>
      <c r="D387" s="26" t="s">
        <v>1567</v>
      </c>
      <c r="E387" s="26" t="s">
        <v>1558</v>
      </c>
      <c r="F387" s="26" t="s">
        <v>1563</v>
      </c>
      <c r="G387" s="26" t="s">
        <v>1571</v>
      </c>
      <c r="H387" s="26" t="s">
        <v>1558</v>
      </c>
      <c r="I387" s="26" t="s">
        <v>1561</v>
      </c>
      <c r="J387" s="26" t="s">
        <v>1564</v>
      </c>
      <c r="K387" s="21" t="str">
        <f>IF(Tabela813[[#This Row],[C]]&lt;&gt;"",IF(Tabela813[[#This Row],[RED]]&lt;&gt;"",(Tabela813[[#This Row],[RED]] &amp; "."),"") &amp; CONCATENATE(Tabela813[[#This Row],[C]],".",Tabela813[[#This Row],[O]],".",Tabela813[[#This Row],[E]],".",Tabela813[[#This Row],[D1]],".",Tabela813[[#This Row],[D2]],".",Tabela813[[#This Row],[D3]],".",Tabela813[[#This Row],[T]],".",Tabela813[[#This Row],[D4]]),"")</f>
        <v>1.2.1.6.03.1.0.00</v>
      </c>
      <c r="L387" s="27" t="s">
        <v>163</v>
      </c>
      <c r="M387" s="21" t="str">
        <f t="shared" si="5"/>
        <v>S</v>
      </c>
      <c r="N387" s="21">
        <f>IF(VALUE(Tabela813[[#This Row],[RED]]) &gt; 0,1,0) + IF(VALUE(J387)&gt;0,8,IF(VALUE(I387)&gt;0,7,IF(VALUE(H387)&gt;0,6,IF(VALUE(G387)&gt;0,5,IF(VALUE(F387)&gt;0,4,IF(VALUE(E387)&gt;0,3,IF(VALUE(D387)&gt;0,2,1)))))))</f>
        <v>6</v>
      </c>
      <c r="O387" s="26" t="s">
        <v>51</v>
      </c>
      <c r="P387" s="1" t="s">
        <v>165</v>
      </c>
      <c r="Q387" s="1"/>
      <c r="R387" s="21"/>
      <c r="S387" s="7" t="str">
        <f>Tabela813[[#This Row],[NR]]&amp;" - "&amp;Tabela813[[#This Row],[Especificação]]</f>
        <v>1.2.1.6.03.1.0.00 - Contribuição para Fundos de Assistência Médica - Servidores Civis</v>
      </c>
      <c r="T387" s="7" t="str">
        <f>Tabela813[[#This Row],[NR]]&amp;" - "&amp;Tabela813[[#This Row],[Especificação]]</f>
        <v>1.2.1.6.03.1.0.00 - Contribuição para Fundos de Assistência Médica - Servidores Civis</v>
      </c>
      <c r="U387" s="7" t="str">
        <f>Tabela813[[#This Row],[NR]]&amp; " - "&amp;Tabela813[[#This Row],[Especificação]]</f>
        <v>1.2.1.6.03.1.0.00 - Contribuição para Fundos de Assistência Médica - Servidores Civis</v>
      </c>
    </row>
    <row r="388" spans="1:21" ht="30" x14ac:dyDescent="0.25">
      <c r="A388" s="84"/>
      <c r="B388" s="73"/>
      <c r="C388" s="26" t="s">
        <v>1558</v>
      </c>
      <c r="D388" s="26" t="s">
        <v>1567</v>
      </c>
      <c r="E388" s="26" t="s">
        <v>1558</v>
      </c>
      <c r="F388" s="26" t="s">
        <v>1563</v>
      </c>
      <c r="G388" s="26" t="s">
        <v>1571</v>
      </c>
      <c r="H388" s="26" t="s">
        <v>1558</v>
      </c>
      <c r="I388" s="26" t="s">
        <v>1558</v>
      </c>
      <c r="J388" s="26" t="s">
        <v>1564</v>
      </c>
      <c r="K388" s="21" t="str">
        <f>IF(Tabela813[[#This Row],[C]]&lt;&gt;"",IF(Tabela813[[#This Row],[RED]]&lt;&gt;"",(Tabela813[[#This Row],[RED]] &amp; "."),"") &amp; CONCATENATE(Tabela813[[#This Row],[C]],".",Tabela813[[#This Row],[O]],".",Tabela813[[#This Row],[E]],".",Tabela813[[#This Row],[D1]],".",Tabela813[[#This Row],[D2]],".",Tabela813[[#This Row],[D3]],".",Tabela813[[#This Row],[T]],".",Tabela813[[#This Row],[D4]]),"")</f>
        <v>1.2.1.6.03.1.1.00</v>
      </c>
      <c r="L388" s="27" t="s">
        <v>1085</v>
      </c>
      <c r="M388" s="21" t="str">
        <f t="shared" ref="M388:M451" si="6">IF(N388 &lt; N389,"S","A")</f>
        <v>A</v>
      </c>
      <c r="N388" s="21">
        <f>IF(VALUE(Tabela813[[#This Row],[RED]]) &gt; 0,1,0) + IF(VALUE(J388)&gt;0,8,IF(VALUE(I388)&gt;0,7,IF(VALUE(H388)&gt;0,6,IF(VALUE(G388)&gt;0,5,IF(VALUE(F388)&gt;0,4,IF(VALUE(E388)&gt;0,3,IF(VALUE(D388)&gt;0,2,1)))))))</f>
        <v>7</v>
      </c>
      <c r="O388" s="26" t="s">
        <v>51</v>
      </c>
      <c r="P388" s="1" t="s">
        <v>165</v>
      </c>
      <c r="Q388" s="1"/>
      <c r="R388" s="21"/>
      <c r="S388" s="7" t="str">
        <f>Tabela813[[#This Row],[NR]]&amp;" - "&amp;Tabela813[[#This Row],[Especificação]]</f>
        <v>1.2.1.6.03.1.1.00 - Contribuição para Fundos de Assistência Médica - Servidores Civis - Principal</v>
      </c>
      <c r="T388" s="7" t="str">
        <f>Tabela813[[#This Row],[NR]]&amp;" - "&amp;Tabela813[[#This Row],[Especificação]]</f>
        <v>1.2.1.6.03.1.1.00 - Contribuição para Fundos de Assistência Médica - Servidores Civis - Principal</v>
      </c>
      <c r="U388" s="7" t="str">
        <f>Tabela813[[#This Row],[NR]]&amp; " - "&amp;Tabela813[[#This Row],[Especificação]]</f>
        <v>1.2.1.6.03.1.1.00 - Contribuição para Fundos de Assistência Médica - Servidores Civis - Principal</v>
      </c>
    </row>
    <row r="389" spans="1:21" ht="30" x14ac:dyDescent="0.25">
      <c r="A389" s="84"/>
      <c r="B389" s="73"/>
      <c r="C389" s="26" t="s">
        <v>1558</v>
      </c>
      <c r="D389" s="26" t="s">
        <v>1567</v>
      </c>
      <c r="E389" s="26" t="s">
        <v>1558</v>
      </c>
      <c r="F389" s="26" t="s">
        <v>1563</v>
      </c>
      <c r="G389" s="26" t="s">
        <v>1571</v>
      </c>
      <c r="H389" s="26" t="s">
        <v>1558</v>
      </c>
      <c r="I389" s="26" t="s">
        <v>1567</v>
      </c>
      <c r="J389" s="26" t="s">
        <v>1564</v>
      </c>
      <c r="K389" s="21" t="str">
        <f>IF(Tabela813[[#This Row],[C]]&lt;&gt;"",IF(Tabela813[[#This Row],[RED]]&lt;&gt;"",(Tabela813[[#This Row],[RED]] &amp; "."),"") &amp; CONCATENATE(Tabela813[[#This Row],[C]],".",Tabela813[[#This Row],[O]],".",Tabela813[[#This Row],[E]],".",Tabela813[[#This Row],[D1]],".",Tabela813[[#This Row],[D2]],".",Tabela813[[#This Row],[D3]],".",Tabela813[[#This Row],[T]],".",Tabela813[[#This Row],[D4]]),"")</f>
        <v>1.2.1.6.03.1.2.00</v>
      </c>
      <c r="L389" s="27" t="s">
        <v>1086</v>
      </c>
      <c r="M389" s="21" t="str">
        <f t="shared" si="6"/>
        <v>A</v>
      </c>
      <c r="N389" s="21">
        <f>IF(VALUE(Tabela813[[#This Row],[RED]]) &gt; 0,1,0) + IF(VALUE(J389)&gt;0,8,IF(VALUE(I389)&gt;0,7,IF(VALUE(H389)&gt;0,6,IF(VALUE(G389)&gt;0,5,IF(VALUE(F389)&gt;0,4,IF(VALUE(E389)&gt;0,3,IF(VALUE(D389)&gt;0,2,1)))))))</f>
        <v>7</v>
      </c>
      <c r="O389" s="26" t="s">
        <v>51</v>
      </c>
      <c r="P389" s="1" t="s">
        <v>165</v>
      </c>
      <c r="Q389" s="1"/>
      <c r="R389" s="21"/>
      <c r="S389" s="7" t="str">
        <f>Tabela813[[#This Row],[NR]]&amp;" - "&amp;Tabela813[[#This Row],[Especificação]]</f>
        <v>1.2.1.6.03.1.2.00 - Contribuição para Fundos de Assistência Médica - Servidores Civis - Multas e Juros de Mora</v>
      </c>
      <c r="T389" s="7" t="str">
        <f>Tabela813[[#This Row],[NR]]&amp;" - "&amp;Tabela813[[#This Row],[Especificação]]</f>
        <v>1.2.1.6.03.1.2.00 - Contribuição para Fundos de Assistência Médica - Servidores Civis - Multas e Juros de Mora</v>
      </c>
      <c r="U389" s="7" t="str">
        <f>Tabela813[[#This Row],[NR]]&amp; " - "&amp;Tabela813[[#This Row],[Especificação]]</f>
        <v>1.2.1.6.03.1.2.00 - Contribuição para Fundos de Assistência Médica - Servidores Civis - Multas e Juros de Mora</v>
      </c>
    </row>
    <row r="390" spans="1:21" ht="30" x14ac:dyDescent="0.25">
      <c r="A390" s="84"/>
      <c r="B390" s="73"/>
      <c r="C390" s="26" t="s">
        <v>1558</v>
      </c>
      <c r="D390" s="26" t="s">
        <v>1567</v>
      </c>
      <c r="E390" s="26" t="s">
        <v>1558</v>
      </c>
      <c r="F390" s="26" t="s">
        <v>1563</v>
      </c>
      <c r="G390" s="26" t="s">
        <v>1571</v>
      </c>
      <c r="H390" s="26" t="s">
        <v>1558</v>
      </c>
      <c r="I390" s="26" t="s">
        <v>1569</v>
      </c>
      <c r="J390" s="26" t="s">
        <v>1564</v>
      </c>
      <c r="K390" s="21" t="str">
        <f>IF(Tabela813[[#This Row],[C]]&lt;&gt;"",IF(Tabela813[[#This Row],[RED]]&lt;&gt;"",(Tabela813[[#This Row],[RED]] &amp; "."),"") &amp; CONCATENATE(Tabela813[[#This Row],[C]],".",Tabela813[[#This Row],[O]],".",Tabela813[[#This Row],[E]],".",Tabela813[[#This Row],[D1]],".",Tabela813[[#This Row],[D2]],".",Tabela813[[#This Row],[D3]],".",Tabela813[[#This Row],[T]],".",Tabela813[[#This Row],[D4]]),"")</f>
        <v>1.2.1.6.03.1.5.00</v>
      </c>
      <c r="L390" s="27" t="s">
        <v>1087</v>
      </c>
      <c r="M390" s="21" t="str">
        <f t="shared" si="6"/>
        <v>A</v>
      </c>
      <c r="N390" s="21">
        <f>IF(VALUE(Tabela813[[#This Row],[RED]]) &gt; 0,1,0) + IF(VALUE(J390)&gt;0,8,IF(VALUE(I390)&gt;0,7,IF(VALUE(H390)&gt;0,6,IF(VALUE(G390)&gt;0,5,IF(VALUE(F390)&gt;0,4,IF(VALUE(E390)&gt;0,3,IF(VALUE(D390)&gt;0,2,1)))))))</f>
        <v>7</v>
      </c>
      <c r="O390" s="26" t="s">
        <v>51</v>
      </c>
      <c r="P390" s="1" t="s">
        <v>165</v>
      </c>
      <c r="Q390" s="1"/>
      <c r="R390" s="21"/>
      <c r="S390" s="7" t="str">
        <f>Tabela813[[#This Row],[NR]]&amp;" - "&amp;Tabela813[[#This Row],[Especificação]]</f>
        <v>1.2.1.6.03.1.5.00 - Contribuição para Fundos de Assistência Médica - Servidores Civis - Multas</v>
      </c>
      <c r="T390" s="7" t="str">
        <f>Tabela813[[#This Row],[NR]]&amp;" - "&amp;Tabela813[[#This Row],[Especificação]]</f>
        <v>1.2.1.6.03.1.5.00 - Contribuição para Fundos de Assistência Médica - Servidores Civis - Multas</v>
      </c>
      <c r="U390" s="7" t="str">
        <f>Tabela813[[#This Row],[NR]]&amp; " - "&amp;Tabela813[[#This Row],[Especificação]]</f>
        <v>1.2.1.6.03.1.5.00 - Contribuição para Fundos de Assistência Médica - Servidores Civis - Multas</v>
      </c>
    </row>
    <row r="391" spans="1:21" ht="30" x14ac:dyDescent="0.25">
      <c r="A391" s="84"/>
      <c r="B391" s="73"/>
      <c r="C391" s="26" t="s">
        <v>1558</v>
      </c>
      <c r="D391" s="26" t="s">
        <v>1567</v>
      </c>
      <c r="E391" s="26" t="s">
        <v>1558</v>
      </c>
      <c r="F391" s="26" t="s">
        <v>1563</v>
      </c>
      <c r="G391" s="26" t="s">
        <v>1571</v>
      </c>
      <c r="H391" s="26" t="s">
        <v>1558</v>
      </c>
      <c r="I391" s="26" t="s">
        <v>1563</v>
      </c>
      <c r="J391" s="26" t="s">
        <v>1564</v>
      </c>
      <c r="K391" s="21" t="str">
        <f>IF(Tabela813[[#This Row],[C]]&lt;&gt;"",IF(Tabela813[[#This Row],[RED]]&lt;&gt;"",(Tabela813[[#This Row],[RED]] &amp; "."),"") &amp; CONCATENATE(Tabela813[[#This Row],[C]],".",Tabela813[[#This Row],[O]],".",Tabela813[[#This Row],[E]],".",Tabela813[[#This Row],[D1]],".",Tabela813[[#This Row],[D2]],".",Tabela813[[#This Row],[D3]],".",Tabela813[[#This Row],[T]],".",Tabela813[[#This Row],[D4]]),"")</f>
        <v>1.2.1.6.03.1.6.00</v>
      </c>
      <c r="L391" s="27" t="s">
        <v>1088</v>
      </c>
      <c r="M391" s="21" t="str">
        <f t="shared" si="6"/>
        <v>A</v>
      </c>
      <c r="N391" s="21">
        <f>IF(VALUE(Tabela813[[#This Row],[RED]]) &gt; 0,1,0) + IF(VALUE(J391)&gt;0,8,IF(VALUE(I391)&gt;0,7,IF(VALUE(H391)&gt;0,6,IF(VALUE(G391)&gt;0,5,IF(VALUE(F391)&gt;0,4,IF(VALUE(E391)&gt;0,3,IF(VALUE(D391)&gt;0,2,1)))))))</f>
        <v>7</v>
      </c>
      <c r="O391" s="26" t="s">
        <v>51</v>
      </c>
      <c r="P391" s="1" t="s">
        <v>165</v>
      </c>
      <c r="Q391" s="1"/>
      <c r="R391" s="21"/>
      <c r="S391" s="7" t="str">
        <f>Tabela813[[#This Row],[NR]]&amp;" - "&amp;Tabela813[[#This Row],[Especificação]]</f>
        <v>1.2.1.6.03.1.6.00 - Contribuição para Fundos de Assistência Médica - Servidores Civis - Juros de Mora</v>
      </c>
      <c r="T391" s="7" t="str">
        <f>Tabela813[[#This Row],[NR]]&amp;" - "&amp;Tabela813[[#This Row],[Especificação]]</f>
        <v>1.2.1.6.03.1.6.00 - Contribuição para Fundos de Assistência Médica - Servidores Civis - Juros de Mora</v>
      </c>
      <c r="U391" s="7" t="str">
        <f>Tabela813[[#This Row],[NR]]&amp; " - "&amp;Tabela813[[#This Row],[Especificação]]</f>
        <v>1.2.1.6.03.1.6.00 - Contribuição para Fundos de Assistência Médica - Servidores Civis - Juros de Mora</v>
      </c>
    </row>
    <row r="392" spans="1:21" ht="45" x14ac:dyDescent="0.25">
      <c r="A392" s="84"/>
      <c r="B392" s="73"/>
      <c r="C392" s="26" t="s">
        <v>1558</v>
      </c>
      <c r="D392" s="26" t="s">
        <v>1567</v>
      </c>
      <c r="E392" s="26" t="s">
        <v>1558</v>
      </c>
      <c r="F392" s="26" t="s">
        <v>1563</v>
      </c>
      <c r="G392" s="26" t="s">
        <v>1571</v>
      </c>
      <c r="H392" s="26" t="s">
        <v>1567</v>
      </c>
      <c r="I392" s="26" t="s">
        <v>1561</v>
      </c>
      <c r="J392" s="26" t="s">
        <v>1564</v>
      </c>
      <c r="K392" s="21" t="str">
        <f>IF(Tabela813[[#This Row],[C]]&lt;&gt;"",IF(Tabela813[[#This Row],[RED]]&lt;&gt;"",(Tabela813[[#This Row],[RED]] &amp; "."),"") &amp; CONCATENATE(Tabela813[[#This Row],[C]],".",Tabela813[[#This Row],[O]],".",Tabela813[[#This Row],[E]],".",Tabela813[[#This Row],[D1]],".",Tabela813[[#This Row],[D2]],".",Tabela813[[#This Row],[D3]],".",Tabela813[[#This Row],[T]],".",Tabela813[[#This Row],[D4]]),"")</f>
        <v>1.2.1.6.03.2.0.00</v>
      </c>
      <c r="L392" s="27" t="s">
        <v>166</v>
      </c>
      <c r="M392" s="21" t="str">
        <f t="shared" si="6"/>
        <v>S</v>
      </c>
      <c r="N392" s="21">
        <f>IF(VALUE(Tabela813[[#This Row],[RED]]) &gt; 0,1,0) + IF(VALUE(J392)&gt;0,8,IF(VALUE(I392)&gt;0,7,IF(VALUE(H392)&gt;0,6,IF(VALUE(G392)&gt;0,5,IF(VALUE(F392)&gt;0,4,IF(VALUE(E392)&gt;0,3,IF(VALUE(D392)&gt;0,2,1)))))))</f>
        <v>6</v>
      </c>
      <c r="O392" s="26" t="s">
        <v>51</v>
      </c>
      <c r="P392" s="1" t="s">
        <v>167</v>
      </c>
      <c r="Q392" s="1"/>
      <c r="R392" s="21"/>
      <c r="S392" s="7" t="str">
        <f>Tabela813[[#This Row],[NR]]&amp;" - "&amp;Tabela813[[#This Row],[Especificação]]</f>
        <v>1.2.1.6.03.2.0.00 - Contribuição para Fundos de Assistência Médica - Servidores Civis - Parcelamentos</v>
      </c>
      <c r="T392" s="7" t="str">
        <f>Tabela813[[#This Row],[NR]]&amp;" - "&amp;Tabela813[[#This Row],[Especificação]]</f>
        <v>1.2.1.6.03.2.0.00 - Contribuição para Fundos de Assistência Médica - Servidores Civis - Parcelamentos</v>
      </c>
      <c r="U392" s="7" t="str">
        <f>Tabela813[[#This Row],[NR]]&amp; " - "&amp;Tabela813[[#This Row],[Especificação]]</f>
        <v>1.2.1.6.03.2.0.00 - Contribuição para Fundos de Assistência Médica - Servidores Civis - Parcelamentos</v>
      </c>
    </row>
    <row r="393" spans="1:21" ht="45" x14ac:dyDescent="0.25">
      <c r="A393" s="84"/>
      <c r="B393" s="73"/>
      <c r="C393" s="26" t="s">
        <v>1558</v>
      </c>
      <c r="D393" s="26" t="s">
        <v>1567</v>
      </c>
      <c r="E393" s="26" t="s">
        <v>1558</v>
      </c>
      <c r="F393" s="26" t="s">
        <v>1563</v>
      </c>
      <c r="G393" s="26" t="s">
        <v>1571</v>
      </c>
      <c r="H393" s="26" t="s">
        <v>1567</v>
      </c>
      <c r="I393" s="26" t="s">
        <v>1558</v>
      </c>
      <c r="J393" s="26" t="s">
        <v>1564</v>
      </c>
      <c r="K393" s="21" t="str">
        <f>IF(Tabela813[[#This Row],[C]]&lt;&gt;"",IF(Tabela813[[#This Row],[RED]]&lt;&gt;"",(Tabela813[[#This Row],[RED]] &amp; "."),"") &amp; CONCATENATE(Tabela813[[#This Row],[C]],".",Tabela813[[#This Row],[O]],".",Tabela813[[#This Row],[E]],".",Tabela813[[#This Row],[D1]],".",Tabela813[[#This Row],[D2]],".",Tabela813[[#This Row],[D3]],".",Tabela813[[#This Row],[T]],".",Tabela813[[#This Row],[D4]]),"")</f>
        <v>1.2.1.6.03.2.1.00</v>
      </c>
      <c r="L393" s="27" t="s">
        <v>1089</v>
      </c>
      <c r="M393" s="21" t="str">
        <f t="shared" si="6"/>
        <v>A</v>
      </c>
      <c r="N393" s="21">
        <f>IF(VALUE(Tabela813[[#This Row],[RED]]) &gt; 0,1,0) + IF(VALUE(J393)&gt;0,8,IF(VALUE(I393)&gt;0,7,IF(VALUE(H393)&gt;0,6,IF(VALUE(G393)&gt;0,5,IF(VALUE(F393)&gt;0,4,IF(VALUE(E393)&gt;0,3,IF(VALUE(D393)&gt;0,2,1)))))))</f>
        <v>7</v>
      </c>
      <c r="O393" s="26" t="s">
        <v>51</v>
      </c>
      <c r="P393" s="1" t="s">
        <v>167</v>
      </c>
      <c r="Q393" s="1"/>
      <c r="R393" s="21"/>
      <c r="S393" s="7" t="str">
        <f>Tabela813[[#This Row],[NR]]&amp;" - "&amp;Tabela813[[#This Row],[Especificação]]</f>
        <v>1.2.1.6.03.2.1.00 - Contribuição para Fundos de Assistência Médica - Servidores Civis - Parcelamentos - Principal</v>
      </c>
      <c r="T393" s="7" t="str">
        <f>Tabela813[[#This Row],[NR]]&amp;" - "&amp;Tabela813[[#This Row],[Especificação]]</f>
        <v>1.2.1.6.03.2.1.00 - Contribuição para Fundos de Assistência Médica - Servidores Civis - Parcelamentos - Principal</v>
      </c>
      <c r="U393" s="7" t="str">
        <f>Tabela813[[#This Row],[NR]]&amp; " - "&amp;Tabela813[[#This Row],[Especificação]]</f>
        <v>1.2.1.6.03.2.1.00 - Contribuição para Fundos de Assistência Médica - Servidores Civis - Parcelamentos - Principal</v>
      </c>
    </row>
    <row r="394" spans="1:21" ht="45" x14ac:dyDescent="0.25">
      <c r="A394" s="84"/>
      <c r="B394" s="73"/>
      <c r="C394" s="26" t="s">
        <v>1558</v>
      </c>
      <c r="D394" s="26" t="s">
        <v>1567</v>
      </c>
      <c r="E394" s="26" t="s">
        <v>1558</v>
      </c>
      <c r="F394" s="26" t="s">
        <v>1563</v>
      </c>
      <c r="G394" s="26" t="s">
        <v>1571</v>
      </c>
      <c r="H394" s="26" t="s">
        <v>1567</v>
      </c>
      <c r="I394" s="26" t="s">
        <v>1567</v>
      </c>
      <c r="J394" s="26" t="s">
        <v>1564</v>
      </c>
      <c r="K394" s="21" t="str">
        <f>IF(Tabela813[[#This Row],[C]]&lt;&gt;"",IF(Tabela813[[#This Row],[RED]]&lt;&gt;"",(Tabela813[[#This Row],[RED]] &amp; "."),"") &amp; CONCATENATE(Tabela813[[#This Row],[C]],".",Tabela813[[#This Row],[O]],".",Tabela813[[#This Row],[E]],".",Tabela813[[#This Row],[D1]],".",Tabela813[[#This Row],[D2]],".",Tabela813[[#This Row],[D3]],".",Tabela813[[#This Row],[T]],".",Tabela813[[#This Row],[D4]]),"")</f>
        <v>1.2.1.6.03.2.2.00</v>
      </c>
      <c r="L394" s="27" t="s">
        <v>1090</v>
      </c>
      <c r="M394" s="21" t="str">
        <f t="shared" si="6"/>
        <v>A</v>
      </c>
      <c r="N394" s="21">
        <f>IF(VALUE(Tabela813[[#This Row],[RED]]) &gt; 0,1,0) + IF(VALUE(J394)&gt;0,8,IF(VALUE(I394)&gt;0,7,IF(VALUE(H394)&gt;0,6,IF(VALUE(G394)&gt;0,5,IF(VALUE(F394)&gt;0,4,IF(VALUE(E394)&gt;0,3,IF(VALUE(D394)&gt;0,2,1)))))))</f>
        <v>7</v>
      </c>
      <c r="O394" s="26" t="s">
        <v>51</v>
      </c>
      <c r="P394" s="1" t="s">
        <v>167</v>
      </c>
      <c r="Q394" s="1"/>
      <c r="R394" s="21"/>
      <c r="S394" s="7" t="str">
        <f>Tabela813[[#This Row],[NR]]&amp;" - "&amp;Tabela813[[#This Row],[Especificação]]</f>
        <v>1.2.1.6.03.2.2.00 - Contribuição para Fundos de Assistência Médica - Servidores Civis - Parcelamentos - Multas e Juros de Mora</v>
      </c>
      <c r="T394" s="7" t="str">
        <f>Tabela813[[#This Row],[NR]]&amp;" - "&amp;Tabela813[[#This Row],[Especificação]]</f>
        <v>1.2.1.6.03.2.2.00 - Contribuição para Fundos de Assistência Médica - Servidores Civis - Parcelamentos - Multas e Juros de Mora</v>
      </c>
      <c r="U394" s="7" t="str">
        <f>Tabela813[[#This Row],[NR]]&amp; " - "&amp;Tabela813[[#This Row],[Especificação]]</f>
        <v>1.2.1.6.03.2.2.00 - Contribuição para Fundos de Assistência Médica - Servidores Civis - Parcelamentos - Multas e Juros de Mora</v>
      </c>
    </row>
    <row r="395" spans="1:21" ht="45" x14ac:dyDescent="0.25">
      <c r="A395" s="84"/>
      <c r="B395" s="73"/>
      <c r="C395" s="26" t="s">
        <v>1558</v>
      </c>
      <c r="D395" s="26" t="s">
        <v>1567</v>
      </c>
      <c r="E395" s="26" t="s">
        <v>1558</v>
      </c>
      <c r="F395" s="26" t="s">
        <v>1563</v>
      </c>
      <c r="G395" s="26" t="s">
        <v>1571</v>
      </c>
      <c r="H395" s="26" t="s">
        <v>1567</v>
      </c>
      <c r="I395" s="26" t="s">
        <v>1569</v>
      </c>
      <c r="J395" s="26" t="s">
        <v>1564</v>
      </c>
      <c r="K395" s="21" t="str">
        <f>IF(Tabela813[[#This Row],[C]]&lt;&gt;"",IF(Tabela813[[#This Row],[RED]]&lt;&gt;"",(Tabela813[[#This Row],[RED]] &amp; "."),"") &amp; CONCATENATE(Tabela813[[#This Row],[C]],".",Tabela813[[#This Row],[O]],".",Tabela813[[#This Row],[E]],".",Tabela813[[#This Row],[D1]],".",Tabela813[[#This Row],[D2]],".",Tabela813[[#This Row],[D3]],".",Tabela813[[#This Row],[T]],".",Tabela813[[#This Row],[D4]]),"")</f>
        <v>1.2.1.6.03.2.5.00</v>
      </c>
      <c r="L395" s="27" t="s">
        <v>1091</v>
      </c>
      <c r="M395" s="21" t="str">
        <f t="shared" si="6"/>
        <v>A</v>
      </c>
      <c r="N395" s="21">
        <f>IF(VALUE(Tabela813[[#This Row],[RED]]) &gt; 0,1,0) + IF(VALUE(J395)&gt;0,8,IF(VALUE(I395)&gt;0,7,IF(VALUE(H395)&gt;0,6,IF(VALUE(G395)&gt;0,5,IF(VALUE(F395)&gt;0,4,IF(VALUE(E395)&gt;0,3,IF(VALUE(D395)&gt;0,2,1)))))))</f>
        <v>7</v>
      </c>
      <c r="O395" s="26" t="s">
        <v>51</v>
      </c>
      <c r="P395" s="1" t="s">
        <v>167</v>
      </c>
      <c r="Q395" s="1"/>
      <c r="R395" s="21"/>
      <c r="S395" s="7" t="str">
        <f>Tabela813[[#This Row],[NR]]&amp;" - "&amp;Tabela813[[#This Row],[Especificação]]</f>
        <v>1.2.1.6.03.2.5.00 - Contribuição para Fundos de Assistência Médica - Servidores Civis - Parcelamentos - Multas</v>
      </c>
      <c r="T395" s="7" t="str">
        <f>Tabela813[[#This Row],[NR]]&amp;" - "&amp;Tabela813[[#This Row],[Especificação]]</f>
        <v>1.2.1.6.03.2.5.00 - Contribuição para Fundos de Assistência Médica - Servidores Civis - Parcelamentos - Multas</v>
      </c>
      <c r="U395" s="7" t="str">
        <f>Tabela813[[#This Row],[NR]]&amp; " - "&amp;Tabela813[[#This Row],[Especificação]]</f>
        <v>1.2.1.6.03.2.5.00 - Contribuição para Fundos de Assistência Médica - Servidores Civis - Parcelamentos - Multas</v>
      </c>
    </row>
    <row r="396" spans="1:21" ht="45" x14ac:dyDescent="0.25">
      <c r="A396" s="84"/>
      <c r="B396" s="73"/>
      <c r="C396" s="26" t="s">
        <v>1558</v>
      </c>
      <c r="D396" s="26" t="s">
        <v>1567</v>
      </c>
      <c r="E396" s="26" t="s">
        <v>1558</v>
      </c>
      <c r="F396" s="26" t="s">
        <v>1563</v>
      </c>
      <c r="G396" s="26" t="s">
        <v>1571</v>
      </c>
      <c r="H396" s="26" t="s">
        <v>1567</v>
      </c>
      <c r="I396" s="26" t="s">
        <v>1563</v>
      </c>
      <c r="J396" s="26" t="s">
        <v>1564</v>
      </c>
      <c r="K396" s="21" t="str">
        <f>IF(Tabela813[[#This Row],[C]]&lt;&gt;"",IF(Tabela813[[#This Row],[RED]]&lt;&gt;"",(Tabela813[[#This Row],[RED]] &amp; "."),"") &amp; CONCATENATE(Tabela813[[#This Row],[C]],".",Tabela813[[#This Row],[O]],".",Tabela813[[#This Row],[E]],".",Tabela813[[#This Row],[D1]],".",Tabela813[[#This Row],[D2]],".",Tabela813[[#This Row],[D3]],".",Tabela813[[#This Row],[T]],".",Tabela813[[#This Row],[D4]]),"")</f>
        <v>1.2.1.6.03.2.6.00</v>
      </c>
      <c r="L396" s="27" t="s">
        <v>1092</v>
      </c>
      <c r="M396" s="21" t="str">
        <f t="shared" si="6"/>
        <v>A</v>
      </c>
      <c r="N396" s="21">
        <f>IF(VALUE(Tabela813[[#This Row],[RED]]) &gt; 0,1,0) + IF(VALUE(J396)&gt;0,8,IF(VALUE(I396)&gt;0,7,IF(VALUE(H396)&gt;0,6,IF(VALUE(G396)&gt;0,5,IF(VALUE(F396)&gt;0,4,IF(VALUE(E396)&gt;0,3,IF(VALUE(D396)&gt;0,2,1)))))))</f>
        <v>7</v>
      </c>
      <c r="O396" s="26" t="s">
        <v>51</v>
      </c>
      <c r="P396" s="1" t="s">
        <v>167</v>
      </c>
      <c r="Q396" s="1"/>
      <c r="R396" s="21"/>
      <c r="S396" s="7" t="str">
        <f>Tabela813[[#This Row],[NR]]&amp;" - "&amp;Tabela813[[#This Row],[Especificação]]</f>
        <v>1.2.1.6.03.2.6.00 - Contribuição para Fundos de Assistência Médica - Servidores Civis - Parcelamentos - Juros de Mora</v>
      </c>
      <c r="T396" s="7" t="str">
        <f>Tabela813[[#This Row],[NR]]&amp;" - "&amp;Tabela813[[#This Row],[Especificação]]</f>
        <v>1.2.1.6.03.2.6.00 - Contribuição para Fundos de Assistência Médica - Servidores Civis - Parcelamentos - Juros de Mora</v>
      </c>
      <c r="U396" s="7" t="str">
        <f>Tabela813[[#This Row],[NR]]&amp; " - "&amp;Tabela813[[#This Row],[Especificação]]</f>
        <v>1.2.1.6.03.2.6.00 - Contribuição para Fundos de Assistência Médica - Servidores Civis - Parcelamentos - Juros de Mora</v>
      </c>
    </row>
    <row r="397" spans="1:21" ht="45" x14ac:dyDescent="0.25">
      <c r="A397" s="84"/>
      <c r="B397" s="73"/>
      <c r="C397" s="26" t="s">
        <v>1558</v>
      </c>
      <c r="D397" s="26" t="s">
        <v>1567</v>
      </c>
      <c r="E397" s="26" t="s">
        <v>1558</v>
      </c>
      <c r="F397" s="26" t="s">
        <v>1563</v>
      </c>
      <c r="G397" s="26" t="s">
        <v>1574</v>
      </c>
      <c r="H397" s="26" t="s">
        <v>1561</v>
      </c>
      <c r="I397" s="26" t="s">
        <v>1561</v>
      </c>
      <c r="J397" s="26" t="s">
        <v>1564</v>
      </c>
      <c r="K397" s="21" t="str">
        <f>IF(Tabela813[[#This Row],[C]]&lt;&gt;"",IF(Tabela813[[#This Row],[RED]]&lt;&gt;"",(Tabela813[[#This Row],[RED]] &amp; "."),"") &amp; CONCATENATE(Tabela813[[#This Row],[C]],".",Tabela813[[#This Row],[O]],".",Tabela813[[#This Row],[E]],".",Tabela813[[#This Row],[D1]],".",Tabela813[[#This Row],[D2]],".",Tabela813[[#This Row],[D3]],".",Tabela813[[#This Row],[T]],".",Tabela813[[#This Row],[D4]]),"")</f>
        <v>1.2.1.6.99.0.0.00</v>
      </c>
      <c r="L397" s="27" t="s">
        <v>168</v>
      </c>
      <c r="M397" s="21" t="str">
        <f t="shared" si="6"/>
        <v>S</v>
      </c>
      <c r="N397" s="21">
        <f>IF(VALUE(Tabela813[[#This Row],[RED]]) &gt; 0,1,0) + IF(VALUE(J397)&gt;0,8,IF(VALUE(I397)&gt;0,7,IF(VALUE(H397)&gt;0,6,IF(VALUE(G397)&gt;0,5,IF(VALUE(F397)&gt;0,4,IF(VALUE(E397)&gt;0,3,IF(VALUE(D397)&gt;0,2,1)))))))</f>
        <v>5</v>
      </c>
      <c r="O397" s="26" t="s">
        <v>51</v>
      </c>
      <c r="P397" s="1" t="s">
        <v>172</v>
      </c>
      <c r="Q397" s="1"/>
      <c r="R397" s="21"/>
      <c r="S397" s="7" t="str">
        <f>Tabela813[[#This Row],[NR]]&amp;" - "&amp;Tabela813[[#This Row],[Especificação]]</f>
        <v>1.2.1.6.99.0.0.00 - Contribuição para Fundos de Assistência Médica - Outros Beneficiários</v>
      </c>
      <c r="T397" s="7" t="str">
        <f>Tabela813[[#This Row],[NR]]&amp;" - "&amp;Tabela813[[#This Row],[Especificação]]</f>
        <v>1.2.1.6.99.0.0.00 - Contribuição para Fundos de Assistência Médica - Outros Beneficiários</v>
      </c>
      <c r="U397" s="7" t="str">
        <f>Tabela813[[#This Row],[NR]]&amp; " - "&amp;Tabela813[[#This Row],[Especificação]]</f>
        <v>1.2.1.6.99.0.0.00 - Contribuição para Fundos de Assistência Médica - Outros Beneficiários</v>
      </c>
    </row>
    <row r="398" spans="1:21" ht="45" x14ac:dyDescent="0.25">
      <c r="A398" s="84"/>
      <c r="B398" s="73"/>
      <c r="C398" s="26" t="s">
        <v>1558</v>
      </c>
      <c r="D398" s="26" t="s">
        <v>1567</v>
      </c>
      <c r="E398" s="26" t="s">
        <v>1558</v>
      </c>
      <c r="F398" s="26" t="s">
        <v>1563</v>
      </c>
      <c r="G398" s="26" t="s">
        <v>1574</v>
      </c>
      <c r="H398" s="26" t="s">
        <v>1558</v>
      </c>
      <c r="I398" s="26" t="s">
        <v>1561</v>
      </c>
      <c r="J398" s="26" t="s">
        <v>1564</v>
      </c>
      <c r="K398" s="21" t="str">
        <f>IF(Tabela813[[#This Row],[C]]&lt;&gt;"",IF(Tabela813[[#This Row],[RED]]&lt;&gt;"",(Tabela813[[#This Row],[RED]] &amp; "."),"") &amp; CONCATENATE(Tabela813[[#This Row],[C]],".",Tabela813[[#This Row],[O]],".",Tabela813[[#This Row],[E]],".",Tabela813[[#This Row],[D1]],".",Tabela813[[#This Row],[D2]],".",Tabela813[[#This Row],[D3]],".",Tabela813[[#This Row],[T]],".",Tabela813[[#This Row],[D4]]),"")</f>
        <v>1.2.1.6.99.1.0.00</v>
      </c>
      <c r="L398" s="27" t="s">
        <v>168</v>
      </c>
      <c r="M398" s="21" t="str">
        <f t="shared" si="6"/>
        <v>S</v>
      </c>
      <c r="N398" s="21">
        <f>IF(VALUE(Tabela813[[#This Row],[RED]]) &gt; 0,1,0) + IF(VALUE(J398)&gt;0,8,IF(VALUE(I398)&gt;0,7,IF(VALUE(H398)&gt;0,6,IF(VALUE(G398)&gt;0,5,IF(VALUE(F398)&gt;0,4,IF(VALUE(E398)&gt;0,3,IF(VALUE(D398)&gt;0,2,1)))))))</f>
        <v>6</v>
      </c>
      <c r="O398" s="26" t="s">
        <v>51</v>
      </c>
      <c r="P398" s="1" t="s">
        <v>169</v>
      </c>
      <c r="Q398" s="1"/>
      <c r="R398" s="21"/>
      <c r="S398" s="7" t="str">
        <f>Tabela813[[#This Row],[NR]]&amp;" - "&amp;Tabela813[[#This Row],[Especificação]]</f>
        <v>1.2.1.6.99.1.0.00 - Contribuição para Fundos de Assistência Médica - Outros Beneficiários</v>
      </c>
      <c r="T398" s="7" t="str">
        <f>Tabela813[[#This Row],[NR]]&amp;" - "&amp;Tabela813[[#This Row],[Especificação]]</f>
        <v>1.2.1.6.99.1.0.00 - Contribuição para Fundos de Assistência Médica - Outros Beneficiários</v>
      </c>
      <c r="U398" s="7" t="str">
        <f>Tabela813[[#This Row],[NR]]&amp; " - "&amp;Tabela813[[#This Row],[Especificação]]</f>
        <v>1.2.1.6.99.1.0.00 - Contribuição para Fundos de Assistência Médica - Outros Beneficiários</v>
      </c>
    </row>
    <row r="399" spans="1:21" ht="45" x14ac:dyDescent="0.25">
      <c r="A399" s="84"/>
      <c r="B399" s="73"/>
      <c r="C399" s="26" t="s">
        <v>1558</v>
      </c>
      <c r="D399" s="26" t="s">
        <v>1567</v>
      </c>
      <c r="E399" s="26" t="s">
        <v>1558</v>
      </c>
      <c r="F399" s="26" t="s">
        <v>1563</v>
      </c>
      <c r="G399" s="26" t="s">
        <v>1574</v>
      </c>
      <c r="H399" s="26" t="s">
        <v>1558</v>
      </c>
      <c r="I399" s="26" t="s">
        <v>1558</v>
      </c>
      <c r="J399" s="26" t="s">
        <v>1564</v>
      </c>
      <c r="K399" s="21" t="str">
        <f>IF(Tabela813[[#This Row],[C]]&lt;&gt;"",IF(Tabela813[[#This Row],[RED]]&lt;&gt;"",(Tabela813[[#This Row],[RED]] &amp; "."),"") &amp; CONCATENATE(Tabela813[[#This Row],[C]],".",Tabela813[[#This Row],[O]],".",Tabela813[[#This Row],[E]],".",Tabela813[[#This Row],[D1]],".",Tabela813[[#This Row],[D2]],".",Tabela813[[#This Row],[D3]],".",Tabela813[[#This Row],[T]],".",Tabela813[[#This Row],[D4]]),"")</f>
        <v>1.2.1.6.99.1.1.00</v>
      </c>
      <c r="L399" s="27" t="s">
        <v>1093</v>
      </c>
      <c r="M399" s="21" t="str">
        <f t="shared" si="6"/>
        <v>A</v>
      </c>
      <c r="N399" s="21">
        <f>IF(VALUE(Tabela813[[#This Row],[RED]]) &gt; 0,1,0) + IF(VALUE(J399)&gt;0,8,IF(VALUE(I399)&gt;0,7,IF(VALUE(H399)&gt;0,6,IF(VALUE(G399)&gt;0,5,IF(VALUE(F399)&gt;0,4,IF(VALUE(E399)&gt;0,3,IF(VALUE(D399)&gt;0,2,1)))))))</f>
        <v>7</v>
      </c>
      <c r="O399" s="26" t="s">
        <v>51</v>
      </c>
      <c r="P399" s="1" t="s">
        <v>169</v>
      </c>
      <c r="Q399" s="1"/>
      <c r="R399" s="21"/>
      <c r="S399" s="7" t="str">
        <f>Tabela813[[#This Row],[NR]]&amp;" - "&amp;Tabela813[[#This Row],[Especificação]]</f>
        <v>1.2.1.6.99.1.1.00 - Contribuição para Fundos de Assistência Médica - Outros Beneficiários - Principal</v>
      </c>
      <c r="T399" s="7" t="str">
        <f>Tabela813[[#This Row],[NR]]&amp;" - "&amp;Tabela813[[#This Row],[Especificação]]</f>
        <v>1.2.1.6.99.1.1.00 - Contribuição para Fundos de Assistência Médica - Outros Beneficiários - Principal</v>
      </c>
      <c r="U399" s="7" t="str">
        <f>Tabela813[[#This Row],[NR]]&amp; " - "&amp;Tabela813[[#This Row],[Especificação]]</f>
        <v>1.2.1.6.99.1.1.00 - Contribuição para Fundos de Assistência Médica - Outros Beneficiários - Principal</v>
      </c>
    </row>
    <row r="400" spans="1:21" ht="45" x14ac:dyDescent="0.25">
      <c r="A400" s="84"/>
      <c r="B400" s="73"/>
      <c r="C400" s="26" t="s">
        <v>1558</v>
      </c>
      <c r="D400" s="26" t="s">
        <v>1567</v>
      </c>
      <c r="E400" s="26" t="s">
        <v>1558</v>
      </c>
      <c r="F400" s="26" t="s">
        <v>1563</v>
      </c>
      <c r="G400" s="26" t="s">
        <v>1574</v>
      </c>
      <c r="H400" s="26" t="s">
        <v>1558</v>
      </c>
      <c r="I400" s="26" t="s">
        <v>1567</v>
      </c>
      <c r="J400" s="26" t="s">
        <v>1564</v>
      </c>
      <c r="K400" s="21" t="str">
        <f>IF(Tabela813[[#This Row],[C]]&lt;&gt;"",IF(Tabela813[[#This Row],[RED]]&lt;&gt;"",(Tabela813[[#This Row],[RED]] &amp; "."),"") &amp; CONCATENATE(Tabela813[[#This Row],[C]],".",Tabela813[[#This Row],[O]],".",Tabela813[[#This Row],[E]],".",Tabela813[[#This Row],[D1]],".",Tabela813[[#This Row],[D2]],".",Tabela813[[#This Row],[D3]],".",Tabela813[[#This Row],[T]],".",Tabela813[[#This Row],[D4]]),"")</f>
        <v>1.2.1.6.99.1.2.00</v>
      </c>
      <c r="L400" s="27" t="s">
        <v>1094</v>
      </c>
      <c r="M400" s="21" t="str">
        <f t="shared" si="6"/>
        <v>A</v>
      </c>
      <c r="N400" s="21">
        <f>IF(VALUE(Tabela813[[#This Row],[RED]]) &gt; 0,1,0) + IF(VALUE(J400)&gt;0,8,IF(VALUE(I400)&gt;0,7,IF(VALUE(H400)&gt;0,6,IF(VALUE(G400)&gt;0,5,IF(VALUE(F400)&gt;0,4,IF(VALUE(E400)&gt;0,3,IF(VALUE(D400)&gt;0,2,1)))))))</f>
        <v>7</v>
      </c>
      <c r="O400" s="26" t="s">
        <v>51</v>
      </c>
      <c r="P400" s="1" t="s">
        <v>169</v>
      </c>
      <c r="Q400" s="1"/>
      <c r="R400" s="21"/>
      <c r="S400" s="7" t="str">
        <f>Tabela813[[#This Row],[NR]]&amp;" - "&amp;Tabela813[[#This Row],[Especificação]]</f>
        <v>1.2.1.6.99.1.2.00 - Contribuição para Fundos de Assistência Médica - Outros Beneficiários - Multas e Juros de Mora</v>
      </c>
      <c r="T400" s="7" t="str">
        <f>Tabela813[[#This Row],[NR]]&amp;" - "&amp;Tabela813[[#This Row],[Especificação]]</f>
        <v>1.2.1.6.99.1.2.00 - Contribuição para Fundos de Assistência Médica - Outros Beneficiários - Multas e Juros de Mora</v>
      </c>
      <c r="U400" s="7" t="str">
        <f>Tabela813[[#This Row],[NR]]&amp; " - "&amp;Tabela813[[#This Row],[Especificação]]</f>
        <v>1.2.1.6.99.1.2.00 - Contribuição para Fundos de Assistência Médica - Outros Beneficiários - Multas e Juros de Mora</v>
      </c>
    </row>
    <row r="401" spans="1:21" ht="45" x14ac:dyDescent="0.25">
      <c r="A401" s="84"/>
      <c r="B401" s="73"/>
      <c r="C401" s="26" t="s">
        <v>1558</v>
      </c>
      <c r="D401" s="26" t="s">
        <v>1567</v>
      </c>
      <c r="E401" s="26" t="s">
        <v>1558</v>
      </c>
      <c r="F401" s="26" t="s">
        <v>1563</v>
      </c>
      <c r="G401" s="26" t="s">
        <v>1574</v>
      </c>
      <c r="H401" s="26" t="s">
        <v>1558</v>
      </c>
      <c r="I401" s="26" t="s">
        <v>1569</v>
      </c>
      <c r="J401" s="26" t="s">
        <v>1564</v>
      </c>
      <c r="K401" s="21" t="str">
        <f>IF(Tabela813[[#This Row],[C]]&lt;&gt;"",IF(Tabela813[[#This Row],[RED]]&lt;&gt;"",(Tabela813[[#This Row],[RED]] &amp; "."),"") &amp; CONCATENATE(Tabela813[[#This Row],[C]],".",Tabela813[[#This Row],[O]],".",Tabela813[[#This Row],[E]],".",Tabela813[[#This Row],[D1]],".",Tabela813[[#This Row],[D2]],".",Tabela813[[#This Row],[D3]],".",Tabela813[[#This Row],[T]],".",Tabela813[[#This Row],[D4]]),"")</f>
        <v>1.2.1.6.99.1.5.00</v>
      </c>
      <c r="L401" s="27" t="s">
        <v>1095</v>
      </c>
      <c r="M401" s="21" t="str">
        <f t="shared" si="6"/>
        <v>A</v>
      </c>
      <c r="N401" s="21">
        <f>IF(VALUE(Tabela813[[#This Row],[RED]]) &gt; 0,1,0) + IF(VALUE(J401)&gt;0,8,IF(VALUE(I401)&gt;0,7,IF(VALUE(H401)&gt;0,6,IF(VALUE(G401)&gt;0,5,IF(VALUE(F401)&gt;0,4,IF(VALUE(E401)&gt;0,3,IF(VALUE(D401)&gt;0,2,1)))))))</f>
        <v>7</v>
      </c>
      <c r="O401" s="26" t="s">
        <v>51</v>
      </c>
      <c r="P401" s="1" t="s">
        <v>169</v>
      </c>
      <c r="Q401" s="1"/>
      <c r="R401" s="21"/>
      <c r="S401" s="7" t="str">
        <f>Tabela813[[#This Row],[NR]]&amp;" - "&amp;Tabela813[[#This Row],[Especificação]]</f>
        <v>1.2.1.6.99.1.5.00 - Contribuição para Fundos de Assistência Médica - Outros Beneficiários - Multas</v>
      </c>
      <c r="T401" s="7" t="str">
        <f>Tabela813[[#This Row],[NR]]&amp;" - "&amp;Tabela813[[#This Row],[Especificação]]</f>
        <v>1.2.1.6.99.1.5.00 - Contribuição para Fundos de Assistência Médica - Outros Beneficiários - Multas</v>
      </c>
      <c r="U401" s="7" t="str">
        <f>Tabela813[[#This Row],[NR]]&amp; " - "&amp;Tabela813[[#This Row],[Especificação]]</f>
        <v>1.2.1.6.99.1.5.00 - Contribuição para Fundos de Assistência Médica - Outros Beneficiários - Multas</v>
      </c>
    </row>
    <row r="402" spans="1:21" ht="45" x14ac:dyDescent="0.25">
      <c r="A402" s="84"/>
      <c r="B402" s="73"/>
      <c r="C402" s="26" t="s">
        <v>1558</v>
      </c>
      <c r="D402" s="26" t="s">
        <v>1567</v>
      </c>
      <c r="E402" s="26" t="s">
        <v>1558</v>
      </c>
      <c r="F402" s="26" t="s">
        <v>1563</v>
      </c>
      <c r="G402" s="26" t="s">
        <v>1574</v>
      </c>
      <c r="H402" s="26" t="s">
        <v>1558</v>
      </c>
      <c r="I402" s="26" t="s">
        <v>1563</v>
      </c>
      <c r="J402" s="26" t="s">
        <v>1564</v>
      </c>
      <c r="K402" s="21" t="str">
        <f>IF(Tabela813[[#This Row],[C]]&lt;&gt;"",IF(Tabela813[[#This Row],[RED]]&lt;&gt;"",(Tabela813[[#This Row],[RED]] &amp; "."),"") &amp; CONCATENATE(Tabela813[[#This Row],[C]],".",Tabela813[[#This Row],[O]],".",Tabela813[[#This Row],[E]],".",Tabela813[[#This Row],[D1]],".",Tabela813[[#This Row],[D2]],".",Tabela813[[#This Row],[D3]],".",Tabela813[[#This Row],[T]],".",Tabela813[[#This Row],[D4]]),"")</f>
        <v>1.2.1.6.99.1.6.00</v>
      </c>
      <c r="L402" s="27" t="s">
        <v>1096</v>
      </c>
      <c r="M402" s="21" t="str">
        <f t="shared" si="6"/>
        <v>A</v>
      </c>
      <c r="N402" s="21">
        <f>IF(VALUE(Tabela813[[#This Row],[RED]]) &gt; 0,1,0) + IF(VALUE(J402)&gt;0,8,IF(VALUE(I402)&gt;0,7,IF(VALUE(H402)&gt;0,6,IF(VALUE(G402)&gt;0,5,IF(VALUE(F402)&gt;0,4,IF(VALUE(E402)&gt;0,3,IF(VALUE(D402)&gt;0,2,1)))))))</f>
        <v>7</v>
      </c>
      <c r="O402" s="26" t="s">
        <v>51</v>
      </c>
      <c r="P402" s="1" t="s">
        <v>169</v>
      </c>
      <c r="Q402" s="1"/>
      <c r="R402" s="21"/>
      <c r="S402" s="7" t="str">
        <f>Tabela813[[#This Row],[NR]]&amp;" - "&amp;Tabela813[[#This Row],[Especificação]]</f>
        <v>1.2.1.6.99.1.6.00 - Contribuição para Fundos de Assistência Médica - Outros Beneficiários - Juros de Mora</v>
      </c>
      <c r="T402" s="7" t="str">
        <f>Tabela813[[#This Row],[NR]]&amp;" - "&amp;Tabela813[[#This Row],[Especificação]]</f>
        <v>1.2.1.6.99.1.6.00 - Contribuição para Fundos de Assistência Médica - Outros Beneficiários - Juros de Mora</v>
      </c>
      <c r="U402" s="7" t="str">
        <f>Tabela813[[#This Row],[NR]]&amp; " - "&amp;Tabela813[[#This Row],[Especificação]]</f>
        <v>1.2.1.6.99.1.6.00 - Contribuição para Fundos de Assistência Médica - Outros Beneficiários - Juros de Mora</v>
      </c>
    </row>
    <row r="403" spans="1:21" ht="45" x14ac:dyDescent="0.25">
      <c r="A403" s="84"/>
      <c r="B403" s="73"/>
      <c r="C403" s="26" t="s">
        <v>1558</v>
      </c>
      <c r="D403" s="26" t="s">
        <v>1567</v>
      </c>
      <c r="E403" s="26" t="s">
        <v>1558</v>
      </c>
      <c r="F403" s="26" t="s">
        <v>1563</v>
      </c>
      <c r="G403" s="26" t="s">
        <v>1574</v>
      </c>
      <c r="H403" s="26" t="s">
        <v>1567</v>
      </c>
      <c r="I403" s="26" t="s">
        <v>1561</v>
      </c>
      <c r="J403" s="26" t="s">
        <v>1564</v>
      </c>
      <c r="K403" s="21" t="str">
        <f>IF(Tabela813[[#This Row],[C]]&lt;&gt;"",IF(Tabela813[[#This Row],[RED]]&lt;&gt;"",(Tabela813[[#This Row],[RED]] &amp; "."),"") &amp; CONCATENATE(Tabela813[[#This Row],[C]],".",Tabela813[[#This Row],[O]],".",Tabela813[[#This Row],[E]],".",Tabela813[[#This Row],[D1]],".",Tabela813[[#This Row],[D2]],".",Tabela813[[#This Row],[D3]],".",Tabela813[[#This Row],[T]],".",Tabela813[[#This Row],[D4]]),"")</f>
        <v>1.2.1.6.99.2.0.00</v>
      </c>
      <c r="L403" s="27" t="s">
        <v>170</v>
      </c>
      <c r="M403" s="21" t="str">
        <f t="shared" si="6"/>
        <v>S</v>
      </c>
      <c r="N403" s="21">
        <f>IF(VALUE(Tabela813[[#This Row],[RED]]) &gt; 0,1,0) + IF(VALUE(J403)&gt;0,8,IF(VALUE(I403)&gt;0,7,IF(VALUE(H403)&gt;0,6,IF(VALUE(G403)&gt;0,5,IF(VALUE(F403)&gt;0,4,IF(VALUE(E403)&gt;0,3,IF(VALUE(D403)&gt;0,2,1)))))))</f>
        <v>6</v>
      </c>
      <c r="O403" s="26" t="s">
        <v>51</v>
      </c>
      <c r="P403" s="1" t="s">
        <v>171</v>
      </c>
      <c r="Q403" s="1"/>
      <c r="R403" s="21"/>
      <c r="S403" s="7" t="str">
        <f>Tabela813[[#This Row],[NR]]&amp;" - "&amp;Tabela813[[#This Row],[Especificação]]</f>
        <v>1.2.1.6.99.2.0.00 - Contribuição para Fundos de Assistência Médica - Outros Beneficiários - Parcelamentos</v>
      </c>
      <c r="T403" s="7" t="str">
        <f>Tabela813[[#This Row],[NR]]&amp;" - "&amp;Tabela813[[#This Row],[Especificação]]</f>
        <v>1.2.1.6.99.2.0.00 - Contribuição para Fundos de Assistência Médica - Outros Beneficiários - Parcelamentos</v>
      </c>
      <c r="U403" s="7" t="str">
        <f>Tabela813[[#This Row],[NR]]&amp; " - "&amp;Tabela813[[#This Row],[Especificação]]</f>
        <v>1.2.1.6.99.2.0.00 - Contribuição para Fundos de Assistência Médica - Outros Beneficiários - Parcelamentos</v>
      </c>
    </row>
    <row r="404" spans="1:21" ht="45" x14ac:dyDescent="0.25">
      <c r="A404" s="84"/>
      <c r="B404" s="73"/>
      <c r="C404" s="26" t="s">
        <v>1558</v>
      </c>
      <c r="D404" s="26" t="s">
        <v>1567</v>
      </c>
      <c r="E404" s="26" t="s">
        <v>1558</v>
      </c>
      <c r="F404" s="26" t="s">
        <v>1563</v>
      </c>
      <c r="G404" s="26" t="s">
        <v>1574</v>
      </c>
      <c r="H404" s="26" t="s">
        <v>1567</v>
      </c>
      <c r="I404" s="26" t="s">
        <v>1558</v>
      </c>
      <c r="J404" s="26" t="s">
        <v>1564</v>
      </c>
      <c r="K404" s="21" t="str">
        <f>IF(Tabela813[[#This Row],[C]]&lt;&gt;"",IF(Tabela813[[#This Row],[RED]]&lt;&gt;"",(Tabela813[[#This Row],[RED]] &amp; "."),"") &amp; CONCATENATE(Tabela813[[#This Row],[C]],".",Tabela813[[#This Row],[O]],".",Tabela813[[#This Row],[E]],".",Tabela813[[#This Row],[D1]],".",Tabela813[[#This Row],[D2]],".",Tabela813[[#This Row],[D3]],".",Tabela813[[#This Row],[T]],".",Tabela813[[#This Row],[D4]]),"")</f>
        <v>1.2.1.6.99.2.1.00</v>
      </c>
      <c r="L404" s="27" t="s">
        <v>1097</v>
      </c>
      <c r="M404" s="21" t="str">
        <f t="shared" si="6"/>
        <v>A</v>
      </c>
      <c r="N404" s="21">
        <f>IF(VALUE(Tabela813[[#This Row],[RED]]) &gt; 0,1,0) + IF(VALUE(J404)&gt;0,8,IF(VALUE(I404)&gt;0,7,IF(VALUE(H404)&gt;0,6,IF(VALUE(G404)&gt;0,5,IF(VALUE(F404)&gt;0,4,IF(VALUE(E404)&gt;0,3,IF(VALUE(D404)&gt;0,2,1)))))))</f>
        <v>7</v>
      </c>
      <c r="O404" s="26" t="s">
        <v>51</v>
      </c>
      <c r="P404" s="1" t="s">
        <v>171</v>
      </c>
      <c r="Q404" s="1"/>
      <c r="R404" s="21"/>
      <c r="S404" s="7" t="str">
        <f>Tabela813[[#This Row],[NR]]&amp;" - "&amp;Tabela813[[#This Row],[Especificação]]</f>
        <v>1.2.1.6.99.2.1.00 - Contribuição para Fundos de Assistência Médica - Outros Beneficiários - Parcelamentos - Principal</v>
      </c>
      <c r="T404" s="7" t="str">
        <f>Tabela813[[#This Row],[NR]]&amp;" - "&amp;Tabela813[[#This Row],[Especificação]]</f>
        <v>1.2.1.6.99.2.1.00 - Contribuição para Fundos de Assistência Médica - Outros Beneficiários - Parcelamentos - Principal</v>
      </c>
      <c r="U404" s="7" t="str">
        <f>Tabela813[[#This Row],[NR]]&amp; " - "&amp;Tabela813[[#This Row],[Especificação]]</f>
        <v>1.2.1.6.99.2.1.00 - Contribuição para Fundos de Assistência Médica - Outros Beneficiários - Parcelamentos - Principal</v>
      </c>
    </row>
    <row r="405" spans="1:21" ht="45" x14ac:dyDescent="0.25">
      <c r="A405" s="84"/>
      <c r="B405" s="73"/>
      <c r="C405" s="26" t="s">
        <v>1558</v>
      </c>
      <c r="D405" s="26" t="s">
        <v>1567</v>
      </c>
      <c r="E405" s="26" t="s">
        <v>1558</v>
      </c>
      <c r="F405" s="26" t="s">
        <v>1563</v>
      </c>
      <c r="G405" s="26" t="s">
        <v>1574</v>
      </c>
      <c r="H405" s="26" t="s">
        <v>1567</v>
      </c>
      <c r="I405" s="26" t="s">
        <v>1567</v>
      </c>
      <c r="J405" s="26" t="s">
        <v>1564</v>
      </c>
      <c r="K405" s="21" t="str">
        <f>IF(Tabela813[[#This Row],[C]]&lt;&gt;"",IF(Tabela813[[#This Row],[RED]]&lt;&gt;"",(Tabela813[[#This Row],[RED]] &amp; "."),"") &amp; CONCATENATE(Tabela813[[#This Row],[C]],".",Tabela813[[#This Row],[O]],".",Tabela813[[#This Row],[E]],".",Tabela813[[#This Row],[D1]],".",Tabela813[[#This Row],[D2]],".",Tabela813[[#This Row],[D3]],".",Tabela813[[#This Row],[T]],".",Tabela813[[#This Row],[D4]]),"")</f>
        <v>1.2.1.6.99.2.2.00</v>
      </c>
      <c r="L405" s="27" t="s">
        <v>1098</v>
      </c>
      <c r="M405" s="21" t="str">
        <f t="shared" si="6"/>
        <v>A</v>
      </c>
      <c r="N405" s="21">
        <f>IF(VALUE(Tabela813[[#This Row],[RED]]) &gt; 0,1,0) + IF(VALUE(J405)&gt;0,8,IF(VALUE(I405)&gt;0,7,IF(VALUE(H405)&gt;0,6,IF(VALUE(G405)&gt;0,5,IF(VALUE(F405)&gt;0,4,IF(VALUE(E405)&gt;0,3,IF(VALUE(D405)&gt;0,2,1)))))))</f>
        <v>7</v>
      </c>
      <c r="O405" s="26" t="s">
        <v>51</v>
      </c>
      <c r="P405" s="1" t="s">
        <v>171</v>
      </c>
      <c r="Q405" s="1"/>
      <c r="R405" s="21"/>
      <c r="S405" s="7" t="str">
        <f>Tabela813[[#This Row],[NR]]&amp;" - "&amp;Tabela813[[#This Row],[Especificação]]</f>
        <v>1.2.1.6.99.2.2.00 - Contribuição para Fundos de Assistência Médica - Outros Beneficiários - Parcelamentos - Multas e Juros de Mora</v>
      </c>
      <c r="T405" s="7" t="str">
        <f>Tabela813[[#This Row],[NR]]&amp;" - "&amp;Tabela813[[#This Row],[Especificação]]</f>
        <v>1.2.1.6.99.2.2.00 - Contribuição para Fundos de Assistência Médica - Outros Beneficiários - Parcelamentos - Multas e Juros de Mora</v>
      </c>
      <c r="U405" s="7" t="str">
        <f>Tabela813[[#This Row],[NR]]&amp; " - "&amp;Tabela813[[#This Row],[Especificação]]</f>
        <v>1.2.1.6.99.2.2.00 - Contribuição para Fundos de Assistência Médica - Outros Beneficiários - Parcelamentos - Multas e Juros de Mora</v>
      </c>
    </row>
    <row r="406" spans="1:21" ht="45" x14ac:dyDescent="0.25">
      <c r="A406" s="84"/>
      <c r="B406" s="73"/>
      <c r="C406" s="26" t="s">
        <v>1558</v>
      </c>
      <c r="D406" s="26" t="s">
        <v>1567</v>
      </c>
      <c r="E406" s="26" t="s">
        <v>1558</v>
      </c>
      <c r="F406" s="26" t="s">
        <v>1563</v>
      </c>
      <c r="G406" s="26" t="s">
        <v>1574</v>
      </c>
      <c r="H406" s="26" t="s">
        <v>1567</v>
      </c>
      <c r="I406" s="26" t="s">
        <v>1569</v>
      </c>
      <c r="J406" s="26" t="s">
        <v>1564</v>
      </c>
      <c r="K406" s="21" t="str">
        <f>IF(Tabela813[[#This Row],[C]]&lt;&gt;"",IF(Tabela813[[#This Row],[RED]]&lt;&gt;"",(Tabela813[[#This Row],[RED]] &amp; "."),"") &amp; CONCATENATE(Tabela813[[#This Row],[C]],".",Tabela813[[#This Row],[O]],".",Tabela813[[#This Row],[E]],".",Tabela813[[#This Row],[D1]],".",Tabela813[[#This Row],[D2]],".",Tabela813[[#This Row],[D3]],".",Tabela813[[#This Row],[T]],".",Tabela813[[#This Row],[D4]]),"")</f>
        <v>1.2.1.6.99.2.5.00</v>
      </c>
      <c r="L406" s="27" t="s">
        <v>1099</v>
      </c>
      <c r="M406" s="21" t="str">
        <f t="shared" si="6"/>
        <v>A</v>
      </c>
      <c r="N406" s="21">
        <f>IF(VALUE(Tabela813[[#This Row],[RED]]) &gt; 0,1,0) + IF(VALUE(J406)&gt;0,8,IF(VALUE(I406)&gt;0,7,IF(VALUE(H406)&gt;0,6,IF(VALUE(G406)&gt;0,5,IF(VALUE(F406)&gt;0,4,IF(VALUE(E406)&gt;0,3,IF(VALUE(D406)&gt;0,2,1)))))))</f>
        <v>7</v>
      </c>
      <c r="O406" s="26" t="s">
        <v>51</v>
      </c>
      <c r="P406" s="1" t="s">
        <v>171</v>
      </c>
      <c r="Q406" s="1"/>
      <c r="R406" s="21"/>
      <c r="S406" s="7" t="str">
        <f>Tabela813[[#This Row],[NR]]&amp;" - "&amp;Tabela813[[#This Row],[Especificação]]</f>
        <v>1.2.1.6.99.2.5.00 - Contribuição para Fundos de Assistência Médica - Outros Beneficiários - Parcelamentos - Multas</v>
      </c>
      <c r="T406" s="7" t="str">
        <f>Tabela813[[#This Row],[NR]]&amp;" - "&amp;Tabela813[[#This Row],[Especificação]]</f>
        <v>1.2.1.6.99.2.5.00 - Contribuição para Fundos de Assistência Médica - Outros Beneficiários - Parcelamentos - Multas</v>
      </c>
      <c r="U406" s="7" t="str">
        <f>Tabela813[[#This Row],[NR]]&amp; " - "&amp;Tabela813[[#This Row],[Especificação]]</f>
        <v>1.2.1.6.99.2.5.00 - Contribuição para Fundos de Assistência Médica - Outros Beneficiários - Parcelamentos - Multas</v>
      </c>
    </row>
    <row r="407" spans="1:21" ht="45" x14ac:dyDescent="0.25">
      <c r="A407" s="84"/>
      <c r="B407" s="73"/>
      <c r="C407" s="26" t="s">
        <v>1558</v>
      </c>
      <c r="D407" s="26" t="s">
        <v>1567</v>
      </c>
      <c r="E407" s="26" t="s">
        <v>1558</v>
      </c>
      <c r="F407" s="26" t="s">
        <v>1563</v>
      </c>
      <c r="G407" s="26" t="s">
        <v>1574</v>
      </c>
      <c r="H407" s="26" t="s">
        <v>1567</v>
      </c>
      <c r="I407" s="26" t="s">
        <v>1563</v>
      </c>
      <c r="J407" s="26" t="s">
        <v>1564</v>
      </c>
      <c r="K407" s="21" t="str">
        <f>IF(Tabela813[[#This Row],[C]]&lt;&gt;"",IF(Tabela813[[#This Row],[RED]]&lt;&gt;"",(Tabela813[[#This Row],[RED]] &amp; "."),"") &amp; CONCATENATE(Tabela813[[#This Row],[C]],".",Tabela813[[#This Row],[O]],".",Tabela813[[#This Row],[E]],".",Tabela813[[#This Row],[D1]],".",Tabela813[[#This Row],[D2]],".",Tabela813[[#This Row],[D3]],".",Tabela813[[#This Row],[T]],".",Tabela813[[#This Row],[D4]]),"")</f>
        <v>1.2.1.6.99.2.6.00</v>
      </c>
      <c r="L407" s="27" t="s">
        <v>1100</v>
      </c>
      <c r="M407" s="21" t="str">
        <f t="shared" si="6"/>
        <v>A</v>
      </c>
      <c r="N407" s="21">
        <f>IF(VALUE(Tabela813[[#This Row],[RED]]) &gt; 0,1,0) + IF(VALUE(J407)&gt;0,8,IF(VALUE(I407)&gt;0,7,IF(VALUE(H407)&gt;0,6,IF(VALUE(G407)&gt;0,5,IF(VALUE(F407)&gt;0,4,IF(VALUE(E407)&gt;0,3,IF(VALUE(D407)&gt;0,2,1)))))))</f>
        <v>7</v>
      </c>
      <c r="O407" s="26" t="s">
        <v>51</v>
      </c>
      <c r="P407" s="1" t="s">
        <v>171</v>
      </c>
      <c r="Q407" s="1"/>
      <c r="R407" s="21"/>
      <c r="S407" s="7" t="str">
        <f>Tabela813[[#This Row],[NR]]&amp;" - "&amp;Tabela813[[#This Row],[Especificação]]</f>
        <v>1.2.1.6.99.2.6.00 - Contribuição para Fundos de Assistência Médica - Outros Beneficiários - Parcelamentos - Juros de Mora</v>
      </c>
      <c r="T407" s="7" t="str">
        <f>Tabela813[[#This Row],[NR]]&amp;" - "&amp;Tabela813[[#This Row],[Especificação]]</f>
        <v>1.2.1.6.99.2.6.00 - Contribuição para Fundos de Assistência Médica - Outros Beneficiários - Parcelamentos - Juros de Mora</v>
      </c>
      <c r="U407" s="7" t="str">
        <f>Tabela813[[#This Row],[NR]]&amp; " - "&amp;Tabela813[[#This Row],[Especificação]]</f>
        <v>1.2.1.6.99.2.6.00 - Contribuição para Fundos de Assistência Médica - Outros Beneficiários - Parcelamentos - Juros de Mora</v>
      </c>
    </row>
    <row r="408" spans="1:21" ht="30" x14ac:dyDescent="0.25">
      <c r="A408" s="84"/>
      <c r="B408" s="73"/>
      <c r="C408" s="26" t="s">
        <v>1558</v>
      </c>
      <c r="D408" s="26" t="s">
        <v>1567</v>
      </c>
      <c r="E408" s="26" t="s">
        <v>1558</v>
      </c>
      <c r="F408" s="26" t="s">
        <v>1570</v>
      </c>
      <c r="G408" s="26" t="s">
        <v>1564</v>
      </c>
      <c r="H408" s="26" t="s">
        <v>1561</v>
      </c>
      <c r="I408" s="26" t="s">
        <v>1561</v>
      </c>
      <c r="J408" s="26" t="s">
        <v>1564</v>
      </c>
      <c r="K408" s="21" t="str">
        <f>IF(Tabela813[[#This Row],[C]]&lt;&gt;"",IF(Tabela813[[#This Row],[RED]]&lt;&gt;"",(Tabela813[[#This Row],[RED]] &amp; "."),"") &amp; CONCATENATE(Tabela813[[#This Row],[C]],".",Tabela813[[#This Row],[O]],".",Tabela813[[#This Row],[E]],".",Tabela813[[#This Row],[D1]],".",Tabela813[[#This Row],[D2]],".",Tabela813[[#This Row],[D3]],".",Tabela813[[#This Row],[T]],".",Tabela813[[#This Row],[D4]]),"")</f>
        <v>1.2.1.9.00.0.0.00</v>
      </c>
      <c r="L408" s="27" t="s">
        <v>174</v>
      </c>
      <c r="M408" s="21" t="str">
        <f t="shared" si="6"/>
        <v>S</v>
      </c>
      <c r="N408" s="21">
        <f>IF(VALUE(Tabela813[[#This Row],[RED]]) &gt; 0,1,0) + IF(VALUE(J408)&gt;0,8,IF(VALUE(I408)&gt;0,7,IF(VALUE(H408)&gt;0,6,IF(VALUE(G408)&gt;0,5,IF(VALUE(F408)&gt;0,4,IF(VALUE(E408)&gt;0,3,IF(VALUE(D408)&gt;0,2,1)))))))</f>
        <v>4</v>
      </c>
      <c r="O408" s="26" t="s">
        <v>45</v>
      </c>
      <c r="P408" s="1" t="s">
        <v>175</v>
      </c>
      <c r="Q408" s="1"/>
      <c r="R408" s="21"/>
      <c r="S408" s="7" t="str">
        <f>Tabela813[[#This Row],[NR]]&amp;" - "&amp;Tabela813[[#This Row],[Especificação]]</f>
        <v>1.2.1.9.00.0.0.00 - Outras Contribuições Sociais</v>
      </c>
      <c r="T408" s="7" t="str">
        <f>Tabela813[[#This Row],[NR]]&amp;" - "&amp;Tabela813[[#This Row],[Especificação]]</f>
        <v>1.2.1.9.00.0.0.00 - Outras Contribuições Sociais</v>
      </c>
      <c r="U408" s="7" t="str">
        <f>Tabela813[[#This Row],[NR]]&amp; " - "&amp;Tabela813[[#This Row],[Especificação]]</f>
        <v>1.2.1.9.00.0.0.00 - Outras Contribuições Sociais</v>
      </c>
    </row>
    <row r="409" spans="1:21" ht="30" x14ac:dyDescent="0.25">
      <c r="A409" s="84"/>
      <c r="B409" s="73"/>
      <c r="C409" s="26" t="s">
        <v>1558</v>
      </c>
      <c r="D409" s="26" t="s">
        <v>1567</v>
      </c>
      <c r="E409" s="26" t="s">
        <v>1558</v>
      </c>
      <c r="F409" s="26" t="s">
        <v>1570</v>
      </c>
      <c r="G409" s="26" t="s">
        <v>1574</v>
      </c>
      <c r="H409" s="26" t="s">
        <v>1561</v>
      </c>
      <c r="I409" s="26" t="s">
        <v>1561</v>
      </c>
      <c r="J409" s="26" t="s">
        <v>1564</v>
      </c>
      <c r="K409" s="21" t="str">
        <f>IF(Tabela813[[#This Row],[C]]&lt;&gt;"",IF(Tabela813[[#This Row],[RED]]&lt;&gt;"",(Tabela813[[#This Row],[RED]] &amp; "."),"") &amp; CONCATENATE(Tabela813[[#This Row],[C]],".",Tabela813[[#This Row],[O]],".",Tabela813[[#This Row],[E]],".",Tabela813[[#This Row],[D1]],".",Tabela813[[#This Row],[D2]],".",Tabela813[[#This Row],[D3]],".",Tabela813[[#This Row],[T]],".",Tabela813[[#This Row],[D4]]),"")</f>
        <v>1.2.1.9.99.0.0.00</v>
      </c>
      <c r="L409" s="27" t="s">
        <v>176</v>
      </c>
      <c r="M409" s="21" t="str">
        <f t="shared" si="6"/>
        <v>S</v>
      </c>
      <c r="N409" s="21">
        <f>IF(VALUE(Tabela813[[#This Row],[RED]]) &gt; 0,1,0) + IF(VALUE(J409)&gt;0,8,IF(VALUE(I409)&gt;0,7,IF(VALUE(H409)&gt;0,6,IF(VALUE(G409)&gt;0,5,IF(VALUE(F409)&gt;0,4,IF(VALUE(E409)&gt;0,3,IF(VALUE(D409)&gt;0,2,1)))))))</f>
        <v>5</v>
      </c>
      <c r="O409" s="26" t="s">
        <v>51</v>
      </c>
      <c r="P409" s="1" t="s">
        <v>177</v>
      </c>
      <c r="Q409" s="1"/>
      <c r="R409" s="21"/>
      <c r="S409" s="7" t="str">
        <f>Tabela813[[#This Row],[NR]]&amp;" - "&amp;Tabela813[[#This Row],[Especificação]]</f>
        <v>1.2.1.9.99.0.0.00 - Demais Contribuições Sociais</v>
      </c>
      <c r="T409" s="7" t="str">
        <f>Tabela813[[#This Row],[NR]]&amp;" - "&amp;Tabela813[[#This Row],[Especificação]]</f>
        <v>1.2.1.9.99.0.0.00 - Demais Contribuições Sociais</v>
      </c>
      <c r="U409" s="7" t="str">
        <f>Tabela813[[#This Row],[NR]]&amp; " - "&amp;Tabela813[[#This Row],[Especificação]]</f>
        <v>1.2.1.9.99.0.0.00 - Demais Contribuições Sociais</v>
      </c>
    </row>
    <row r="410" spans="1:21" ht="75" x14ac:dyDescent="0.25">
      <c r="A410" s="84"/>
      <c r="B410" s="73"/>
      <c r="C410" s="26" t="s">
        <v>1558</v>
      </c>
      <c r="D410" s="26" t="s">
        <v>1567</v>
      </c>
      <c r="E410" s="26" t="s">
        <v>1558</v>
      </c>
      <c r="F410" s="26" t="s">
        <v>1570</v>
      </c>
      <c r="G410" s="26" t="s">
        <v>1574</v>
      </c>
      <c r="H410" s="26" t="s">
        <v>1558</v>
      </c>
      <c r="I410" s="26" t="s">
        <v>1561</v>
      </c>
      <c r="J410" s="26" t="s">
        <v>1564</v>
      </c>
      <c r="K410" s="21" t="str">
        <f>IF(Tabela813[[#This Row],[C]]&lt;&gt;"",IF(Tabela813[[#This Row],[RED]]&lt;&gt;"",(Tabela813[[#This Row],[RED]] &amp; "."),"") &amp; CONCATENATE(Tabela813[[#This Row],[C]],".",Tabela813[[#This Row],[O]],".",Tabela813[[#This Row],[E]],".",Tabela813[[#This Row],[D1]],".",Tabela813[[#This Row],[D2]],".",Tabela813[[#This Row],[D3]],".",Tabela813[[#This Row],[T]],".",Tabela813[[#This Row],[D4]]),"")</f>
        <v>1.2.1.9.99.1.0.00</v>
      </c>
      <c r="L410" s="27" t="s">
        <v>3783</v>
      </c>
      <c r="M410" s="21" t="str">
        <f t="shared" si="6"/>
        <v>S</v>
      </c>
      <c r="N410" s="21">
        <f>IF(VALUE(Tabela813[[#This Row],[RED]]) &gt; 0,1,0) + IF(VALUE(J410)&gt;0,8,IF(VALUE(I410)&gt;0,7,IF(VALUE(H410)&gt;0,6,IF(VALUE(G410)&gt;0,5,IF(VALUE(F410)&gt;0,4,IF(VALUE(E410)&gt;0,3,IF(VALUE(D410)&gt;0,2,1)))))))</f>
        <v>6</v>
      </c>
      <c r="O410" s="26" t="s">
        <v>51</v>
      </c>
      <c r="P410" s="1" t="s">
        <v>178</v>
      </c>
      <c r="Q410" s="1"/>
      <c r="R410" s="21"/>
      <c r="S410" s="7" t="str">
        <f>Tabela813[[#This Row],[NR]]&amp;" - "&amp;Tabela813[[#This Row],[Especificação]]</f>
        <v>1.2.1.9.99.1.0.00 - Demais Contribuições Sociais Não Arrecadadas e Não Projetadas Pela RFB</v>
      </c>
      <c r="T410" s="7" t="str">
        <f>Tabela813[[#This Row],[NR]]&amp;" - "&amp;Tabela813[[#This Row],[Especificação]]</f>
        <v>1.2.1.9.99.1.0.00 - Demais Contribuições Sociais Não Arrecadadas e Não Projetadas Pela RFB</v>
      </c>
      <c r="U410" s="7" t="str">
        <f>Tabela813[[#This Row],[NR]]&amp; " - "&amp;Tabela813[[#This Row],[Especificação]]</f>
        <v>1.2.1.9.99.1.0.00 - Demais Contribuições Sociais Não Arrecadadas e Não Projetadas Pela RFB</v>
      </c>
    </row>
    <row r="411" spans="1:21" ht="75" x14ac:dyDescent="0.25">
      <c r="A411" s="84"/>
      <c r="B411" s="73"/>
      <c r="C411" s="26" t="s">
        <v>1558</v>
      </c>
      <c r="D411" s="26" t="s">
        <v>1567</v>
      </c>
      <c r="E411" s="26" t="s">
        <v>1558</v>
      </c>
      <c r="F411" s="26" t="s">
        <v>1570</v>
      </c>
      <c r="G411" s="26" t="s">
        <v>1574</v>
      </c>
      <c r="H411" s="26" t="s">
        <v>1558</v>
      </c>
      <c r="I411" s="26" t="s">
        <v>1558</v>
      </c>
      <c r="J411" s="26" t="s">
        <v>1564</v>
      </c>
      <c r="K411" s="21" t="str">
        <f>IF(Tabela813[[#This Row],[C]]&lt;&gt;"",IF(Tabela813[[#This Row],[RED]]&lt;&gt;"",(Tabela813[[#This Row],[RED]] &amp; "."),"") &amp; CONCATENATE(Tabela813[[#This Row],[C]],".",Tabela813[[#This Row],[O]],".",Tabela813[[#This Row],[E]],".",Tabela813[[#This Row],[D1]],".",Tabela813[[#This Row],[D2]],".",Tabela813[[#This Row],[D3]],".",Tabela813[[#This Row],[T]],".",Tabela813[[#This Row],[D4]]),"")</f>
        <v>1.2.1.9.99.1.1.00</v>
      </c>
      <c r="L411" s="27" t="s">
        <v>3784</v>
      </c>
      <c r="M411" s="21" t="str">
        <f t="shared" si="6"/>
        <v>A</v>
      </c>
      <c r="N411" s="21">
        <f>IF(VALUE(Tabela813[[#This Row],[RED]]) &gt; 0,1,0) + IF(VALUE(J411)&gt;0,8,IF(VALUE(I411)&gt;0,7,IF(VALUE(H411)&gt;0,6,IF(VALUE(G411)&gt;0,5,IF(VALUE(F411)&gt;0,4,IF(VALUE(E411)&gt;0,3,IF(VALUE(D411)&gt;0,2,1)))))))</f>
        <v>7</v>
      </c>
      <c r="O411" s="26" t="s">
        <v>51</v>
      </c>
      <c r="P411" s="1" t="s">
        <v>178</v>
      </c>
      <c r="Q411" s="1"/>
      <c r="R411" s="21"/>
      <c r="S411" s="7" t="str">
        <f>Tabela813[[#This Row],[NR]]&amp;" - "&amp;Tabela813[[#This Row],[Especificação]]</f>
        <v>1.2.1.9.99.1.1.00 - Demais Contribuições Sociais Não Arrecadadas e Não Projetadas Pela RFB - Principal</v>
      </c>
      <c r="T411" s="7" t="str">
        <f>Tabela813[[#This Row],[NR]]&amp;" - "&amp;Tabela813[[#This Row],[Especificação]]</f>
        <v>1.2.1.9.99.1.1.00 - Demais Contribuições Sociais Não Arrecadadas e Não Projetadas Pela RFB - Principal</v>
      </c>
      <c r="U411" s="7" t="str">
        <f>Tabela813[[#This Row],[NR]]&amp; " - "&amp;Tabela813[[#This Row],[Especificação]]</f>
        <v>1.2.1.9.99.1.1.00 - Demais Contribuições Sociais Não Arrecadadas e Não Projetadas Pela RFB - Principal</v>
      </c>
    </row>
    <row r="412" spans="1:21" ht="75" x14ac:dyDescent="0.25">
      <c r="A412" s="84"/>
      <c r="B412" s="73"/>
      <c r="C412" s="26" t="s">
        <v>1558</v>
      </c>
      <c r="D412" s="26" t="s">
        <v>1567</v>
      </c>
      <c r="E412" s="26" t="s">
        <v>1558</v>
      </c>
      <c r="F412" s="26" t="s">
        <v>1570</v>
      </c>
      <c r="G412" s="26" t="s">
        <v>1574</v>
      </c>
      <c r="H412" s="26" t="s">
        <v>1558</v>
      </c>
      <c r="I412" s="26" t="s">
        <v>1567</v>
      </c>
      <c r="J412" s="26" t="s">
        <v>1564</v>
      </c>
      <c r="K412" s="21" t="str">
        <f>IF(Tabela813[[#This Row],[C]]&lt;&gt;"",IF(Tabela813[[#This Row],[RED]]&lt;&gt;"",(Tabela813[[#This Row],[RED]] &amp; "."),"") &amp; CONCATENATE(Tabela813[[#This Row],[C]],".",Tabela813[[#This Row],[O]],".",Tabela813[[#This Row],[E]],".",Tabela813[[#This Row],[D1]],".",Tabela813[[#This Row],[D2]],".",Tabela813[[#This Row],[D3]],".",Tabela813[[#This Row],[T]],".",Tabela813[[#This Row],[D4]]),"")</f>
        <v>1.2.1.9.99.1.2.00</v>
      </c>
      <c r="L412" s="27" t="s">
        <v>3785</v>
      </c>
      <c r="M412" s="21" t="str">
        <f t="shared" si="6"/>
        <v>A</v>
      </c>
      <c r="N412" s="21">
        <f>IF(VALUE(Tabela813[[#This Row],[RED]]) &gt; 0,1,0) + IF(VALUE(J412)&gt;0,8,IF(VALUE(I412)&gt;0,7,IF(VALUE(H412)&gt;0,6,IF(VALUE(G412)&gt;0,5,IF(VALUE(F412)&gt;0,4,IF(VALUE(E412)&gt;0,3,IF(VALUE(D412)&gt;0,2,1)))))))</f>
        <v>7</v>
      </c>
      <c r="O412" s="26" t="s">
        <v>51</v>
      </c>
      <c r="P412" s="1" t="s">
        <v>178</v>
      </c>
      <c r="Q412" s="1"/>
      <c r="R412" s="21"/>
      <c r="S412" s="7" t="str">
        <f>Tabela813[[#This Row],[NR]]&amp;" - "&amp;Tabela813[[#This Row],[Especificação]]</f>
        <v>1.2.1.9.99.1.2.00 - Demais Contribuições Sociais Não Arrecadadas e Não Projetadas Pela RFB - Multas e Juros de Mora</v>
      </c>
      <c r="T412" s="7" t="str">
        <f>Tabela813[[#This Row],[NR]]&amp;" - "&amp;Tabela813[[#This Row],[Especificação]]</f>
        <v>1.2.1.9.99.1.2.00 - Demais Contribuições Sociais Não Arrecadadas e Não Projetadas Pela RFB - Multas e Juros de Mora</v>
      </c>
      <c r="U412" s="7" t="str">
        <f>Tabela813[[#This Row],[NR]]&amp; " - "&amp;Tabela813[[#This Row],[Especificação]]</f>
        <v>1.2.1.9.99.1.2.00 - Demais Contribuições Sociais Não Arrecadadas e Não Projetadas Pela RFB - Multas e Juros de Mora</v>
      </c>
    </row>
    <row r="413" spans="1:21" ht="75" x14ac:dyDescent="0.25">
      <c r="A413" s="84"/>
      <c r="B413" s="73"/>
      <c r="C413" s="26" t="s">
        <v>1558</v>
      </c>
      <c r="D413" s="26" t="s">
        <v>1567</v>
      </c>
      <c r="E413" s="26" t="s">
        <v>1558</v>
      </c>
      <c r="F413" s="26" t="s">
        <v>1570</v>
      </c>
      <c r="G413" s="26" t="s">
        <v>1574</v>
      </c>
      <c r="H413" s="26" t="s">
        <v>1558</v>
      </c>
      <c r="I413" s="26" t="s">
        <v>1569</v>
      </c>
      <c r="J413" s="26" t="s">
        <v>1564</v>
      </c>
      <c r="K413" s="21" t="str">
        <f>IF(Tabela813[[#This Row],[C]]&lt;&gt;"",IF(Tabela813[[#This Row],[RED]]&lt;&gt;"",(Tabela813[[#This Row],[RED]] &amp; "."),"") &amp; CONCATENATE(Tabela813[[#This Row],[C]],".",Tabela813[[#This Row],[O]],".",Tabela813[[#This Row],[E]],".",Tabela813[[#This Row],[D1]],".",Tabela813[[#This Row],[D2]],".",Tabela813[[#This Row],[D3]],".",Tabela813[[#This Row],[T]],".",Tabela813[[#This Row],[D4]]),"")</f>
        <v>1.2.1.9.99.1.5.00</v>
      </c>
      <c r="L413" s="27" t="s">
        <v>3786</v>
      </c>
      <c r="M413" s="21" t="str">
        <f t="shared" si="6"/>
        <v>A</v>
      </c>
      <c r="N413" s="21">
        <f>IF(VALUE(Tabela813[[#This Row],[RED]]) &gt; 0,1,0) + IF(VALUE(J413)&gt;0,8,IF(VALUE(I413)&gt;0,7,IF(VALUE(H413)&gt;0,6,IF(VALUE(G413)&gt;0,5,IF(VALUE(F413)&gt;0,4,IF(VALUE(E413)&gt;0,3,IF(VALUE(D413)&gt;0,2,1)))))))</f>
        <v>7</v>
      </c>
      <c r="O413" s="26" t="s">
        <v>51</v>
      </c>
      <c r="P413" s="1" t="s">
        <v>178</v>
      </c>
      <c r="Q413" s="1"/>
      <c r="R413" s="21"/>
      <c r="S413" s="7" t="str">
        <f>Tabela813[[#This Row],[NR]]&amp;" - "&amp;Tabela813[[#This Row],[Especificação]]</f>
        <v>1.2.1.9.99.1.5.00 - Demais Contribuições Sociais Não Arrecadadas e Não Projetadas Pela RFB - Multas</v>
      </c>
      <c r="T413" s="7" t="str">
        <f>Tabela813[[#This Row],[NR]]&amp;" - "&amp;Tabela813[[#This Row],[Especificação]]</f>
        <v>1.2.1.9.99.1.5.00 - Demais Contribuições Sociais Não Arrecadadas e Não Projetadas Pela RFB - Multas</v>
      </c>
      <c r="U413" s="7" t="str">
        <f>Tabela813[[#This Row],[NR]]&amp; " - "&amp;Tabela813[[#This Row],[Especificação]]</f>
        <v>1.2.1.9.99.1.5.00 - Demais Contribuições Sociais Não Arrecadadas e Não Projetadas Pela RFB - Multas</v>
      </c>
    </row>
    <row r="414" spans="1:21" ht="75" x14ac:dyDescent="0.25">
      <c r="A414" s="84"/>
      <c r="B414" s="73"/>
      <c r="C414" s="26" t="s">
        <v>1558</v>
      </c>
      <c r="D414" s="26" t="s">
        <v>1567</v>
      </c>
      <c r="E414" s="26" t="s">
        <v>1558</v>
      </c>
      <c r="F414" s="26" t="s">
        <v>1570</v>
      </c>
      <c r="G414" s="26" t="s">
        <v>1574</v>
      </c>
      <c r="H414" s="26" t="s">
        <v>1558</v>
      </c>
      <c r="I414" s="26" t="s">
        <v>1563</v>
      </c>
      <c r="J414" s="26" t="s">
        <v>1564</v>
      </c>
      <c r="K414" s="21" t="str">
        <f>IF(Tabela813[[#This Row],[C]]&lt;&gt;"",IF(Tabela813[[#This Row],[RED]]&lt;&gt;"",(Tabela813[[#This Row],[RED]] &amp; "."),"") &amp; CONCATENATE(Tabela813[[#This Row],[C]],".",Tabela813[[#This Row],[O]],".",Tabela813[[#This Row],[E]],".",Tabela813[[#This Row],[D1]],".",Tabela813[[#This Row],[D2]],".",Tabela813[[#This Row],[D3]],".",Tabela813[[#This Row],[T]],".",Tabela813[[#This Row],[D4]]),"")</f>
        <v>1.2.1.9.99.1.6.00</v>
      </c>
      <c r="L414" s="27" t="s">
        <v>3787</v>
      </c>
      <c r="M414" s="21" t="str">
        <f t="shared" si="6"/>
        <v>A</v>
      </c>
      <c r="N414" s="21">
        <f>IF(VALUE(Tabela813[[#This Row],[RED]]) &gt; 0,1,0) + IF(VALUE(J414)&gt;0,8,IF(VALUE(I414)&gt;0,7,IF(VALUE(H414)&gt;0,6,IF(VALUE(G414)&gt;0,5,IF(VALUE(F414)&gt;0,4,IF(VALUE(E414)&gt;0,3,IF(VALUE(D414)&gt;0,2,1)))))))</f>
        <v>7</v>
      </c>
      <c r="O414" s="26" t="s">
        <v>51</v>
      </c>
      <c r="P414" s="1" t="s">
        <v>178</v>
      </c>
      <c r="Q414" s="1"/>
      <c r="R414" s="21"/>
      <c r="S414" s="7" t="str">
        <f>Tabela813[[#This Row],[NR]]&amp;" - "&amp;Tabela813[[#This Row],[Especificação]]</f>
        <v>1.2.1.9.99.1.6.00 - Demais Contribuições Sociais Não Arrecadadas e Não Projetadas Pela RFB - Juros de Mora</v>
      </c>
      <c r="T414" s="7" t="str">
        <f>Tabela813[[#This Row],[NR]]&amp;" - "&amp;Tabela813[[#This Row],[Especificação]]</f>
        <v>1.2.1.9.99.1.6.00 - Demais Contribuições Sociais Não Arrecadadas e Não Projetadas Pela RFB - Juros de Mora</v>
      </c>
      <c r="U414" s="7" t="str">
        <f>Tabela813[[#This Row],[NR]]&amp; " - "&amp;Tabela813[[#This Row],[Especificação]]</f>
        <v>1.2.1.9.99.1.6.00 - Demais Contribuições Sociais Não Arrecadadas e Não Projetadas Pela RFB - Juros de Mora</v>
      </c>
    </row>
    <row r="415" spans="1:21" ht="30" x14ac:dyDescent="0.25">
      <c r="A415" s="84"/>
      <c r="B415" s="73"/>
      <c r="C415" s="26" t="s">
        <v>1558</v>
      </c>
      <c r="D415" s="26" t="s">
        <v>1567</v>
      </c>
      <c r="E415" s="26" t="s">
        <v>1558</v>
      </c>
      <c r="F415" s="26" t="s">
        <v>1570</v>
      </c>
      <c r="G415" s="26" t="s">
        <v>1574</v>
      </c>
      <c r="H415" s="26" t="s">
        <v>1567</v>
      </c>
      <c r="I415" s="26" t="s">
        <v>1561</v>
      </c>
      <c r="J415" s="26" t="s">
        <v>1564</v>
      </c>
      <c r="K415" s="21" t="str">
        <f>IF(Tabela813[[#This Row],[C]]&lt;&gt;"",IF(Tabela813[[#This Row],[RED]]&lt;&gt;"",(Tabela813[[#This Row],[RED]] &amp; "."),"") &amp; CONCATENATE(Tabela813[[#This Row],[C]],".",Tabela813[[#This Row],[O]],".",Tabela813[[#This Row],[E]],".",Tabela813[[#This Row],[D1]],".",Tabela813[[#This Row],[D2]],".",Tabela813[[#This Row],[D3]],".",Tabela813[[#This Row],[T]],".",Tabela813[[#This Row],[D4]]),"")</f>
        <v>1.2.1.9.99.2.0.00</v>
      </c>
      <c r="L415" s="27" t="s">
        <v>3788</v>
      </c>
      <c r="M415" s="21" t="str">
        <f t="shared" si="6"/>
        <v>S</v>
      </c>
      <c r="N415" s="21">
        <f>IF(VALUE(Tabela813[[#This Row],[RED]]) &gt; 0,1,0) + IF(VALUE(J415)&gt;0,8,IF(VALUE(I415)&gt;0,7,IF(VALUE(H415)&gt;0,6,IF(VALUE(G415)&gt;0,5,IF(VALUE(F415)&gt;0,4,IF(VALUE(E415)&gt;0,3,IF(VALUE(D415)&gt;0,2,1)))))))</f>
        <v>6</v>
      </c>
      <c r="O415" s="26" t="s">
        <v>51</v>
      </c>
      <c r="P415" s="1" t="s">
        <v>179</v>
      </c>
      <c r="Q415" s="1"/>
      <c r="R415" s="21"/>
      <c r="S415" s="7" t="str">
        <f>Tabela813[[#This Row],[NR]]&amp;" - "&amp;Tabela813[[#This Row],[Especificação]]</f>
        <v>1.2.1.9.99.2.0.00 - Demais Contribuições Sociais Não Arrecadadas e Não Projetadas Pela RFB - Parcelamentos</v>
      </c>
      <c r="T415" s="7" t="str">
        <f>Tabela813[[#This Row],[NR]]&amp;" - "&amp;Tabela813[[#This Row],[Especificação]]</f>
        <v>1.2.1.9.99.2.0.00 - Demais Contribuições Sociais Não Arrecadadas e Não Projetadas Pela RFB - Parcelamentos</v>
      </c>
      <c r="U415" s="7" t="str">
        <f>Tabela813[[#This Row],[NR]]&amp; " - "&amp;Tabela813[[#This Row],[Especificação]]</f>
        <v>1.2.1.9.99.2.0.00 - Demais Contribuições Sociais Não Arrecadadas e Não Projetadas Pela RFB - Parcelamentos</v>
      </c>
    </row>
    <row r="416" spans="1:21" ht="30" x14ac:dyDescent="0.25">
      <c r="A416" s="84"/>
      <c r="B416" s="73"/>
      <c r="C416" s="26" t="s">
        <v>1558</v>
      </c>
      <c r="D416" s="26" t="s">
        <v>1567</v>
      </c>
      <c r="E416" s="26" t="s">
        <v>1558</v>
      </c>
      <c r="F416" s="26" t="s">
        <v>1570</v>
      </c>
      <c r="G416" s="26" t="s">
        <v>1574</v>
      </c>
      <c r="H416" s="26" t="s">
        <v>1567</v>
      </c>
      <c r="I416" s="26" t="s">
        <v>1558</v>
      </c>
      <c r="J416" s="26" t="s">
        <v>1564</v>
      </c>
      <c r="K416" s="21" t="str">
        <f>IF(Tabela813[[#This Row],[C]]&lt;&gt;"",IF(Tabela813[[#This Row],[RED]]&lt;&gt;"",(Tabela813[[#This Row],[RED]] &amp; "."),"") &amp; CONCATENATE(Tabela813[[#This Row],[C]],".",Tabela813[[#This Row],[O]],".",Tabela813[[#This Row],[E]],".",Tabela813[[#This Row],[D1]],".",Tabela813[[#This Row],[D2]],".",Tabela813[[#This Row],[D3]],".",Tabela813[[#This Row],[T]],".",Tabela813[[#This Row],[D4]]),"")</f>
        <v>1.2.1.9.99.2.1.00</v>
      </c>
      <c r="L416" s="27" t="s">
        <v>3789</v>
      </c>
      <c r="M416" s="21" t="str">
        <f t="shared" si="6"/>
        <v>A</v>
      </c>
      <c r="N416" s="21">
        <f>IF(VALUE(Tabela813[[#This Row],[RED]]) &gt; 0,1,0) + IF(VALUE(J416)&gt;0,8,IF(VALUE(I416)&gt;0,7,IF(VALUE(H416)&gt;0,6,IF(VALUE(G416)&gt;0,5,IF(VALUE(F416)&gt;0,4,IF(VALUE(E416)&gt;0,3,IF(VALUE(D416)&gt;0,2,1)))))))</f>
        <v>7</v>
      </c>
      <c r="O416" s="26" t="s">
        <v>51</v>
      </c>
      <c r="P416" s="1" t="s">
        <v>179</v>
      </c>
      <c r="Q416" s="1"/>
      <c r="R416" s="21"/>
      <c r="S416" s="7" t="str">
        <f>Tabela813[[#This Row],[NR]]&amp;" - "&amp;Tabela813[[#This Row],[Especificação]]</f>
        <v>1.2.1.9.99.2.1.00 - Demais Contribuições Sociais Não Arrecadadas e Não Projetadas Pela RFB - Parcelamentos - Principal</v>
      </c>
      <c r="T416" s="7" t="str">
        <f>Tabela813[[#This Row],[NR]]&amp;" - "&amp;Tabela813[[#This Row],[Especificação]]</f>
        <v>1.2.1.9.99.2.1.00 - Demais Contribuições Sociais Não Arrecadadas e Não Projetadas Pela RFB - Parcelamentos - Principal</v>
      </c>
      <c r="U416" s="7" t="str">
        <f>Tabela813[[#This Row],[NR]]&amp; " - "&amp;Tabela813[[#This Row],[Especificação]]</f>
        <v>1.2.1.9.99.2.1.00 - Demais Contribuições Sociais Não Arrecadadas e Não Projetadas Pela RFB - Parcelamentos - Principal</v>
      </c>
    </row>
    <row r="417" spans="1:21" ht="30" x14ac:dyDescent="0.25">
      <c r="A417" s="84"/>
      <c r="B417" s="73"/>
      <c r="C417" s="26" t="s">
        <v>1558</v>
      </c>
      <c r="D417" s="26" t="s">
        <v>1567</v>
      </c>
      <c r="E417" s="26" t="s">
        <v>1558</v>
      </c>
      <c r="F417" s="26" t="s">
        <v>1570</v>
      </c>
      <c r="G417" s="26" t="s">
        <v>1574</v>
      </c>
      <c r="H417" s="26" t="s">
        <v>1567</v>
      </c>
      <c r="I417" s="26" t="s">
        <v>1567</v>
      </c>
      <c r="J417" s="26" t="s">
        <v>1564</v>
      </c>
      <c r="K417" s="21" t="str">
        <f>IF(Tabela813[[#This Row],[C]]&lt;&gt;"",IF(Tabela813[[#This Row],[RED]]&lt;&gt;"",(Tabela813[[#This Row],[RED]] &amp; "."),"") &amp; CONCATENATE(Tabela813[[#This Row],[C]],".",Tabela813[[#This Row],[O]],".",Tabela813[[#This Row],[E]],".",Tabela813[[#This Row],[D1]],".",Tabela813[[#This Row],[D2]],".",Tabela813[[#This Row],[D3]],".",Tabela813[[#This Row],[T]],".",Tabela813[[#This Row],[D4]]),"")</f>
        <v>1.2.1.9.99.2.2.00</v>
      </c>
      <c r="L417" s="27" t="s">
        <v>3790</v>
      </c>
      <c r="M417" s="21" t="str">
        <f t="shared" si="6"/>
        <v>A</v>
      </c>
      <c r="N417" s="21">
        <f>IF(VALUE(Tabela813[[#This Row],[RED]]) &gt; 0,1,0) + IF(VALUE(J417)&gt;0,8,IF(VALUE(I417)&gt;0,7,IF(VALUE(H417)&gt;0,6,IF(VALUE(G417)&gt;0,5,IF(VALUE(F417)&gt;0,4,IF(VALUE(E417)&gt;0,3,IF(VALUE(D417)&gt;0,2,1)))))))</f>
        <v>7</v>
      </c>
      <c r="O417" s="26" t="s">
        <v>51</v>
      </c>
      <c r="P417" s="1" t="s">
        <v>179</v>
      </c>
      <c r="Q417" s="1"/>
      <c r="R417" s="21"/>
      <c r="S417" s="7" t="str">
        <f>Tabela813[[#This Row],[NR]]&amp;" - "&amp;Tabela813[[#This Row],[Especificação]]</f>
        <v>1.2.1.9.99.2.2.00 - Demais Contribuições Sociais Não Arrecadadas e Não Projetadas Pela RFB - Parcelamentos - Multas e Juros de Mora</v>
      </c>
      <c r="T417" s="7" t="str">
        <f>Tabela813[[#This Row],[NR]]&amp;" - "&amp;Tabela813[[#This Row],[Especificação]]</f>
        <v>1.2.1.9.99.2.2.00 - Demais Contribuições Sociais Não Arrecadadas e Não Projetadas Pela RFB - Parcelamentos - Multas e Juros de Mora</v>
      </c>
      <c r="U417" s="7" t="str">
        <f>Tabela813[[#This Row],[NR]]&amp; " - "&amp;Tabela813[[#This Row],[Especificação]]</f>
        <v>1.2.1.9.99.2.2.00 - Demais Contribuições Sociais Não Arrecadadas e Não Projetadas Pela RFB - Parcelamentos - Multas e Juros de Mora</v>
      </c>
    </row>
    <row r="418" spans="1:21" ht="30" x14ac:dyDescent="0.25">
      <c r="A418" s="84"/>
      <c r="B418" s="73"/>
      <c r="C418" s="26" t="s">
        <v>1558</v>
      </c>
      <c r="D418" s="26" t="s">
        <v>1567</v>
      </c>
      <c r="E418" s="26" t="s">
        <v>1558</v>
      </c>
      <c r="F418" s="26" t="s">
        <v>1570</v>
      </c>
      <c r="G418" s="26" t="s">
        <v>1574</v>
      </c>
      <c r="H418" s="26" t="s">
        <v>1567</v>
      </c>
      <c r="I418" s="26" t="s">
        <v>1569</v>
      </c>
      <c r="J418" s="26" t="s">
        <v>1564</v>
      </c>
      <c r="K418" s="21" t="str">
        <f>IF(Tabela813[[#This Row],[C]]&lt;&gt;"",IF(Tabela813[[#This Row],[RED]]&lt;&gt;"",(Tabela813[[#This Row],[RED]] &amp; "."),"") &amp; CONCATENATE(Tabela813[[#This Row],[C]],".",Tabela813[[#This Row],[O]],".",Tabela813[[#This Row],[E]],".",Tabela813[[#This Row],[D1]],".",Tabela813[[#This Row],[D2]],".",Tabela813[[#This Row],[D3]],".",Tabela813[[#This Row],[T]],".",Tabela813[[#This Row],[D4]]),"")</f>
        <v>1.2.1.9.99.2.5.00</v>
      </c>
      <c r="L418" s="27" t="s">
        <v>3791</v>
      </c>
      <c r="M418" s="21" t="str">
        <f t="shared" si="6"/>
        <v>A</v>
      </c>
      <c r="N418" s="21">
        <f>IF(VALUE(Tabela813[[#This Row],[RED]]) &gt; 0,1,0) + IF(VALUE(J418)&gt;0,8,IF(VALUE(I418)&gt;0,7,IF(VALUE(H418)&gt;0,6,IF(VALUE(G418)&gt;0,5,IF(VALUE(F418)&gt;0,4,IF(VALUE(E418)&gt;0,3,IF(VALUE(D418)&gt;0,2,1)))))))</f>
        <v>7</v>
      </c>
      <c r="O418" s="26" t="s">
        <v>51</v>
      </c>
      <c r="P418" s="1" t="s">
        <v>179</v>
      </c>
      <c r="Q418" s="1"/>
      <c r="R418" s="21"/>
      <c r="S418" s="7" t="str">
        <f>Tabela813[[#This Row],[NR]]&amp;" - "&amp;Tabela813[[#This Row],[Especificação]]</f>
        <v>1.2.1.9.99.2.5.00 - Demais Contribuições Sociais Não Arrecadadas e Não Projetadas Pela RFB - Parcelamentos - Multas</v>
      </c>
      <c r="T418" s="7" t="str">
        <f>Tabela813[[#This Row],[NR]]&amp;" - "&amp;Tabela813[[#This Row],[Especificação]]</f>
        <v>1.2.1.9.99.2.5.00 - Demais Contribuições Sociais Não Arrecadadas e Não Projetadas Pela RFB - Parcelamentos - Multas</v>
      </c>
      <c r="U418" s="7" t="str">
        <f>Tabela813[[#This Row],[NR]]&amp; " - "&amp;Tabela813[[#This Row],[Especificação]]</f>
        <v>1.2.1.9.99.2.5.00 - Demais Contribuições Sociais Não Arrecadadas e Não Projetadas Pela RFB - Parcelamentos - Multas</v>
      </c>
    </row>
    <row r="419" spans="1:21" ht="30" x14ac:dyDescent="0.25">
      <c r="A419" s="84"/>
      <c r="B419" s="73"/>
      <c r="C419" s="26" t="s">
        <v>1558</v>
      </c>
      <c r="D419" s="26" t="s">
        <v>1567</v>
      </c>
      <c r="E419" s="26" t="s">
        <v>1558</v>
      </c>
      <c r="F419" s="26" t="s">
        <v>1570</v>
      </c>
      <c r="G419" s="26" t="s">
        <v>1574</v>
      </c>
      <c r="H419" s="26" t="s">
        <v>1567</v>
      </c>
      <c r="I419" s="26" t="s">
        <v>1563</v>
      </c>
      <c r="J419" s="26" t="s">
        <v>1564</v>
      </c>
      <c r="K419" s="21" t="str">
        <f>IF(Tabela813[[#This Row],[C]]&lt;&gt;"",IF(Tabela813[[#This Row],[RED]]&lt;&gt;"",(Tabela813[[#This Row],[RED]] &amp; "."),"") &amp; CONCATENATE(Tabela813[[#This Row],[C]],".",Tabela813[[#This Row],[O]],".",Tabela813[[#This Row],[E]],".",Tabela813[[#This Row],[D1]],".",Tabela813[[#This Row],[D2]],".",Tabela813[[#This Row],[D3]],".",Tabela813[[#This Row],[T]],".",Tabela813[[#This Row],[D4]]),"")</f>
        <v>1.2.1.9.99.2.6.00</v>
      </c>
      <c r="L419" s="27" t="s">
        <v>3792</v>
      </c>
      <c r="M419" s="21" t="str">
        <f t="shared" si="6"/>
        <v>A</v>
      </c>
      <c r="N419" s="21">
        <f>IF(VALUE(Tabela813[[#This Row],[RED]]) &gt; 0,1,0) + IF(VALUE(J419)&gt;0,8,IF(VALUE(I419)&gt;0,7,IF(VALUE(H419)&gt;0,6,IF(VALUE(G419)&gt;0,5,IF(VALUE(F419)&gt;0,4,IF(VALUE(E419)&gt;0,3,IF(VALUE(D419)&gt;0,2,1)))))))</f>
        <v>7</v>
      </c>
      <c r="O419" s="26" t="s">
        <v>51</v>
      </c>
      <c r="P419" s="1" t="s">
        <v>179</v>
      </c>
      <c r="Q419" s="1"/>
      <c r="R419" s="21"/>
      <c r="S419" s="7" t="str">
        <f>Tabela813[[#This Row],[NR]]&amp;" - "&amp;Tabela813[[#This Row],[Especificação]]</f>
        <v>1.2.1.9.99.2.6.00 - Demais Contribuições Sociais Não Arrecadadas e Não Projetadas Pela RFB - Parcelamentos - Juros de Mora</v>
      </c>
      <c r="T419" s="7" t="str">
        <f>Tabela813[[#This Row],[NR]]&amp;" - "&amp;Tabela813[[#This Row],[Especificação]]</f>
        <v>1.2.1.9.99.2.6.00 - Demais Contribuições Sociais Não Arrecadadas e Não Projetadas Pela RFB - Parcelamentos - Juros de Mora</v>
      </c>
      <c r="U419" s="7" t="str">
        <f>Tabela813[[#This Row],[NR]]&amp; " - "&amp;Tabela813[[#This Row],[Especificação]]</f>
        <v>1.2.1.9.99.2.6.00 - Demais Contribuições Sociais Não Arrecadadas e Não Projetadas Pela RFB - Parcelamentos - Juros de Mora</v>
      </c>
    </row>
    <row r="420" spans="1:21" ht="60" x14ac:dyDescent="0.25">
      <c r="A420" s="84"/>
      <c r="B420" s="73"/>
      <c r="C420" s="26" t="s">
        <v>1558</v>
      </c>
      <c r="D420" s="26" t="s">
        <v>1567</v>
      </c>
      <c r="E420" s="26" t="s">
        <v>1567</v>
      </c>
      <c r="F420" s="26" t="s">
        <v>1561</v>
      </c>
      <c r="G420" s="26" t="s">
        <v>1564</v>
      </c>
      <c r="H420" s="26" t="s">
        <v>1561</v>
      </c>
      <c r="I420" s="26" t="s">
        <v>1561</v>
      </c>
      <c r="J420" s="26" t="s">
        <v>1564</v>
      </c>
      <c r="K420" s="21" t="str">
        <f>IF(Tabela813[[#This Row],[C]]&lt;&gt;"",IF(Tabela813[[#This Row],[RED]]&lt;&gt;"",(Tabela813[[#This Row],[RED]] &amp; "."),"") &amp; CONCATENATE(Tabela813[[#This Row],[C]],".",Tabela813[[#This Row],[O]],".",Tabela813[[#This Row],[E]],".",Tabela813[[#This Row],[D1]],".",Tabela813[[#This Row],[D2]],".",Tabela813[[#This Row],[D3]],".",Tabela813[[#This Row],[T]],".",Tabela813[[#This Row],[D4]]),"")</f>
        <v>1.2.2.0.00.0.0.00</v>
      </c>
      <c r="L420" s="27" t="s">
        <v>180</v>
      </c>
      <c r="M420" s="21" t="str">
        <f t="shared" si="6"/>
        <v>S</v>
      </c>
      <c r="N420" s="21">
        <f>IF(VALUE(Tabela813[[#This Row],[RED]]) &gt; 0,1,0) + IF(VALUE(J420)&gt;0,8,IF(VALUE(I420)&gt;0,7,IF(VALUE(H420)&gt;0,6,IF(VALUE(G420)&gt;0,5,IF(VALUE(F420)&gt;0,4,IF(VALUE(E420)&gt;0,3,IF(VALUE(D420)&gt;0,2,1)))))))</f>
        <v>3</v>
      </c>
      <c r="O420" s="26" t="s">
        <v>45</v>
      </c>
      <c r="P420" s="1" t="s">
        <v>181</v>
      </c>
      <c r="Q420" s="1"/>
      <c r="R420" s="21"/>
      <c r="S420" s="7" t="str">
        <f>Tabela813[[#This Row],[NR]]&amp;" - "&amp;Tabela813[[#This Row],[Especificação]]</f>
        <v>1.2.2.0.00.0.0.00 - Contribuições Econômicas</v>
      </c>
      <c r="T420" s="7" t="str">
        <f>Tabela813[[#This Row],[NR]]&amp;" - "&amp;Tabela813[[#This Row],[Especificação]]</f>
        <v>1.2.2.0.00.0.0.00 - Contribuições Econômicas</v>
      </c>
      <c r="U420" s="7" t="str">
        <f>Tabela813[[#This Row],[NR]]&amp; " - "&amp;Tabela813[[#This Row],[Especificação]]</f>
        <v>1.2.2.0.00.0.0.00 - Contribuições Econômicas</v>
      </c>
    </row>
    <row r="421" spans="1:21" ht="60" x14ac:dyDescent="0.25">
      <c r="A421" s="84"/>
      <c r="B421" s="73"/>
      <c r="C421" s="26" t="s">
        <v>1558</v>
      </c>
      <c r="D421" s="26" t="s">
        <v>1567</v>
      </c>
      <c r="E421" s="26" t="s">
        <v>1567</v>
      </c>
      <c r="F421" s="26" t="s">
        <v>1558</v>
      </c>
      <c r="G421" s="26" t="s">
        <v>1564</v>
      </c>
      <c r="H421" s="26" t="s">
        <v>1561</v>
      </c>
      <c r="I421" s="26" t="s">
        <v>1561</v>
      </c>
      <c r="J421" s="26" t="s">
        <v>1564</v>
      </c>
      <c r="K421" s="21" t="str">
        <f>IF(Tabela813[[#This Row],[C]]&lt;&gt;"",IF(Tabela813[[#This Row],[RED]]&lt;&gt;"",(Tabela813[[#This Row],[RED]] &amp; "."),"") &amp; CONCATENATE(Tabela813[[#This Row],[C]],".",Tabela813[[#This Row],[O]],".",Tabela813[[#This Row],[E]],".",Tabela813[[#This Row],[D1]],".",Tabela813[[#This Row],[D2]],".",Tabela813[[#This Row],[D3]],".",Tabela813[[#This Row],[T]],".",Tabela813[[#This Row],[D4]]),"")</f>
        <v>1.2.2.1.00.0.0.00</v>
      </c>
      <c r="L421" s="27" t="s">
        <v>180</v>
      </c>
      <c r="M421" s="21" t="str">
        <f t="shared" si="6"/>
        <v>S</v>
      </c>
      <c r="N421" s="21">
        <f>IF(VALUE(Tabela813[[#This Row],[RED]]) &gt; 0,1,0) + IF(VALUE(J421)&gt;0,8,IF(VALUE(I421)&gt;0,7,IF(VALUE(H421)&gt;0,6,IF(VALUE(G421)&gt;0,5,IF(VALUE(F421)&gt;0,4,IF(VALUE(E421)&gt;0,3,IF(VALUE(D421)&gt;0,2,1)))))))</f>
        <v>4</v>
      </c>
      <c r="O421" s="26" t="s">
        <v>45</v>
      </c>
      <c r="P421" s="1" t="s">
        <v>181</v>
      </c>
      <c r="Q421" s="1"/>
      <c r="R421" s="21"/>
      <c r="S421" s="7" t="str">
        <f>Tabela813[[#This Row],[NR]]&amp;" - "&amp;Tabela813[[#This Row],[Especificação]]</f>
        <v>1.2.2.1.00.0.0.00 - Contribuições Econômicas</v>
      </c>
      <c r="T421" s="7" t="str">
        <f>Tabela813[[#This Row],[NR]]&amp;" - "&amp;Tabela813[[#This Row],[Especificação]]</f>
        <v>1.2.2.1.00.0.0.00 - Contribuições Econômicas</v>
      </c>
      <c r="U421" s="7" t="str">
        <f>Tabela813[[#This Row],[NR]]&amp; " - "&amp;Tabela813[[#This Row],[Especificação]]</f>
        <v>1.2.2.1.00.0.0.00 - Contribuições Econômicas</v>
      </c>
    </row>
    <row r="422" spans="1:21" x14ac:dyDescent="0.25">
      <c r="A422" s="84"/>
      <c r="B422" s="73"/>
      <c r="C422" s="26" t="s">
        <v>1558</v>
      </c>
      <c r="D422" s="26" t="s">
        <v>1567</v>
      </c>
      <c r="E422" s="26" t="s">
        <v>1567</v>
      </c>
      <c r="F422" s="26" t="s">
        <v>1558</v>
      </c>
      <c r="G422" s="26" t="s">
        <v>1574</v>
      </c>
      <c r="H422" s="26" t="s">
        <v>1561</v>
      </c>
      <c r="I422" s="26" t="s">
        <v>1561</v>
      </c>
      <c r="J422" s="26" t="s">
        <v>1564</v>
      </c>
      <c r="K422" s="21" t="str">
        <f>IF(Tabela813[[#This Row],[C]]&lt;&gt;"",IF(Tabela813[[#This Row],[RED]]&lt;&gt;"",(Tabela813[[#This Row],[RED]] &amp; "."),"") &amp; CONCATENATE(Tabela813[[#This Row],[C]],".",Tabela813[[#This Row],[O]],".",Tabela813[[#This Row],[E]],".",Tabela813[[#This Row],[D1]],".",Tabela813[[#This Row],[D2]],".",Tabela813[[#This Row],[D3]],".",Tabela813[[#This Row],[T]],".",Tabela813[[#This Row],[D4]]),"")</f>
        <v>1.2.2.1.99.0.0.00</v>
      </c>
      <c r="L422" s="27" t="s">
        <v>182</v>
      </c>
      <c r="M422" s="21" t="str">
        <f t="shared" si="6"/>
        <v>S</v>
      </c>
      <c r="N422" s="21">
        <f>IF(VALUE(Tabela813[[#This Row],[RED]]) &gt; 0,1,0) + IF(VALUE(J422)&gt;0,8,IF(VALUE(I422)&gt;0,7,IF(VALUE(H422)&gt;0,6,IF(VALUE(G422)&gt;0,5,IF(VALUE(F422)&gt;0,4,IF(VALUE(E422)&gt;0,3,IF(VALUE(D422)&gt;0,2,1)))))))</f>
        <v>5</v>
      </c>
      <c r="O422" s="26" t="s">
        <v>51</v>
      </c>
      <c r="P422" s="1" t="s">
        <v>183</v>
      </c>
      <c r="Q422" s="1"/>
      <c r="R422" s="21"/>
      <c r="S422" s="7" t="str">
        <f>Tabela813[[#This Row],[NR]]&amp;" - "&amp;Tabela813[[#This Row],[Especificação]]</f>
        <v>1.2.2.1.99.0.0.00 - Outras Contribuições Econômicas</v>
      </c>
      <c r="T422" s="7" t="str">
        <f>Tabela813[[#This Row],[NR]]&amp;" - "&amp;Tabela813[[#This Row],[Especificação]]</f>
        <v>1.2.2.1.99.0.0.00 - Outras Contribuições Econômicas</v>
      </c>
      <c r="U422" s="7" t="str">
        <f>Tabela813[[#This Row],[NR]]&amp; " - "&amp;Tabela813[[#This Row],[Especificação]]</f>
        <v>1.2.2.1.99.0.0.00 - Outras Contribuições Econômicas</v>
      </c>
    </row>
    <row r="423" spans="1:21" ht="75" x14ac:dyDescent="0.25">
      <c r="A423" s="84"/>
      <c r="B423" s="73"/>
      <c r="C423" s="26" t="s">
        <v>1558</v>
      </c>
      <c r="D423" s="26" t="s">
        <v>1567</v>
      </c>
      <c r="E423" s="26" t="s">
        <v>1567</v>
      </c>
      <c r="F423" s="26" t="s">
        <v>1558</v>
      </c>
      <c r="G423" s="26" t="s">
        <v>1574</v>
      </c>
      <c r="H423" s="26" t="s">
        <v>1558</v>
      </c>
      <c r="I423" s="26" t="s">
        <v>1561</v>
      </c>
      <c r="J423" s="26" t="s">
        <v>1564</v>
      </c>
      <c r="K423" s="21" t="str">
        <f>IF(Tabela813[[#This Row],[C]]&lt;&gt;"",IF(Tabela813[[#This Row],[RED]]&lt;&gt;"",(Tabela813[[#This Row],[RED]] &amp; "."),"") &amp; CONCATENATE(Tabela813[[#This Row],[C]],".",Tabela813[[#This Row],[O]],".",Tabela813[[#This Row],[E]],".",Tabela813[[#This Row],[D1]],".",Tabela813[[#This Row],[D2]],".",Tabela813[[#This Row],[D3]],".",Tabela813[[#This Row],[T]],".",Tabela813[[#This Row],[D4]]),"")</f>
        <v>1.2.2.1.99.1.0.00</v>
      </c>
      <c r="L423" s="27" t="s">
        <v>6596</v>
      </c>
      <c r="M423" s="21" t="str">
        <f t="shared" si="6"/>
        <v>S</v>
      </c>
      <c r="N423" s="21">
        <f>IF(VALUE(Tabela813[[#This Row],[RED]]) &gt; 0,1,0) + IF(VALUE(J423)&gt;0,8,IF(VALUE(I423)&gt;0,7,IF(VALUE(H423)&gt;0,6,IF(VALUE(G423)&gt;0,5,IF(VALUE(F423)&gt;0,4,IF(VALUE(E423)&gt;0,3,IF(VALUE(D423)&gt;0,2,1)))))))</f>
        <v>6</v>
      </c>
      <c r="O423" s="26" t="s">
        <v>51</v>
      </c>
      <c r="P423" s="1" t="s">
        <v>185</v>
      </c>
      <c r="Q423" s="1"/>
      <c r="R423" s="21"/>
      <c r="S423" s="7" t="str">
        <f>Tabela813[[#This Row],[NR]]&amp;" - "&amp;Tabela813[[#This Row],[Especificação]]</f>
        <v>1.2.2.1.99.1.0.00 - Outras Contribuições Econômicas - Não Arrecadadas e Não Projetadas Pela RFB</v>
      </c>
      <c r="T423" s="7" t="str">
        <f>Tabela813[[#This Row],[NR]]&amp;" - "&amp;Tabela813[[#This Row],[Especificação]]</f>
        <v>1.2.2.1.99.1.0.00 - Outras Contribuições Econômicas - Não Arrecadadas e Não Projetadas Pela RFB</v>
      </c>
      <c r="U423" s="7" t="str">
        <f>Tabela813[[#This Row],[NR]]&amp; " - "&amp;Tabela813[[#This Row],[Especificação]]</f>
        <v>1.2.2.1.99.1.0.00 - Outras Contribuições Econômicas - Não Arrecadadas e Não Projetadas Pela RFB</v>
      </c>
    </row>
    <row r="424" spans="1:21" ht="75" x14ac:dyDescent="0.25">
      <c r="A424" s="84"/>
      <c r="B424" s="73"/>
      <c r="C424" s="26" t="s">
        <v>1558</v>
      </c>
      <c r="D424" s="26" t="s">
        <v>1567</v>
      </c>
      <c r="E424" s="26" t="s">
        <v>1567</v>
      </c>
      <c r="F424" s="26" t="s">
        <v>1558</v>
      </c>
      <c r="G424" s="26" t="s">
        <v>1574</v>
      </c>
      <c r="H424" s="26" t="s">
        <v>1558</v>
      </c>
      <c r="I424" s="26" t="s">
        <v>1558</v>
      </c>
      <c r="J424" s="26" t="s">
        <v>1564</v>
      </c>
      <c r="K424" s="21" t="str">
        <f>IF(Tabela813[[#This Row],[C]]&lt;&gt;"",IF(Tabela813[[#This Row],[RED]]&lt;&gt;"",(Tabela813[[#This Row],[RED]] &amp; "."),"") &amp; CONCATENATE(Tabela813[[#This Row],[C]],".",Tabela813[[#This Row],[O]],".",Tabela813[[#This Row],[E]],".",Tabela813[[#This Row],[D1]],".",Tabela813[[#This Row],[D2]],".",Tabela813[[#This Row],[D3]],".",Tabela813[[#This Row],[T]],".",Tabela813[[#This Row],[D4]]),"")</f>
        <v>1.2.2.1.99.1.1.00</v>
      </c>
      <c r="L424" s="27" t="s">
        <v>3793</v>
      </c>
      <c r="M424" s="21" t="str">
        <f t="shared" si="6"/>
        <v>A</v>
      </c>
      <c r="N424" s="21">
        <f>IF(VALUE(Tabela813[[#This Row],[RED]]) &gt; 0,1,0) + IF(VALUE(J424)&gt;0,8,IF(VALUE(I424)&gt;0,7,IF(VALUE(H424)&gt;0,6,IF(VALUE(G424)&gt;0,5,IF(VALUE(F424)&gt;0,4,IF(VALUE(E424)&gt;0,3,IF(VALUE(D424)&gt;0,2,1)))))))</f>
        <v>7</v>
      </c>
      <c r="O424" s="26" t="s">
        <v>51</v>
      </c>
      <c r="P424" s="1" t="s">
        <v>185</v>
      </c>
      <c r="Q424" s="1"/>
      <c r="R424" s="21"/>
      <c r="S424" s="7" t="str">
        <f>Tabela813[[#This Row],[NR]]&amp;" - "&amp;Tabela813[[#This Row],[Especificação]]</f>
        <v>1.2.2.1.99.1.1.00 - Outras Contribuições Econômicas - Não Arrecadadas e Não Projetadas Pela RFB - Principal</v>
      </c>
      <c r="T424" s="7" t="str">
        <f>Tabela813[[#This Row],[NR]]&amp;" - "&amp;Tabela813[[#This Row],[Especificação]]</f>
        <v>1.2.2.1.99.1.1.00 - Outras Contribuições Econômicas - Não Arrecadadas e Não Projetadas Pela RFB - Principal</v>
      </c>
      <c r="U424" s="7" t="str">
        <f>Tabela813[[#This Row],[NR]]&amp; " - "&amp;Tabela813[[#This Row],[Especificação]]</f>
        <v>1.2.2.1.99.1.1.00 - Outras Contribuições Econômicas - Não Arrecadadas e Não Projetadas Pela RFB - Principal</v>
      </c>
    </row>
    <row r="425" spans="1:21" ht="75" x14ac:dyDescent="0.25">
      <c r="A425" s="84"/>
      <c r="B425" s="73"/>
      <c r="C425" s="26" t="s">
        <v>1558</v>
      </c>
      <c r="D425" s="26" t="s">
        <v>1567</v>
      </c>
      <c r="E425" s="26" t="s">
        <v>1567</v>
      </c>
      <c r="F425" s="26" t="s">
        <v>1558</v>
      </c>
      <c r="G425" s="26" t="s">
        <v>1574</v>
      </c>
      <c r="H425" s="26" t="s">
        <v>1558</v>
      </c>
      <c r="I425" s="26" t="s">
        <v>1567</v>
      </c>
      <c r="J425" s="26" t="s">
        <v>1564</v>
      </c>
      <c r="K425" s="21" t="str">
        <f>IF(Tabela813[[#This Row],[C]]&lt;&gt;"",IF(Tabela813[[#This Row],[RED]]&lt;&gt;"",(Tabela813[[#This Row],[RED]] &amp; "."),"") &amp; CONCATENATE(Tabela813[[#This Row],[C]],".",Tabela813[[#This Row],[O]],".",Tabela813[[#This Row],[E]],".",Tabela813[[#This Row],[D1]],".",Tabela813[[#This Row],[D2]],".",Tabela813[[#This Row],[D3]],".",Tabela813[[#This Row],[T]],".",Tabela813[[#This Row],[D4]]),"")</f>
        <v>1.2.2.1.99.1.2.00</v>
      </c>
      <c r="L425" s="27" t="s">
        <v>3794</v>
      </c>
      <c r="M425" s="21" t="str">
        <f t="shared" si="6"/>
        <v>A</v>
      </c>
      <c r="N425" s="21">
        <f>IF(VALUE(Tabela813[[#This Row],[RED]]) &gt; 0,1,0) + IF(VALUE(J425)&gt;0,8,IF(VALUE(I425)&gt;0,7,IF(VALUE(H425)&gt;0,6,IF(VALUE(G425)&gt;0,5,IF(VALUE(F425)&gt;0,4,IF(VALUE(E425)&gt;0,3,IF(VALUE(D425)&gt;0,2,1)))))))</f>
        <v>7</v>
      </c>
      <c r="O425" s="26" t="s">
        <v>51</v>
      </c>
      <c r="P425" s="1" t="s">
        <v>185</v>
      </c>
      <c r="Q425" s="1"/>
      <c r="R425" s="21"/>
      <c r="S425" s="7" t="str">
        <f>Tabela813[[#This Row],[NR]]&amp;" - "&amp;Tabela813[[#This Row],[Especificação]]</f>
        <v>1.2.2.1.99.1.2.00 - Outras Contribuições Econômicas - Não Arrecadadas e Não Projetadas Pela RFB - Multas e Juros de Mora</v>
      </c>
      <c r="T425" s="7" t="str">
        <f>Tabela813[[#This Row],[NR]]&amp;" - "&amp;Tabela813[[#This Row],[Especificação]]</f>
        <v>1.2.2.1.99.1.2.00 - Outras Contribuições Econômicas - Não Arrecadadas e Não Projetadas Pela RFB - Multas e Juros de Mora</v>
      </c>
      <c r="U425" s="7" t="str">
        <f>Tabela813[[#This Row],[NR]]&amp; " - "&amp;Tabela813[[#This Row],[Especificação]]</f>
        <v>1.2.2.1.99.1.2.00 - Outras Contribuições Econômicas - Não Arrecadadas e Não Projetadas Pela RFB - Multas e Juros de Mora</v>
      </c>
    </row>
    <row r="426" spans="1:21" ht="75" x14ac:dyDescent="0.25">
      <c r="A426" s="84"/>
      <c r="B426" s="73"/>
      <c r="C426" s="26" t="s">
        <v>1558</v>
      </c>
      <c r="D426" s="26" t="s">
        <v>1567</v>
      </c>
      <c r="E426" s="26" t="s">
        <v>1567</v>
      </c>
      <c r="F426" s="26" t="s">
        <v>1558</v>
      </c>
      <c r="G426" s="26" t="s">
        <v>1574</v>
      </c>
      <c r="H426" s="26" t="s">
        <v>1558</v>
      </c>
      <c r="I426" s="26" t="s">
        <v>1559</v>
      </c>
      <c r="J426" s="26" t="s">
        <v>1564</v>
      </c>
      <c r="K426" s="21" t="str">
        <f>IF(Tabela813[[#This Row],[C]]&lt;&gt;"",IF(Tabela813[[#This Row],[RED]]&lt;&gt;"",(Tabela813[[#This Row],[RED]] &amp; "."),"") &amp; CONCATENATE(Tabela813[[#This Row],[C]],".",Tabela813[[#This Row],[O]],".",Tabela813[[#This Row],[E]],".",Tabela813[[#This Row],[D1]],".",Tabela813[[#This Row],[D2]],".",Tabela813[[#This Row],[D3]],".",Tabela813[[#This Row],[T]],".",Tabela813[[#This Row],[D4]]),"")</f>
        <v>1.2.2.1.99.1.3.00</v>
      </c>
      <c r="L426" s="27" t="s">
        <v>3795</v>
      </c>
      <c r="M426" s="21" t="str">
        <f t="shared" si="6"/>
        <v>A</v>
      </c>
      <c r="N426" s="21">
        <f>IF(VALUE(Tabela813[[#This Row],[RED]]) &gt; 0,1,0) + IF(VALUE(J426)&gt;0,8,IF(VALUE(I426)&gt;0,7,IF(VALUE(H426)&gt;0,6,IF(VALUE(G426)&gt;0,5,IF(VALUE(F426)&gt;0,4,IF(VALUE(E426)&gt;0,3,IF(VALUE(D426)&gt;0,2,1)))))))</f>
        <v>7</v>
      </c>
      <c r="O426" s="26" t="s">
        <v>51</v>
      </c>
      <c r="P426" s="1" t="s">
        <v>185</v>
      </c>
      <c r="Q426" s="1"/>
      <c r="R426" s="21"/>
      <c r="S426" s="7" t="str">
        <f>Tabela813[[#This Row],[NR]]&amp;" - "&amp;Tabela813[[#This Row],[Especificação]]</f>
        <v>1.2.2.1.99.1.3.00 - Outras Contribuições Econômicas - Não Arrecadadas e Não Projetadas Pela RFB - Dívida Ativa</v>
      </c>
      <c r="T426" s="7" t="str">
        <f>Tabela813[[#This Row],[NR]]&amp;" - "&amp;Tabela813[[#This Row],[Especificação]]</f>
        <v>1.2.2.1.99.1.3.00 - Outras Contribuições Econômicas - Não Arrecadadas e Não Projetadas Pela RFB - Dívida Ativa</v>
      </c>
      <c r="U426" s="7" t="str">
        <f>Tabela813[[#This Row],[NR]]&amp; " - "&amp;Tabela813[[#This Row],[Especificação]]</f>
        <v>1.2.2.1.99.1.3.00 - Outras Contribuições Econômicas - Não Arrecadadas e Não Projetadas Pela RFB - Dívida Ativa</v>
      </c>
    </row>
    <row r="427" spans="1:21" ht="75" x14ac:dyDescent="0.25">
      <c r="A427" s="84"/>
      <c r="B427" s="73"/>
      <c r="C427" s="26" t="s">
        <v>1558</v>
      </c>
      <c r="D427" s="26" t="s">
        <v>1567</v>
      </c>
      <c r="E427" s="26" t="s">
        <v>1567</v>
      </c>
      <c r="F427" s="26" t="s">
        <v>1558</v>
      </c>
      <c r="G427" s="26" t="s">
        <v>1574</v>
      </c>
      <c r="H427" s="26" t="s">
        <v>1558</v>
      </c>
      <c r="I427" s="26" t="s">
        <v>1568</v>
      </c>
      <c r="J427" s="26" t="s">
        <v>1564</v>
      </c>
      <c r="K427" s="21" t="str">
        <f>IF(Tabela813[[#This Row],[C]]&lt;&gt;"",IF(Tabela813[[#This Row],[RED]]&lt;&gt;"",(Tabela813[[#This Row],[RED]] &amp; "."),"") &amp; CONCATENATE(Tabela813[[#This Row],[C]],".",Tabela813[[#This Row],[O]],".",Tabela813[[#This Row],[E]],".",Tabela813[[#This Row],[D1]],".",Tabela813[[#This Row],[D2]],".",Tabela813[[#This Row],[D3]],".",Tabela813[[#This Row],[T]],".",Tabela813[[#This Row],[D4]]),"")</f>
        <v>1.2.2.1.99.1.4.00</v>
      </c>
      <c r="L427" s="27" t="s">
        <v>3796</v>
      </c>
      <c r="M427" s="21" t="str">
        <f t="shared" si="6"/>
        <v>A</v>
      </c>
      <c r="N427" s="21">
        <f>IF(VALUE(Tabela813[[#This Row],[RED]]) &gt; 0,1,0) + IF(VALUE(J427)&gt;0,8,IF(VALUE(I427)&gt;0,7,IF(VALUE(H427)&gt;0,6,IF(VALUE(G427)&gt;0,5,IF(VALUE(F427)&gt;0,4,IF(VALUE(E427)&gt;0,3,IF(VALUE(D427)&gt;0,2,1)))))))</f>
        <v>7</v>
      </c>
      <c r="O427" s="26" t="s">
        <v>51</v>
      </c>
      <c r="P427" s="1" t="s">
        <v>185</v>
      </c>
      <c r="Q427" s="1"/>
      <c r="R427" s="21"/>
      <c r="S427" s="7" t="str">
        <f>Tabela813[[#This Row],[NR]]&amp;" - "&amp;Tabela813[[#This Row],[Especificação]]</f>
        <v>1.2.2.1.99.1.4.00 - Outras Contribuições Econômicas - Não Arrecadadas e Não Projetadas Pela RFB - Dívida Ativa - Multas e Juros de Mora da Dívida Ativa</v>
      </c>
      <c r="T427" s="7" t="str">
        <f>Tabela813[[#This Row],[NR]]&amp;" - "&amp;Tabela813[[#This Row],[Especificação]]</f>
        <v>1.2.2.1.99.1.4.00 - Outras Contribuições Econômicas - Não Arrecadadas e Não Projetadas Pela RFB - Dívida Ativa - Multas e Juros de Mora da Dívida Ativa</v>
      </c>
      <c r="U427" s="7" t="str">
        <f>Tabela813[[#This Row],[NR]]&amp; " - "&amp;Tabela813[[#This Row],[Especificação]]</f>
        <v>1.2.2.1.99.1.4.00 - Outras Contribuições Econômicas - Não Arrecadadas e Não Projetadas Pela RFB - Dívida Ativa - Multas e Juros de Mora da Dívida Ativa</v>
      </c>
    </row>
    <row r="428" spans="1:21" ht="75" x14ac:dyDescent="0.25">
      <c r="A428" s="84"/>
      <c r="B428" s="73"/>
      <c r="C428" s="26" t="s">
        <v>1558</v>
      </c>
      <c r="D428" s="26" t="s">
        <v>1567</v>
      </c>
      <c r="E428" s="26" t="s">
        <v>1567</v>
      </c>
      <c r="F428" s="26" t="s">
        <v>1558</v>
      </c>
      <c r="G428" s="26" t="s">
        <v>1574</v>
      </c>
      <c r="H428" s="26" t="s">
        <v>1558</v>
      </c>
      <c r="I428" s="26" t="s">
        <v>1569</v>
      </c>
      <c r="J428" s="26" t="s">
        <v>1564</v>
      </c>
      <c r="K428" s="21" t="str">
        <f>IF(Tabela813[[#This Row],[C]]&lt;&gt;"",IF(Tabela813[[#This Row],[RED]]&lt;&gt;"",(Tabela813[[#This Row],[RED]] &amp; "."),"") &amp; CONCATENATE(Tabela813[[#This Row],[C]],".",Tabela813[[#This Row],[O]],".",Tabela813[[#This Row],[E]],".",Tabela813[[#This Row],[D1]],".",Tabela813[[#This Row],[D2]],".",Tabela813[[#This Row],[D3]],".",Tabela813[[#This Row],[T]],".",Tabela813[[#This Row],[D4]]),"")</f>
        <v>1.2.2.1.99.1.5.00</v>
      </c>
      <c r="L428" s="27" t="s">
        <v>3797</v>
      </c>
      <c r="M428" s="21" t="str">
        <f t="shared" si="6"/>
        <v>A</v>
      </c>
      <c r="N428" s="21">
        <f>IF(VALUE(Tabela813[[#This Row],[RED]]) &gt; 0,1,0) + IF(VALUE(J428)&gt;0,8,IF(VALUE(I428)&gt;0,7,IF(VALUE(H428)&gt;0,6,IF(VALUE(G428)&gt;0,5,IF(VALUE(F428)&gt;0,4,IF(VALUE(E428)&gt;0,3,IF(VALUE(D428)&gt;0,2,1)))))))</f>
        <v>7</v>
      </c>
      <c r="O428" s="26" t="s">
        <v>51</v>
      </c>
      <c r="P428" s="1" t="s">
        <v>185</v>
      </c>
      <c r="Q428" s="1"/>
      <c r="R428" s="21"/>
      <c r="S428" s="7" t="str">
        <f>Tabela813[[#This Row],[NR]]&amp;" - "&amp;Tabela813[[#This Row],[Especificação]]</f>
        <v>1.2.2.1.99.1.5.00 - Outras Contribuições Econômicas - Não Arrecadadas e Não Projetadas Pela RFB - Multas</v>
      </c>
      <c r="T428" s="7" t="str">
        <f>Tabela813[[#This Row],[NR]]&amp;" - "&amp;Tabela813[[#This Row],[Especificação]]</f>
        <v>1.2.2.1.99.1.5.00 - Outras Contribuições Econômicas - Não Arrecadadas e Não Projetadas Pela RFB - Multas</v>
      </c>
      <c r="U428" s="7" t="str">
        <f>Tabela813[[#This Row],[NR]]&amp; " - "&amp;Tabela813[[#This Row],[Especificação]]</f>
        <v>1.2.2.1.99.1.5.00 - Outras Contribuições Econômicas - Não Arrecadadas e Não Projetadas Pela RFB - Multas</v>
      </c>
    </row>
    <row r="429" spans="1:21" ht="75" x14ac:dyDescent="0.25">
      <c r="A429" s="84"/>
      <c r="B429" s="73"/>
      <c r="C429" s="26" t="s">
        <v>1558</v>
      </c>
      <c r="D429" s="26" t="s">
        <v>1567</v>
      </c>
      <c r="E429" s="26" t="s">
        <v>1567</v>
      </c>
      <c r="F429" s="26" t="s">
        <v>1558</v>
      </c>
      <c r="G429" s="26" t="s">
        <v>1574</v>
      </c>
      <c r="H429" s="26" t="s">
        <v>1558</v>
      </c>
      <c r="I429" s="26" t="s">
        <v>1563</v>
      </c>
      <c r="J429" s="26" t="s">
        <v>1564</v>
      </c>
      <c r="K429" s="21" t="str">
        <f>IF(Tabela813[[#This Row],[C]]&lt;&gt;"",IF(Tabela813[[#This Row],[RED]]&lt;&gt;"",(Tabela813[[#This Row],[RED]] &amp; "."),"") &amp; CONCATENATE(Tabela813[[#This Row],[C]],".",Tabela813[[#This Row],[O]],".",Tabela813[[#This Row],[E]],".",Tabela813[[#This Row],[D1]],".",Tabela813[[#This Row],[D2]],".",Tabela813[[#This Row],[D3]],".",Tabela813[[#This Row],[T]],".",Tabela813[[#This Row],[D4]]),"")</f>
        <v>1.2.2.1.99.1.6.00</v>
      </c>
      <c r="L429" s="27" t="s">
        <v>3798</v>
      </c>
      <c r="M429" s="21" t="str">
        <f t="shared" si="6"/>
        <v>A</v>
      </c>
      <c r="N429" s="21">
        <f>IF(VALUE(Tabela813[[#This Row],[RED]]) &gt; 0,1,0) + IF(VALUE(J429)&gt;0,8,IF(VALUE(I429)&gt;0,7,IF(VALUE(H429)&gt;0,6,IF(VALUE(G429)&gt;0,5,IF(VALUE(F429)&gt;0,4,IF(VALUE(E429)&gt;0,3,IF(VALUE(D429)&gt;0,2,1)))))))</f>
        <v>7</v>
      </c>
      <c r="O429" s="26" t="s">
        <v>51</v>
      </c>
      <c r="P429" s="1" t="s">
        <v>185</v>
      </c>
      <c r="Q429" s="1"/>
      <c r="R429" s="21"/>
      <c r="S429" s="7" t="str">
        <f>Tabela813[[#This Row],[NR]]&amp;" - "&amp;Tabela813[[#This Row],[Especificação]]</f>
        <v>1.2.2.1.99.1.6.00 - Outras Contribuições Econômicas - Não Arrecadadas e Não Projetadas Pela RFB - Juros de Mora</v>
      </c>
      <c r="T429" s="7" t="str">
        <f>Tabela813[[#This Row],[NR]]&amp;" - "&amp;Tabela813[[#This Row],[Especificação]]</f>
        <v>1.2.2.1.99.1.6.00 - Outras Contribuições Econômicas - Não Arrecadadas e Não Projetadas Pela RFB - Juros de Mora</v>
      </c>
      <c r="U429" s="7" t="str">
        <f>Tabela813[[#This Row],[NR]]&amp; " - "&amp;Tabela813[[#This Row],[Especificação]]</f>
        <v>1.2.2.1.99.1.6.00 - Outras Contribuições Econômicas - Não Arrecadadas e Não Projetadas Pela RFB - Juros de Mora</v>
      </c>
    </row>
    <row r="430" spans="1:21" ht="75" x14ac:dyDescent="0.25">
      <c r="A430" s="84"/>
      <c r="B430" s="73"/>
      <c r="C430" s="26" t="s">
        <v>1558</v>
      </c>
      <c r="D430" s="26" t="s">
        <v>1567</v>
      </c>
      <c r="E430" s="26" t="s">
        <v>1567</v>
      </c>
      <c r="F430" s="26" t="s">
        <v>1558</v>
      </c>
      <c r="G430" s="26" t="s">
        <v>1574</v>
      </c>
      <c r="H430" s="26" t="s">
        <v>1558</v>
      </c>
      <c r="I430" s="26" t="s">
        <v>1565</v>
      </c>
      <c r="J430" s="26" t="s">
        <v>1564</v>
      </c>
      <c r="K430" s="21" t="str">
        <f>IF(Tabela813[[#This Row],[C]]&lt;&gt;"",IF(Tabela813[[#This Row],[RED]]&lt;&gt;"",(Tabela813[[#This Row],[RED]] &amp; "."),"") &amp; CONCATENATE(Tabela813[[#This Row],[C]],".",Tabela813[[#This Row],[O]],".",Tabela813[[#This Row],[E]],".",Tabela813[[#This Row],[D1]],".",Tabela813[[#This Row],[D2]],".",Tabela813[[#This Row],[D3]],".",Tabela813[[#This Row],[T]],".",Tabela813[[#This Row],[D4]]),"")</f>
        <v>1.2.2.1.99.1.7.00</v>
      </c>
      <c r="L430" s="27" t="s">
        <v>3799</v>
      </c>
      <c r="M430" s="21" t="str">
        <f t="shared" si="6"/>
        <v>A</v>
      </c>
      <c r="N430" s="21">
        <f>IF(VALUE(Tabela813[[#This Row],[RED]]) &gt; 0,1,0) + IF(VALUE(J430)&gt;0,8,IF(VALUE(I430)&gt;0,7,IF(VALUE(H430)&gt;0,6,IF(VALUE(G430)&gt;0,5,IF(VALUE(F430)&gt;0,4,IF(VALUE(E430)&gt;0,3,IF(VALUE(D430)&gt;0,2,1)))))))</f>
        <v>7</v>
      </c>
      <c r="O430" s="26" t="s">
        <v>51</v>
      </c>
      <c r="P430" s="1" t="s">
        <v>185</v>
      </c>
      <c r="Q430" s="1"/>
      <c r="R430" s="21"/>
      <c r="S430" s="7" t="str">
        <f>Tabela813[[#This Row],[NR]]&amp;" - "&amp;Tabela813[[#This Row],[Especificação]]</f>
        <v>1.2.2.1.99.1.7.00 - Outras Contribuições Econômicas - Não Arrecadadas e Não Projetadas Pela RFB - Dívida Ativa - Multas da Dívida Ativa</v>
      </c>
      <c r="T430" s="7" t="str">
        <f>Tabela813[[#This Row],[NR]]&amp;" - "&amp;Tabela813[[#This Row],[Especificação]]</f>
        <v>1.2.2.1.99.1.7.00 - Outras Contribuições Econômicas - Não Arrecadadas e Não Projetadas Pela RFB - Dívida Ativa - Multas da Dívida Ativa</v>
      </c>
      <c r="U430" s="7" t="str">
        <f>Tabela813[[#This Row],[NR]]&amp; " - "&amp;Tabela813[[#This Row],[Especificação]]</f>
        <v>1.2.2.1.99.1.7.00 - Outras Contribuições Econômicas - Não Arrecadadas e Não Projetadas Pela RFB - Dívida Ativa - Multas da Dívida Ativa</v>
      </c>
    </row>
    <row r="431" spans="1:21" ht="75" x14ac:dyDescent="0.25">
      <c r="A431" s="84"/>
      <c r="B431" s="73"/>
      <c r="C431" s="26" t="s">
        <v>1558</v>
      </c>
      <c r="D431" s="26" t="s">
        <v>1567</v>
      </c>
      <c r="E431" s="26" t="s">
        <v>1567</v>
      </c>
      <c r="F431" s="26" t="s">
        <v>1558</v>
      </c>
      <c r="G431" s="26" t="s">
        <v>1574</v>
      </c>
      <c r="H431" s="26" t="s">
        <v>1558</v>
      </c>
      <c r="I431" s="26" t="s">
        <v>1566</v>
      </c>
      <c r="J431" s="26" t="s">
        <v>1564</v>
      </c>
      <c r="K431" s="21" t="str">
        <f>IF(Tabela813[[#This Row],[C]]&lt;&gt;"",IF(Tabela813[[#This Row],[RED]]&lt;&gt;"",(Tabela813[[#This Row],[RED]] &amp; "."),"") &amp; CONCATENATE(Tabela813[[#This Row],[C]],".",Tabela813[[#This Row],[O]],".",Tabela813[[#This Row],[E]],".",Tabela813[[#This Row],[D1]],".",Tabela813[[#This Row],[D2]],".",Tabela813[[#This Row],[D3]],".",Tabela813[[#This Row],[T]],".",Tabela813[[#This Row],[D4]]),"")</f>
        <v>1.2.2.1.99.1.8.00</v>
      </c>
      <c r="L431" s="27" t="s">
        <v>3800</v>
      </c>
      <c r="M431" s="21" t="str">
        <f t="shared" si="6"/>
        <v>A</v>
      </c>
      <c r="N431" s="21">
        <f>IF(VALUE(Tabela813[[#This Row],[RED]]) &gt; 0,1,0) + IF(VALUE(J431)&gt;0,8,IF(VALUE(I431)&gt;0,7,IF(VALUE(H431)&gt;0,6,IF(VALUE(G431)&gt;0,5,IF(VALUE(F431)&gt;0,4,IF(VALUE(E431)&gt;0,3,IF(VALUE(D431)&gt;0,2,1)))))))</f>
        <v>7</v>
      </c>
      <c r="O431" s="26" t="s">
        <v>51</v>
      </c>
      <c r="P431" s="1" t="s">
        <v>185</v>
      </c>
      <c r="Q431" s="1"/>
      <c r="R431" s="21"/>
      <c r="S431" s="7" t="str">
        <f>Tabela813[[#This Row],[NR]]&amp;" - "&amp;Tabela813[[#This Row],[Especificação]]</f>
        <v>1.2.2.1.99.1.8.00 - Outras Contribuições Econômicas - Não Arrecadadas e Não Projetadas Pela RFB - Juros de Mora da Dívida Ativa</v>
      </c>
      <c r="T431" s="7" t="str">
        <f>Tabela813[[#This Row],[NR]]&amp;" - "&amp;Tabela813[[#This Row],[Especificação]]</f>
        <v>1.2.2.1.99.1.8.00 - Outras Contribuições Econômicas - Não Arrecadadas e Não Projetadas Pela RFB - Juros de Mora da Dívida Ativa</v>
      </c>
      <c r="U431" s="7" t="str">
        <f>Tabela813[[#This Row],[NR]]&amp; " - "&amp;Tabela813[[#This Row],[Especificação]]</f>
        <v>1.2.2.1.99.1.8.00 - Outras Contribuições Econômicas - Não Arrecadadas e Não Projetadas Pela RFB - Juros de Mora da Dívida Ativa</v>
      </c>
    </row>
    <row r="432" spans="1:21" ht="30" x14ac:dyDescent="0.25">
      <c r="A432" s="84"/>
      <c r="B432" s="73"/>
      <c r="C432" s="26" t="s">
        <v>1558</v>
      </c>
      <c r="D432" s="26" t="s">
        <v>1567</v>
      </c>
      <c r="E432" s="26" t="s">
        <v>1559</v>
      </c>
      <c r="F432" s="26" t="s">
        <v>1561</v>
      </c>
      <c r="G432" s="26" t="s">
        <v>1564</v>
      </c>
      <c r="H432" s="26" t="s">
        <v>1561</v>
      </c>
      <c r="I432" s="26" t="s">
        <v>1561</v>
      </c>
      <c r="J432" s="26" t="s">
        <v>1564</v>
      </c>
      <c r="K432" s="21" t="str">
        <f>IF(Tabela813[[#This Row],[C]]&lt;&gt;"",IF(Tabela813[[#This Row],[RED]]&lt;&gt;"",(Tabela813[[#This Row],[RED]] &amp; "."),"") &amp; CONCATENATE(Tabela813[[#This Row],[C]],".",Tabela813[[#This Row],[O]],".",Tabela813[[#This Row],[E]],".",Tabela813[[#This Row],[D1]],".",Tabela813[[#This Row],[D2]],".",Tabela813[[#This Row],[D3]],".",Tabela813[[#This Row],[T]],".",Tabela813[[#This Row],[D4]]),"")</f>
        <v>1.2.3.0.00.0.0.00</v>
      </c>
      <c r="L432" s="1" t="s">
        <v>186</v>
      </c>
      <c r="M432" s="21" t="str">
        <f t="shared" si="6"/>
        <v>S</v>
      </c>
      <c r="N432" s="21">
        <f>IF(VALUE(Tabela813[[#This Row],[RED]]) &gt; 0,1,0) + IF(VALUE(J432)&gt;0,8,IF(VALUE(I432)&gt;0,7,IF(VALUE(H432)&gt;0,6,IF(VALUE(G432)&gt;0,5,IF(VALUE(F432)&gt;0,4,IF(VALUE(E432)&gt;0,3,IF(VALUE(D432)&gt;0,2,1)))))))</f>
        <v>3</v>
      </c>
      <c r="O432" s="21" t="s">
        <v>45</v>
      </c>
      <c r="P432" s="1" t="s">
        <v>187</v>
      </c>
      <c r="Q432" s="1"/>
      <c r="R432" s="21"/>
      <c r="S432" s="7" t="str">
        <f>Tabela813[[#This Row],[NR]]&amp;" - "&amp;Tabela813[[#This Row],[Especificação]]</f>
        <v>1.2.3.0.00.0.0.00 - Contribuições para Entidades Privadas de Serviço Social e de Formação Profissional</v>
      </c>
      <c r="T432" s="7" t="str">
        <f>Tabela813[[#This Row],[NR]]&amp;" - "&amp;Tabela813[[#This Row],[Especificação]]</f>
        <v>1.2.3.0.00.0.0.00 - Contribuições para Entidades Privadas de Serviço Social e de Formação Profissional</v>
      </c>
      <c r="U432" s="7" t="str">
        <f>Tabela813[[#This Row],[NR]]&amp; " - "&amp;Tabela813[[#This Row],[Especificação]]</f>
        <v>1.2.3.0.00.0.0.00 - Contribuições para Entidades Privadas de Serviço Social e de Formação Profissional</v>
      </c>
    </row>
    <row r="433" spans="1:21" ht="30" x14ac:dyDescent="0.25">
      <c r="A433" s="84"/>
      <c r="B433" s="73"/>
      <c r="C433" s="26" t="s">
        <v>1558</v>
      </c>
      <c r="D433" s="26" t="s">
        <v>1567</v>
      </c>
      <c r="E433" s="26" t="s">
        <v>1559</v>
      </c>
      <c r="F433" s="26" t="s">
        <v>1558</v>
      </c>
      <c r="G433" s="26" t="s">
        <v>1564</v>
      </c>
      <c r="H433" s="26" t="s">
        <v>1561</v>
      </c>
      <c r="I433" s="26" t="s">
        <v>1561</v>
      </c>
      <c r="J433" s="26" t="s">
        <v>1564</v>
      </c>
      <c r="K433" s="21" t="str">
        <f>IF(Tabela813[[#This Row],[C]]&lt;&gt;"",IF(Tabela813[[#This Row],[RED]]&lt;&gt;"",(Tabela813[[#This Row],[RED]] &amp; "."),"") &amp; CONCATENATE(Tabela813[[#This Row],[C]],".",Tabela813[[#This Row],[O]],".",Tabela813[[#This Row],[E]],".",Tabela813[[#This Row],[D1]],".",Tabela813[[#This Row],[D2]],".",Tabela813[[#This Row],[D3]],".",Tabela813[[#This Row],[T]],".",Tabela813[[#This Row],[D4]]),"")</f>
        <v>1.2.3.1.00.0.0.00</v>
      </c>
      <c r="L433" s="1" t="s">
        <v>186</v>
      </c>
      <c r="M433" s="21" t="str">
        <f t="shared" si="6"/>
        <v>S</v>
      </c>
      <c r="N433" s="21">
        <f>IF(VALUE(Tabela813[[#This Row],[RED]]) &gt; 0,1,0) + IF(VALUE(J433)&gt;0,8,IF(VALUE(I433)&gt;0,7,IF(VALUE(H433)&gt;0,6,IF(VALUE(G433)&gt;0,5,IF(VALUE(F433)&gt;0,4,IF(VALUE(E433)&gt;0,3,IF(VALUE(D433)&gt;0,2,1)))))))</f>
        <v>4</v>
      </c>
      <c r="O433" s="21" t="s">
        <v>45</v>
      </c>
      <c r="P433" s="1" t="s">
        <v>187</v>
      </c>
      <c r="Q433" s="1"/>
      <c r="R433" s="21"/>
      <c r="S433" s="7" t="str">
        <f>Tabela813[[#This Row],[NR]]&amp;" - "&amp;Tabela813[[#This Row],[Especificação]]</f>
        <v>1.2.3.1.00.0.0.00 - Contribuições para Entidades Privadas de Serviço Social e de Formação Profissional</v>
      </c>
      <c r="T433" s="7" t="str">
        <f>Tabela813[[#This Row],[NR]]&amp;" - "&amp;Tabela813[[#This Row],[Especificação]]</f>
        <v>1.2.3.1.00.0.0.00 - Contribuições para Entidades Privadas de Serviço Social e de Formação Profissional</v>
      </c>
      <c r="U433" s="7" t="str">
        <f>Tabela813[[#This Row],[NR]]&amp; " - "&amp;Tabela813[[#This Row],[Especificação]]</f>
        <v>1.2.3.1.00.0.0.00 - Contribuições para Entidades Privadas de Serviço Social e de Formação Profissional</v>
      </c>
    </row>
    <row r="434" spans="1:21" ht="30" x14ac:dyDescent="0.25">
      <c r="A434" s="84"/>
      <c r="B434" s="73"/>
      <c r="C434" s="26" t="s">
        <v>1558</v>
      </c>
      <c r="D434" s="26" t="s">
        <v>1567</v>
      </c>
      <c r="E434" s="26" t="s">
        <v>1559</v>
      </c>
      <c r="F434" s="26" t="s">
        <v>1558</v>
      </c>
      <c r="G434" s="26" t="s">
        <v>1591</v>
      </c>
      <c r="H434" s="26" t="s">
        <v>1561</v>
      </c>
      <c r="I434" s="26" t="s">
        <v>1561</v>
      </c>
      <c r="J434" s="26" t="s">
        <v>1564</v>
      </c>
      <c r="K434" s="21" t="str">
        <f>IF(Tabela813[[#This Row],[C]]&lt;&gt;"",IF(Tabela813[[#This Row],[RED]]&lt;&gt;"",(Tabela813[[#This Row],[RED]] &amp; "."),"") &amp; CONCATENATE(Tabela813[[#This Row],[C]],".",Tabela813[[#This Row],[O]],".",Tabela813[[#This Row],[E]],".",Tabela813[[#This Row],[D1]],".",Tabela813[[#This Row],[D2]],".",Tabela813[[#This Row],[D3]],".",Tabela813[[#This Row],[T]],".",Tabela813[[#This Row],[D4]]),"")</f>
        <v>1.2.3.1.50.0.0.00</v>
      </c>
      <c r="L434" s="1" t="s">
        <v>186</v>
      </c>
      <c r="M434" s="21" t="str">
        <f t="shared" si="6"/>
        <v>S</v>
      </c>
      <c r="N434" s="21">
        <f>IF(VALUE(Tabela813[[#This Row],[RED]]) &gt; 0,1,0) + IF(VALUE(J434)&gt;0,8,IF(VALUE(I434)&gt;0,7,IF(VALUE(H434)&gt;0,6,IF(VALUE(G434)&gt;0,5,IF(VALUE(F434)&gt;0,4,IF(VALUE(E434)&gt;0,3,IF(VALUE(D434)&gt;0,2,1)))))))</f>
        <v>5</v>
      </c>
      <c r="O434" s="21" t="s">
        <v>55</v>
      </c>
      <c r="P434" s="1" t="s">
        <v>188</v>
      </c>
      <c r="Q434" s="1"/>
      <c r="R434" s="21"/>
      <c r="S434" s="7" t="str">
        <f>Tabela813[[#This Row],[NR]]&amp;" - "&amp;Tabela813[[#This Row],[Especificação]]</f>
        <v>1.2.3.1.50.0.0.00 - Contribuições para Entidades Privadas de Serviço Social e de Formação Profissional</v>
      </c>
      <c r="T434" s="7" t="str">
        <f>Tabela813[[#This Row],[NR]]&amp;" - "&amp;Tabela813[[#This Row],[Especificação]]</f>
        <v>1.2.3.1.50.0.0.00 - Contribuições para Entidades Privadas de Serviço Social e de Formação Profissional</v>
      </c>
      <c r="U434" s="7" t="str">
        <f>Tabela813[[#This Row],[NR]]&amp; " - "&amp;Tabela813[[#This Row],[Especificação]]</f>
        <v>1.2.3.1.50.0.0.00 - Contribuições para Entidades Privadas de Serviço Social e de Formação Profissional</v>
      </c>
    </row>
    <row r="435" spans="1:21" ht="30" x14ac:dyDescent="0.25">
      <c r="A435" s="84"/>
      <c r="B435" s="73"/>
      <c r="C435" s="26" t="s">
        <v>1558</v>
      </c>
      <c r="D435" s="26" t="s">
        <v>1567</v>
      </c>
      <c r="E435" s="26" t="s">
        <v>1559</v>
      </c>
      <c r="F435" s="26" t="s">
        <v>1558</v>
      </c>
      <c r="G435" s="26" t="s">
        <v>1591</v>
      </c>
      <c r="H435" s="26" t="s">
        <v>1561</v>
      </c>
      <c r="I435" s="26" t="s">
        <v>1558</v>
      </c>
      <c r="J435" s="26" t="s">
        <v>1564</v>
      </c>
      <c r="K435" s="21" t="str">
        <f>IF(Tabela813[[#This Row],[C]]&lt;&gt;"",IF(Tabela813[[#This Row],[RED]]&lt;&gt;"",(Tabela813[[#This Row],[RED]] &amp; "."),"") &amp; CONCATENATE(Tabela813[[#This Row],[C]],".",Tabela813[[#This Row],[O]],".",Tabela813[[#This Row],[E]],".",Tabela813[[#This Row],[D1]],".",Tabela813[[#This Row],[D2]],".",Tabela813[[#This Row],[D3]],".",Tabela813[[#This Row],[T]],".",Tabela813[[#This Row],[D4]]),"")</f>
        <v>1.2.3.1.50.0.1.00</v>
      </c>
      <c r="L435" s="1" t="s">
        <v>186</v>
      </c>
      <c r="M435" s="21" t="str">
        <f t="shared" si="6"/>
        <v>A</v>
      </c>
      <c r="N435" s="21">
        <f>IF(VALUE(Tabela813[[#This Row],[RED]]) &gt; 0,1,0) + IF(VALUE(J435)&gt;0,8,IF(VALUE(I435)&gt;0,7,IF(VALUE(H435)&gt;0,6,IF(VALUE(G435)&gt;0,5,IF(VALUE(F435)&gt;0,4,IF(VALUE(E435)&gt;0,3,IF(VALUE(D435)&gt;0,2,1)))))))</f>
        <v>7</v>
      </c>
      <c r="O435" s="26"/>
      <c r="P435" s="1" t="s">
        <v>188</v>
      </c>
      <c r="Q435" s="1"/>
      <c r="R435" s="21"/>
      <c r="S435" s="7" t="str">
        <f>Tabela813[[#This Row],[NR]]&amp;" - "&amp;Tabela813[[#This Row],[Especificação]]</f>
        <v>1.2.3.1.50.0.1.00 - Contribuições para Entidades Privadas de Serviço Social e de Formação Profissional</v>
      </c>
      <c r="T435" s="7" t="str">
        <f>Tabela813[[#This Row],[NR]]&amp;" - "&amp;Tabela813[[#This Row],[Especificação]]</f>
        <v>1.2.3.1.50.0.1.00 - Contribuições para Entidades Privadas de Serviço Social e de Formação Profissional</v>
      </c>
      <c r="U435" s="7" t="str">
        <f>Tabela813[[#This Row],[NR]]&amp; " - "&amp;Tabela813[[#This Row],[Especificação]]</f>
        <v>1.2.3.1.50.0.1.00 - Contribuições para Entidades Privadas de Serviço Social e de Formação Profissional</v>
      </c>
    </row>
    <row r="436" spans="1:21" x14ac:dyDescent="0.25">
      <c r="A436" s="84"/>
      <c r="B436" s="73"/>
      <c r="C436" s="26" t="s">
        <v>1558</v>
      </c>
      <c r="D436" s="26" t="s">
        <v>1567</v>
      </c>
      <c r="E436" s="26" t="s">
        <v>1568</v>
      </c>
      <c r="F436" s="26" t="s">
        <v>1561</v>
      </c>
      <c r="G436" s="26" t="s">
        <v>1564</v>
      </c>
      <c r="H436" s="26" t="s">
        <v>1561</v>
      </c>
      <c r="I436" s="26" t="s">
        <v>1561</v>
      </c>
      <c r="J436" s="26" t="s">
        <v>1564</v>
      </c>
      <c r="K436" s="21" t="str">
        <f>IF(Tabela813[[#This Row],[C]]&lt;&gt;"",IF(Tabela813[[#This Row],[RED]]&lt;&gt;"",(Tabela813[[#This Row],[RED]] &amp; "."),"") &amp; CONCATENATE(Tabela813[[#This Row],[C]],".",Tabela813[[#This Row],[O]],".",Tabela813[[#This Row],[E]],".",Tabela813[[#This Row],[D1]],".",Tabela813[[#This Row],[D2]],".",Tabela813[[#This Row],[D3]],".",Tabela813[[#This Row],[T]],".",Tabela813[[#This Row],[D4]]),"")</f>
        <v>1.2.4.0.00.0.0.00</v>
      </c>
      <c r="L436" s="27" t="s">
        <v>189</v>
      </c>
      <c r="M436" s="21" t="str">
        <f t="shared" si="6"/>
        <v>S</v>
      </c>
      <c r="N436" s="21">
        <f>IF(VALUE(Tabela813[[#This Row],[RED]]) &gt; 0,1,0) + IF(VALUE(J436)&gt;0,8,IF(VALUE(I436)&gt;0,7,IF(VALUE(H436)&gt;0,6,IF(VALUE(G436)&gt;0,5,IF(VALUE(F436)&gt;0,4,IF(VALUE(E436)&gt;0,3,IF(VALUE(D436)&gt;0,2,1)))))))</f>
        <v>3</v>
      </c>
      <c r="O436" s="26" t="s">
        <v>45</v>
      </c>
      <c r="P436" s="1" t="s">
        <v>190</v>
      </c>
      <c r="Q436" s="1"/>
      <c r="R436" s="21"/>
      <c r="S436" s="7" t="str">
        <f>Tabela813[[#This Row],[NR]]&amp;" - "&amp;Tabela813[[#This Row],[Especificação]]</f>
        <v>1.2.4.0.00.0.0.00 - Contribuição para o Custeio do Serviço de Iluminação Pública</v>
      </c>
      <c r="T436" s="7" t="str">
        <f>Tabela813[[#This Row],[NR]]&amp;" - "&amp;Tabela813[[#This Row],[Especificação]]</f>
        <v>1.2.4.0.00.0.0.00 - Contribuição para o Custeio do Serviço de Iluminação Pública</v>
      </c>
      <c r="U436" s="7" t="str">
        <f>Tabela813[[#This Row],[NR]]&amp; " - "&amp;Tabela813[[#This Row],[Especificação]]</f>
        <v>1.2.4.0.00.0.0.00 - Contribuição para o Custeio do Serviço de Iluminação Pública</v>
      </c>
    </row>
    <row r="437" spans="1:21" x14ac:dyDescent="0.25">
      <c r="A437" s="84"/>
      <c r="B437" s="73"/>
      <c r="C437" s="26" t="s">
        <v>1558</v>
      </c>
      <c r="D437" s="26" t="s">
        <v>1567</v>
      </c>
      <c r="E437" s="26" t="s">
        <v>1568</v>
      </c>
      <c r="F437" s="26" t="s">
        <v>1558</v>
      </c>
      <c r="G437" s="26" t="s">
        <v>1564</v>
      </c>
      <c r="H437" s="26" t="s">
        <v>1561</v>
      </c>
      <c r="I437" s="26" t="s">
        <v>1561</v>
      </c>
      <c r="J437" s="26" t="s">
        <v>1564</v>
      </c>
      <c r="K437" s="21" t="str">
        <f>IF(Tabela813[[#This Row],[C]]&lt;&gt;"",IF(Tabela813[[#This Row],[RED]]&lt;&gt;"",(Tabela813[[#This Row],[RED]] &amp; "."),"") &amp; CONCATENATE(Tabela813[[#This Row],[C]],".",Tabela813[[#This Row],[O]],".",Tabela813[[#This Row],[E]],".",Tabela813[[#This Row],[D1]],".",Tabela813[[#This Row],[D2]],".",Tabela813[[#This Row],[D3]],".",Tabela813[[#This Row],[T]],".",Tabela813[[#This Row],[D4]]),"")</f>
        <v>1.2.4.1.00.0.0.00</v>
      </c>
      <c r="L437" s="27" t="s">
        <v>189</v>
      </c>
      <c r="M437" s="21" t="str">
        <f t="shared" si="6"/>
        <v>S</v>
      </c>
      <c r="N437" s="21">
        <f>IF(VALUE(Tabela813[[#This Row],[RED]]) &gt; 0,1,0) + IF(VALUE(J437)&gt;0,8,IF(VALUE(I437)&gt;0,7,IF(VALUE(H437)&gt;0,6,IF(VALUE(G437)&gt;0,5,IF(VALUE(F437)&gt;0,4,IF(VALUE(E437)&gt;0,3,IF(VALUE(D437)&gt;0,2,1)))))))</f>
        <v>4</v>
      </c>
      <c r="O437" s="26" t="s">
        <v>45</v>
      </c>
      <c r="P437" s="1" t="s">
        <v>190</v>
      </c>
      <c r="Q437" s="1"/>
      <c r="R437" s="21"/>
      <c r="S437" s="7" t="str">
        <f>Tabela813[[#This Row],[NR]]&amp;" - "&amp;Tabela813[[#This Row],[Especificação]]</f>
        <v>1.2.4.1.00.0.0.00 - Contribuição para o Custeio do Serviço de Iluminação Pública</v>
      </c>
      <c r="T437" s="7" t="str">
        <f>Tabela813[[#This Row],[NR]]&amp;" - "&amp;Tabela813[[#This Row],[Especificação]]</f>
        <v>1.2.4.1.00.0.0.00 - Contribuição para o Custeio do Serviço de Iluminação Pública</v>
      </c>
      <c r="U437" s="7" t="str">
        <f>Tabela813[[#This Row],[NR]]&amp; " - "&amp;Tabela813[[#This Row],[Especificação]]</f>
        <v>1.2.4.1.00.0.0.00 - Contribuição para o Custeio do Serviço de Iluminação Pública</v>
      </c>
    </row>
    <row r="438" spans="1:21" x14ac:dyDescent="0.25">
      <c r="A438" s="84"/>
      <c r="B438" s="73"/>
      <c r="C438" s="26" t="s">
        <v>1558</v>
      </c>
      <c r="D438" s="26" t="s">
        <v>1567</v>
      </c>
      <c r="E438" s="26" t="s">
        <v>1568</v>
      </c>
      <c r="F438" s="26" t="s">
        <v>1558</v>
      </c>
      <c r="G438" s="26" t="s">
        <v>1591</v>
      </c>
      <c r="H438" s="26" t="s">
        <v>1561</v>
      </c>
      <c r="I438" s="26" t="s">
        <v>1561</v>
      </c>
      <c r="J438" s="26" t="s">
        <v>1564</v>
      </c>
      <c r="K438" s="21" t="str">
        <f>IF(Tabela813[[#This Row],[C]]&lt;&gt;"",IF(Tabela813[[#This Row],[RED]]&lt;&gt;"",(Tabela813[[#This Row],[RED]] &amp; "."),"") &amp; CONCATENATE(Tabela813[[#This Row],[C]],".",Tabela813[[#This Row],[O]],".",Tabela813[[#This Row],[E]],".",Tabela813[[#This Row],[D1]],".",Tabela813[[#This Row],[D2]],".",Tabela813[[#This Row],[D3]],".",Tabela813[[#This Row],[T]],".",Tabela813[[#This Row],[D4]]),"")</f>
        <v>1.2.4.1.50.0.0.00</v>
      </c>
      <c r="L438" s="27" t="s">
        <v>189</v>
      </c>
      <c r="M438" s="21" t="str">
        <f t="shared" si="6"/>
        <v>S</v>
      </c>
      <c r="N438" s="21">
        <f>IF(VALUE(Tabela813[[#This Row],[RED]]) &gt; 0,1,0) + IF(VALUE(J438)&gt;0,8,IF(VALUE(I438)&gt;0,7,IF(VALUE(H438)&gt;0,6,IF(VALUE(G438)&gt;0,5,IF(VALUE(F438)&gt;0,4,IF(VALUE(E438)&gt;0,3,IF(VALUE(D438)&gt;0,2,1)))))))</f>
        <v>5</v>
      </c>
      <c r="O438" s="26" t="s">
        <v>55</v>
      </c>
      <c r="P438" s="1" t="s">
        <v>191</v>
      </c>
      <c r="Q438" s="1"/>
      <c r="R438" s="21"/>
      <c r="S438" s="7" t="str">
        <f>Tabela813[[#This Row],[NR]]&amp;" - "&amp;Tabela813[[#This Row],[Especificação]]</f>
        <v>1.2.4.1.50.0.0.00 - Contribuição para o Custeio do Serviço de Iluminação Pública</v>
      </c>
      <c r="T438" s="7" t="str">
        <f>Tabela813[[#This Row],[NR]]&amp;" - "&amp;Tabela813[[#This Row],[Especificação]]</f>
        <v>1.2.4.1.50.0.0.00 - Contribuição para o Custeio do Serviço de Iluminação Pública</v>
      </c>
      <c r="U438" s="7" t="str">
        <f>Tabela813[[#This Row],[NR]]&amp; " - "&amp;Tabela813[[#This Row],[Especificação]]</f>
        <v>1.2.4.1.50.0.0.00 - Contribuição para o Custeio do Serviço de Iluminação Pública</v>
      </c>
    </row>
    <row r="439" spans="1:21" x14ac:dyDescent="0.25">
      <c r="A439" s="84"/>
      <c r="B439" s="73"/>
      <c r="C439" s="26" t="s">
        <v>1558</v>
      </c>
      <c r="D439" s="26" t="s">
        <v>1567</v>
      </c>
      <c r="E439" s="26" t="s">
        <v>1568</v>
      </c>
      <c r="F439" s="26" t="s">
        <v>1558</v>
      </c>
      <c r="G439" s="26" t="s">
        <v>1591</v>
      </c>
      <c r="H439" s="26" t="s">
        <v>1561</v>
      </c>
      <c r="I439" s="26" t="s">
        <v>1558</v>
      </c>
      <c r="J439" s="26" t="s">
        <v>1564</v>
      </c>
      <c r="K439" s="21" t="str">
        <f>IF(Tabela813[[#This Row],[C]]&lt;&gt;"",IF(Tabela813[[#This Row],[RED]]&lt;&gt;"",(Tabela813[[#This Row],[RED]] &amp; "."),"") &amp; CONCATENATE(Tabela813[[#This Row],[C]],".",Tabela813[[#This Row],[O]],".",Tabela813[[#This Row],[E]],".",Tabela813[[#This Row],[D1]],".",Tabela813[[#This Row],[D2]],".",Tabela813[[#This Row],[D3]],".",Tabela813[[#This Row],[T]],".",Tabela813[[#This Row],[D4]]),"")</f>
        <v>1.2.4.1.50.0.1.00</v>
      </c>
      <c r="L439" s="27" t="s">
        <v>1101</v>
      </c>
      <c r="M439" s="21" t="str">
        <f t="shared" si="6"/>
        <v>A</v>
      </c>
      <c r="N439" s="21">
        <f>IF(VALUE(Tabela813[[#This Row],[RED]]) &gt; 0,1,0) + IF(VALUE(J439)&gt;0,8,IF(VALUE(I439)&gt;0,7,IF(VALUE(H439)&gt;0,6,IF(VALUE(G439)&gt;0,5,IF(VALUE(F439)&gt;0,4,IF(VALUE(E439)&gt;0,3,IF(VALUE(D439)&gt;0,2,1)))))))</f>
        <v>7</v>
      </c>
      <c r="O439" s="26" t="s">
        <v>55</v>
      </c>
      <c r="P439" s="1" t="s">
        <v>191</v>
      </c>
      <c r="Q439" s="1"/>
      <c r="R439" s="21"/>
      <c r="S439" s="7" t="str">
        <f>Tabela813[[#This Row],[NR]]&amp;" - "&amp;Tabela813[[#This Row],[Especificação]]</f>
        <v>1.2.4.1.50.0.1.00 - Contribuição para o Custeio do Serviço de Iluminação Pública - Principal</v>
      </c>
      <c r="T439" s="7" t="str">
        <f>Tabela813[[#This Row],[NR]]&amp;" - "&amp;Tabela813[[#This Row],[Especificação]]</f>
        <v>1.2.4.1.50.0.1.00 - Contribuição para o Custeio do Serviço de Iluminação Pública - Principal</v>
      </c>
      <c r="U439" s="7" t="str">
        <f>Tabela813[[#This Row],[NR]]&amp; " - "&amp;Tabela813[[#This Row],[Especificação]]</f>
        <v>1.2.4.1.50.0.1.00 - Contribuição para o Custeio do Serviço de Iluminação Pública - Principal</v>
      </c>
    </row>
    <row r="440" spans="1:21" ht="30" x14ac:dyDescent="0.25">
      <c r="A440" s="84"/>
      <c r="B440" s="73"/>
      <c r="C440" s="26" t="s">
        <v>1558</v>
      </c>
      <c r="D440" s="26" t="s">
        <v>1567</v>
      </c>
      <c r="E440" s="26" t="s">
        <v>1568</v>
      </c>
      <c r="F440" s="26" t="s">
        <v>1558</v>
      </c>
      <c r="G440" s="26" t="s">
        <v>1591</v>
      </c>
      <c r="H440" s="26" t="s">
        <v>1561</v>
      </c>
      <c r="I440" s="26" t="s">
        <v>1567</v>
      </c>
      <c r="J440" s="26" t="s">
        <v>1564</v>
      </c>
      <c r="K440" s="21" t="str">
        <f>IF(Tabela813[[#This Row],[C]]&lt;&gt;"",IF(Tabela813[[#This Row],[RED]]&lt;&gt;"",(Tabela813[[#This Row],[RED]] &amp; "."),"") &amp; CONCATENATE(Tabela813[[#This Row],[C]],".",Tabela813[[#This Row],[O]],".",Tabela813[[#This Row],[E]],".",Tabela813[[#This Row],[D1]],".",Tabela813[[#This Row],[D2]],".",Tabela813[[#This Row],[D3]],".",Tabela813[[#This Row],[T]],".",Tabela813[[#This Row],[D4]]),"")</f>
        <v>1.2.4.1.50.0.2.00</v>
      </c>
      <c r="L440" s="27" t="s">
        <v>1102</v>
      </c>
      <c r="M440" s="21" t="str">
        <f t="shared" si="6"/>
        <v>A</v>
      </c>
      <c r="N440" s="21">
        <f>IF(VALUE(Tabela813[[#This Row],[RED]]) &gt; 0,1,0) + IF(VALUE(J440)&gt;0,8,IF(VALUE(I440)&gt;0,7,IF(VALUE(H440)&gt;0,6,IF(VALUE(G440)&gt;0,5,IF(VALUE(F440)&gt;0,4,IF(VALUE(E440)&gt;0,3,IF(VALUE(D440)&gt;0,2,1)))))))</f>
        <v>7</v>
      </c>
      <c r="O440" s="26" t="s">
        <v>55</v>
      </c>
      <c r="P440" s="1" t="s">
        <v>191</v>
      </c>
      <c r="Q440" s="1"/>
      <c r="R440" s="21"/>
      <c r="S440" s="7" t="str">
        <f>Tabela813[[#This Row],[NR]]&amp;" - "&amp;Tabela813[[#This Row],[Especificação]]</f>
        <v>1.2.4.1.50.0.2.00 - Contribuição para o Custeio do Serviço de Iluminação Pública - Multas e Juros de Mora</v>
      </c>
      <c r="T440" s="7" t="str">
        <f>Tabela813[[#This Row],[NR]]&amp;" - "&amp;Tabela813[[#This Row],[Especificação]]</f>
        <v>1.2.4.1.50.0.2.00 - Contribuição para o Custeio do Serviço de Iluminação Pública - Multas e Juros de Mora</v>
      </c>
      <c r="U440" s="7" t="str">
        <f>Tabela813[[#This Row],[NR]]&amp; " - "&amp;Tabela813[[#This Row],[Especificação]]</f>
        <v>1.2.4.1.50.0.2.00 - Contribuição para o Custeio do Serviço de Iluminação Pública - Multas e Juros de Mora</v>
      </c>
    </row>
    <row r="441" spans="1:21" x14ac:dyDescent="0.25">
      <c r="A441" s="84"/>
      <c r="B441" s="73"/>
      <c r="C441" s="26" t="s">
        <v>1558</v>
      </c>
      <c r="D441" s="26" t="s">
        <v>1567</v>
      </c>
      <c r="E441" s="26" t="s">
        <v>1568</v>
      </c>
      <c r="F441" s="26" t="s">
        <v>1558</v>
      </c>
      <c r="G441" s="26" t="s">
        <v>1591</v>
      </c>
      <c r="H441" s="26" t="s">
        <v>1561</v>
      </c>
      <c r="I441" s="26" t="s">
        <v>1559</v>
      </c>
      <c r="J441" s="26" t="s">
        <v>1564</v>
      </c>
      <c r="K441" s="21" t="str">
        <f>IF(Tabela813[[#This Row],[C]]&lt;&gt;"",IF(Tabela813[[#This Row],[RED]]&lt;&gt;"",(Tabela813[[#This Row],[RED]] &amp; "."),"") &amp; CONCATENATE(Tabela813[[#This Row],[C]],".",Tabela813[[#This Row],[O]],".",Tabela813[[#This Row],[E]],".",Tabela813[[#This Row],[D1]],".",Tabela813[[#This Row],[D2]],".",Tabela813[[#This Row],[D3]],".",Tabela813[[#This Row],[T]],".",Tabela813[[#This Row],[D4]]),"")</f>
        <v>1.2.4.1.50.0.3.00</v>
      </c>
      <c r="L441" s="27" t="s">
        <v>1103</v>
      </c>
      <c r="M441" s="21" t="str">
        <f t="shared" si="6"/>
        <v>A</v>
      </c>
      <c r="N441" s="21">
        <f>IF(VALUE(Tabela813[[#This Row],[RED]]) &gt; 0,1,0) + IF(VALUE(J441)&gt;0,8,IF(VALUE(I441)&gt;0,7,IF(VALUE(H441)&gt;0,6,IF(VALUE(G441)&gt;0,5,IF(VALUE(F441)&gt;0,4,IF(VALUE(E441)&gt;0,3,IF(VALUE(D441)&gt;0,2,1)))))))</f>
        <v>7</v>
      </c>
      <c r="O441" s="26" t="s">
        <v>55</v>
      </c>
      <c r="P441" s="1" t="s">
        <v>191</v>
      </c>
      <c r="Q441" s="1"/>
      <c r="R441" s="21"/>
      <c r="S441" s="7" t="str">
        <f>Tabela813[[#This Row],[NR]]&amp;" - "&amp;Tabela813[[#This Row],[Especificação]]</f>
        <v>1.2.4.1.50.0.3.00 - Contribuição para o Custeio do Serviço de Iluminação Pública - Dívida Ativa</v>
      </c>
      <c r="T441" s="7" t="str">
        <f>Tabela813[[#This Row],[NR]]&amp;" - "&amp;Tabela813[[#This Row],[Especificação]]</f>
        <v>1.2.4.1.50.0.3.00 - Contribuição para o Custeio do Serviço de Iluminação Pública - Dívida Ativa</v>
      </c>
      <c r="U441" s="7" t="str">
        <f>Tabela813[[#This Row],[NR]]&amp; " - "&amp;Tabela813[[#This Row],[Especificação]]</f>
        <v>1.2.4.1.50.0.3.00 - Contribuição para o Custeio do Serviço de Iluminação Pública - Dívida Ativa</v>
      </c>
    </row>
    <row r="442" spans="1:21" ht="30" x14ac:dyDescent="0.25">
      <c r="A442" s="84"/>
      <c r="B442" s="73"/>
      <c r="C442" s="26" t="s">
        <v>1558</v>
      </c>
      <c r="D442" s="26" t="s">
        <v>1567</v>
      </c>
      <c r="E442" s="26" t="s">
        <v>1568</v>
      </c>
      <c r="F442" s="26" t="s">
        <v>1558</v>
      </c>
      <c r="G442" s="26" t="s">
        <v>1591</v>
      </c>
      <c r="H442" s="26" t="s">
        <v>1561</v>
      </c>
      <c r="I442" s="26" t="s">
        <v>1568</v>
      </c>
      <c r="J442" s="26" t="s">
        <v>1564</v>
      </c>
      <c r="K442" s="21" t="str">
        <f>IF(Tabela813[[#This Row],[C]]&lt;&gt;"",IF(Tabela813[[#This Row],[RED]]&lt;&gt;"",(Tabela813[[#This Row],[RED]] &amp; "."),"") &amp; CONCATENATE(Tabela813[[#This Row],[C]],".",Tabela813[[#This Row],[O]],".",Tabela813[[#This Row],[E]],".",Tabela813[[#This Row],[D1]],".",Tabela813[[#This Row],[D2]],".",Tabela813[[#This Row],[D3]],".",Tabela813[[#This Row],[T]],".",Tabela813[[#This Row],[D4]]),"")</f>
        <v>1.2.4.1.50.0.4.00</v>
      </c>
      <c r="L442" s="27" t="s">
        <v>1104</v>
      </c>
      <c r="M442" s="21" t="str">
        <f t="shared" si="6"/>
        <v>A</v>
      </c>
      <c r="N442" s="21">
        <f>IF(VALUE(Tabela813[[#This Row],[RED]]) &gt; 0,1,0) + IF(VALUE(J442)&gt;0,8,IF(VALUE(I442)&gt;0,7,IF(VALUE(H442)&gt;0,6,IF(VALUE(G442)&gt;0,5,IF(VALUE(F442)&gt;0,4,IF(VALUE(E442)&gt;0,3,IF(VALUE(D442)&gt;0,2,1)))))))</f>
        <v>7</v>
      </c>
      <c r="O442" s="26" t="s">
        <v>55</v>
      </c>
      <c r="P442" s="1" t="s">
        <v>191</v>
      </c>
      <c r="Q442" s="1"/>
      <c r="R442" s="21"/>
      <c r="S442" s="7" t="str">
        <f>Tabela813[[#This Row],[NR]]&amp;" - "&amp;Tabela813[[#This Row],[Especificação]]</f>
        <v>1.2.4.1.50.0.4.00 - Contribuição para o Custeio do Serviço de Iluminação Pública - Dívida Ativa - Multas e Juros de Mora da Dívida Ativa</v>
      </c>
      <c r="T442" s="7" t="str">
        <f>Tabela813[[#This Row],[NR]]&amp;" - "&amp;Tabela813[[#This Row],[Especificação]]</f>
        <v>1.2.4.1.50.0.4.00 - Contribuição para o Custeio do Serviço de Iluminação Pública - Dívida Ativa - Multas e Juros de Mora da Dívida Ativa</v>
      </c>
      <c r="U442" s="7" t="str">
        <f>Tabela813[[#This Row],[NR]]&amp; " - "&amp;Tabela813[[#This Row],[Especificação]]</f>
        <v>1.2.4.1.50.0.4.00 - Contribuição para o Custeio do Serviço de Iluminação Pública - Dívida Ativa - Multas e Juros de Mora da Dívida Ativa</v>
      </c>
    </row>
    <row r="443" spans="1:21" x14ac:dyDescent="0.25">
      <c r="A443" s="84"/>
      <c r="B443" s="73"/>
      <c r="C443" s="26" t="s">
        <v>1558</v>
      </c>
      <c r="D443" s="26" t="s">
        <v>1567</v>
      </c>
      <c r="E443" s="26" t="s">
        <v>1568</v>
      </c>
      <c r="F443" s="26" t="s">
        <v>1558</v>
      </c>
      <c r="G443" s="26" t="s">
        <v>1591</v>
      </c>
      <c r="H443" s="26" t="s">
        <v>1561</v>
      </c>
      <c r="I443" s="26" t="s">
        <v>1569</v>
      </c>
      <c r="J443" s="26" t="s">
        <v>1564</v>
      </c>
      <c r="K443" s="21" t="str">
        <f>IF(Tabela813[[#This Row],[C]]&lt;&gt;"",IF(Tabela813[[#This Row],[RED]]&lt;&gt;"",(Tabela813[[#This Row],[RED]] &amp; "."),"") &amp; CONCATENATE(Tabela813[[#This Row],[C]],".",Tabela813[[#This Row],[O]],".",Tabela813[[#This Row],[E]],".",Tabela813[[#This Row],[D1]],".",Tabela813[[#This Row],[D2]],".",Tabela813[[#This Row],[D3]],".",Tabela813[[#This Row],[T]],".",Tabela813[[#This Row],[D4]]),"")</f>
        <v>1.2.4.1.50.0.5.00</v>
      </c>
      <c r="L443" s="27" t="s">
        <v>1105</v>
      </c>
      <c r="M443" s="21" t="str">
        <f t="shared" si="6"/>
        <v>A</v>
      </c>
      <c r="N443" s="21">
        <f>IF(VALUE(Tabela813[[#This Row],[RED]]) &gt; 0,1,0) + IF(VALUE(J443)&gt;0,8,IF(VALUE(I443)&gt;0,7,IF(VALUE(H443)&gt;0,6,IF(VALUE(G443)&gt;0,5,IF(VALUE(F443)&gt;0,4,IF(VALUE(E443)&gt;0,3,IF(VALUE(D443)&gt;0,2,1)))))))</f>
        <v>7</v>
      </c>
      <c r="O443" s="26" t="s">
        <v>55</v>
      </c>
      <c r="P443" s="1" t="s">
        <v>191</v>
      </c>
      <c r="Q443" s="1"/>
      <c r="R443" s="21"/>
      <c r="S443" s="7" t="str">
        <f>Tabela813[[#This Row],[NR]]&amp;" - "&amp;Tabela813[[#This Row],[Especificação]]</f>
        <v>1.2.4.1.50.0.5.00 - Contribuição para o Custeio do Serviço de Iluminação Pública - Multas</v>
      </c>
      <c r="T443" s="7" t="str">
        <f>Tabela813[[#This Row],[NR]]&amp;" - "&amp;Tabela813[[#This Row],[Especificação]]</f>
        <v>1.2.4.1.50.0.5.00 - Contribuição para o Custeio do Serviço de Iluminação Pública - Multas</v>
      </c>
      <c r="U443" s="7" t="str">
        <f>Tabela813[[#This Row],[NR]]&amp; " - "&amp;Tabela813[[#This Row],[Especificação]]</f>
        <v>1.2.4.1.50.0.5.00 - Contribuição para o Custeio do Serviço de Iluminação Pública - Multas</v>
      </c>
    </row>
    <row r="444" spans="1:21" ht="30" x14ac:dyDescent="0.25">
      <c r="A444" s="84"/>
      <c r="B444" s="73"/>
      <c r="C444" s="26" t="s">
        <v>1558</v>
      </c>
      <c r="D444" s="26" t="s">
        <v>1567</v>
      </c>
      <c r="E444" s="26" t="s">
        <v>1568</v>
      </c>
      <c r="F444" s="26" t="s">
        <v>1558</v>
      </c>
      <c r="G444" s="26" t="s">
        <v>1591</v>
      </c>
      <c r="H444" s="26" t="s">
        <v>1561</v>
      </c>
      <c r="I444" s="26" t="s">
        <v>1563</v>
      </c>
      <c r="J444" s="26" t="s">
        <v>1564</v>
      </c>
      <c r="K444" s="21" t="str">
        <f>IF(Tabela813[[#This Row],[C]]&lt;&gt;"",IF(Tabela813[[#This Row],[RED]]&lt;&gt;"",(Tabela813[[#This Row],[RED]] &amp; "."),"") &amp; CONCATENATE(Tabela813[[#This Row],[C]],".",Tabela813[[#This Row],[O]],".",Tabela813[[#This Row],[E]],".",Tabela813[[#This Row],[D1]],".",Tabela813[[#This Row],[D2]],".",Tabela813[[#This Row],[D3]],".",Tabela813[[#This Row],[T]],".",Tabela813[[#This Row],[D4]]),"")</f>
        <v>1.2.4.1.50.0.6.00</v>
      </c>
      <c r="L444" s="27" t="s">
        <v>1106</v>
      </c>
      <c r="M444" s="21" t="str">
        <f t="shared" si="6"/>
        <v>A</v>
      </c>
      <c r="N444" s="21">
        <f>IF(VALUE(Tabela813[[#This Row],[RED]]) &gt; 0,1,0) + IF(VALUE(J444)&gt;0,8,IF(VALUE(I444)&gt;0,7,IF(VALUE(H444)&gt;0,6,IF(VALUE(G444)&gt;0,5,IF(VALUE(F444)&gt;0,4,IF(VALUE(E444)&gt;0,3,IF(VALUE(D444)&gt;0,2,1)))))))</f>
        <v>7</v>
      </c>
      <c r="O444" s="26" t="s">
        <v>55</v>
      </c>
      <c r="P444" s="1" t="s">
        <v>191</v>
      </c>
      <c r="Q444" s="1"/>
      <c r="R444" s="21"/>
      <c r="S444" s="7" t="str">
        <f>Tabela813[[#This Row],[NR]]&amp;" - "&amp;Tabela813[[#This Row],[Especificação]]</f>
        <v>1.2.4.1.50.0.6.00 - Contribuição para o Custeio do Serviço de Iluminação Pública - Juros de Mora</v>
      </c>
      <c r="T444" s="7" t="str">
        <f>Tabela813[[#This Row],[NR]]&amp;" - "&amp;Tabela813[[#This Row],[Especificação]]</f>
        <v>1.2.4.1.50.0.6.00 - Contribuição para o Custeio do Serviço de Iluminação Pública - Juros de Mora</v>
      </c>
      <c r="U444" s="7" t="str">
        <f>Tabela813[[#This Row],[NR]]&amp; " - "&amp;Tabela813[[#This Row],[Especificação]]</f>
        <v>1.2.4.1.50.0.6.00 - Contribuição para o Custeio do Serviço de Iluminação Pública - Juros de Mora</v>
      </c>
    </row>
    <row r="445" spans="1:21" ht="30" x14ac:dyDescent="0.25">
      <c r="A445" s="84"/>
      <c r="B445" s="73"/>
      <c r="C445" s="26" t="s">
        <v>1558</v>
      </c>
      <c r="D445" s="26" t="s">
        <v>1567</v>
      </c>
      <c r="E445" s="26" t="s">
        <v>1568</v>
      </c>
      <c r="F445" s="26" t="s">
        <v>1558</v>
      </c>
      <c r="G445" s="26" t="s">
        <v>1591</v>
      </c>
      <c r="H445" s="26" t="s">
        <v>1561</v>
      </c>
      <c r="I445" s="26" t="s">
        <v>1565</v>
      </c>
      <c r="J445" s="26" t="s">
        <v>1564</v>
      </c>
      <c r="K445" s="21" t="str">
        <f>IF(Tabela813[[#This Row],[C]]&lt;&gt;"",IF(Tabela813[[#This Row],[RED]]&lt;&gt;"",(Tabela813[[#This Row],[RED]] &amp; "."),"") &amp; CONCATENATE(Tabela813[[#This Row],[C]],".",Tabela813[[#This Row],[O]],".",Tabela813[[#This Row],[E]],".",Tabela813[[#This Row],[D1]],".",Tabela813[[#This Row],[D2]],".",Tabela813[[#This Row],[D3]],".",Tabela813[[#This Row],[T]],".",Tabela813[[#This Row],[D4]]),"")</f>
        <v>1.2.4.1.50.0.7.00</v>
      </c>
      <c r="L445" s="27" t="s">
        <v>1107</v>
      </c>
      <c r="M445" s="21" t="str">
        <f t="shared" si="6"/>
        <v>A</v>
      </c>
      <c r="N445" s="21">
        <f>IF(VALUE(Tabela813[[#This Row],[RED]]) &gt; 0,1,0) + IF(VALUE(J445)&gt;0,8,IF(VALUE(I445)&gt;0,7,IF(VALUE(H445)&gt;0,6,IF(VALUE(G445)&gt;0,5,IF(VALUE(F445)&gt;0,4,IF(VALUE(E445)&gt;0,3,IF(VALUE(D445)&gt;0,2,1)))))))</f>
        <v>7</v>
      </c>
      <c r="O445" s="26" t="s">
        <v>55</v>
      </c>
      <c r="P445" s="1" t="s">
        <v>191</v>
      </c>
      <c r="Q445" s="1"/>
      <c r="R445" s="21"/>
      <c r="S445" s="7" t="str">
        <f>Tabela813[[#This Row],[NR]]&amp;" - "&amp;Tabela813[[#This Row],[Especificação]]</f>
        <v>1.2.4.1.50.0.7.00 - Contribuição para o Custeio do Serviço de Iluminação Pública - Dívida Ativa - Multas da Dívida Ativa</v>
      </c>
      <c r="T445" s="7" t="str">
        <f>Tabela813[[#This Row],[NR]]&amp;" - "&amp;Tabela813[[#This Row],[Especificação]]</f>
        <v>1.2.4.1.50.0.7.00 - Contribuição para o Custeio do Serviço de Iluminação Pública - Dívida Ativa - Multas da Dívida Ativa</v>
      </c>
      <c r="U445" s="7" t="str">
        <f>Tabela813[[#This Row],[NR]]&amp; " - "&amp;Tabela813[[#This Row],[Especificação]]</f>
        <v>1.2.4.1.50.0.7.00 - Contribuição para o Custeio do Serviço de Iluminação Pública - Dívida Ativa - Multas da Dívida Ativa</v>
      </c>
    </row>
    <row r="446" spans="1:21" ht="30" x14ac:dyDescent="0.25">
      <c r="A446" s="84"/>
      <c r="B446" s="73"/>
      <c r="C446" s="26" t="s">
        <v>1558</v>
      </c>
      <c r="D446" s="26" t="s">
        <v>1567</v>
      </c>
      <c r="E446" s="26" t="s">
        <v>1568</v>
      </c>
      <c r="F446" s="26" t="s">
        <v>1558</v>
      </c>
      <c r="G446" s="26" t="s">
        <v>1591</v>
      </c>
      <c r="H446" s="26" t="s">
        <v>1561</v>
      </c>
      <c r="I446" s="26" t="s">
        <v>1566</v>
      </c>
      <c r="J446" s="26" t="s">
        <v>1564</v>
      </c>
      <c r="K446" s="21" t="str">
        <f>IF(Tabela813[[#This Row],[C]]&lt;&gt;"",IF(Tabela813[[#This Row],[RED]]&lt;&gt;"",(Tabela813[[#This Row],[RED]] &amp; "."),"") &amp; CONCATENATE(Tabela813[[#This Row],[C]],".",Tabela813[[#This Row],[O]],".",Tabela813[[#This Row],[E]],".",Tabela813[[#This Row],[D1]],".",Tabela813[[#This Row],[D2]],".",Tabela813[[#This Row],[D3]],".",Tabela813[[#This Row],[T]],".",Tabela813[[#This Row],[D4]]),"")</f>
        <v>1.2.4.1.50.0.8.00</v>
      </c>
      <c r="L446" s="27" t="s">
        <v>1108</v>
      </c>
      <c r="M446" s="21" t="str">
        <f t="shared" si="6"/>
        <v>A</v>
      </c>
      <c r="N446" s="21">
        <f>IF(VALUE(Tabela813[[#This Row],[RED]]) &gt; 0,1,0) + IF(VALUE(J446)&gt;0,8,IF(VALUE(I446)&gt;0,7,IF(VALUE(H446)&gt;0,6,IF(VALUE(G446)&gt;0,5,IF(VALUE(F446)&gt;0,4,IF(VALUE(E446)&gt;0,3,IF(VALUE(D446)&gt;0,2,1)))))))</f>
        <v>7</v>
      </c>
      <c r="O446" s="26" t="s">
        <v>55</v>
      </c>
      <c r="P446" s="1" t="s">
        <v>191</v>
      </c>
      <c r="Q446" s="1"/>
      <c r="R446" s="21"/>
      <c r="S446" s="7" t="str">
        <f>Tabela813[[#This Row],[NR]]&amp;" - "&amp;Tabela813[[#This Row],[Especificação]]</f>
        <v>1.2.4.1.50.0.8.00 - Contribuição para o Custeio do Serviço de Iluminação Pública - Juros de Mora da Dívida Ativa</v>
      </c>
      <c r="T446" s="7" t="str">
        <f>Tabela813[[#This Row],[NR]]&amp;" - "&amp;Tabela813[[#This Row],[Especificação]]</f>
        <v>1.2.4.1.50.0.8.00 - Contribuição para o Custeio do Serviço de Iluminação Pública - Juros de Mora da Dívida Ativa</v>
      </c>
      <c r="U446" s="7" t="str">
        <f>Tabela813[[#This Row],[NR]]&amp; " - "&amp;Tabela813[[#This Row],[Especificação]]</f>
        <v>1.2.4.1.50.0.8.00 - Contribuição para o Custeio do Serviço de Iluminação Pública - Juros de Mora da Dívida Ativa</v>
      </c>
    </row>
    <row r="447" spans="1:21" x14ac:dyDescent="0.25">
      <c r="A447" s="84"/>
      <c r="B447" s="73"/>
      <c r="C447" s="26" t="s">
        <v>1558</v>
      </c>
      <c r="D447" s="26" t="s">
        <v>1559</v>
      </c>
      <c r="E447" s="26" t="s">
        <v>1561</v>
      </c>
      <c r="F447" s="26" t="s">
        <v>1561</v>
      </c>
      <c r="G447" s="26" t="s">
        <v>1564</v>
      </c>
      <c r="H447" s="26" t="s">
        <v>1561</v>
      </c>
      <c r="I447" s="26" t="s">
        <v>1561</v>
      </c>
      <c r="J447" s="26" t="s">
        <v>1564</v>
      </c>
      <c r="K447" s="21" t="str">
        <f>IF(Tabela813[[#This Row],[C]]&lt;&gt;"",IF(Tabela813[[#This Row],[RED]]&lt;&gt;"",(Tabela813[[#This Row],[RED]] &amp; "."),"") &amp; CONCATENATE(Tabela813[[#This Row],[C]],".",Tabela813[[#This Row],[O]],".",Tabela813[[#This Row],[E]],".",Tabela813[[#This Row],[D1]],".",Tabela813[[#This Row],[D2]],".",Tabela813[[#This Row],[D3]],".",Tabela813[[#This Row],[T]],".",Tabela813[[#This Row],[D4]]),"")</f>
        <v>1.3.0.0.00.0.0.00</v>
      </c>
      <c r="L447" s="27" t="s">
        <v>192</v>
      </c>
      <c r="M447" s="21" t="str">
        <f t="shared" si="6"/>
        <v>S</v>
      </c>
      <c r="N447" s="21">
        <f>IF(VALUE(Tabela813[[#This Row],[RED]]) &gt; 0,1,0) + IF(VALUE(J447)&gt;0,8,IF(VALUE(I447)&gt;0,7,IF(VALUE(H447)&gt;0,6,IF(VALUE(G447)&gt;0,5,IF(VALUE(F447)&gt;0,4,IF(VALUE(E447)&gt;0,3,IF(VALUE(D447)&gt;0,2,1)))))))</f>
        <v>2</v>
      </c>
      <c r="O447" s="26" t="s">
        <v>45</v>
      </c>
      <c r="P447" s="1" t="s">
        <v>193</v>
      </c>
      <c r="Q447" s="1"/>
      <c r="R447" s="21"/>
      <c r="S447" s="7" t="str">
        <f>Tabela813[[#This Row],[NR]]&amp;" - "&amp;Tabela813[[#This Row],[Especificação]]</f>
        <v>1.3.0.0.00.0.0.00 - Receita Patrimonial</v>
      </c>
      <c r="T447" s="7" t="str">
        <f>Tabela813[[#This Row],[NR]]&amp;" - "&amp;Tabela813[[#This Row],[Especificação]]</f>
        <v>1.3.0.0.00.0.0.00 - Receita Patrimonial</v>
      </c>
      <c r="U447" s="7" t="str">
        <f>Tabela813[[#This Row],[NR]]&amp; " - "&amp;Tabela813[[#This Row],[Especificação]]</f>
        <v>1.3.0.0.00.0.0.00 - Receita Patrimonial</v>
      </c>
    </row>
    <row r="448" spans="1:21" x14ac:dyDescent="0.25">
      <c r="A448" s="84"/>
      <c r="B448" s="73"/>
      <c r="C448" s="26" t="s">
        <v>1558</v>
      </c>
      <c r="D448" s="26" t="s">
        <v>1559</v>
      </c>
      <c r="E448" s="26" t="s">
        <v>1558</v>
      </c>
      <c r="F448" s="26" t="s">
        <v>1561</v>
      </c>
      <c r="G448" s="26" t="s">
        <v>1564</v>
      </c>
      <c r="H448" s="26" t="s">
        <v>1561</v>
      </c>
      <c r="I448" s="26" t="s">
        <v>1561</v>
      </c>
      <c r="J448" s="26" t="s">
        <v>1564</v>
      </c>
      <c r="K448" s="21" t="str">
        <f>IF(Tabela813[[#This Row],[C]]&lt;&gt;"",IF(Tabela813[[#This Row],[RED]]&lt;&gt;"",(Tabela813[[#This Row],[RED]] &amp; "."),"") &amp; CONCATENATE(Tabela813[[#This Row],[C]],".",Tabela813[[#This Row],[O]],".",Tabela813[[#This Row],[E]],".",Tabela813[[#This Row],[D1]],".",Tabela813[[#This Row],[D2]],".",Tabela813[[#This Row],[D3]],".",Tabela813[[#This Row],[T]],".",Tabela813[[#This Row],[D4]]),"")</f>
        <v>1.3.1.0.00.0.0.00</v>
      </c>
      <c r="L448" s="27" t="s">
        <v>194</v>
      </c>
      <c r="M448" s="21" t="str">
        <f t="shared" si="6"/>
        <v>S</v>
      </c>
      <c r="N448" s="21">
        <f>IF(VALUE(Tabela813[[#This Row],[RED]]) &gt; 0,1,0) + IF(VALUE(J448)&gt;0,8,IF(VALUE(I448)&gt;0,7,IF(VALUE(H448)&gt;0,6,IF(VALUE(G448)&gt;0,5,IF(VALUE(F448)&gt;0,4,IF(VALUE(E448)&gt;0,3,IF(VALUE(D448)&gt;0,2,1)))))))</f>
        <v>3</v>
      </c>
      <c r="O448" s="26" t="s">
        <v>45</v>
      </c>
      <c r="P448" s="1" t="s">
        <v>195</v>
      </c>
      <c r="Q448" s="1"/>
      <c r="R448" s="21"/>
      <c r="S448" s="7" t="str">
        <f>Tabela813[[#This Row],[NR]]&amp;" - "&amp;Tabela813[[#This Row],[Especificação]]</f>
        <v>1.3.1.0.00.0.0.00 - Exploração do Patrimônio Imobiliário do Estado</v>
      </c>
      <c r="T448" s="7" t="str">
        <f>Tabela813[[#This Row],[NR]]&amp;" - "&amp;Tabela813[[#This Row],[Especificação]]</f>
        <v>1.3.1.0.00.0.0.00 - Exploração do Patrimônio Imobiliário do Estado</v>
      </c>
      <c r="U448" s="7" t="str">
        <f>Tabela813[[#This Row],[NR]]&amp; " - "&amp;Tabela813[[#This Row],[Especificação]]</f>
        <v>1.3.1.0.00.0.0.00 - Exploração do Patrimônio Imobiliário do Estado</v>
      </c>
    </row>
    <row r="449" spans="1:21" x14ac:dyDescent="0.25">
      <c r="A449" s="84"/>
      <c r="B449" s="73"/>
      <c r="C449" s="26" t="s">
        <v>1558</v>
      </c>
      <c r="D449" s="26" t="s">
        <v>1559</v>
      </c>
      <c r="E449" s="26" t="s">
        <v>1558</v>
      </c>
      <c r="F449" s="26" t="s">
        <v>1558</v>
      </c>
      <c r="G449" s="26" t="s">
        <v>1564</v>
      </c>
      <c r="H449" s="26" t="s">
        <v>1561</v>
      </c>
      <c r="I449" s="26" t="s">
        <v>1561</v>
      </c>
      <c r="J449" s="26" t="s">
        <v>1564</v>
      </c>
      <c r="K449" s="21" t="str">
        <f>IF(Tabela813[[#This Row],[C]]&lt;&gt;"",IF(Tabela813[[#This Row],[RED]]&lt;&gt;"",(Tabela813[[#This Row],[RED]] &amp; "."),"") &amp; CONCATENATE(Tabela813[[#This Row],[C]],".",Tabela813[[#This Row],[O]],".",Tabela813[[#This Row],[E]],".",Tabela813[[#This Row],[D1]],".",Tabela813[[#This Row],[D2]],".",Tabela813[[#This Row],[D3]],".",Tabela813[[#This Row],[T]],".",Tabela813[[#This Row],[D4]]),"")</f>
        <v>1.3.1.1.00.0.0.00</v>
      </c>
      <c r="L449" s="27" t="s">
        <v>194</v>
      </c>
      <c r="M449" s="21" t="str">
        <f t="shared" si="6"/>
        <v>S</v>
      </c>
      <c r="N449" s="21">
        <f>IF(VALUE(Tabela813[[#This Row],[RED]]) &gt; 0,1,0) + IF(VALUE(J449)&gt;0,8,IF(VALUE(I449)&gt;0,7,IF(VALUE(H449)&gt;0,6,IF(VALUE(G449)&gt;0,5,IF(VALUE(F449)&gt;0,4,IF(VALUE(E449)&gt;0,3,IF(VALUE(D449)&gt;0,2,1)))))))</f>
        <v>4</v>
      </c>
      <c r="O449" s="26" t="s">
        <v>45</v>
      </c>
      <c r="P449" s="1" t="s">
        <v>195</v>
      </c>
      <c r="Q449" s="1"/>
      <c r="R449" s="21"/>
      <c r="S449" s="7" t="str">
        <f>Tabela813[[#This Row],[NR]]&amp;" - "&amp;Tabela813[[#This Row],[Especificação]]</f>
        <v>1.3.1.1.00.0.0.00 - Exploração do Patrimônio Imobiliário do Estado</v>
      </c>
      <c r="T449" s="7" t="str">
        <f>Tabela813[[#This Row],[NR]]&amp;" - "&amp;Tabela813[[#This Row],[Especificação]]</f>
        <v>1.3.1.1.00.0.0.00 - Exploração do Patrimônio Imobiliário do Estado</v>
      </c>
      <c r="U449" s="7" t="str">
        <f>Tabela813[[#This Row],[NR]]&amp; " - "&amp;Tabela813[[#This Row],[Especificação]]</f>
        <v>1.3.1.1.00.0.0.00 - Exploração do Patrimônio Imobiliário do Estado</v>
      </c>
    </row>
    <row r="450" spans="1:21" ht="45" x14ac:dyDescent="0.25">
      <c r="A450" s="84"/>
      <c r="B450" s="73"/>
      <c r="C450" s="26" t="s">
        <v>1558</v>
      </c>
      <c r="D450" s="26" t="s">
        <v>1559</v>
      </c>
      <c r="E450" s="26" t="s">
        <v>1558</v>
      </c>
      <c r="F450" s="26" t="s">
        <v>1558</v>
      </c>
      <c r="G450" s="26" t="s">
        <v>1560</v>
      </c>
      <c r="H450" s="26" t="s">
        <v>1561</v>
      </c>
      <c r="I450" s="26" t="s">
        <v>1561</v>
      </c>
      <c r="J450" s="26" t="s">
        <v>1564</v>
      </c>
      <c r="K450" s="21" t="str">
        <f>IF(Tabela813[[#This Row],[C]]&lt;&gt;"",IF(Tabela813[[#This Row],[RED]]&lt;&gt;"",(Tabela813[[#This Row],[RED]] &amp; "."),"") &amp; CONCATENATE(Tabela813[[#This Row],[C]],".",Tabela813[[#This Row],[O]],".",Tabela813[[#This Row],[E]],".",Tabela813[[#This Row],[D1]],".",Tabela813[[#This Row],[D2]],".",Tabela813[[#This Row],[D3]],".",Tabela813[[#This Row],[T]],".",Tabela813[[#This Row],[D4]]),"")</f>
        <v>1.3.1.1.01.0.0.00</v>
      </c>
      <c r="L450" s="27" t="s">
        <v>196</v>
      </c>
      <c r="M450" s="21" t="str">
        <f t="shared" si="6"/>
        <v>S</v>
      </c>
      <c r="N450" s="21">
        <f>IF(VALUE(Tabela813[[#This Row],[RED]]) &gt; 0,1,0) + IF(VALUE(J450)&gt;0,8,IF(VALUE(I450)&gt;0,7,IF(VALUE(H450)&gt;0,6,IF(VALUE(G450)&gt;0,5,IF(VALUE(F450)&gt;0,4,IF(VALUE(E450)&gt;0,3,IF(VALUE(D450)&gt;0,2,1)))))))</f>
        <v>5</v>
      </c>
      <c r="O450" s="26" t="s">
        <v>51</v>
      </c>
      <c r="P450" s="1" t="s">
        <v>197</v>
      </c>
      <c r="Q450" s="1"/>
      <c r="R450" s="21"/>
      <c r="S450" s="7" t="str">
        <f>Tabela813[[#This Row],[NR]]&amp;" - "&amp;Tabela813[[#This Row],[Especificação]]</f>
        <v>1.3.1.1.01.0.0.00 - Aluguéis, Arrendamentos, Foros, Laudêmios, Tarifas de Ocupação</v>
      </c>
      <c r="T450" s="7" t="str">
        <f>Tabela813[[#This Row],[NR]]&amp;" - "&amp;Tabela813[[#This Row],[Especificação]]</f>
        <v>1.3.1.1.01.0.0.00 - Aluguéis, Arrendamentos, Foros, Laudêmios, Tarifas de Ocupação</v>
      </c>
      <c r="U450" s="7" t="str">
        <f>Tabela813[[#This Row],[NR]]&amp; " - "&amp;Tabela813[[#This Row],[Especificação]]</f>
        <v>1.3.1.1.01.0.0.00 - Aluguéis, Arrendamentos, Foros, Laudêmios, Tarifas de Ocupação</v>
      </c>
    </row>
    <row r="451" spans="1:21" ht="30" x14ac:dyDescent="0.25">
      <c r="A451" s="84"/>
      <c r="B451" s="73"/>
      <c r="C451" s="26" t="s">
        <v>1558</v>
      </c>
      <c r="D451" s="26" t="s">
        <v>1559</v>
      </c>
      <c r="E451" s="26" t="s">
        <v>1558</v>
      </c>
      <c r="F451" s="26" t="s">
        <v>1558</v>
      </c>
      <c r="G451" s="26" t="s">
        <v>1560</v>
      </c>
      <c r="H451" s="26" t="s">
        <v>1558</v>
      </c>
      <c r="I451" s="26" t="s">
        <v>1561</v>
      </c>
      <c r="J451" s="26" t="s">
        <v>1564</v>
      </c>
      <c r="K451" s="21" t="str">
        <f>IF(Tabela813[[#This Row],[C]]&lt;&gt;"",IF(Tabela813[[#This Row],[RED]]&lt;&gt;"",(Tabela813[[#This Row],[RED]] &amp; "."),"") &amp; CONCATENATE(Tabela813[[#This Row],[C]],".",Tabela813[[#This Row],[O]],".",Tabela813[[#This Row],[E]],".",Tabela813[[#This Row],[D1]],".",Tabela813[[#This Row],[D2]],".",Tabela813[[#This Row],[D3]],".",Tabela813[[#This Row],[T]],".",Tabela813[[#This Row],[D4]]),"")</f>
        <v>1.3.1.1.01.1.0.00</v>
      </c>
      <c r="L451" s="27" t="s">
        <v>198</v>
      </c>
      <c r="M451" s="21" t="str">
        <f t="shared" si="6"/>
        <v>S</v>
      </c>
      <c r="N451" s="21">
        <f>IF(VALUE(Tabela813[[#This Row],[RED]]) &gt; 0,1,0) + IF(VALUE(J451)&gt;0,8,IF(VALUE(I451)&gt;0,7,IF(VALUE(H451)&gt;0,6,IF(VALUE(G451)&gt;0,5,IF(VALUE(F451)&gt;0,4,IF(VALUE(E451)&gt;0,3,IF(VALUE(D451)&gt;0,2,1)))))))</f>
        <v>6</v>
      </c>
      <c r="O451" s="26" t="s">
        <v>51</v>
      </c>
      <c r="P451" s="1" t="s">
        <v>199</v>
      </c>
      <c r="Q451" s="1"/>
      <c r="R451" s="21"/>
      <c r="S451" s="7" t="str">
        <f>Tabela813[[#This Row],[NR]]&amp;" - "&amp;Tabela813[[#This Row],[Especificação]]</f>
        <v>1.3.1.1.01.1.0.00 - Aluguéis e Arrendamentos</v>
      </c>
      <c r="T451" s="7" t="str">
        <f>Tabela813[[#This Row],[NR]]&amp;" - "&amp;Tabela813[[#This Row],[Especificação]]</f>
        <v>1.3.1.1.01.1.0.00 - Aluguéis e Arrendamentos</v>
      </c>
      <c r="U451" s="7" t="str">
        <f>Tabela813[[#This Row],[NR]]&amp; " - "&amp;Tabela813[[#This Row],[Especificação]]</f>
        <v>1.3.1.1.01.1.0.00 - Aluguéis e Arrendamentos</v>
      </c>
    </row>
    <row r="452" spans="1:21" ht="30" x14ac:dyDescent="0.25">
      <c r="A452" s="84"/>
      <c r="B452" s="73"/>
      <c r="C452" s="26" t="s">
        <v>1558</v>
      </c>
      <c r="D452" s="26" t="s">
        <v>1559</v>
      </c>
      <c r="E452" s="26" t="s">
        <v>1558</v>
      </c>
      <c r="F452" s="26" t="s">
        <v>1558</v>
      </c>
      <c r="G452" s="26" t="s">
        <v>1560</v>
      </c>
      <c r="H452" s="26" t="s">
        <v>1558</v>
      </c>
      <c r="I452" s="26" t="s">
        <v>1558</v>
      </c>
      <c r="J452" s="26" t="s">
        <v>1564</v>
      </c>
      <c r="K452" s="21" t="str">
        <f>IF(Tabela813[[#This Row],[C]]&lt;&gt;"",IF(Tabela813[[#This Row],[RED]]&lt;&gt;"",(Tabela813[[#This Row],[RED]] &amp; "."),"") &amp; CONCATENATE(Tabela813[[#This Row],[C]],".",Tabela813[[#This Row],[O]],".",Tabela813[[#This Row],[E]],".",Tabela813[[#This Row],[D1]],".",Tabela813[[#This Row],[D2]],".",Tabela813[[#This Row],[D3]],".",Tabela813[[#This Row],[T]],".",Tabela813[[#This Row],[D4]]),"")</f>
        <v>1.3.1.1.01.1.1.00</v>
      </c>
      <c r="L452" s="27" t="s">
        <v>1109</v>
      </c>
      <c r="M452" s="21" t="str">
        <f t="shared" ref="M452:M515" si="7">IF(N452 &lt; N453,"S","A")</f>
        <v>A</v>
      </c>
      <c r="N452" s="21">
        <f>IF(VALUE(Tabela813[[#This Row],[RED]]) &gt; 0,1,0) + IF(VALUE(J452)&gt;0,8,IF(VALUE(I452)&gt;0,7,IF(VALUE(H452)&gt;0,6,IF(VALUE(G452)&gt;0,5,IF(VALUE(F452)&gt;0,4,IF(VALUE(E452)&gt;0,3,IF(VALUE(D452)&gt;0,2,1)))))))</f>
        <v>7</v>
      </c>
      <c r="O452" s="26" t="s">
        <v>51</v>
      </c>
      <c r="P452" s="1" t="s">
        <v>199</v>
      </c>
      <c r="Q452" s="1"/>
      <c r="R452" s="21"/>
      <c r="S452" s="7" t="str">
        <f>Tabela813[[#This Row],[NR]]&amp;" - "&amp;Tabela813[[#This Row],[Especificação]]</f>
        <v>1.3.1.1.01.1.1.00 - Aluguéis e Arrendamentos - Principal</v>
      </c>
      <c r="T452" s="7" t="str">
        <f>Tabela813[[#This Row],[NR]]&amp;" - "&amp;Tabela813[[#This Row],[Especificação]]</f>
        <v>1.3.1.1.01.1.1.00 - Aluguéis e Arrendamentos - Principal</v>
      </c>
      <c r="U452" s="7" t="str">
        <f>Tabela813[[#This Row],[NR]]&amp; " - "&amp;Tabela813[[#This Row],[Especificação]]</f>
        <v>1.3.1.1.01.1.1.00 - Aluguéis e Arrendamentos - Principal</v>
      </c>
    </row>
    <row r="453" spans="1:21" ht="30" x14ac:dyDescent="0.25">
      <c r="A453" s="84"/>
      <c r="B453" s="73"/>
      <c r="C453" s="26" t="s">
        <v>1558</v>
      </c>
      <c r="D453" s="26" t="s">
        <v>1559</v>
      </c>
      <c r="E453" s="26" t="s">
        <v>1558</v>
      </c>
      <c r="F453" s="26" t="s">
        <v>1558</v>
      </c>
      <c r="G453" s="26" t="s">
        <v>1560</v>
      </c>
      <c r="H453" s="26" t="s">
        <v>1558</v>
      </c>
      <c r="I453" s="26" t="s">
        <v>1567</v>
      </c>
      <c r="J453" s="26" t="s">
        <v>1564</v>
      </c>
      <c r="K453" s="21" t="str">
        <f>IF(Tabela813[[#This Row],[C]]&lt;&gt;"",IF(Tabela813[[#This Row],[RED]]&lt;&gt;"",(Tabela813[[#This Row],[RED]] &amp; "."),"") &amp; CONCATENATE(Tabela813[[#This Row],[C]],".",Tabela813[[#This Row],[O]],".",Tabela813[[#This Row],[E]],".",Tabela813[[#This Row],[D1]],".",Tabela813[[#This Row],[D2]],".",Tabela813[[#This Row],[D3]],".",Tabela813[[#This Row],[T]],".",Tabela813[[#This Row],[D4]]),"")</f>
        <v>1.3.1.1.01.1.2.00</v>
      </c>
      <c r="L453" s="27" t="s">
        <v>1110</v>
      </c>
      <c r="M453" s="21" t="str">
        <f t="shared" si="7"/>
        <v>A</v>
      </c>
      <c r="N453" s="21">
        <f>IF(VALUE(Tabela813[[#This Row],[RED]]) &gt; 0,1,0) + IF(VALUE(J453)&gt;0,8,IF(VALUE(I453)&gt;0,7,IF(VALUE(H453)&gt;0,6,IF(VALUE(G453)&gt;0,5,IF(VALUE(F453)&gt;0,4,IF(VALUE(E453)&gt;0,3,IF(VALUE(D453)&gt;0,2,1)))))))</f>
        <v>7</v>
      </c>
      <c r="O453" s="26" t="s">
        <v>51</v>
      </c>
      <c r="P453" s="1" t="s">
        <v>199</v>
      </c>
      <c r="Q453" s="1"/>
      <c r="R453" s="21"/>
      <c r="S453" s="7" t="str">
        <f>Tabela813[[#This Row],[NR]]&amp;" - "&amp;Tabela813[[#This Row],[Especificação]]</f>
        <v>1.3.1.1.01.1.2.00 - Aluguéis e Arrendamentos - Multas e Juros de Mora</v>
      </c>
      <c r="T453" s="7" t="str">
        <f>Tabela813[[#This Row],[NR]]&amp;" - "&amp;Tabela813[[#This Row],[Especificação]]</f>
        <v>1.3.1.1.01.1.2.00 - Aluguéis e Arrendamentos - Multas e Juros de Mora</v>
      </c>
      <c r="U453" s="7" t="str">
        <f>Tabela813[[#This Row],[NR]]&amp; " - "&amp;Tabela813[[#This Row],[Especificação]]</f>
        <v>1.3.1.1.01.1.2.00 - Aluguéis e Arrendamentos - Multas e Juros de Mora</v>
      </c>
    </row>
    <row r="454" spans="1:21" ht="30" x14ac:dyDescent="0.25">
      <c r="A454" s="84"/>
      <c r="B454" s="73"/>
      <c r="C454" s="26" t="s">
        <v>1558</v>
      </c>
      <c r="D454" s="26" t="s">
        <v>1559</v>
      </c>
      <c r="E454" s="26" t="s">
        <v>1558</v>
      </c>
      <c r="F454" s="26" t="s">
        <v>1558</v>
      </c>
      <c r="G454" s="26" t="s">
        <v>1560</v>
      </c>
      <c r="H454" s="26" t="s">
        <v>1558</v>
      </c>
      <c r="I454" s="26" t="s">
        <v>1559</v>
      </c>
      <c r="J454" s="26" t="s">
        <v>1564</v>
      </c>
      <c r="K454" s="21" t="str">
        <f>IF(Tabela813[[#This Row],[C]]&lt;&gt;"",IF(Tabela813[[#This Row],[RED]]&lt;&gt;"",(Tabela813[[#This Row],[RED]] &amp; "."),"") &amp; CONCATENATE(Tabela813[[#This Row],[C]],".",Tabela813[[#This Row],[O]],".",Tabela813[[#This Row],[E]],".",Tabela813[[#This Row],[D1]],".",Tabela813[[#This Row],[D2]],".",Tabela813[[#This Row],[D3]],".",Tabela813[[#This Row],[T]],".",Tabela813[[#This Row],[D4]]),"")</f>
        <v>1.3.1.1.01.1.3.00</v>
      </c>
      <c r="L454" s="27" t="s">
        <v>1111</v>
      </c>
      <c r="M454" s="21" t="str">
        <f t="shared" si="7"/>
        <v>A</v>
      </c>
      <c r="N454" s="21">
        <f>IF(VALUE(Tabela813[[#This Row],[RED]]) &gt; 0,1,0) + IF(VALUE(J454)&gt;0,8,IF(VALUE(I454)&gt;0,7,IF(VALUE(H454)&gt;0,6,IF(VALUE(G454)&gt;0,5,IF(VALUE(F454)&gt;0,4,IF(VALUE(E454)&gt;0,3,IF(VALUE(D454)&gt;0,2,1)))))))</f>
        <v>7</v>
      </c>
      <c r="O454" s="26" t="s">
        <v>51</v>
      </c>
      <c r="P454" s="1" t="s">
        <v>199</v>
      </c>
      <c r="Q454" s="1"/>
      <c r="R454" s="21"/>
      <c r="S454" s="7" t="str">
        <f>Tabela813[[#This Row],[NR]]&amp;" - "&amp;Tabela813[[#This Row],[Especificação]]</f>
        <v>1.3.1.1.01.1.3.00 - Aluguéis e Arrendamentos - Dívida Ativa</v>
      </c>
      <c r="T454" s="7" t="str">
        <f>Tabela813[[#This Row],[NR]]&amp;" - "&amp;Tabela813[[#This Row],[Especificação]]</f>
        <v>1.3.1.1.01.1.3.00 - Aluguéis e Arrendamentos - Dívida Ativa</v>
      </c>
      <c r="U454" s="7" t="str">
        <f>Tabela813[[#This Row],[NR]]&amp; " - "&amp;Tabela813[[#This Row],[Especificação]]</f>
        <v>1.3.1.1.01.1.3.00 - Aluguéis e Arrendamentos - Dívida Ativa</v>
      </c>
    </row>
    <row r="455" spans="1:21" ht="30" x14ac:dyDescent="0.25">
      <c r="A455" s="84"/>
      <c r="B455" s="73"/>
      <c r="C455" s="26" t="s">
        <v>1558</v>
      </c>
      <c r="D455" s="26" t="s">
        <v>1559</v>
      </c>
      <c r="E455" s="26" t="s">
        <v>1558</v>
      </c>
      <c r="F455" s="26" t="s">
        <v>1558</v>
      </c>
      <c r="G455" s="26" t="s">
        <v>1560</v>
      </c>
      <c r="H455" s="26" t="s">
        <v>1558</v>
      </c>
      <c r="I455" s="26" t="s">
        <v>1568</v>
      </c>
      <c r="J455" s="26" t="s">
        <v>1564</v>
      </c>
      <c r="K455" s="21" t="str">
        <f>IF(Tabela813[[#This Row],[C]]&lt;&gt;"",IF(Tabela813[[#This Row],[RED]]&lt;&gt;"",(Tabela813[[#This Row],[RED]] &amp; "."),"") &amp; CONCATENATE(Tabela813[[#This Row],[C]],".",Tabela813[[#This Row],[O]],".",Tabela813[[#This Row],[E]],".",Tabela813[[#This Row],[D1]],".",Tabela813[[#This Row],[D2]],".",Tabela813[[#This Row],[D3]],".",Tabela813[[#This Row],[T]],".",Tabela813[[#This Row],[D4]]),"")</f>
        <v>1.3.1.1.01.1.4.00</v>
      </c>
      <c r="L455" s="27" t="s">
        <v>1112</v>
      </c>
      <c r="M455" s="21" t="str">
        <f t="shared" si="7"/>
        <v>A</v>
      </c>
      <c r="N455" s="21">
        <f>IF(VALUE(Tabela813[[#This Row],[RED]]) &gt; 0,1,0) + IF(VALUE(J455)&gt;0,8,IF(VALUE(I455)&gt;0,7,IF(VALUE(H455)&gt;0,6,IF(VALUE(G455)&gt;0,5,IF(VALUE(F455)&gt;0,4,IF(VALUE(E455)&gt;0,3,IF(VALUE(D455)&gt;0,2,1)))))))</f>
        <v>7</v>
      </c>
      <c r="O455" s="26" t="s">
        <v>51</v>
      </c>
      <c r="P455" s="1" t="s">
        <v>199</v>
      </c>
      <c r="Q455" s="1"/>
      <c r="R455" s="21"/>
      <c r="S455" s="7" t="str">
        <f>Tabela813[[#This Row],[NR]]&amp;" - "&amp;Tabela813[[#This Row],[Especificação]]</f>
        <v>1.3.1.1.01.1.4.00 - Aluguéis e Arrendamentos - Dívida Ativa - Multas e Juros de Mora da Dívida Ativa</v>
      </c>
      <c r="T455" s="7" t="str">
        <f>Tabela813[[#This Row],[NR]]&amp;" - "&amp;Tabela813[[#This Row],[Especificação]]</f>
        <v>1.3.1.1.01.1.4.00 - Aluguéis e Arrendamentos - Dívida Ativa - Multas e Juros de Mora da Dívida Ativa</v>
      </c>
      <c r="U455" s="7" t="str">
        <f>Tabela813[[#This Row],[NR]]&amp; " - "&amp;Tabela813[[#This Row],[Especificação]]</f>
        <v>1.3.1.1.01.1.4.00 - Aluguéis e Arrendamentos - Dívida Ativa - Multas e Juros de Mora da Dívida Ativa</v>
      </c>
    </row>
    <row r="456" spans="1:21" ht="30" x14ac:dyDescent="0.25">
      <c r="A456" s="84"/>
      <c r="B456" s="73"/>
      <c r="C456" s="26" t="s">
        <v>1558</v>
      </c>
      <c r="D456" s="26" t="s">
        <v>1559</v>
      </c>
      <c r="E456" s="26" t="s">
        <v>1558</v>
      </c>
      <c r="F456" s="26" t="s">
        <v>1558</v>
      </c>
      <c r="G456" s="26" t="s">
        <v>1560</v>
      </c>
      <c r="H456" s="26" t="s">
        <v>1558</v>
      </c>
      <c r="I456" s="26" t="s">
        <v>1569</v>
      </c>
      <c r="J456" s="26" t="s">
        <v>1564</v>
      </c>
      <c r="K456" s="21" t="str">
        <f>IF(Tabela813[[#This Row],[C]]&lt;&gt;"",IF(Tabela813[[#This Row],[RED]]&lt;&gt;"",(Tabela813[[#This Row],[RED]] &amp; "."),"") &amp; CONCATENATE(Tabela813[[#This Row],[C]],".",Tabela813[[#This Row],[O]],".",Tabela813[[#This Row],[E]],".",Tabela813[[#This Row],[D1]],".",Tabela813[[#This Row],[D2]],".",Tabela813[[#This Row],[D3]],".",Tabela813[[#This Row],[T]],".",Tabela813[[#This Row],[D4]]),"")</f>
        <v>1.3.1.1.01.1.5.00</v>
      </c>
      <c r="L456" s="27" t="s">
        <v>1113</v>
      </c>
      <c r="M456" s="21" t="str">
        <f t="shared" si="7"/>
        <v>A</v>
      </c>
      <c r="N456" s="21">
        <f>IF(VALUE(Tabela813[[#This Row],[RED]]) &gt; 0,1,0) + IF(VALUE(J456)&gt;0,8,IF(VALUE(I456)&gt;0,7,IF(VALUE(H456)&gt;0,6,IF(VALUE(G456)&gt;0,5,IF(VALUE(F456)&gt;0,4,IF(VALUE(E456)&gt;0,3,IF(VALUE(D456)&gt;0,2,1)))))))</f>
        <v>7</v>
      </c>
      <c r="O456" s="26" t="s">
        <v>51</v>
      </c>
      <c r="P456" s="1" t="s">
        <v>199</v>
      </c>
      <c r="Q456" s="1"/>
      <c r="R456" s="21"/>
      <c r="S456" s="7" t="str">
        <f>Tabela813[[#This Row],[NR]]&amp;" - "&amp;Tabela813[[#This Row],[Especificação]]</f>
        <v>1.3.1.1.01.1.5.00 - Aluguéis e Arrendamentos - Multas</v>
      </c>
      <c r="T456" s="7" t="str">
        <f>Tabela813[[#This Row],[NR]]&amp;" - "&amp;Tabela813[[#This Row],[Especificação]]</f>
        <v>1.3.1.1.01.1.5.00 - Aluguéis e Arrendamentos - Multas</v>
      </c>
      <c r="U456" s="7" t="str">
        <f>Tabela813[[#This Row],[NR]]&amp; " - "&amp;Tabela813[[#This Row],[Especificação]]</f>
        <v>1.3.1.1.01.1.5.00 - Aluguéis e Arrendamentos - Multas</v>
      </c>
    </row>
    <row r="457" spans="1:21" ht="30" x14ac:dyDescent="0.25">
      <c r="A457" s="84"/>
      <c r="B457" s="73"/>
      <c r="C457" s="26" t="s">
        <v>1558</v>
      </c>
      <c r="D457" s="26" t="s">
        <v>1559</v>
      </c>
      <c r="E457" s="26" t="s">
        <v>1558</v>
      </c>
      <c r="F457" s="26" t="s">
        <v>1558</v>
      </c>
      <c r="G457" s="26" t="s">
        <v>1560</v>
      </c>
      <c r="H457" s="26" t="s">
        <v>1558</v>
      </c>
      <c r="I457" s="26" t="s">
        <v>1563</v>
      </c>
      <c r="J457" s="26" t="s">
        <v>1564</v>
      </c>
      <c r="K457" s="21" t="str">
        <f>IF(Tabela813[[#This Row],[C]]&lt;&gt;"",IF(Tabela813[[#This Row],[RED]]&lt;&gt;"",(Tabela813[[#This Row],[RED]] &amp; "."),"") &amp; CONCATENATE(Tabela813[[#This Row],[C]],".",Tabela813[[#This Row],[O]],".",Tabela813[[#This Row],[E]],".",Tabela813[[#This Row],[D1]],".",Tabela813[[#This Row],[D2]],".",Tabela813[[#This Row],[D3]],".",Tabela813[[#This Row],[T]],".",Tabela813[[#This Row],[D4]]),"")</f>
        <v>1.3.1.1.01.1.6.00</v>
      </c>
      <c r="L457" s="27" t="s">
        <v>1114</v>
      </c>
      <c r="M457" s="21" t="str">
        <f t="shared" si="7"/>
        <v>A</v>
      </c>
      <c r="N457" s="21">
        <f>IF(VALUE(Tabela813[[#This Row],[RED]]) &gt; 0,1,0) + IF(VALUE(J457)&gt;0,8,IF(VALUE(I457)&gt;0,7,IF(VALUE(H457)&gt;0,6,IF(VALUE(G457)&gt;0,5,IF(VALUE(F457)&gt;0,4,IF(VALUE(E457)&gt;0,3,IF(VALUE(D457)&gt;0,2,1)))))))</f>
        <v>7</v>
      </c>
      <c r="O457" s="26" t="s">
        <v>51</v>
      </c>
      <c r="P457" s="1" t="s">
        <v>199</v>
      </c>
      <c r="Q457" s="1"/>
      <c r="R457" s="21"/>
      <c r="S457" s="7" t="str">
        <f>Tabela813[[#This Row],[NR]]&amp;" - "&amp;Tabela813[[#This Row],[Especificação]]</f>
        <v>1.3.1.1.01.1.6.00 - Aluguéis e Arrendamentos - Juros de Mora</v>
      </c>
      <c r="T457" s="7" t="str">
        <f>Tabela813[[#This Row],[NR]]&amp;" - "&amp;Tabela813[[#This Row],[Especificação]]</f>
        <v>1.3.1.1.01.1.6.00 - Aluguéis e Arrendamentos - Juros de Mora</v>
      </c>
      <c r="U457" s="7" t="str">
        <f>Tabela813[[#This Row],[NR]]&amp; " - "&amp;Tabela813[[#This Row],[Especificação]]</f>
        <v>1.3.1.1.01.1.6.00 - Aluguéis e Arrendamentos - Juros de Mora</v>
      </c>
    </row>
    <row r="458" spans="1:21" ht="30" x14ac:dyDescent="0.25">
      <c r="A458" s="84"/>
      <c r="B458" s="73"/>
      <c r="C458" s="26" t="s">
        <v>1558</v>
      </c>
      <c r="D458" s="26" t="s">
        <v>1559</v>
      </c>
      <c r="E458" s="26" t="s">
        <v>1558</v>
      </c>
      <c r="F458" s="26" t="s">
        <v>1558</v>
      </c>
      <c r="G458" s="26" t="s">
        <v>1560</v>
      </c>
      <c r="H458" s="26" t="s">
        <v>1558</v>
      </c>
      <c r="I458" s="26" t="s">
        <v>1565</v>
      </c>
      <c r="J458" s="26" t="s">
        <v>1564</v>
      </c>
      <c r="K458" s="21" t="str">
        <f>IF(Tabela813[[#This Row],[C]]&lt;&gt;"",IF(Tabela813[[#This Row],[RED]]&lt;&gt;"",(Tabela813[[#This Row],[RED]] &amp; "."),"") &amp; CONCATENATE(Tabela813[[#This Row],[C]],".",Tabela813[[#This Row],[O]],".",Tabela813[[#This Row],[E]],".",Tabela813[[#This Row],[D1]],".",Tabela813[[#This Row],[D2]],".",Tabela813[[#This Row],[D3]],".",Tabela813[[#This Row],[T]],".",Tabela813[[#This Row],[D4]]),"")</f>
        <v>1.3.1.1.01.1.7.00</v>
      </c>
      <c r="L458" s="27" t="s">
        <v>1115</v>
      </c>
      <c r="M458" s="21" t="str">
        <f t="shared" si="7"/>
        <v>A</v>
      </c>
      <c r="N458" s="21">
        <f>IF(VALUE(Tabela813[[#This Row],[RED]]) &gt; 0,1,0) + IF(VALUE(J458)&gt;0,8,IF(VALUE(I458)&gt;0,7,IF(VALUE(H458)&gt;0,6,IF(VALUE(G458)&gt;0,5,IF(VALUE(F458)&gt;0,4,IF(VALUE(E458)&gt;0,3,IF(VALUE(D458)&gt;0,2,1)))))))</f>
        <v>7</v>
      </c>
      <c r="O458" s="26" t="s">
        <v>51</v>
      </c>
      <c r="P458" s="1" t="s">
        <v>199</v>
      </c>
      <c r="Q458" s="1"/>
      <c r="R458" s="21"/>
      <c r="S458" s="7" t="str">
        <f>Tabela813[[#This Row],[NR]]&amp;" - "&amp;Tabela813[[#This Row],[Especificação]]</f>
        <v>1.3.1.1.01.1.7.00 - Aluguéis e Arrendamentos - Dívida Ativa - Multas da Dívida Ativa</v>
      </c>
      <c r="T458" s="7" t="str">
        <f>Tabela813[[#This Row],[NR]]&amp;" - "&amp;Tabela813[[#This Row],[Especificação]]</f>
        <v>1.3.1.1.01.1.7.00 - Aluguéis e Arrendamentos - Dívida Ativa - Multas da Dívida Ativa</v>
      </c>
      <c r="U458" s="7" t="str">
        <f>Tabela813[[#This Row],[NR]]&amp; " - "&amp;Tabela813[[#This Row],[Especificação]]</f>
        <v>1.3.1.1.01.1.7.00 - Aluguéis e Arrendamentos - Dívida Ativa - Multas da Dívida Ativa</v>
      </c>
    </row>
    <row r="459" spans="1:21" ht="30" x14ac:dyDescent="0.25">
      <c r="A459" s="84"/>
      <c r="B459" s="73"/>
      <c r="C459" s="26" t="s">
        <v>1558</v>
      </c>
      <c r="D459" s="26" t="s">
        <v>1559</v>
      </c>
      <c r="E459" s="26" t="s">
        <v>1558</v>
      </c>
      <c r="F459" s="26" t="s">
        <v>1558</v>
      </c>
      <c r="G459" s="26" t="s">
        <v>1560</v>
      </c>
      <c r="H459" s="26" t="s">
        <v>1558</v>
      </c>
      <c r="I459" s="26" t="s">
        <v>1566</v>
      </c>
      <c r="J459" s="26" t="s">
        <v>1564</v>
      </c>
      <c r="K459" s="21" t="str">
        <f>IF(Tabela813[[#This Row],[C]]&lt;&gt;"",IF(Tabela813[[#This Row],[RED]]&lt;&gt;"",(Tabela813[[#This Row],[RED]] &amp; "."),"") &amp; CONCATENATE(Tabela813[[#This Row],[C]],".",Tabela813[[#This Row],[O]],".",Tabela813[[#This Row],[E]],".",Tabela813[[#This Row],[D1]],".",Tabela813[[#This Row],[D2]],".",Tabela813[[#This Row],[D3]],".",Tabela813[[#This Row],[T]],".",Tabela813[[#This Row],[D4]]),"")</f>
        <v>1.3.1.1.01.1.8.00</v>
      </c>
      <c r="L459" s="27" t="s">
        <v>1116</v>
      </c>
      <c r="M459" s="21" t="str">
        <f t="shared" si="7"/>
        <v>A</v>
      </c>
      <c r="N459" s="21">
        <f>IF(VALUE(Tabela813[[#This Row],[RED]]) &gt; 0,1,0) + IF(VALUE(J459)&gt;0,8,IF(VALUE(I459)&gt;0,7,IF(VALUE(H459)&gt;0,6,IF(VALUE(G459)&gt;0,5,IF(VALUE(F459)&gt;0,4,IF(VALUE(E459)&gt;0,3,IF(VALUE(D459)&gt;0,2,1)))))))</f>
        <v>7</v>
      </c>
      <c r="O459" s="26" t="s">
        <v>51</v>
      </c>
      <c r="P459" s="1" t="s">
        <v>199</v>
      </c>
      <c r="Q459" s="1"/>
      <c r="R459" s="21"/>
      <c r="S459" s="7" t="str">
        <f>Tabela813[[#This Row],[NR]]&amp;" - "&amp;Tabela813[[#This Row],[Especificação]]</f>
        <v>1.3.1.1.01.1.8.00 - Aluguéis e Arrendamentos - Juros de Mora da Dívida Ativa</v>
      </c>
      <c r="T459" s="7" t="str">
        <f>Tabela813[[#This Row],[NR]]&amp;" - "&amp;Tabela813[[#This Row],[Especificação]]</f>
        <v>1.3.1.1.01.1.8.00 - Aluguéis e Arrendamentos - Juros de Mora da Dívida Ativa</v>
      </c>
      <c r="U459" s="7" t="str">
        <f>Tabela813[[#This Row],[NR]]&amp; " - "&amp;Tabela813[[#This Row],[Especificação]]</f>
        <v>1.3.1.1.01.1.8.00 - Aluguéis e Arrendamentos - Juros de Mora da Dívida Ativa</v>
      </c>
    </row>
    <row r="460" spans="1:21" ht="30" x14ac:dyDescent="0.25">
      <c r="A460" s="84"/>
      <c r="B460" s="73"/>
      <c r="C460" s="26" t="s">
        <v>1558</v>
      </c>
      <c r="D460" s="26" t="s">
        <v>1559</v>
      </c>
      <c r="E460" s="26" t="s">
        <v>1558</v>
      </c>
      <c r="F460" s="26" t="s">
        <v>1558</v>
      </c>
      <c r="G460" s="26" t="s">
        <v>1560</v>
      </c>
      <c r="H460" s="26" t="s">
        <v>1567</v>
      </c>
      <c r="I460" s="26" t="s">
        <v>1561</v>
      </c>
      <c r="J460" s="26" t="s">
        <v>1564</v>
      </c>
      <c r="K460" s="21" t="str">
        <f>IF(Tabela813[[#This Row],[C]]&lt;&gt;"",IF(Tabela813[[#This Row],[RED]]&lt;&gt;"",(Tabela813[[#This Row],[RED]] &amp; "."),"") &amp; CONCATENATE(Tabela813[[#This Row],[C]],".",Tabela813[[#This Row],[O]],".",Tabela813[[#This Row],[E]],".",Tabela813[[#This Row],[D1]],".",Tabela813[[#This Row],[D2]],".",Tabela813[[#This Row],[D3]],".",Tabela813[[#This Row],[T]],".",Tabela813[[#This Row],[D4]]),"")</f>
        <v>1.3.1.1.01.2.0.00</v>
      </c>
      <c r="L460" s="27" t="s">
        <v>200</v>
      </c>
      <c r="M460" s="21" t="str">
        <f t="shared" si="7"/>
        <v>S</v>
      </c>
      <c r="N460" s="21">
        <f>IF(VALUE(Tabela813[[#This Row],[RED]]) &gt; 0,1,0) + IF(VALUE(J460)&gt;0,8,IF(VALUE(I460)&gt;0,7,IF(VALUE(H460)&gt;0,6,IF(VALUE(G460)&gt;0,5,IF(VALUE(F460)&gt;0,4,IF(VALUE(E460)&gt;0,3,IF(VALUE(D460)&gt;0,2,1)))))))</f>
        <v>6</v>
      </c>
      <c r="O460" s="26" t="s">
        <v>51</v>
      </c>
      <c r="P460" s="1" t="s">
        <v>201</v>
      </c>
      <c r="Q460" s="1"/>
      <c r="R460" s="21"/>
      <c r="S460" s="7" t="str">
        <f>Tabela813[[#This Row],[NR]]&amp;" - "&amp;Tabela813[[#This Row],[Especificação]]</f>
        <v>1.3.1.1.01.2.0.00 - Foros, Laudêmios e Tarifas de Ocupação</v>
      </c>
      <c r="T460" s="7" t="str">
        <f>Tabela813[[#This Row],[NR]]&amp;" - "&amp;Tabela813[[#This Row],[Especificação]]</f>
        <v>1.3.1.1.01.2.0.00 - Foros, Laudêmios e Tarifas de Ocupação</v>
      </c>
      <c r="U460" s="7" t="str">
        <f>Tabela813[[#This Row],[NR]]&amp; " - "&amp;Tabela813[[#This Row],[Especificação]]</f>
        <v>1.3.1.1.01.2.0.00 - Foros, Laudêmios e Tarifas de Ocupação</v>
      </c>
    </row>
    <row r="461" spans="1:21" ht="30" x14ac:dyDescent="0.25">
      <c r="A461" s="84"/>
      <c r="B461" s="73"/>
      <c r="C461" s="26" t="s">
        <v>1558</v>
      </c>
      <c r="D461" s="26" t="s">
        <v>1559</v>
      </c>
      <c r="E461" s="26" t="s">
        <v>1558</v>
      </c>
      <c r="F461" s="26" t="s">
        <v>1558</v>
      </c>
      <c r="G461" s="26" t="s">
        <v>1560</v>
      </c>
      <c r="H461" s="26" t="s">
        <v>1567</v>
      </c>
      <c r="I461" s="26" t="s">
        <v>1558</v>
      </c>
      <c r="J461" s="26" t="s">
        <v>1564</v>
      </c>
      <c r="K461" s="21" t="str">
        <f>IF(Tabela813[[#This Row],[C]]&lt;&gt;"",IF(Tabela813[[#This Row],[RED]]&lt;&gt;"",(Tabela813[[#This Row],[RED]] &amp; "."),"") &amp; CONCATENATE(Tabela813[[#This Row],[C]],".",Tabela813[[#This Row],[O]],".",Tabela813[[#This Row],[E]],".",Tabela813[[#This Row],[D1]],".",Tabela813[[#This Row],[D2]],".",Tabela813[[#This Row],[D3]],".",Tabela813[[#This Row],[T]],".",Tabela813[[#This Row],[D4]]),"")</f>
        <v>1.3.1.1.01.2.1.00</v>
      </c>
      <c r="L461" s="27" t="s">
        <v>1117</v>
      </c>
      <c r="M461" s="21" t="str">
        <f t="shared" si="7"/>
        <v>A</v>
      </c>
      <c r="N461" s="21">
        <f>IF(VALUE(Tabela813[[#This Row],[RED]]) &gt; 0,1,0) + IF(VALUE(J461)&gt;0,8,IF(VALUE(I461)&gt;0,7,IF(VALUE(H461)&gt;0,6,IF(VALUE(G461)&gt;0,5,IF(VALUE(F461)&gt;0,4,IF(VALUE(E461)&gt;0,3,IF(VALUE(D461)&gt;0,2,1)))))))</f>
        <v>7</v>
      </c>
      <c r="O461" s="26" t="s">
        <v>51</v>
      </c>
      <c r="P461" s="1" t="s">
        <v>201</v>
      </c>
      <c r="Q461" s="1"/>
      <c r="R461" s="21"/>
      <c r="S461" s="7" t="str">
        <f>Tabela813[[#This Row],[NR]]&amp;" - "&amp;Tabela813[[#This Row],[Especificação]]</f>
        <v>1.3.1.1.01.2.1.00 - Foros, Laudêmios e Tarifas de Ocupação - Principal</v>
      </c>
      <c r="T461" s="7" t="str">
        <f>Tabela813[[#This Row],[NR]]&amp;" - "&amp;Tabela813[[#This Row],[Especificação]]</f>
        <v>1.3.1.1.01.2.1.00 - Foros, Laudêmios e Tarifas de Ocupação - Principal</v>
      </c>
      <c r="U461" s="7" t="str">
        <f>Tabela813[[#This Row],[NR]]&amp; " - "&amp;Tabela813[[#This Row],[Especificação]]</f>
        <v>1.3.1.1.01.2.1.00 - Foros, Laudêmios e Tarifas de Ocupação - Principal</v>
      </c>
    </row>
    <row r="462" spans="1:21" ht="30" x14ac:dyDescent="0.25">
      <c r="A462" s="84"/>
      <c r="B462" s="73"/>
      <c r="C462" s="26" t="s">
        <v>1558</v>
      </c>
      <c r="D462" s="26" t="s">
        <v>1559</v>
      </c>
      <c r="E462" s="26" t="s">
        <v>1558</v>
      </c>
      <c r="F462" s="26" t="s">
        <v>1558</v>
      </c>
      <c r="G462" s="26" t="s">
        <v>1560</v>
      </c>
      <c r="H462" s="26" t="s">
        <v>1567</v>
      </c>
      <c r="I462" s="26" t="s">
        <v>1567</v>
      </c>
      <c r="J462" s="26" t="s">
        <v>1564</v>
      </c>
      <c r="K462" s="21" t="str">
        <f>IF(Tabela813[[#This Row],[C]]&lt;&gt;"",IF(Tabela813[[#This Row],[RED]]&lt;&gt;"",(Tabela813[[#This Row],[RED]] &amp; "."),"") &amp; CONCATENATE(Tabela813[[#This Row],[C]],".",Tabela813[[#This Row],[O]],".",Tabela813[[#This Row],[E]],".",Tabela813[[#This Row],[D1]],".",Tabela813[[#This Row],[D2]],".",Tabela813[[#This Row],[D3]],".",Tabela813[[#This Row],[T]],".",Tabela813[[#This Row],[D4]]),"")</f>
        <v>1.3.1.1.01.2.2.00</v>
      </c>
      <c r="L462" s="27" t="s">
        <v>1118</v>
      </c>
      <c r="M462" s="21" t="str">
        <f t="shared" si="7"/>
        <v>A</v>
      </c>
      <c r="N462" s="21">
        <f>IF(VALUE(Tabela813[[#This Row],[RED]]) &gt; 0,1,0) + IF(VALUE(J462)&gt;0,8,IF(VALUE(I462)&gt;0,7,IF(VALUE(H462)&gt;0,6,IF(VALUE(G462)&gt;0,5,IF(VALUE(F462)&gt;0,4,IF(VALUE(E462)&gt;0,3,IF(VALUE(D462)&gt;0,2,1)))))))</f>
        <v>7</v>
      </c>
      <c r="O462" s="26" t="s">
        <v>51</v>
      </c>
      <c r="P462" s="1" t="s">
        <v>201</v>
      </c>
      <c r="Q462" s="1"/>
      <c r="R462" s="21"/>
      <c r="S462" s="7" t="str">
        <f>Tabela813[[#This Row],[NR]]&amp;" - "&amp;Tabela813[[#This Row],[Especificação]]</f>
        <v>1.3.1.1.01.2.2.00 - Foros, Laudêmios e Tarifas de Ocupação - Multas e Juros de Mora</v>
      </c>
      <c r="T462" s="7" t="str">
        <f>Tabela813[[#This Row],[NR]]&amp;" - "&amp;Tabela813[[#This Row],[Especificação]]</f>
        <v>1.3.1.1.01.2.2.00 - Foros, Laudêmios e Tarifas de Ocupação - Multas e Juros de Mora</v>
      </c>
      <c r="U462" s="7" t="str">
        <f>Tabela813[[#This Row],[NR]]&amp; " - "&amp;Tabela813[[#This Row],[Especificação]]</f>
        <v>1.3.1.1.01.2.2.00 - Foros, Laudêmios e Tarifas de Ocupação - Multas e Juros de Mora</v>
      </c>
    </row>
    <row r="463" spans="1:21" ht="30" x14ac:dyDescent="0.25">
      <c r="A463" s="84"/>
      <c r="B463" s="73"/>
      <c r="C463" s="26" t="s">
        <v>1558</v>
      </c>
      <c r="D463" s="26" t="s">
        <v>1559</v>
      </c>
      <c r="E463" s="26" t="s">
        <v>1558</v>
      </c>
      <c r="F463" s="26" t="s">
        <v>1558</v>
      </c>
      <c r="G463" s="26" t="s">
        <v>1560</v>
      </c>
      <c r="H463" s="26" t="s">
        <v>1567</v>
      </c>
      <c r="I463" s="26" t="s">
        <v>1559</v>
      </c>
      <c r="J463" s="26" t="s">
        <v>1564</v>
      </c>
      <c r="K463" s="21" t="str">
        <f>IF(Tabela813[[#This Row],[C]]&lt;&gt;"",IF(Tabela813[[#This Row],[RED]]&lt;&gt;"",(Tabela813[[#This Row],[RED]] &amp; "."),"") &amp; CONCATENATE(Tabela813[[#This Row],[C]],".",Tabela813[[#This Row],[O]],".",Tabela813[[#This Row],[E]],".",Tabela813[[#This Row],[D1]],".",Tabela813[[#This Row],[D2]],".",Tabela813[[#This Row],[D3]],".",Tabela813[[#This Row],[T]],".",Tabela813[[#This Row],[D4]]),"")</f>
        <v>1.3.1.1.01.2.3.00</v>
      </c>
      <c r="L463" s="27" t="s">
        <v>1119</v>
      </c>
      <c r="M463" s="21" t="str">
        <f t="shared" si="7"/>
        <v>A</v>
      </c>
      <c r="N463" s="21">
        <f>IF(VALUE(Tabela813[[#This Row],[RED]]) &gt; 0,1,0) + IF(VALUE(J463)&gt;0,8,IF(VALUE(I463)&gt;0,7,IF(VALUE(H463)&gt;0,6,IF(VALUE(G463)&gt;0,5,IF(VALUE(F463)&gt;0,4,IF(VALUE(E463)&gt;0,3,IF(VALUE(D463)&gt;0,2,1)))))))</f>
        <v>7</v>
      </c>
      <c r="O463" s="26" t="s">
        <v>51</v>
      </c>
      <c r="P463" s="1" t="s">
        <v>201</v>
      </c>
      <c r="Q463" s="1"/>
      <c r="R463" s="21"/>
      <c r="S463" s="7" t="str">
        <f>Tabela813[[#This Row],[NR]]&amp;" - "&amp;Tabela813[[#This Row],[Especificação]]</f>
        <v>1.3.1.1.01.2.3.00 - Foros, Laudêmios e Tarifas de Ocupação - Dívida Ativa</v>
      </c>
      <c r="T463" s="7" t="str">
        <f>Tabela813[[#This Row],[NR]]&amp;" - "&amp;Tabela813[[#This Row],[Especificação]]</f>
        <v>1.3.1.1.01.2.3.00 - Foros, Laudêmios e Tarifas de Ocupação - Dívida Ativa</v>
      </c>
      <c r="U463" s="7" t="str">
        <f>Tabela813[[#This Row],[NR]]&amp; " - "&amp;Tabela813[[#This Row],[Especificação]]</f>
        <v>1.3.1.1.01.2.3.00 - Foros, Laudêmios e Tarifas de Ocupação - Dívida Ativa</v>
      </c>
    </row>
    <row r="464" spans="1:21" ht="30" x14ac:dyDescent="0.25">
      <c r="A464" s="84"/>
      <c r="B464" s="73"/>
      <c r="C464" s="26" t="s">
        <v>1558</v>
      </c>
      <c r="D464" s="26" t="s">
        <v>1559</v>
      </c>
      <c r="E464" s="26" t="s">
        <v>1558</v>
      </c>
      <c r="F464" s="26" t="s">
        <v>1558</v>
      </c>
      <c r="G464" s="26" t="s">
        <v>1560</v>
      </c>
      <c r="H464" s="26" t="s">
        <v>1567</v>
      </c>
      <c r="I464" s="26" t="s">
        <v>1568</v>
      </c>
      <c r="J464" s="26" t="s">
        <v>1564</v>
      </c>
      <c r="K464" s="21" t="str">
        <f>IF(Tabela813[[#This Row],[C]]&lt;&gt;"",IF(Tabela813[[#This Row],[RED]]&lt;&gt;"",(Tabela813[[#This Row],[RED]] &amp; "."),"") &amp; CONCATENATE(Tabela813[[#This Row],[C]],".",Tabela813[[#This Row],[O]],".",Tabela813[[#This Row],[E]],".",Tabela813[[#This Row],[D1]],".",Tabela813[[#This Row],[D2]],".",Tabela813[[#This Row],[D3]],".",Tabela813[[#This Row],[T]],".",Tabela813[[#This Row],[D4]]),"")</f>
        <v>1.3.1.1.01.2.4.00</v>
      </c>
      <c r="L464" s="27" t="s">
        <v>1120</v>
      </c>
      <c r="M464" s="21" t="str">
        <f t="shared" si="7"/>
        <v>A</v>
      </c>
      <c r="N464" s="21">
        <f>IF(VALUE(Tabela813[[#This Row],[RED]]) &gt; 0,1,0) + IF(VALUE(J464)&gt;0,8,IF(VALUE(I464)&gt;0,7,IF(VALUE(H464)&gt;0,6,IF(VALUE(G464)&gt;0,5,IF(VALUE(F464)&gt;0,4,IF(VALUE(E464)&gt;0,3,IF(VALUE(D464)&gt;0,2,1)))))))</f>
        <v>7</v>
      </c>
      <c r="O464" s="26" t="s">
        <v>51</v>
      </c>
      <c r="P464" s="1" t="s">
        <v>201</v>
      </c>
      <c r="Q464" s="1"/>
      <c r="R464" s="21"/>
      <c r="S464" s="7" t="str">
        <f>Tabela813[[#This Row],[NR]]&amp;" - "&amp;Tabela813[[#This Row],[Especificação]]</f>
        <v>1.3.1.1.01.2.4.00 - Foros, Laudêmios e Tarifas de Ocupação - Dívida Ativa - Multas e Juros de Mora da Dívida Ativa</v>
      </c>
      <c r="T464" s="7" t="str">
        <f>Tabela813[[#This Row],[NR]]&amp;" - "&amp;Tabela813[[#This Row],[Especificação]]</f>
        <v>1.3.1.1.01.2.4.00 - Foros, Laudêmios e Tarifas de Ocupação - Dívida Ativa - Multas e Juros de Mora da Dívida Ativa</v>
      </c>
      <c r="U464" s="7" t="str">
        <f>Tabela813[[#This Row],[NR]]&amp; " - "&amp;Tabela813[[#This Row],[Especificação]]</f>
        <v>1.3.1.1.01.2.4.00 - Foros, Laudêmios e Tarifas de Ocupação - Dívida Ativa - Multas e Juros de Mora da Dívida Ativa</v>
      </c>
    </row>
    <row r="465" spans="1:21" ht="30" x14ac:dyDescent="0.25">
      <c r="A465" s="84"/>
      <c r="B465" s="73"/>
      <c r="C465" s="26" t="s">
        <v>1558</v>
      </c>
      <c r="D465" s="26" t="s">
        <v>1559</v>
      </c>
      <c r="E465" s="26" t="s">
        <v>1558</v>
      </c>
      <c r="F465" s="26" t="s">
        <v>1558</v>
      </c>
      <c r="G465" s="26" t="s">
        <v>1560</v>
      </c>
      <c r="H465" s="26" t="s">
        <v>1567</v>
      </c>
      <c r="I465" s="26" t="s">
        <v>1569</v>
      </c>
      <c r="J465" s="26" t="s">
        <v>1564</v>
      </c>
      <c r="K465" s="21" t="str">
        <f>IF(Tabela813[[#This Row],[C]]&lt;&gt;"",IF(Tabela813[[#This Row],[RED]]&lt;&gt;"",(Tabela813[[#This Row],[RED]] &amp; "."),"") &amp; CONCATENATE(Tabela813[[#This Row],[C]],".",Tabela813[[#This Row],[O]],".",Tabela813[[#This Row],[E]],".",Tabela813[[#This Row],[D1]],".",Tabela813[[#This Row],[D2]],".",Tabela813[[#This Row],[D3]],".",Tabela813[[#This Row],[T]],".",Tabela813[[#This Row],[D4]]),"")</f>
        <v>1.3.1.1.01.2.5.00</v>
      </c>
      <c r="L465" s="27" t="s">
        <v>1121</v>
      </c>
      <c r="M465" s="21" t="str">
        <f t="shared" si="7"/>
        <v>A</v>
      </c>
      <c r="N465" s="21">
        <f>IF(VALUE(Tabela813[[#This Row],[RED]]) &gt; 0,1,0) + IF(VALUE(J465)&gt;0,8,IF(VALUE(I465)&gt;0,7,IF(VALUE(H465)&gt;0,6,IF(VALUE(G465)&gt;0,5,IF(VALUE(F465)&gt;0,4,IF(VALUE(E465)&gt;0,3,IF(VALUE(D465)&gt;0,2,1)))))))</f>
        <v>7</v>
      </c>
      <c r="O465" s="26" t="s">
        <v>51</v>
      </c>
      <c r="P465" s="1" t="s">
        <v>201</v>
      </c>
      <c r="Q465" s="1"/>
      <c r="R465" s="21"/>
      <c r="S465" s="7" t="str">
        <f>Tabela813[[#This Row],[NR]]&amp;" - "&amp;Tabela813[[#This Row],[Especificação]]</f>
        <v>1.3.1.1.01.2.5.00 - Foros, Laudêmios e Tarifas de Ocupação - Multas</v>
      </c>
      <c r="T465" s="7" t="str">
        <f>Tabela813[[#This Row],[NR]]&amp;" - "&amp;Tabela813[[#This Row],[Especificação]]</f>
        <v>1.3.1.1.01.2.5.00 - Foros, Laudêmios e Tarifas de Ocupação - Multas</v>
      </c>
      <c r="U465" s="7" t="str">
        <f>Tabela813[[#This Row],[NR]]&amp; " - "&amp;Tabela813[[#This Row],[Especificação]]</f>
        <v>1.3.1.1.01.2.5.00 - Foros, Laudêmios e Tarifas de Ocupação - Multas</v>
      </c>
    </row>
    <row r="466" spans="1:21" ht="30" x14ac:dyDescent="0.25">
      <c r="A466" s="84"/>
      <c r="B466" s="73"/>
      <c r="C466" s="26" t="s">
        <v>1558</v>
      </c>
      <c r="D466" s="26" t="s">
        <v>1559</v>
      </c>
      <c r="E466" s="26" t="s">
        <v>1558</v>
      </c>
      <c r="F466" s="26" t="s">
        <v>1558</v>
      </c>
      <c r="G466" s="26" t="s">
        <v>1560</v>
      </c>
      <c r="H466" s="26" t="s">
        <v>1567</v>
      </c>
      <c r="I466" s="26" t="s">
        <v>1563</v>
      </c>
      <c r="J466" s="26" t="s">
        <v>1564</v>
      </c>
      <c r="K466" s="21" t="str">
        <f>IF(Tabela813[[#This Row],[C]]&lt;&gt;"",IF(Tabela813[[#This Row],[RED]]&lt;&gt;"",(Tabela813[[#This Row],[RED]] &amp; "."),"") &amp; CONCATENATE(Tabela813[[#This Row],[C]],".",Tabela813[[#This Row],[O]],".",Tabela813[[#This Row],[E]],".",Tabela813[[#This Row],[D1]],".",Tabela813[[#This Row],[D2]],".",Tabela813[[#This Row],[D3]],".",Tabela813[[#This Row],[T]],".",Tabela813[[#This Row],[D4]]),"")</f>
        <v>1.3.1.1.01.2.6.00</v>
      </c>
      <c r="L466" s="27" t="s">
        <v>1122</v>
      </c>
      <c r="M466" s="21" t="str">
        <f t="shared" si="7"/>
        <v>A</v>
      </c>
      <c r="N466" s="21">
        <f>IF(VALUE(Tabela813[[#This Row],[RED]]) &gt; 0,1,0) + IF(VALUE(J466)&gt;0,8,IF(VALUE(I466)&gt;0,7,IF(VALUE(H466)&gt;0,6,IF(VALUE(G466)&gt;0,5,IF(VALUE(F466)&gt;0,4,IF(VALUE(E466)&gt;0,3,IF(VALUE(D466)&gt;0,2,1)))))))</f>
        <v>7</v>
      </c>
      <c r="O466" s="26" t="s">
        <v>51</v>
      </c>
      <c r="P466" s="1" t="s">
        <v>201</v>
      </c>
      <c r="Q466" s="1"/>
      <c r="R466" s="21"/>
      <c r="S466" s="7" t="str">
        <f>Tabela813[[#This Row],[NR]]&amp;" - "&amp;Tabela813[[#This Row],[Especificação]]</f>
        <v>1.3.1.1.01.2.6.00 - Foros, Laudêmios e Tarifas de Ocupação - Juros de Mora</v>
      </c>
      <c r="T466" s="7" t="str">
        <f>Tabela813[[#This Row],[NR]]&amp;" - "&amp;Tabela813[[#This Row],[Especificação]]</f>
        <v>1.3.1.1.01.2.6.00 - Foros, Laudêmios e Tarifas de Ocupação - Juros de Mora</v>
      </c>
      <c r="U466" s="7" t="str">
        <f>Tabela813[[#This Row],[NR]]&amp; " - "&amp;Tabela813[[#This Row],[Especificação]]</f>
        <v>1.3.1.1.01.2.6.00 - Foros, Laudêmios e Tarifas de Ocupação - Juros de Mora</v>
      </c>
    </row>
    <row r="467" spans="1:21" ht="30" x14ac:dyDescent="0.25">
      <c r="A467" s="84"/>
      <c r="B467" s="73"/>
      <c r="C467" s="26" t="s">
        <v>1558</v>
      </c>
      <c r="D467" s="26" t="s">
        <v>1559</v>
      </c>
      <c r="E467" s="26" t="s">
        <v>1558</v>
      </c>
      <c r="F467" s="26" t="s">
        <v>1558</v>
      </c>
      <c r="G467" s="26" t="s">
        <v>1560</v>
      </c>
      <c r="H467" s="26" t="s">
        <v>1567</v>
      </c>
      <c r="I467" s="26" t="s">
        <v>1565</v>
      </c>
      <c r="J467" s="26" t="s">
        <v>1564</v>
      </c>
      <c r="K467" s="21" t="str">
        <f>IF(Tabela813[[#This Row],[C]]&lt;&gt;"",IF(Tabela813[[#This Row],[RED]]&lt;&gt;"",(Tabela813[[#This Row],[RED]] &amp; "."),"") &amp; CONCATENATE(Tabela813[[#This Row],[C]],".",Tabela813[[#This Row],[O]],".",Tabela813[[#This Row],[E]],".",Tabela813[[#This Row],[D1]],".",Tabela813[[#This Row],[D2]],".",Tabela813[[#This Row],[D3]],".",Tabela813[[#This Row],[T]],".",Tabela813[[#This Row],[D4]]),"")</f>
        <v>1.3.1.1.01.2.7.00</v>
      </c>
      <c r="L467" s="27" t="s">
        <v>1123</v>
      </c>
      <c r="M467" s="21" t="str">
        <f t="shared" si="7"/>
        <v>A</v>
      </c>
      <c r="N467" s="21">
        <f>IF(VALUE(Tabela813[[#This Row],[RED]]) &gt; 0,1,0) + IF(VALUE(J467)&gt;0,8,IF(VALUE(I467)&gt;0,7,IF(VALUE(H467)&gt;0,6,IF(VALUE(G467)&gt;0,5,IF(VALUE(F467)&gt;0,4,IF(VALUE(E467)&gt;0,3,IF(VALUE(D467)&gt;0,2,1)))))))</f>
        <v>7</v>
      </c>
      <c r="O467" s="26" t="s">
        <v>51</v>
      </c>
      <c r="P467" s="1" t="s">
        <v>201</v>
      </c>
      <c r="Q467" s="1"/>
      <c r="R467" s="21"/>
      <c r="S467" s="7" t="str">
        <f>Tabela813[[#This Row],[NR]]&amp;" - "&amp;Tabela813[[#This Row],[Especificação]]</f>
        <v>1.3.1.1.01.2.7.00 - Foros, Laudêmios e Tarifas de Ocupação - Dívida Ativa - Multas da Dívida Ativa</v>
      </c>
      <c r="T467" s="7" t="str">
        <f>Tabela813[[#This Row],[NR]]&amp;" - "&amp;Tabela813[[#This Row],[Especificação]]</f>
        <v>1.3.1.1.01.2.7.00 - Foros, Laudêmios e Tarifas de Ocupação - Dívida Ativa - Multas da Dívida Ativa</v>
      </c>
      <c r="U467" s="7" t="str">
        <f>Tabela813[[#This Row],[NR]]&amp; " - "&amp;Tabela813[[#This Row],[Especificação]]</f>
        <v>1.3.1.1.01.2.7.00 - Foros, Laudêmios e Tarifas de Ocupação - Dívida Ativa - Multas da Dívida Ativa</v>
      </c>
    </row>
    <row r="468" spans="1:21" ht="30" x14ac:dyDescent="0.25">
      <c r="A468" s="84"/>
      <c r="B468" s="73"/>
      <c r="C468" s="26" t="s">
        <v>1558</v>
      </c>
      <c r="D468" s="26" t="s">
        <v>1559</v>
      </c>
      <c r="E468" s="26" t="s">
        <v>1558</v>
      </c>
      <c r="F468" s="26" t="s">
        <v>1558</v>
      </c>
      <c r="G468" s="26" t="s">
        <v>1560</v>
      </c>
      <c r="H468" s="26" t="s">
        <v>1567</v>
      </c>
      <c r="I468" s="26" t="s">
        <v>1566</v>
      </c>
      <c r="J468" s="26" t="s">
        <v>1564</v>
      </c>
      <c r="K468" s="21" t="str">
        <f>IF(Tabela813[[#This Row],[C]]&lt;&gt;"",IF(Tabela813[[#This Row],[RED]]&lt;&gt;"",(Tabela813[[#This Row],[RED]] &amp; "."),"") &amp; CONCATENATE(Tabela813[[#This Row],[C]],".",Tabela813[[#This Row],[O]],".",Tabela813[[#This Row],[E]],".",Tabela813[[#This Row],[D1]],".",Tabela813[[#This Row],[D2]],".",Tabela813[[#This Row],[D3]],".",Tabela813[[#This Row],[T]],".",Tabela813[[#This Row],[D4]]),"")</f>
        <v>1.3.1.1.01.2.8.00</v>
      </c>
      <c r="L468" s="27" t="s">
        <v>1124</v>
      </c>
      <c r="M468" s="21" t="str">
        <f t="shared" si="7"/>
        <v>A</v>
      </c>
      <c r="N468" s="21">
        <f>IF(VALUE(Tabela813[[#This Row],[RED]]) &gt; 0,1,0) + IF(VALUE(J468)&gt;0,8,IF(VALUE(I468)&gt;0,7,IF(VALUE(H468)&gt;0,6,IF(VALUE(G468)&gt;0,5,IF(VALUE(F468)&gt;0,4,IF(VALUE(E468)&gt;0,3,IF(VALUE(D468)&gt;0,2,1)))))))</f>
        <v>7</v>
      </c>
      <c r="O468" s="26" t="s">
        <v>51</v>
      </c>
      <c r="P468" s="1" t="s">
        <v>201</v>
      </c>
      <c r="Q468" s="1"/>
      <c r="R468" s="21"/>
      <c r="S468" s="7" t="str">
        <f>Tabela813[[#This Row],[NR]]&amp;" - "&amp;Tabela813[[#This Row],[Especificação]]</f>
        <v>1.3.1.1.01.2.8.00 - Foros, Laudêmios e Tarifas de Ocupação - Juros de Mora da Dívida Ativa</v>
      </c>
      <c r="T468" s="7" t="str">
        <f>Tabela813[[#This Row],[NR]]&amp;" - "&amp;Tabela813[[#This Row],[Especificação]]</f>
        <v>1.3.1.1.01.2.8.00 - Foros, Laudêmios e Tarifas de Ocupação - Juros de Mora da Dívida Ativa</v>
      </c>
      <c r="U468" s="7" t="str">
        <f>Tabela813[[#This Row],[NR]]&amp; " - "&amp;Tabela813[[#This Row],[Especificação]]</f>
        <v>1.3.1.1.01.2.8.00 - Foros, Laudêmios e Tarifas de Ocupação - Juros de Mora da Dívida Ativa</v>
      </c>
    </row>
    <row r="469" spans="1:21" ht="45" x14ac:dyDescent="0.25">
      <c r="A469" s="84"/>
      <c r="B469" s="73"/>
      <c r="C469" s="26" t="s">
        <v>1558</v>
      </c>
      <c r="D469" s="26" t="s">
        <v>1559</v>
      </c>
      <c r="E469" s="26" t="s">
        <v>1558</v>
      </c>
      <c r="F469" s="26" t="s">
        <v>1558</v>
      </c>
      <c r="G469" s="26" t="s">
        <v>1562</v>
      </c>
      <c r="H469" s="26" t="s">
        <v>1561</v>
      </c>
      <c r="I469" s="26" t="s">
        <v>1561</v>
      </c>
      <c r="J469" s="26" t="s">
        <v>1564</v>
      </c>
      <c r="K469" s="21" t="str">
        <f>IF(Tabela813[[#This Row],[C]]&lt;&gt;"",IF(Tabela813[[#This Row],[RED]]&lt;&gt;"",(Tabela813[[#This Row],[RED]] &amp; "."),"") &amp; CONCATENATE(Tabela813[[#This Row],[C]],".",Tabela813[[#This Row],[O]],".",Tabela813[[#This Row],[E]],".",Tabela813[[#This Row],[D1]],".",Tabela813[[#This Row],[D2]],".",Tabela813[[#This Row],[D3]],".",Tabela813[[#This Row],[T]],".",Tabela813[[#This Row],[D4]]),"")</f>
        <v>1.3.1.1.02.0.0.00</v>
      </c>
      <c r="L469" s="27" t="s">
        <v>202</v>
      </c>
      <c r="M469" s="21" t="str">
        <f t="shared" si="7"/>
        <v>S</v>
      </c>
      <c r="N469" s="21">
        <f>IF(VALUE(Tabela813[[#This Row],[RED]]) &gt; 0,1,0) + IF(VALUE(J469)&gt;0,8,IF(VALUE(I469)&gt;0,7,IF(VALUE(H469)&gt;0,6,IF(VALUE(G469)&gt;0,5,IF(VALUE(F469)&gt;0,4,IF(VALUE(E469)&gt;0,3,IF(VALUE(D469)&gt;0,2,1)))))))</f>
        <v>5</v>
      </c>
      <c r="O469" s="26" t="s">
        <v>51</v>
      </c>
      <c r="P469" s="1" t="s">
        <v>203</v>
      </c>
      <c r="Q469" s="1"/>
      <c r="R469" s="21"/>
      <c r="S469" s="7" t="str">
        <f>Tabela813[[#This Row],[NR]]&amp;" - "&amp;Tabela813[[#This Row],[Especificação]]</f>
        <v>1.3.1.1.02.0.0.00 - Concessão, Permissão, Autorização ou Cessão do Direito de Uso de Bens Imóveis Públicos</v>
      </c>
      <c r="T469" s="7" t="str">
        <f>Tabela813[[#This Row],[NR]]&amp;" - "&amp;Tabela813[[#This Row],[Especificação]]</f>
        <v>1.3.1.1.02.0.0.00 - Concessão, Permissão, Autorização ou Cessão do Direito de Uso de Bens Imóveis Públicos</v>
      </c>
      <c r="U469" s="7" t="str">
        <f>Tabela813[[#This Row],[NR]]&amp; " - "&amp;Tabela813[[#This Row],[Especificação]]</f>
        <v>1.3.1.1.02.0.0.00 - Concessão, Permissão, Autorização ou Cessão do Direito de Uso de Bens Imóveis Públicos</v>
      </c>
    </row>
    <row r="470" spans="1:21" ht="45" x14ac:dyDescent="0.25">
      <c r="A470" s="84"/>
      <c r="B470" s="73"/>
      <c r="C470" s="26" t="s">
        <v>1558</v>
      </c>
      <c r="D470" s="26" t="s">
        <v>1559</v>
      </c>
      <c r="E470" s="26" t="s">
        <v>1558</v>
      </c>
      <c r="F470" s="26" t="s">
        <v>1558</v>
      </c>
      <c r="G470" s="26" t="s">
        <v>1562</v>
      </c>
      <c r="H470" s="26" t="s">
        <v>1561</v>
      </c>
      <c r="I470" s="26" t="s">
        <v>1558</v>
      </c>
      <c r="J470" s="26" t="s">
        <v>1564</v>
      </c>
      <c r="K470" s="21" t="str">
        <f>IF(Tabela813[[#This Row],[C]]&lt;&gt;"",IF(Tabela813[[#This Row],[RED]]&lt;&gt;"",(Tabela813[[#This Row],[RED]] &amp; "."),"") &amp; CONCATENATE(Tabela813[[#This Row],[C]],".",Tabela813[[#This Row],[O]],".",Tabela813[[#This Row],[E]],".",Tabela813[[#This Row],[D1]],".",Tabela813[[#This Row],[D2]],".",Tabela813[[#This Row],[D3]],".",Tabela813[[#This Row],[T]],".",Tabela813[[#This Row],[D4]]),"")</f>
        <v>1.3.1.1.02.0.1.00</v>
      </c>
      <c r="L470" s="27" t="s">
        <v>1125</v>
      </c>
      <c r="M470" s="21" t="str">
        <f t="shared" si="7"/>
        <v>A</v>
      </c>
      <c r="N470" s="21">
        <f>IF(VALUE(Tabela813[[#This Row],[RED]]) &gt; 0,1,0) + IF(VALUE(J470)&gt;0,8,IF(VALUE(I470)&gt;0,7,IF(VALUE(H470)&gt;0,6,IF(VALUE(G470)&gt;0,5,IF(VALUE(F470)&gt;0,4,IF(VALUE(E470)&gt;0,3,IF(VALUE(D470)&gt;0,2,1)))))))</f>
        <v>7</v>
      </c>
      <c r="O470" s="26" t="s">
        <v>51</v>
      </c>
      <c r="P470" s="1" t="s">
        <v>203</v>
      </c>
      <c r="Q470" s="1"/>
      <c r="R470" s="21"/>
      <c r="S470" s="7" t="str">
        <f>Tabela813[[#This Row],[NR]]&amp;" - "&amp;Tabela813[[#This Row],[Especificação]]</f>
        <v>1.3.1.1.02.0.1.00 - Concessão, Permissão, Autorização ou Cessão do Direito de Uso de Bens Imóveis Públicos - Principal</v>
      </c>
      <c r="T470" s="7" t="str">
        <f>Tabela813[[#This Row],[NR]]&amp;" - "&amp;Tabela813[[#This Row],[Especificação]]</f>
        <v>1.3.1.1.02.0.1.00 - Concessão, Permissão, Autorização ou Cessão do Direito de Uso de Bens Imóveis Públicos - Principal</v>
      </c>
      <c r="U470" s="7" t="str">
        <f>Tabela813[[#This Row],[NR]]&amp; " - "&amp;Tabela813[[#This Row],[Especificação]]</f>
        <v>1.3.1.1.02.0.1.00 - Concessão, Permissão, Autorização ou Cessão do Direito de Uso de Bens Imóveis Públicos - Principal</v>
      </c>
    </row>
    <row r="471" spans="1:21" ht="45" x14ac:dyDescent="0.25">
      <c r="A471" s="84"/>
      <c r="B471" s="73"/>
      <c r="C471" s="26" t="s">
        <v>1558</v>
      </c>
      <c r="D471" s="26" t="s">
        <v>1559</v>
      </c>
      <c r="E471" s="26" t="s">
        <v>1558</v>
      </c>
      <c r="F471" s="26" t="s">
        <v>1558</v>
      </c>
      <c r="G471" s="26" t="s">
        <v>1562</v>
      </c>
      <c r="H471" s="26" t="s">
        <v>1561</v>
      </c>
      <c r="I471" s="26" t="s">
        <v>1567</v>
      </c>
      <c r="J471" s="26" t="s">
        <v>1564</v>
      </c>
      <c r="K471" s="21" t="str">
        <f>IF(Tabela813[[#This Row],[C]]&lt;&gt;"",IF(Tabela813[[#This Row],[RED]]&lt;&gt;"",(Tabela813[[#This Row],[RED]] &amp; "."),"") &amp; CONCATENATE(Tabela813[[#This Row],[C]],".",Tabela813[[#This Row],[O]],".",Tabela813[[#This Row],[E]],".",Tabela813[[#This Row],[D1]],".",Tabela813[[#This Row],[D2]],".",Tabela813[[#This Row],[D3]],".",Tabela813[[#This Row],[T]],".",Tabela813[[#This Row],[D4]]),"")</f>
        <v>1.3.1.1.02.0.2.00</v>
      </c>
      <c r="L471" s="27" t="s">
        <v>1126</v>
      </c>
      <c r="M471" s="21" t="str">
        <f t="shared" si="7"/>
        <v>A</v>
      </c>
      <c r="N471" s="21">
        <f>IF(VALUE(Tabela813[[#This Row],[RED]]) &gt; 0,1,0) + IF(VALUE(J471)&gt;0,8,IF(VALUE(I471)&gt;0,7,IF(VALUE(H471)&gt;0,6,IF(VALUE(G471)&gt;0,5,IF(VALUE(F471)&gt;0,4,IF(VALUE(E471)&gt;0,3,IF(VALUE(D471)&gt;0,2,1)))))))</f>
        <v>7</v>
      </c>
      <c r="O471" s="26" t="s">
        <v>51</v>
      </c>
      <c r="P471" s="1" t="s">
        <v>203</v>
      </c>
      <c r="Q471" s="1"/>
      <c r="R471" s="21"/>
      <c r="S471" s="7" t="str">
        <f>Tabela813[[#This Row],[NR]]&amp;" - "&amp;Tabela813[[#This Row],[Especificação]]</f>
        <v>1.3.1.1.02.0.2.00 - Concessão, Permissão, Autorização ou Cessão do Direito de Uso de Bens Imóveis Públicos - Multas e Juros de Mora</v>
      </c>
      <c r="T471" s="7" t="str">
        <f>Tabela813[[#This Row],[NR]]&amp;" - "&amp;Tabela813[[#This Row],[Especificação]]</f>
        <v>1.3.1.1.02.0.2.00 - Concessão, Permissão, Autorização ou Cessão do Direito de Uso de Bens Imóveis Públicos - Multas e Juros de Mora</v>
      </c>
      <c r="U471" s="7" t="str">
        <f>Tabela813[[#This Row],[NR]]&amp; " - "&amp;Tabela813[[#This Row],[Especificação]]</f>
        <v>1.3.1.1.02.0.2.00 - Concessão, Permissão, Autorização ou Cessão do Direito de Uso de Bens Imóveis Públicos - Multas e Juros de Mora</v>
      </c>
    </row>
    <row r="472" spans="1:21" ht="45" x14ac:dyDescent="0.25">
      <c r="A472" s="84"/>
      <c r="B472" s="73"/>
      <c r="C472" s="26" t="s">
        <v>1558</v>
      </c>
      <c r="D472" s="26" t="s">
        <v>1559</v>
      </c>
      <c r="E472" s="26" t="s">
        <v>1558</v>
      </c>
      <c r="F472" s="26" t="s">
        <v>1558</v>
      </c>
      <c r="G472" s="26" t="s">
        <v>1562</v>
      </c>
      <c r="H472" s="26" t="s">
        <v>1561</v>
      </c>
      <c r="I472" s="26" t="s">
        <v>1559</v>
      </c>
      <c r="J472" s="26" t="s">
        <v>1564</v>
      </c>
      <c r="K472" s="21" t="str">
        <f>IF(Tabela813[[#This Row],[C]]&lt;&gt;"",IF(Tabela813[[#This Row],[RED]]&lt;&gt;"",(Tabela813[[#This Row],[RED]] &amp; "."),"") &amp; CONCATENATE(Tabela813[[#This Row],[C]],".",Tabela813[[#This Row],[O]],".",Tabela813[[#This Row],[E]],".",Tabela813[[#This Row],[D1]],".",Tabela813[[#This Row],[D2]],".",Tabela813[[#This Row],[D3]],".",Tabela813[[#This Row],[T]],".",Tabela813[[#This Row],[D4]]),"")</f>
        <v>1.3.1.1.02.0.3.00</v>
      </c>
      <c r="L472" s="27" t="s">
        <v>1127</v>
      </c>
      <c r="M472" s="21" t="str">
        <f t="shared" si="7"/>
        <v>A</v>
      </c>
      <c r="N472" s="21">
        <f>IF(VALUE(Tabela813[[#This Row],[RED]]) &gt; 0,1,0) + IF(VALUE(J472)&gt;0,8,IF(VALUE(I472)&gt;0,7,IF(VALUE(H472)&gt;0,6,IF(VALUE(G472)&gt;0,5,IF(VALUE(F472)&gt;0,4,IF(VALUE(E472)&gt;0,3,IF(VALUE(D472)&gt;0,2,1)))))))</f>
        <v>7</v>
      </c>
      <c r="O472" s="26" t="s">
        <v>51</v>
      </c>
      <c r="P472" s="1" t="s">
        <v>203</v>
      </c>
      <c r="Q472" s="1"/>
      <c r="R472" s="21"/>
      <c r="S472" s="7" t="str">
        <f>Tabela813[[#This Row],[NR]]&amp;" - "&amp;Tabela813[[#This Row],[Especificação]]</f>
        <v>1.3.1.1.02.0.3.00 - Concessão, Permissão, Autorização ou Cessão do Direito de Uso de Bens Imóveis Públicos - Dívida Ativa</v>
      </c>
      <c r="T472" s="7" t="str">
        <f>Tabela813[[#This Row],[NR]]&amp;" - "&amp;Tabela813[[#This Row],[Especificação]]</f>
        <v>1.3.1.1.02.0.3.00 - Concessão, Permissão, Autorização ou Cessão do Direito de Uso de Bens Imóveis Públicos - Dívida Ativa</v>
      </c>
      <c r="U472" s="7" t="str">
        <f>Tabela813[[#This Row],[NR]]&amp; " - "&amp;Tabela813[[#This Row],[Especificação]]</f>
        <v>1.3.1.1.02.0.3.00 - Concessão, Permissão, Autorização ou Cessão do Direito de Uso de Bens Imóveis Públicos - Dívida Ativa</v>
      </c>
    </row>
    <row r="473" spans="1:21" ht="45" x14ac:dyDescent="0.25">
      <c r="A473" s="84"/>
      <c r="B473" s="73"/>
      <c r="C473" s="26" t="s">
        <v>1558</v>
      </c>
      <c r="D473" s="26" t="s">
        <v>1559</v>
      </c>
      <c r="E473" s="26" t="s">
        <v>1558</v>
      </c>
      <c r="F473" s="26" t="s">
        <v>1558</v>
      </c>
      <c r="G473" s="26" t="s">
        <v>1562</v>
      </c>
      <c r="H473" s="26" t="s">
        <v>1561</v>
      </c>
      <c r="I473" s="26" t="s">
        <v>1568</v>
      </c>
      <c r="J473" s="26" t="s">
        <v>1564</v>
      </c>
      <c r="K473" s="21" t="str">
        <f>IF(Tabela813[[#This Row],[C]]&lt;&gt;"",IF(Tabela813[[#This Row],[RED]]&lt;&gt;"",(Tabela813[[#This Row],[RED]] &amp; "."),"") &amp; CONCATENATE(Tabela813[[#This Row],[C]],".",Tabela813[[#This Row],[O]],".",Tabela813[[#This Row],[E]],".",Tabela813[[#This Row],[D1]],".",Tabela813[[#This Row],[D2]],".",Tabela813[[#This Row],[D3]],".",Tabela813[[#This Row],[T]],".",Tabela813[[#This Row],[D4]]),"")</f>
        <v>1.3.1.1.02.0.4.00</v>
      </c>
      <c r="L473" s="27" t="s">
        <v>1128</v>
      </c>
      <c r="M473" s="21" t="str">
        <f t="shared" si="7"/>
        <v>A</v>
      </c>
      <c r="N473" s="21">
        <f>IF(VALUE(Tabela813[[#This Row],[RED]]) &gt; 0,1,0) + IF(VALUE(J473)&gt;0,8,IF(VALUE(I473)&gt;0,7,IF(VALUE(H473)&gt;0,6,IF(VALUE(G473)&gt;0,5,IF(VALUE(F473)&gt;0,4,IF(VALUE(E473)&gt;0,3,IF(VALUE(D473)&gt;0,2,1)))))))</f>
        <v>7</v>
      </c>
      <c r="O473" s="26" t="s">
        <v>51</v>
      </c>
      <c r="P473" s="1" t="s">
        <v>203</v>
      </c>
      <c r="Q473" s="1"/>
      <c r="R473" s="21"/>
      <c r="S473" s="7" t="str">
        <f>Tabela813[[#This Row],[NR]]&amp;" - "&amp;Tabela813[[#This Row],[Especificação]]</f>
        <v>1.3.1.1.02.0.4.00 - Concessão, Permissão, Autorização ou Cessão do Direito de Uso de Bens Imóveis Públicos - Dívida Ativa - Multas e Juros de Mora da Dívida Ativa</v>
      </c>
      <c r="T473" s="7" t="str">
        <f>Tabela813[[#This Row],[NR]]&amp;" - "&amp;Tabela813[[#This Row],[Especificação]]</f>
        <v>1.3.1.1.02.0.4.00 - Concessão, Permissão, Autorização ou Cessão do Direito de Uso de Bens Imóveis Públicos - Dívida Ativa - Multas e Juros de Mora da Dívida Ativa</v>
      </c>
      <c r="U473" s="7" t="str">
        <f>Tabela813[[#This Row],[NR]]&amp; " - "&amp;Tabela813[[#This Row],[Especificação]]</f>
        <v>1.3.1.1.02.0.4.00 - Concessão, Permissão, Autorização ou Cessão do Direito de Uso de Bens Imóveis Públicos - Dívida Ativa - Multas e Juros de Mora da Dívida Ativa</v>
      </c>
    </row>
    <row r="474" spans="1:21" ht="45" x14ac:dyDescent="0.25">
      <c r="A474" s="84"/>
      <c r="B474" s="73"/>
      <c r="C474" s="26" t="s">
        <v>1558</v>
      </c>
      <c r="D474" s="26" t="s">
        <v>1559</v>
      </c>
      <c r="E474" s="26" t="s">
        <v>1558</v>
      </c>
      <c r="F474" s="26" t="s">
        <v>1558</v>
      </c>
      <c r="G474" s="26" t="s">
        <v>1562</v>
      </c>
      <c r="H474" s="26" t="s">
        <v>1561</v>
      </c>
      <c r="I474" s="26" t="s">
        <v>1569</v>
      </c>
      <c r="J474" s="26" t="s">
        <v>1564</v>
      </c>
      <c r="K474" s="21" t="str">
        <f>IF(Tabela813[[#This Row],[C]]&lt;&gt;"",IF(Tabela813[[#This Row],[RED]]&lt;&gt;"",(Tabela813[[#This Row],[RED]] &amp; "."),"") &amp; CONCATENATE(Tabela813[[#This Row],[C]],".",Tabela813[[#This Row],[O]],".",Tabela813[[#This Row],[E]],".",Tabela813[[#This Row],[D1]],".",Tabela813[[#This Row],[D2]],".",Tabela813[[#This Row],[D3]],".",Tabela813[[#This Row],[T]],".",Tabela813[[#This Row],[D4]]),"")</f>
        <v>1.3.1.1.02.0.5.00</v>
      </c>
      <c r="L474" s="27" t="s">
        <v>1129</v>
      </c>
      <c r="M474" s="21" t="str">
        <f t="shared" si="7"/>
        <v>A</v>
      </c>
      <c r="N474" s="21">
        <f>IF(VALUE(Tabela813[[#This Row],[RED]]) &gt; 0,1,0) + IF(VALUE(J474)&gt;0,8,IF(VALUE(I474)&gt;0,7,IF(VALUE(H474)&gt;0,6,IF(VALUE(G474)&gt;0,5,IF(VALUE(F474)&gt;0,4,IF(VALUE(E474)&gt;0,3,IF(VALUE(D474)&gt;0,2,1)))))))</f>
        <v>7</v>
      </c>
      <c r="O474" s="26" t="s">
        <v>51</v>
      </c>
      <c r="P474" s="1" t="s">
        <v>203</v>
      </c>
      <c r="Q474" s="1"/>
      <c r="R474" s="21"/>
      <c r="S474" s="7" t="str">
        <f>Tabela813[[#This Row],[NR]]&amp;" - "&amp;Tabela813[[#This Row],[Especificação]]</f>
        <v>1.3.1.1.02.0.5.00 - Concessão, Permissão, Autorização ou Cessão do Direito de Uso de Bens Imóveis Públicos - Multas</v>
      </c>
      <c r="T474" s="7" t="str">
        <f>Tabela813[[#This Row],[NR]]&amp;" - "&amp;Tabela813[[#This Row],[Especificação]]</f>
        <v>1.3.1.1.02.0.5.00 - Concessão, Permissão, Autorização ou Cessão do Direito de Uso de Bens Imóveis Públicos - Multas</v>
      </c>
      <c r="U474" s="7" t="str">
        <f>Tabela813[[#This Row],[NR]]&amp; " - "&amp;Tabela813[[#This Row],[Especificação]]</f>
        <v>1.3.1.1.02.0.5.00 - Concessão, Permissão, Autorização ou Cessão do Direito de Uso de Bens Imóveis Públicos - Multas</v>
      </c>
    </row>
    <row r="475" spans="1:21" ht="45" x14ac:dyDescent="0.25">
      <c r="A475" s="84"/>
      <c r="B475" s="73"/>
      <c r="C475" s="26" t="s">
        <v>1558</v>
      </c>
      <c r="D475" s="26" t="s">
        <v>1559</v>
      </c>
      <c r="E475" s="26" t="s">
        <v>1558</v>
      </c>
      <c r="F475" s="26" t="s">
        <v>1558</v>
      </c>
      <c r="G475" s="26" t="s">
        <v>1562</v>
      </c>
      <c r="H475" s="26" t="s">
        <v>1561</v>
      </c>
      <c r="I475" s="26" t="s">
        <v>1563</v>
      </c>
      <c r="J475" s="26" t="s">
        <v>1564</v>
      </c>
      <c r="K475" s="21" t="str">
        <f>IF(Tabela813[[#This Row],[C]]&lt;&gt;"",IF(Tabela813[[#This Row],[RED]]&lt;&gt;"",(Tabela813[[#This Row],[RED]] &amp; "."),"") &amp; CONCATENATE(Tabela813[[#This Row],[C]],".",Tabela813[[#This Row],[O]],".",Tabela813[[#This Row],[E]],".",Tabela813[[#This Row],[D1]],".",Tabela813[[#This Row],[D2]],".",Tabela813[[#This Row],[D3]],".",Tabela813[[#This Row],[T]],".",Tabela813[[#This Row],[D4]]),"")</f>
        <v>1.3.1.1.02.0.6.00</v>
      </c>
      <c r="L475" s="27" t="s">
        <v>1130</v>
      </c>
      <c r="M475" s="21" t="str">
        <f t="shared" si="7"/>
        <v>A</v>
      </c>
      <c r="N475" s="21">
        <f>IF(VALUE(Tabela813[[#This Row],[RED]]) &gt; 0,1,0) + IF(VALUE(J475)&gt;0,8,IF(VALUE(I475)&gt;0,7,IF(VALUE(H475)&gt;0,6,IF(VALUE(G475)&gt;0,5,IF(VALUE(F475)&gt;0,4,IF(VALUE(E475)&gt;0,3,IF(VALUE(D475)&gt;0,2,1)))))))</f>
        <v>7</v>
      </c>
      <c r="O475" s="26" t="s">
        <v>51</v>
      </c>
      <c r="P475" s="1" t="s">
        <v>203</v>
      </c>
      <c r="Q475" s="1"/>
      <c r="R475" s="21"/>
      <c r="S475" s="7" t="str">
        <f>Tabela813[[#This Row],[NR]]&amp;" - "&amp;Tabela813[[#This Row],[Especificação]]</f>
        <v>1.3.1.1.02.0.6.00 - Concessão, Permissão, Autorização ou Cessão do Direito de Uso de Bens Imóveis Públicos - Juros de Mora</v>
      </c>
      <c r="T475" s="7" t="str">
        <f>Tabela813[[#This Row],[NR]]&amp;" - "&amp;Tabela813[[#This Row],[Especificação]]</f>
        <v>1.3.1.1.02.0.6.00 - Concessão, Permissão, Autorização ou Cessão do Direito de Uso de Bens Imóveis Públicos - Juros de Mora</v>
      </c>
      <c r="U475" s="7" t="str">
        <f>Tabela813[[#This Row],[NR]]&amp; " - "&amp;Tabela813[[#This Row],[Especificação]]</f>
        <v>1.3.1.1.02.0.6.00 - Concessão, Permissão, Autorização ou Cessão do Direito de Uso de Bens Imóveis Públicos - Juros de Mora</v>
      </c>
    </row>
    <row r="476" spans="1:21" ht="45" x14ac:dyDescent="0.25">
      <c r="A476" s="84"/>
      <c r="B476" s="73"/>
      <c r="C476" s="26" t="s">
        <v>1558</v>
      </c>
      <c r="D476" s="26" t="s">
        <v>1559</v>
      </c>
      <c r="E476" s="26" t="s">
        <v>1558</v>
      </c>
      <c r="F476" s="26" t="s">
        <v>1558</v>
      </c>
      <c r="G476" s="26" t="s">
        <v>1562</v>
      </c>
      <c r="H476" s="26" t="s">
        <v>1561</v>
      </c>
      <c r="I476" s="26" t="s">
        <v>1565</v>
      </c>
      <c r="J476" s="26" t="s">
        <v>1564</v>
      </c>
      <c r="K476" s="21" t="str">
        <f>IF(Tabela813[[#This Row],[C]]&lt;&gt;"",IF(Tabela813[[#This Row],[RED]]&lt;&gt;"",(Tabela813[[#This Row],[RED]] &amp; "."),"") &amp; CONCATENATE(Tabela813[[#This Row],[C]],".",Tabela813[[#This Row],[O]],".",Tabela813[[#This Row],[E]],".",Tabela813[[#This Row],[D1]],".",Tabela813[[#This Row],[D2]],".",Tabela813[[#This Row],[D3]],".",Tabela813[[#This Row],[T]],".",Tabela813[[#This Row],[D4]]),"")</f>
        <v>1.3.1.1.02.0.7.00</v>
      </c>
      <c r="L476" s="27" t="s">
        <v>1131</v>
      </c>
      <c r="M476" s="21" t="str">
        <f t="shared" si="7"/>
        <v>A</v>
      </c>
      <c r="N476" s="21">
        <f>IF(VALUE(Tabela813[[#This Row],[RED]]) &gt; 0,1,0) + IF(VALUE(J476)&gt;0,8,IF(VALUE(I476)&gt;0,7,IF(VALUE(H476)&gt;0,6,IF(VALUE(G476)&gt;0,5,IF(VALUE(F476)&gt;0,4,IF(VALUE(E476)&gt;0,3,IF(VALUE(D476)&gt;0,2,1)))))))</f>
        <v>7</v>
      </c>
      <c r="O476" s="26" t="s">
        <v>51</v>
      </c>
      <c r="P476" s="1" t="s">
        <v>203</v>
      </c>
      <c r="Q476" s="1"/>
      <c r="R476" s="21"/>
      <c r="S476" s="7" t="str">
        <f>Tabela813[[#This Row],[NR]]&amp;" - "&amp;Tabela813[[#This Row],[Especificação]]</f>
        <v>1.3.1.1.02.0.7.00 - Concessão, Permissão, Autorização ou Cessão do Direito de Uso de Bens Imóveis Públicos - Dívida Ativa - Multas da Dívida Ativa</v>
      </c>
      <c r="T476" s="7" t="str">
        <f>Tabela813[[#This Row],[NR]]&amp;" - "&amp;Tabela813[[#This Row],[Especificação]]</f>
        <v>1.3.1.1.02.0.7.00 - Concessão, Permissão, Autorização ou Cessão do Direito de Uso de Bens Imóveis Públicos - Dívida Ativa - Multas da Dívida Ativa</v>
      </c>
      <c r="U476" s="7" t="str">
        <f>Tabela813[[#This Row],[NR]]&amp; " - "&amp;Tabela813[[#This Row],[Especificação]]</f>
        <v>1.3.1.1.02.0.7.00 - Concessão, Permissão, Autorização ou Cessão do Direito de Uso de Bens Imóveis Públicos - Dívida Ativa - Multas da Dívida Ativa</v>
      </c>
    </row>
    <row r="477" spans="1:21" ht="45" x14ac:dyDescent="0.25">
      <c r="A477" s="84"/>
      <c r="B477" s="73"/>
      <c r="C477" s="26" t="s">
        <v>1558</v>
      </c>
      <c r="D477" s="26" t="s">
        <v>1559</v>
      </c>
      <c r="E477" s="26" t="s">
        <v>1558</v>
      </c>
      <c r="F477" s="26" t="s">
        <v>1558</v>
      </c>
      <c r="G477" s="26" t="s">
        <v>1562</v>
      </c>
      <c r="H477" s="26" t="s">
        <v>1561</v>
      </c>
      <c r="I477" s="26" t="s">
        <v>1566</v>
      </c>
      <c r="J477" s="26" t="s">
        <v>1564</v>
      </c>
      <c r="K477" s="21" t="str">
        <f>IF(Tabela813[[#This Row],[C]]&lt;&gt;"",IF(Tabela813[[#This Row],[RED]]&lt;&gt;"",(Tabela813[[#This Row],[RED]] &amp; "."),"") &amp; CONCATENATE(Tabela813[[#This Row],[C]],".",Tabela813[[#This Row],[O]],".",Tabela813[[#This Row],[E]],".",Tabela813[[#This Row],[D1]],".",Tabela813[[#This Row],[D2]],".",Tabela813[[#This Row],[D3]],".",Tabela813[[#This Row],[T]],".",Tabela813[[#This Row],[D4]]),"")</f>
        <v>1.3.1.1.02.0.8.00</v>
      </c>
      <c r="L477" s="27" t="s">
        <v>1132</v>
      </c>
      <c r="M477" s="21" t="str">
        <f t="shared" si="7"/>
        <v>A</v>
      </c>
      <c r="N477" s="21">
        <f>IF(VALUE(Tabela813[[#This Row],[RED]]) &gt; 0,1,0) + IF(VALUE(J477)&gt;0,8,IF(VALUE(I477)&gt;0,7,IF(VALUE(H477)&gt;0,6,IF(VALUE(G477)&gt;0,5,IF(VALUE(F477)&gt;0,4,IF(VALUE(E477)&gt;0,3,IF(VALUE(D477)&gt;0,2,1)))))))</f>
        <v>7</v>
      </c>
      <c r="O477" s="26" t="s">
        <v>51</v>
      </c>
      <c r="P477" s="1" t="s">
        <v>203</v>
      </c>
      <c r="Q477" s="1"/>
      <c r="R477" s="21"/>
      <c r="S477" s="7" t="str">
        <f>Tabela813[[#This Row],[NR]]&amp;" - "&amp;Tabela813[[#This Row],[Especificação]]</f>
        <v>1.3.1.1.02.0.8.00 - Concessão, Permissão, Autorização ou Cessão do Direito de Uso de Bens Imóveis Públicos - Juros de Mora da Dívida Ativa</v>
      </c>
      <c r="T477" s="7" t="str">
        <f>Tabela813[[#This Row],[NR]]&amp;" - "&amp;Tabela813[[#This Row],[Especificação]]</f>
        <v>1.3.1.1.02.0.8.00 - Concessão, Permissão, Autorização ou Cessão do Direito de Uso de Bens Imóveis Públicos - Juros de Mora da Dívida Ativa</v>
      </c>
      <c r="U477" s="7" t="str">
        <f>Tabela813[[#This Row],[NR]]&amp; " - "&amp;Tabela813[[#This Row],[Especificação]]</f>
        <v>1.3.1.1.02.0.8.00 - Concessão, Permissão, Autorização ou Cessão do Direito de Uso de Bens Imóveis Públicos - Juros de Mora da Dívida Ativa</v>
      </c>
    </row>
    <row r="478" spans="1:21" ht="30" x14ac:dyDescent="0.25">
      <c r="A478" s="84"/>
      <c r="B478" s="73"/>
      <c r="C478" s="26" t="s">
        <v>1558</v>
      </c>
      <c r="D478" s="26" t="s">
        <v>1559</v>
      </c>
      <c r="E478" s="26" t="s">
        <v>1558</v>
      </c>
      <c r="F478" s="26" t="s">
        <v>1558</v>
      </c>
      <c r="G478" s="26" t="s">
        <v>1574</v>
      </c>
      <c r="H478" s="26" t="s">
        <v>1561</v>
      </c>
      <c r="I478" s="26" t="s">
        <v>1561</v>
      </c>
      <c r="J478" s="26" t="s">
        <v>1564</v>
      </c>
      <c r="K478" s="21" t="str">
        <f>IF(Tabela813[[#This Row],[C]]&lt;&gt;"",IF(Tabela813[[#This Row],[RED]]&lt;&gt;"",(Tabela813[[#This Row],[RED]] &amp; "."),"") &amp; CONCATENATE(Tabela813[[#This Row],[C]],".",Tabela813[[#This Row],[O]],".",Tabela813[[#This Row],[E]],".",Tabela813[[#This Row],[D1]],".",Tabela813[[#This Row],[D2]],".",Tabela813[[#This Row],[D3]],".",Tabela813[[#This Row],[T]],".",Tabela813[[#This Row],[D4]]),"")</f>
        <v>1.3.1.1.99.0.0.00</v>
      </c>
      <c r="L478" s="27" t="s">
        <v>204</v>
      </c>
      <c r="M478" s="21" t="str">
        <f t="shared" si="7"/>
        <v>S</v>
      </c>
      <c r="N478" s="21">
        <f>IF(VALUE(Tabela813[[#This Row],[RED]]) &gt; 0,1,0) + IF(VALUE(J478)&gt;0,8,IF(VALUE(I478)&gt;0,7,IF(VALUE(H478)&gt;0,6,IF(VALUE(G478)&gt;0,5,IF(VALUE(F478)&gt;0,4,IF(VALUE(E478)&gt;0,3,IF(VALUE(D478)&gt;0,2,1)))))))</f>
        <v>5</v>
      </c>
      <c r="O478" s="26" t="s">
        <v>51</v>
      </c>
      <c r="P478" s="1" t="s">
        <v>205</v>
      </c>
      <c r="Q478" s="1"/>
      <c r="R478" s="21"/>
      <c r="S478" s="7" t="str">
        <f>Tabela813[[#This Row],[NR]]&amp;" - "&amp;Tabela813[[#This Row],[Especificação]]</f>
        <v>1.3.1.1.99.0.0.00 - Outras Receitas Imobiliárias</v>
      </c>
      <c r="T478" s="7" t="str">
        <f>Tabela813[[#This Row],[NR]]&amp;" - "&amp;Tabela813[[#This Row],[Especificação]]</f>
        <v>1.3.1.1.99.0.0.00 - Outras Receitas Imobiliárias</v>
      </c>
      <c r="U478" s="7" t="str">
        <f>Tabela813[[#This Row],[NR]]&amp; " - "&amp;Tabela813[[#This Row],[Especificação]]</f>
        <v>1.3.1.1.99.0.0.00 - Outras Receitas Imobiliárias</v>
      </c>
    </row>
    <row r="479" spans="1:21" ht="30" x14ac:dyDescent="0.25">
      <c r="A479" s="84"/>
      <c r="B479" s="73"/>
      <c r="C479" s="26" t="s">
        <v>1558</v>
      </c>
      <c r="D479" s="26" t="s">
        <v>1559</v>
      </c>
      <c r="E479" s="26" t="s">
        <v>1558</v>
      </c>
      <c r="F479" s="26" t="s">
        <v>1558</v>
      </c>
      <c r="G479" s="26" t="s">
        <v>1574</v>
      </c>
      <c r="H479" s="26" t="s">
        <v>1561</v>
      </c>
      <c r="I479" s="26" t="s">
        <v>1558</v>
      </c>
      <c r="J479" s="26" t="s">
        <v>1564</v>
      </c>
      <c r="K479" s="21" t="str">
        <f>IF(Tabela813[[#This Row],[C]]&lt;&gt;"",IF(Tabela813[[#This Row],[RED]]&lt;&gt;"",(Tabela813[[#This Row],[RED]] &amp; "."),"") &amp; CONCATENATE(Tabela813[[#This Row],[C]],".",Tabela813[[#This Row],[O]],".",Tabela813[[#This Row],[E]],".",Tabela813[[#This Row],[D1]],".",Tabela813[[#This Row],[D2]],".",Tabela813[[#This Row],[D3]],".",Tabela813[[#This Row],[T]],".",Tabela813[[#This Row],[D4]]),"")</f>
        <v>1.3.1.1.99.0.1.00</v>
      </c>
      <c r="L479" s="27" t="s">
        <v>1133</v>
      </c>
      <c r="M479" s="21" t="str">
        <f t="shared" si="7"/>
        <v>A</v>
      </c>
      <c r="N479" s="21">
        <f>IF(VALUE(Tabela813[[#This Row],[RED]]) &gt; 0,1,0) + IF(VALUE(J479)&gt;0,8,IF(VALUE(I479)&gt;0,7,IF(VALUE(H479)&gt;0,6,IF(VALUE(G479)&gt;0,5,IF(VALUE(F479)&gt;0,4,IF(VALUE(E479)&gt;0,3,IF(VALUE(D479)&gt;0,2,1)))))))</f>
        <v>7</v>
      </c>
      <c r="O479" s="26" t="s">
        <v>51</v>
      </c>
      <c r="P479" s="1" t="s">
        <v>205</v>
      </c>
      <c r="Q479" s="1"/>
      <c r="R479" s="21"/>
      <c r="S479" s="7" t="str">
        <f>Tabela813[[#This Row],[NR]]&amp;" - "&amp;Tabela813[[#This Row],[Especificação]]</f>
        <v>1.3.1.1.99.0.1.00 - Outras Receitas Imobiliárias - Principal</v>
      </c>
      <c r="T479" s="7" t="str">
        <f>Tabela813[[#This Row],[NR]]&amp;" - "&amp;Tabela813[[#This Row],[Especificação]]</f>
        <v>1.3.1.1.99.0.1.00 - Outras Receitas Imobiliárias - Principal</v>
      </c>
      <c r="U479" s="7" t="str">
        <f>Tabela813[[#This Row],[NR]]&amp; " - "&amp;Tabela813[[#This Row],[Especificação]]</f>
        <v>1.3.1.1.99.0.1.00 - Outras Receitas Imobiliárias - Principal</v>
      </c>
    </row>
    <row r="480" spans="1:21" ht="30" x14ac:dyDescent="0.25">
      <c r="A480" s="84"/>
      <c r="B480" s="73"/>
      <c r="C480" s="26" t="s">
        <v>1558</v>
      </c>
      <c r="D480" s="26" t="s">
        <v>1559</v>
      </c>
      <c r="E480" s="26" t="s">
        <v>1558</v>
      </c>
      <c r="F480" s="26" t="s">
        <v>1558</v>
      </c>
      <c r="G480" s="26" t="s">
        <v>1574</v>
      </c>
      <c r="H480" s="26" t="s">
        <v>1561</v>
      </c>
      <c r="I480" s="26" t="s">
        <v>1567</v>
      </c>
      <c r="J480" s="26" t="s">
        <v>1564</v>
      </c>
      <c r="K480" s="21" t="str">
        <f>IF(Tabela813[[#This Row],[C]]&lt;&gt;"",IF(Tabela813[[#This Row],[RED]]&lt;&gt;"",(Tabela813[[#This Row],[RED]] &amp; "."),"") &amp; CONCATENATE(Tabela813[[#This Row],[C]],".",Tabela813[[#This Row],[O]],".",Tabela813[[#This Row],[E]],".",Tabela813[[#This Row],[D1]],".",Tabela813[[#This Row],[D2]],".",Tabela813[[#This Row],[D3]],".",Tabela813[[#This Row],[T]],".",Tabela813[[#This Row],[D4]]),"")</f>
        <v>1.3.1.1.99.0.2.00</v>
      </c>
      <c r="L480" s="27" t="s">
        <v>1134</v>
      </c>
      <c r="M480" s="21" t="str">
        <f t="shared" si="7"/>
        <v>A</v>
      </c>
      <c r="N480" s="21">
        <f>IF(VALUE(Tabela813[[#This Row],[RED]]) &gt; 0,1,0) + IF(VALUE(J480)&gt;0,8,IF(VALUE(I480)&gt;0,7,IF(VALUE(H480)&gt;0,6,IF(VALUE(G480)&gt;0,5,IF(VALUE(F480)&gt;0,4,IF(VALUE(E480)&gt;0,3,IF(VALUE(D480)&gt;0,2,1)))))))</f>
        <v>7</v>
      </c>
      <c r="O480" s="26" t="s">
        <v>51</v>
      </c>
      <c r="P480" s="1" t="s">
        <v>205</v>
      </c>
      <c r="Q480" s="1"/>
      <c r="R480" s="21"/>
      <c r="S480" s="7" t="str">
        <f>Tabela813[[#This Row],[NR]]&amp;" - "&amp;Tabela813[[#This Row],[Especificação]]</f>
        <v>1.3.1.1.99.0.2.00 - Outras Receitas Imobiliárias - Multas e Juros de Mora</v>
      </c>
      <c r="T480" s="7" t="str">
        <f>Tabela813[[#This Row],[NR]]&amp;" - "&amp;Tabela813[[#This Row],[Especificação]]</f>
        <v>1.3.1.1.99.0.2.00 - Outras Receitas Imobiliárias - Multas e Juros de Mora</v>
      </c>
      <c r="U480" s="7" t="str">
        <f>Tabela813[[#This Row],[NR]]&amp; " - "&amp;Tabela813[[#This Row],[Especificação]]</f>
        <v>1.3.1.1.99.0.2.00 - Outras Receitas Imobiliárias - Multas e Juros de Mora</v>
      </c>
    </row>
    <row r="481" spans="1:21" ht="30" x14ac:dyDescent="0.25">
      <c r="A481" s="84"/>
      <c r="B481" s="73"/>
      <c r="C481" s="26" t="s">
        <v>1558</v>
      </c>
      <c r="D481" s="26" t="s">
        <v>1559</v>
      </c>
      <c r="E481" s="26" t="s">
        <v>1558</v>
      </c>
      <c r="F481" s="26" t="s">
        <v>1558</v>
      </c>
      <c r="G481" s="26" t="s">
        <v>1574</v>
      </c>
      <c r="H481" s="26" t="s">
        <v>1561</v>
      </c>
      <c r="I481" s="26" t="s">
        <v>1559</v>
      </c>
      <c r="J481" s="26" t="s">
        <v>1564</v>
      </c>
      <c r="K481" s="21" t="str">
        <f>IF(Tabela813[[#This Row],[C]]&lt;&gt;"",IF(Tabela813[[#This Row],[RED]]&lt;&gt;"",(Tabela813[[#This Row],[RED]] &amp; "."),"") &amp; CONCATENATE(Tabela813[[#This Row],[C]],".",Tabela813[[#This Row],[O]],".",Tabela813[[#This Row],[E]],".",Tabela813[[#This Row],[D1]],".",Tabela813[[#This Row],[D2]],".",Tabela813[[#This Row],[D3]],".",Tabela813[[#This Row],[T]],".",Tabela813[[#This Row],[D4]]),"")</f>
        <v>1.3.1.1.99.0.3.00</v>
      </c>
      <c r="L481" s="27" t="s">
        <v>1135</v>
      </c>
      <c r="M481" s="21" t="str">
        <f t="shared" si="7"/>
        <v>A</v>
      </c>
      <c r="N481" s="21">
        <f>IF(VALUE(Tabela813[[#This Row],[RED]]) &gt; 0,1,0) + IF(VALUE(J481)&gt;0,8,IF(VALUE(I481)&gt;0,7,IF(VALUE(H481)&gt;0,6,IF(VALUE(G481)&gt;0,5,IF(VALUE(F481)&gt;0,4,IF(VALUE(E481)&gt;0,3,IF(VALUE(D481)&gt;0,2,1)))))))</f>
        <v>7</v>
      </c>
      <c r="O481" s="26" t="s">
        <v>51</v>
      </c>
      <c r="P481" s="1" t="s">
        <v>205</v>
      </c>
      <c r="Q481" s="1"/>
      <c r="R481" s="21"/>
      <c r="S481" s="7" t="str">
        <f>Tabela813[[#This Row],[NR]]&amp;" - "&amp;Tabela813[[#This Row],[Especificação]]</f>
        <v>1.3.1.1.99.0.3.00 - Outras Receitas Imobiliárias - Dívida Ativa</v>
      </c>
      <c r="T481" s="7" t="str">
        <f>Tabela813[[#This Row],[NR]]&amp;" - "&amp;Tabela813[[#This Row],[Especificação]]</f>
        <v>1.3.1.1.99.0.3.00 - Outras Receitas Imobiliárias - Dívida Ativa</v>
      </c>
      <c r="U481" s="7" t="str">
        <f>Tabela813[[#This Row],[NR]]&amp; " - "&amp;Tabela813[[#This Row],[Especificação]]</f>
        <v>1.3.1.1.99.0.3.00 - Outras Receitas Imobiliárias - Dívida Ativa</v>
      </c>
    </row>
    <row r="482" spans="1:21" ht="30" x14ac:dyDescent="0.25">
      <c r="A482" s="84"/>
      <c r="B482" s="73"/>
      <c r="C482" s="26" t="s">
        <v>1558</v>
      </c>
      <c r="D482" s="26" t="s">
        <v>1559</v>
      </c>
      <c r="E482" s="26" t="s">
        <v>1558</v>
      </c>
      <c r="F482" s="26" t="s">
        <v>1558</v>
      </c>
      <c r="G482" s="26" t="s">
        <v>1574</v>
      </c>
      <c r="H482" s="26" t="s">
        <v>1561</v>
      </c>
      <c r="I482" s="26" t="s">
        <v>1568</v>
      </c>
      <c r="J482" s="26" t="s">
        <v>1564</v>
      </c>
      <c r="K482" s="21" t="str">
        <f>IF(Tabela813[[#This Row],[C]]&lt;&gt;"",IF(Tabela813[[#This Row],[RED]]&lt;&gt;"",(Tabela813[[#This Row],[RED]] &amp; "."),"") &amp; CONCATENATE(Tabela813[[#This Row],[C]],".",Tabela813[[#This Row],[O]],".",Tabela813[[#This Row],[E]],".",Tabela813[[#This Row],[D1]],".",Tabela813[[#This Row],[D2]],".",Tabela813[[#This Row],[D3]],".",Tabela813[[#This Row],[T]],".",Tabela813[[#This Row],[D4]]),"")</f>
        <v>1.3.1.1.99.0.4.00</v>
      </c>
      <c r="L482" s="27" t="s">
        <v>1136</v>
      </c>
      <c r="M482" s="21" t="str">
        <f t="shared" si="7"/>
        <v>A</v>
      </c>
      <c r="N482" s="21">
        <f>IF(VALUE(Tabela813[[#This Row],[RED]]) &gt; 0,1,0) + IF(VALUE(J482)&gt;0,8,IF(VALUE(I482)&gt;0,7,IF(VALUE(H482)&gt;0,6,IF(VALUE(G482)&gt;0,5,IF(VALUE(F482)&gt;0,4,IF(VALUE(E482)&gt;0,3,IF(VALUE(D482)&gt;0,2,1)))))))</f>
        <v>7</v>
      </c>
      <c r="O482" s="26" t="s">
        <v>51</v>
      </c>
      <c r="P482" s="1" t="s">
        <v>205</v>
      </c>
      <c r="Q482" s="1"/>
      <c r="R482" s="21"/>
      <c r="S482" s="7" t="str">
        <f>Tabela813[[#This Row],[NR]]&amp;" - "&amp;Tabela813[[#This Row],[Especificação]]</f>
        <v>1.3.1.1.99.0.4.00 - Outras Receitas Imobiliárias - Dívida Ativa - Multas e Juros de Mora da Dívida Ativa</v>
      </c>
      <c r="T482" s="7" t="str">
        <f>Tabela813[[#This Row],[NR]]&amp;" - "&amp;Tabela813[[#This Row],[Especificação]]</f>
        <v>1.3.1.1.99.0.4.00 - Outras Receitas Imobiliárias - Dívida Ativa - Multas e Juros de Mora da Dívida Ativa</v>
      </c>
      <c r="U482" s="7" t="str">
        <f>Tabela813[[#This Row],[NR]]&amp; " - "&amp;Tabela813[[#This Row],[Especificação]]</f>
        <v>1.3.1.1.99.0.4.00 - Outras Receitas Imobiliárias - Dívida Ativa - Multas e Juros de Mora da Dívida Ativa</v>
      </c>
    </row>
    <row r="483" spans="1:21" ht="30" x14ac:dyDescent="0.25">
      <c r="A483" s="84"/>
      <c r="B483" s="73"/>
      <c r="C483" s="26" t="s">
        <v>1558</v>
      </c>
      <c r="D483" s="26" t="s">
        <v>1559</v>
      </c>
      <c r="E483" s="26" t="s">
        <v>1558</v>
      </c>
      <c r="F483" s="26" t="s">
        <v>1558</v>
      </c>
      <c r="G483" s="26" t="s">
        <v>1574</v>
      </c>
      <c r="H483" s="26" t="s">
        <v>1561</v>
      </c>
      <c r="I483" s="26" t="s">
        <v>1569</v>
      </c>
      <c r="J483" s="26" t="s">
        <v>1564</v>
      </c>
      <c r="K483" s="21" t="str">
        <f>IF(Tabela813[[#This Row],[C]]&lt;&gt;"",IF(Tabela813[[#This Row],[RED]]&lt;&gt;"",(Tabela813[[#This Row],[RED]] &amp; "."),"") &amp; CONCATENATE(Tabela813[[#This Row],[C]],".",Tabela813[[#This Row],[O]],".",Tabela813[[#This Row],[E]],".",Tabela813[[#This Row],[D1]],".",Tabela813[[#This Row],[D2]],".",Tabela813[[#This Row],[D3]],".",Tabela813[[#This Row],[T]],".",Tabela813[[#This Row],[D4]]),"")</f>
        <v>1.3.1.1.99.0.5.00</v>
      </c>
      <c r="L483" s="27" t="s">
        <v>1137</v>
      </c>
      <c r="M483" s="21" t="str">
        <f t="shared" si="7"/>
        <v>A</v>
      </c>
      <c r="N483" s="21">
        <f>IF(VALUE(Tabela813[[#This Row],[RED]]) &gt; 0,1,0) + IF(VALUE(J483)&gt;0,8,IF(VALUE(I483)&gt;0,7,IF(VALUE(H483)&gt;0,6,IF(VALUE(G483)&gt;0,5,IF(VALUE(F483)&gt;0,4,IF(VALUE(E483)&gt;0,3,IF(VALUE(D483)&gt;0,2,1)))))))</f>
        <v>7</v>
      </c>
      <c r="O483" s="26" t="s">
        <v>51</v>
      </c>
      <c r="P483" s="1" t="s">
        <v>205</v>
      </c>
      <c r="Q483" s="1"/>
      <c r="R483" s="21"/>
      <c r="S483" s="7" t="str">
        <f>Tabela813[[#This Row],[NR]]&amp;" - "&amp;Tabela813[[#This Row],[Especificação]]</f>
        <v>1.3.1.1.99.0.5.00 - Outras Receitas Imobiliárias - Multas</v>
      </c>
      <c r="T483" s="7" t="str">
        <f>Tabela813[[#This Row],[NR]]&amp;" - "&amp;Tabela813[[#This Row],[Especificação]]</f>
        <v>1.3.1.1.99.0.5.00 - Outras Receitas Imobiliárias - Multas</v>
      </c>
      <c r="U483" s="7" t="str">
        <f>Tabela813[[#This Row],[NR]]&amp; " - "&amp;Tabela813[[#This Row],[Especificação]]</f>
        <v>1.3.1.1.99.0.5.00 - Outras Receitas Imobiliárias - Multas</v>
      </c>
    </row>
    <row r="484" spans="1:21" ht="30" x14ac:dyDescent="0.25">
      <c r="A484" s="84"/>
      <c r="B484" s="73"/>
      <c r="C484" s="26" t="s">
        <v>1558</v>
      </c>
      <c r="D484" s="26" t="s">
        <v>1559</v>
      </c>
      <c r="E484" s="26" t="s">
        <v>1558</v>
      </c>
      <c r="F484" s="26" t="s">
        <v>1558</v>
      </c>
      <c r="G484" s="26" t="s">
        <v>1574</v>
      </c>
      <c r="H484" s="26" t="s">
        <v>1561</v>
      </c>
      <c r="I484" s="26" t="s">
        <v>1563</v>
      </c>
      <c r="J484" s="26" t="s">
        <v>1564</v>
      </c>
      <c r="K484" s="21" t="str">
        <f>IF(Tabela813[[#This Row],[C]]&lt;&gt;"",IF(Tabela813[[#This Row],[RED]]&lt;&gt;"",(Tabela813[[#This Row],[RED]] &amp; "."),"") &amp; CONCATENATE(Tabela813[[#This Row],[C]],".",Tabela813[[#This Row],[O]],".",Tabela813[[#This Row],[E]],".",Tabela813[[#This Row],[D1]],".",Tabela813[[#This Row],[D2]],".",Tabela813[[#This Row],[D3]],".",Tabela813[[#This Row],[T]],".",Tabela813[[#This Row],[D4]]),"")</f>
        <v>1.3.1.1.99.0.6.00</v>
      </c>
      <c r="L484" s="27" t="s">
        <v>1138</v>
      </c>
      <c r="M484" s="21" t="str">
        <f t="shared" si="7"/>
        <v>A</v>
      </c>
      <c r="N484" s="21">
        <f>IF(VALUE(Tabela813[[#This Row],[RED]]) &gt; 0,1,0) + IF(VALUE(J484)&gt;0,8,IF(VALUE(I484)&gt;0,7,IF(VALUE(H484)&gt;0,6,IF(VALUE(G484)&gt;0,5,IF(VALUE(F484)&gt;0,4,IF(VALUE(E484)&gt;0,3,IF(VALUE(D484)&gt;0,2,1)))))))</f>
        <v>7</v>
      </c>
      <c r="O484" s="26" t="s">
        <v>51</v>
      </c>
      <c r="P484" s="1" t="s">
        <v>205</v>
      </c>
      <c r="Q484" s="1"/>
      <c r="R484" s="21"/>
      <c r="S484" s="7" t="str">
        <f>Tabela813[[#This Row],[NR]]&amp;" - "&amp;Tabela813[[#This Row],[Especificação]]</f>
        <v>1.3.1.1.99.0.6.00 - Outras Receitas Imobiliárias - Juros de Mora</v>
      </c>
      <c r="T484" s="7" t="str">
        <f>Tabela813[[#This Row],[NR]]&amp;" - "&amp;Tabela813[[#This Row],[Especificação]]</f>
        <v>1.3.1.1.99.0.6.00 - Outras Receitas Imobiliárias - Juros de Mora</v>
      </c>
      <c r="U484" s="7" t="str">
        <f>Tabela813[[#This Row],[NR]]&amp; " - "&amp;Tabela813[[#This Row],[Especificação]]</f>
        <v>1.3.1.1.99.0.6.00 - Outras Receitas Imobiliárias - Juros de Mora</v>
      </c>
    </row>
    <row r="485" spans="1:21" ht="30" x14ac:dyDescent="0.25">
      <c r="A485" s="84"/>
      <c r="B485" s="73"/>
      <c r="C485" s="26" t="s">
        <v>1558</v>
      </c>
      <c r="D485" s="26" t="s">
        <v>1559</v>
      </c>
      <c r="E485" s="26" t="s">
        <v>1558</v>
      </c>
      <c r="F485" s="26" t="s">
        <v>1558</v>
      </c>
      <c r="G485" s="26" t="s">
        <v>1574</v>
      </c>
      <c r="H485" s="26" t="s">
        <v>1561</v>
      </c>
      <c r="I485" s="26" t="s">
        <v>1565</v>
      </c>
      <c r="J485" s="26" t="s">
        <v>1564</v>
      </c>
      <c r="K485" s="21" t="str">
        <f>IF(Tabela813[[#This Row],[C]]&lt;&gt;"",IF(Tabela813[[#This Row],[RED]]&lt;&gt;"",(Tabela813[[#This Row],[RED]] &amp; "."),"") &amp; CONCATENATE(Tabela813[[#This Row],[C]],".",Tabela813[[#This Row],[O]],".",Tabela813[[#This Row],[E]],".",Tabela813[[#This Row],[D1]],".",Tabela813[[#This Row],[D2]],".",Tabela813[[#This Row],[D3]],".",Tabela813[[#This Row],[T]],".",Tabela813[[#This Row],[D4]]),"")</f>
        <v>1.3.1.1.99.0.7.00</v>
      </c>
      <c r="L485" s="27" t="s">
        <v>1139</v>
      </c>
      <c r="M485" s="21" t="str">
        <f t="shared" si="7"/>
        <v>A</v>
      </c>
      <c r="N485" s="21">
        <f>IF(VALUE(Tabela813[[#This Row],[RED]]) &gt; 0,1,0) + IF(VALUE(J485)&gt;0,8,IF(VALUE(I485)&gt;0,7,IF(VALUE(H485)&gt;0,6,IF(VALUE(G485)&gt;0,5,IF(VALUE(F485)&gt;0,4,IF(VALUE(E485)&gt;0,3,IF(VALUE(D485)&gt;0,2,1)))))))</f>
        <v>7</v>
      </c>
      <c r="O485" s="26" t="s">
        <v>51</v>
      </c>
      <c r="P485" s="1" t="s">
        <v>205</v>
      </c>
      <c r="Q485" s="1"/>
      <c r="R485" s="21"/>
      <c r="S485" s="7" t="str">
        <f>Tabela813[[#This Row],[NR]]&amp;" - "&amp;Tabela813[[#This Row],[Especificação]]</f>
        <v>1.3.1.1.99.0.7.00 - Outras Receitas Imobiliárias - Dívida Ativa - Multas da Dívida Ativa</v>
      </c>
      <c r="T485" s="7" t="str">
        <f>Tabela813[[#This Row],[NR]]&amp;" - "&amp;Tabela813[[#This Row],[Especificação]]</f>
        <v>1.3.1.1.99.0.7.00 - Outras Receitas Imobiliárias - Dívida Ativa - Multas da Dívida Ativa</v>
      </c>
      <c r="U485" s="7" t="str">
        <f>Tabela813[[#This Row],[NR]]&amp; " - "&amp;Tabela813[[#This Row],[Especificação]]</f>
        <v>1.3.1.1.99.0.7.00 - Outras Receitas Imobiliárias - Dívida Ativa - Multas da Dívida Ativa</v>
      </c>
    </row>
    <row r="486" spans="1:21" ht="30" x14ac:dyDescent="0.25">
      <c r="A486" s="84"/>
      <c r="B486" s="73"/>
      <c r="C486" s="26" t="s">
        <v>1558</v>
      </c>
      <c r="D486" s="26" t="s">
        <v>1559</v>
      </c>
      <c r="E486" s="26" t="s">
        <v>1558</v>
      </c>
      <c r="F486" s="26" t="s">
        <v>1558</v>
      </c>
      <c r="G486" s="26" t="s">
        <v>1574</v>
      </c>
      <c r="H486" s="26" t="s">
        <v>1561</v>
      </c>
      <c r="I486" s="26" t="s">
        <v>1566</v>
      </c>
      <c r="J486" s="26" t="s">
        <v>1564</v>
      </c>
      <c r="K486" s="21" t="str">
        <f>IF(Tabela813[[#This Row],[C]]&lt;&gt;"",IF(Tabela813[[#This Row],[RED]]&lt;&gt;"",(Tabela813[[#This Row],[RED]] &amp; "."),"") &amp; CONCATENATE(Tabela813[[#This Row],[C]],".",Tabela813[[#This Row],[O]],".",Tabela813[[#This Row],[E]],".",Tabela813[[#This Row],[D1]],".",Tabela813[[#This Row],[D2]],".",Tabela813[[#This Row],[D3]],".",Tabela813[[#This Row],[T]],".",Tabela813[[#This Row],[D4]]),"")</f>
        <v>1.3.1.1.99.0.8.00</v>
      </c>
      <c r="L486" s="27" t="s">
        <v>1140</v>
      </c>
      <c r="M486" s="21" t="str">
        <f t="shared" si="7"/>
        <v>A</v>
      </c>
      <c r="N486" s="21">
        <f>IF(VALUE(Tabela813[[#This Row],[RED]]) &gt; 0,1,0) + IF(VALUE(J486)&gt;0,8,IF(VALUE(I486)&gt;0,7,IF(VALUE(H486)&gt;0,6,IF(VALUE(G486)&gt;0,5,IF(VALUE(F486)&gt;0,4,IF(VALUE(E486)&gt;0,3,IF(VALUE(D486)&gt;0,2,1)))))))</f>
        <v>7</v>
      </c>
      <c r="O486" s="26" t="s">
        <v>51</v>
      </c>
      <c r="P486" s="1" t="s">
        <v>205</v>
      </c>
      <c r="Q486" s="1"/>
      <c r="R486" s="21"/>
      <c r="S486" s="7" t="str">
        <f>Tabela813[[#This Row],[NR]]&amp;" - "&amp;Tabela813[[#This Row],[Especificação]]</f>
        <v>1.3.1.1.99.0.8.00 - Outras Receitas Imobiliárias - Juros de Mora da Dívida Ativa</v>
      </c>
      <c r="T486" s="7" t="str">
        <f>Tabela813[[#This Row],[NR]]&amp;" - "&amp;Tabela813[[#This Row],[Especificação]]</f>
        <v>1.3.1.1.99.0.8.00 - Outras Receitas Imobiliárias - Juros de Mora da Dívida Ativa</v>
      </c>
      <c r="U486" s="7" t="str">
        <f>Tabela813[[#This Row],[NR]]&amp; " - "&amp;Tabela813[[#This Row],[Especificação]]</f>
        <v>1.3.1.1.99.0.8.00 - Outras Receitas Imobiliárias - Juros de Mora da Dívida Ativa</v>
      </c>
    </row>
    <row r="487" spans="1:21" x14ac:dyDescent="0.25">
      <c r="A487" s="84"/>
      <c r="B487" s="73"/>
      <c r="C487" s="26" t="s">
        <v>1558</v>
      </c>
      <c r="D487" s="26" t="s">
        <v>1559</v>
      </c>
      <c r="E487" s="26" t="s">
        <v>1567</v>
      </c>
      <c r="F487" s="26" t="s">
        <v>1561</v>
      </c>
      <c r="G487" s="26" t="s">
        <v>1564</v>
      </c>
      <c r="H487" s="26" t="s">
        <v>1561</v>
      </c>
      <c r="I487" s="26" t="s">
        <v>1561</v>
      </c>
      <c r="J487" s="26" t="s">
        <v>1564</v>
      </c>
      <c r="K487" s="21" t="str">
        <f>IF(Tabela813[[#This Row],[C]]&lt;&gt;"",IF(Tabela813[[#This Row],[RED]]&lt;&gt;"",(Tabela813[[#This Row],[RED]] &amp; "."),"") &amp; CONCATENATE(Tabela813[[#This Row],[C]],".",Tabela813[[#This Row],[O]],".",Tabela813[[#This Row],[E]],".",Tabela813[[#This Row],[D1]],".",Tabela813[[#This Row],[D2]],".",Tabela813[[#This Row],[D3]],".",Tabela813[[#This Row],[T]],".",Tabela813[[#This Row],[D4]]),"")</f>
        <v>1.3.2.0.00.0.0.00</v>
      </c>
      <c r="L487" s="27" t="s">
        <v>206</v>
      </c>
      <c r="M487" s="21" t="str">
        <f t="shared" si="7"/>
        <v>S</v>
      </c>
      <c r="N487" s="21">
        <f>IF(VALUE(Tabela813[[#This Row],[RED]]) &gt; 0,1,0) + IF(VALUE(J487)&gt;0,8,IF(VALUE(I487)&gt;0,7,IF(VALUE(H487)&gt;0,6,IF(VALUE(G487)&gt;0,5,IF(VALUE(F487)&gt;0,4,IF(VALUE(E487)&gt;0,3,IF(VALUE(D487)&gt;0,2,1)))))))</f>
        <v>3</v>
      </c>
      <c r="O487" s="26" t="s">
        <v>45</v>
      </c>
      <c r="P487" s="1" t="s">
        <v>207</v>
      </c>
      <c r="Q487" s="1"/>
      <c r="R487" s="21"/>
      <c r="S487" s="7" t="str">
        <f>Tabela813[[#This Row],[NR]]&amp;" - "&amp;Tabela813[[#This Row],[Especificação]]</f>
        <v>1.3.2.0.00.0.0.00 - Valores Mobiliários</v>
      </c>
      <c r="T487" s="7" t="str">
        <f>Tabela813[[#This Row],[NR]]&amp;" - "&amp;Tabela813[[#This Row],[Especificação]]</f>
        <v>1.3.2.0.00.0.0.00 - Valores Mobiliários</v>
      </c>
      <c r="U487" s="7" t="str">
        <f>Tabela813[[#This Row],[NR]]&amp; " - "&amp;Tabela813[[#This Row],[Especificação]]</f>
        <v>1.3.2.0.00.0.0.00 - Valores Mobiliários</v>
      </c>
    </row>
    <row r="488" spans="1:21" x14ac:dyDescent="0.25">
      <c r="A488" s="84"/>
      <c r="B488" s="73"/>
      <c r="C488" s="26" t="s">
        <v>1558</v>
      </c>
      <c r="D488" s="26" t="s">
        <v>1559</v>
      </c>
      <c r="E488" s="26" t="s">
        <v>1567</v>
      </c>
      <c r="F488" s="26" t="s">
        <v>1558</v>
      </c>
      <c r="G488" s="26" t="s">
        <v>1564</v>
      </c>
      <c r="H488" s="26" t="s">
        <v>1561</v>
      </c>
      <c r="I488" s="26" t="s">
        <v>1561</v>
      </c>
      <c r="J488" s="26" t="s">
        <v>1564</v>
      </c>
      <c r="K488" s="21" t="str">
        <f>IF(Tabela813[[#This Row],[C]]&lt;&gt;"",IF(Tabela813[[#This Row],[RED]]&lt;&gt;"",(Tabela813[[#This Row],[RED]] &amp; "."),"") &amp; CONCATENATE(Tabela813[[#This Row],[C]],".",Tabela813[[#This Row],[O]],".",Tabela813[[#This Row],[E]],".",Tabela813[[#This Row],[D1]],".",Tabela813[[#This Row],[D2]],".",Tabela813[[#This Row],[D3]],".",Tabela813[[#This Row],[T]],".",Tabela813[[#This Row],[D4]]),"")</f>
        <v>1.3.2.1.00.0.0.00</v>
      </c>
      <c r="L488" s="27" t="s">
        <v>208</v>
      </c>
      <c r="M488" s="21" t="str">
        <f t="shared" si="7"/>
        <v>S</v>
      </c>
      <c r="N488" s="21">
        <f>IF(VALUE(Tabela813[[#This Row],[RED]]) &gt; 0,1,0) + IF(VALUE(J488)&gt;0,8,IF(VALUE(I488)&gt;0,7,IF(VALUE(H488)&gt;0,6,IF(VALUE(G488)&gt;0,5,IF(VALUE(F488)&gt;0,4,IF(VALUE(E488)&gt;0,3,IF(VALUE(D488)&gt;0,2,1)))))))</f>
        <v>4</v>
      </c>
      <c r="O488" s="26" t="s">
        <v>45</v>
      </c>
      <c r="P488" s="1" t="s">
        <v>209</v>
      </c>
      <c r="Q488" s="1"/>
      <c r="R488" s="21"/>
      <c r="S488" s="7" t="str">
        <f>Tabela813[[#This Row],[NR]]&amp;" - "&amp;Tabela813[[#This Row],[Especificação]]</f>
        <v>1.3.2.1.00.0.0.00 - Juros e Correções Monetárias</v>
      </c>
      <c r="T488" s="7" t="str">
        <f>Tabela813[[#This Row],[NR]]&amp;" - "&amp;Tabela813[[#This Row],[Especificação]]</f>
        <v>1.3.2.1.00.0.0.00 - Juros e Correções Monetárias</v>
      </c>
      <c r="U488" s="7" t="str">
        <f>Tabela813[[#This Row],[NR]]&amp; " - "&amp;Tabela813[[#This Row],[Especificação]]</f>
        <v>1.3.2.1.00.0.0.00 - Juros e Correções Monetárias</v>
      </c>
    </row>
    <row r="489" spans="1:21" x14ac:dyDescent="0.25">
      <c r="A489" s="84"/>
      <c r="B489" s="73"/>
      <c r="C489" s="26" t="s">
        <v>1558</v>
      </c>
      <c r="D489" s="26" t="s">
        <v>1559</v>
      </c>
      <c r="E489" s="26" t="s">
        <v>1567</v>
      </c>
      <c r="F489" s="26" t="s">
        <v>1558</v>
      </c>
      <c r="G489" s="26" t="s">
        <v>1560</v>
      </c>
      <c r="H489" s="26" t="s">
        <v>1561</v>
      </c>
      <c r="I489" s="26" t="s">
        <v>1561</v>
      </c>
      <c r="J489" s="26" t="s">
        <v>1564</v>
      </c>
      <c r="K489" s="21" t="str">
        <f>IF(Tabela813[[#This Row],[C]]&lt;&gt;"",IF(Tabela813[[#This Row],[RED]]&lt;&gt;"",(Tabela813[[#This Row],[RED]] &amp; "."),"") &amp; CONCATENATE(Tabela813[[#This Row],[C]],".",Tabela813[[#This Row],[O]],".",Tabela813[[#This Row],[E]],".",Tabela813[[#This Row],[D1]],".",Tabela813[[#This Row],[D2]],".",Tabela813[[#This Row],[D3]],".",Tabela813[[#This Row],[T]],".",Tabela813[[#This Row],[D4]]),"")</f>
        <v>1.3.2.1.01.0.0.00</v>
      </c>
      <c r="L489" s="27" t="s">
        <v>210</v>
      </c>
      <c r="M489" s="21" t="str">
        <f t="shared" si="7"/>
        <v>S</v>
      </c>
      <c r="N489" s="21">
        <f>IF(VALUE(Tabela813[[#This Row],[RED]]) &gt; 0,1,0) + IF(VALUE(J489)&gt;0,8,IF(VALUE(I489)&gt;0,7,IF(VALUE(H489)&gt;0,6,IF(VALUE(G489)&gt;0,5,IF(VALUE(F489)&gt;0,4,IF(VALUE(E489)&gt;0,3,IF(VALUE(D489)&gt;0,2,1)))))))</f>
        <v>5</v>
      </c>
      <c r="O489" s="26" t="s">
        <v>51</v>
      </c>
      <c r="P489" s="1" t="s">
        <v>211</v>
      </c>
      <c r="Q489" s="1"/>
      <c r="R489" s="21"/>
      <c r="S489" s="7" t="str">
        <f>Tabela813[[#This Row],[NR]]&amp;" - "&amp;Tabela813[[#This Row],[Especificação]]</f>
        <v>1.3.2.1.01.0.0.00 - Remuneração de Depósitos Bancários</v>
      </c>
      <c r="T489" s="7" t="str">
        <f>Tabela813[[#This Row],[NR]]&amp;" - "&amp;Tabela813[[#This Row],[Especificação]]</f>
        <v>1.3.2.1.01.0.0.00 - Remuneração de Depósitos Bancários</v>
      </c>
      <c r="U489" s="7" t="str">
        <f>Tabela813[[#This Row],[NR]]&amp; " - "&amp;Tabela813[[#This Row],[Especificação]]</f>
        <v>1.3.2.1.01.0.0.00 - Remuneração de Depósitos Bancários</v>
      </c>
    </row>
    <row r="490" spans="1:21" x14ac:dyDescent="0.25">
      <c r="A490" s="84"/>
      <c r="B490" s="73"/>
      <c r="C490" s="26" t="s">
        <v>1558</v>
      </c>
      <c r="D490" s="26" t="s">
        <v>1559</v>
      </c>
      <c r="E490" s="26" t="s">
        <v>1567</v>
      </c>
      <c r="F490" s="26" t="s">
        <v>1558</v>
      </c>
      <c r="G490" s="26" t="s">
        <v>1560</v>
      </c>
      <c r="H490" s="26" t="s">
        <v>1561</v>
      </c>
      <c r="I490" s="26" t="s">
        <v>1558</v>
      </c>
      <c r="J490" s="26" t="s">
        <v>1564</v>
      </c>
      <c r="K490" s="21" t="str">
        <f>IF(Tabela813[[#This Row],[C]]&lt;&gt;"",IF(Tabela813[[#This Row],[RED]]&lt;&gt;"",(Tabela813[[#This Row],[RED]] &amp; "."),"") &amp; CONCATENATE(Tabela813[[#This Row],[C]],".",Tabela813[[#This Row],[O]],".",Tabela813[[#This Row],[E]],".",Tabela813[[#This Row],[D1]],".",Tabela813[[#This Row],[D2]],".",Tabela813[[#This Row],[D3]],".",Tabela813[[#This Row],[T]],".",Tabela813[[#This Row],[D4]]),"")</f>
        <v>1.3.2.1.01.0.1.00</v>
      </c>
      <c r="L490" s="27" t="s">
        <v>1141</v>
      </c>
      <c r="M490" s="21" t="str">
        <f t="shared" si="7"/>
        <v>A</v>
      </c>
      <c r="N490" s="21">
        <f>IF(VALUE(Tabela813[[#This Row],[RED]]) &gt; 0,1,0) + IF(VALUE(J490)&gt;0,8,IF(VALUE(I490)&gt;0,7,IF(VALUE(H490)&gt;0,6,IF(VALUE(G490)&gt;0,5,IF(VALUE(F490)&gt;0,4,IF(VALUE(E490)&gt;0,3,IF(VALUE(D490)&gt;0,2,1)))))))</f>
        <v>7</v>
      </c>
      <c r="O490" s="26" t="s">
        <v>51</v>
      </c>
      <c r="P490" s="1" t="s">
        <v>211</v>
      </c>
      <c r="Q490" s="1"/>
      <c r="R490" s="21"/>
      <c r="S490" s="7" t="str">
        <f>Tabela813[[#This Row],[NR]]&amp;" - "&amp;Tabela813[[#This Row],[Especificação]]</f>
        <v>1.3.2.1.01.0.1.00 - Remuneração de Depósitos Bancários - Principal</v>
      </c>
      <c r="T490" s="7" t="str">
        <f>Tabela813[[#This Row],[NR]]&amp;" - "&amp;Tabela813[[#This Row],[Especificação]]</f>
        <v>1.3.2.1.01.0.1.00 - Remuneração de Depósitos Bancários - Principal</v>
      </c>
      <c r="U490" s="7" t="str">
        <f>Tabela813[[#This Row],[NR]]&amp; " - "&amp;Tabela813[[#This Row],[Especificação]]</f>
        <v>1.3.2.1.01.0.1.00 - Remuneração de Depósitos Bancários - Principal</v>
      </c>
    </row>
    <row r="491" spans="1:21" x14ac:dyDescent="0.25">
      <c r="A491" s="84"/>
      <c r="B491" s="73"/>
      <c r="C491" s="26" t="s">
        <v>1558</v>
      </c>
      <c r="D491" s="26" t="s">
        <v>1559</v>
      </c>
      <c r="E491" s="26" t="s">
        <v>1567</v>
      </c>
      <c r="F491" s="26" t="s">
        <v>1558</v>
      </c>
      <c r="G491" s="26" t="s">
        <v>1562</v>
      </c>
      <c r="H491" s="26" t="s">
        <v>1561</v>
      </c>
      <c r="I491" s="26" t="s">
        <v>1561</v>
      </c>
      <c r="J491" s="26" t="s">
        <v>1564</v>
      </c>
      <c r="K491" s="21" t="str">
        <f>IF(Tabela813[[#This Row],[C]]&lt;&gt;"",IF(Tabela813[[#This Row],[RED]]&lt;&gt;"",(Tabela813[[#This Row],[RED]] &amp; "."),"") &amp; CONCATENATE(Tabela813[[#This Row],[C]],".",Tabela813[[#This Row],[O]],".",Tabela813[[#This Row],[E]],".",Tabela813[[#This Row],[D1]],".",Tabela813[[#This Row],[D2]],".",Tabela813[[#This Row],[D3]],".",Tabela813[[#This Row],[T]],".",Tabela813[[#This Row],[D4]]),"")</f>
        <v>1.3.2.1.02.0.0.00</v>
      </c>
      <c r="L491" s="27" t="s">
        <v>212</v>
      </c>
      <c r="M491" s="21" t="str">
        <f t="shared" si="7"/>
        <v>S</v>
      </c>
      <c r="N491" s="21">
        <f>IF(VALUE(Tabela813[[#This Row],[RED]]) &gt; 0,1,0) + IF(VALUE(J491)&gt;0,8,IF(VALUE(I491)&gt;0,7,IF(VALUE(H491)&gt;0,6,IF(VALUE(G491)&gt;0,5,IF(VALUE(F491)&gt;0,4,IF(VALUE(E491)&gt;0,3,IF(VALUE(D491)&gt;0,2,1)))))))</f>
        <v>5</v>
      </c>
      <c r="O491" s="26" t="s">
        <v>51</v>
      </c>
      <c r="P491" s="1" t="s">
        <v>213</v>
      </c>
      <c r="Q491" s="1"/>
      <c r="R491" s="21"/>
      <c r="S491" s="7" t="str">
        <f>Tabela813[[#This Row],[NR]]&amp;" - "&amp;Tabela813[[#This Row],[Especificação]]</f>
        <v>1.3.2.1.02.0.0.00 - Remuneração de Depósitos Especiais</v>
      </c>
      <c r="T491" s="7" t="str">
        <f>Tabela813[[#This Row],[NR]]&amp;" - "&amp;Tabela813[[#This Row],[Especificação]]</f>
        <v>1.3.2.1.02.0.0.00 - Remuneração de Depósitos Especiais</v>
      </c>
      <c r="U491" s="7" t="str">
        <f>Tabela813[[#This Row],[NR]]&amp; " - "&amp;Tabela813[[#This Row],[Especificação]]</f>
        <v>1.3.2.1.02.0.0.00 - Remuneração de Depósitos Especiais</v>
      </c>
    </row>
    <row r="492" spans="1:21" x14ac:dyDescent="0.25">
      <c r="A492" s="84"/>
      <c r="B492" s="73"/>
      <c r="C492" s="26" t="s">
        <v>1558</v>
      </c>
      <c r="D492" s="26" t="s">
        <v>1559</v>
      </c>
      <c r="E492" s="26" t="s">
        <v>1567</v>
      </c>
      <c r="F492" s="26" t="s">
        <v>1558</v>
      </c>
      <c r="G492" s="26" t="s">
        <v>1562</v>
      </c>
      <c r="H492" s="26" t="s">
        <v>1561</v>
      </c>
      <c r="I492" s="26" t="s">
        <v>1558</v>
      </c>
      <c r="J492" s="26" t="s">
        <v>1564</v>
      </c>
      <c r="K492" s="21" t="str">
        <f>IF(Tabela813[[#This Row],[C]]&lt;&gt;"",IF(Tabela813[[#This Row],[RED]]&lt;&gt;"",(Tabela813[[#This Row],[RED]] &amp; "."),"") &amp; CONCATENATE(Tabela813[[#This Row],[C]],".",Tabela813[[#This Row],[O]],".",Tabela813[[#This Row],[E]],".",Tabela813[[#This Row],[D1]],".",Tabela813[[#This Row],[D2]],".",Tabela813[[#This Row],[D3]],".",Tabela813[[#This Row],[T]],".",Tabela813[[#This Row],[D4]]),"")</f>
        <v>1.3.2.1.02.0.1.00</v>
      </c>
      <c r="L492" s="27" t="s">
        <v>1142</v>
      </c>
      <c r="M492" s="21" t="str">
        <f t="shared" si="7"/>
        <v>A</v>
      </c>
      <c r="N492" s="21">
        <f>IF(VALUE(Tabela813[[#This Row],[RED]]) &gt; 0,1,0) + IF(VALUE(J492)&gt;0,8,IF(VALUE(I492)&gt;0,7,IF(VALUE(H492)&gt;0,6,IF(VALUE(G492)&gt;0,5,IF(VALUE(F492)&gt;0,4,IF(VALUE(E492)&gt;0,3,IF(VALUE(D492)&gt;0,2,1)))))))</f>
        <v>7</v>
      </c>
      <c r="O492" s="26" t="s">
        <v>51</v>
      </c>
      <c r="P492" s="1" t="s">
        <v>213</v>
      </c>
      <c r="Q492" s="1"/>
      <c r="R492" s="21"/>
      <c r="S492" s="7" t="str">
        <f>Tabela813[[#This Row],[NR]]&amp;" - "&amp;Tabela813[[#This Row],[Especificação]]</f>
        <v>1.3.2.1.02.0.1.00 - Remuneração de Depósitos Especiais - Principal</v>
      </c>
      <c r="T492" s="7" t="str">
        <f>Tabela813[[#This Row],[NR]]&amp;" - "&amp;Tabela813[[#This Row],[Especificação]]</f>
        <v>1.3.2.1.02.0.1.00 - Remuneração de Depósitos Especiais - Principal</v>
      </c>
      <c r="U492" s="7" t="str">
        <f>Tabela813[[#This Row],[NR]]&amp; " - "&amp;Tabela813[[#This Row],[Especificação]]</f>
        <v>1.3.2.1.02.0.1.00 - Remuneração de Depósitos Especiais - Principal</v>
      </c>
    </row>
    <row r="493" spans="1:21" x14ac:dyDescent="0.25">
      <c r="A493" s="84"/>
      <c r="B493" s="73"/>
      <c r="C493" s="26" t="s">
        <v>1558</v>
      </c>
      <c r="D493" s="26" t="s">
        <v>1559</v>
      </c>
      <c r="E493" s="26" t="s">
        <v>1567</v>
      </c>
      <c r="F493" s="26" t="s">
        <v>1558</v>
      </c>
      <c r="G493" s="26" t="s">
        <v>1571</v>
      </c>
      <c r="H493" s="26" t="s">
        <v>1561</v>
      </c>
      <c r="I493" s="26" t="s">
        <v>1561</v>
      </c>
      <c r="J493" s="26" t="s">
        <v>1564</v>
      </c>
      <c r="K493" s="21" t="str">
        <f>IF(Tabela813[[#This Row],[C]]&lt;&gt;"",IF(Tabela813[[#This Row],[RED]]&lt;&gt;"",(Tabela813[[#This Row],[RED]] &amp; "."),"") &amp; CONCATENATE(Tabela813[[#This Row],[C]],".",Tabela813[[#This Row],[O]],".",Tabela813[[#This Row],[E]],".",Tabela813[[#This Row],[D1]],".",Tabela813[[#This Row],[D2]],".",Tabela813[[#This Row],[D3]],".",Tabela813[[#This Row],[T]],".",Tabela813[[#This Row],[D4]]),"")</f>
        <v>1.3.2.1.03.0.0.00</v>
      </c>
      <c r="L493" s="27" t="s">
        <v>214</v>
      </c>
      <c r="M493" s="21" t="str">
        <f t="shared" si="7"/>
        <v>S</v>
      </c>
      <c r="N493" s="21">
        <f>IF(VALUE(Tabela813[[#This Row],[RED]]) &gt; 0,1,0) + IF(VALUE(J493)&gt;0,8,IF(VALUE(I493)&gt;0,7,IF(VALUE(H493)&gt;0,6,IF(VALUE(G493)&gt;0,5,IF(VALUE(F493)&gt;0,4,IF(VALUE(E493)&gt;0,3,IF(VALUE(D493)&gt;0,2,1)))))))</f>
        <v>5</v>
      </c>
      <c r="O493" s="26" t="s">
        <v>51</v>
      </c>
      <c r="P493" s="1" t="s">
        <v>215</v>
      </c>
      <c r="Q493" s="1"/>
      <c r="R493" s="21"/>
      <c r="S493" s="7" t="str">
        <f>Tabela813[[#This Row],[NR]]&amp;" - "&amp;Tabela813[[#This Row],[Especificação]]</f>
        <v>1.3.2.1.03.0.0.00 - Remuneração de Saldos de Recursos Não-Desembolsados</v>
      </c>
      <c r="T493" s="7" t="str">
        <f>Tabela813[[#This Row],[NR]]&amp;" - "&amp;Tabela813[[#This Row],[Especificação]]</f>
        <v>1.3.2.1.03.0.0.00 - Remuneração de Saldos de Recursos Não-Desembolsados</v>
      </c>
      <c r="U493" s="7" t="str">
        <f>Tabela813[[#This Row],[NR]]&amp; " - "&amp;Tabela813[[#This Row],[Especificação]]</f>
        <v>1.3.2.1.03.0.0.00 - Remuneração de Saldos de Recursos Não-Desembolsados</v>
      </c>
    </row>
    <row r="494" spans="1:21" x14ac:dyDescent="0.25">
      <c r="A494" s="84"/>
      <c r="B494" s="73"/>
      <c r="C494" s="26" t="s">
        <v>1558</v>
      </c>
      <c r="D494" s="26" t="s">
        <v>1559</v>
      </c>
      <c r="E494" s="26" t="s">
        <v>1567</v>
      </c>
      <c r="F494" s="26" t="s">
        <v>1558</v>
      </c>
      <c r="G494" s="26" t="s">
        <v>1571</v>
      </c>
      <c r="H494" s="26" t="s">
        <v>1561</v>
      </c>
      <c r="I494" s="26" t="s">
        <v>1558</v>
      </c>
      <c r="J494" s="26" t="s">
        <v>1564</v>
      </c>
      <c r="K494" s="21" t="str">
        <f>IF(Tabela813[[#This Row],[C]]&lt;&gt;"",IF(Tabela813[[#This Row],[RED]]&lt;&gt;"",(Tabela813[[#This Row],[RED]] &amp; "."),"") &amp; CONCATENATE(Tabela813[[#This Row],[C]],".",Tabela813[[#This Row],[O]],".",Tabela813[[#This Row],[E]],".",Tabela813[[#This Row],[D1]],".",Tabela813[[#This Row],[D2]],".",Tabela813[[#This Row],[D3]],".",Tabela813[[#This Row],[T]],".",Tabela813[[#This Row],[D4]]),"")</f>
        <v>1.3.2.1.03.0.1.00</v>
      </c>
      <c r="L494" s="27" t="s">
        <v>1143</v>
      </c>
      <c r="M494" s="21" t="str">
        <f t="shared" si="7"/>
        <v>A</v>
      </c>
      <c r="N494" s="21">
        <f>IF(VALUE(Tabela813[[#This Row],[RED]]) &gt; 0,1,0) + IF(VALUE(J494)&gt;0,8,IF(VALUE(I494)&gt;0,7,IF(VALUE(H494)&gt;0,6,IF(VALUE(G494)&gt;0,5,IF(VALUE(F494)&gt;0,4,IF(VALUE(E494)&gt;0,3,IF(VALUE(D494)&gt;0,2,1)))))))</f>
        <v>7</v>
      </c>
      <c r="O494" s="26" t="s">
        <v>51</v>
      </c>
      <c r="P494" s="1" t="s">
        <v>215</v>
      </c>
      <c r="Q494" s="1"/>
      <c r="R494" s="21"/>
      <c r="S494" s="7" t="str">
        <f>Tabela813[[#This Row],[NR]]&amp;" - "&amp;Tabela813[[#This Row],[Especificação]]</f>
        <v>1.3.2.1.03.0.1.00 - Remuneração de Saldos de Recursos Não-Desembolsados - Principal</v>
      </c>
      <c r="T494" s="7" t="str">
        <f>Tabela813[[#This Row],[NR]]&amp;" - "&amp;Tabela813[[#This Row],[Especificação]]</f>
        <v>1.3.2.1.03.0.1.00 - Remuneração de Saldos de Recursos Não-Desembolsados - Principal</v>
      </c>
      <c r="U494" s="7" t="str">
        <f>Tabela813[[#This Row],[NR]]&amp; " - "&amp;Tabela813[[#This Row],[Especificação]]</f>
        <v>1.3.2.1.03.0.1.00 - Remuneração de Saldos de Recursos Não-Desembolsados - Principal</v>
      </c>
    </row>
    <row r="495" spans="1:21" ht="30" x14ac:dyDescent="0.25">
      <c r="A495" s="84"/>
      <c r="B495" s="73"/>
      <c r="C495" s="26" t="s">
        <v>1558</v>
      </c>
      <c r="D495" s="26" t="s">
        <v>1559</v>
      </c>
      <c r="E495" s="26" t="s">
        <v>1567</v>
      </c>
      <c r="F495" s="26" t="s">
        <v>1558</v>
      </c>
      <c r="G495" s="26" t="s">
        <v>1572</v>
      </c>
      <c r="H495" s="26" t="s">
        <v>1561</v>
      </c>
      <c r="I495" s="26" t="s">
        <v>1561</v>
      </c>
      <c r="J495" s="26" t="s">
        <v>1564</v>
      </c>
      <c r="K495" s="21" t="str">
        <f>IF(Tabela813[[#This Row],[C]]&lt;&gt;"",IF(Tabela813[[#This Row],[RED]]&lt;&gt;"",(Tabela813[[#This Row],[RED]] &amp; "."),"") &amp; CONCATENATE(Tabela813[[#This Row],[C]],".",Tabela813[[#This Row],[O]],".",Tabela813[[#This Row],[E]],".",Tabela813[[#This Row],[D1]],".",Tabela813[[#This Row],[D2]],".",Tabela813[[#This Row],[D3]],".",Tabela813[[#This Row],[T]],".",Tabela813[[#This Row],[D4]]),"")</f>
        <v>1.3.2.1.04.0.0.00</v>
      </c>
      <c r="L495" s="27" t="s">
        <v>216</v>
      </c>
      <c r="M495" s="21" t="str">
        <f t="shared" si="7"/>
        <v>S</v>
      </c>
      <c r="N495" s="21">
        <f>IF(VALUE(Tabela813[[#This Row],[RED]]) &gt; 0,1,0) + IF(VALUE(J495)&gt;0,8,IF(VALUE(I495)&gt;0,7,IF(VALUE(H495)&gt;0,6,IF(VALUE(G495)&gt;0,5,IF(VALUE(F495)&gt;0,4,IF(VALUE(E495)&gt;0,3,IF(VALUE(D495)&gt;0,2,1)))))))</f>
        <v>5</v>
      </c>
      <c r="O495" s="26" t="s">
        <v>51</v>
      </c>
      <c r="P495" s="1" t="s">
        <v>217</v>
      </c>
      <c r="Q495" s="1"/>
      <c r="R495" s="21"/>
      <c r="S495" s="7" t="str">
        <f>Tabela813[[#This Row],[NR]]&amp;" - "&amp;Tabela813[[#This Row],[Especificação]]</f>
        <v>1.3.2.1.04.0.0.00 - Remuneração dos Recursos do Regime Próprio de Previdência Social - RPPS</v>
      </c>
      <c r="T495" s="7" t="str">
        <f>Tabela813[[#This Row],[NR]]&amp;" - "&amp;Tabela813[[#This Row],[Especificação]]</f>
        <v>1.3.2.1.04.0.0.00 - Remuneração dos Recursos do Regime Próprio de Previdência Social - RPPS</v>
      </c>
      <c r="U495" s="7" t="str">
        <f>Tabela813[[#This Row],[NR]]&amp; " - "&amp;Tabela813[[#This Row],[Especificação]]</f>
        <v>1.3.2.1.04.0.0.00 - Remuneração dos Recursos do Regime Próprio de Previdência Social - RPPS</v>
      </c>
    </row>
    <row r="496" spans="1:21" ht="30" x14ac:dyDescent="0.25">
      <c r="A496" s="84"/>
      <c r="B496" s="73"/>
      <c r="C496" s="26" t="s">
        <v>1558</v>
      </c>
      <c r="D496" s="26" t="s">
        <v>1559</v>
      </c>
      <c r="E496" s="26" t="s">
        <v>1567</v>
      </c>
      <c r="F496" s="26" t="s">
        <v>1558</v>
      </c>
      <c r="G496" s="26" t="s">
        <v>1572</v>
      </c>
      <c r="H496" s="26" t="s">
        <v>1561</v>
      </c>
      <c r="I496" s="26" t="s">
        <v>1558</v>
      </c>
      <c r="J496" s="26" t="s">
        <v>1564</v>
      </c>
      <c r="K496" s="21" t="str">
        <f>IF(Tabela813[[#This Row],[C]]&lt;&gt;"",IF(Tabela813[[#This Row],[RED]]&lt;&gt;"",(Tabela813[[#This Row],[RED]] &amp; "."),"") &amp; CONCATENATE(Tabela813[[#This Row],[C]],".",Tabela813[[#This Row],[O]],".",Tabela813[[#This Row],[E]],".",Tabela813[[#This Row],[D1]],".",Tabela813[[#This Row],[D2]],".",Tabela813[[#This Row],[D3]],".",Tabela813[[#This Row],[T]],".",Tabela813[[#This Row],[D4]]),"")</f>
        <v>1.3.2.1.04.0.1.00</v>
      </c>
      <c r="L496" s="27" t="s">
        <v>1144</v>
      </c>
      <c r="M496" s="21" t="str">
        <f t="shared" si="7"/>
        <v>A</v>
      </c>
      <c r="N496" s="21">
        <f>IF(VALUE(Tabela813[[#This Row],[RED]]) &gt; 0,1,0) + IF(VALUE(J496)&gt;0,8,IF(VALUE(I496)&gt;0,7,IF(VALUE(H496)&gt;0,6,IF(VALUE(G496)&gt;0,5,IF(VALUE(F496)&gt;0,4,IF(VALUE(E496)&gt;0,3,IF(VALUE(D496)&gt;0,2,1)))))))</f>
        <v>7</v>
      </c>
      <c r="O496" s="26" t="s">
        <v>51</v>
      </c>
      <c r="P496" s="1" t="s">
        <v>217</v>
      </c>
      <c r="Q496" s="1"/>
      <c r="R496" s="21"/>
      <c r="S496" s="7" t="str">
        <f>Tabela813[[#This Row],[NR]]&amp;" - "&amp;Tabela813[[#This Row],[Especificação]]</f>
        <v>1.3.2.1.04.0.1.00 - Remuneração dos Recursos do Regime Próprio de Previdência Social - RPPS - Principal</v>
      </c>
      <c r="T496" s="7" t="str">
        <f>Tabela813[[#This Row],[NR]]&amp;" - "&amp;Tabela813[[#This Row],[Especificação]]</f>
        <v>1.3.2.1.04.0.1.00 - Remuneração dos Recursos do Regime Próprio de Previdência Social - RPPS - Principal</v>
      </c>
      <c r="U496" s="7" t="str">
        <f>Tabela813[[#This Row],[NR]]&amp; " - "&amp;Tabela813[[#This Row],[Especificação]]</f>
        <v>1.3.2.1.04.0.1.00 - Remuneração dos Recursos do Regime Próprio de Previdência Social - RPPS - Principal</v>
      </c>
    </row>
    <row r="497" spans="1:21" ht="30" x14ac:dyDescent="0.25">
      <c r="A497" s="84"/>
      <c r="B497" s="73"/>
      <c r="C497" s="26" t="s">
        <v>1558</v>
      </c>
      <c r="D497" s="26" t="s">
        <v>1559</v>
      </c>
      <c r="E497" s="26" t="s">
        <v>1567</v>
      </c>
      <c r="F497" s="26" t="s">
        <v>1558</v>
      </c>
      <c r="G497" s="26" t="s">
        <v>1573</v>
      </c>
      <c r="H497" s="26" t="s">
        <v>1561</v>
      </c>
      <c r="I497" s="26" t="s">
        <v>1561</v>
      </c>
      <c r="J497" s="26" t="s">
        <v>1564</v>
      </c>
      <c r="K497" s="21" t="str">
        <f>IF(Tabela813[[#This Row],[C]]&lt;&gt;"",IF(Tabela813[[#This Row],[RED]]&lt;&gt;"",(Tabela813[[#This Row],[RED]] &amp; "."),"") &amp; CONCATENATE(Tabela813[[#This Row],[C]],".",Tabela813[[#This Row],[O]],".",Tabela813[[#This Row],[E]],".",Tabela813[[#This Row],[D1]],".",Tabela813[[#This Row],[D2]],".",Tabela813[[#This Row],[D3]],".",Tabela813[[#This Row],[T]],".",Tabela813[[#This Row],[D4]]),"")</f>
        <v>1.3.2.1.05.0.0.00</v>
      </c>
      <c r="L497" s="27" t="s">
        <v>218</v>
      </c>
      <c r="M497" s="21" t="str">
        <f t="shared" si="7"/>
        <v>S</v>
      </c>
      <c r="N497" s="21">
        <f>IF(VALUE(Tabela813[[#This Row],[RED]]) &gt; 0,1,0) + IF(VALUE(J497)&gt;0,8,IF(VALUE(I497)&gt;0,7,IF(VALUE(H497)&gt;0,6,IF(VALUE(G497)&gt;0,5,IF(VALUE(F497)&gt;0,4,IF(VALUE(E497)&gt;0,3,IF(VALUE(D497)&gt;0,2,1)))))))</f>
        <v>5</v>
      </c>
      <c r="O497" s="26" t="s">
        <v>51</v>
      </c>
      <c r="P497" s="1" t="s">
        <v>219</v>
      </c>
      <c r="Q497" s="1"/>
      <c r="R497" s="21"/>
      <c r="S497" s="7" t="str">
        <f>Tabela813[[#This Row],[NR]]&amp;" - "&amp;Tabela813[[#This Row],[Especificação]]</f>
        <v>1.3.2.1.05.0.0.00 - Juros de Títulos de Renda</v>
      </c>
      <c r="T497" s="7" t="str">
        <f>Tabela813[[#This Row],[NR]]&amp;" - "&amp;Tabela813[[#This Row],[Especificação]]</f>
        <v>1.3.2.1.05.0.0.00 - Juros de Títulos de Renda</v>
      </c>
      <c r="U497" s="7" t="str">
        <f>Tabela813[[#This Row],[NR]]&amp; " - "&amp;Tabela813[[#This Row],[Especificação]]</f>
        <v>1.3.2.1.05.0.0.00 - Juros de Títulos de Renda</v>
      </c>
    </row>
    <row r="498" spans="1:21" ht="30" x14ac:dyDescent="0.25">
      <c r="A498" s="84"/>
      <c r="B498" s="73"/>
      <c r="C498" s="26" t="s">
        <v>1558</v>
      </c>
      <c r="D498" s="26" t="s">
        <v>1559</v>
      </c>
      <c r="E498" s="26" t="s">
        <v>1567</v>
      </c>
      <c r="F498" s="26" t="s">
        <v>1558</v>
      </c>
      <c r="G498" s="26" t="s">
        <v>1573</v>
      </c>
      <c r="H498" s="26" t="s">
        <v>1561</v>
      </c>
      <c r="I498" s="26" t="s">
        <v>1558</v>
      </c>
      <c r="J498" s="26" t="s">
        <v>1564</v>
      </c>
      <c r="K498" s="21" t="str">
        <f>IF(Tabela813[[#This Row],[C]]&lt;&gt;"",IF(Tabela813[[#This Row],[RED]]&lt;&gt;"",(Tabela813[[#This Row],[RED]] &amp; "."),"") &amp; CONCATENATE(Tabela813[[#This Row],[C]],".",Tabela813[[#This Row],[O]],".",Tabela813[[#This Row],[E]],".",Tabela813[[#This Row],[D1]],".",Tabela813[[#This Row],[D2]],".",Tabela813[[#This Row],[D3]],".",Tabela813[[#This Row],[T]],".",Tabela813[[#This Row],[D4]]),"")</f>
        <v>1.3.2.1.05.0.1.00</v>
      </c>
      <c r="L498" s="27" t="s">
        <v>1145</v>
      </c>
      <c r="M498" s="21" t="str">
        <f t="shared" si="7"/>
        <v>A</v>
      </c>
      <c r="N498" s="21">
        <f>IF(VALUE(Tabela813[[#This Row],[RED]]) &gt; 0,1,0) + IF(VALUE(J498)&gt;0,8,IF(VALUE(I498)&gt;0,7,IF(VALUE(H498)&gt;0,6,IF(VALUE(G498)&gt;0,5,IF(VALUE(F498)&gt;0,4,IF(VALUE(E498)&gt;0,3,IF(VALUE(D498)&gt;0,2,1)))))))</f>
        <v>7</v>
      </c>
      <c r="O498" s="26" t="s">
        <v>51</v>
      </c>
      <c r="P498" s="1" t="s">
        <v>219</v>
      </c>
      <c r="Q498" s="1"/>
      <c r="R498" s="21"/>
      <c r="S498" s="7" t="str">
        <f>Tabela813[[#This Row],[NR]]&amp;" - "&amp;Tabela813[[#This Row],[Especificação]]</f>
        <v>1.3.2.1.05.0.1.00 - Juros de Títulos de Renda - Principal</v>
      </c>
      <c r="T498" s="7" t="str">
        <f>Tabela813[[#This Row],[NR]]&amp;" - "&amp;Tabela813[[#This Row],[Especificação]]</f>
        <v>1.3.2.1.05.0.1.00 - Juros de Títulos de Renda - Principal</v>
      </c>
      <c r="U498" s="7" t="str">
        <f>Tabela813[[#This Row],[NR]]&amp; " - "&amp;Tabela813[[#This Row],[Especificação]]</f>
        <v>1.3.2.1.05.0.1.00 - Juros de Títulos de Renda - Principal</v>
      </c>
    </row>
    <row r="499" spans="1:21" ht="60" x14ac:dyDescent="0.25">
      <c r="A499" s="84"/>
      <c r="B499" s="73"/>
      <c r="C499" s="26" t="s">
        <v>1558</v>
      </c>
      <c r="D499" s="26" t="s">
        <v>1559</v>
      </c>
      <c r="E499" s="26" t="s">
        <v>1567</v>
      </c>
      <c r="F499" s="26" t="s">
        <v>1558</v>
      </c>
      <c r="G499" s="26" t="s">
        <v>1575</v>
      </c>
      <c r="H499" s="26" t="s">
        <v>1561</v>
      </c>
      <c r="I499" s="26" t="s">
        <v>1561</v>
      </c>
      <c r="J499" s="26" t="s">
        <v>1564</v>
      </c>
      <c r="K499" s="21" t="str">
        <f>IF(Tabela813[[#This Row],[C]]&lt;&gt;"",IF(Tabela813[[#This Row],[RED]]&lt;&gt;"",(Tabela813[[#This Row],[RED]] &amp; "."),"") &amp; CONCATENATE(Tabela813[[#This Row],[C]],".",Tabela813[[#This Row],[O]],".",Tabela813[[#This Row],[E]],".",Tabela813[[#This Row],[D1]],".",Tabela813[[#This Row],[D2]],".",Tabela813[[#This Row],[D3]],".",Tabela813[[#This Row],[T]],".",Tabela813[[#This Row],[D4]]),"")</f>
        <v>1.3.2.1.06.0.0.00</v>
      </c>
      <c r="L499" s="27" t="s">
        <v>220</v>
      </c>
      <c r="M499" s="21" t="str">
        <f t="shared" si="7"/>
        <v>S</v>
      </c>
      <c r="N499" s="21">
        <f>IF(VALUE(Tabela813[[#This Row],[RED]]) &gt; 0,1,0) + IF(VALUE(J499)&gt;0,8,IF(VALUE(I499)&gt;0,7,IF(VALUE(H499)&gt;0,6,IF(VALUE(G499)&gt;0,5,IF(VALUE(F499)&gt;0,4,IF(VALUE(E499)&gt;0,3,IF(VALUE(D499)&gt;0,2,1)))))))</f>
        <v>5</v>
      </c>
      <c r="O499" s="26" t="s">
        <v>51</v>
      </c>
      <c r="P499" s="1" t="s">
        <v>221</v>
      </c>
      <c r="Q499" s="1"/>
      <c r="R499" s="21"/>
      <c r="S499" s="7" t="str">
        <f>Tabela813[[#This Row],[NR]]&amp;" - "&amp;Tabela813[[#This Row],[Especificação]]</f>
        <v>1.3.2.1.06.0.0.00 - Juros sobre o Capital Próprio</v>
      </c>
      <c r="T499" s="7" t="str">
        <f>Tabela813[[#This Row],[NR]]&amp;" - "&amp;Tabela813[[#This Row],[Especificação]]</f>
        <v>1.3.2.1.06.0.0.00 - Juros sobre o Capital Próprio</v>
      </c>
      <c r="U499" s="7" t="str">
        <f>Tabela813[[#This Row],[NR]]&amp; " - "&amp;Tabela813[[#This Row],[Especificação]]</f>
        <v>1.3.2.1.06.0.0.00 - Juros sobre o Capital Próprio</v>
      </c>
    </row>
    <row r="500" spans="1:21" ht="60" x14ac:dyDescent="0.25">
      <c r="A500" s="84"/>
      <c r="B500" s="73"/>
      <c r="C500" s="26" t="s">
        <v>1558</v>
      </c>
      <c r="D500" s="26" t="s">
        <v>1559</v>
      </c>
      <c r="E500" s="26" t="s">
        <v>1567</v>
      </c>
      <c r="F500" s="26" t="s">
        <v>1558</v>
      </c>
      <c r="G500" s="26" t="s">
        <v>1575</v>
      </c>
      <c r="H500" s="26" t="s">
        <v>1561</v>
      </c>
      <c r="I500" s="26" t="s">
        <v>1558</v>
      </c>
      <c r="J500" s="26" t="s">
        <v>1564</v>
      </c>
      <c r="K500" s="21" t="str">
        <f>IF(Tabela813[[#This Row],[C]]&lt;&gt;"",IF(Tabela813[[#This Row],[RED]]&lt;&gt;"",(Tabela813[[#This Row],[RED]] &amp; "."),"") &amp; CONCATENATE(Tabela813[[#This Row],[C]],".",Tabela813[[#This Row],[O]],".",Tabela813[[#This Row],[E]],".",Tabela813[[#This Row],[D1]],".",Tabela813[[#This Row],[D2]],".",Tabela813[[#This Row],[D3]],".",Tabela813[[#This Row],[T]],".",Tabela813[[#This Row],[D4]]),"")</f>
        <v>1.3.2.1.06.0.1.00</v>
      </c>
      <c r="L500" s="27" t="s">
        <v>1146</v>
      </c>
      <c r="M500" s="21" t="str">
        <f t="shared" si="7"/>
        <v>A</v>
      </c>
      <c r="N500" s="21">
        <f>IF(VALUE(Tabela813[[#This Row],[RED]]) &gt; 0,1,0) + IF(VALUE(J500)&gt;0,8,IF(VALUE(I500)&gt;0,7,IF(VALUE(H500)&gt;0,6,IF(VALUE(G500)&gt;0,5,IF(VALUE(F500)&gt;0,4,IF(VALUE(E500)&gt;0,3,IF(VALUE(D500)&gt;0,2,1)))))))</f>
        <v>7</v>
      </c>
      <c r="O500" s="26" t="s">
        <v>51</v>
      </c>
      <c r="P500" s="1" t="s">
        <v>221</v>
      </c>
      <c r="Q500" s="1"/>
      <c r="R500" s="21"/>
      <c r="S500" s="7" t="str">
        <f>Tabela813[[#This Row],[NR]]&amp;" - "&amp;Tabela813[[#This Row],[Especificação]]</f>
        <v>1.3.2.1.06.0.1.00 - Juros sobre o Capital Próprio - Principal</v>
      </c>
      <c r="T500" s="7" t="str">
        <f>Tabela813[[#This Row],[NR]]&amp;" - "&amp;Tabela813[[#This Row],[Especificação]]</f>
        <v>1.3.2.1.06.0.1.00 - Juros sobre o Capital Próprio - Principal</v>
      </c>
      <c r="U500" s="7" t="str">
        <f>Tabela813[[#This Row],[NR]]&amp; " - "&amp;Tabela813[[#This Row],[Especificação]]</f>
        <v>1.3.2.1.06.0.1.00 - Juros sobre o Capital Próprio - Principal</v>
      </c>
    </row>
    <row r="501" spans="1:21" x14ac:dyDescent="0.25">
      <c r="A501" s="84"/>
      <c r="B501" s="73"/>
      <c r="C501" s="26" t="s">
        <v>1558</v>
      </c>
      <c r="D501" s="26" t="s">
        <v>1559</v>
      </c>
      <c r="E501" s="26" t="s">
        <v>1567</v>
      </c>
      <c r="F501" s="26" t="s">
        <v>1567</v>
      </c>
      <c r="G501" s="26" t="s">
        <v>1564</v>
      </c>
      <c r="H501" s="26" t="s">
        <v>1561</v>
      </c>
      <c r="I501" s="26" t="s">
        <v>1561</v>
      </c>
      <c r="J501" s="26" t="s">
        <v>1564</v>
      </c>
      <c r="K501" s="21" t="str">
        <f>IF(Tabela813[[#This Row],[C]]&lt;&gt;"",IF(Tabela813[[#This Row],[RED]]&lt;&gt;"",(Tabela813[[#This Row],[RED]] &amp; "."),"") &amp; CONCATENATE(Tabela813[[#This Row],[C]],".",Tabela813[[#This Row],[O]],".",Tabela813[[#This Row],[E]],".",Tabela813[[#This Row],[D1]],".",Tabela813[[#This Row],[D2]],".",Tabela813[[#This Row],[D3]],".",Tabela813[[#This Row],[T]],".",Tabela813[[#This Row],[D4]]),"")</f>
        <v>1.3.2.2.00.0.0.00</v>
      </c>
      <c r="L501" s="27" t="s">
        <v>222</v>
      </c>
      <c r="M501" s="21" t="str">
        <f t="shared" si="7"/>
        <v>S</v>
      </c>
      <c r="N501" s="21">
        <f>IF(VALUE(Tabela813[[#This Row],[RED]]) &gt; 0,1,0) + IF(VALUE(J501)&gt;0,8,IF(VALUE(I501)&gt;0,7,IF(VALUE(H501)&gt;0,6,IF(VALUE(G501)&gt;0,5,IF(VALUE(F501)&gt;0,4,IF(VALUE(E501)&gt;0,3,IF(VALUE(D501)&gt;0,2,1)))))))</f>
        <v>4</v>
      </c>
      <c r="O501" s="26" t="s">
        <v>45</v>
      </c>
      <c r="P501" s="1" t="s">
        <v>223</v>
      </c>
      <c r="Q501" s="1"/>
      <c r="R501" s="21"/>
      <c r="S501" s="7" t="str">
        <f>Tabela813[[#This Row],[NR]]&amp;" - "&amp;Tabela813[[#This Row],[Especificação]]</f>
        <v>1.3.2.2.00.0.0.00 - Dividendos</v>
      </c>
      <c r="T501" s="7" t="str">
        <f>Tabela813[[#This Row],[NR]]&amp;" - "&amp;Tabela813[[#This Row],[Especificação]]</f>
        <v>1.3.2.2.00.0.0.00 - Dividendos</v>
      </c>
      <c r="U501" s="7" t="str">
        <f>Tabela813[[#This Row],[NR]]&amp; " - "&amp;Tabela813[[#This Row],[Especificação]]</f>
        <v>1.3.2.2.00.0.0.00 - Dividendos</v>
      </c>
    </row>
    <row r="502" spans="1:21" x14ac:dyDescent="0.25">
      <c r="A502" s="84"/>
      <c r="B502" s="73"/>
      <c r="C502" s="26" t="s">
        <v>1558</v>
      </c>
      <c r="D502" s="26" t="s">
        <v>1559</v>
      </c>
      <c r="E502" s="26" t="s">
        <v>1567</v>
      </c>
      <c r="F502" s="26" t="s">
        <v>1567</v>
      </c>
      <c r="G502" s="26" t="s">
        <v>1560</v>
      </c>
      <c r="H502" s="26" t="s">
        <v>1561</v>
      </c>
      <c r="I502" s="26" t="s">
        <v>1561</v>
      </c>
      <c r="J502" s="26" t="s">
        <v>1564</v>
      </c>
      <c r="K502" s="21" t="str">
        <f>IF(Tabela813[[#This Row],[C]]&lt;&gt;"",IF(Tabela813[[#This Row],[RED]]&lt;&gt;"",(Tabela813[[#This Row],[RED]] &amp; "."),"") &amp; CONCATENATE(Tabela813[[#This Row],[C]],".",Tabela813[[#This Row],[O]],".",Tabela813[[#This Row],[E]],".",Tabela813[[#This Row],[D1]],".",Tabela813[[#This Row],[D2]],".",Tabela813[[#This Row],[D3]],".",Tabela813[[#This Row],[T]],".",Tabela813[[#This Row],[D4]]),"")</f>
        <v>1.3.2.2.01.0.0.00</v>
      </c>
      <c r="L502" s="27" t="s">
        <v>222</v>
      </c>
      <c r="M502" s="21" t="str">
        <f t="shared" si="7"/>
        <v>S</v>
      </c>
      <c r="N502" s="21">
        <f>IF(VALUE(Tabela813[[#This Row],[RED]]) &gt; 0,1,0) + IF(VALUE(J502)&gt;0,8,IF(VALUE(I502)&gt;0,7,IF(VALUE(H502)&gt;0,6,IF(VALUE(G502)&gt;0,5,IF(VALUE(F502)&gt;0,4,IF(VALUE(E502)&gt;0,3,IF(VALUE(D502)&gt;0,2,1)))))))</f>
        <v>5</v>
      </c>
      <c r="O502" s="26" t="s">
        <v>51</v>
      </c>
      <c r="P502" s="1" t="s">
        <v>224</v>
      </c>
      <c r="Q502" s="1"/>
      <c r="R502" s="21"/>
      <c r="S502" s="7" t="str">
        <f>Tabela813[[#This Row],[NR]]&amp;" - "&amp;Tabela813[[#This Row],[Especificação]]</f>
        <v>1.3.2.2.01.0.0.00 - Dividendos</v>
      </c>
      <c r="T502" s="7" t="str">
        <f>Tabela813[[#This Row],[NR]]&amp;" - "&amp;Tabela813[[#This Row],[Especificação]]</f>
        <v>1.3.2.2.01.0.0.00 - Dividendos</v>
      </c>
      <c r="U502" s="7" t="str">
        <f>Tabela813[[#This Row],[NR]]&amp; " - "&amp;Tabela813[[#This Row],[Especificação]]</f>
        <v>1.3.2.2.01.0.0.00 - Dividendos</v>
      </c>
    </row>
    <row r="503" spans="1:21" x14ac:dyDescent="0.25">
      <c r="A503" s="84"/>
      <c r="B503" s="73"/>
      <c r="C503" s="26" t="s">
        <v>1558</v>
      </c>
      <c r="D503" s="26" t="s">
        <v>1559</v>
      </c>
      <c r="E503" s="26" t="s">
        <v>1567</v>
      </c>
      <c r="F503" s="26" t="s">
        <v>1567</v>
      </c>
      <c r="G503" s="26" t="s">
        <v>1560</v>
      </c>
      <c r="H503" s="26" t="s">
        <v>1561</v>
      </c>
      <c r="I503" s="26" t="s">
        <v>1558</v>
      </c>
      <c r="J503" s="26" t="s">
        <v>1564</v>
      </c>
      <c r="K503" s="21" t="str">
        <f>IF(Tabela813[[#This Row],[C]]&lt;&gt;"",IF(Tabela813[[#This Row],[RED]]&lt;&gt;"",(Tabela813[[#This Row],[RED]] &amp; "."),"") &amp; CONCATENATE(Tabela813[[#This Row],[C]],".",Tabela813[[#This Row],[O]],".",Tabela813[[#This Row],[E]],".",Tabela813[[#This Row],[D1]],".",Tabela813[[#This Row],[D2]],".",Tabela813[[#This Row],[D3]],".",Tabela813[[#This Row],[T]],".",Tabela813[[#This Row],[D4]]),"")</f>
        <v>1.3.2.2.01.0.1.00</v>
      </c>
      <c r="L503" s="27" t="s">
        <v>1147</v>
      </c>
      <c r="M503" s="21" t="str">
        <f t="shared" si="7"/>
        <v>A</v>
      </c>
      <c r="N503" s="21">
        <f>IF(VALUE(Tabela813[[#This Row],[RED]]) &gt; 0,1,0) + IF(VALUE(J503)&gt;0,8,IF(VALUE(I503)&gt;0,7,IF(VALUE(H503)&gt;0,6,IF(VALUE(G503)&gt;0,5,IF(VALUE(F503)&gt;0,4,IF(VALUE(E503)&gt;0,3,IF(VALUE(D503)&gt;0,2,1)))))))</f>
        <v>7</v>
      </c>
      <c r="O503" s="26" t="s">
        <v>51</v>
      </c>
      <c r="P503" s="1" t="s">
        <v>224</v>
      </c>
      <c r="Q503" s="1"/>
      <c r="R503" s="21"/>
      <c r="S503" s="7" t="str">
        <f>Tabela813[[#This Row],[NR]]&amp;" - "&amp;Tabela813[[#This Row],[Especificação]]</f>
        <v>1.3.2.2.01.0.1.00 - Dividendos - Principal</v>
      </c>
      <c r="T503" s="7" t="str">
        <f>Tabela813[[#This Row],[NR]]&amp;" - "&amp;Tabela813[[#This Row],[Especificação]]</f>
        <v>1.3.2.2.01.0.1.00 - Dividendos - Principal</v>
      </c>
      <c r="U503" s="7" t="str">
        <f>Tabela813[[#This Row],[NR]]&amp; " - "&amp;Tabela813[[#This Row],[Especificação]]</f>
        <v>1.3.2.2.01.0.1.00 - Dividendos - Principal</v>
      </c>
    </row>
    <row r="504" spans="1:21" x14ac:dyDescent="0.25">
      <c r="A504" s="84"/>
      <c r="B504" s="73"/>
      <c r="C504" s="26" t="s">
        <v>1558</v>
      </c>
      <c r="D504" s="26" t="s">
        <v>1559</v>
      </c>
      <c r="E504" s="26" t="s">
        <v>1567</v>
      </c>
      <c r="F504" s="26" t="s">
        <v>1559</v>
      </c>
      <c r="G504" s="26" t="s">
        <v>1564</v>
      </c>
      <c r="H504" s="26" t="s">
        <v>1561</v>
      </c>
      <c r="I504" s="26" t="s">
        <v>1561</v>
      </c>
      <c r="J504" s="26" t="s">
        <v>1564</v>
      </c>
      <c r="K504" s="21" t="str">
        <f>IF(Tabela813[[#This Row],[C]]&lt;&gt;"",IF(Tabela813[[#This Row],[RED]]&lt;&gt;"",(Tabela813[[#This Row],[RED]] &amp; "."),"") &amp; CONCATENATE(Tabela813[[#This Row],[C]],".",Tabela813[[#This Row],[O]],".",Tabela813[[#This Row],[E]],".",Tabela813[[#This Row],[D1]],".",Tabela813[[#This Row],[D2]],".",Tabela813[[#This Row],[D3]],".",Tabela813[[#This Row],[T]],".",Tabela813[[#This Row],[D4]]),"")</f>
        <v>1.3.2.3.00.0.0.00</v>
      </c>
      <c r="L504" s="27" t="s">
        <v>225</v>
      </c>
      <c r="M504" s="21" t="str">
        <f t="shared" si="7"/>
        <v>S</v>
      </c>
      <c r="N504" s="21">
        <f>IF(VALUE(Tabela813[[#This Row],[RED]]) &gt; 0,1,0) + IF(VALUE(J504)&gt;0,8,IF(VALUE(I504)&gt;0,7,IF(VALUE(H504)&gt;0,6,IF(VALUE(G504)&gt;0,5,IF(VALUE(F504)&gt;0,4,IF(VALUE(E504)&gt;0,3,IF(VALUE(D504)&gt;0,2,1)))))))</f>
        <v>4</v>
      </c>
      <c r="O504" s="26" t="s">
        <v>45</v>
      </c>
      <c r="P504" s="1" t="s">
        <v>226</v>
      </c>
      <c r="Q504" s="1"/>
      <c r="R504" s="21"/>
      <c r="S504" s="7" t="str">
        <f>Tabela813[[#This Row],[NR]]&amp;" - "&amp;Tabela813[[#This Row],[Especificação]]</f>
        <v>1.3.2.3.00.0.0.00 - Participações</v>
      </c>
      <c r="T504" s="7" t="str">
        <f>Tabela813[[#This Row],[NR]]&amp;" - "&amp;Tabela813[[#This Row],[Especificação]]</f>
        <v>1.3.2.3.00.0.0.00 - Participações</v>
      </c>
      <c r="U504" s="7" t="str">
        <f>Tabela813[[#This Row],[NR]]&amp; " - "&amp;Tabela813[[#This Row],[Especificação]]</f>
        <v>1.3.2.3.00.0.0.00 - Participações</v>
      </c>
    </row>
    <row r="505" spans="1:21" x14ac:dyDescent="0.25">
      <c r="A505" s="84"/>
      <c r="B505" s="73"/>
      <c r="C505" s="26" t="s">
        <v>1558</v>
      </c>
      <c r="D505" s="26" t="s">
        <v>1559</v>
      </c>
      <c r="E505" s="26" t="s">
        <v>1567</v>
      </c>
      <c r="F505" s="26" t="s">
        <v>1559</v>
      </c>
      <c r="G505" s="26" t="s">
        <v>1560</v>
      </c>
      <c r="H505" s="26" t="s">
        <v>1561</v>
      </c>
      <c r="I505" s="26" t="s">
        <v>1561</v>
      </c>
      <c r="J505" s="26" t="s">
        <v>1564</v>
      </c>
      <c r="K505" s="21" t="str">
        <f>IF(Tabela813[[#This Row],[C]]&lt;&gt;"",IF(Tabela813[[#This Row],[RED]]&lt;&gt;"",(Tabela813[[#This Row],[RED]] &amp; "."),"") &amp; CONCATENATE(Tabela813[[#This Row],[C]],".",Tabela813[[#This Row],[O]],".",Tabela813[[#This Row],[E]],".",Tabela813[[#This Row],[D1]],".",Tabela813[[#This Row],[D2]],".",Tabela813[[#This Row],[D3]],".",Tabela813[[#This Row],[T]],".",Tabela813[[#This Row],[D4]]),"")</f>
        <v>1.3.2.3.01.0.0.00</v>
      </c>
      <c r="L505" s="27" t="s">
        <v>225</v>
      </c>
      <c r="M505" s="21" t="str">
        <f t="shared" si="7"/>
        <v>S</v>
      </c>
      <c r="N505" s="21">
        <f>IF(VALUE(Tabela813[[#This Row],[RED]]) &gt; 0,1,0) + IF(VALUE(J505)&gt;0,8,IF(VALUE(I505)&gt;0,7,IF(VALUE(H505)&gt;0,6,IF(VALUE(G505)&gt;0,5,IF(VALUE(F505)&gt;0,4,IF(VALUE(E505)&gt;0,3,IF(VALUE(D505)&gt;0,2,1)))))))</f>
        <v>5</v>
      </c>
      <c r="O505" s="26" t="s">
        <v>51</v>
      </c>
      <c r="P505" s="1" t="s">
        <v>227</v>
      </c>
      <c r="Q505" s="1"/>
      <c r="R505" s="21"/>
      <c r="S505" s="7" t="str">
        <f>Tabela813[[#This Row],[NR]]&amp;" - "&amp;Tabela813[[#This Row],[Especificação]]</f>
        <v>1.3.2.3.01.0.0.00 - Participações</v>
      </c>
      <c r="T505" s="7" t="str">
        <f>Tabela813[[#This Row],[NR]]&amp;" - "&amp;Tabela813[[#This Row],[Especificação]]</f>
        <v>1.3.2.3.01.0.0.00 - Participações</v>
      </c>
      <c r="U505" s="7" t="str">
        <f>Tabela813[[#This Row],[NR]]&amp; " - "&amp;Tabela813[[#This Row],[Especificação]]</f>
        <v>1.3.2.3.01.0.0.00 - Participações</v>
      </c>
    </row>
    <row r="506" spans="1:21" x14ac:dyDescent="0.25">
      <c r="A506" s="84"/>
      <c r="B506" s="73"/>
      <c r="C506" s="26" t="s">
        <v>1558</v>
      </c>
      <c r="D506" s="26" t="s">
        <v>1559</v>
      </c>
      <c r="E506" s="26" t="s">
        <v>1567</v>
      </c>
      <c r="F506" s="26" t="s">
        <v>1559</v>
      </c>
      <c r="G506" s="26" t="s">
        <v>1560</v>
      </c>
      <c r="H506" s="26" t="s">
        <v>1561</v>
      </c>
      <c r="I506" s="26" t="s">
        <v>1558</v>
      </c>
      <c r="J506" s="26" t="s">
        <v>1564</v>
      </c>
      <c r="K506" s="21" t="str">
        <f>IF(Tabela813[[#This Row],[C]]&lt;&gt;"",IF(Tabela813[[#This Row],[RED]]&lt;&gt;"",(Tabela813[[#This Row],[RED]] &amp; "."),"") &amp; CONCATENATE(Tabela813[[#This Row],[C]],".",Tabela813[[#This Row],[O]],".",Tabela813[[#This Row],[E]],".",Tabela813[[#This Row],[D1]],".",Tabela813[[#This Row],[D2]],".",Tabela813[[#This Row],[D3]],".",Tabela813[[#This Row],[T]],".",Tabela813[[#This Row],[D4]]),"")</f>
        <v>1.3.2.3.01.0.1.00</v>
      </c>
      <c r="L506" s="27" t="s">
        <v>1148</v>
      </c>
      <c r="M506" s="21" t="str">
        <f t="shared" si="7"/>
        <v>A</v>
      </c>
      <c r="N506" s="21">
        <f>IF(VALUE(Tabela813[[#This Row],[RED]]) &gt; 0,1,0) + IF(VALUE(J506)&gt;0,8,IF(VALUE(I506)&gt;0,7,IF(VALUE(H506)&gt;0,6,IF(VALUE(G506)&gt;0,5,IF(VALUE(F506)&gt;0,4,IF(VALUE(E506)&gt;0,3,IF(VALUE(D506)&gt;0,2,1)))))))</f>
        <v>7</v>
      </c>
      <c r="O506" s="26" t="s">
        <v>51</v>
      </c>
      <c r="P506" s="1" t="s">
        <v>227</v>
      </c>
      <c r="Q506" s="1"/>
      <c r="R506" s="21"/>
      <c r="S506" s="7" t="str">
        <f>Tabela813[[#This Row],[NR]]&amp;" - "&amp;Tabela813[[#This Row],[Especificação]]</f>
        <v>1.3.2.3.01.0.1.00 - Participações - Principal</v>
      </c>
      <c r="T506" s="7" t="str">
        <f>Tabela813[[#This Row],[NR]]&amp;" - "&amp;Tabela813[[#This Row],[Especificação]]</f>
        <v>1.3.2.3.01.0.1.00 - Participações - Principal</v>
      </c>
      <c r="U506" s="7" t="str">
        <f>Tabela813[[#This Row],[NR]]&amp; " - "&amp;Tabela813[[#This Row],[Especificação]]</f>
        <v>1.3.2.3.01.0.1.00 - Participações - Principal</v>
      </c>
    </row>
    <row r="507" spans="1:21" x14ac:dyDescent="0.25">
      <c r="A507" s="84"/>
      <c r="B507" s="73"/>
      <c r="C507" s="26" t="s">
        <v>1558</v>
      </c>
      <c r="D507" s="26" t="s">
        <v>1559</v>
      </c>
      <c r="E507" s="26" t="s">
        <v>1567</v>
      </c>
      <c r="F507" s="26" t="s">
        <v>1559</v>
      </c>
      <c r="G507" s="26" t="s">
        <v>1560</v>
      </c>
      <c r="H507" s="26" t="s">
        <v>1561</v>
      </c>
      <c r="I507" s="26" t="s">
        <v>1567</v>
      </c>
      <c r="J507" s="26" t="s">
        <v>1564</v>
      </c>
      <c r="K507" s="21" t="str">
        <f>IF(Tabela813[[#This Row],[C]]&lt;&gt;"",IF(Tabela813[[#This Row],[RED]]&lt;&gt;"",(Tabela813[[#This Row],[RED]] &amp; "."),"") &amp; CONCATENATE(Tabela813[[#This Row],[C]],".",Tabela813[[#This Row],[O]],".",Tabela813[[#This Row],[E]],".",Tabela813[[#This Row],[D1]],".",Tabela813[[#This Row],[D2]],".",Tabela813[[#This Row],[D3]],".",Tabela813[[#This Row],[T]],".",Tabela813[[#This Row],[D4]]),"")</f>
        <v>1.3.2.3.01.0.2.00</v>
      </c>
      <c r="L507" s="27" t="s">
        <v>3158</v>
      </c>
      <c r="M507" s="21" t="str">
        <f t="shared" si="7"/>
        <v>A</v>
      </c>
      <c r="N507" s="21">
        <f>IF(VALUE(Tabela813[[#This Row],[RED]]) &gt; 0,1,0) + IF(VALUE(J507)&gt;0,8,IF(VALUE(I507)&gt;0,7,IF(VALUE(H507)&gt;0,6,IF(VALUE(G507)&gt;0,5,IF(VALUE(F507)&gt;0,4,IF(VALUE(E507)&gt;0,3,IF(VALUE(D507)&gt;0,2,1)))))))</f>
        <v>7</v>
      </c>
      <c r="O507" s="26" t="s">
        <v>51</v>
      </c>
      <c r="P507" s="1" t="s">
        <v>227</v>
      </c>
      <c r="Q507" s="1"/>
      <c r="R507" s="21"/>
      <c r="S507" s="7" t="str">
        <f>Tabela813[[#This Row],[NR]]&amp;" - "&amp;Tabela813[[#This Row],[Especificação]]</f>
        <v>1.3.2.3.01.0.2.00 - Participações - Multas e Juros de Mora</v>
      </c>
      <c r="T507" s="7" t="str">
        <f>Tabela813[[#This Row],[NR]]&amp;" - "&amp;Tabela813[[#This Row],[Especificação]]</f>
        <v>1.3.2.3.01.0.2.00 - Participações - Multas e Juros de Mora</v>
      </c>
      <c r="U507" s="7" t="str">
        <f>Tabela813[[#This Row],[NR]]&amp; " - "&amp;Tabela813[[#This Row],[Especificação]]</f>
        <v>1.3.2.3.01.0.2.00 - Participações - Multas e Juros de Mora</v>
      </c>
    </row>
    <row r="508" spans="1:21" x14ac:dyDescent="0.25">
      <c r="A508" s="84"/>
      <c r="B508" s="73"/>
      <c r="C508" s="26" t="s">
        <v>1558</v>
      </c>
      <c r="D508" s="26" t="s">
        <v>1559</v>
      </c>
      <c r="E508" s="26" t="s">
        <v>1567</v>
      </c>
      <c r="F508" s="26" t="s">
        <v>1570</v>
      </c>
      <c r="G508" s="26" t="s">
        <v>1564</v>
      </c>
      <c r="H508" s="26" t="s">
        <v>1561</v>
      </c>
      <c r="I508" s="26" t="s">
        <v>1561</v>
      </c>
      <c r="J508" s="26" t="s">
        <v>1564</v>
      </c>
      <c r="K508" s="21" t="str">
        <f>IF(Tabela813[[#This Row],[C]]&lt;&gt;"",IF(Tabela813[[#This Row],[RED]]&lt;&gt;"",(Tabela813[[#This Row],[RED]] &amp; "."),"") &amp; CONCATENATE(Tabela813[[#This Row],[C]],".",Tabela813[[#This Row],[O]],".",Tabela813[[#This Row],[E]],".",Tabela813[[#This Row],[D1]],".",Tabela813[[#This Row],[D2]],".",Tabela813[[#This Row],[D3]],".",Tabela813[[#This Row],[T]],".",Tabela813[[#This Row],[D4]]),"")</f>
        <v>1.3.2.9.00.0.0.00</v>
      </c>
      <c r="L508" s="27" t="s">
        <v>228</v>
      </c>
      <c r="M508" s="21" t="str">
        <f t="shared" si="7"/>
        <v>S</v>
      </c>
      <c r="N508" s="21">
        <f>IF(VALUE(Tabela813[[#This Row],[RED]]) &gt; 0,1,0) + IF(VALUE(J508)&gt;0,8,IF(VALUE(I508)&gt;0,7,IF(VALUE(H508)&gt;0,6,IF(VALUE(G508)&gt;0,5,IF(VALUE(F508)&gt;0,4,IF(VALUE(E508)&gt;0,3,IF(VALUE(D508)&gt;0,2,1)))))))</f>
        <v>4</v>
      </c>
      <c r="O508" s="26" t="s">
        <v>45</v>
      </c>
      <c r="P508" s="1" t="s">
        <v>229</v>
      </c>
      <c r="Q508" s="1"/>
      <c r="R508" s="21"/>
      <c r="S508" s="7" t="str">
        <f>Tabela813[[#This Row],[NR]]&amp;" - "&amp;Tabela813[[#This Row],[Especificação]]</f>
        <v>1.3.2.9.00.0.0.00 - Outros Valores Mobiliários</v>
      </c>
      <c r="T508" s="7" t="str">
        <f>Tabela813[[#This Row],[NR]]&amp;" - "&amp;Tabela813[[#This Row],[Especificação]]</f>
        <v>1.3.2.9.00.0.0.00 - Outros Valores Mobiliários</v>
      </c>
      <c r="U508" s="7" t="str">
        <f>Tabela813[[#This Row],[NR]]&amp; " - "&amp;Tabela813[[#This Row],[Especificação]]</f>
        <v>1.3.2.9.00.0.0.00 - Outros Valores Mobiliários</v>
      </c>
    </row>
    <row r="509" spans="1:21" x14ac:dyDescent="0.25">
      <c r="A509" s="84"/>
      <c r="B509" s="73"/>
      <c r="C509" s="26" t="s">
        <v>1558</v>
      </c>
      <c r="D509" s="26" t="s">
        <v>1559</v>
      </c>
      <c r="E509" s="26" t="s">
        <v>1567</v>
      </c>
      <c r="F509" s="26" t="s">
        <v>1570</v>
      </c>
      <c r="G509" s="26" t="s">
        <v>1574</v>
      </c>
      <c r="H509" s="26" t="s">
        <v>1561</v>
      </c>
      <c r="I509" s="26" t="s">
        <v>1561</v>
      </c>
      <c r="J509" s="26" t="s">
        <v>1564</v>
      </c>
      <c r="K509" s="21" t="str">
        <f>IF(Tabela813[[#This Row],[C]]&lt;&gt;"",IF(Tabela813[[#This Row],[RED]]&lt;&gt;"",(Tabela813[[#This Row],[RED]] &amp; "."),"") &amp; CONCATENATE(Tabela813[[#This Row],[C]],".",Tabela813[[#This Row],[O]],".",Tabela813[[#This Row],[E]],".",Tabela813[[#This Row],[D1]],".",Tabela813[[#This Row],[D2]],".",Tabela813[[#This Row],[D3]],".",Tabela813[[#This Row],[T]],".",Tabela813[[#This Row],[D4]]),"")</f>
        <v>1.3.2.9.99.0.0.00</v>
      </c>
      <c r="L509" s="27" t="s">
        <v>228</v>
      </c>
      <c r="M509" s="21" t="str">
        <f t="shared" si="7"/>
        <v>S</v>
      </c>
      <c r="N509" s="21">
        <f>IF(VALUE(Tabela813[[#This Row],[RED]]) &gt; 0,1,0) + IF(VALUE(J509)&gt;0,8,IF(VALUE(I509)&gt;0,7,IF(VALUE(H509)&gt;0,6,IF(VALUE(G509)&gt;0,5,IF(VALUE(F509)&gt;0,4,IF(VALUE(E509)&gt;0,3,IF(VALUE(D509)&gt;0,2,1)))))))</f>
        <v>5</v>
      </c>
      <c r="O509" s="26" t="s">
        <v>51</v>
      </c>
      <c r="P509" s="1" t="s">
        <v>230</v>
      </c>
      <c r="Q509" s="1"/>
      <c r="R509" s="21"/>
      <c r="S509" s="7" t="str">
        <f>Tabela813[[#This Row],[NR]]&amp;" - "&amp;Tabela813[[#This Row],[Especificação]]</f>
        <v>1.3.2.9.99.0.0.00 - Outros Valores Mobiliários</v>
      </c>
      <c r="T509" s="7" t="str">
        <f>Tabela813[[#This Row],[NR]]&amp;" - "&amp;Tabela813[[#This Row],[Especificação]]</f>
        <v>1.3.2.9.99.0.0.00 - Outros Valores Mobiliários</v>
      </c>
      <c r="U509" s="7" t="str">
        <f>Tabela813[[#This Row],[NR]]&amp; " - "&amp;Tabela813[[#This Row],[Especificação]]</f>
        <v>1.3.2.9.99.0.0.00 - Outros Valores Mobiliários</v>
      </c>
    </row>
    <row r="510" spans="1:21" x14ac:dyDescent="0.25">
      <c r="A510" s="84"/>
      <c r="B510" s="73"/>
      <c r="C510" s="26" t="s">
        <v>1558</v>
      </c>
      <c r="D510" s="26" t="s">
        <v>1559</v>
      </c>
      <c r="E510" s="26" t="s">
        <v>1567</v>
      </c>
      <c r="F510" s="26" t="s">
        <v>1570</v>
      </c>
      <c r="G510" s="26" t="s">
        <v>1574</v>
      </c>
      <c r="H510" s="26" t="s">
        <v>1561</v>
      </c>
      <c r="I510" s="26" t="s">
        <v>1558</v>
      </c>
      <c r="J510" s="26" t="s">
        <v>1564</v>
      </c>
      <c r="K510" s="21" t="str">
        <f>IF(Tabela813[[#This Row],[C]]&lt;&gt;"",IF(Tabela813[[#This Row],[RED]]&lt;&gt;"",(Tabela813[[#This Row],[RED]] &amp; "."),"") &amp; CONCATENATE(Tabela813[[#This Row],[C]],".",Tabela813[[#This Row],[O]],".",Tabela813[[#This Row],[E]],".",Tabela813[[#This Row],[D1]],".",Tabela813[[#This Row],[D2]],".",Tabela813[[#This Row],[D3]],".",Tabela813[[#This Row],[T]],".",Tabela813[[#This Row],[D4]]),"")</f>
        <v>1.3.2.9.99.0.1.00</v>
      </c>
      <c r="L510" s="27" t="s">
        <v>1149</v>
      </c>
      <c r="M510" s="21" t="str">
        <f t="shared" si="7"/>
        <v>A</v>
      </c>
      <c r="N510" s="21">
        <f>IF(VALUE(Tabela813[[#This Row],[RED]]) &gt; 0,1,0) + IF(VALUE(J510)&gt;0,8,IF(VALUE(I510)&gt;0,7,IF(VALUE(H510)&gt;0,6,IF(VALUE(G510)&gt;0,5,IF(VALUE(F510)&gt;0,4,IF(VALUE(E510)&gt;0,3,IF(VALUE(D510)&gt;0,2,1)))))))</f>
        <v>7</v>
      </c>
      <c r="O510" s="26" t="s">
        <v>51</v>
      </c>
      <c r="P510" s="1" t="s">
        <v>230</v>
      </c>
      <c r="Q510" s="1"/>
      <c r="R510" s="21"/>
      <c r="S510" s="7" t="str">
        <f>Tabela813[[#This Row],[NR]]&amp;" - "&amp;Tabela813[[#This Row],[Especificação]]</f>
        <v>1.3.2.9.99.0.1.00 - Outros Valores Mobiliários - Principal</v>
      </c>
      <c r="T510" s="7" t="str">
        <f>Tabela813[[#This Row],[NR]]&amp;" - "&amp;Tabela813[[#This Row],[Especificação]]</f>
        <v>1.3.2.9.99.0.1.00 - Outros Valores Mobiliários - Principal</v>
      </c>
      <c r="U510" s="7" t="str">
        <f>Tabela813[[#This Row],[NR]]&amp; " - "&amp;Tabela813[[#This Row],[Especificação]]</f>
        <v>1.3.2.9.99.0.1.00 - Outros Valores Mobiliários - Principal</v>
      </c>
    </row>
    <row r="511" spans="1:21" x14ac:dyDescent="0.25">
      <c r="A511" s="84"/>
      <c r="B511" s="73"/>
      <c r="C511" s="26" t="s">
        <v>1558</v>
      </c>
      <c r="D511" s="26" t="s">
        <v>1559</v>
      </c>
      <c r="E511" s="26" t="s">
        <v>1567</v>
      </c>
      <c r="F511" s="26" t="s">
        <v>1570</v>
      </c>
      <c r="G511" s="26" t="s">
        <v>1574</v>
      </c>
      <c r="H511" s="26" t="s">
        <v>1561</v>
      </c>
      <c r="I511" s="26" t="s">
        <v>1567</v>
      </c>
      <c r="J511" s="26" t="s">
        <v>1564</v>
      </c>
      <c r="K511" s="21" t="str">
        <f>IF(Tabela813[[#This Row],[C]]&lt;&gt;"",IF(Tabela813[[#This Row],[RED]]&lt;&gt;"",(Tabela813[[#This Row],[RED]] &amp; "."),"") &amp; CONCATENATE(Tabela813[[#This Row],[C]],".",Tabela813[[#This Row],[O]],".",Tabela813[[#This Row],[E]],".",Tabela813[[#This Row],[D1]],".",Tabela813[[#This Row],[D2]],".",Tabela813[[#This Row],[D3]],".",Tabela813[[#This Row],[T]],".",Tabela813[[#This Row],[D4]]),"")</f>
        <v>1.3.2.9.99.0.2.00</v>
      </c>
      <c r="L511" s="27" t="s">
        <v>3159</v>
      </c>
      <c r="M511" s="21" t="str">
        <f t="shared" si="7"/>
        <v>A</v>
      </c>
      <c r="N511" s="21">
        <f>IF(VALUE(Tabela813[[#This Row],[RED]]) &gt; 0,1,0) + IF(VALUE(J511)&gt;0,8,IF(VALUE(I511)&gt;0,7,IF(VALUE(H511)&gt;0,6,IF(VALUE(G511)&gt;0,5,IF(VALUE(F511)&gt;0,4,IF(VALUE(E511)&gt;0,3,IF(VALUE(D511)&gt;0,2,1)))))))</f>
        <v>7</v>
      </c>
      <c r="O511" s="26" t="s">
        <v>51</v>
      </c>
      <c r="P511" s="1" t="s">
        <v>230</v>
      </c>
      <c r="Q511" s="1"/>
      <c r="R511" s="21"/>
      <c r="S511" s="7" t="str">
        <f>Tabela813[[#This Row],[NR]]&amp;" - "&amp;Tabela813[[#This Row],[Especificação]]</f>
        <v>1.3.2.9.99.0.2.00 - Outros Valores Mobiliários - Multas e Juros de Mora</v>
      </c>
      <c r="T511" s="7" t="str">
        <f>Tabela813[[#This Row],[NR]]&amp;" - "&amp;Tabela813[[#This Row],[Especificação]]</f>
        <v>1.3.2.9.99.0.2.00 - Outros Valores Mobiliários - Multas e Juros de Mora</v>
      </c>
      <c r="U511" s="7" t="str">
        <f>Tabela813[[#This Row],[NR]]&amp; " - "&amp;Tabela813[[#This Row],[Especificação]]</f>
        <v>1.3.2.9.99.0.2.00 - Outros Valores Mobiliários - Multas e Juros de Mora</v>
      </c>
    </row>
    <row r="512" spans="1:21" ht="30" x14ac:dyDescent="0.25">
      <c r="A512" s="84"/>
      <c r="B512" s="73"/>
      <c r="C512" s="26" t="s">
        <v>1558</v>
      </c>
      <c r="D512" s="26" t="s">
        <v>1559</v>
      </c>
      <c r="E512" s="26" t="s">
        <v>1559</v>
      </c>
      <c r="F512" s="26" t="s">
        <v>1561</v>
      </c>
      <c r="G512" s="26" t="s">
        <v>1564</v>
      </c>
      <c r="H512" s="26" t="s">
        <v>1561</v>
      </c>
      <c r="I512" s="26" t="s">
        <v>1561</v>
      </c>
      <c r="J512" s="26" t="s">
        <v>1564</v>
      </c>
      <c r="K512" s="21" t="str">
        <f>IF(Tabela813[[#This Row],[C]]&lt;&gt;"",IF(Tabela813[[#This Row],[RED]]&lt;&gt;"",(Tabela813[[#This Row],[RED]] &amp; "."),"") &amp; CONCATENATE(Tabela813[[#This Row],[C]],".",Tabela813[[#This Row],[O]],".",Tabela813[[#This Row],[E]],".",Tabela813[[#This Row],[D1]],".",Tabela813[[#This Row],[D2]],".",Tabela813[[#This Row],[D3]],".",Tabela813[[#This Row],[T]],".",Tabela813[[#This Row],[D4]]),"")</f>
        <v>1.3.3.0.00.0.0.00</v>
      </c>
      <c r="L512" s="27" t="s">
        <v>231</v>
      </c>
      <c r="M512" s="21" t="str">
        <f t="shared" si="7"/>
        <v>S</v>
      </c>
      <c r="N512" s="21">
        <f>IF(VALUE(Tabela813[[#This Row],[RED]]) &gt; 0,1,0) + IF(VALUE(J512)&gt;0,8,IF(VALUE(I512)&gt;0,7,IF(VALUE(H512)&gt;0,6,IF(VALUE(G512)&gt;0,5,IF(VALUE(F512)&gt;0,4,IF(VALUE(E512)&gt;0,3,IF(VALUE(D512)&gt;0,2,1)))))))</f>
        <v>3</v>
      </c>
      <c r="O512" s="26" t="s">
        <v>45</v>
      </c>
      <c r="P512" s="1" t="s">
        <v>232</v>
      </c>
      <c r="Q512" s="1"/>
      <c r="R512" s="21"/>
      <c r="S512" s="7" t="str">
        <f>Tabela813[[#This Row],[NR]]&amp;" - "&amp;Tabela813[[#This Row],[Especificação]]</f>
        <v>1.3.3.0.00.0.0.00 - Delegação de Serviços Públicos Mediante Concessão, Permissão, Autorização ou Licença</v>
      </c>
      <c r="T512" s="7" t="str">
        <f>Tabela813[[#This Row],[NR]]&amp;" - "&amp;Tabela813[[#This Row],[Especificação]]</f>
        <v>1.3.3.0.00.0.0.00 - Delegação de Serviços Públicos Mediante Concessão, Permissão, Autorização ou Licença</v>
      </c>
      <c r="U512" s="7" t="str">
        <f>Tabela813[[#This Row],[NR]]&amp; " - "&amp;Tabela813[[#This Row],[Especificação]]</f>
        <v>1.3.3.0.00.0.0.00 - Delegação de Serviços Públicos Mediante Concessão, Permissão, Autorização ou Licença</v>
      </c>
    </row>
    <row r="513" spans="1:21" ht="30" x14ac:dyDescent="0.25">
      <c r="A513" s="84"/>
      <c r="B513" s="73"/>
      <c r="C513" s="26" t="s">
        <v>1558</v>
      </c>
      <c r="D513" s="26" t="s">
        <v>1559</v>
      </c>
      <c r="E513" s="26" t="s">
        <v>1559</v>
      </c>
      <c r="F513" s="26" t="s">
        <v>1558</v>
      </c>
      <c r="G513" s="26" t="s">
        <v>1564</v>
      </c>
      <c r="H513" s="26" t="s">
        <v>1561</v>
      </c>
      <c r="I513" s="26" t="s">
        <v>1561</v>
      </c>
      <c r="J513" s="26" t="s">
        <v>1564</v>
      </c>
      <c r="K513" s="21" t="str">
        <f>IF(Tabela813[[#This Row],[C]]&lt;&gt;"",IF(Tabela813[[#This Row],[RED]]&lt;&gt;"",(Tabela813[[#This Row],[RED]] &amp; "."),"") &amp; CONCATENATE(Tabela813[[#This Row],[C]],".",Tabela813[[#This Row],[O]],".",Tabela813[[#This Row],[E]],".",Tabela813[[#This Row],[D1]],".",Tabela813[[#This Row],[D2]],".",Tabela813[[#This Row],[D3]],".",Tabela813[[#This Row],[T]],".",Tabela813[[#This Row],[D4]]),"")</f>
        <v>1.3.3.1.00.0.0.00</v>
      </c>
      <c r="L513" s="27" t="s">
        <v>233</v>
      </c>
      <c r="M513" s="21" t="str">
        <f t="shared" si="7"/>
        <v>S</v>
      </c>
      <c r="N513" s="21">
        <f>IF(VALUE(Tabela813[[#This Row],[RED]]) &gt; 0,1,0) + IF(VALUE(J513)&gt;0,8,IF(VALUE(I513)&gt;0,7,IF(VALUE(H513)&gt;0,6,IF(VALUE(G513)&gt;0,5,IF(VALUE(F513)&gt;0,4,IF(VALUE(E513)&gt;0,3,IF(VALUE(D513)&gt;0,2,1)))))))</f>
        <v>4</v>
      </c>
      <c r="O513" s="26" t="s">
        <v>45</v>
      </c>
      <c r="P513" s="1" t="s">
        <v>234</v>
      </c>
      <c r="Q513" s="1"/>
      <c r="R513" s="21"/>
      <c r="S513" s="7" t="str">
        <f>Tabela813[[#This Row],[NR]]&amp;" - "&amp;Tabela813[[#This Row],[Especificação]]</f>
        <v>1.3.3.1.00.0.0.00 - Delegação para a Prestação dos Serviços de Transporte</v>
      </c>
      <c r="T513" s="7" t="str">
        <f>Tabela813[[#This Row],[NR]]&amp;" - "&amp;Tabela813[[#This Row],[Especificação]]</f>
        <v>1.3.3.1.00.0.0.00 - Delegação para a Prestação dos Serviços de Transporte</v>
      </c>
      <c r="U513" s="7" t="str">
        <f>Tabela813[[#This Row],[NR]]&amp; " - "&amp;Tabela813[[#This Row],[Especificação]]</f>
        <v>1.3.3.1.00.0.0.00 - Delegação para a Prestação dos Serviços de Transporte</v>
      </c>
    </row>
    <row r="514" spans="1:21" ht="30" x14ac:dyDescent="0.25">
      <c r="A514" s="84"/>
      <c r="B514" s="73"/>
      <c r="C514" s="26" t="s">
        <v>1558</v>
      </c>
      <c r="D514" s="26" t="s">
        <v>1559</v>
      </c>
      <c r="E514" s="26" t="s">
        <v>1559</v>
      </c>
      <c r="F514" s="26" t="s">
        <v>1558</v>
      </c>
      <c r="G514" s="26" t="s">
        <v>1560</v>
      </c>
      <c r="H514" s="26" t="s">
        <v>1561</v>
      </c>
      <c r="I514" s="26" t="s">
        <v>1561</v>
      </c>
      <c r="J514" s="26" t="s">
        <v>1564</v>
      </c>
      <c r="K514" s="21" t="str">
        <f>IF(Tabela813[[#This Row],[C]]&lt;&gt;"",IF(Tabela813[[#This Row],[RED]]&lt;&gt;"",(Tabela813[[#This Row],[RED]] &amp; "."),"") &amp; CONCATENATE(Tabela813[[#This Row],[C]],".",Tabela813[[#This Row],[O]],".",Tabela813[[#This Row],[E]],".",Tabela813[[#This Row],[D1]],".",Tabela813[[#This Row],[D2]],".",Tabela813[[#This Row],[D3]],".",Tabela813[[#This Row],[T]],".",Tabela813[[#This Row],[D4]]),"")</f>
        <v>1.3.3.1.01.0.0.00</v>
      </c>
      <c r="L514" s="27" t="s">
        <v>235</v>
      </c>
      <c r="M514" s="21" t="str">
        <f t="shared" si="7"/>
        <v>S</v>
      </c>
      <c r="N514" s="21">
        <f>IF(VALUE(Tabela813[[#This Row],[RED]]) &gt; 0,1,0) + IF(VALUE(J514)&gt;0,8,IF(VALUE(I514)&gt;0,7,IF(VALUE(H514)&gt;0,6,IF(VALUE(G514)&gt;0,5,IF(VALUE(F514)&gt;0,4,IF(VALUE(E514)&gt;0,3,IF(VALUE(D514)&gt;0,2,1)))))))</f>
        <v>5</v>
      </c>
      <c r="O514" s="26" t="s">
        <v>51</v>
      </c>
      <c r="P514" s="1" t="s">
        <v>236</v>
      </c>
      <c r="Q514" s="1"/>
      <c r="R514" s="21"/>
      <c r="S514" s="7" t="str">
        <f>Tabela813[[#This Row],[NR]]&amp;" - "&amp;Tabela813[[#This Row],[Especificação]]</f>
        <v>1.3.3.1.01.0.0.00 - Delegação para a Prestação dos Serviços de Transporte Rodoviário</v>
      </c>
      <c r="T514" s="7" t="str">
        <f>Tabela813[[#This Row],[NR]]&amp;" - "&amp;Tabela813[[#This Row],[Especificação]]</f>
        <v>1.3.3.1.01.0.0.00 - Delegação para a Prestação dos Serviços de Transporte Rodoviário</v>
      </c>
      <c r="U514" s="7" t="str">
        <f>Tabela813[[#This Row],[NR]]&amp; " - "&amp;Tabela813[[#This Row],[Especificação]]</f>
        <v>1.3.3.1.01.0.0.00 - Delegação para a Prestação dos Serviços de Transporte Rodoviário</v>
      </c>
    </row>
    <row r="515" spans="1:21" ht="30" x14ac:dyDescent="0.25">
      <c r="A515" s="84"/>
      <c r="B515" s="73"/>
      <c r="C515" s="26" t="s">
        <v>1558</v>
      </c>
      <c r="D515" s="26" t="s">
        <v>1559</v>
      </c>
      <c r="E515" s="26" t="s">
        <v>1559</v>
      </c>
      <c r="F515" s="26" t="s">
        <v>1558</v>
      </c>
      <c r="G515" s="26" t="s">
        <v>1560</v>
      </c>
      <c r="H515" s="26" t="s">
        <v>1561</v>
      </c>
      <c r="I515" s="26" t="s">
        <v>1558</v>
      </c>
      <c r="J515" s="26" t="s">
        <v>1564</v>
      </c>
      <c r="K515" s="21" t="str">
        <f>IF(Tabela813[[#This Row],[C]]&lt;&gt;"",IF(Tabela813[[#This Row],[RED]]&lt;&gt;"",(Tabela813[[#This Row],[RED]] &amp; "."),"") &amp; CONCATENATE(Tabela813[[#This Row],[C]],".",Tabela813[[#This Row],[O]],".",Tabela813[[#This Row],[E]],".",Tabela813[[#This Row],[D1]],".",Tabela813[[#This Row],[D2]],".",Tabela813[[#This Row],[D3]],".",Tabela813[[#This Row],[T]],".",Tabela813[[#This Row],[D4]]),"")</f>
        <v>1.3.3.1.01.0.1.00</v>
      </c>
      <c r="L515" s="27" t="s">
        <v>1150</v>
      </c>
      <c r="M515" s="21" t="str">
        <f t="shared" si="7"/>
        <v>A</v>
      </c>
      <c r="N515" s="21">
        <f>IF(VALUE(Tabela813[[#This Row],[RED]]) &gt; 0,1,0) + IF(VALUE(J515)&gt;0,8,IF(VALUE(I515)&gt;0,7,IF(VALUE(H515)&gt;0,6,IF(VALUE(G515)&gt;0,5,IF(VALUE(F515)&gt;0,4,IF(VALUE(E515)&gt;0,3,IF(VALUE(D515)&gt;0,2,1)))))))</f>
        <v>7</v>
      </c>
      <c r="O515" s="26" t="s">
        <v>51</v>
      </c>
      <c r="P515" s="1" t="s">
        <v>236</v>
      </c>
      <c r="Q515" s="1"/>
      <c r="R515" s="21"/>
      <c r="S515" s="7" t="str">
        <f>Tabela813[[#This Row],[NR]]&amp;" - "&amp;Tabela813[[#This Row],[Especificação]]</f>
        <v>1.3.3.1.01.0.1.00 - Delegação para a Prestação dos Serviços de Transporte Rodoviário - Principal</v>
      </c>
      <c r="T515" s="7" t="str">
        <f>Tabela813[[#This Row],[NR]]&amp;" - "&amp;Tabela813[[#This Row],[Especificação]]</f>
        <v>1.3.3.1.01.0.1.00 - Delegação para a Prestação dos Serviços de Transporte Rodoviário - Principal</v>
      </c>
      <c r="U515" s="7" t="str">
        <f>Tabela813[[#This Row],[NR]]&amp; " - "&amp;Tabela813[[#This Row],[Especificação]]</f>
        <v>1.3.3.1.01.0.1.00 - Delegação para a Prestação dos Serviços de Transporte Rodoviário - Principal</v>
      </c>
    </row>
    <row r="516" spans="1:21" ht="30" x14ac:dyDescent="0.25">
      <c r="A516" s="84"/>
      <c r="B516" s="73"/>
      <c r="C516" s="26" t="s">
        <v>1558</v>
      </c>
      <c r="D516" s="26" t="s">
        <v>1559</v>
      </c>
      <c r="E516" s="26" t="s">
        <v>1559</v>
      </c>
      <c r="F516" s="26" t="s">
        <v>1558</v>
      </c>
      <c r="G516" s="26" t="s">
        <v>1560</v>
      </c>
      <c r="H516" s="26" t="s">
        <v>1561</v>
      </c>
      <c r="I516" s="26" t="s">
        <v>1567</v>
      </c>
      <c r="J516" s="26" t="s">
        <v>1564</v>
      </c>
      <c r="K516" s="21" t="str">
        <f>IF(Tabela813[[#This Row],[C]]&lt;&gt;"",IF(Tabela813[[#This Row],[RED]]&lt;&gt;"",(Tabela813[[#This Row],[RED]] &amp; "."),"") &amp; CONCATENATE(Tabela813[[#This Row],[C]],".",Tabela813[[#This Row],[O]],".",Tabela813[[#This Row],[E]],".",Tabela813[[#This Row],[D1]],".",Tabela813[[#This Row],[D2]],".",Tabela813[[#This Row],[D3]],".",Tabela813[[#This Row],[T]],".",Tabela813[[#This Row],[D4]]),"")</f>
        <v>1.3.3.1.01.0.2.00</v>
      </c>
      <c r="L516" s="27" t="s">
        <v>1151</v>
      </c>
      <c r="M516" s="21" t="str">
        <f t="shared" ref="M516:M579" si="8">IF(N516 &lt; N517,"S","A")</f>
        <v>A</v>
      </c>
      <c r="N516" s="21">
        <f>IF(VALUE(Tabela813[[#This Row],[RED]]) &gt; 0,1,0) + IF(VALUE(J516)&gt;0,8,IF(VALUE(I516)&gt;0,7,IF(VALUE(H516)&gt;0,6,IF(VALUE(G516)&gt;0,5,IF(VALUE(F516)&gt;0,4,IF(VALUE(E516)&gt;0,3,IF(VALUE(D516)&gt;0,2,1)))))))</f>
        <v>7</v>
      </c>
      <c r="O516" s="26" t="s">
        <v>51</v>
      </c>
      <c r="P516" s="1" t="s">
        <v>236</v>
      </c>
      <c r="Q516" s="1"/>
      <c r="R516" s="21"/>
      <c r="S516" s="7" t="str">
        <f>Tabela813[[#This Row],[NR]]&amp;" - "&amp;Tabela813[[#This Row],[Especificação]]</f>
        <v>1.3.3.1.01.0.2.00 - Delegação para a Prestação dos Serviços de Transporte Rodoviário - Multas e Juros de Mora</v>
      </c>
      <c r="T516" s="7" t="str">
        <f>Tabela813[[#This Row],[NR]]&amp;" - "&amp;Tabela813[[#This Row],[Especificação]]</f>
        <v>1.3.3.1.01.0.2.00 - Delegação para a Prestação dos Serviços de Transporte Rodoviário - Multas e Juros de Mora</v>
      </c>
      <c r="U516" s="7" t="str">
        <f>Tabela813[[#This Row],[NR]]&amp; " - "&amp;Tabela813[[#This Row],[Especificação]]</f>
        <v>1.3.3.1.01.0.2.00 - Delegação para a Prestação dos Serviços de Transporte Rodoviário - Multas e Juros de Mora</v>
      </c>
    </row>
    <row r="517" spans="1:21" ht="30" x14ac:dyDescent="0.25">
      <c r="A517" s="84"/>
      <c r="B517" s="73"/>
      <c r="C517" s="26" t="s">
        <v>1558</v>
      </c>
      <c r="D517" s="26" t="s">
        <v>1559</v>
      </c>
      <c r="E517" s="26" t="s">
        <v>1559</v>
      </c>
      <c r="F517" s="26" t="s">
        <v>1558</v>
      </c>
      <c r="G517" s="26" t="s">
        <v>1560</v>
      </c>
      <c r="H517" s="26" t="s">
        <v>1561</v>
      </c>
      <c r="I517" s="26" t="s">
        <v>1559</v>
      </c>
      <c r="J517" s="26" t="s">
        <v>1564</v>
      </c>
      <c r="K517" s="21" t="str">
        <f>IF(Tabela813[[#This Row],[C]]&lt;&gt;"",IF(Tabela813[[#This Row],[RED]]&lt;&gt;"",(Tabela813[[#This Row],[RED]] &amp; "."),"") &amp; CONCATENATE(Tabela813[[#This Row],[C]],".",Tabela813[[#This Row],[O]],".",Tabela813[[#This Row],[E]],".",Tabela813[[#This Row],[D1]],".",Tabela813[[#This Row],[D2]],".",Tabela813[[#This Row],[D3]],".",Tabela813[[#This Row],[T]],".",Tabela813[[#This Row],[D4]]),"")</f>
        <v>1.3.3.1.01.0.3.00</v>
      </c>
      <c r="L517" s="27" t="s">
        <v>1152</v>
      </c>
      <c r="M517" s="21" t="str">
        <f t="shared" si="8"/>
        <v>A</v>
      </c>
      <c r="N517" s="21">
        <f>IF(VALUE(Tabela813[[#This Row],[RED]]) &gt; 0,1,0) + IF(VALUE(J517)&gt;0,8,IF(VALUE(I517)&gt;0,7,IF(VALUE(H517)&gt;0,6,IF(VALUE(G517)&gt;0,5,IF(VALUE(F517)&gt;0,4,IF(VALUE(E517)&gt;0,3,IF(VALUE(D517)&gt;0,2,1)))))))</f>
        <v>7</v>
      </c>
      <c r="O517" s="26" t="s">
        <v>51</v>
      </c>
      <c r="P517" s="1" t="s">
        <v>236</v>
      </c>
      <c r="Q517" s="1"/>
      <c r="R517" s="21"/>
      <c r="S517" s="7" t="str">
        <f>Tabela813[[#This Row],[NR]]&amp;" - "&amp;Tabela813[[#This Row],[Especificação]]</f>
        <v>1.3.3.1.01.0.3.00 - Delegação para a Prestação dos Serviços de Transporte Rodoviário - Dívida Ativa</v>
      </c>
      <c r="T517" s="7" t="str">
        <f>Tabela813[[#This Row],[NR]]&amp;" - "&amp;Tabela813[[#This Row],[Especificação]]</f>
        <v>1.3.3.1.01.0.3.00 - Delegação para a Prestação dos Serviços de Transporte Rodoviário - Dívida Ativa</v>
      </c>
      <c r="U517" s="7" t="str">
        <f>Tabela813[[#This Row],[NR]]&amp; " - "&amp;Tabela813[[#This Row],[Especificação]]</f>
        <v>1.3.3.1.01.0.3.00 - Delegação para a Prestação dos Serviços de Transporte Rodoviário - Dívida Ativa</v>
      </c>
    </row>
    <row r="518" spans="1:21" ht="30" x14ac:dyDescent="0.25">
      <c r="A518" s="84"/>
      <c r="B518" s="73"/>
      <c r="C518" s="26" t="s">
        <v>1558</v>
      </c>
      <c r="D518" s="26" t="s">
        <v>1559</v>
      </c>
      <c r="E518" s="26" t="s">
        <v>1559</v>
      </c>
      <c r="F518" s="26" t="s">
        <v>1558</v>
      </c>
      <c r="G518" s="26" t="s">
        <v>1560</v>
      </c>
      <c r="H518" s="26" t="s">
        <v>1561</v>
      </c>
      <c r="I518" s="26" t="s">
        <v>1568</v>
      </c>
      <c r="J518" s="26" t="s">
        <v>1564</v>
      </c>
      <c r="K518" s="21" t="str">
        <f>IF(Tabela813[[#This Row],[C]]&lt;&gt;"",IF(Tabela813[[#This Row],[RED]]&lt;&gt;"",(Tabela813[[#This Row],[RED]] &amp; "."),"") &amp; CONCATENATE(Tabela813[[#This Row],[C]],".",Tabela813[[#This Row],[O]],".",Tabela813[[#This Row],[E]],".",Tabela813[[#This Row],[D1]],".",Tabela813[[#This Row],[D2]],".",Tabela813[[#This Row],[D3]],".",Tabela813[[#This Row],[T]],".",Tabela813[[#This Row],[D4]]),"")</f>
        <v>1.3.3.1.01.0.4.00</v>
      </c>
      <c r="L518" s="27" t="s">
        <v>1153</v>
      </c>
      <c r="M518" s="21" t="str">
        <f t="shared" si="8"/>
        <v>A</v>
      </c>
      <c r="N518" s="21">
        <f>IF(VALUE(Tabela813[[#This Row],[RED]]) &gt; 0,1,0) + IF(VALUE(J518)&gt;0,8,IF(VALUE(I518)&gt;0,7,IF(VALUE(H518)&gt;0,6,IF(VALUE(G518)&gt;0,5,IF(VALUE(F518)&gt;0,4,IF(VALUE(E518)&gt;0,3,IF(VALUE(D518)&gt;0,2,1)))))))</f>
        <v>7</v>
      </c>
      <c r="O518" s="26" t="s">
        <v>51</v>
      </c>
      <c r="P518" s="1" t="s">
        <v>236</v>
      </c>
      <c r="Q518" s="1"/>
      <c r="R518" s="21"/>
      <c r="S518" s="7" t="str">
        <f>Tabela813[[#This Row],[NR]]&amp;" - "&amp;Tabela813[[#This Row],[Especificação]]</f>
        <v>1.3.3.1.01.0.4.00 - Delegação para a Prestação dos Serviços de Transporte Rodoviário - Dívida Ativa - Multas e Juros de Mora da Dívida Ativa</v>
      </c>
      <c r="T518" s="7" t="str">
        <f>Tabela813[[#This Row],[NR]]&amp;" - "&amp;Tabela813[[#This Row],[Especificação]]</f>
        <v>1.3.3.1.01.0.4.00 - Delegação para a Prestação dos Serviços de Transporte Rodoviário - Dívida Ativa - Multas e Juros de Mora da Dívida Ativa</v>
      </c>
      <c r="U518" s="7" t="str">
        <f>Tabela813[[#This Row],[NR]]&amp; " - "&amp;Tabela813[[#This Row],[Especificação]]</f>
        <v>1.3.3.1.01.0.4.00 - Delegação para a Prestação dos Serviços de Transporte Rodoviário - Dívida Ativa - Multas e Juros de Mora da Dívida Ativa</v>
      </c>
    </row>
    <row r="519" spans="1:21" ht="30" x14ac:dyDescent="0.25">
      <c r="A519" s="84"/>
      <c r="B519" s="73"/>
      <c r="C519" s="26" t="s">
        <v>1558</v>
      </c>
      <c r="D519" s="26" t="s">
        <v>1559</v>
      </c>
      <c r="E519" s="26" t="s">
        <v>1559</v>
      </c>
      <c r="F519" s="26" t="s">
        <v>1558</v>
      </c>
      <c r="G519" s="26" t="s">
        <v>1560</v>
      </c>
      <c r="H519" s="26" t="s">
        <v>1561</v>
      </c>
      <c r="I519" s="26" t="s">
        <v>1569</v>
      </c>
      <c r="J519" s="26" t="s">
        <v>1564</v>
      </c>
      <c r="K519" s="21" t="str">
        <f>IF(Tabela813[[#This Row],[C]]&lt;&gt;"",IF(Tabela813[[#This Row],[RED]]&lt;&gt;"",(Tabela813[[#This Row],[RED]] &amp; "."),"") &amp; CONCATENATE(Tabela813[[#This Row],[C]],".",Tabela813[[#This Row],[O]],".",Tabela813[[#This Row],[E]],".",Tabela813[[#This Row],[D1]],".",Tabela813[[#This Row],[D2]],".",Tabela813[[#This Row],[D3]],".",Tabela813[[#This Row],[T]],".",Tabela813[[#This Row],[D4]]),"")</f>
        <v>1.3.3.1.01.0.5.00</v>
      </c>
      <c r="L519" s="27" t="s">
        <v>1154</v>
      </c>
      <c r="M519" s="21" t="str">
        <f t="shared" si="8"/>
        <v>A</v>
      </c>
      <c r="N519" s="21">
        <f>IF(VALUE(Tabela813[[#This Row],[RED]]) &gt; 0,1,0) + IF(VALUE(J519)&gt;0,8,IF(VALUE(I519)&gt;0,7,IF(VALUE(H519)&gt;0,6,IF(VALUE(G519)&gt;0,5,IF(VALUE(F519)&gt;0,4,IF(VALUE(E519)&gt;0,3,IF(VALUE(D519)&gt;0,2,1)))))))</f>
        <v>7</v>
      </c>
      <c r="O519" s="26" t="s">
        <v>51</v>
      </c>
      <c r="P519" s="1" t="s">
        <v>236</v>
      </c>
      <c r="Q519" s="1"/>
      <c r="R519" s="21"/>
      <c r="S519" s="7" t="str">
        <f>Tabela813[[#This Row],[NR]]&amp;" - "&amp;Tabela813[[#This Row],[Especificação]]</f>
        <v>1.3.3.1.01.0.5.00 - Delegação para a Prestação dos Serviços de Transporte Rodoviário - Multas</v>
      </c>
      <c r="T519" s="7" t="str">
        <f>Tabela813[[#This Row],[NR]]&amp;" - "&amp;Tabela813[[#This Row],[Especificação]]</f>
        <v>1.3.3.1.01.0.5.00 - Delegação para a Prestação dos Serviços de Transporte Rodoviário - Multas</v>
      </c>
      <c r="U519" s="7" t="str">
        <f>Tabela813[[#This Row],[NR]]&amp; " - "&amp;Tabela813[[#This Row],[Especificação]]</f>
        <v>1.3.3.1.01.0.5.00 - Delegação para a Prestação dos Serviços de Transporte Rodoviário - Multas</v>
      </c>
    </row>
    <row r="520" spans="1:21" ht="30" x14ac:dyDescent="0.25">
      <c r="A520" s="84"/>
      <c r="B520" s="73"/>
      <c r="C520" s="26" t="s">
        <v>1558</v>
      </c>
      <c r="D520" s="26" t="s">
        <v>1559</v>
      </c>
      <c r="E520" s="26" t="s">
        <v>1559</v>
      </c>
      <c r="F520" s="26" t="s">
        <v>1558</v>
      </c>
      <c r="G520" s="26" t="s">
        <v>1560</v>
      </c>
      <c r="H520" s="26" t="s">
        <v>1561</v>
      </c>
      <c r="I520" s="26" t="s">
        <v>1563</v>
      </c>
      <c r="J520" s="26" t="s">
        <v>1564</v>
      </c>
      <c r="K520" s="21" t="str">
        <f>IF(Tabela813[[#This Row],[C]]&lt;&gt;"",IF(Tabela813[[#This Row],[RED]]&lt;&gt;"",(Tabela813[[#This Row],[RED]] &amp; "."),"") &amp; CONCATENATE(Tabela813[[#This Row],[C]],".",Tabela813[[#This Row],[O]],".",Tabela813[[#This Row],[E]],".",Tabela813[[#This Row],[D1]],".",Tabela813[[#This Row],[D2]],".",Tabela813[[#This Row],[D3]],".",Tabela813[[#This Row],[T]],".",Tabela813[[#This Row],[D4]]),"")</f>
        <v>1.3.3.1.01.0.6.00</v>
      </c>
      <c r="L520" s="27" t="s">
        <v>1155</v>
      </c>
      <c r="M520" s="21" t="str">
        <f t="shared" si="8"/>
        <v>A</v>
      </c>
      <c r="N520" s="21">
        <f>IF(VALUE(Tabela813[[#This Row],[RED]]) &gt; 0,1,0) + IF(VALUE(J520)&gt;0,8,IF(VALUE(I520)&gt;0,7,IF(VALUE(H520)&gt;0,6,IF(VALUE(G520)&gt;0,5,IF(VALUE(F520)&gt;0,4,IF(VALUE(E520)&gt;0,3,IF(VALUE(D520)&gt;0,2,1)))))))</f>
        <v>7</v>
      </c>
      <c r="O520" s="26" t="s">
        <v>51</v>
      </c>
      <c r="P520" s="1" t="s">
        <v>236</v>
      </c>
      <c r="Q520" s="1"/>
      <c r="R520" s="21"/>
      <c r="S520" s="7" t="str">
        <f>Tabela813[[#This Row],[NR]]&amp;" - "&amp;Tabela813[[#This Row],[Especificação]]</f>
        <v>1.3.3.1.01.0.6.00 - Delegação para a Prestação dos Serviços de Transporte Rodoviário - Juros de Mora</v>
      </c>
      <c r="T520" s="7" t="str">
        <f>Tabela813[[#This Row],[NR]]&amp;" - "&amp;Tabela813[[#This Row],[Especificação]]</f>
        <v>1.3.3.1.01.0.6.00 - Delegação para a Prestação dos Serviços de Transporte Rodoviário - Juros de Mora</v>
      </c>
      <c r="U520" s="7" t="str">
        <f>Tabela813[[#This Row],[NR]]&amp; " - "&amp;Tabela813[[#This Row],[Especificação]]</f>
        <v>1.3.3.1.01.0.6.00 - Delegação para a Prestação dos Serviços de Transporte Rodoviário - Juros de Mora</v>
      </c>
    </row>
    <row r="521" spans="1:21" ht="30" x14ac:dyDescent="0.25">
      <c r="A521" s="84"/>
      <c r="B521" s="73"/>
      <c r="C521" s="26" t="s">
        <v>1558</v>
      </c>
      <c r="D521" s="26" t="s">
        <v>1559</v>
      </c>
      <c r="E521" s="26" t="s">
        <v>1559</v>
      </c>
      <c r="F521" s="26" t="s">
        <v>1558</v>
      </c>
      <c r="G521" s="26" t="s">
        <v>1560</v>
      </c>
      <c r="H521" s="26" t="s">
        <v>1561</v>
      </c>
      <c r="I521" s="26" t="s">
        <v>1565</v>
      </c>
      <c r="J521" s="26" t="s">
        <v>1564</v>
      </c>
      <c r="K521" s="21" t="str">
        <f>IF(Tabela813[[#This Row],[C]]&lt;&gt;"",IF(Tabela813[[#This Row],[RED]]&lt;&gt;"",(Tabela813[[#This Row],[RED]] &amp; "."),"") &amp; CONCATENATE(Tabela813[[#This Row],[C]],".",Tabela813[[#This Row],[O]],".",Tabela813[[#This Row],[E]],".",Tabela813[[#This Row],[D1]],".",Tabela813[[#This Row],[D2]],".",Tabela813[[#This Row],[D3]],".",Tabela813[[#This Row],[T]],".",Tabela813[[#This Row],[D4]]),"")</f>
        <v>1.3.3.1.01.0.7.00</v>
      </c>
      <c r="L521" s="27" t="s">
        <v>1156</v>
      </c>
      <c r="M521" s="21" t="str">
        <f t="shared" si="8"/>
        <v>A</v>
      </c>
      <c r="N521" s="21">
        <f>IF(VALUE(Tabela813[[#This Row],[RED]]) &gt; 0,1,0) + IF(VALUE(J521)&gt;0,8,IF(VALUE(I521)&gt;0,7,IF(VALUE(H521)&gt;0,6,IF(VALUE(G521)&gt;0,5,IF(VALUE(F521)&gt;0,4,IF(VALUE(E521)&gt;0,3,IF(VALUE(D521)&gt;0,2,1)))))))</f>
        <v>7</v>
      </c>
      <c r="O521" s="26" t="s">
        <v>51</v>
      </c>
      <c r="P521" s="1" t="s">
        <v>236</v>
      </c>
      <c r="Q521" s="1"/>
      <c r="R521" s="21"/>
      <c r="S521" s="7" t="str">
        <f>Tabela813[[#This Row],[NR]]&amp;" - "&amp;Tabela813[[#This Row],[Especificação]]</f>
        <v>1.3.3.1.01.0.7.00 - Delegação para a Prestação dos Serviços de Transporte Rodoviário - Dívida Ativa - Multas da Dívida Ativa</v>
      </c>
      <c r="T521" s="7" t="str">
        <f>Tabela813[[#This Row],[NR]]&amp;" - "&amp;Tabela813[[#This Row],[Especificação]]</f>
        <v>1.3.3.1.01.0.7.00 - Delegação para a Prestação dos Serviços de Transporte Rodoviário - Dívida Ativa - Multas da Dívida Ativa</v>
      </c>
      <c r="U521" s="7" t="str">
        <f>Tabela813[[#This Row],[NR]]&amp; " - "&amp;Tabela813[[#This Row],[Especificação]]</f>
        <v>1.3.3.1.01.0.7.00 - Delegação para a Prestação dos Serviços de Transporte Rodoviário - Dívida Ativa - Multas da Dívida Ativa</v>
      </c>
    </row>
    <row r="522" spans="1:21" ht="30" x14ac:dyDescent="0.25">
      <c r="A522" s="84"/>
      <c r="B522" s="73"/>
      <c r="C522" s="26" t="s">
        <v>1558</v>
      </c>
      <c r="D522" s="26" t="s">
        <v>1559</v>
      </c>
      <c r="E522" s="26" t="s">
        <v>1559</v>
      </c>
      <c r="F522" s="26" t="s">
        <v>1558</v>
      </c>
      <c r="G522" s="26" t="s">
        <v>1560</v>
      </c>
      <c r="H522" s="26" t="s">
        <v>1561</v>
      </c>
      <c r="I522" s="26" t="s">
        <v>1566</v>
      </c>
      <c r="J522" s="26" t="s">
        <v>1564</v>
      </c>
      <c r="K522" s="21" t="str">
        <f>IF(Tabela813[[#This Row],[C]]&lt;&gt;"",IF(Tabela813[[#This Row],[RED]]&lt;&gt;"",(Tabela813[[#This Row],[RED]] &amp; "."),"") &amp; CONCATENATE(Tabela813[[#This Row],[C]],".",Tabela813[[#This Row],[O]],".",Tabela813[[#This Row],[E]],".",Tabela813[[#This Row],[D1]],".",Tabela813[[#This Row],[D2]],".",Tabela813[[#This Row],[D3]],".",Tabela813[[#This Row],[T]],".",Tabela813[[#This Row],[D4]]),"")</f>
        <v>1.3.3.1.01.0.8.00</v>
      </c>
      <c r="L522" s="27" t="s">
        <v>1157</v>
      </c>
      <c r="M522" s="21" t="str">
        <f t="shared" si="8"/>
        <v>A</v>
      </c>
      <c r="N522" s="21">
        <f>IF(VALUE(Tabela813[[#This Row],[RED]]) &gt; 0,1,0) + IF(VALUE(J522)&gt;0,8,IF(VALUE(I522)&gt;0,7,IF(VALUE(H522)&gt;0,6,IF(VALUE(G522)&gt;0,5,IF(VALUE(F522)&gt;0,4,IF(VALUE(E522)&gt;0,3,IF(VALUE(D522)&gt;0,2,1)))))))</f>
        <v>7</v>
      </c>
      <c r="O522" s="26" t="s">
        <v>51</v>
      </c>
      <c r="P522" s="1" t="s">
        <v>236</v>
      </c>
      <c r="Q522" s="1"/>
      <c r="R522" s="21"/>
      <c r="S522" s="7" t="str">
        <f>Tabela813[[#This Row],[NR]]&amp;" - "&amp;Tabela813[[#This Row],[Especificação]]</f>
        <v>1.3.3.1.01.0.8.00 - Delegação para a Prestação dos Serviços de Transporte Rodoviário - Juros de Mora da Dívida Ativa</v>
      </c>
      <c r="T522" s="7" t="str">
        <f>Tabela813[[#This Row],[NR]]&amp;" - "&amp;Tabela813[[#This Row],[Especificação]]</f>
        <v>1.3.3.1.01.0.8.00 - Delegação para a Prestação dos Serviços de Transporte Rodoviário - Juros de Mora da Dívida Ativa</v>
      </c>
      <c r="U522" s="7" t="str">
        <f>Tabela813[[#This Row],[NR]]&amp; " - "&amp;Tabela813[[#This Row],[Especificação]]</f>
        <v>1.3.3.1.01.0.8.00 - Delegação para a Prestação dos Serviços de Transporte Rodoviário - Juros de Mora da Dívida Ativa</v>
      </c>
    </row>
    <row r="523" spans="1:21" ht="30" x14ac:dyDescent="0.25">
      <c r="A523" s="84"/>
      <c r="B523" s="73"/>
      <c r="C523" s="26" t="s">
        <v>1558</v>
      </c>
      <c r="D523" s="26" t="s">
        <v>1559</v>
      </c>
      <c r="E523" s="26" t="s">
        <v>1559</v>
      </c>
      <c r="F523" s="26" t="s">
        <v>1567</v>
      </c>
      <c r="G523" s="26" t="s">
        <v>1564</v>
      </c>
      <c r="H523" s="26" t="s">
        <v>1561</v>
      </c>
      <c r="I523" s="26" t="s">
        <v>1561</v>
      </c>
      <c r="J523" s="26" t="s">
        <v>1564</v>
      </c>
      <c r="K523" s="21" t="str">
        <f>IF(Tabela813[[#This Row],[C]]&lt;&gt;"",IF(Tabela813[[#This Row],[RED]]&lt;&gt;"",(Tabela813[[#This Row],[RED]] &amp; "."),"") &amp; CONCATENATE(Tabela813[[#This Row],[C]],".",Tabela813[[#This Row],[O]],".",Tabela813[[#This Row],[E]],".",Tabela813[[#This Row],[D1]],".",Tabela813[[#This Row],[D2]],".",Tabela813[[#This Row],[D3]],".",Tabela813[[#This Row],[T]],".",Tabela813[[#This Row],[D4]]),"")</f>
        <v>1.3.3.2.00.0.0.00</v>
      </c>
      <c r="L523" s="27" t="s">
        <v>237</v>
      </c>
      <c r="M523" s="21" t="str">
        <f t="shared" si="8"/>
        <v>S</v>
      </c>
      <c r="N523" s="21">
        <f>IF(VALUE(Tabela813[[#This Row],[RED]]) &gt; 0,1,0) + IF(VALUE(J523)&gt;0,8,IF(VALUE(I523)&gt;0,7,IF(VALUE(H523)&gt;0,6,IF(VALUE(G523)&gt;0,5,IF(VALUE(F523)&gt;0,4,IF(VALUE(E523)&gt;0,3,IF(VALUE(D523)&gt;0,2,1)))))))</f>
        <v>4</v>
      </c>
      <c r="O523" s="26" t="s">
        <v>45</v>
      </c>
      <c r="P523" s="1" t="s">
        <v>238</v>
      </c>
      <c r="Q523" s="1"/>
      <c r="R523" s="21"/>
      <c r="S523" s="7" t="str">
        <f>Tabela813[[#This Row],[NR]]&amp;" - "&amp;Tabela813[[#This Row],[Especificação]]</f>
        <v>1.3.3.2.00.0.0.00 - Delegação dos Serviços de Infraestrutura</v>
      </c>
      <c r="T523" s="7" t="str">
        <f>Tabela813[[#This Row],[NR]]&amp;" - "&amp;Tabela813[[#This Row],[Especificação]]</f>
        <v>1.3.3.2.00.0.0.00 - Delegação dos Serviços de Infraestrutura</v>
      </c>
      <c r="U523" s="7" t="str">
        <f>Tabela813[[#This Row],[NR]]&amp; " - "&amp;Tabela813[[#This Row],[Especificação]]</f>
        <v>1.3.3.2.00.0.0.00 - Delegação dos Serviços de Infraestrutura</v>
      </c>
    </row>
    <row r="524" spans="1:21" ht="30" x14ac:dyDescent="0.25">
      <c r="A524" s="84"/>
      <c r="B524" s="73"/>
      <c r="C524" s="26" t="s">
        <v>1558</v>
      </c>
      <c r="D524" s="26" t="s">
        <v>1559</v>
      </c>
      <c r="E524" s="26" t="s">
        <v>1559</v>
      </c>
      <c r="F524" s="26" t="s">
        <v>1567</v>
      </c>
      <c r="G524" s="26" t="s">
        <v>1560</v>
      </c>
      <c r="H524" s="26" t="s">
        <v>1561</v>
      </c>
      <c r="I524" s="26" t="s">
        <v>1561</v>
      </c>
      <c r="J524" s="26" t="s">
        <v>1564</v>
      </c>
      <c r="K524" s="21" t="str">
        <f>IF(Tabela813[[#This Row],[C]]&lt;&gt;"",IF(Tabela813[[#This Row],[RED]]&lt;&gt;"",(Tabela813[[#This Row],[RED]] &amp; "."),"") &amp; CONCATENATE(Tabela813[[#This Row],[C]],".",Tabela813[[#This Row],[O]],".",Tabela813[[#This Row],[E]],".",Tabela813[[#This Row],[D1]],".",Tabela813[[#This Row],[D2]],".",Tabela813[[#This Row],[D3]],".",Tabela813[[#This Row],[T]],".",Tabela813[[#This Row],[D4]]),"")</f>
        <v>1.3.3.2.01.0.0.00</v>
      </c>
      <c r="L524" s="27" t="s">
        <v>239</v>
      </c>
      <c r="M524" s="21" t="str">
        <f t="shared" si="8"/>
        <v>S</v>
      </c>
      <c r="N524" s="21">
        <f>IF(VALUE(Tabela813[[#This Row],[RED]]) &gt; 0,1,0) + IF(VALUE(J524)&gt;0,8,IF(VALUE(I524)&gt;0,7,IF(VALUE(H524)&gt;0,6,IF(VALUE(G524)&gt;0,5,IF(VALUE(F524)&gt;0,4,IF(VALUE(E524)&gt;0,3,IF(VALUE(D524)&gt;0,2,1)))))))</f>
        <v>5</v>
      </c>
      <c r="O524" s="26" t="s">
        <v>51</v>
      </c>
      <c r="P524" s="1" t="s">
        <v>240</v>
      </c>
      <c r="Q524" s="1"/>
      <c r="R524" s="21"/>
      <c r="S524" s="7" t="str">
        <f>Tabela813[[#This Row],[NR]]&amp;" - "&amp;Tabela813[[#This Row],[Especificação]]</f>
        <v>1.3.3.2.01.0.0.00 - Delegação para Exploração da Infraestrutura de Transporte Rodoviário</v>
      </c>
      <c r="T524" s="7" t="str">
        <f>Tabela813[[#This Row],[NR]]&amp;" - "&amp;Tabela813[[#This Row],[Especificação]]</f>
        <v>1.3.3.2.01.0.0.00 - Delegação para Exploração da Infraestrutura de Transporte Rodoviário</v>
      </c>
      <c r="U524" s="7" t="str">
        <f>Tabela813[[#This Row],[NR]]&amp; " - "&amp;Tabela813[[#This Row],[Especificação]]</f>
        <v>1.3.3.2.01.0.0.00 - Delegação para Exploração da Infraestrutura de Transporte Rodoviário</v>
      </c>
    </row>
    <row r="525" spans="1:21" ht="30" x14ac:dyDescent="0.25">
      <c r="A525" s="84"/>
      <c r="B525" s="73"/>
      <c r="C525" s="26" t="s">
        <v>1558</v>
      </c>
      <c r="D525" s="26" t="s">
        <v>1559</v>
      </c>
      <c r="E525" s="26" t="s">
        <v>1559</v>
      </c>
      <c r="F525" s="26" t="s">
        <v>1567</v>
      </c>
      <c r="G525" s="26" t="s">
        <v>1560</v>
      </c>
      <c r="H525" s="26" t="s">
        <v>1558</v>
      </c>
      <c r="I525" s="26" t="s">
        <v>1561</v>
      </c>
      <c r="J525" s="26" t="s">
        <v>1564</v>
      </c>
      <c r="K525" s="21" t="str">
        <f>IF(Tabela813[[#This Row],[C]]&lt;&gt;"",IF(Tabela813[[#This Row],[RED]]&lt;&gt;"",(Tabela813[[#This Row],[RED]] &amp; "."),"") &amp; CONCATENATE(Tabela813[[#This Row],[C]],".",Tabela813[[#This Row],[O]],".",Tabela813[[#This Row],[E]],".",Tabela813[[#This Row],[D1]],".",Tabela813[[#This Row],[D2]],".",Tabela813[[#This Row],[D3]],".",Tabela813[[#This Row],[T]],".",Tabela813[[#This Row],[D4]]),"")</f>
        <v>1.3.3.2.01.1.0.00</v>
      </c>
      <c r="L525" s="27" t="s">
        <v>241</v>
      </c>
      <c r="M525" s="21" t="str">
        <f t="shared" si="8"/>
        <v>S</v>
      </c>
      <c r="N525" s="21">
        <f>IF(VALUE(Tabela813[[#This Row],[RED]]) &gt; 0,1,0) + IF(VALUE(J525)&gt;0,8,IF(VALUE(I525)&gt;0,7,IF(VALUE(H525)&gt;0,6,IF(VALUE(G525)&gt;0,5,IF(VALUE(F525)&gt;0,4,IF(VALUE(E525)&gt;0,3,IF(VALUE(D525)&gt;0,2,1)))))))</f>
        <v>6</v>
      </c>
      <c r="O525" s="26" t="s">
        <v>51</v>
      </c>
      <c r="P525" s="1" t="s">
        <v>242</v>
      </c>
      <c r="Q525" s="1"/>
      <c r="R525" s="21"/>
      <c r="S525" s="7" t="str">
        <f>Tabela813[[#This Row],[NR]]&amp;" - "&amp;Tabela813[[#This Row],[Especificação]]</f>
        <v>1.3.3.2.01.1.0.00 - Delegação para Exploração da Infraestrutura de Transporte Rodoviário para o Setor Privado</v>
      </c>
      <c r="T525" s="7" t="str">
        <f>Tabela813[[#This Row],[NR]]&amp;" - "&amp;Tabela813[[#This Row],[Especificação]]</f>
        <v>1.3.3.2.01.1.0.00 - Delegação para Exploração da Infraestrutura de Transporte Rodoviário para o Setor Privado</v>
      </c>
      <c r="U525" s="7" t="str">
        <f>Tabela813[[#This Row],[NR]]&amp; " - "&amp;Tabela813[[#This Row],[Especificação]]</f>
        <v>1.3.3.2.01.1.0.00 - Delegação para Exploração da Infraestrutura de Transporte Rodoviário para o Setor Privado</v>
      </c>
    </row>
    <row r="526" spans="1:21" ht="30" x14ac:dyDescent="0.25">
      <c r="A526" s="84"/>
      <c r="B526" s="73"/>
      <c r="C526" s="26" t="s">
        <v>1558</v>
      </c>
      <c r="D526" s="26" t="s">
        <v>1559</v>
      </c>
      <c r="E526" s="26" t="s">
        <v>1559</v>
      </c>
      <c r="F526" s="26" t="s">
        <v>1567</v>
      </c>
      <c r="G526" s="26" t="s">
        <v>1560</v>
      </c>
      <c r="H526" s="26" t="s">
        <v>1558</v>
      </c>
      <c r="I526" s="26" t="s">
        <v>1558</v>
      </c>
      <c r="J526" s="26" t="s">
        <v>1564</v>
      </c>
      <c r="K526" s="21" t="str">
        <f>IF(Tabela813[[#This Row],[C]]&lt;&gt;"",IF(Tabela813[[#This Row],[RED]]&lt;&gt;"",(Tabela813[[#This Row],[RED]] &amp; "."),"") &amp; CONCATENATE(Tabela813[[#This Row],[C]],".",Tabela813[[#This Row],[O]],".",Tabela813[[#This Row],[E]],".",Tabela813[[#This Row],[D1]],".",Tabela813[[#This Row],[D2]],".",Tabela813[[#This Row],[D3]],".",Tabela813[[#This Row],[T]],".",Tabela813[[#This Row],[D4]]),"")</f>
        <v>1.3.3.2.01.1.1.00</v>
      </c>
      <c r="L526" s="27" t="s">
        <v>1158</v>
      </c>
      <c r="M526" s="21" t="str">
        <f t="shared" si="8"/>
        <v>A</v>
      </c>
      <c r="N526" s="21">
        <f>IF(VALUE(Tabela813[[#This Row],[RED]]) &gt; 0,1,0) + IF(VALUE(J526)&gt;0,8,IF(VALUE(I526)&gt;0,7,IF(VALUE(H526)&gt;0,6,IF(VALUE(G526)&gt;0,5,IF(VALUE(F526)&gt;0,4,IF(VALUE(E526)&gt;0,3,IF(VALUE(D526)&gt;0,2,1)))))))</f>
        <v>7</v>
      </c>
      <c r="O526" s="26" t="s">
        <v>51</v>
      </c>
      <c r="P526" s="1" t="s">
        <v>242</v>
      </c>
      <c r="Q526" s="1"/>
      <c r="R526" s="21"/>
      <c r="S526" s="7" t="str">
        <f>Tabela813[[#This Row],[NR]]&amp;" - "&amp;Tabela813[[#This Row],[Especificação]]</f>
        <v>1.3.3.2.01.1.1.00 - Delegação para Exploração da Infraestrutura de Transporte Rodoviário para o Setor Privado - Principal</v>
      </c>
      <c r="T526" s="7" t="str">
        <f>Tabela813[[#This Row],[NR]]&amp;" - "&amp;Tabela813[[#This Row],[Especificação]]</f>
        <v>1.3.3.2.01.1.1.00 - Delegação para Exploração da Infraestrutura de Transporte Rodoviário para o Setor Privado - Principal</v>
      </c>
      <c r="U526" s="7" t="str">
        <f>Tabela813[[#This Row],[NR]]&amp; " - "&amp;Tabela813[[#This Row],[Especificação]]</f>
        <v>1.3.3.2.01.1.1.00 - Delegação para Exploração da Infraestrutura de Transporte Rodoviário para o Setor Privado - Principal</v>
      </c>
    </row>
    <row r="527" spans="1:21" ht="30" x14ac:dyDescent="0.25">
      <c r="A527" s="84"/>
      <c r="B527" s="73"/>
      <c r="C527" s="26" t="s">
        <v>1558</v>
      </c>
      <c r="D527" s="26" t="s">
        <v>1559</v>
      </c>
      <c r="E527" s="26" t="s">
        <v>1559</v>
      </c>
      <c r="F527" s="26" t="s">
        <v>1567</v>
      </c>
      <c r="G527" s="26" t="s">
        <v>1560</v>
      </c>
      <c r="H527" s="26" t="s">
        <v>1558</v>
      </c>
      <c r="I527" s="26" t="s">
        <v>1567</v>
      </c>
      <c r="J527" s="26" t="s">
        <v>1564</v>
      </c>
      <c r="K527" s="21" t="str">
        <f>IF(Tabela813[[#This Row],[C]]&lt;&gt;"",IF(Tabela813[[#This Row],[RED]]&lt;&gt;"",(Tabela813[[#This Row],[RED]] &amp; "."),"") &amp; CONCATENATE(Tabela813[[#This Row],[C]],".",Tabela813[[#This Row],[O]],".",Tabela813[[#This Row],[E]],".",Tabela813[[#This Row],[D1]],".",Tabela813[[#This Row],[D2]],".",Tabela813[[#This Row],[D3]],".",Tabela813[[#This Row],[T]],".",Tabela813[[#This Row],[D4]]),"")</f>
        <v>1.3.3.2.01.1.2.00</v>
      </c>
      <c r="L527" s="27" t="s">
        <v>1159</v>
      </c>
      <c r="M527" s="21" t="str">
        <f t="shared" si="8"/>
        <v>A</v>
      </c>
      <c r="N527" s="21">
        <f>IF(VALUE(Tabela813[[#This Row],[RED]]) &gt; 0,1,0) + IF(VALUE(J527)&gt;0,8,IF(VALUE(I527)&gt;0,7,IF(VALUE(H527)&gt;0,6,IF(VALUE(G527)&gt;0,5,IF(VALUE(F527)&gt;0,4,IF(VALUE(E527)&gt;0,3,IF(VALUE(D527)&gt;0,2,1)))))))</f>
        <v>7</v>
      </c>
      <c r="O527" s="26" t="s">
        <v>51</v>
      </c>
      <c r="P527" s="1" t="s">
        <v>242</v>
      </c>
      <c r="Q527" s="1"/>
      <c r="R527" s="21"/>
      <c r="S527" s="7" t="str">
        <f>Tabela813[[#This Row],[NR]]&amp;" - "&amp;Tabela813[[#This Row],[Especificação]]</f>
        <v>1.3.3.2.01.1.2.00 - Delegação para Exploração da Infraestrutura de Transporte Rodoviário para o Setor Privado - Multas e Juros de Mora</v>
      </c>
      <c r="T527" s="7" t="str">
        <f>Tabela813[[#This Row],[NR]]&amp;" - "&amp;Tabela813[[#This Row],[Especificação]]</f>
        <v>1.3.3.2.01.1.2.00 - Delegação para Exploração da Infraestrutura de Transporte Rodoviário para o Setor Privado - Multas e Juros de Mora</v>
      </c>
      <c r="U527" s="7" t="str">
        <f>Tabela813[[#This Row],[NR]]&amp; " - "&amp;Tabela813[[#This Row],[Especificação]]</f>
        <v>1.3.3.2.01.1.2.00 - Delegação para Exploração da Infraestrutura de Transporte Rodoviário para o Setor Privado - Multas e Juros de Mora</v>
      </c>
    </row>
    <row r="528" spans="1:21" ht="30" x14ac:dyDescent="0.25">
      <c r="A528" s="84"/>
      <c r="B528" s="73"/>
      <c r="C528" s="26" t="s">
        <v>1558</v>
      </c>
      <c r="D528" s="26" t="s">
        <v>1559</v>
      </c>
      <c r="E528" s="26" t="s">
        <v>1559</v>
      </c>
      <c r="F528" s="26" t="s">
        <v>1567</v>
      </c>
      <c r="G528" s="26" t="s">
        <v>1560</v>
      </c>
      <c r="H528" s="26" t="s">
        <v>1558</v>
      </c>
      <c r="I528" s="26" t="s">
        <v>1559</v>
      </c>
      <c r="J528" s="26" t="s">
        <v>1564</v>
      </c>
      <c r="K528" s="21" t="str">
        <f>IF(Tabela813[[#This Row],[C]]&lt;&gt;"",IF(Tabela813[[#This Row],[RED]]&lt;&gt;"",(Tabela813[[#This Row],[RED]] &amp; "."),"") &amp; CONCATENATE(Tabela813[[#This Row],[C]],".",Tabela813[[#This Row],[O]],".",Tabela813[[#This Row],[E]],".",Tabela813[[#This Row],[D1]],".",Tabela813[[#This Row],[D2]],".",Tabela813[[#This Row],[D3]],".",Tabela813[[#This Row],[T]],".",Tabela813[[#This Row],[D4]]),"")</f>
        <v>1.3.3.2.01.1.3.00</v>
      </c>
      <c r="L528" s="27" t="s">
        <v>1160</v>
      </c>
      <c r="M528" s="21" t="str">
        <f t="shared" si="8"/>
        <v>A</v>
      </c>
      <c r="N528" s="21">
        <f>IF(VALUE(Tabela813[[#This Row],[RED]]) &gt; 0,1,0) + IF(VALUE(J528)&gt;0,8,IF(VALUE(I528)&gt;0,7,IF(VALUE(H528)&gt;0,6,IF(VALUE(G528)&gt;0,5,IF(VALUE(F528)&gt;0,4,IF(VALUE(E528)&gt;0,3,IF(VALUE(D528)&gt;0,2,1)))))))</f>
        <v>7</v>
      </c>
      <c r="O528" s="26" t="s">
        <v>51</v>
      </c>
      <c r="P528" s="1" t="s">
        <v>242</v>
      </c>
      <c r="Q528" s="1"/>
      <c r="R528" s="21"/>
      <c r="S528" s="7" t="str">
        <f>Tabela813[[#This Row],[NR]]&amp;" - "&amp;Tabela813[[#This Row],[Especificação]]</f>
        <v>1.3.3.2.01.1.3.00 - Delegação para Exploração da Infraestrutura de Transporte Rodoviário para o Setor Privado - Dívida Ativa</v>
      </c>
      <c r="T528" s="7" t="str">
        <f>Tabela813[[#This Row],[NR]]&amp;" - "&amp;Tabela813[[#This Row],[Especificação]]</f>
        <v>1.3.3.2.01.1.3.00 - Delegação para Exploração da Infraestrutura de Transporte Rodoviário para o Setor Privado - Dívida Ativa</v>
      </c>
      <c r="U528" s="7" t="str">
        <f>Tabela813[[#This Row],[NR]]&amp; " - "&amp;Tabela813[[#This Row],[Especificação]]</f>
        <v>1.3.3.2.01.1.3.00 - Delegação para Exploração da Infraestrutura de Transporte Rodoviário para o Setor Privado - Dívida Ativa</v>
      </c>
    </row>
    <row r="529" spans="1:21" ht="30" x14ac:dyDescent="0.25">
      <c r="A529" s="84"/>
      <c r="B529" s="73"/>
      <c r="C529" s="26" t="s">
        <v>1558</v>
      </c>
      <c r="D529" s="26" t="s">
        <v>1559</v>
      </c>
      <c r="E529" s="26" t="s">
        <v>1559</v>
      </c>
      <c r="F529" s="26" t="s">
        <v>1567</v>
      </c>
      <c r="G529" s="26" t="s">
        <v>1560</v>
      </c>
      <c r="H529" s="26" t="s">
        <v>1558</v>
      </c>
      <c r="I529" s="26" t="s">
        <v>1568</v>
      </c>
      <c r="J529" s="26" t="s">
        <v>1564</v>
      </c>
      <c r="K529" s="21" t="str">
        <f>IF(Tabela813[[#This Row],[C]]&lt;&gt;"",IF(Tabela813[[#This Row],[RED]]&lt;&gt;"",(Tabela813[[#This Row],[RED]] &amp; "."),"") &amp; CONCATENATE(Tabela813[[#This Row],[C]],".",Tabela813[[#This Row],[O]],".",Tabela813[[#This Row],[E]],".",Tabela813[[#This Row],[D1]],".",Tabela813[[#This Row],[D2]],".",Tabela813[[#This Row],[D3]],".",Tabela813[[#This Row],[T]],".",Tabela813[[#This Row],[D4]]),"")</f>
        <v>1.3.3.2.01.1.4.00</v>
      </c>
      <c r="L529" s="27" t="s">
        <v>1161</v>
      </c>
      <c r="M529" s="21" t="str">
        <f t="shared" si="8"/>
        <v>A</v>
      </c>
      <c r="N529" s="21">
        <f>IF(VALUE(Tabela813[[#This Row],[RED]]) &gt; 0,1,0) + IF(VALUE(J529)&gt;0,8,IF(VALUE(I529)&gt;0,7,IF(VALUE(H529)&gt;0,6,IF(VALUE(G529)&gt;0,5,IF(VALUE(F529)&gt;0,4,IF(VALUE(E529)&gt;0,3,IF(VALUE(D529)&gt;0,2,1)))))))</f>
        <v>7</v>
      </c>
      <c r="O529" s="26" t="s">
        <v>51</v>
      </c>
      <c r="P529" s="1" t="s">
        <v>242</v>
      </c>
      <c r="Q529" s="1"/>
      <c r="R529" s="21"/>
      <c r="S529" s="7" t="str">
        <f>Tabela813[[#This Row],[NR]]&amp;" - "&amp;Tabela813[[#This Row],[Especificação]]</f>
        <v>1.3.3.2.01.1.4.00 - Delegação para Exploração da Infraestrutura de Transporte Rodoviário para o Setor Privado - Dívida Ativa - Multas e Juros de Mora da Dívida Ativa</v>
      </c>
      <c r="T529" s="7" t="str">
        <f>Tabela813[[#This Row],[NR]]&amp;" - "&amp;Tabela813[[#This Row],[Especificação]]</f>
        <v>1.3.3.2.01.1.4.00 - Delegação para Exploração da Infraestrutura de Transporte Rodoviário para o Setor Privado - Dívida Ativa - Multas e Juros de Mora da Dívida Ativa</v>
      </c>
      <c r="U529" s="7" t="str">
        <f>Tabela813[[#This Row],[NR]]&amp; " - "&amp;Tabela813[[#This Row],[Especificação]]</f>
        <v>1.3.3.2.01.1.4.00 - Delegação para Exploração da Infraestrutura de Transporte Rodoviário para o Setor Privado - Dívida Ativa - Multas e Juros de Mora da Dívida Ativa</v>
      </c>
    </row>
    <row r="530" spans="1:21" ht="30" x14ac:dyDescent="0.25">
      <c r="A530" s="84"/>
      <c r="B530" s="73"/>
      <c r="C530" s="26" t="s">
        <v>1558</v>
      </c>
      <c r="D530" s="26" t="s">
        <v>1559</v>
      </c>
      <c r="E530" s="26" t="s">
        <v>1559</v>
      </c>
      <c r="F530" s="26" t="s">
        <v>1567</v>
      </c>
      <c r="G530" s="26" t="s">
        <v>1560</v>
      </c>
      <c r="H530" s="26" t="s">
        <v>1558</v>
      </c>
      <c r="I530" s="26" t="s">
        <v>1569</v>
      </c>
      <c r="J530" s="26" t="s">
        <v>1564</v>
      </c>
      <c r="K530" s="21" t="str">
        <f>IF(Tabela813[[#This Row],[C]]&lt;&gt;"",IF(Tabela813[[#This Row],[RED]]&lt;&gt;"",(Tabela813[[#This Row],[RED]] &amp; "."),"") &amp; CONCATENATE(Tabela813[[#This Row],[C]],".",Tabela813[[#This Row],[O]],".",Tabela813[[#This Row],[E]],".",Tabela813[[#This Row],[D1]],".",Tabela813[[#This Row],[D2]],".",Tabela813[[#This Row],[D3]],".",Tabela813[[#This Row],[T]],".",Tabela813[[#This Row],[D4]]),"")</f>
        <v>1.3.3.2.01.1.5.00</v>
      </c>
      <c r="L530" s="27" t="s">
        <v>1162</v>
      </c>
      <c r="M530" s="21" t="str">
        <f t="shared" si="8"/>
        <v>A</v>
      </c>
      <c r="N530" s="21">
        <f>IF(VALUE(Tabela813[[#This Row],[RED]]) &gt; 0,1,0) + IF(VALUE(J530)&gt;0,8,IF(VALUE(I530)&gt;0,7,IF(VALUE(H530)&gt;0,6,IF(VALUE(G530)&gt;0,5,IF(VALUE(F530)&gt;0,4,IF(VALUE(E530)&gt;0,3,IF(VALUE(D530)&gt;0,2,1)))))))</f>
        <v>7</v>
      </c>
      <c r="O530" s="26" t="s">
        <v>51</v>
      </c>
      <c r="P530" s="1" t="s">
        <v>242</v>
      </c>
      <c r="Q530" s="1"/>
      <c r="R530" s="21"/>
      <c r="S530" s="7" t="str">
        <f>Tabela813[[#This Row],[NR]]&amp;" - "&amp;Tabela813[[#This Row],[Especificação]]</f>
        <v>1.3.3.2.01.1.5.00 - Delegação para Exploração da Infraestrutura de Transporte Rodoviário para o Setor Privado - Multas</v>
      </c>
      <c r="T530" s="7" t="str">
        <f>Tabela813[[#This Row],[NR]]&amp;" - "&amp;Tabela813[[#This Row],[Especificação]]</f>
        <v>1.3.3.2.01.1.5.00 - Delegação para Exploração da Infraestrutura de Transporte Rodoviário para o Setor Privado - Multas</v>
      </c>
      <c r="U530" s="7" t="str">
        <f>Tabela813[[#This Row],[NR]]&amp; " - "&amp;Tabela813[[#This Row],[Especificação]]</f>
        <v>1.3.3.2.01.1.5.00 - Delegação para Exploração da Infraestrutura de Transporte Rodoviário para o Setor Privado - Multas</v>
      </c>
    </row>
    <row r="531" spans="1:21" ht="30" x14ac:dyDescent="0.25">
      <c r="A531" s="84"/>
      <c r="B531" s="73"/>
      <c r="C531" s="26" t="s">
        <v>1558</v>
      </c>
      <c r="D531" s="26" t="s">
        <v>1559</v>
      </c>
      <c r="E531" s="26" t="s">
        <v>1559</v>
      </c>
      <c r="F531" s="26" t="s">
        <v>1567</v>
      </c>
      <c r="G531" s="26" t="s">
        <v>1560</v>
      </c>
      <c r="H531" s="26" t="s">
        <v>1558</v>
      </c>
      <c r="I531" s="26" t="s">
        <v>1563</v>
      </c>
      <c r="J531" s="26" t="s">
        <v>1564</v>
      </c>
      <c r="K531" s="21" t="str">
        <f>IF(Tabela813[[#This Row],[C]]&lt;&gt;"",IF(Tabela813[[#This Row],[RED]]&lt;&gt;"",(Tabela813[[#This Row],[RED]] &amp; "."),"") &amp; CONCATENATE(Tabela813[[#This Row],[C]],".",Tabela813[[#This Row],[O]],".",Tabela813[[#This Row],[E]],".",Tabela813[[#This Row],[D1]],".",Tabela813[[#This Row],[D2]],".",Tabela813[[#This Row],[D3]],".",Tabela813[[#This Row],[T]],".",Tabela813[[#This Row],[D4]]),"")</f>
        <v>1.3.3.2.01.1.6.00</v>
      </c>
      <c r="L531" s="27" t="s">
        <v>1163</v>
      </c>
      <c r="M531" s="21" t="str">
        <f t="shared" si="8"/>
        <v>A</v>
      </c>
      <c r="N531" s="21">
        <f>IF(VALUE(Tabela813[[#This Row],[RED]]) &gt; 0,1,0) + IF(VALUE(J531)&gt;0,8,IF(VALUE(I531)&gt;0,7,IF(VALUE(H531)&gt;0,6,IF(VALUE(G531)&gt;0,5,IF(VALUE(F531)&gt;0,4,IF(VALUE(E531)&gt;0,3,IF(VALUE(D531)&gt;0,2,1)))))))</f>
        <v>7</v>
      </c>
      <c r="O531" s="26" t="s">
        <v>51</v>
      </c>
      <c r="P531" s="1" t="s">
        <v>242</v>
      </c>
      <c r="Q531" s="1"/>
      <c r="R531" s="21"/>
      <c r="S531" s="7" t="str">
        <f>Tabela813[[#This Row],[NR]]&amp;" - "&amp;Tabela813[[#This Row],[Especificação]]</f>
        <v>1.3.3.2.01.1.6.00 - Delegação para Exploração da Infraestrutura de Transporte Rodoviário para o Setor Privado - Juros de Mora</v>
      </c>
      <c r="T531" s="7" t="str">
        <f>Tabela813[[#This Row],[NR]]&amp;" - "&amp;Tabela813[[#This Row],[Especificação]]</f>
        <v>1.3.3.2.01.1.6.00 - Delegação para Exploração da Infraestrutura de Transporte Rodoviário para o Setor Privado - Juros de Mora</v>
      </c>
      <c r="U531" s="7" t="str">
        <f>Tabela813[[#This Row],[NR]]&amp; " - "&amp;Tabela813[[#This Row],[Especificação]]</f>
        <v>1.3.3.2.01.1.6.00 - Delegação para Exploração da Infraestrutura de Transporte Rodoviário para o Setor Privado - Juros de Mora</v>
      </c>
    </row>
    <row r="532" spans="1:21" ht="30" x14ac:dyDescent="0.25">
      <c r="A532" s="84"/>
      <c r="B532" s="73"/>
      <c r="C532" s="26" t="s">
        <v>1558</v>
      </c>
      <c r="D532" s="26" t="s">
        <v>1559</v>
      </c>
      <c r="E532" s="26" t="s">
        <v>1559</v>
      </c>
      <c r="F532" s="26" t="s">
        <v>1567</v>
      </c>
      <c r="G532" s="26" t="s">
        <v>1560</v>
      </c>
      <c r="H532" s="26" t="s">
        <v>1558</v>
      </c>
      <c r="I532" s="26" t="s">
        <v>1565</v>
      </c>
      <c r="J532" s="26" t="s">
        <v>1564</v>
      </c>
      <c r="K532" s="21" t="str">
        <f>IF(Tabela813[[#This Row],[C]]&lt;&gt;"",IF(Tabela813[[#This Row],[RED]]&lt;&gt;"",(Tabela813[[#This Row],[RED]] &amp; "."),"") &amp; CONCATENATE(Tabela813[[#This Row],[C]],".",Tabela813[[#This Row],[O]],".",Tabela813[[#This Row],[E]],".",Tabela813[[#This Row],[D1]],".",Tabela813[[#This Row],[D2]],".",Tabela813[[#This Row],[D3]],".",Tabela813[[#This Row],[T]],".",Tabela813[[#This Row],[D4]]),"")</f>
        <v>1.3.3.2.01.1.7.00</v>
      </c>
      <c r="L532" s="27" t="s">
        <v>1164</v>
      </c>
      <c r="M532" s="21" t="str">
        <f t="shared" si="8"/>
        <v>A</v>
      </c>
      <c r="N532" s="21">
        <f>IF(VALUE(Tabela813[[#This Row],[RED]]) &gt; 0,1,0) + IF(VALUE(J532)&gt;0,8,IF(VALUE(I532)&gt;0,7,IF(VALUE(H532)&gt;0,6,IF(VALUE(G532)&gt;0,5,IF(VALUE(F532)&gt;0,4,IF(VALUE(E532)&gt;0,3,IF(VALUE(D532)&gt;0,2,1)))))))</f>
        <v>7</v>
      </c>
      <c r="O532" s="26" t="s">
        <v>51</v>
      </c>
      <c r="P532" s="1" t="s">
        <v>242</v>
      </c>
      <c r="Q532" s="1"/>
      <c r="R532" s="21"/>
      <c r="S532" s="7" t="str">
        <f>Tabela813[[#This Row],[NR]]&amp;" - "&amp;Tabela813[[#This Row],[Especificação]]</f>
        <v>1.3.3.2.01.1.7.00 - Delegação para Exploração da Infraestrutura de Transporte Rodoviário para o Setor Privado - Dívida Ativa - Multas da Dívida Ativa</v>
      </c>
      <c r="T532" s="7" t="str">
        <f>Tabela813[[#This Row],[NR]]&amp;" - "&amp;Tabela813[[#This Row],[Especificação]]</f>
        <v>1.3.3.2.01.1.7.00 - Delegação para Exploração da Infraestrutura de Transporte Rodoviário para o Setor Privado - Dívida Ativa - Multas da Dívida Ativa</v>
      </c>
      <c r="U532" s="7" t="str">
        <f>Tabela813[[#This Row],[NR]]&amp; " - "&amp;Tabela813[[#This Row],[Especificação]]</f>
        <v>1.3.3.2.01.1.7.00 - Delegação para Exploração da Infraestrutura de Transporte Rodoviário para o Setor Privado - Dívida Ativa - Multas da Dívida Ativa</v>
      </c>
    </row>
    <row r="533" spans="1:21" ht="30" x14ac:dyDescent="0.25">
      <c r="A533" s="84"/>
      <c r="B533" s="73"/>
      <c r="C533" s="26" t="s">
        <v>1558</v>
      </c>
      <c r="D533" s="26" t="s">
        <v>1559</v>
      </c>
      <c r="E533" s="26" t="s">
        <v>1559</v>
      </c>
      <c r="F533" s="26" t="s">
        <v>1567</v>
      </c>
      <c r="G533" s="26" t="s">
        <v>1560</v>
      </c>
      <c r="H533" s="26" t="s">
        <v>1558</v>
      </c>
      <c r="I533" s="26" t="s">
        <v>1566</v>
      </c>
      <c r="J533" s="26" t="s">
        <v>1564</v>
      </c>
      <c r="K533" s="21" t="str">
        <f>IF(Tabela813[[#This Row],[C]]&lt;&gt;"",IF(Tabela813[[#This Row],[RED]]&lt;&gt;"",(Tabela813[[#This Row],[RED]] &amp; "."),"") &amp; CONCATENATE(Tabela813[[#This Row],[C]],".",Tabela813[[#This Row],[O]],".",Tabela813[[#This Row],[E]],".",Tabela813[[#This Row],[D1]],".",Tabela813[[#This Row],[D2]],".",Tabela813[[#This Row],[D3]],".",Tabela813[[#This Row],[T]],".",Tabela813[[#This Row],[D4]]),"")</f>
        <v>1.3.3.2.01.1.8.00</v>
      </c>
      <c r="L533" s="27" t="s">
        <v>1165</v>
      </c>
      <c r="M533" s="21" t="str">
        <f t="shared" si="8"/>
        <v>A</v>
      </c>
      <c r="N533" s="21">
        <f>IF(VALUE(Tabela813[[#This Row],[RED]]) &gt; 0,1,0) + IF(VALUE(J533)&gt;0,8,IF(VALUE(I533)&gt;0,7,IF(VALUE(H533)&gt;0,6,IF(VALUE(G533)&gt;0,5,IF(VALUE(F533)&gt;0,4,IF(VALUE(E533)&gt;0,3,IF(VALUE(D533)&gt;0,2,1)))))))</f>
        <v>7</v>
      </c>
      <c r="O533" s="26" t="s">
        <v>51</v>
      </c>
      <c r="P533" s="1" t="s">
        <v>242</v>
      </c>
      <c r="Q533" s="1"/>
      <c r="R533" s="21"/>
      <c r="S533" s="7" t="str">
        <f>Tabela813[[#This Row],[NR]]&amp;" - "&amp;Tabela813[[#This Row],[Especificação]]</f>
        <v>1.3.3.2.01.1.8.00 - Delegação para Exploração da Infraestrutura de Transporte Rodoviário para o Setor Privado - Juros de Mora da Dívida Ativa</v>
      </c>
      <c r="T533" s="7" t="str">
        <f>Tabela813[[#This Row],[NR]]&amp;" - "&amp;Tabela813[[#This Row],[Especificação]]</f>
        <v>1.3.3.2.01.1.8.00 - Delegação para Exploração da Infraestrutura de Transporte Rodoviário para o Setor Privado - Juros de Mora da Dívida Ativa</v>
      </c>
      <c r="U533" s="7" t="str">
        <f>Tabela813[[#This Row],[NR]]&amp; " - "&amp;Tabela813[[#This Row],[Especificação]]</f>
        <v>1.3.3.2.01.1.8.00 - Delegação para Exploração da Infraestrutura de Transporte Rodoviário para o Setor Privado - Juros de Mora da Dívida Ativa</v>
      </c>
    </row>
    <row r="534" spans="1:21" ht="45" x14ac:dyDescent="0.25">
      <c r="A534" s="84"/>
      <c r="B534" s="73"/>
      <c r="C534" s="26" t="s">
        <v>1558</v>
      </c>
      <c r="D534" s="26" t="s">
        <v>1559</v>
      </c>
      <c r="E534" s="26" t="s">
        <v>1559</v>
      </c>
      <c r="F534" s="26" t="s">
        <v>1567</v>
      </c>
      <c r="G534" s="26" t="s">
        <v>1560</v>
      </c>
      <c r="H534" s="26" t="s">
        <v>1567</v>
      </c>
      <c r="I534" s="26" t="s">
        <v>1561</v>
      </c>
      <c r="J534" s="26" t="s">
        <v>1564</v>
      </c>
      <c r="K534" s="21" t="str">
        <f>IF(Tabela813[[#This Row],[C]]&lt;&gt;"",IF(Tabela813[[#This Row],[RED]]&lt;&gt;"",(Tabela813[[#This Row],[RED]] &amp; "."),"") &amp; CONCATENATE(Tabela813[[#This Row],[C]],".",Tabela813[[#This Row],[O]],".",Tabela813[[#This Row],[E]],".",Tabela813[[#This Row],[D1]],".",Tabela813[[#This Row],[D2]],".",Tabela813[[#This Row],[D3]],".",Tabela813[[#This Row],[T]],".",Tabela813[[#This Row],[D4]]),"")</f>
        <v>1.3.3.2.01.2.0.00</v>
      </c>
      <c r="L534" s="1" t="s">
        <v>6597</v>
      </c>
      <c r="M534" s="21" t="str">
        <f t="shared" si="8"/>
        <v>S</v>
      </c>
      <c r="N534" s="21">
        <f>IF(VALUE(Tabela813[[#This Row],[RED]]) &gt; 0,1,0) + IF(VALUE(J534)&gt;0,8,IF(VALUE(I534)&gt;0,7,IF(VALUE(H534)&gt;0,6,IF(VALUE(G534)&gt;0,5,IF(VALUE(F534)&gt;0,4,IF(VALUE(E534)&gt;0,3,IF(VALUE(D534)&gt;0,2,1)))))))</f>
        <v>6</v>
      </c>
      <c r="O534" s="26" t="s">
        <v>51</v>
      </c>
      <c r="P534" s="1" t="s">
        <v>244</v>
      </c>
      <c r="Q534" s="1"/>
      <c r="R534" s="21"/>
      <c r="S534" s="7" t="str">
        <f>Tabela813[[#This Row],[NR]]&amp;" - "&amp;Tabela813[[#This Row],[Especificação]]</f>
        <v>1.3.3.2.01.2.0.00 - Delegação para Exploração da Infraestrutura de Transporte Rodoviário para Os Estados, Distrito Federal e Municípios</v>
      </c>
      <c r="T534" s="7" t="str">
        <f>Tabela813[[#This Row],[NR]]&amp;" - "&amp;Tabela813[[#This Row],[Especificação]]</f>
        <v>1.3.3.2.01.2.0.00 - Delegação para Exploração da Infraestrutura de Transporte Rodoviário para Os Estados, Distrito Federal e Municípios</v>
      </c>
      <c r="U534" s="7" t="str">
        <f>Tabela813[[#This Row],[NR]]&amp; " - "&amp;Tabela813[[#This Row],[Especificação]]</f>
        <v>1.3.3.2.01.2.0.00 - Delegação para Exploração da Infraestrutura de Transporte Rodoviário para Os Estados, Distrito Federal e Municípios</v>
      </c>
    </row>
    <row r="535" spans="1:21" ht="30" x14ac:dyDescent="0.25">
      <c r="A535" s="84"/>
      <c r="B535" s="73"/>
      <c r="C535" s="26" t="s">
        <v>1558</v>
      </c>
      <c r="D535" s="26" t="s">
        <v>1559</v>
      </c>
      <c r="E535" s="26" t="s">
        <v>1559</v>
      </c>
      <c r="F535" s="26" t="s">
        <v>1567</v>
      </c>
      <c r="G535" s="26" t="s">
        <v>1560</v>
      </c>
      <c r="H535" s="26" t="s">
        <v>1567</v>
      </c>
      <c r="I535" s="26" t="s">
        <v>1558</v>
      </c>
      <c r="J535" s="26" t="s">
        <v>1564</v>
      </c>
      <c r="K535" s="21" t="str">
        <f>IF(Tabela813[[#This Row],[C]]&lt;&gt;"",IF(Tabela813[[#This Row],[RED]]&lt;&gt;"",(Tabela813[[#This Row],[RED]] &amp; "."),"") &amp; CONCATENATE(Tabela813[[#This Row],[C]],".",Tabela813[[#This Row],[O]],".",Tabela813[[#This Row],[E]],".",Tabela813[[#This Row],[D1]],".",Tabela813[[#This Row],[D2]],".",Tabela813[[#This Row],[D3]],".",Tabela813[[#This Row],[T]],".",Tabela813[[#This Row],[D4]]),"")</f>
        <v>1.3.3.2.01.2.1.00</v>
      </c>
      <c r="L535" s="1" t="s">
        <v>6598</v>
      </c>
      <c r="M535" s="21" t="str">
        <f t="shared" si="8"/>
        <v>A</v>
      </c>
      <c r="N535" s="21">
        <f>IF(VALUE(Tabela813[[#This Row],[RED]]) &gt; 0,1,0) + IF(VALUE(J535)&gt;0,8,IF(VALUE(I535)&gt;0,7,IF(VALUE(H535)&gt;0,6,IF(VALUE(G535)&gt;0,5,IF(VALUE(F535)&gt;0,4,IF(VALUE(E535)&gt;0,3,IF(VALUE(D535)&gt;0,2,1)))))))</f>
        <v>7</v>
      </c>
      <c r="O535" s="26" t="s">
        <v>51</v>
      </c>
      <c r="P535" s="10" t="s">
        <v>4567</v>
      </c>
      <c r="Q535" s="1"/>
      <c r="R535" s="21"/>
      <c r="S535" s="7" t="str">
        <f>Tabela813[[#This Row],[NR]]&amp;" - "&amp;Tabela813[[#This Row],[Especificação]]</f>
        <v>1.3.3.2.01.2.1.00 - Delegação para Exploração da Infraestrutura de Transporte Rodoviário para Os Estados, Distrito Federal e Municípios - Principal</v>
      </c>
      <c r="T535" s="7" t="str">
        <f>Tabela813[[#This Row],[NR]]&amp;" - "&amp;Tabela813[[#This Row],[Especificação]]</f>
        <v>1.3.3.2.01.2.1.00 - Delegação para Exploração da Infraestrutura de Transporte Rodoviário para Os Estados, Distrito Federal e Municípios - Principal</v>
      </c>
      <c r="U535" s="7" t="str">
        <f>Tabela813[[#This Row],[NR]]&amp; " - "&amp;Tabela813[[#This Row],[Especificação]]</f>
        <v>1.3.3.2.01.2.1.00 - Delegação para Exploração da Infraestrutura de Transporte Rodoviário para Os Estados, Distrito Federal e Municípios - Principal</v>
      </c>
    </row>
    <row r="536" spans="1:21" ht="30" x14ac:dyDescent="0.25">
      <c r="A536" s="84"/>
      <c r="B536" s="73"/>
      <c r="C536" s="26" t="s">
        <v>1558</v>
      </c>
      <c r="D536" s="26" t="s">
        <v>1559</v>
      </c>
      <c r="E536" s="26" t="s">
        <v>1559</v>
      </c>
      <c r="F536" s="26" t="s">
        <v>1567</v>
      </c>
      <c r="G536" s="26" t="s">
        <v>1560</v>
      </c>
      <c r="H536" s="26" t="s">
        <v>1567</v>
      </c>
      <c r="I536" s="26" t="s">
        <v>1567</v>
      </c>
      <c r="J536" s="26" t="s">
        <v>1564</v>
      </c>
      <c r="K536" s="21" t="str">
        <f>IF(Tabela813[[#This Row],[C]]&lt;&gt;"",IF(Tabela813[[#This Row],[RED]]&lt;&gt;"",(Tabela813[[#This Row],[RED]] &amp; "."),"") &amp; CONCATENATE(Tabela813[[#This Row],[C]],".",Tabela813[[#This Row],[O]],".",Tabela813[[#This Row],[E]],".",Tabela813[[#This Row],[D1]],".",Tabela813[[#This Row],[D2]],".",Tabela813[[#This Row],[D3]],".",Tabela813[[#This Row],[T]],".",Tabela813[[#This Row],[D4]]),"")</f>
        <v>1.3.3.2.01.2.2.00</v>
      </c>
      <c r="L536" s="1" t="s">
        <v>6599</v>
      </c>
      <c r="M536" s="21" t="str">
        <f t="shared" si="8"/>
        <v>A</v>
      </c>
      <c r="N536" s="21">
        <f>IF(VALUE(Tabela813[[#This Row],[RED]]) &gt; 0,1,0) + IF(VALUE(J536)&gt;0,8,IF(VALUE(I536)&gt;0,7,IF(VALUE(H536)&gt;0,6,IF(VALUE(G536)&gt;0,5,IF(VALUE(F536)&gt;0,4,IF(VALUE(E536)&gt;0,3,IF(VALUE(D536)&gt;0,2,1)))))))</f>
        <v>7</v>
      </c>
      <c r="O536" s="26" t="s">
        <v>51</v>
      </c>
      <c r="P536" s="10" t="s">
        <v>4567</v>
      </c>
      <c r="Q536" s="1"/>
      <c r="R536" s="21"/>
      <c r="S536" s="7" t="str">
        <f>Tabela813[[#This Row],[NR]]&amp;" - "&amp;Tabela813[[#This Row],[Especificação]]</f>
        <v>1.3.3.2.01.2.2.00 - Delegação para Exploração da Infraestrutura de Transporte Rodoviário para Os Estados, Distrito Federal e Municípios - Multas e Juros de Mora</v>
      </c>
      <c r="T536" s="7" t="str">
        <f>Tabela813[[#This Row],[NR]]&amp;" - "&amp;Tabela813[[#This Row],[Especificação]]</f>
        <v>1.3.3.2.01.2.2.00 - Delegação para Exploração da Infraestrutura de Transporte Rodoviário para Os Estados, Distrito Federal e Municípios - Multas e Juros de Mora</v>
      </c>
      <c r="U536" s="7" t="str">
        <f>Tabela813[[#This Row],[NR]]&amp; " - "&amp;Tabela813[[#This Row],[Especificação]]</f>
        <v>1.3.3.2.01.2.2.00 - Delegação para Exploração da Infraestrutura de Transporte Rodoviário para Os Estados, Distrito Federal e Municípios - Multas e Juros de Mora</v>
      </c>
    </row>
    <row r="537" spans="1:21" ht="30" x14ac:dyDescent="0.25">
      <c r="A537" s="84"/>
      <c r="B537" s="73"/>
      <c r="C537" s="26" t="s">
        <v>1558</v>
      </c>
      <c r="D537" s="26" t="s">
        <v>1559</v>
      </c>
      <c r="E537" s="26" t="s">
        <v>1559</v>
      </c>
      <c r="F537" s="26" t="s">
        <v>1567</v>
      </c>
      <c r="G537" s="26" t="s">
        <v>1560</v>
      </c>
      <c r="H537" s="26" t="s">
        <v>1567</v>
      </c>
      <c r="I537" s="26" t="s">
        <v>1559</v>
      </c>
      <c r="J537" s="26" t="s">
        <v>1564</v>
      </c>
      <c r="K537" s="21" t="str">
        <f>IF(Tabela813[[#This Row],[C]]&lt;&gt;"",IF(Tabela813[[#This Row],[RED]]&lt;&gt;"",(Tabela813[[#This Row],[RED]] &amp; "."),"") &amp; CONCATENATE(Tabela813[[#This Row],[C]],".",Tabela813[[#This Row],[O]],".",Tabela813[[#This Row],[E]],".",Tabela813[[#This Row],[D1]],".",Tabela813[[#This Row],[D2]],".",Tabela813[[#This Row],[D3]],".",Tabela813[[#This Row],[T]],".",Tabela813[[#This Row],[D4]]),"")</f>
        <v>1.3.3.2.01.2.3.00</v>
      </c>
      <c r="L537" s="1" t="s">
        <v>6600</v>
      </c>
      <c r="M537" s="21" t="str">
        <f t="shared" si="8"/>
        <v>A</v>
      </c>
      <c r="N537" s="21">
        <f>IF(VALUE(Tabela813[[#This Row],[RED]]) &gt; 0,1,0) + IF(VALUE(J537)&gt;0,8,IF(VALUE(I537)&gt;0,7,IF(VALUE(H537)&gt;0,6,IF(VALUE(G537)&gt;0,5,IF(VALUE(F537)&gt;0,4,IF(VALUE(E537)&gt;0,3,IF(VALUE(D537)&gt;0,2,1)))))))</f>
        <v>7</v>
      </c>
      <c r="O537" s="26" t="s">
        <v>51</v>
      </c>
      <c r="P537" s="10" t="s">
        <v>4567</v>
      </c>
      <c r="Q537" s="1"/>
      <c r="R537" s="21"/>
      <c r="S537" s="7" t="str">
        <f>Tabela813[[#This Row],[NR]]&amp;" - "&amp;Tabela813[[#This Row],[Especificação]]</f>
        <v>1.3.3.2.01.2.3.00 - Delegação para Exploração da Infraestrutura de Transporte Rodoviário para Os Estados, Distrito Federal e Municípios - Dívia Ativa</v>
      </c>
      <c r="T537" s="7" t="str">
        <f>Tabela813[[#This Row],[NR]]&amp;" - "&amp;Tabela813[[#This Row],[Especificação]]</f>
        <v>1.3.3.2.01.2.3.00 - Delegação para Exploração da Infraestrutura de Transporte Rodoviário para Os Estados, Distrito Federal e Municípios - Dívia Ativa</v>
      </c>
      <c r="U537" s="7" t="str">
        <f>Tabela813[[#This Row],[NR]]&amp; " - "&amp;Tabela813[[#This Row],[Especificação]]</f>
        <v>1.3.3.2.01.2.3.00 - Delegação para Exploração da Infraestrutura de Transporte Rodoviário para Os Estados, Distrito Federal e Municípios - Dívia Ativa</v>
      </c>
    </row>
    <row r="538" spans="1:21" ht="45" x14ac:dyDescent="0.25">
      <c r="A538" s="84"/>
      <c r="B538" s="73"/>
      <c r="C538" s="26" t="s">
        <v>1558</v>
      </c>
      <c r="D538" s="26" t="s">
        <v>1559</v>
      </c>
      <c r="E538" s="26" t="s">
        <v>1559</v>
      </c>
      <c r="F538" s="26" t="s">
        <v>1567</v>
      </c>
      <c r="G538" s="26" t="s">
        <v>1560</v>
      </c>
      <c r="H538" s="26" t="s">
        <v>1567</v>
      </c>
      <c r="I538" s="26" t="s">
        <v>1568</v>
      </c>
      <c r="J538" s="26" t="s">
        <v>1564</v>
      </c>
      <c r="K538" s="21" t="str">
        <f>IF(Tabela813[[#This Row],[C]]&lt;&gt;"",IF(Tabela813[[#This Row],[RED]]&lt;&gt;"",(Tabela813[[#This Row],[RED]] &amp; "."),"") &amp; CONCATENATE(Tabela813[[#This Row],[C]],".",Tabela813[[#This Row],[O]],".",Tabela813[[#This Row],[E]],".",Tabela813[[#This Row],[D1]],".",Tabela813[[#This Row],[D2]],".",Tabela813[[#This Row],[D3]],".",Tabela813[[#This Row],[T]],".",Tabela813[[#This Row],[D4]]),"")</f>
        <v>1.3.3.2.01.2.4.00</v>
      </c>
      <c r="L538" s="1" t="s">
        <v>6601</v>
      </c>
      <c r="M538" s="21" t="str">
        <f t="shared" si="8"/>
        <v>A</v>
      </c>
      <c r="N538" s="21">
        <f>IF(VALUE(Tabela813[[#This Row],[RED]]) &gt; 0,1,0) + IF(VALUE(J538)&gt;0,8,IF(VALUE(I538)&gt;0,7,IF(VALUE(H538)&gt;0,6,IF(VALUE(G538)&gt;0,5,IF(VALUE(F538)&gt;0,4,IF(VALUE(E538)&gt;0,3,IF(VALUE(D538)&gt;0,2,1)))))))</f>
        <v>7</v>
      </c>
      <c r="O538" s="26" t="s">
        <v>51</v>
      </c>
      <c r="P538" s="10" t="s">
        <v>4567</v>
      </c>
      <c r="Q538" s="1"/>
      <c r="R538" s="21"/>
      <c r="S538" s="7" t="str">
        <f>Tabela813[[#This Row],[NR]]&amp;" - "&amp;Tabela813[[#This Row],[Especificação]]</f>
        <v>1.3.3.2.01.2.4.00 - Delegação para Exploração da Infraestrutura de Transporte Rodoviário para Os Estados, Distrito Federal e Municípios - Multas e Juros de Mora da Dívida Ativa</v>
      </c>
      <c r="T538" s="7" t="str">
        <f>Tabela813[[#This Row],[NR]]&amp;" - "&amp;Tabela813[[#This Row],[Especificação]]</f>
        <v>1.3.3.2.01.2.4.00 - Delegação para Exploração da Infraestrutura de Transporte Rodoviário para Os Estados, Distrito Federal e Municípios - Multas e Juros de Mora da Dívida Ativa</v>
      </c>
      <c r="U538" s="7" t="str">
        <f>Tabela813[[#This Row],[NR]]&amp; " - "&amp;Tabela813[[#This Row],[Especificação]]</f>
        <v>1.3.3.2.01.2.4.00 - Delegação para Exploração da Infraestrutura de Transporte Rodoviário para Os Estados, Distrito Federal e Municípios - Multas e Juros de Mora da Dívida Ativa</v>
      </c>
    </row>
    <row r="539" spans="1:21" ht="30" x14ac:dyDescent="0.25">
      <c r="A539" s="84"/>
      <c r="B539" s="73"/>
      <c r="C539" s="26" t="s">
        <v>1558</v>
      </c>
      <c r="D539" s="26" t="s">
        <v>1559</v>
      </c>
      <c r="E539" s="26" t="s">
        <v>1559</v>
      </c>
      <c r="F539" s="26" t="s">
        <v>1567</v>
      </c>
      <c r="G539" s="26" t="s">
        <v>1560</v>
      </c>
      <c r="H539" s="26" t="s">
        <v>1567</v>
      </c>
      <c r="I539" s="26" t="s">
        <v>1569</v>
      </c>
      <c r="J539" s="26" t="s">
        <v>1564</v>
      </c>
      <c r="K539" s="21" t="str">
        <f>IF(Tabela813[[#This Row],[C]]&lt;&gt;"",IF(Tabela813[[#This Row],[RED]]&lt;&gt;"",(Tabela813[[#This Row],[RED]] &amp; "."),"") &amp; CONCATENATE(Tabela813[[#This Row],[C]],".",Tabela813[[#This Row],[O]],".",Tabela813[[#This Row],[E]],".",Tabela813[[#This Row],[D1]],".",Tabela813[[#This Row],[D2]],".",Tabela813[[#This Row],[D3]],".",Tabela813[[#This Row],[T]],".",Tabela813[[#This Row],[D4]]),"")</f>
        <v>1.3.3.2.01.2.5.00</v>
      </c>
      <c r="L539" s="1" t="s">
        <v>6602</v>
      </c>
      <c r="M539" s="21" t="str">
        <f t="shared" si="8"/>
        <v>A</v>
      </c>
      <c r="N539" s="21">
        <f>IF(VALUE(Tabela813[[#This Row],[RED]]) &gt; 0,1,0) + IF(VALUE(J539)&gt;0,8,IF(VALUE(I539)&gt;0,7,IF(VALUE(H539)&gt;0,6,IF(VALUE(G539)&gt;0,5,IF(VALUE(F539)&gt;0,4,IF(VALUE(E539)&gt;0,3,IF(VALUE(D539)&gt;0,2,1)))))))</f>
        <v>7</v>
      </c>
      <c r="O539" s="26" t="s">
        <v>51</v>
      </c>
      <c r="P539" s="10" t="s">
        <v>4567</v>
      </c>
      <c r="Q539" s="1"/>
      <c r="R539" s="21"/>
      <c r="S539" s="7" t="str">
        <f>Tabela813[[#This Row],[NR]]&amp;" - "&amp;Tabela813[[#This Row],[Especificação]]</f>
        <v>1.3.3.2.01.2.5.00 - Delegação para Exploração da Infraestrutura de Transporte Rodoviário para Os Estados, Distrito Federal e Municípios - Multas</v>
      </c>
      <c r="T539" s="7" t="str">
        <f>Tabela813[[#This Row],[NR]]&amp;" - "&amp;Tabela813[[#This Row],[Especificação]]</f>
        <v>1.3.3.2.01.2.5.00 - Delegação para Exploração da Infraestrutura de Transporte Rodoviário para Os Estados, Distrito Federal e Municípios - Multas</v>
      </c>
      <c r="U539" s="7" t="str">
        <f>Tabela813[[#This Row],[NR]]&amp; " - "&amp;Tabela813[[#This Row],[Especificação]]</f>
        <v>1.3.3.2.01.2.5.00 - Delegação para Exploração da Infraestrutura de Transporte Rodoviário para Os Estados, Distrito Federal e Municípios - Multas</v>
      </c>
    </row>
    <row r="540" spans="1:21" ht="30" x14ac:dyDescent="0.25">
      <c r="A540" s="84"/>
      <c r="B540" s="73"/>
      <c r="C540" s="26" t="s">
        <v>1558</v>
      </c>
      <c r="D540" s="26" t="s">
        <v>1559</v>
      </c>
      <c r="E540" s="26" t="s">
        <v>1559</v>
      </c>
      <c r="F540" s="26" t="s">
        <v>1567</v>
      </c>
      <c r="G540" s="26" t="s">
        <v>1560</v>
      </c>
      <c r="H540" s="26" t="s">
        <v>1567</v>
      </c>
      <c r="I540" s="26" t="s">
        <v>1563</v>
      </c>
      <c r="J540" s="26" t="s">
        <v>1564</v>
      </c>
      <c r="K540" s="21" t="str">
        <f>IF(Tabela813[[#This Row],[C]]&lt;&gt;"",IF(Tabela813[[#This Row],[RED]]&lt;&gt;"",(Tabela813[[#This Row],[RED]] &amp; "."),"") &amp; CONCATENATE(Tabela813[[#This Row],[C]],".",Tabela813[[#This Row],[O]],".",Tabela813[[#This Row],[E]],".",Tabela813[[#This Row],[D1]],".",Tabela813[[#This Row],[D2]],".",Tabela813[[#This Row],[D3]],".",Tabela813[[#This Row],[T]],".",Tabela813[[#This Row],[D4]]),"")</f>
        <v>1.3.3.2.01.2.6.00</v>
      </c>
      <c r="L540" s="1" t="s">
        <v>6603</v>
      </c>
      <c r="M540" s="21" t="str">
        <f t="shared" si="8"/>
        <v>A</v>
      </c>
      <c r="N540" s="21">
        <f>IF(VALUE(Tabela813[[#This Row],[RED]]) &gt; 0,1,0) + IF(VALUE(J540)&gt;0,8,IF(VALUE(I540)&gt;0,7,IF(VALUE(H540)&gt;0,6,IF(VALUE(G540)&gt;0,5,IF(VALUE(F540)&gt;0,4,IF(VALUE(E540)&gt;0,3,IF(VALUE(D540)&gt;0,2,1)))))))</f>
        <v>7</v>
      </c>
      <c r="O540" s="26" t="s">
        <v>51</v>
      </c>
      <c r="P540" s="10" t="s">
        <v>4567</v>
      </c>
      <c r="Q540" s="1"/>
      <c r="R540" s="21"/>
      <c r="S540" s="7" t="str">
        <f>Tabela813[[#This Row],[NR]]&amp;" - "&amp;Tabela813[[#This Row],[Especificação]]</f>
        <v>1.3.3.2.01.2.6.00 - Delegação para Exploração da Infraestrutura de Transporte Rodoviário para Os Estados, Distrito Federal e Municípios - Juros de Mora</v>
      </c>
      <c r="T540" s="7" t="str">
        <f>Tabela813[[#This Row],[NR]]&amp;" - "&amp;Tabela813[[#This Row],[Especificação]]</f>
        <v>1.3.3.2.01.2.6.00 - Delegação para Exploração da Infraestrutura de Transporte Rodoviário para Os Estados, Distrito Federal e Municípios - Juros de Mora</v>
      </c>
      <c r="U540" s="7" t="str">
        <f>Tabela813[[#This Row],[NR]]&amp; " - "&amp;Tabela813[[#This Row],[Especificação]]</f>
        <v>1.3.3.2.01.2.6.00 - Delegação para Exploração da Infraestrutura de Transporte Rodoviário para Os Estados, Distrito Federal e Municípios - Juros de Mora</v>
      </c>
    </row>
    <row r="541" spans="1:21" ht="30" x14ac:dyDescent="0.25">
      <c r="A541" s="84"/>
      <c r="B541" s="73"/>
      <c r="C541" s="26" t="s">
        <v>1558</v>
      </c>
      <c r="D541" s="26" t="s">
        <v>1559</v>
      </c>
      <c r="E541" s="26" t="s">
        <v>1559</v>
      </c>
      <c r="F541" s="26" t="s">
        <v>1567</v>
      </c>
      <c r="G541" s="26" t="s">
        <v>1560</v>
      </c>
      <c r="H541" s="26" t="s">
        <v>1567</v>
      </c>
      <c r="I541" s="26" t="s">
        <v>1565</v>
      </c>
      <c r="J541" s="26" t="s">
        <v>1564</v>
      </c>
      <c r="K541" s="21" t="str">
        <f>IF(Tabela813[[#This Row],[C]]&lt;&gt;"",IF(Tabela813[[#This Row],[RED]]&lt;&gt;"",(Tabela813[[#This Row],[RED]] &amp; "."),"") &amp; CONCATENATE(Tabela813[[#This Row],[C]],".",Tabela813[[#This Row],[O]],".",Tabela813[[#This Row],[E]],".",Tabela813[[#This Row],[D1]],".",Tabela813[[#This Row],[D2]],".",Tabela813[[#This Row],[D3]],".",Tabela813[[#This Row],[T]],".",Tabela813[[#This Row],[D4]]),"")</f>
        <v>1.3.3.2.01.2.7.00</v>
      </c>
      <c r="L541" s="1" t="s">
        <v>6604</v>
      </c>
      <c r="M541" s="21" t="str">
        <f t="shared" si="8"/>
        <v>A</v>
      </c>
      <c r="N541" s="21">
        <f>IF(VALUE(Tabela813[[#This Row],[RED]]) &gt; 0,1,0) + IF(VALUE(J541)&gt;0,8,IF(VALUE(I541)&gt;0,7,IF(VALUE(H541)&gt;0,6,IF(VALUE(G541)&gt;0,5,IF(VALUE(F541)&gt;0,4,IF(VALUE(E541)&gt;0,3,IF(VALUE(D541)&gt;0,2,1)))))))</f>
        <v>7</v>
      </c>
      <c r="O541" s="26" t="s">
        <v>51</v>
      </c>
      <c r="P541" s="10" t="s">
        <v>4567</v>
      </c>
      <c r="Q541" s="1"/>
      <c r="R541" s="21"/>
      <c r="S541" s="7" t="str">
        <f>Tabela813[[#This Row],[NR]]&amp;" - "&amp;Tabela813[[#This Row],[Especificação]]</f>
        <v>1.3.3.2.01.2.7.00 - Delegação para Exploração da Infraestrutura de Transporte Rodoviário para Os Estados, Distrito Federal e Municípios - Multas da Dívida Ativa</v>
      </c>
      <c r="T541" s="7" t="str">
        <f>Tabela813[[#This Row],[NR]]&amp;" - "&amp;Tabela813[[#This Row],[Especificação]]</f>
        <v>1.3.3.2.01.2.7.00 - Delegação para Exploração da Infraestrutura de Transporte Rodoviário para Os Estados, Distrito Federal e Municípios - Multas da Dívida Ativa</v>
      </c>
      <c r="U541" s="7" t="str">
        <f>Tabela813[[#This Row],[NR]]&amp; " - "&amp;Tabela813[[#This Row],[Especificação]]</f>
        <v>1.3.3.2.01.2.7.00 - Delegação para Exploração da Infraestrutura de Transporte Rodoviário para Os Estados, Distrito Federal e Municípios - Multas da Dívida Ativa</v>
      </c>
    </row>
    <row r="542" spans="1:21" ht="30" x14ac:dyDescent="0.25">
      <c r="A542" s="84"/>
      <c r="B542" s="73"/>
      <c r="C542" s="26" t="s">
        <v>1558</v>
      </c>
      <c r="D542" s="26" t="s">
        <v>1559</v>
      </c>
      <c r="E542" s="26" t="s">
        <v>1559</v>
      </c>
      <c r="F542" s="26" t="s">
        <v>1567</v>
      </c>
      <c r="G542" s="26" t="s">
        <v>1560</v>
      </c>
      <c r="H542" s="26" t="s">
        <v>1567</v>
      </c>
      <c r="I542" s="26" t="s">
        <v>1566</v>
      </c>
      <c r="J542" s="26" t="s">
        <v>1564</v>
      </c>
      <c r="K542" s="21" t="str">
        <f>IF(Tabela813[[#This Row],[C]]&lt;&gt;"",IF(Tabela813[[#This Row],[RED]]&lt;&gt;"",(Tabela813[[#This Row],[RED]] &amp; "."),"") &amp; CONCATENATE(Tabela813[[#This Row],[C]],".",Tabela813[[#This Row],[O]],".",Tabela813[[#This Row],[E]],".",Tabela813[[#This Row],[D1]],".",Tabela813[[#This Row],[D2]],".",Tabela813[[#This Row],[D3]],".",Tabela813[[#This Row],[T]],".",Tabela813[[#This Row],[D4]]),"")</f>
        <v>1.3.3.2.01.2.8.00</v>
      </c>
      <c r="L542" s="1" t="s">
        <v>6605</v>
      </c>
      <c r="M542" s="21" t="str">
        <f t="shared" si="8"/>
        <v>A</v>
      </c>
      <c r="N542" s="21">
        <f>IF(VALUE(Tabela813[[#This Row],[RED]]) &gt; 0,1,0) + IF(VALUE(J542)&gt;0,8,IF(VALUE(I542)&gt;0,7,IF(VALUE(H542)&gt;0,6,IF(VALUE(G542)&gt;0,5,IF(VALUE(F542)&gt;0,4,IF(VALUE(E542)&gt;0,3,IF(VALUE(D542)&gt;0,2,1)))))))</f>
        <v>7</v>
      </c>
      <c r="O542" s="26" t="s">
        <v>51</v>
      </c>
      <c r="P542" s="10" t="s">
        <v>4567</v>
      </c>
      <c r="Q542" s="1"/>
      <c r="R542" s="21"/>
      <c r="S542" s="7" t="str">
        <f>Tabela813[[#This Row],[NR]]&amp;" - "&amp;Tabela813[[#This Row],[Especificação]]</f>
        <v>1.3.3.2.01.2.8.00 - Delegação para Exploração da Infraestrutura de Transporte Rodoviário para Os Estados, Distrito Federal e Municípios - Juros de Mora da Dívida Ativa</v>
      </c>
      <c r="T542" s="7" t="str">
        <f>Tabela813[[#This Row],[NR]]&amp;" - "&amp;Tabela813[[#This Row],[Especificação]]</f>
        <v>1.3.3.2.01.2.8.00 - Delegação para Exploração da Infraestrutura de Transporte Rodoviário para Os Estados, Distrito Federal e Municípios - Juros de Mora da Dívida Ativa</v>
      </c>
      <c r="U542" s="7" t="str">
        <f>Tabela813[[#This Row],[NR]]&amp; " - "&amp;Tabela813[[#This Row],[Especificação]]</f>
        <v>1.3.3.2.01.2.8.00 - Delegação para Exploração da Infraestrutura de Transporte Rodoviário para Os Estados, Distrito Federal e Municípios - Juros de Mora da Dívida Ativa</v>
      </c>
    </row>
    <row r="543" spans="1:21" x14ac:dyDescent="0.25">
      <c r="A543" s="84"/>
      <c r="B543" s="73"/>
      <c r="C543" s="26" t="s">
        <v>1558</v>
      </c>
      <c r="D543" s="26" t="s">
        <v>1559</v>
      </c>
      <c r="E543" s="26" t="s">
        <v>1559</v>
      </c>
      <c r="F543" s="26" t="s">
        <v>1570</v>
      </c>
      <c r="G543" s="26" t="s">
        <v>1564</v>
      </c>
      <c r="H543" s="26" t="s">
        <v>1561</v>
      </c>
      <c r="I543" s="26" t="s">
        <v>1561</v>
      </c>
      <c r="J543" s="26" t="s">
        <v>1564</v>
      </c>
      <c r="K543" s="21" t="str">
        <f>IF(Tabela813[[#This Row],[C]]&lt;&gt;"",IF(Tabela813[[#This Row],[RED]]&lt;&gt;"",(Tabela813[[#This Row],[RED]] &amp; "."),"") &amp; CONCATENATE(Tabela813[[#This Row],[C]],".",Tabela813[[#This Row],[O]],".",Tabela813[[#This Row],[E]],".",Tabela813[[#This Row],[D1]],".",Tabela813[[#This Row],[D2]],".",Tabela813[[#This Row],[D3]],".",Tabela813[[#This Row],[T]],".",Tabela813[[#This Row],[D4]]),"")</f>
        <v>1.3.3.9.00.0.0.00</v>
      </c>
      <c r="L543" s="27" t="s">
        <v>245</v>
      </c>
      <c r="M543" s="21" t="str">
        <f t="shared" si="8"/>
        <v>S</v>
      </c>
      <c r="N543" s="21">
        <f>IF(VALUE(Tabela813[[#This Row],[RED]]) &gt; 0,1,0) + IF(VALUE(J543)&gt;0,8,IF(VALUE(I543)&gt;0,7,IF(VALUE(H543)&gt;0,6,IF(VALUE(G543)&gt;0,5,IF(VALUE(F543)&gt;0,4,IF(VALUE(E543)&gt;0,3,IF(VALUE(D543)&gt;0,2,1)))))))</f>
        <v>4</v>
      </c>
      <c r="O543" s="26" t="s">
        <v>45</v>
      </c>
      <c r="P543" s="1" t="s">
        <v>246</v>
      </c>
      <c r="Q543" s="1"/>
      <c r="R543" s="21"/>
      <c r="S543" s="7" t="str">
        <f>Tabela813[[#This Row],[NR]]&amp;" - "&amp;Tabela813[[#This Row],[Especificação]]</f>
        <v>1.3.3.9.00.0.0.00 - Demais Delegações de Serviços Públicos</v>
      </c>
      <c r="T543" s="7" t="str">
        <f>Tabela813[[#This Row],[NR]]&amp;" - "&amp;Tabela813[[#This Row],[Especificação]]</f>
        <v>1.3.3.9.00.0.0.00 - Demais Delegações de Serviços Públicos</v>
      </c>
      <c r="U543" s="7" t="str">
        <f>Tabela813[[#This Row],[NR]]&amp; " - "&amp;Tabela813[[#This Row],[Especificação]]</f>
        <v>1.3.3.9.00.0.0.00 - Demais Delegações de Serviços Públicos</v>
      </c>
    </row>
    <row r="544" spans="1:21" ht="30" x14ac:dyDescent="0.25">
      <c r="A544" s="84"/>
      <c r="B544" s="73"/>
      <c r="C544" s="26" t="s">
        <v>1558</v>
      </c>
      <c r="D544" s="26" t="s">
        <v>1559</v>
      </c>
      <c r="E544" s="26" t="s">
        <v>1559</v>
      </c>
      <c r="F544" s="26" t="s">
        <v>1570</v>
      </c>
      <c r="G544" s="26" t="s">
        <v>1574</v>
      </c>
      <c r="H544" s="26" t="s">
        <v>1561</v>
      </c>
      <c r="I544" s="26" t="s">
        <v>1561</v>
      </c>
      <c r="J544" s="26" t="s">
        <v>1564</v>
      </c>
      <c r="K544" s="21" t="str">
        <f>IF(Tabela813[[#This Row],[C]]&lt;&gt;"",IF(Tabela813[[#This Row],[RED]]&lt;&gt;"",(Tabela813[[#This Row],[RED]] &amp; "."),"") &amp; CONCATENATE(Tabela813[[#This Row],[C]],".",Tabela813[[#This Row],[O]],".",Tabela813[[#This Row],[E]],".",Tabela813[[#This Row],[D1]],".",Tabela813[[#This Row],[D2]],".",Tabela813[[#This Row],[D3]],".",Tabela813[[#This Row],[T]],".",Tabela813[[#This Row],[D4]]),"")</f>
        <v>1.3.3.9.99.0.0.00</v>
      </c>
      <c r="L544" s="27" t="s">
        <v>247</v>
      </c>
      <c r="M544" s="21" t="str">
        <f t="shared" si="8"/>
        <v>S</v>
      </c>
      <c r="N544" s="21">
        <f>IF(VALUE(Tabela813[[#This Row],[RED]]) &gt; 0,1,0) + IF(VALUE(J544)&gt;0,8,IF(VALUE(I544)&gt;0,7,IF(VALUE(H544)&gt;0,6,IF(VALUE(G544)&gt;0,5,IF(VALUE(F544)&gt;0,4,IF(VALUE(E544)&gt;0,3,IF(VALUE(D544)&gt;0,2,1)))))))</f>
        <v>5</v>
      </c>
      <c r="O544" s="26" t="s">
        <v>51</v>
      </c>
      <c r="P544" s="1" t="s">
        <v>248</v>
      </c>
      <c r="Q544" s="1"/>
      <c r="R544" s="21"/>
      <c r="S544" s="7" t="str">
        <f>Tabela813[[#This Row],[NR]]&amp;" - "&amp;Tabela813[[#This Row],[Especificação]]</f>
        <v>1.3.3.9.99.0.0.00 - Outras Delegações de Serviços Públicos</v>
      </c>
      <c r="T544" s="7" t="str">
        <f>Tabela813[[#This Row],[NR]]&amp;" - "&amp;Tabela813[[#This Row],[Especificação]]</f>
        <v>1.3.3.9.99.0.0.00 - Outras Delegações de Serviços Públicos</v>
      </c>
      <c r="U544" s="7" t="str">
        <f>Tabela813[[#This Row],[NR]]&amp; " - "&amp;Tabela813[[#This Row],[Especificação]]</f>
        <v>1.3.3.9.99.0.0.00 - Outras Delegações de Serviços Públicos</v>
      </c>
    </row>
    <row r="545" spans="1:21" ht="30" x14ac:dyDescent="0.25">
      <c r="A545" s="84"/>
      <c r="B545" s="73"/>
      <c r="C545" s="26" t="s">
        <v>1558</v>
      </c>
      <c r="D545" s="26" t="s">
        <v>1559</v>
      </c>
      <c r="E545" s="26" t="s">
        <v>1559</v>
      </c>
      <c r="F545" s="26" t="s">
        <v>1570</v>
      </c>
      <c r="G545" s="26" t="s">
        <v>1574</v>
      </c>
      <c r="H545" s="26" t="s">
        <v>1561</v>
      </c>
      <c r="I545" s="26" t="s">
        <v>1558</v>
      </c>
      <c r="J545" s="26" t="s">
        <v>1564</v>
      </c>
      <c r="K545" s="21" t="str">
        <f>IF(Tabela813[[#This Row],[C]]&lt;&gt;"",IF(Tabela813[[#This Row],[RED]]&lt;&gt;"",(Tabela813[[#This Row],[RED]] &amp; "."),"") &amp; CONCATENATE(Tabela813[[#This Row],[C]],".",Tabela813[[#This Row],[O]],".",Tabela813[[#This Row],[E]],".",Tabela813[[#This Row],[D1]],".",Tabela813[[#This Row],[D2]],".",Tabela813[[#This Row],[D3]],".",Tabela813[[#This Row],[T]],".",Tabela813[[#This Row],[D4]]),"")</f>
        <v>1.3.3.9.99.0.1.00</v>
      </c>
      <c r="L545" s="27" t="s">
        <v>1166</v>
      </c>
      <c r="M545" s="21" t="str">
        <f t="shared" si="8"/>
        <v>A</v>
      </c>
      <c r="N545" s="21">
        <f>IF(VALUE(Tabela813[[#This Row],[RED]]) &gt; 0,1,0) + IF(VALUE(J545)&gt;0,8,IF(VALUE(I545)&gt;0,7,IF(VALUE(H545)&gt;0,6,IF(VALUE(G545)&gt;0,5,IF(VALUE(F545)&gt;0,4,IF(VALUE(E545)&gt;0,3,IF(VALUE(D545)&gt;0,2,1)))))))</f>
        <v>7</v>
      </c>
      <c r="O545" s="26" t="s">
        <v>51</v>
      </c>
      <c r="P545" s="1" t="s">
        <v>248</v>
      </c>
      <c r="Q545" s="1"/>
      <c r="R545" s="21"/>
      <c r="S545" s="7" t="str">
        <f>Tabela813[[#This Row],[NR]]&amp;" - "&amp;Tabela813[[#This Row],[Especificação]]</f>
        <v>1.3.3.9.99.0.1.00 - Outras Delegações de Serviços Públicos - Principal</v>
      </c>
      <c r="T545" s="7" t="str">
        <f>Tabela813[[#This Row],[NR]]&amp;" - "&amp;Tabela813[[#This Row],[Especificação]]</f>
        <v>1.3.3.9.99.0.1.00 - Outras Delegações de Serviços Públicos - Principal</v>
      </c>
      <c r="U545" s="7" t="str">
        <f>Tabela813[[#This Row],[NR]]&amp; " - "&amp;Tabela813[[#This Row],[Especificação]]</f>
        <v>1.3.3.9.99.0.1.00 - Outras Delegações de Serviços Públicos - Principal</v>
      </c>
    </row>
    <row r="546" spans="1:21" ht="30" x14ac:dyDescent="0.25">
      <c r="A546" s="84"/>
      <c r="B546" s="73"/>
      <c r="C546" s="26" t="s">
        <v>1558</v>
      </c>
      <c r="D546" s="26" t="s">
        <v>1559</v>
      </c>
      <c r="E546" s="26" t="s">
        <v>1559</v>
      </c>
      <c r="F546" s="26" t="s">
        <v>1570</v>
      </c>
      <c r="G546" s="26" t="s">
        <v>1574</v>
      </c>
      <c r="H546" s="26" t="s">
        <v>1561</v>
      </c>
      <c r="I546" s="26" t="s">
        <v>1567</v>
      </c>
      <c r="J546" s="26" t="s">
        <v>1564</v>
      </c>
      <c r="K546" s="21" t="str">
        <f>IF(Tabela813[[#This Row],[C]]&lt;&gt;"",IF(Tabela813[[#This Row],[RED]]&lt;&gt;"",(Tabela813[[#This Row],[RED]] &amp; "."),"") &amp; CONCATENATE(Tabela813[[#This Row],[C]],".",Tabela813[[#This Row],[O]],".",Tabela813[[#This Row],[E]],".",Tabela813[[#This Row],[D1]],".",Tabela813[[#This Row],[D2]],".",Tabela813[[#This Row],[D3]],".",Tabela813[[#This Row],[T]],".",Tabela813[[#This Row],[D4]]),"")</f>
        <v>1.3.3.9.99.0.2.00</v>
      </c>
      <c r="L546" s="27" t="s">
        <v>1167</v>
      </c>
      <c r="M546" s="21" t="str">
        <f t="shared" si="8"/>
        <v>A</v>
      </c>
      <c r="N546" s="21">
        <f>IF(VALUE(Tabela813[[#This Row],[RED]]) &gt; 0,1,0) + IF(VALUE(J546)&gt;0,8,IF(VALUE(I546)&gt;0,7,IF(VALUE(H546)&gt;0,6,IF(VALUE(G546)&gt;0,5,IF(VALUE(F546)&gt;0,4,IF(VALUE(E546)&gt;0,3,IF(VALUE(D546)&gt;0,2,1)))))))</f>
        <v>7</v>
      </c>
      <c r="O546" s="26" t="s">
        <v>51</v>
      </c>
      <c r="P546" s="1" t="s">
        <v>248</v>
      </c>
      <c r="Q546" s="1"/>
      <c r="R546" s="21"/>
      <c r="S546" s="7" t="str">
        <f>Tabela813[[#This Row],[NR]]&amp;" - "&amp;Tabela813[[#This Row],[Especificação]]</f>
        <v>1.3.3.9.99.0.2.00 - Outras Delegações de Serviços Públicos - Multas e Juros de Mora</v>
      </c>
      <c r="T546" s="7" t="str">
        <f>Tabela813[[#This Row],[NR]]&amp;" - "&amp;Tabela813[[#This Row],[Especificação]]</f>
        <v>1.3.3.9.99.0.2.00 - Outras Delegações de Serviços Públicos - Multas e Juros de Mora</v>
      </c>
      <c r="U546" s="7" t="str">
        <f>Tabela813[[#This Row],[NR]]&amp; " - "&amp;Tabela813[[#This Row],[Especificação]]</f>
        <v>1.3.3.9.99.0.2.00 - Outras Delegações de Serviços Públicos - Multas e Juros de Mora</v>
      </c>
    </row>
    <row r="547" spans="1:21" ht="30" x14ac:dyDescent="0.25">
      <c r="A547" s="84"/>
      <c r="B547" s="73"/>
      <c r="C547" s="26" t="s">
        <v>1558</v>
      </c>
      <c r="D547" s="26" t="s">
        <v>1559</v>
      </c>
      <c r="E547" s="26" t="s">
        <v>1559</v>
      </c>
      <c r="F547" s="26" t="s">
        <v>1570</v>
      </c>
      <c r="G547" s="26" t="s">
        <v>1574</v>
      </c>
      <c r="H547" s="26" t="s">
        <v>1561</v>
      </c>
      <c r="I547" s="26" t="s">
        <v>1559</v>
      </c>
      <c r="J547" s="26" t="s">
        <v>1564</v>
      </c>
      <c r="K547" s="21" t="str">
        <f>IF(Tabela813[[#This Row],[C]]&lt;&gt;"",IF(Tabela813[[#This Row],[RED]]&lt;&gt;"",(Tabela813[[#This Row],[RED]] &amp; "."),"") &amp; CONCATENATE(Tabela813[[#This Row],[C]],".",Tabela813[[#This Row],[O]],".",Tabela813[[#This Row],[E]],".",Tabela813[[#This Row],[D1]],".",Tabela813[[#This Row],[D2]],".",Tabela813[[#This Row],[D3]],".",Tabela813[[#This Row],[T]],".",Tabela813[[#This Row],[D4]]),"")</f>
        <v>1.3.3.9.99.0.3.00</v>
      </c>
      <c r="L547" s="27" t="s">
        <v>1168</v>
      </c>
      <c r="M547" s="21" t="str">
        <f t="shared" si="8"/>
        <v>A</v>
      </c>
      <c r="N547" s="21">
        <f>IF(VALUE(Tabela813[[#This Row],[RED]]) &gt; 0,1,0) + IF(VALUE(J547)&gt;0,8,IF(VALUE(I547)&gt;0,7,IF(VALUE(H547)&gt;0,6,IF(VALUE(G547)&gt;0,5,IF(VALUE(F547)&gt;0,4,IF(VALUE(E547)&gt;0,3,IF(VALUE(D547)&gt;0,2,1)))))))</f>
        <v>7</v>
      </c>
      <c r="O547" s="26" t="s">
        <v>51</v>
      </c>
      <c r="P547" s="1" t="s">
        <v>248</v>
      </c>
      <c r="Q547" s="1"/>
      <c r="R547" s="21"/>
      <c r="S547" s="7" t="str">
        <f>Tabela813[[#This Row],[NR]]&amp;" - "&amp;Tabela813[[#This Row],[Especificação]]</f>
        <v>1.3.3.9.99.0.3.00 - Outras Delegações de Serviços Públicos - Dívida Ativa</v>
      </c>
      <c r="T547" s="7" t="str">
        <f>Tabela813[[#This Row],[NR]]&amp;" - "&amp;Tabela813[[#This Row],[Especificação]]</f>
        <v>1.3.3.9.99.0.3.00 - Outras Delegações de Serviços Públicos - Dívida Ativa</v>
      </c>
      <c r="U547" s="7" t="str">
        <f>Tabela813[[#This Row],[NR]]&amp; " - "&amp;Tabela813[[#This Row],[Especificação]]</f>
        <v>1.3.3.9.99.0.3.00 - Outras Delegações de Serviços Públicos - Dívida Ativa</v>
      </c>
    </row>
    <row r="548" spans="1:21" ht="30" x14ac:dyDescent="0.25">
      <c r="A548" s="84"/>
      <c r="B548" s="73"/>
      <c r="C548" s="26" t="s">
        <v>1558</v>
      </c>
      <c r="D548" s="26" t="s">
        <v>1559</v>
      </c>
      <c r="E548" s="26" t="s">
        <v>1559</v>
      </c>
      <c r="F548" s="26" t="s">
        <v>1570</v>
      </c>
      <c r="G548" s="26" t="s">
        <v>1574</v>
      </c>
      <c r="H548" s="26" t="s">
        <v>1561</v>
      </c>
      <c r="I548" s="26" t="s">
        <v>1568</v>
      </c>
      <c r="J548" s="26" t="s">
        <v>1564</v>
      </c>
      <c r="K548" s="21" t="str">
        <f>IF(Tabela813[[#This Row],[C]]&lt;&gt;"",IF(Tabela813[[#This Row],[RED]]&lt;&gt;"",(Tabela813[[#This Row],[RED]] &amp; "."),"") &amp; CONCATENATE(Tabela813[[#This Row],[C]],".",Tabela813[[#This Row],[O]],".",Tabela813[[#This Row],[E]],".",Tabela813[[#This Row],[D1]],".",Tabela813[[#This Row],[D2]],".",Tabela813[[#This Row],[D3]],".",Tabela813[[#This Row],[T]],".",Tabela813[[#This Row],[D4]]),"")</f>
        <v>1.3.3.9.99.0.4.00</v>
      </c>
      <c r="L548" s="27" t="s">
        <v>1169</v>
      </c>
      <c r="M548" s="21" t="str">
        <f t="shared" si="8"/>
        <v>A</v>
      </c>
      <c r="N548" s="21">
        <f>IF(VALUE(Tabela813[[#This Row],[RED]]) &gt; 0,1,0) + IF(VALUE(J548)&gt;0,8,IF(VALUE(I548)&gt;0,7,IF(VALUE(H548)&gt;0,6,IF(VALUE(G548)&gt;0,5,IF(VALUE(F548)&gt;0,4,IF(VALUE(E548)&gt;0,3,IF(VALUE(D548)&gt;0,2,1)))))))</f>
        <v>7</v>
      </c>
      <c r="O548" s="26" t="s">
        <v>51</v>
      </c>
      <c r="P548" s="1" t="s">
        <v>248</v>
      </c>
      <c r="Q548" s="1"/>
      <c r="R548" s="21"/>
      <c r="S548" s="7" t="str">
        <f>Tabela813[[#This Row],[NR]]&amp;" - "&amp;Tabela813[[#This Row],[Especificação]]</f>
        <v>1.3.3.9.99.0.4.00 - Outras Delegações de Serviços Públicos - Dívida Ativa - Multas e Juros de Mora da Dívida Ativa</v>
      </c>
      <c r="T548" s="7" t="str">
        <f>Tabela813[[#This Row],[NR]]&amp;" - "&amp;Tabela813[[#This Row],[Especificação]]</f>
        <v>1.3.3.9.99.0.4.00 - Outras Delegações de Serviços Públicos - Dívida Ativa - Multas e Juros de Mora da Dívida Ativa</v>
      </c>
      <c r="U548" s="7" t="str">
        <f>Tabela813[[#This Row],[NR]]&amp; " - "&amp;Tabela813[[#This Row],[Especificação]]</f>
        <v>1.3.3.9.99.0.4.00 - Outras Delegações de Serviços Públicos - Dívida Ativa - Multas e Juros de Mora da Dívida Ativa</v>
      </c>
    </row>
    <row r="549" spans="1:21" ht="30" x14ac:dyDescent="0.25">
      <c r="A549" s="84"/>
      <c r="B549" s="73"/>
      <c r="C549" s="26" t="s">
        <v>1558</v>
      </c>
      <c r="D549" s="26" t="s">
        <v>1559</v>
      </c>
      <c r="E549" s="26" t="s">
        <v>1559</v>
      </c>
      <c r="F549" s="26" t="s">
        <v>1570</v>
      </c>
      <c r="G549" s="26" t="s">
        <v>1574</v>
      </c>
      <c r="H549" s="26" t="s">
        <v>1561</v>
      </c>
      <c r="I549" s="26" t="s">
        <v>1569</v>
      </c>
      <c r="J549" s="26" t="s">
        <v>1564</v>
      </c>
      <c r="K549" s="21" t="str">
        <f>IF(Tabela813[[#This Row],[C]]&lt;&gt;"",IF(Tabela813[[#This Row],[RED]]&lt;&gt;"",(Tabela813[[#This Row],[RED]] &amp; "."),"") &amp; CONCATENATE(Tabela813[[#This Row],[C]],".",Tabela813[[#This Row],[O]],".",Tabela813[[#This Row],[E]],".",Tabela813[[#This Row],[D1]],".",Tabela813[[#This Row],[D2]],".",Tabela813[[#This Row],[D3]],".",Tabela813[[#This Row],[T]],".",Tabela813[[#This Row],[D4]]),"")</f>
        <v>1.3.3.9.99.0.5.00</v>
      </c>
      <c r="L549" s="27" t="s">
        <v>1170</v>
      </c>
      <c r="M549" s="21" t="str">
        <f t="shared" si="8"/>
        <v>A</v>
      </c>
      <c r="N549" s="21">
        <f>IF(VALUE(Tabela813[[#This Row],[RED]]) &gt; 0,1,0) + IF(VALUE(J549)&gt;0,8,IF(VALUE(I549)&gt;0,7,IF(VALUE(H549)&gt;0,6,IF(VALUE(G549)&gt;0,5,IF(VALUE(F549)&gt;0,4,IF(VALUE(E549)&gt;0,3,IF(VALUE(D549)&gt;0,2,1)))))))</f>
        <v>7</v>
      </c>
      <c r="O549" s="26" t="s">
        <v>51</v>
      </c>
      <c r="P549" s="1" t="s">
        <v>248</v>
      </c>
      <c r="Q549" s="1"/>
      <c r="R549" s="21"/>
      <c r="S549" s="7" t="str">
        <f>Tabela813[[#This Row],[NR]]&amp;" - "&amp;Tabela813[[#This Row],[Especificação]]</f>
        <v>1.3.3.9.99.0.5.00 - Outras Delegações de Serviços Públicos - Multas</v>
      </c>
      <c r="T549" s="7" t="str">
        <f>Tabela813[[#This Row],[NR]]&amp;" - "&amp;Tabela813[[#This Row],[Especificação]]</f>
        <v>1.3.3.9.99.0.5.00 - Outras Delegações de Serviços Públicos - Multas</v>
      </c>
      <c r="U549" s="7" t="str">
        <f>Tabela813[[#This Row],[NR]]&amp; " - "&amp;Tabela813[[#This Row],[Especificação]]</f>
        <v>1.3.3.9.99.0.5.00 - Outras Delegações de Serviços Públicos - Multas</v>
      </c>
    </row>
    <row r="550" spans="1:21" ht="30" x14ac:dyDescent="0.25">
      <c r="A550" s="84"/>
      <c r="B550" s="73"/>
      <c r="C550" s="26" t="s">
        <v>1558</v>
      </c>
      <c r="D550" s="26" t="s">
        <v>1559</v>
      </c>
      <c r="E550" s="26" t="s">
        <v>1559</v>
      </c>
      <c r="F550" s="26" t="s">
        <v>1570</v>
      </c>
      <c r="G550" s="26" t="s">
        <v>1574</v>
      </c>
      <c r="H550" s="26" t="s">
        <v>1561</v>
      </c>
      <c r="I550" s="26" t="s">
        <v>1563</v>
      </c>
      <c r="J550" s="26" t="s">
        <v>1564</v>
      </c>
      <c r="K550" s="21" t="str">
        <f>IF(Tabela813[[#This Row],[C]]&lt;&gt;"",IF(Tabela813[[#This Row],[RED]]&lt;&gt;"",(Tabela813[[#This Row],[RED]] &amp; "."),"") &amp; CONCATENATE(Tabela813[[#This Row],[C]],".",Tabela813[[#This Row],[O]],".",Tabela813[[#This Row],[E]],".",Tabela813[[#This Row],[D1]],".",Tabela813[[#This Row],[D2]],".",Tabela813[[#This Row],[D3]],".",Tabela813[[#This Row],[T]],".",Tabela813[[#This Row],[D4]]),"")</f>
        <v>1.3.3.9.99.0.6.00</v>
      </c>
      <c r="L550" s="27" t="s">
        <v>1171</v>
      </c>
      <c r="M550" s="21" t="str">
        <f t="shared" si="8"/>
        <v>A</v>
      </c>
      <c r="N550" s="21">
        <f>IF(VALUE(Tabela813[[#This Row],[RED]]) &gt; 0,1,0) + IF(VALUE(J550)&gt;0,8,IF(VALUE(I550)&gt;0,7,IF(VALUE(H550)&gt;0,6,IF(VALUE(G550)&gt;0,5,IF(VALUE(F550)&gt;0,4,IF(VALUE(E550)&gt;0,3,IF(VALUE(D550)&gt;0,2,1)))))))</f>
        <v>7</v>
      </c>
      <c r="O550" s="26" t="s">
        <v>51</v>
      </c>
      <c r="P550" s="1" t="s">
        <v>248</v>
      </c>
      <c r="Q550" s="1"/>
      <c r="R550" s="21"/>
      <c r="S550" s="7" t="str">
        <f>Tabela813[[#This Row],[NR]]&amp;" - "&amp;Tabela813[[#This Row],[Especificação]]</f>
        <v>1.3.3.9.99.0.6.00 - Outras Delegações de Serviços Públicos - Juros de Mora</v>
      </c>
      <c r="T550" s="7" t="str">
        <f>Tabela813[[#This Row],[NR]]&amp;" - "&amp;Tabela813[[#This Row],[Especificação]]</f>
        <v>1.3.3.9.99.0.6.00 - Outras Delegações de Serviços Públicos - Juros de Mora</v>
      </c>
      <c r="U550" s="7" t="str">
        <f>Tabela813[[#This Row],[NR]]&amp; " - "&amp;Tabela813[[#This Row],[Especificação]]</f>
        <v>1.3.3.9.99.0.6.00 - Outras Delegações de Serviços Públicos - Juros de Mora</v>
      </c>
    </row>
    <row r="551" spans="1:21" ht="30" x14ac:dyDescent="0.25">
      <c r="A551" s="84"/>
      <c r="B551" s="73"/>
      <c r="C551" s="26" t="s">
        <v>1558</v>
      </c>
      <c r="D551" s="26" t="s">
        <v>1559</v>
      </c>
      <c r="E551" s="26" t="s">
        <v>1559</v>
      </c>
      <c r="F551" s="26" t="s">
        <v>1570</v>
      </c>
      <c r="G551" s="26" t="s">
        <v>1574</v>
      </c>
      <c r="H551" s="26" t="s">
        <v>1561</v>
      </c>
      <c r="I551" s="26" t="s">
        <v>1565</v>
      </c>
      <c r="J551" s="26" t="s">
        <v>1564</v>
      </c>
      <c r="K551" s="21" t="str">
        <f>IF(Tabela813[[#This Row],[C]]&lt;&gt;"",IF(Tabela813[[#This Row],[RED]]&lt;&gt;"",(Tabela813[[#This Row],[RED]] &amp; "."),"") &amp; CONCATENATE(Tabela813[[#This Row],[C]],".",Tabela813[[#This Row],[O]],".",Tabela813[[#This Row],[E]],".",Tabela813[[#This Row],[D1]],".",Tabela813[[#This Row],[D2]],".",Tabela813[[#This Row],[D3]],".",Tabela813[[#This Row],[T]],".",Tabela813[[#This Row],[D4]]),"")</f>
        <v>1.3.3.9.99.0.7.00</v>
      </c>
      <c r="L551" s="27" t="s">
        <v>1172</v>
      </c>
      <c r="M551" s="21" t="str">
        <f t="shared" si="8"/>
        <v>A</v>
      </c>
      <c r="N551" s="21">
        <f>IF(VALUE(Tabela813[[#This Row],[RED]]) &gt; 0,1,0) + IF(VALUE(J551)&gt;0,8,IF(VALUE(I551)&gt;0,7,IF(VALUE(H551)&gt;0,6,IF(VALUE(G551)&gt;0,5,IF(VALUE(F551)&gt;0,4,IF(VALUE(E551)&gt;0,3,IF(VALUE(D551)&gt;0,2,1)))))))</f>
        <v>7</v>
      </c>
      <c r="O551" s="26" t="s">
        <v>51</v>
      </c>
      <c r="P551" s="1" t="s">
        <v>248</v>
      </c>
      <c r="Q551" s="1"/>
      <c r="R551" s="21"/>
      <c r="S551" s="7" t="str">
        <f>Tabela813[[#This Row],[NR]]&amp;" - "&amp;Tabela813[[#This Row],[Especificação]]</f>
        <v>1.3.3.9.99.0.7.00 - Outras Delegações de Serviços Públicos - Dívida Ativa - Multas da Dívida Ativa</v>
      </c>
      <c r="T551" s="7" t="str">
        <f>Tabela813[[#This Row],[NR]]&amp;" - "&amp;Tabela813[[#This Row],[Especificação]]</f>
        <v>1.3.3.9.99.0.7.00 - Outras Delegações de Serviços Públicos - Dívida Ativa - Multas da Dívida Ativa</v>
      </c>
      <c r="U551" s="7" t="str">
        <f>Tabela813[[#This Row],[NR]]&amp; " - "&amp;Tabela813[[#This Row],[Especificação]]</f>
        <v>1.3.3.9.99.0.7.00 - Outras Delegações de Serviços Públicos - Dívida Ativa - Multas da Dívida Ativa</v>
      </c>
    </row>
    <row r="552" spans="1:21" ht="30" x14ac:dyDescent="0.25">
      <c r="A552" s="84"/>
      <c r="B552" s="73"/>
      <c r="C552" s="26" t="s">
        <v>1558</v>
      </c>
      <c r="D552" s="26" t="s">
        <v>1559</v>
      </c>
      <c r="E552" s="26" t="s">
        <v>1559</v>
      </c>
      <c r="F552" s="26" t="s">
        <v>1570</v>
      </c>
      <c r="G552" s="26" t="s">
        <v>1574</v>
      </c>
      <c r="H552" s="26" t="s">
        <v>1561</v>
      </c>
      <c r="I552" s="26" t="s">
        <v>1566</v>
      </c>
      <c r="J552" s="26" t="s">
        <v>1564</v>
      </c>
      <c r="K552" s="21" t="str">
        <f>IF(Tabela813[[#This Row],[C]]&lt;&gt;"",IF(Tabela813[[#This Row],[RED]]&lt;&gt;"",(Tabela813[[#This Row],[RED]] &amp; "."),"") &amp; CONCATENATE(Tabela813[[#This Row],[C]],".",Tabela813[[#This Row],[O]],".",Tabela813[[#This Row],[E]],".",Tabela813[[#This Row],[D1]],".",Tabela813[[#This Row],[D2]],".",Tabela813[[#This Row],[D3]],".",Tabela813[[#This Row],[T]],".",Tabela813[[#This Row],[D4]]),"")</f>
        <v>1.3.3.9.99.0.8.00</v>
      </c>
      <c r="L552" s="27" t="s">
        <v>1173</v>
      </c>
      <c r="M552" s="21" t="str">
        <f t="shared" si="8"/>
        <v>A</v>
      </c>
      <c r="N552" s="21">
        <f>IF(VALUE(Tabela813[[#This Row],[RED]]) &gt; 0,1,0) + IF(VALUE(J552)&gt;0,8,IF(VALUE(I552)&gt;0,7,IF(VALUE(H552)&gt;0,6,IF(VALUE(G552)&gt;0,5,IF(VALUE(F552)&gt;0,4,IF(VALUE(E552)&gt;0,3,IF(VALUE(D552)&gt;0,2,1)))))))</f>
        <v>7</v>
      </c>
      <c r="O552" s="26" t="s">
        <v>51</v>
      </c>
      <c r="P552" s="1" t="s">
        <v>248</v>
      </c>
      <c r="Q552" s="1"/>
      <c r="R552" s="21"/>
      <c r="S552" s="7" t="str">
        <f>Tabela813[[#This Row],[NR]]&amp;" - "&amp;Tabela813[[#This Row],[Especificação]]</f>
        <v>1.3.3.9.99.0.8.00 - Outras Delegações de Serviços Públicos - Juros de Mora da Dívida Ativa</v>
      </c>
      <c r="T552" s="7" t="str">
        <f>Tabela813[[#This Row],[NR]]&amp;" - "&amp;Tabela813[[#This Row],[Especificação]]</f>
        <v>1.3.3.9.99.0.8.00 - Outras Delegações de Serviços Públicos - Juros de Mora da Dívida Ativa</v>
      </c>
      <c r="U552" s="7" t="str">
        <f>Tabela813[[#This Row],[NR]]&amp; " - "&amp;Tabela813[[#This Row],[Especificação]]</f>
        <v>1.3.3.9.99.0.8.00 - Outras Delegações de Serviços Públicos - Juros de Mora da Dívida Ativa</v>
      </c>
    </row>
    <row r="553" spans="1:21" x14ac:dyDescent="0.25">
      <c r="A553" s="84"/>
      <c r="B553" s="73"/>
      <c r="C553" s="26" t="s">
        <v>1558</v>
      </c>
      <c r="D553" s="26" t="s">
        <v>1559</v>
      </c>
      <c r="E553" s="26" t="s">
        <v>1568</v>
      </c>
      <c r="F553" s="26" t="s">
        <v>1561</v>
      </c>
      <c r="G553" s="26" t="s">
        <v>1564</v>
      </c>
      <c r="H553" s="26" t="s">
        <v>1561</v>
      </c>
      <c r="I553" s="26" t="s">
        <v>1561</v>
      </c>
      <c r="J553" s="26" t="s">
        <v>1564</v>
      </c>
      <c r="K553" s="21" t="str">
        <f>IF(Tabela813[[#This Row],[C]]&lt;&gt;"",IF(Tabela813[[#This Row],[RED]]&lt;&gt;"",(Tabela813[[#This Row],[RED]] &amp; "."),"") &amp; CONCATENATE(Tabela813[[#This Row],[C]],".",Tabela813[[#This Row],[O]],".",Tabela813[[#This Row],[E]],".",Tabela813[[#This Row],[D1]],".",Tabela813[[#This Row],[D2]],".",Tabela813[[#This Row],[D3]],".",Tabela813[[#This Row],[T]],".",Tabela813[[#This Row],[D4]]),"")</f>
        <v>1.3.4.0.00.0.0.00</v>
      </c>
      <c r="L553" s="27" t="s">
        <v>249</v>
      </c>
      <c r="M553" s="21" t="str">
        <f t="shared" si="8"/>
        <v>S</v>
      </c>
      <c r="N553" s="21">
        <f>IF(VALUE(Tabela813[[#This Row],[RED]]) &gt; 0,1,0) + IF(VALUE(J553)&gt;0,8,IF(VALUE(I553)&gt;0,7,IF(VALUE(H553)&gt;0,6,IF(VALUE(G553)&gt;0,5,IF(VALUE(F553)&gt;0,4,IF(VALUE(E553)&gt;0,3,IF(VALUE(D553)&gt;0,2,1)))))))</f>
        <v>3</v>
      </c>
      <c r="O553" s="26" t="s">
        <v>45</v>
      </c>
      <c r="P553" s="1" t="s">
        <v>250</v>
      </c>
      <c r="Q553" s="1"/>
      <c r="R553" s="21"/>
      <c r="S553" s="7" t="str">
        <f>Tabela813[[#This Row],[NR]]&amp;" - "&amp;Tabela813[[#This Row],[Especificação]]</f>
        <v>1.3.4.0.00.0.0.00 - Exploração de Recursos Naturais</v>
      </c>
      <c r="T553" s="7" t="str">
        <f>Tabela813[[#This Row],[NR]]&amp;" - "&amp;Tabela813[[#This Row],[Especificação]]</f>
        <v>1.3.4.0.00.0.0.00 - Exploração de Recursos Naturais</v>
      </c>
      <c r="U553" s="7" t="str">
        <f>Tabela813[[#This Row],[NR]]&amp; " - "&amp;Tabela813[[#This Row],[Especificação]]</f>
        <v>1.3.4.0.00.0.0.00 - Exploração de Recursos Naturais</v>
      </c>
    </row>
    <row r="554" spans="1:21" ht="30" x14ac:dyDescent="0.25">
      <c r="A554" s="84"/>
      <c r="B554" s="73"/>
      <c r="C554" s="26" t="s">
        <v>1558</v>
      </c>
      <c r="D554" s="26" t="s">
        <v>1559</v>
      </c>
      <c r="E554" s="26" t="s">
        <v>1568</v>
      </c>
      <c r="F554" s="26" t="s">
        <v>1570</v>
      </c>
      <c r="G554" s="26" t="s">
        <v>1564</v>
      </c>
      <c r="H554" s="26" t="s">
        <v>1561</v>
      </c>
      <c r="I554" s="26" t="s">
        <v>1561</v>
      </c>
      <c r="J554" s="26" t="s">
        <v>1564</v>
      </c>
      <c r="K554" s="21" t="str">
        <f>IF(Tabela813[[#This Row],[C]]&lt;&gt;"",IF(Tabela813[[#This Row],[RED]]&lt;&gt;"",(Tabela813[[#This Row],[RED]] &amp; "."),"") &amp; CONCATENATE(Tabela813[[#This Row],[C]],".",Tabela813[[#This Row],[O]],".",Tabela813[[#This Row],[E]],".",Tabela813[[#This Row],[D1]],".",Tabela813[[#This Row],[D2]],".",Tabela813[[#This Row],[D3]],".",Tabela813[[#This Row],[T]],".",Tabela813[[#This Row],[D4]]),"")</f>
        <v>1.3.4.9.00.0.0.00</v>
      </c>
      <c r="L554" s="27" t="s">
        <v>251</v>
      </c>
      <c r="M554" s="21" t="str">
        <f t="shared" si="8"/>
        <v>S</v>
      </c>
      <c r="N554" s="21">
        <f>IF(VALUE(Tabela813[[#This Row],[RED]]) &gt; 0,1,0) + IF(VALUE(J554)&gt;0,8,IF(VALUE(I554)&gt;0,7,IF(VALUE(H554)&gt;0,6,IF(VALUE(G554)&gt;0,5,IF(VALUE(F554)&gt;0,4,IF(VALUE(E554)&gt;0,3,IF(VALUE(D554)&gt;0,2,1)))))))</f>
        <v>4</v>
      </c>
      <c r="O554" s="26" t="s">
        <v>45</v>
      </c>
      <c r="P554" s="1" t="s">
        <v>252</v>
      </c>
      <c r="Q554" s="1"/>
      <c r="R554" s="21"/>
      <c r="S554" s="7" t="str">
        <f>Tabela813[[#This Row],[NR]]&amp;" - "&amp;Tabela813[[#This Row],[Especificação]]</f>
        <v>1.3.4.9.00.0.0.00 - Exploração de Outros Recursos Naturais</v>
      </c>
      <c r="T554" s="7" t="str">
        <f>Tabela813[[#This Row],[NR]]&amp;" - "&amp;Tabela813[[#This Row],[Especificação]]</f>
        <v>1.3.4.9.00.0.0.00 - Exploração de Outros Recursos Naturais</v>
      </c>
      <c r="U554" s="7" t="str">
        <f>Tabela813[[#This Row],[NR]]&amp; " - "&amp;Tabela813[[#This Row],[Especificação]]</f>
        <v>1.3.4.9.00.0.0.00 - Exploração de Outros Recursos Naturais</v>
      </c>
    </row>
    <row r="555" spans="1:21" x14ac:dyDescent="0.25">
      <c r="A555" s="84"/>
      <c r="B555" s="73"/>
      <c r="C555" s="26" t="s">
        <v>1558</v>
      </c>
      <c r="D555" s="26" t="s">
        <v>1559</v>
      </c>
      <c r="E555" s="26" t="s">
        <v>1568</v>
      </c>
      <c r="F555" s="26" t="s">
        <v>1570</v>
      </c>
      <c r="G555" s="26" t="s">
        <v>1560</v>
      </c>
      <c r="H555" s="26" t="s">
        <v>1561</v>
      </c>
      <c r="I555" s="26" t="s">
        <v>1561</v>
      </c>
      <c r="J555" s="26" t="s">
        <v>1564</v>
      </c>
      <c r="K555" s="21" t="str">
        <f>IF(Tabela813[[#This Row],[C]]&lt;&gt;"",IF(Tabela813[[#This Row],[RED]]&lt;&gt;"",(Tabela813[[#This Row],[RED]] &amp; "."),"") &amp; CONCATENATE(Tabela813[[#This Row],[C]],".",Tabela813[[#This Row],[O]],".",Tabela813[[#This Row],[E]],".",Tabela813[[#This Row],[D1]],".",Tabela813[[#This Row],[D2]],".",Tabela813[[#This Row],[D3]],".",Tabela813[[#This Row],[T]],".",Tabela813[[#This Row],[D4]]),"")</f>
        <v>1.3.4.9.01.0.0.00</v>
      </c>
      <c r="L555" s="27" t="s">
        <v>253</v>
      </c>
      <c r="M555" s="21" t="str">
        <f t="shared" si="8"/>
        <v>S</v>
      </c>
      <c r="N555" s="21">
        <f>IF(VALUE(Tabela813[[#This Row],[RED]]) &gt; 0,1,0) + IF(VALUE(J555)&gt;0,8,IF(VALUE(I555)&gt;0,7,IF(VALUE(H555)&gt;0,6,IF(VALUE(G555)&gt;0,5,IF(VALUE(F555)&gt;0,4,IF(VALUE(E555)&gt;0,3,IF(VALUE(D555)&gt;0,2,1)))))))</f>
        <v>5</v>
      </c>
      <c r="O555" s="26" t="s">
        <v>51</v>
      </c>
      <c r="P555" s="1" t="s">
        <v>254</v>
      </c>
      <c r="Q555" s="1"/>
      <c r="R555" s="21"/>
      <c r="S555" s="7" t="str">
        <f>Tabela813[[#This Row],[NR]]&amp;" - "&amp;Tabela813[[#This Row],[Especificação]]</f>
        <v>1.3.4.9.01.0.0.00 - Compensações Ambientais</v>
      </c>
      <c r="T555" s="7" t="str">
        <f>Tabela813[[#This Row],[NR]]&amp;" - "&amp;Tabela813[[#This Row],[Especificação]]</f>
        <v>1.3.4.9.01.0.0.00 - Compensações Ambientais</v>
      </c>
      <c r="U555" s="7" t="str">
        <f>Tabela813[[#This Row],[NR]]&amp; " - "&amp;Tabela813[[#This Row],[Especificação]]</f>
        <v>1.3.4.9.01.0.0.00 - Compensações Ambientais</v>
      </c>
    </row>
    <row r="556" spans="1:21" x14ac:dyDescent="0.25">
      <c r="A556" s="84"/>
      <c r="B556" s="73"/>
      <c r="C556" s="26" t="s">
        <v>1558</v>
      </c>
      <c r="D556" s="26" t="s">
        <v>1559</v>
      </c>
      <c r="E556" s="26" t="s">
        <v>1568</v>
      </c>
      <c r="F556" s="26" t="s">
        <v>1570</v>
      </c>
      <c r="G556" s="26" t="s">
        <v>1560</v>
      </c>
      <c r="H556" s="26" t="s">
        <v>1561</v>
      </c>
      <c r="I556" s="26" t="s">
        <v>1558</v>
      </c>
      <c r="J556" s="26" t="s">
        <v>1564</v>
      </c>
      <c r="K556" s="21" t="str">
        <f>IF(Tabela813[[#This Row],[C]]&lt;&gt;"",IF(Tabela813[[#This Row],[RED]]&lt;&gt;"",(Tabela813[[#This Row],[RED]] &amp; "."),"") &amp; CONCATENATE(Tabela813[[#This Row],[C]],".",Tabela813[[#This Row],[O]],".",Tabela813[[#This Row],[E]],".",Tabela813[[#This Row],[D1]],".",Tabela813[[#This Row],[D2]],".",Tabela813[[#This Row],[D3]],".",Tabela813[[#This Row],[T]],".",Tabela813[[#This Row],[D4]]),"")</f>
        <v>1.3.4.9.01.0.1.00</v>
      </c>
      <c r="L556" s="27" t="s">
        <v>1174</v>
      </c>
      <c r="M556" s="21" t="str">
        <f t="shared" si="8"/>
        <v>A</v>
      </c>
      <c r="N556" s="21">
        <f>IF(VALUE(Tabela813[[#This Row],[RED]]) &gt; 0,1,0) + IF(VALUE(J556)&gt;0,8,IF(VALUE(I556)&gt;0,7,IF(VALUE(H556)&gt;0,6,IF(VALUE(G556)&gt;0,5,IF(VALUE(F556)&gt;0,4,IF(VALUE(E556)&gt;0,3,IF(VALUE(D556)&gt;0,2,1)))))))</f>
        <v>7</v>
      </c>
      <c r="O556" s="26" t="s">
        <v>51</v>
      </c>
      <c r="P556" s="1" t="s">
        <v>254</v>
      </c>
      <c r="Q556" s="1"/>
      <c r="R556" s="21"/>
      <c r="S556" s="7" t="str">
        <f>Tabela813[[#This Row],[NR]]&amp;" - "&amp;Tabela813[[#This Row],[Especificação]]</f>
        <v>1.3.4.9.01.0.1.00 - Compensações Ambientais - Principal</v>
      </c>
      <c r="T556" s="7" t="str">
        <f>Tabela813[[#This Row],[NR]]&amp;" - "&amp;Tabela813[[#This Row],[Especificação]]</f>
        <v>1.3.4.9.01.0.1.00 - Compensações Ambientais - Principal</v>
      </c>
      <c r="U556" s="7" t="str">
        <f>Tabela813[[#This Row],[NR]]&amp; " - "&amp;Tabela813[[#This Row],[Especificação]]</f>
        <v>1.3.4.9.01.0.1.00 - Compensações Ambientais - Principal</v>
      </c>
    </row>
    <row r="557" spans="1:21" x14ac:dyDescent="0.25">
      <c r="A557" s="84"/>
      <c r="B557" s="73"/>
      <c r="C557" s="26" t="s">
        <v>1558</v>
      </c>
      <c r="D557" s="26" t="s">
        <v>1559</v>
      </c>
      <c r="E557" s="26" t="s">
        <v>1568</v>
      </c>
      <c r="F557" s="26" t="s">
        <v>1570</v>
      </c>
      <c r="G557" s="26" t="s">
        <v>1560</v>
      </c>
      <c r="H557" s="26" t="s">
        <v>1561</v>
      </c>
      <c r="I557" s="26" t="s">
        <v>1567</v>
      </c>
      <c r="J557" s="26" t="s">
        <v>1564</v>
      </c>
      <c r="K557" s="21" t="str">
        <f>IF(Tabela813[[#This Row],[C]]&lt;&gt;"",IF(Tabela813[[#This Row],[RED]]&lt;&gt;"",(Tabela813[[#This Row],[RED]] &amp; "."),"") &amp; CONCATENATE(Tabela813[[#This Row],[C]],".",Tabela813[[#This Row],[O]],".",Tabela813[[#This Row],[E]],".",Tabela813[[#This Row],[D1]],".",Tabela813[[#This Row],[D2]],".",Tabela813[[#This Row],[D3]],".",Tabela813[[#This Row],[T]],".",Tabela813[[#This Row],[D4]]),"")</f>
        <v>1.3.4.9.01.0.2.00</v>
      </c>
      <c r="L557" s="27" t="s">
        <v>1175</v>
      </c>
      <c r="M557" s="21" t="str">
        <f t="shared" si="8"/>
        <v>A</v>
      </c>
      <c r="N557" s="21">
        <f>IF(VALUE(Tabela813[[#This Row],[RED]]) &gt; 0,1,0) + IF(VALUE(J557)&gt;0,8,IF(VALUE(I557)&gt;0,7,IF(VALUE(H557)&gt;0,6,IF(VALUE(G557)&gt;0,5,IF(VALUE(F557)&gt;0,4,IF(VALUE(E557)&gt;0,3,IF(VALUE(D557)&gt;0,2,1)))))))</f>
        <v>7</v>
      </c>
      <c r="O557" s="26" t="s">
        <v>51</v>
      </c>
      <c r="P557" s="1" t="s">
        <v>254</v>
      </c>
      <c r="Q557" s="1"/>
      <c r="R557" s="21"/>
      <c r="S557" s="7" t="str">
        <f>Tabela813[[#This Row],[NR]]&amp;" - "&amp;Tabela813[[#This Row],[Especificação]]</f>
        <v>1.3.4.9.01.0.2.00 - Compensações Ambientais - Multas e Juros de Mora</v>
      </c>
      <c r="T557" s="7" t="str">
        <f>Tabela813[[#This Row],[NR]]&amp;" - "&amp;Tabela813[[#This Row],[Especificação]]</f>
        <v>1.3.4.9.01.0.2.00 - Compensações Ambientais - Multas e Juros de Mora</v>
      </c>
      <c r="U557" s="7" t="str">
        <f>Tabela813[[#This Row],[NR]]&amp; " - "&amp;Tabela813[[#This Row],[Especificação]]</f>
        <v>1.3.4.9.01.0.2.00 - Compensações Ambientais - Multas e Juros de Mora</v>
      </c>
    </row>
    <row r="558" spans="1:21" x14ac:dyDescent="0.25">
      <c r="A558" s="84"/>
      <c r="B558" s="73"/>
      <c r="C558" s="26" t="s">
        <v>1558</v>
      </c>
      <c r="D558" s="26" t="s">
        <v>1559</v>
      </c>
      <c r="E558" s="26" t="s">
        <v>1568</v>
      </c>
      <c r="F558" s="26" t="s">
        <v>1570</v>
      </c>
      <c r="G558" s="26" t="s">
        <v>1560</v>
      </c>
      <c r="H558" s="26" t="s">
        <v>1561</v>
      </c>
      <c r="I558" s="26" t="s">
        <v>1559</v>
      </c>
      <c r="J558" s="26" t="s">
        <v>1564</v>
      </c>
      <c r="K558" s="21" t="str">
        <f>IF(Tabela813[[#This Row],[C]]&lt;&gt;"",IF(Tabela813[[#This Row],[RED]]&lt;&gt;"",(Tabela813[[#This Row],[RED]] &amp; "."),"") &amp; CONCATENATE(Tabela813[[#This Row],[C]],".",Tabela813[[#This Row],[O]],".",Tabela813[[#This Row],[E]],".",Tabela813[[#This Row],[D1]],".",Tabela813[[#This Row],[D2]],".",Tabela813[[#This Row],[D3]],".",Tabela813[[#This Row],[T]],".",Tabela813[[#This Row],[D4]]),"")</f>
        <v>1.3.4.9.01.0.3.00</v>
      </c>
      <c r="L558" s="27" t="s">
        <v>1176</v>
      </c>
      <c r="M558" s="21" t="str">
        <f t="shared" si="8"/>
        <v>A</v>
      </c>
      <c r="N558" s="21">
        <f>IF(VALUE(Tabela813[[#This Row],[RED]]) &gt; 0,1,0) + IF(VALUE(J558)&gt;0,8,IF(VALUE(I558)&gt;0,7,IF(VALUE(H558)&gt;0,6,IF(VALUE(G558)&gt;0,5,IF(VALUE(F558)&gt;0,4,IF(VALUE(E558)&gt;0,3,IF(VALUE(D558)&gt;0,2,1)))))))</f>
        <v>7</v>
      </c>
      <c r="O558" s="26" t="s">
        <v>51</v>
      </c>
      <c r="P558" s="1" t="s">
        <v>254</v>
      </c>
      <c r="Q558" s="1"/>
      <c r="R558" s="21"/>
      <c r="S558" s="7" t="str">
        <f>Tabela813[[#This Row],[NR]]&amp;" - "&amp;Tabela813[[#This Row],[Especificação]]</f>
        <v>1.3.4.9.01.0.3.00 - Compensações Ambientais - Dívida Ativa</v>
      </c>
      <c r="T558" s="7" t="str">
        <f>Tabela813[[#This Row],[NR]]&amp;" - "&amp;Tabela813[[#This Row],[Especificação]]</f>
        <v>1.3.4.9.01.0.3.00 - Compensações Ambientais - Dívida Ativa</v>
      </c>
      <c r="U558" s="7" t="str">
        <f>Tabela813[[#This Row],[NR]]&amp; " - "&amp;Tabela813[[#This Row],[Especificação]]</f>
        <v>1.3.4.9.01.0.3.00 - Compensações Ambientais - Dívida Ativa</v>
      </c>
    </row>
    <row r="559" spans="1:21" ht="30" x14ac:dyDescent="0.25">
      <c r="A559" s="84"/>
      <c r="B559" s="73"/>
      <c r="C559" s="26" t="s">
        <v>1558</v>
      </c>
      <c r="D559" s="26" t="s">
        <v>1559</v>
      </c>
      <c r="E559" s="26" t="s">
        <v>1568</v>
      </c>
      <c r="F559" s="26" t="s">
        <v>1570</v>
      </c>
      <c r="G559" s="26" t="s">
        <v>1560</v>
      </c>
      <c r="H559" s="26" t="s">
        <v>1561</v>
      </c>
      <c r="I559" s="26" t="s">
        <v>1568</v>
      </c>
      <c r="J559" s="26" t="s">
        <v>1564</v>
      </c>
      <c r="K559" s="21" t="str">
        <f>IF(Tabela813[[#This Row],[C]]&lt;&gt;"",IF(Tabela813[[#This Row],[RED]]&lt;&gt;"",(Tabela813[[#This Row],[RED]] &amp; "."),"") &amp; CONCATENATE(Tabela813[[#This Row],[C]],".",Tabela813[[#This Row],[O]],".",Tabela813[[#This Row],[E]],".",Tabela813[[#This Row],[D1]],".",Tabela813[[#This Row],[D2]],".",Tabela813[[#This Row],[D3]],".",Tabela813[[#This Row],[T]],".",Tabela813[[#This Row],[D4]]),"")</f>
        <v>1.3.4.9.01.0.4.00</v>
      </c>
      <c r="L559" s="27" t="s">
        <v>1177</v>
      </c>
      <c r="M559" s="21" t="str">
        <f t="shared" si="8"/>
        <v>A</v>
      </c>
      <c r="N559" s="21">
        <f>IF(VALUE(Tabela813[[#This Row],[RED]]) &gt; 0,1,0) + IF(VALUE(J559)&gt;0,8,IF(VALUE(I559)&gt;0,7,IF(VALUE(H559)&gt;0,6,IF(VALUE(G559)&gt;0,5,IF(VALUE(F559)&gt;0,4,IF(VALUE(E559)&gt;0,3,IF(VALUE(D559)&gt;0,2,1)))))))</f>
        <v>7</v>
      </c>
      <c r="O559" s="26" t="s">
        <v>51</v>
      </c>
      <c r="P559" s="1" t="s">
        <v>254</v>
      </c>
      <c r="Q559" s="1"/>
      <c r="R559" s="21"/>
      <c r="S559" s="7" t="str">
        <f>Tabela813[[#This Row],[NR]]&amp;" - "&amp;Tabela813[[#This Row],[Especificação]]</f>
        <v>1.3.4.9.01.0.4.00 - Compensações Ambientais - Dívida Ativa - Multas e Juros de Mora da Dívida Ativa</v>
      </c>
      <c r="T559" s="7" t="str">
        <f>Tabela813[[#This Row],[NR]]&amp;" - "&amp;Tabela813[[#This Row],[Especificação]]</f>
        <v>1.3.4.9.01.0.4.00 - Compensações Ambientais - Dívida Ativa - Multas e Juros de Mora da Dívida Ativa</v>
      </c>
      <c r="U559" s="7" t="str">
        <f>Tabela813[[#This Row],[NR]]&amp; " - "&amp;Tabela813[[#This Row],[Especificação]]</f>
        <v>1.3.4.9.01.0.4.00 - Compensações Ambientais - Dívida Ativa - Multas e Juros de Mora da Dívida Ativa</v>
      </c>
    </row>
    <row r="560" spans="1:21" x14ac:dyDescent="0.25">
      <c r="A560" s="84"/>
      <c r="B560" s="73"/>
      <c r="C560" s="26" t="s">
        <v>1558</v>
      </c>
      <c r="D560" s="26" t="s">
        <v>1559</v>
      </c>
      <c r="E560" s="26" t="s">
        <v>1568</v>
      </c>
      <c r="F560" s="26" t="s">
        <v>1570</v>
      </c>
      <c r="G560" s="26" t="s">
        <v>1560</v>
      </c>
      <c r="H560" s="26" t="s">
        <v>1561</v>
      </c>
      <c r="I560" s="26" t="s">
        <v>1569</v>
      </c>
      <c r="J560" s="26" t="s">
        <v>1564</v>
      </c>
      <c r="K560" s="21" t="str">
        <f>IF(Tabela813[[#This Row],[C]]&lt;&gt;"",IF(Tabela813[[#This Row],[RED]]&lt;&gt;"",(Tabela813[[#This Row],[RED]] &amp; "."),"") &amp; CONCATENATE(Tabela813[[#This Row],[C]],".",Tabela813[[#This Row],[O]],".",Tabela813[[#This Row],[E]],".",Tabela813[[#This Row],[D1]],".",Tabela813[[#This Row],[D2]],".",Tabela813[[#This Row],[D3]],".",Tabela813[[#This Row],[T]],".",Tabela813[[#This Row],[D4]]),"")</f>
        <v>1.3.4.9.01.0.5.00</v>
      </c>
      <c r="L560" s="27" t="s">
        <v>1178</v>
      </c>
      <c r="M560" s="21" t="str">
        <f t="shared" si="8"/>
        <v>A</v>
      </c>
      <c r="N560" s="21">
        <f>IF(VALUE(Tabela813[[#This Row],[RED]]) &gt; 0,1,0) + IF(VALUE(J560)&gt;0,8,IF(VALUE(I560)&gt;0,7,IF(VALUE(H560)&gt;0,6,IF(VALUE(G560)&gt;0,5,IF(VALUE(F560)&gt;0,4,IF(VALUE(E560)&gt;0,3,IF(VALUE(D560)&gt;0,2,1)))))))</f>
        <v>7</v>
      </c>
      <c r="O560" s="26" t="s">
        <v>51</v>
      </c>
      <c r="P560" s="1" t="s">
        <v>254</v>
      </c>
      <c r="Q560" s="1"/>
      <c r="R560" s="21"/>
      <c r="S560" s="7" t="str">
        <f>Tabela813[[#This Row],[NR]]&amp;" - "&amp;Tabela813[[#This Row],[Especificação]]</f>
        <v>1.3.4.9.01.0.5.00 - Compensações Ambientais - Multas</v>
      </c>
      <c r="T560" s="7" t="str">
        <f>Tabela813[[#This Row],[NR]]&amp;" - "&amp;Tabela813[[#This Row],[Especificação]]</f>
        <v>1.3.4.9.01.0.5.00 - Compensações Ambientais - Multas</v>
      </c>
      <c r="U560" s="7" t="str">
        <f>Tabela813[[#This Row],[NR]]&amp; " - "&amp;Tabela813[[#This Row],[Especificação]]</f>
        <v>1.3.4.9.01.0.5.00 - Compensações Ambientais - Multas</v>
      </c>
    </row>
    <row r="561" spans="1:21" x14ac:dyDescent="0.25">
      <c r="A561" s="84"/>
      <c r="B561" s="73"/>
      <c r="C561" s="26" t="s">
        <v>1558</v>
      </c>
      <c r="D561" s="26" t="s">
        <v>1559</v>
      </c>
      <c r="E561" s="26" t="s">
        <v>1568</v>
      </c>
      <c r="F561" s="26" t="s">
        <v>1570</v>
      </c>
      <c r="G561" s="26" t="s">
        <v>1560</v>
      </c>
      <c r="H561" s="26" t="s">
        <v>1561</v>
      </c>
      <c r="I561" s="26" t="s">
        <v>1563</v>
      </c>
      <c r="J561" s="26" t="s">
        <v>1564</v>
      </c>
      <c r="K561" s="21" t="str">
        <f>IF(Tabela813[[#This Row],[C]]&lt;&gt;"",IF(Tabela813[[#This Row],[RED]]&lt;&gt;"",(Tabela813[[#This Row],[RED]] &amp; "."),"") &amp; CONCATENATE(Tabela813[[#This Row],[C]],".",Tabela813[[#This Row],[O]],".",Tabela813[[#This Row],[E]],".",Tabela813[[#This Row],[D1]],".",Tabela813[[#This Row],[D2]],".",Tabela813[[#This Row],[D3]],".",Tabela813[[#This Row],[T]],".",Tabela813[[#This Row],[D4]]),"")</f>
        <v>1.3.4.9.01.0.6.00</v>
      </c>
      <c r="L561" s="27" t="s">
        <v>1179</v>
      </c>
      <c r="M561" s="21" t="str">
        <f t="shared" si="8"/>
        <v>A</v>
      </c>
      <c r="N561" s="21">
        <f>IF(VALUE(Tabela813[[#This Row],[RED]]) &gt; 0,1,0) + IF(VALUE(J561)&gt;0,8,IF(VALUE(I561)&gt;0,7,IF(VALUE(H561)&gt;0,6,IF(VALUE(G561)&gt;0,5,IF(VALUE(F561)&gt;0,4,IF(VALUE(E561)&gt;0,3,IF(VALUE(D561)&gt;0,2,1)))))))</f>
        <v>7</v>
      </c>
      <c r="O561" s="26" t="s">
        <v>51</v>
      </c>
      <c r="P561" s="1" t="s">
        <v>254</v>
      </c>
      <c r="Q561" s="1"/>
      <c r="R561" s="21"/>
      <c r="S561" s="7" t="str">
        <f>Tabela813[[#This Row],[NR]]&amp;" - "&amp;Tabela813[[#This Row],[Especificação]]</f>
        <v>1.3.4.9.01.0.6.00 - Compensações Ambientais - Juros de Mora</v>
      </c>
      <c r="T561" s="7" t="str">
        <f>Tabela813[[#This Row],[NR]]&amp;" - "&amp;Tabela813[[#This Row],[Especificação]]</f>
        <v>1.3.4.9.01.0.6.00 - Compensações Ambientais - Juros de Mora</v>
      </c>
      <c r="U561" s="7" t="str">
        <f>Tabela813[[#This Row],[NR]]&amp; " - "&amp;Tabela813[[#This Row],[Especificação]]</f>
        <v>1.3.4.9.01.0.6.00 - Compensações Ambientais - Juros de Mora</v>
      </c>
    </row>
    <row r="562" spans="1:21" x14ac:dyDescent="0.25">
      <c r="A562" s="84"/>
      <c r="B562" s="73"/>
      <c r="C562" s="26" t="s">
        <v>1558</v>
      </c>
      <c r="D562" s="26" t="s">
        <v>1559</v>
      </c>
      <c r="E562" s="26" t="s">
        <v>1568</v>
      </c>
      <c r="F562" s="26" t="s">
        <v>1570</v>
      </c>
      <c r="G562" s="26" t="s">
        <v>1560</v>
      </c>
      <c r="H562" s="26" t="s">
        <v>1561</v>
      </c>
      <c r="I562" s="26" t="s">
        <v>1565</v>
      </c>
      <c r="J562" s="26" t="s">
        <v>1564</v>
      </c>
      <c r="K562" s="21" t="str">
        <f>IF(Tabela813[[#This Row],[C]]&lt;&gt;"",IF(Tabela813[[#This Row],[RED]]&lt;&gt;"",(Tabela813[[#This Row],[RED]] &amp; "."),"") &amp; CONCATENATE(Tabela813[[#This Row],[C]],".",Tabela813[[#This Row],[O]],".",Tabela813[[#This Row],[E]],".",Tabela813[[#This Row],[D1]],".",Tabela813[[#This Row],[D2]],".",Tabela813[[#This Row],[D3]],".",Tabela813[[#This Row],[T]],".",Tabela813[[#This Row],[D4]]),"")</f>
        <v>1.3.4.9.01.0.7.00</v>
      </c>
      <c r="L562" s="27" t="s">
        <v>1180</v>
      </c>
      <c r="M562" s="21" t="str">
        <f t="shared" si="8"/>
        <v>A</v>
      </c>
      <c r="N562" s="21">
        <f>IF(VALUE(Tabela813[[#This Row],[RED]]) &gt; 0,1,0) + IF(VALUE(J562)&gt;0,8,IF(VALUE(I562)&gt;0,7,IF(VALUE(H562)&gt;0,6,IF(VALUE(G562)&gt;0,5,IF(VALUE(F562)&gt;0,4,IF(VALUE(E562)&gt;0,3,IF(VALUE(D562)&gt;0,2,1)))))))</f>
        <v>7</v>
      </c>
      <c r="O562" s="26" t="s">
        <v>51</v>
      </c>
      <c r="P562" s="1" t="s">
        <v>254</v>
      </c>
      <c r="Q562" s="1"/>
      <c r="R562" s="21"/>
      <c r="S562" s="7" t="str">
        <f>Tabela813[[#This Row],[NR]]&amp;" - "&amp;Tabela813[[#This Row],[Especificação]]</f>
        <v>1.3.4.9.01.0.7.00 - Compensações Ambientais - Dívida Ativa - Multas da Dívida Ativa</v>
      </c>
      <c r="T562" s="7" t="str">
        <f>Tabela813[[#This Row],[NR]]&amp;" - "&amp;Tabela813[[#This Row],[Especificação]]</f>
        <v>1.3.4.9.01.0.7.00 - Compensações Ambientais - Dívida Ativa - Multas da Dívida Ativa</v>
      </c>
      <c r="U562" s="7" t="str">
        <f>Tabela813[[#This Row],[NR]]&amp; " - "&amp;Tabela813[[#This Row],[Especificação]]</f>
        <v>1.3.4.9.01.0.7.00 - Compensações Ambientais - Dívida Ativa - Multas da Dívida Ativa</v>
      </c>
    </row>
    <row r="563" spans="1:21" x14ac:dyDescent="0.25">
      <c r="A563" s="84"/>
      <c r="B563" s="73"/>
      <c r="C563" s="26" t="s">
        <v>1558</v>
      </c>
      <c r="D563" s="26" t="s">
        <v>1559</v>
      </c>
      <c r="E563" s="26" t="s">
        <v>1568</v>
      </c>
      <c r="F563" s="26" t="s">
        <v>1570</v>
      </c>
      <c r="G563" s="26" t="s">
        <v>1560</v>
      </c>
      <c r="H563" s="26" t="s">
        <v>1561</v>
      </c>
      <c r="I563" s="26" t="s">
        <v>1566</v>
      </c>
      <c r="J563" s="26" t="s">
        <v>1564</v>
      </c>
      <c r="K563" s="21" t="str">
        <f>IF(Tabela813[[#This Row],[C]]&lt;&gt;"",IF(Tabela813[[#This Row],[RED]]&lt;&gt;"",(Tabela813[[#This Row],[RED]] &amp; "."),"") &amp; CONCATENATE(Tabela813[[#This Row],[C]],".",Tabela813[[#This Row],[O]],".",Tabela813[[#This Row],[E]],".",Tabela813[[#This Row],[D1]],".",Tabela813[[#This Row],[D2]],".",Tabela813[[#This Row],[D3]],".",Tabela813[[#This Row],[T]],".",Tabela813[[#This Row],[D4]]),"")</f>
        <v>1.3.4.9.01.0.8.00</v>
      </c>
      <c r="L563" s="27" t="s">
        <v>1181</v>
      </c>
      <c r="M563" s="21" t="str">
        <f t="shared" si="8"/>
        <v>A</v>
      </c>
      <c r="N563" s="21">
        <f>IF(VALUE(Tabela813[[#This Row],[RED]]) &gt; 0,1,0) + IF(VALUE(J563)&gt;0,8,IF(VALUE(I563)&gt;0,7,IF(VALUE(H563)&gt;0,6,IF(VALUE(G563)&gt;0,5,IF(VALUE(F563)&gt;0,4,IF(VALUE(E563)&gt;0,3,IF(VALUE(D563)&gt;0,2,1)))))))</f>
        <v>7</v>
      </c>
      <c r="O563" s="26" t="s">
        <v>51</v>
      </c>
      <c r="P563" s="1" t="s">
        <v>254</v>
      </c>
      <c r="Q563" s="1"/>
      <c r="R563" s="21"/>
      <c r="S563" s="7" t="str">
        <f>Tabela813[[#This Row],[NR]]&amp;" - "&amp;Tabela813[[#This Row],[Especificação]]</f>
        <v>1.3.4.9.01.0.8.00 - Compensações Ambientais - Juros de Mora da Dívida Ativa</v>
      </c>
      <c r="T563" s="7" t="str">
        <f>Tabela813[[#This Row],[NR]]&amp;" - "&amp;Tabela813[[#This Row],[Especificação]]</f>
        <v>1.3.4.9.01.0.8.00 - Compensações Ambientais - Juros de Mora da Dívida Ativa</v>
      </c>
      <c r="U563" s="7" t="str">
        <f>Tabela813[[#This Row],[NR]]&amp; " - "&amp;Tabela813[[#This Row],[Especificação]]</f>
        <v>1.3.4.9.01.0.8.00 - Compensações Ambientais - Juros de Mora da Dívida Ativa</v>
      </c>
    </row>
    <row r="564" spans="1:21" ht="30" x14ac:dyDescent="0.25">
      <c r="A564" s="84"/>
      <c r="B564" s="73"/>
      <c r="C564" s="26" t="s">
        <v>1558</v>
      </c>
      <c r="D564" s="26" t="s">
        <v>1559</v>
      </c>
      <c r="E564" s="26" t="s">
        <v>1568</v>
      </c>
      <c r="F564" s="26" t="s">
        <v>1570</v>
      </c>
      <c r="G564" s="26" t="s">
        <v>1574</v>
      </c>
      <c r="H564" s="26" t="s">
        <v>1561</v>
      </c>
      <c r="I564" s="26" t="s">
        <v>1561</v>
      </c>
      <c r="J564" s="26" t="s">
        <v>1564</v>
      </c>
      <c r="K564" s="21" t="str">
        <f>IF(Tabela813[[#This Row],[C]]&lt;&gt;"",IF(Tabela813[[#This Row],[RED]]&lt;&gt;"",(Tabela813[[#This Row],[RED]] &amp; "."),"") &amp; CONCATENATE(Tabela813[[#This Row],[C]],".",Tabela813[[#This Row],[O]],".",Tabela813[[#This Row],[E]],".",Tabela813[[#This Row],[D1]],".",Tabela813[[#This Row],[D2]],".",Tabela813[[#This Row],[D3]],".",Tabela813[[#This Row],[T]],".",Tabela813[[#This Row],[D4]]),"")</f>
        <v>1.3.4.9.99.0.0.00</v>
      </c>
      <c r="L564" s="27" t="s">
        <v>255</v>
      </c>
      <c r="M564" s="21" t="str">
        <f t="shared" si="8"/>
        <v>S</v>
      </c>
      <c r="N564" s="21">
        <f>IF(VALUE(Tabela813[[#This Row],[RED]]) &gt; 0,1,0) + IF(VALUE(J564)&gt;0,8,IF(VALUE(I564)&gt;0,7,IF(VALUE(H564)&gt;0,6,IF(VALUE(G564)&gt;0,5,IF(VALUE(F564)&gt;0,4,IF(VALUE(E564)&gt;0,3,IF(VALUE(D564)&gt;0,2,1)))))))</f>
        <v>5</v>
      </c>
      <c r="O564" s="26" t="s">
        <v>51</v>
      </c>
      <c r="P564" s="1" t="s">
        <v>256</v>
      </c>
      <c r="Q564" s="1"/>
      <c r="R564" s="21"/>
      <c r="S564" s="7" t="str">
        <f>Tabela813[[#This Row],[NR]]&amp;" - "&amp;Tabela813[[#This Row],[Especificação]]</f>
        <v>1.3.4.9.99.0.0.00 - Outras Delegações para Exploração de Recursos Naturais</v>
      </c>
      <c r="T564" s="7" t="str">
        <f>Tabela813[[#This Row],[NR]]&amp;" - "&amp;Tabela813[[#This Row],[Especificação]]</f>
        <v>1.3.4.9.99.0.0.00 - Outras Delegações para Exploração de Recursos Naturais</v>
      </c>
      <c r="U564" s="7" t="str">
        <f>Tabela813[[#This Row],[NR]]&amp; " - "&amp;Tabela813[[#This Row],[Especificação]]</f>
        <v>1.3.4.9.99.0.0.00 - Outras Delegações para Exploração de Recursos Naturais</v>
      </c>
    </row>
    <row r="565" spans="1:21" ht="30" x14ac:dyDescent="0.25">
      <c r="A565" s="84"/>
      <c r="B565" s="73"/>
      <c r="C565" s="26" t="s">
        <v>1558</v>
      </c>
      <c r="D565" s="26" t="s">
        <v>1559</v>
      </c>
      <c r="E565" s="26" t="s">
        <v>1568</v>
      </c>
      <c r="F565" s="26" t="s">
        <v>1570</v>
      </c>
      <c r="G565" s="26" t="s">
        <v>1574</v>
      </c>
      <c r="H565" s="26" t="s">
        <v>1561</v>
      </c>
      <c r="I565" s="26" t="s">
        <v>1558</v>
      </c>
      <c r="J565" s="26" t="s">
        <v>1564</v>
      </c>
      <c r="K565" s="21" t="str">
        <f>IF(Tabela813[[#This Row],[C]]&lt;&gt;"",IF(Tabela813[[#This Row],[RED]]&lt;&gt;"",(Tabela813[[#This Row],[RED]] &amp; "."),"") &amp; CONCATENATE(Tabela813[[#This Row],[C]],".",Tabela813[[#This Row],[O]],".",Tabela813[[#This Row],[E]],".",Tabela813[[#This Row],[D1]],".",Tabela813[[#This Row],[D2]],".",Tabela813[[#This Row],[D3]],".",Tabela813[[#This Row],[T]],".",Tabela813[[#This Row],[D4]]),"")</f>
        <v>1.3.4.9.99.0.1.00</v>
      </c>
      <c r="L565" s="27" t="s">
        <v>1182</v>
      </c>
      <c r="M565" s="21" t="str">
        <f t="shared" si="8"/>
        <v>A</v>
      </c>
      <c r="N565" s="21">
        <f>IF(VALUE(Tabela813[[#This Row],[RED]]) &gt; 0,1,0) + IF(VALUE(J565)&gt;0,8,IF(VALUE(I565)&gt;0,7,IF(VALUE(H565)&gt;0,6,IF(VALUE(G565)&gt;0,5,IF(VALUE(F565)&gt;0,4,IF(VALUE(E565)&gt;0,3,IF(VALUE(D565)&gt;0,2,1)))))))</f>
        <v>7</v>
      </c>
      <c r="O565" s="26" t="s">
        <v>51</v>
      </c>
      <c r="P565" s="1" t="s">
        <v>256</v>
      </c>
      <c r="Q565" s="1"/>
      <c r="R565" s="21"/>
      <c r="S565" s="7" t="str">
        <f>Tabela813[[#This Row],[NR]]&amp;" - "&amp;Tabela813[[#This Row],[Especificação]]</f>
        <v>1.3.4.9.99.0.1.00 - Outras Delegações para Exploração de Recursos Naturais - Principal</v>
      </c>
      <c r="T565" s="7" t="str">
        <f>Tabela813[[#This Row],[NR]]&amp;" - "&amp;Tabela813[[#This Row],[Especificação]]</f>
        <v>1.3.4.9.99.0.1.00 - Outras Delegações para Exploração de Recursos Naturais - Principal</v>
      </c>
      <c r="U565" s="7" t="str">
        <f>Tabela813[[#This Row],[NR]]&amp; " - "&amp;Tabela813[[#This Row],[Especificação]]</f>
        <v>1.3.4.9.99.0.1.00 - Outras Delegações para Exploração de Recursos Naturais - Principal</v>
      </c>
    </row>
    <row r="566" spans="1:21" ht="30" x14ac:dyDescent="0.25">
      <c r="A566" s="84"/>
      <c r="B566" s="73"/>
      <c r="C566" s="26" t="s">
        <v>1558</v>
      </c>
      <c r="D566" s="26" t="s">
        <v>1559</v>
      </c>
      <c r="E566" s="26" t="s">
        <v>1568</v>
      </c>
      <c r="F566" s="26" t="s">
        <v>1570</v>
      </c>
      <c r="G566" s="26" t="s">
        <v>1574</v>
      </c>
      <c r="H566" s="26" t="s">
        <v>1561</v>
      </c>
      <c r="I566" s="26" t="s">
        <v>1567</v>
      </c>
      <c r="J566" s="26" t="s">
        <v>1564</v>
      </c>
      <c r="K566" s="21" t="str">
        <f>IF(Tabela813[[#This Row],[C]]&lt;&gt;"",IF(Tabela813[[#This Row],[RED]]&lt;&gt;"",(Tabela813[[#This Row],[RED]] &amp; "."),"") &amp; CONCATENATE(Tabela813[[#This Row],[C]],".",Tabela813[[#This Row],[O]],".",Tabela813[[#This Row],[E]],".",Tabela813[[#This Row],[D1]],".",Tabela813[[#This Row],[D2]],".",Tabela813[[#This Row],[D3]],".",Tabela813[[#This Row],[T]],".",Tabela813[[#This Row],[D4]]),"")</f>
        <v>1.3.4.9.99.0.2.00</v>
      </c>
      <c r="L566" s="27" t="s">
        <v>1183</v>
      </c>
      <c r="M566" s="21" t="str">
        <f t="shared" si="8"/>
        <v>A</v>
      </c>
      <c r="N566" s="21">
        <f>IF(VALUE(Tabela813[[#This Row],[RED]]) &gt; 0,1,0) + IF(VALUE(J566)&gt;0,8,IF(VALUE(I566)&gt;0,7,IF(VALUE(H566)&gt;0,6,IF(VALUE(G566)&gt;0,5,IF(VALUE(F566)&gt;0,4,IF(VALUE(E566)&gt;0,3,IF(VALUE(D566)&gt;0,2,1)))))))</f>
        <v>7</v>
      </c>
      <c r="O566" s="26" t="s">
        <v>51</v>
      </c>
      <c r="P566" s="1" t="s">
        <v>256</v>
      </c>
      <c r="Q566" s="1"/>
      <c r="R566" s="21"/>
      <c r="S566" s="7" t="str">
        <f>Tabela813[[#This Row],[NR]]&amp;" - "&amp;Tabela813[[#This Row],[Especificação]]</f>
        <v>1.3.4.9.99.0.2.00 - Outras Delegações para Exploração de Recursos Naturais - Multas e Juros de Mora</v>
      </c>
      <c r="T566" s="7" t="str">
        <f>Tabela813[[#This Row],[NR]]&amp;" - "&amp;Tabela813[[#This Row],[Especificação]]</f>
        <v>1.3.4.9.99.0.2.00 - Outras Delegações para Exploração de Recursos Naturais - Multas e Juros de Mora</v>
      </c>
      <c r="U566" s="7" t="str">
        <f>Tabela813[[#This Row],[NR]]&amp; " - "&amp;Tabela813[[#This Row],[Especificação]]</f>
        <v>1.3.4.9.99.0.2.00 - Outras Delegações para Exploração de Recursos Naturais - Multas e Juros de Mora</v>
      </c>
    </row>
    <row r="567" spans="1:21" ht="30" x14ac:dyDescent="0.25">
      <c r="A567" s="84"/>
      <c r="B567" s="73"/>
      <c r="C567" s="26" t="s">
        <v>1558</v>
      </c>
      <c r="D567" s="26" t="s">
        <v>1559</v>
      </c>
      <c r="E567" s="26" t="s">
        <v>1568</v>
      </c>
      <c r="F567" s="26" t="s">
        <v>1570</v>
      </c>
      <c r="G567" s="26" t="s">
        <v>1574</v>
      </c>
      <c r="H567" s="26" t="s">
        <v>1561</v>
      </c>
      <c r="I567" s="26" t="s">
        <v>1559</v>
      </c>
      <c r="J567" s="26" t="s">
        <v>1564</v>
      </c>
      <c r="K567" s="21" t="str">
        <f>IF(Tabela813[[#This Row],[C]]&lt;&gt;"",IF(Tabela813[[#This Row],[RED]]&lt;&gt;"",(Tabela813[[#This Row],[RED]] &amp; "."),"") &amp; CONCATENATE(Tabela813[[#This Row],[C]],".",Tabela813[[#This Row],[O]],".",Tabela813[[#This Row],[E]],".",Tabela813[[#This Row],[D1]],".",Tabela813[[#This Row],[D2]],".",Tabela813[[#This Row],[D3]],".",Tabela813[[#This Row],[T]],".",Tabela813[[#This Row],[D4]]),"")</f>
        <v>1.3.4.9.99.0.3.00</v>
      </c>
      <c r="L567" s="27" t="s">
        <v>1184</v>
      </c>
      <c r="M567" s="21" t="str">
        <f t="shared" si="8"/>
        <v>A</v>
      </c>
      <c r="N567" s="21">
        <f>IF(VALUE(Tabela813[[#This Row],[RED]]) &gt; 0,1,0) + IF(VALUE(J567)&gt;0,8,IF(VALUE(I567)&gt;0,7,IF(VALUE(H567)&gt;0,6,IF(VALUE(G567)&gt;0,5,IF(VALUE(F567)&gt;0,4,IF(VALUE(E567)&gt;0,3,IF(VALUE(D567)&gt;0,2,1)))))))</f>
        <v>7</v>
      </c>
      <c r="O567" s="26" t="s">
        <v>51</v>
      </c>
      <c r="P567" s="1" t="s">
        <v>256</v>
      </c>
      <c r="Q567" s="1"/>
      <c r="R567" s="21"/>
      <c r="S567" s="7" t="str">
        <f>Tabela813[[#This Row],[NR]]&amp;" - "&amp;Tabela813[[#This Row],[Especificação]]</f>
        <v>1.3.4.9.99.0.3.00 - Outras Delegações para Exploração de Recursos Naturais - Dívida Ativa</v>
      </c>
      <c r="T567" s="7" t="str">
        <f>Tabela813[[#This Row],[NR]]&amp;" - "&amp;Tabela813[[#This Row],[Especificação]]</f>
        <v>1.3.4.9.99.0.3.00 - Outras Delegações para Exploração de Recursos Naturais - Dívida Ativa</v>
      </c>
      <c r="U567" s="7" t="str">
        <f>Tabela813[[#This Row],[NR]]&amp; " - "&amp;Tabela813[[#This Row],[Especificação]]</f>
        <v>1.3.4.9.99.0.3.00 - Outras Delegações para Exploração de Recursos Naturais - Dívida Ativa</v>
      </c>
    </row>
    <row r="568" spans="1:21" ht="30" x14ac:dyDescent="0.25">
      <c r="A568" s="84"/>
      <c r="B568" s="73"/>
      <c r="C568" s="26" t="s">
        <v>1558</v>
      </c>
      <c r="D568" s="26" t="s">
        <v>1559</v>
      </c>
      <c r="E568" s="26" t="s">
        <v>1568</v>
      </c>
      <c r="F568" s="26" t="s">
        <v>1570</v>
      </c>
      <c r="G568" s="26" t="s">
        <v>1574</v>
      </c>
      <c r="H568" s="26" t="s">
        <v>1561</v>
      </c>
      <c r="I568" s="26" t="s">
        <v>1568</v>
      </c>
      <c r="J568" s="26" t="s">
        <v>1564</v>
      </c>
      <c r="K568" s="21" t="str">
        <f>IF(Tabela813[[#This Row],[C]]&lt;&gt;"",IF(Tabela813[[#This Row],[RED]]&lt;&gt;"",(Tabela813[[#This Row],[RED]] &amp; "."),"") &amp; CONCATENATE(Tabela813[[#This Row],[C]],".",Tabela813[[#This Row],[O]],".",Tabela813[[#This Row],[E]],".",Tabela813[[#This Row],[D1]],".",Tabela813[[#This Row],[D2]],".",Tabela813[[#This Row],[D3]],".",Tabela813[[#This Row],[T]],".",Tabela813[[#This Row],[D4]]),"")</f>
        <v>1.3.4.9.99.0.4.00</v>
      </c>
      <c r="L568" s="27" t="s">
        <v>1185</v>
      </c>
      <c r="M568" s="21" t="str">
        <f t="shared" si="8"/>
        <v>A</v>
      </c>
      <c r="N568" s="21">
        <f>IF(VALUE(Tabela813[[#This Row],[RED]]) &gt; 0,1,0) + IF(VALUE(J568)&gt;0,8,IF(VALUE(I568)&gt;0,7,IF(VALUE(H568)&gt;0,6,IF(VALUE(G568)&gt;0,5,IF(VALUE(F568)&gt;0,4,IF(VALUE(E568)&gt;0,3,IF(VALUE(D568)&gt;0,2,1)))))))</f>
        <v>7</v>
      </c>
      <c r="O568" s="26" t="s">
        <v>51</v>
      </c>
      <c r="P568" s="1" t="s">
        <v>256</v>
      </c>
      <c r="Q568" s="1"/>
      <c r="R568" s="21"/>
      <c r="S568" s="7" t="str">
        <f>Tabela813[[#This Row],[NR]]&amp;" - "&amp;Tabela813[[#This Row],[Especificação]]</f>
        <v>1.3.4.9.99.0.4.00 - Outras Delegações para Exploração de Recursos Naturais - Dívida Ativa - Multas e Juros de Mora da Dívida Ativa</v>
      </c>
      <c r="T568" s="7" t="str">
        <f>Tabela813[[#This Row],[NR]]&amp;" - "&amp;Tabela813[[#This Row],[Especificação]]</f>
        <v>1.3.4.9.99.0.4.00 - Outras Delegações para Exploração de Recursos Naturais - Dívida Ativa - Multas e Juros de Mora da Dívida Ativa</v>
      </c>
      <c r="U568" s="7" t="str">
        <f>Tabela813[[#This Row],[NR]]&amp; " - "&amp;Tabela813[[#This Row],[Especificação]]</f>
        <v>1.3.4.9.99.0.4.00 - Outras Delegações para Exploração de Recursos Naturais - Dívida Ativa - Multas e Juros de Mora da Dívida Ativa</v>
      </c>
    </row>
    <row r="569" spans="1:21" ht="30" x14ac:dyDescent="0.25">
      <c r="A569" s="84"/>
      <c r="B569" s="73"/>
      <c r="C569" s="26" t="s">
        <v>1558</v>
      </c>
      <c r="D569" s="26" t="s">
        <v>1559</v>
      </c>
      <c r="E569" s="26" t="s">
        <v>1568</v>
      </c>
      <c r="F569" s="26" t="s">
        <v>1570</v>
      </c>
      <c r="G569" s="26" t="s">
        <v>1574</v>
      </c>
      <c r="H569" s="26" t="s">
        <v>1561</v>
      </c>
      <c r="I569" s="26" t="s">
        <v>1569</v>
      </c>
      <c r="J569" s="26" t="s">
        <v>1564</v>
      </c>
      <c r="K569" s="21" t="str">
        <f>IF(Tabela813[[#This Row],[C]]&lt;&gt;"",IF(Tabela813[[#This Row],[RED]]&lt;&gt;"",(Tabela813[[#This Row],[RED]] &amp; "."),"") &amp; CONCATENATE(Tabela813[[#This Row],[C]],".",Tabela813[[#This Row],[O]],".",Tabela813[[#This Row],[E]],".",Tabela813[[#This Row],[D1]],".",Tabela813[[#This Row],[D2]],".",Tabela813[[#This Row],[D3]],".",Tabela813[[#This Row],[T]],".",Tabela813[[#This Row],[D4]]),"")</f>
        <v>1.3.4.9.99.0.5.00</v>
      </c>
      <c r="L569" s="27" t="s">
        <v>1186</v>
      </c>
      <c r="M569" s="21" t="str">
        <f t="shared" si="8"/>
        <v>A</v>
      </c>
      <c r="N569" s="21">
        <f>IF(VALUE(Tabela813[[#This Row],[RED]]) &gt; 0,1,0) + IF(VALUE(J569)&gt;0,8,IF(VALUE(I569)&gt;0,7,IF(VALUE(H569)&gt;0,6,IF(VALUE(G569)&gt;0,5,IF(VALUE(F569)&gt;0,4,IF(VALUE(E569)&gt;0,3,IF(VALUE(D569)&gt;0,2,1)))))))</f>
        <v>7</v>
      </c>
      <c r="O569" s="26" t="s">
        <v>51</v>
      </c>
      <c r="P569" s="1" t="s">
        <v>256</v>
      </c>
      <c r="Q569" s="1"/>
      <c r="R569" s="21"/>
      <c r="S569" s="7" t="str">
        <f>Tabela813[[#This Row],[NR]]&amp;" - "&amp;Tabela813[[#This Row],[Especificação]]</f>
        <v>1.3.4.9.99.0.5.00 - Outras Delegações para Exploração de Recursos Naturais - Multas</v>
      </c>
      <c r="T569" s="7" t="str">
        <f>Tabela813[[#This Row],[NR]]&amp;" - "&amp;Tabela813[[#This Row],[Especificação]]</f>
        <v>1.3.4.9.99.0.5.00 - Outras Delegações para Exploração de Recursos Naturais - Multas</v>
      </c>
      <c r="U569" s="7" t="str">
        <f>Tabela813[[#This Row],[NR]]&amp; " - "&amp;Tabela813[[#This Row],[Especificação]]</f>
        <v>1.3.4.9.99.0.5.00 - Outras Delegações para Exploração de Recursos Naturais - Multas</v>
      </c>
    </row>
    <row r="570" spans="1:21" ht="30" x14ac:dyDescent="0.25">
      <c r="A570" s="84"/>
      <c r="B570" s="73"/>
      <c r="C570" s="26" t="s">
        <v>1558</v>
      </c>
      <c r="D570" s="26" t="s">
        <v>1559</v>
      </c>
      <c r="E570" s="26" t="s">
        <v>1568</v>
      </c>
      <c r="F570" s="26" t="s">
        <v>1570</v>
      </c>
      <c r="G570" s="26" t="s">
        <v>1574</v>
      </c>
      <c r="H570" s="26" t="s">
        <v>1561</v>
      </c>
      <c r="I570" s="26" t="s">
        <v>1563</v>
      </c>
      <c r="J570" s="26" t="s">
        <v>1564</v>
      </c>
      <c r="K570" s="21" t="str">
        <f>IF(Tabela813[[#This Row],[C]]&lt;&gt;"",IF(Tabela813[[#This Row],[RED]]&lt;&gt;"",(Tabela813[[#This Row],[RED]] &amp; "."),"") &amp; CONCATENATE(Tabela813[[#This Row],[C]],".",Tabela813[[#This Row],[O]],".",Tabela813[[#This Row],[E]],".",Tabela813[[#This Row],[D1]],".",Tabela813[[#This Row],[D2]],".",Tabela813[[#This Row],[D3]],".",Tabela813[[#This Row],[T]],".",Tabela813[[#This Row],[D4]]),"")</f>
        <v>1.3.4.9.99.0.6.00</v>
      </c>
      <c r="L570" s="27" t="s">
        <v>1187</v>
      </c>
      <c r="M570" s="21" t="str">
        <f t="shared" si="8"/>
        <v>A</v>
      </c>
      <c r="N570" s="21">
        <f>IF(VALUE(Tabela813[[#This Row],[RED]]) &gt; 0,1,0) + IF(VALUE(J570)&gt;0,8,IF(VALUE(I570)&gt;0,7,IF(VALUE(H570)&gt;0,6,IF(VALUE(G570)&gt;0,5,IF(VALUE(F570)&gt;0,4,IF(VALUE(E570)&gt;0,3,IF(VALUE(D570)&gt;0,2,1)))))))</f>
        <v>7</v>
      </c>
      <c r="O570" s="26" t="s">
        <v>51</v>
      </c>
      <c r="P570" s="1" t="s">
        <v>256</v>
      </c>
      <c r="Q570" s="1"/>
      <c r="R570" s="21"/>
      <c r="S570" s="7" t="str">
        <f>Tabela813[[#This Row],[NR]]&amp;" - "&amp;Tabela813[[#This Row],[Especificação]]</f>
        <v>1.3.4.9.99.0.6.00 - Outras Delegações para Exploração de Recursos Naturais - Juros de Mora</v>
      </c>
      <c r="T570" s="7" t="str">
        <f>Tabela813[[#This Row],[NR]]&amp;" - "&amp;Tabela813[[#This Row],[Especificação]]</f>
        <v>1.3.4.9.99.0.6.00 - Outras Delegações para Exploração de Recursos Naturais - Juros de Mora</v>
      </c>
      <c r="U570" s="7" t="str">
        <f>Tabela813[[#This Row],[NR]]&amp; " - "&amp;Tabela813[[#This Row],[Especificação]]</f>
        <v>1.3.4.9.99.0.6.00 - Outras Delegações para Exploração de Recursos Naturais - Juros de Mora</v>
      </c>
    </row>
    <row r="571" spans="1:21" ht="30" x14ac:dyDescent="0.25">
      <c r="A571" s="84"/>
      <c r="B571" s="73"/>
      <c r="C571" s="26" t="s">
        <v>1558</v>
      </c>
      <c r="D571" s="26" t="s">
        <v>1559</v>
      </c>
      <c r="E571" s="26" t="s">
        <v>1568</v>
      </c>
      <c r="F571" s="26" t="s">
        <v>1570</v>
      </c>
      <c r="G571" s="26" t="s">
        <v>1574</v>
      </c>
      <c r="H571" s="26" t="s">
        <v>1561</v>
      </c>
      <c r="I571" s="26" t="s">
        <v>1565</v>
      </c>
      <c r="J571" s="26" t="s">
        <v>1564</v>
      </c>
      <c r="K571" s="21" t="str">
        <f>IF(Tabela813[[#This Row],[C]]&lt;&gt;"",IF(Tabela813[[#This Row],[RED]]&lt;&gt;"",(Tabela813[[#This Row],[RED]] &amp; "."),"") &amp; CONCATENATE(Tabela813[[#This Row],[C]],".",Tabela813[[#This Row],[O]],".",Tabela813[[#This Row],[E]],".",Tabela813[[#This Row],[D1]],".",Tabela813[[#This Row],[D2]],".",Tabela813[[#This Row],[D3]],".",Tabela813[[#This Row],[T]],".",Tabela813[[#This Row],[D4]]),"")</f>
        <v>1.3.4.9.99.0.7.00</v>
      </c>
      <c r="L571" s="27" t="s">
        <v>1188</v>
      </c>
      <c r="M571" s="21" t="str">
        <f t="shared" si="8"/>
        <v>A</v>
      </c>
      <c r="N571" s="21">
        <f>IF(VALUE(Tabela813[[#This Row],[RED]]) &gt; 0,1,0) + IF(VALUE(J571)&gt;0,8,IF(VALUE(I571)&gt;0,7,IF(VALUE(H571)&gt;0,6,IF(VALUE(G571)&gt;0,5,IF(VALUE(F571)&gt;0,4,IF(VALUE(E571)&gt;0,3,IF(VALUE(D571)&gt;0,2,1)))))))</f>
        <v>7</v>
      </c>
      <c r="O571" s="26" t="s">
        <v>51</v>
      </c>
      <c r="P571" s="1" t="s">
        <v>256</v>
      </c>
      <c r="Q571" s="1"/>
      <c r="R571" s="21"/>
      <c r="S571" s="7" t="str">
        <f>Tabela813[[#This Row],[NR]]&amp;" - "&amp;Tabela813[[#This Row],[Especificação]]</f>
        <v>1.3.4.9.99.0.7.00 - Outras Delegações para Exploração de Recursos Naturais - Dívida Ativa - Multas da Dívida Ativa</v>
      </c>
      <c r="T571" s="7" t="str">
        <f>Tabela813[[#This Row],[NR]]&amp;" - "&amp;Tabela813[[#This Row],[Especificação]]</f>
        <v>1.3.4.9.99.0.7.00 - Outras Delegações para Exploração de Recursos Naturais - Dívida Ativa - Multas da Dívida Ativa</v>
      </c>
      <c r="U571" s="7" t="str">
        <f>Tabela813[[#This Row],[NR]]&amp; " - "&amp;Tabela813[[#This Row],[Especificação]]</f>
        <v>1.3.4.9.99.0.7.00 - Outras Delegações para Exploração de Recursos Naturais - Dívida Ativa - Multas da Dívida Ativa</v>
      </c>
    </row>
    <row r="572" spans="1:21" ht="30" x14ac:dyDescent="0.25">
      <c r="A572" s="84"/>
      <c r="B572" s="73"/>
      <c r="C572" s="26" t="s">
        <v>1558</v>
      </c>
      <c r="D572" s="26" t="s">
        <v>1559</v>
      </c>
      <c r="E572" s="26" t="s">
        <v>1568</v>
      </c>
      <c r="F572" s="26" t="s">
        <v>1570</v>
      </c>
      <c r="G572" s="26" t="s">
        <v>1574</v>
      </c>
      <c r="H572" s="26" t="s">
        <v>1561</v>
      </c>
      <c r="I572" s="26" t="s">
        <v>1566</v>
      </c>
      <c r="J572" s="26" t="s">
        <v>1564</v>
      </c>
      <c r="K572" s="21" t="str">
        <f>IF(Tabela813[[#This Row],[C]]&lt;&gt;"",IF(Tabela813[[#This Row],[RED]]&lt;&gt;"",(Tabela813[[#This Row],[RED]] &amp; "."),"") &amp; CONCATENATE(Tabela813[[#This Row],[C]],".",Tabela813[[#This Row],[O]],".",Tabela813[[#This Row],[E]],".",Tabela813[[#This Row],[D1]],".",Tabela813[[#This Row],[D2]],".",Tabela813[[#This Row],[D3]],".",Tabela813[[#This Row],[T]],".",Tabela813[[#This Row],[D4]]),"")</f>
        <v>1.3.4.9.99.0.8.00</v>
      </c>
      <c r="L572" s="27" t="s">
        <v>1189</v>
      </c>
      <c r="M572" s="21" t="str">
        <f t="shared" si="8"/>
        <v>A</v>
      </c>
      <c r="N572" s="21">
        <f>IF(VALUE(Tabela813[[#This Row],[RED]]) &gt; 0,1,0) + IF(VALUE(J572)&gt;0,8,IF(VALUE(I572)&gt;0,7,IF(VALUE(H572)&gt;0,6,IF(VALUE(G572)&gt;0,5,IF(VALUE(F572)&gt;0,4,IF(VALUE(E572)&gt;0,3,IF(VALUE(D572)&gt;0,2,1)))))))</f>
        <v>7</v>
      </c>
      <c r="O572" s="26" t="s">
        <v>51</v>
      </c>
      <c r="P572" s="1" t="s">
        <v>256</v>
      </c>
      <c r="Q572" s="1"/>
      <c r="R572" s="21"/>
      <c r="S572" s="7" t="str">
        <f>Tabela813[[#This Row],[NR]]&amp;" - "&amp;Tabela813[[#This Row],[Especificação]]</f>
        <v>1.3.4.9.99.0.8.00 - Outras Delegações para Exploração de Recursos Naturais - Juros de Mora da Dívida Ativa</v>
      </c>
      <c r="T572" s="7" t="str">
        <f>Tabela813[[#This Row],[NR]]&amp;" - "&amp;Tabela813[[#This Row],[Especificação]]</f>
        <v>1.3.4.9.99.0.8.00 - Outras Delegações para Exploração de Recursos Naturais - Juros de Mora da Dívida Ativa</v>
      </c>
      <c r="U572" s="7" t="str">
        <f>Tabela813[[#This Row],[NR]]&amp; " - "&amp;Tabela813[[#This Row],[Especificação]]</f>
        <v>1.3.4.9.99.0.8.00 - Outras Delegações para Exploração de Recursos Naturais - Juros de Mora da Dívida Ativa</v>
      </c>
    </row>
    <row r="573" spans="1:21" x14ac:dyDescent="0.25">
      <c r="A573" s="84"/>
      <c r="B573" s="73"/>
      <c r="C573" s="26">
        <v>1</v>
      </c>
      <c r="D573" s="26">
        <v>3</v>
      </c>
      <c r="E573" s="26">
        <v>5</v>
      </c>
      <c r="F573" s="26" t="s">
        <v>1561</v>
      </c>
      <c r="G573" s="26" t="s">
        <v>1564</v>
      </c>
      <c r="H573" s="26" t="s">
        <v>1561</v>
      </c>
      <c r="I573" s="26" t="s">
        <v>1561</v>
      </c>
      <c r="J573" s="26" t="s">
        <v>1564</v>
      </c>
      <c r="K573" s="21" t="str">
        <f>IF(Tabela813[[#This Row],[C]]&lt;&gt;"",IF(Tabela813[[#This Row],[RED]]&lt;&gt;"",(Tabela813[[#This Row],[RED]] &amp; "."),"") &amp; CONCATENATE(Tabela813[[#This Row],[C]],".",Tabela813[[#This Row],[O]],".",Tabela813[[#This Row],[E]],".",Tabela813[[#This Row],[D1]],".",Tabela813[[#This Row],[D2]],".",Tabela813[[#This Row],[D3]],".",Tabela813[[#This Row],[T]],".",Tabela813[[#This Row],[D4]]),"")</f>
        <v>1.3.5.0.00.0.0.00</v>
      </c>
      <c r="L573" s="1" t="s">
        <v>257</v>
      </c>
      <c r="M573" s="21" t="str">
        <f t="shared" si="8"/>
        <v>S</v>
      </c>
      <c r="N573" s="21">
        <f>IF(VALUE(Tabela813[[#This Row],[RED]]) &gt; 0,1,0) + IF(VALUE(J573)&gt;0,8,IF(VALUE(I573)&gt;0,7,IF(VALUE(H573)&gt;0,6,IF(VALUE(G573)&gt;0,5,IF(VALUE(F573)&gt;0,4,IF(VALUE(E573)&gt;0,3,IF(VALUE(D573)&gt;0,2,1)))))))</f>
        <v>3</v>
      </c>
      <c r="O573" s="26" t="s">
        <v>51</v>
      </c>
      <c r="P573" s="1" t="s">
        <v>258</v>
      </c>
      <c r="Q573" s="1"/>
      <c r="R573" s="21"/>
      <c r="S573" s="7" t="str">
        <f>Tabela813[[#This Row],[NR]]&amp;" - "&amp;Tabela813[[#This Row],[Especificação]]</f>
        <v>1.3.5.0.00.0.0.00 - Exploração do Patrimônio Intangível</v>
      </c>
      <c r="T573" s="7" t="str">
        <f>Tabela813[[#This Row],[NR]]&amp;" - "&amp;Tabela813[[#This Row],[Especificação]]</f>
        <v>1.3.5.0.00.0.0.00 - Exploração do Patrimônio Intangível</v>
      </c>
      <c r="U573" s="7" t="str">
        <f>Tabela813[[#This Row],[NR]]&amp; " - "&amp;Tabela813[[#This Row],[Especificação]]</f>
        <v>1.3.5.0.00.0.0.00 - Exploração do Patrimônio Intangível</v>
      </c>
    </row>
    <row r="574" spans="1:21" x14ac:dyDescent="0.25">
      <c r="A574" s="84"/>
      <c r="B574" s="73"/>
      <c r="C574" s="26">
        <v>1</v>
      </c>
      <c r="D574" s="26">
        <v>3</v>
      </c>
      <c r="E574" s="26">
        <v>5</v>
      </c>
      <c r="F574" s="26" t="s">
        <v>1558</v>
      </c>
      <c r="G574" s="26" t="s">
        <v>1564</v>
      </c>
      <c r="H574" s="26" t="s">
        <v>1561</v>
      </c>
      <c r="I574" s="26" t="s">
        <v>1561</v>
      </c>
      <c r="J574" s="26" t="s">
        <v>1564</v>
      </c>
      <c r="K574" s="21" t="str">
        <f>IF(Tabela813[[#This Row],[C]]&lt;&gt;"",IF(Tabela813[[#This Row],[RED]]&lt;&gt;"",(Tabela813[[#This Row],[RED]] &amp; "."),"") &amp; CONCATENATE(Tabela813[[#This Row],[C]],".",Tabela813[[#This Row],[O]],".",Tabela813[[#This Row],[E]],".",Tabela813[[#This Row],[D1]],".",Tabela813[[#This Row],[D2]],".",Tabela813[[#This Row],[D3]],".",Tabela813[[#This Row],[T]],".",Tabela813[[#This Row],[D4]]),"")</f>
        <v>1.3.5.1.00.0.0.00</v>
      </c>
      <c r="L574" s="1" t="s">
        <v>257</v>
      </c>
      <c r="M574" s="21" t="str">
        <f t="shared" si="8"/>
        <v>S</v>
      </c>
      <c r="N574" s="21">
        <f>IF(VALUE(Tabela813[[#This Row],[RED]]) &gt; 0,1,0) + IF(VALUE(J574)&gt;0,8,IF(VALUE(I574)&gt;0,7,IF(VALUE(H574)&gt;0,6,IF(VALUE(G574)&gt;0,5,IF(VALUE(F574)&gt;0,4,IF(VALUE(E574)&gt;0,3,IF(VALUE(D574)&gt;0,2,1)))))))</f>
        <v>4</v>
      </c>
      <c r="O574" s="26" t="s">
        <v>51</v>
      </c>
      <c r="P574" s="1" t="s">
        <v>258</v>
      </c>
      <c r="Q574" s="1"/>
      <c r="R574" s="21"/>
      <c r="S574" s="7" t="str">
        <f>Tabela813[[#This Row],[NR]]&amp;" - "&amp;Tabela813[[#This Row],[Especificação]]</f>
        <v>1.3.5.1.00.0.0.00 - Exploração do Patrimônio Intangível</v>
      </c>
      <c r="T574" s="7" t="str">
        <f>Tabela813[[#This Row],[NR]]&amp;" - "&amp;Tabela813[[#This Row],[Especificação]]</f>
        <v>1.3.5.1.00.0.0.00 - Exploração do Patrimônio Intangível</v>
      </c>
      <c r="U574" s="7" t="str">
        <f>Tabela813[[#This Row],[NR]]&amp; " - "&amp;Tabela813[[#This Row],[Especificação]]</f>
        <v>1.3.5.1.00.0.0.00 - Exploração do Patrimônio Intangível</v>
      </c>
    </row>
    <row r="575" spans="1:21" ht="30" x14ac:dyDescent="0.25">
      <c r="A575" s="84"/>
      <c r="B575" s="73"/>
      <c r="C575" s="26">
        <v>1</v>
      </c>
      <c r="D575" s="26">
        <v>3</v>
      </c>
      <c r="E575" s="26">
        <v>5</v>
      </c>
      <c r="F575" s="26" t="s">
        <v>1558</v>
      </c>
      <c r="G575" s="26" t="s">
        <v>1562</v>
      </c>
      <c r="H575" s="26" t="s">
        <v>1561</v>
      </c>
      <c r="I575" s="26" t="s">
        <v>1561</v>
      </c>
      <c r="J575" s="26" t="s">
        <v>1564</v>
      </c>
      <c r="K575" s="21" t="str">
        <f>IF(Tabela813[[#This Row],[C]]&lt;&gt;"",IF(Tabela813[[#This Row],[RED]]&lt;&gt;"",(Tabela813[[#This Row],[RED]] &amp; "."),"") &amp; CONCATENATE(Tabela813[[#This Row],[C]],".",Tabela813[[#This Row],[O]],".",Tabela813[[#This Row],[E]],".",Tabela813[[#This Row],[D1]],".",Tabela813[[#This Row],[D2]],".",Tabela813[[#This Row],[D3]],".",Tabela813[[#This Row],[T]],".",Tabela813[[#This Row],[D4]]),"")</f>
        <v>1.3.5.1.02.0.0.00</v>
      </c>
      <c r="L575" s="27" t="s">
        <v>259</v>
      </c>
      <c r="M575" s="21" t="str">
        <f t="shared" si="8"/>
        <v>S</v>
      </c>
      <c r="N575" s="21">
        <f>IF(VALUE(Tabela813[[#This Row],[RED]]) &gt; 0,1,0) + IF(VALUE(J575)&gt;0,8,IF(VALUE(I575)&gt;0,7,IF(VALUE(H575)&gt;0,6,IF(VALUE(G575)&gt;0,5,IF(VALUE(F575)&gt;0,4,IF(VALUE(E575)&gt;0,3,IF(VALUE(D575)&gt;0,2,1)))))))</f>
        <v>5</v>
      </c>
      <c r="O575" s="26" t="s">
        <v>51</v>
      </c>
      <c r="P575" s="1" t="s">
        <v>260</v>
      </c>
      <c r="Q575" s="15"/>
      <c r="R575" s="16"/>
      <c r="S575" s="7" t="str">
        <f>Tabela813[[#This Row],[NR]]&amp;" - "&amp;Tabela813[[#This Row],[Especificação]]</f>
        <v>1.3.5.1.02.0.0.00 - Direito de Uso da Imagem e de Reprodução dos Bens do Acervo Patrimonial</v>
      </c>
      <c r="T575" s="7" t="str">
        <f>Tabela813[[#This Row],[NR]]&amp;" - "&amp;Tabela813[[#This Row],[Especificação]]</f>
        <v>1.3.5.1.02.0.0.00 - Direito de Uso da Imagem e de Reprodução dos Bens do Acervo Patrimonial</v>
      </c>
      <c r="U575" s="7" t="str">
        <f>Tabela813[[#This Row],[NR]]&amp; " - "&amp;Tabela813[[#This Row],[Especificação]]</f>
        <v>1.3.5.1.02.0.0.00 - Direito de Uso da Imagem e de Reprodução dos Bens do Acervo Patrimonial</v>
      </c>
    </row>
    <row r="576" spans="1:21" ht="30" x14ac:dyDescent="0.25">
      <c r="A576" s="84"/>
      <c r="B576" s="73"/>
      <c r="C576" s="26">
        <v>1</v>
      </c>
      <c r="D576" s="26">
        <v>3</v>
      </c>
      <c r="E576" s="26">
        <v>5</v>
      </c>
      <c r="F576" s="26" t="s">
        <v>1558</v>
      </c>
      <c r="G576" s="26" t="s">
        <v>1562</v>
      </c>
      <c r="H576" s="26" t="s">
        <v>1561</v>
      </c>
      <c r="I576" s="26" t="s">
        <v>1558</v>
      </c>
      <c r="J576" s="26" t="s">
        <v>1564</v>
      </c>
      <c r="K576" s="21" t="str">
        <f>IF(Tabela813[[#This Row],[C]]&lt;&gt;"",IF(Tabela813[[#This Row],[RED]]&lt;&gt;"",(Tabela813[[#This Row],[RED]] &amp; "."),"") &amp; CONCATENATE(Tabela813[[#This Row],[C]],".",Tabela813[[#This Row],[O]],".",Tabela813[[#This Row],[E]],".",Tabela813[[#This Row],[D1]],".",Tabela813[[#This Row],[D2]],".",Tabela813[[#This Row],[D3]],".",Tabela813[[#This Row],[T]],".",Tabela813[[#This Row],[D4]]),"")</f>
        <v>1.3.5.1.02.0.1.00</v>
      </c>
      <c r="L576" s="27" t="s">
        <v>3057</v>
      </c>
      <c r="M576" s="21" t="str">
        <f t="shared" si="8"/>
        <v>A</v>
      </c>
      <c r="N576" s="21">
        <f>IF(VALUE(Tabela813[[#This Row],[RED]]) &gt; 0,1,0) + IF(VALUE(J576)&gt;0,8,IF(VALUE(I576)&gt;0,7,IF(VALUE(H576)&gt;0,6,IF(VALUE(G576)&gt;0,5,IF(VALUE(F576)&gt;0,4,IF(VALUE(E576)&gt;0,3,IF(VALUE(D576)&gt;0,2,1)))))))</f>
        <v>7</v>
      </c>
      <c r="O576" s="26" t="s">
        <v>51</v>
      </c>
      <c r="P576" s="1" t="s">
        <v>3063</v>
      </c>
      <c r="Q576" s="1"/>
      <c r="R576" s="21"/>
      <c r="S576" s="7" t="str">
        <f>Tabela813[[#This Row],[NR]]&amp;" - "&amp;Tabela813[[#This Row],[Especificação]]</f>
        <v>1.3.5.1.02.0.1.00 - Direito de Uso da Imagem e de Reprodução dos Bens do Acervo Patrimonial-Principal</v>
      </c>
      <c r="T576" s="7" t="str">
        <f>Tabela813[[#This Row],[NR]]&amp;" - "&amp;Tabela813[[#This Row],[Especificação]]</f>
        <v>1.3.5.1.02.0.1.00 - Direito de Uso da Imagem e de Reprodução dos Bens do Acervo Patrimonial-Principal</v>
      </c>
      <c r="U576" s="7" t="str">
        <f>Tabela813[[#This Row],[NR]]&amp; " - "&amp;Tabela813[[#This Row],[Especificação]]</f>
        <v>1.3.5.1.02.0.1.00 - Direito de Uso da Imagem e de Reprodução dos Bens do Acervo Patrimonial-Principal</v>
      </c>
    </row>
    <row r="577" spans="1:21" ht="30" x14ac:dyDescent="0.25">
      <c r="A577" s="84"/>
      <c r="B577" s="73"/>
      <c r="C577" s="26">
        <v>1</v>
      </c>
      <c r="D577" s="26">
        <v>3</v>
      </c>
      <c r="E577" s="26">
        <v>5</v>
      </c>
      <c r="F577" s="26" t="s">
        <v>1558</v>
      </c>
      <c r="G577" s="26" t="s">
        <v>1562</v>
      </c>
      <c r="H577" s="26" t="s">
        <v>1561</v>
      </c>
      <c r="I577" s="26" t="s">
        <v>1567</v>
      </c>
      <c r="J577" s="26" t="s">
        <v>1564</v>
      </c>
      <c r="K577" s="21" t="str">
        <f>IF(Tabela813[[#This Row],[C]]&lt;&gt;"",IF(Tabela813[[#This Row],[RED]]&lt;&gt;"",(Tabela813[[#This Row],[RED]] &amp; "."),"") &amp; CONCATENATE(Tabela813[[#This Row],[C]],".",Tabela813[[#This Row],[O]],".",Tabela813[[#This Row],[E]],".",Tabela813[[#This Row],[D1]],".",Tabela813[[#This Row],[D2]],".",Tabela813[[#This Row],[D3]],".",Tabela813[[#This Row],[T]],".",Tabela813[[#This Row],[D4]]),"")</f>
        <v>1.3.5.1.02.0.2.00</v>
      </c>
      <c r="L577" s="27" t="s">
        <v>3062</v>
      </c>
      <c r="M577" s="21" t="str">
        <f t="shared" si="8"/>
        <v>A</v>
      </c>
      <c r="N577" s="21">
        <f>IF(VALUE(Tabela813[[#This Row],[RED]]) &gt; 0,1,0) + IF(VALUE(J577)&gt;0,8,IF(VALUE(I577)&gt;0,7,IF(VALUE(H577)&gt;0,6,IF(VALUE(G577)&gt;0,5,IF(VALUE(F577)&gt;0,4,IF(VALUE(E577)&gt;0,3,IF(VALUE(D577)&gt;0,2,1)))))))</f>
        <v>7</v>
      </c>
      <c r="O577" s="26" t="s">
        <v>51</v>
      </c>
      <c r="P577" s="1" t="s">
        <v>3064</v>
      </c>
      <c r="Q577" s="1"/>
      <c r="R577" s="21"/>
      <c r="S577" s="7" t="str">
        <f>Tabela813[[#This Row],[NR]]&amp;" - "&amp;Tabela813[[#This Row],[Especificação]]</f>
        <v>1.3.5.1.02.0.2.00 - Direito de Uso da Imagem e de Reprodução dos Bens do Acervo Patrimonial - Multas e Juros de Mora</v>
      </c>
      <c r="T577" s="7" t="str">
        <f>Tabela813[[#This Row],[NR]]&amp;" - "&amp;Tabela813[[#This Row],[Especificação]]</f>
        <v>1.3.5.1.02.0.2.00 - Direito de Uso da Imagem e de Reprodução dos Bens do Acervo Patrimonial - Multas e Juros de Mora</v>
      </c>
      <c r="U577" s="7" t="str">
        <f>Tabela813[[#This Row],[NR]]&amp; " - "&amp;Tabela813[[#This Row],[Especificação]]</f>
        <v>1.3.5.1.02.0.2.00 - Direito de Uso da Imagem e de Reprodução dos Bens do Acervo Patrimonial - Multas e Juros de Mora</v>
      </c>
    </row>
    <row r="578" spans="1:21" ht="30" x14ac:dyDescent="0.25">
      <c r="A578" s="84"/>
      <c r="B578" s="73"/>
      <c r="C578" s="26">
        <v>1</v>
      </c>
      <c r="D578" s="26">
        <v>3</v>
      </c>
      <c r="E578" s="26">
        <v>5</v>
      </c>
      <c r="F578" s="26" t="s">
        <v>1558</v>
      </c>
      <c r="G578" s="26" t="s">
        <v>1562</v>
      </c>
      <c r="H578" s="26" t="s">
        <v>1561</v>
      </c>
      <c r="I578" s="26" t="s">
        <v>1559</v>
      </c>
      <c r="J578" s="26" t="s">
        <v>1564</v>
      </c>
      <c r="K578" s="21" t="str">
        <f>IF(Tabela813[[#This Row],[C]]&lt;&gt;"",IF(Tabela813[[#This Row],[RED]]&lt;&gt;"",(Tabela813[[#This Row],[RED]] &amp; "."),"") &amp; CONCATENATE(Tabela813[[#This Row],[C]],".",Tabela813[[#This Row],[O]],".",Tabela813[[#This Row],[E]],".",Tabela813[[#This Row],[D1]],".",Tabela813[[#This Row],[D2]],".",Tabela813[[#This Row],[D3]],".",Tabela813[[#This Row],[T]],".",Tabela813[[#This Row],[D4]]),"")</f>
        <v>1.3.5.1.02.0.3.00</v>
      </c>
      <c r="L578" s="27" t="s">
        <v>3058</v>
      </c>
      <c r="M578" s="21" t="str">
        <f t="shared" si="8"/>
        <v>A</v>
      </c>
      <c r="N578" s="21">
        <f>IF(VALUE(Tabela813[[#This Row],[RED]]) &gt; 0,1,0) + IF(VALUE(J578)&gt;0,8,IF(VALUE(I578)&gt;0,7,IF(VALUE(H578)&gt;0,6,IF(VALUE(G578)&gt;0,5,IF(VALUE(F578)&gt;0,4,IF(VALUE(E578)&gt;0,3,IF(VALUE(D578)&gt;0,2,1)))))))</f>
        <v>7</v>
      </c>
      <c r="O578" s="26" t="s">
        <v>51</v>
      </c>
      <c r="P578" s="1" t="s">
        <v>3065</v>
      </c>
      <c r="Q578" s="1"/>
      <c r="R578" s="21"/>
      <c r="S578" s="7" t="str">
        <f>Tabela813[[#This Row],[NR]]&amp;" - "&amp;Tabela813[[#This Row],[Especificação]]</f>
        <v>1.3.5.1.02.0.3.00 - Direito de Uso da Imagem e de Reprodução dos Bens do Acervo Patrimonial - Dívida Ativa</v>
      </c>
      <c r="T578" s="7" t="str">
        <f>Tabela813[[#This Row],[NR]]&amp;" - "&amp;Tabela813[[#This Row],[Especificação]]</f>
        <v>1.3.5.1.02.0.3.00 - Direito de Uso da Imagem e de Reprodução dos Bens do Acervo Patrimonial - Dívida Ativa</v>
      </c>
      <c r="U578" s="7" t="str">
        <f>Tabela813[[#This Row],[NR]]&amp; " - "&amp;Tabela813[[#This Row],[Especificação]]</f>
        <v>1.3.5.1.02.0.3.00 - Direito de Uso da Imagem e de Reprodução dos Bens do Acervo Patrimonial - Dívida Ativa</v>
      </c>
    </row>
    <row r="579" spans="1:21" ht="30" x14ac:dyDescent="0.25">
      <c r="A579" s="84"/>
      <c r="B579" s="73"/>
      <c r="C579" s="26">
        <v>1</v>
      </c>
      <c r="D579" s="26">
        <v>3</v>
      </c>
      <c r="E579" s="26">
        <v>5</v>
      </c>
      <c r="F579" s="26" t="s">
        <v>1558</v>
      </c>
      <c r="G579" s="26" t="s">
        <v>1562</v>
      </c>
      <c r="H579" s="26" t="s">
        <v>1561</v>
      </c>
      <c r="I579" s="26" t="s">
        <v>1568</v>
      </c>
      <c r="J579" s="26" t="s">
        <v>1564</v>
      </c>
      <c r="K579" s="21" t="str">
        <f>IF(Tabela813[[#This Row],[C]]&lt;&gt;"",IF(Tabela813[[#This Row],[RED]]&lt;&gt;"",(Tabela813[[#This Row],[RED]] &amp; "."),"") &amp; CONCATENATE(Tabela813[[#This Row],[C]],".",Tabela813[[#This Row],[O]],".",Tabela813[[#This Row],[E]],".",Tabela813[[#This Row],[D1]],".",Tabela813[[#This Row],[D2]],".",Tabela813[[#This Row],[D3]],".",Tabela813[[#This Row],[T]],".",Tabela813[[#This Row],[D4]]),"")</f>
        <v>1.3.5.1.02.0.4.00</v>
      </c>
      <c r="L579" s="27" t="s">
        <v>3801</v>
      </c>
      <c r="M579" s="21" t="str">
        <f t="shared" si="8"/>
        <v>A</v>
      </c>
      <c r="N579" s="21">
        <f>IF(VALUE(Tabela813[[#This Row],[RED]]) &gt; 0,1,0) + IF(VALUE(J579)&gt;0,8,IF(VALUE(I579)&gt;0,7,IF(VALUE(H579)&gt;0,6,IF(VALUE(G579)&gt;0,5,IF(VALUE(F579)&gt;0,4,IF(VALUE(E579)&gt;0,3,IF(VALUE(D579)&gt;0,2,1)))))))</f>
        <v>7</v>
      </c>
      <c r="O579" s="26" t="s">
        <v>51</v>
      </c>
      <c r="P579" s="1" t="s">
        <v>4200</v>
      </c>
      <c r="Q579" s="1"/>
      <c r="R579" s="21"/>
      <c r="S579" s="7" t="str">
        <f>Tabela813[[#This Row],[NR]]&amp;" - "&amp;Tabela813[[#This Row],[Especificação]]</f>
        <v>1.3.5.1.02.0.4.00 - Direito de Uso da Imagem e de Reprodução dos Bens do Acervo Patrimonial - Dívida Ativa - Multas e Juros de Mora da Dívida Ativa</v>
      </c>
      <c r="T579" s="7" t="str">
        <f>Tabela813[[#This Row],[NR]]&amp;" - "&amp;Tabela813[[#This Row],[Especificação]]</f>
        <v>1.3.5.1.02.0.4.00 - Direito de Uso da Imagem e de Reprodução dos Bens do Acervo Patrimonial - Dívida Ativa - Multas e Juros de Mora da Dívida Ativa</v>
      </c>
      <c r="U579" s="7" t="str">
        <f>Tabela813[[#This Row],[NR]]&amp; " - "&amp;Tabela813[[#This Row],[Especificação]]</f>
        <v>1.3.5.1.02.0.4.00 - Direito de Uso da Imagem e de Reprodução dos Bens do Acervo Patrimonial - Dívida Ativa - Multas e Juros de Mora da Dívida Ativa</v>
      </c>
    </row>
    <row r="580" spans="1:21" ht="30" x14ac:dyDescent="0.25">
      <c r="A580" s="84"/>
      <c r="B580" s="73"/>
      <c r="C580" s="26">
        <v>1</v>
      </c>
      <c r="D580" s="26">
        <v>3</v>
      </c>
      <c r="E580" s="26">
        <v>5</v>
      </c>
      <c r="F580" s="26" t="s">
        <v>1558</v>
      </c>
      <c r="G580" s="26" t="s">
        <v>1562</v>
      </c>
      <c r="H580" s="26" t="s">
        <v>1561</v>
      </c>
      <c r="I580" s="26" t="s">
        <v>1569</v>
      </c>
      <c r="J580" s="26" t="s">
        <v>1564</v>
      </c>
      <c r="K580" s="21" t="str">
        <f>IF(Tabela813[[#This Row],[C]]&lt;&gt;"",IF(Tabela813[[#This Row],[RED]]&lt;&gt;"",(Tabela813[[#This Row],[RED]] &amp; "."),"") &amp; CONCATENATE(Tabela813[[#This Row],[C]],".",Tabela813[[#This Row],[O]],".",Tabela813[[#This Row],[E]],".",Tabela813[[#This Row],[D1]],".",Tabela813[[#This Row],[D2]],".",Tabela813[[#This Row],[D3]],".",Tabela813[[#This Row],[T]],".",Tabela813[[#This Row],[D4]]),"")</f>
        <v>1.3.5.1.02.0.5.00</v>
      </c>
      <c r="L580" s="27" t="s">
        <v>3059</v>
      </c>
      <c r="M580" s="21" t="str">
        <f t="shared" ref="M580:M643" si="9">IF(N580 &lt; N581,"S","A")</f>
        <v>A</v>
      </c>
      <c r="N580" s="21">
        <f>IF(VALUE(Tabela813[[#This Row],[RED]]) &gt; 0,1,0) + IF(VALUE(J580)&gt;0,8,IF(VALUE(I580)&gt;0,7,IF(VALUE(H580)&gt;0,6,IF(VALUE(G580)&gt;0,5,IF(VALUE(F580)&gt;0,4,IF(VALUE(E580)&gt;0,3,IF(VALUE(D580)&gt;0,2,1)))))))</f>
        <v>7</v>
      </c>
      <c r="O580" s="26" t="s">
        <v>51</v>
      </c>
      <c r="P580" s="1" t="s">
        <v>3066</v>
      </c>
      <c r="Q580" s="1"/>
      <c r="R580" s="21"/>
      <c r="S580" s="7" t="str">
        <f>Tabela813[[#This Row],[NR]]&amp;" - "&amp;Tabela813[[#This Row],[Especificação]]</f>
        <v>1.3.5.1.02.0.5.00 - Direito de Uso da Imagem e de Reprodução dos Bens do Acervo Patrimonial - Multas</v>
      </c>
      <c r="T580" s="7" t="str">
        <f>Tabela813[[#This Row],[NR]]&amp;" - "&amp;Tabela813[[#This Row],[Especificação]]</f>
        <v>1.3.5.1.02.0.5.00 - Direito de Uso da Imagem e de Reprodução dos Bens do Acervo Patrimonial - Multas</v>
      </c>
      <c r="U580" s="7" t="str">
        <f>Tabela813[[#This Row],[NR]]&amp; " - "&amp;Tabela813[[#This Row],[Especificação]]</f>
        <v>1.3.5.1.02.0.5.00 - Direito de Uso da Imagem e de Reprodução dos Bens do Acervo Patrimonial - Multas</v>
      </c>
    </row>
    <row r="581" spans="1:21" ht="30" x14ac:dyDescent="0.25">
      <c r="A581" s="84"/>
      <c r="B581" s="73"/>
      <c r="C581" s="26">
        <v>1</v>
      </c>
      <c r="D581" s="26">
        <v>3</v>
      </c>
      <c r="E581" s="26">
        <v>5</v>
      </c>
      <c r="F581" s="26" t="s">
        <v>1558</v>
      </c>
      <c r="G581" s="26" t="s">
        <v>1562</v>
      </c>
      <c r="H581" s="26" t="s">
        <v>1561</v>
      </c>
      <c r="I581" s="26" t="s">
        <v>1563</v>
      </c>
      <c r="J581" s="26" t="s">
        <v>1564</v>
      </c>
      <c r="K581" s="21" t="str">
        <f>IF(Tabela813[[#This Row],[C]]&lt;&gt;"",IF(Tabela813[[#This Row],[RED]]&lt;&gt;"",(Tabela813[[#This Row],[RED]] &amp; "."),"") &amp; CONCATENATE(Tabela813[[#This Row],[C]],".",Tabela813[[#This Row],[O]],".",Tabela813[[#This Row],[E]],".",Tabela813[[#This Row],[D1]],".",Tabela813[[#This Row],[D2]],".",Tabela813[[#This Row],[D3]],".",Tabela813[[#This Row],[T]],".",Tabela813[[#This Row],[D4]]),"")</f>
        <v>1.3.5.1.02.0.6.00</v>
      </c>
      <c r="L581" s="27" t="s">
        <v>3060</v>
      </c>
      <c r="M581" s="21" t="str">
        <f t="shared" si="9"/>
        <v>A</v>
      </c>
      <c r="N581" s="21">
        <f>IF(VALUE(Tabela813[[#This Row],[RED]]) &gt; 0,1,0) + IF(VALUE(J581)&gt;0,8,IF(VALUE(I581)&gt;0,7,IF(VALUE(H581)&gt;0,6,IF(VALUE(G581)&gt;0,5,IF(VALUE(F581)&gt;0,4,IF(VALUE(E581)&gt;0,3,IF(VALUE(D581)&gt;0,2,1)))))))</f>
        <v>7</v>
      </c>
      <c r="O581" s="26" t="s">
        <v>51</v>
      </c>
      <c r="P581" s="1" t="s">
        <v>3067</v>
      </c>
      <c r="Q581" s="1"/>
      <c r="R581" s="21"/>
      <c r="S581" s="7" t="str">
        <f>Tabela813[[#This Row],[NR]]&amp;" - "&amp;Tabela813[[#This Row],[Especificação]]</f>
        <v>1.3.5.1.02.0.6.00 - Direito de Uso da Imagem e de Reprodução dos Bens do Acervo Patrimonial - Juros de Mora</v>
      </c>
      <c r="T581" s="7" t="str">
        <f>Tabela813[[#This Row],[NR]]&amp;" - "&amp;Tabela813[[#This Row],[Especificação]]</f>
        <v>1.3.5.1.02.0.6.00 - Direito de Uso da Imagem e de Reprodução dos Bens do Acervo Patrimonial - Juros de Mora</v>
      </c>
      <c r="U581" s="7" t="str">
        <f>Tabela813[[#This Row],[NR]]&amp; " - "&amp;Tabela813[[#This Row],[Especificação]]</f>
        <v>1.3.5.1.02.0.6.00 - Direito de Uso da Imagem e de Reprodução dos Bens do Acervo Patrimonial - Juros de Mora</v>
      </c>
    </row>
    <row r="582" spans="1:21" ht="30" x14ac:dyDescent="0.25">
      <c r="A582" s="84"/>
      <c r="B582" s="73"/>
      <c r="C582" s="26">
        <v>1</v>
      </c>
      <c r="D582" s="26">
        <v>3</v>
      </c>
      <c r="E582" s="26">
        <v>5</v>
      </c>
      <c r="F582" s="26" t="s">
        <v>1558</v>
      </c>
      <c r="G582" s="26" t="s">
        <v>1562</v>
      </c>
      <c r="H582" s="26" t="s">
        <v>1561</v>
      </c>
      <c r="I582" s="26" t="s">
        <v>1565</v>
      </c>
      <c r="J582" s="26" t="s">
        <v>1564</v>
      </c>
      <c r="K582" s="21" t="str">
        <f>IF(Tabela813[[#This Row],[C]]&lt;&gt;"",IF(Tabela813[[#This Row],[RED]]&lt;&gt;"",(Tabela813[[#This Row],[RED]] &amp; "."),"") &amp; CONCATENATE(Tabela813[[#This Row],[C]],".",Tabela813[[#This Row],[O]],".",Tabela813[[#This Row],[E]],".",Tabela813[[#This Row],[D1]],".",Tabela813[[#This Row],[D2]],".",Tabela813[[#This Row],[D3]],".",Tabela813[[#This Row],[T]],".",Tabela813[[#This Row],[D4]]),"")</f>
        <v>1.3.5.1.02.0.7.00</v>
      </c>
      <c r="L582" s="27" t="s">
        <v>3802</v>
      </c>
      <c r="M582" s="21" t="str">
        <f t="shared" si="9"/>
        <v>A</v>
      </c>
      <c r="N582" s="21">
        <f>IF(VALUE(Tabela813[[#This Row],[RED]]) &gt; 0,1,0) + IF(VALUE(J582)&gt;0,8,IF(VALUE(I582)&gt;0,7,IF(VALUE(H582)&gt;0,6,IF(VALUE(G582)&gt;0,5,IF(VALUE(F582)&gt;0,4,IF(VALUE(E582)&gt;0,3,IF(VALUE(D582)&gt;0,2,1)))))))</f>
        <v>7</v>
      </c>
      <c r="O582" s="26" t="s">
        <v>51</v>
      </c>
      <c r="P582" s="1" t="s">
        <v>4201</v>
      </c>
      <c r="Q582" s="1"/>
      <c r="R582" s="21"/>
      <c r="S582" s="7" t="str">
        <f>Tabela813[[#This Row],[NR]]&amp;" - "&amp;Tabela813[[#This Row],[Especificação]]</f>
        <v>1.3.5.1.02.0.7.00 - Direito de Uso da Imagem e de Reprodução dos Bens do Acervo Patrimonial - Dívida Ativa - Multas da Dívida Ativa</v>
      </c>
      <c r="T582" s="7" t="str">
        <f>Tabela813[[#This Row],[NR]]&amp;" - "&amp;Tabela813[[#This Row],[Especificação]]</f>
        <v>1.3.5.1.02.0.7.00 - Direito de Uso da Imagem e de Reprodução dos Bens do Acervo Patrimonial - Dívida Ativa - Multas da Dívida Ativa</v>
      </c>
      <c r="U582" s="7" t="str">
        <f>Tabela813[[#This Row],[NR]]&amp; " - "&amp;Tabela813[[#This Row],[Especificação]]</f>
        <v>1.3.5.1.02.0.7.00 - Direito de Uso da Imagem e de Reprodução dos Bens do Acervo Patrimonial - Dívida Ativa - Multas da Dívida Ativa</v>
      </c>
    </row>
    <row r="583" spans="1:21" ht="30" x14ac:dyDescent="0.25">
      <c r="A583" s="84"/>
      <c r="B583" s="73"/>
      <c r="C583" s="26">
        <v>1</v>
      </c>
      <c r="D583" s="26">
        <v>3</v>
      </c>
      <c r="E583" s="26">
        <v>5</v>
      </c>
      <c r="F583" s="26" t="s">
        <v>1558</v>
      </c>
      <c r="G583" s="26" t="s">
        <v>1562</v>
      </c>
      <c r="H583" s="26" t="s">
        <v>1561</v>
      </c>
      <c r="I583" s="26" t="s">
        <v>1566</v>
      </c>
      <c r="J583" s="26" t="s">
        <v>1564</v>
      </c>
      <c r="K583" s="21" t="str">
        <f>IF(Tabela813[[#This Row],[C]]&lt;&gt;"",IF(Tabela813[[#This Row],[RED]]&lt;&gt;"",(Tabela813[[#This Row],[RED]] &amp; "."),"") &amp; CONCATENATE(Tabela813[[#This Row],[C]],".",Tabela813[[#This Row],[O]],".",Tabela813[[#This Row],[E]],".",Tabela813[[#This Row],[D1]],".",Tabela813[[#This Row],[D2]],".",Tabela813[[#This Row],[D3]],".",Tabela813[[#This Row],[T]],".",Tabela813[[#This Row],[D4]]),"")</f>
        <v>1.3.5.1.02.0.8.00</v>
      </c>
      <c r="L583" s="27" t="s">
        <v>3061</v>
      </c>
      <c r="M583" s="21" t="str">
        <f t="shared" si="9"/>
        <v>A</v>
      </c>
      <c r="N583" s="21">
        <f>IF(VALUE(Tabela813[[#This Row],[RED]]) &gt; 0,1,0) + IF(VALUE(J583)&gt;0,8,IF(VALUE(I583)&gt;0,7,IF(VALUE(H583)&gt;0,6,IF(VALUE(G583)&gt;0,5,IF(VALUE(F583)&gt;0,4,IF(VALUE(E583)&gt;0,3,IF(VALUE(D583)&gt;0,2,1)))))))</f>
        <v>7</v>
      </c>
      <c r="O583" s="26" t="s">
        <v>51</v>
      </c>
      <c r="P583" s="1" t="s">
        <v>3068</v>
      </c>
      <c r="Q583" s="1"/>
      <c r="R583" s="21"/>
      <c r="S583" s="7" t="str">
        <f>Tabela813[[#This Row],[NR]]&amp;" - "&amp;Tabela813[[#This Row],[Especificação]]</f>
        <v>1.3.5.1.02.0.8.00 - Direito de Uso da Imagem e de Reprodução dos Bens do Acervo Patrimonial - Juros de Mora da Dívida Ativa</v>
      </c>
      <c r="T583" s="7" t="str">
        <f>Tabela813[[#This Row],[NR]]&amp;" - "&amp;Tabela813[[#This Row],[Especificação]]</f>
        <v>1.3.5.1.02.0.8.00 - Direito de Uso da Imagem e de Reprodução dos Bens do Acervo Patrimonial - Juros de Mora da Dívida Ativa</v>
      </c>
      <c r="U583" s="7" t="str">
        <f>Tabela813[[#This Row],[NR]]&amp; " - "&amp;Tabela813[[#This Row],[Especificação]]</f>
        <v>1.3.5.1.02.0.8.00 - Direito de Uso da Imagem e de Reprodução dos Bens do Acervo Patrimonial - Juros de Mora da Dívida Ativa</v>
      </c>
    </row>
    <row r="584" spans="1:21" x14ac:dyDescent="0.25">
      <c r="A584" s="84"/>
      <c r="B584" s="73"/>
      <c r="C584" s="26" t="s">
        <v>1558</v>
      </c>
      <c r="D584" s="26" t="s">
        <v>1559</v>
      </c>
      <c r="E584" s="26" t="s">
        <v>1563</v>
      </c>
      <c r="F584" s="26" t="s">
        <v>1561</v>
      </c>
      <c r="G584" s="26" t="s">
        <v>1564</v>
      </c>
      <c r="H584" s="26" t="s">
        <v>1561</v>
      </c>
      <c r="I584" s="26" t="s">
        <v>1561</v>
      </c>
      <c r="J584" s="26" t="s">
        <v>1564</v>
      </c>
      <c r="K584" s="21" t="str">
        <f>IF(Tabela813[[#This Row],[C]]&lt;&gt;"",IF(Tabela813[[#This Row],[RED]]&lt;&gt;"",(Tabela813[[#This Row],[RED]] &amp; "."),"") &amp; CONCATENATE(Tabela813[[#This Row],[C]],".",Tabela813[[#This Row],[O]],".",Tabela813[[#This Row],[E]],".",Tabela813[[#This Row],[D1]],".",Tabela813[[#This Row],[D2]],".",Tabela813[[#This Row],[D3]],".",Tabela813[[#This Row],[T]],".",Tabela813[[#This Row],[D4]]),"")</f>
        <v>1.3.6.0.00.0.0.00</v>
      </c>
      <c r="L584" s="27" t="s">
        <v>261</v>
      </c>
      <c r="M584" s="21" t="str">
        <f t="shared" si="9"/>
        <v>S</v>
      </c>
      <c r="N584" s="21">
        <f>IF(VALUE(Tabela813[[#This Row],[RED]]) &gt; 0,1,0) + IF(VALUE(J584)&gt;0,8,IF(VALUE(I584)&gt;0,7,IF(VALUE(H584)&gt;0,6,IF(VALUE(G584)&gt;0,5,IF(VALUE(F584)&gt;0,4,IF(VALUE(E584)&gt;0,3,IF(VALUE(D584)&gt;0,2,1)))))))</f>
        <v>3</v>
      </c>
      <c r="O584" s="26" t="s">
        <v>45</v>
      </c>
      <c r="P584" s="1" t="s">
        <v>262</v>
      </c>
      <c r="Q584" s="1"/>
      <c r="R584" s="21"/>
      <c r="S584" s="7" t="str">
        <f>Tabela813[[#This Row],[NR]]&amp;" - "&amp;Tabela813[[#This Row],[Especificação]]</f>
        <v>1.3.6.0.00.0.0.00 - Cessão de Direitos</v>
      </c>
      <c r="T584" s="7" t="str">
        <f>Tabela813[[#This Row],[NR]]&amp;" - "&amp;Tabela813[[#This Row],[Especificação]]</f>
        <v>1.3.6.0.00.0.0.00 - Cessão de Direitos</v>
      </c>
      <c r="U584" s="7" t="str">
        <f>Tabela813[[#This Row],[NR]]&amp; " - "&amp;Tabela813[[#This Row],[Especificação]]</f>
        <v>1.3.6.0.00.0.0.00 - Cessão de Direitos</v>
      </c>
    </row>
    <row r="585" spans="1:21" x14ac:dyDescent="0.25">
      <c r="A585" s="84"/>
      <c r="B585" s="73"/>
      <c r="C585" s="26" t="s">
        <v>1558</v>
      </c>
      <c r="D585" s="26" t="s">
        <v>1559</v>
      </c>
      <c r="E585" s="26" t="s">
        <v>1563</v>
      </c>
      <c r="F585" s="26" t="s">
        <v>1558</v>
      </c>
      <c r="G585" s="26" t="s">
        <v>1564</v>
      </c>
      <c r="H585" s="26" t="s">
        <v>1561</v>
      </c>
      <c r="I585" s="26" t="s">
        <v>1561</v>
      </c>
      <c r="J585" s="26" t="s">
        <v>1564</v>
      </c>
      <c r="K585" s="21" t="str">
        <f>IF(Tabela813[[#This Row],[C]]&lt;&gt;"",IF(Tabela813[[#This Row],[RED]]&lt;&gt;"",(Tabela813[[#This Row],[RED]] &amp; "."),"") &amp; CONCATENATE(Tabela813[[#This Row],[C]],".",Tabela813[[#This Row],[O]],".",Tabela813[[#This Row],[E]],".",Tabela813[[#This Row],[D1]],".",Tabela813[[#This Row],[D2]],".",Tabela813[[#This Row],[D3]],".",Tabela813[[#This Row],[T]],".",Tabela813[[#This Row],[D4]]),"")</f>
        <v>1.3.6.1.00.0.0.00</v>
      </c>
      <c r="L585" s="27" t="s">
        <v>261</v>
      </c>
      <c r="M585" s="21" t="str">
        <f t="shared" si="9"/>
        <v>S</v>
      </c>
      <c r="N585" s="21">
        <f>IF(VALUE(Tabela813[[#This Row],[RED]]) &gt; 0,1,0) + IF(VALUE(J585)&gt;0,8,IF(VALUE(I585)&gt;0,7,IF(VALUE(H585)&gt;0,6,IF(VALUE(G585)&gt;0,5,IF(VALUE(F585)&gt;0,4,IF(VALUE(E585)&gt;0,3,IF(VALUE(D585)&gt;0,2,1)))))))</f>
        <v>4</v>
      </c>
      <c r="O585" s="26" t="s">
        <v>45</v>
      </c>
      <c r="P585" s="1" t="s">
        <v>262</v>
      </c>
      <c r="Q585" s="1"/>
      <c r="R585" s="21"/>
      <c r="S585" s="7" t="str">
        <f>Tabela813[[#This Row],[NR]]&amp;" - "&amp;Tabela813[[#This Row],[Especificação]]</f>
        <v>1.3.6.1.00.0.0.00 - Cessão de Direitos</v>
      </c>
      <c r="T585" s="7" t="str">
        <f>Tabela813[[#This Row],[NR]]&amp;" - "&amp;Tabela813[[#This Row],[Especificação]]</f>
        <v>1.3.6.1.00.0.0.00 - Cessão de Direitos</v>
      </c>
      <c r="U585" s="7" t="str">
        <f>Tabela813[[#This Row],[NR]]&amp; " - "&amp;Tabela813[[#This Row],[Especificação]]</f>
        <v>1.3.6.1.00.0.0.00 - Cessão de Direitos</v>
      </c>
    </row>
    <row r="586" spans="1:21" ht="60" x14ac:dyDescent="0.25">
      <c r="A586" s="84"/>
      <c r="B586" s="73"/>
      <c r="C586" s="26" t="s">
        <v>1558</v>
      </c>
      <c r="D586" s="26" t="s">
        <v>1559</v>
      </c>
      <c r="E586" s="26" t="s">
        <v>1563</v>
      </c>
      <c r="F586" s="26" t="s">
        <v>1558</v>
      </c>
      <c r="G586" s="26" t="s">
        <v>1560</v>
      </c>
      <c r="H586" s="26" t="s">
        <v>1561</v>
      </c>
      <c r="I586" s="26" t="s">
        <v>1561</v>
      </c>
      <c r="J586" s="26" t="s">
        <v>1564</v>
      </c>
      <c r="K586" s="21" t="str">
        <f>IF(Tabela813[[#This Row],[C]]&lt;&gt;"",IF(Tabela813[[#This Row],[RED]]&lt;&gt;"",(Tabela813[[#This Row],[RED]] &amp; "."),"") &amp; CONCATENATE(Tabela813[[#This Row],[C]],".",Tabela813[[#This Row],[O]],".",Tabela813[[#This Row],[E]],".",Tabela813[[#This Row],[D1]],".",Tabela813[[#This Row],[D2]],".",Tabela813[[#This Row],[D3]],".",Tabela813[[#This Row],[T]],".",Tabela813[[#This Row],[D4]]),"")</f>
        <v>1.3.6.1.01.0.0.00</v>
      </c>
      <c r="L586" s="27" t="s">
        <v>263</v>
      </c>
      <c r="M586" s="21" t="str">
        <f t="shared" si="9"/>
        <v>S</v>
      </c>
      <c r="N586" s="21">
        <f>IF(VALUE(Tabela813[[#This Row],[RED]]) &gt; 0,1,0) + IF(VALUE(J586)&gt;0,8,IF(VALUE(I586)&gt;0,7,IF(VALUE(H586)&gt;0,6,IF(VALUE(G586)&gt;0,5,IF(VALUE(F586)&gt;0,4,IF(VALUE(E586)&gt;0,3,IF(VALUE(D586)&gt;0,2,1)))))))</f>
        <v>5</v>
      </c>
      <c r="O586" s="26" t="s">
        <v>51</v>
      </c>
      <c r="P586" s="1" t="s">
        <v>264</v>
      </c>
      <c r="Q586" s="1"/>
      <c r="R586" s="21"/>
      <c r="S586" s="7" t="str">
        <f>Tabela813[[#This Row],[NR]]&amp;" - "&amp;Tabela813[[#This Row],[Especificação]]</f>
        <v>1.3.6.1.01.0.0.00 - Cessão do Direito de Operacionalização de Pagamentos</v>
      </c>
      <c r="T586" s="7" t="str">
        <f>Tabela813[[#This Row],[NR]]&amp;" - "&amp;Tabela813[[#This Row],[Especificação]]</f>
        <v>1.3.6.1.01.0.0.00 - Cessão do Direito de Operacionalização de Pagamentos</v>
      </c>
      <c r="U586" s="7" t="str">
        <f>Tabela813[[#This Row],[NR]]&amp; " - "&amp;Tabela813[[#This Row],[Especificação]]</f>
        <v>1.3.6.1.01.0.0.00 - Cessão do Direito de Operacionalização de Pagamentos</v>
      </c>
    </row>
    <row r="587" spans="1:21" ht="30" x14ac:dyDescent="0.25">
      <c r="A587" s="84"/>
      <c r="B587" s="73"/>
      <c r="C587" s="26" t="s">
        <v>1558</v>
      </c>
      <c r="D587" s="26" t="s">
        <v>1559</v>
      </c>
      <c r="E587" s="26" t="s">
        <v>1563</v>
      </c>
      <c r="F587" s="26" t="s">
        <v>1558</v>
      </c>
      <c r="G587" s="26" t="s">
        <v>1560</v>
      </c>
      <c r="H587" s="26" t="s">
        <v>1558</v>
      </c>
      <c r="I587" s="26" t="s">
        <v>1561</v>
      </c>
      <c r="J587" s="26" t="s">
        <v>1564</v>
      </c>
      <c r="K587" s="21" t="str">
        <f>IF(Tabela813[[#This Row],[C]]&lt;&gt;"",IF(Tabela813[[#This Row],[RED]]&lt;&gt;"",(Tabela813[[#This Row],[RED]] &amp; "."),"") &amp; CONCATENATE(Tabela813[[#This Row],[C]],".",Tabela813[[#This Row],[O]],".",Tabela813[[#This Row],[E]],".",Tabela813[[#This Row],[D1]],".",Tabela813[[#This Row],[D2]],".",Tabela813[[#This Row],[D3]],".",Tabela813[[#This Row],[T]],".",Tabela813[[#This Row],[D4]]),"")</f>
        <v>1.3.6.1.01.1.0.00</v>
      </c>
      <c r="L587" s="27" t="s">
        <v>265</v>
      </c>
      <c r="M587" s="21" t="str">
        <f t="shared" si="9"/>
        <v>S</v>
      </c>
      <c r="N587" s="21">
        <f>IF(VALUE(Tabela813[[#This Row],[RED]]) &gt; 0,1,0) + IF(VALUE(J587)&gt;0,8,IF(VALUE(I587)&gt;0,7,IF(VALUE(H587)&gt;0,6,IF(VALUE(G587)&gt;0,5,IF(VALUE(F587)&gt;0,4,IF(VALUE(E587)&gt;0,3,IF(VALUE(D587)&gt;0,2,1)))))))</f>
        <v>6</v>
      </c>
      <c r="O587" s="26" t="s">
        <v>51</v>
      </c>
      <c r="P587" s="1" t="s">
        <v>266</v>
      </c>
      <c r="Q587" s="1" t="s">
        <v>267</v>
      </c>
      <c r="R587" s="21"/>
      <c r="S587" s="7" t="str">
        <f>Tabela813[[#This Row],[NR]]&amp;" - "&amp;Tabela813[[#This Row],[Especificação]]</f>
        <v>1.3.6.1.01.1.0.00 - Cessão do Direito de Operacionalização de Pagamentos - Poderes Executivo e Legislativo</v>
      </c>
      <c r="T587" s="7" t="str">
        <f>Tabela813[[#This Row],[NR]]&amp;" - "&amp;Tabela813[[#This Row],[Especificação]]</f>
        <v>1.3.6.1.01.1.0.00 - Cessão do Direito de Operacionalização de Pagamentos - Poderes Executivo e Legislativo</v>
      </c>
      <c r="U587" s="7" t="str">
        <f>Tabela813[[#This Row],[NR]]&amp; " - "&amp;Tabela813[[#This Row],[Especificação]]</f>
        <v>1.3.6.1.01.1.0.00 - Cessão do Direito de Operacionalização de Pagamentos - Poderes Executivo e Legislativo</v>
      </c>
    </row>
    <row r="588" spans="1:21" ht="30" x14ac:dyDescent="0.25">
      <c r="A588" s="84"/>
      <c r="B588" s="73"/>
      <c r="C588" s="26" t="s">
        <v>1558</v>
      </c>
      <c r="D588" s="26" t="s">
        <v>1559</v>
      </c>
      <c r="E588" s="26" t="s">
        <v>1563</v>
      </c>
      <c r="F588" s="26" t="s">
        <v>1558</v>
      </c>
      <c r="G588" s="26" t="s">
        <v>1560</v>
      </c>
      <c r="H588" s="26" t="s">
        <v>1558</v>
      </c>
      <c r="I588" s="26" t="s">
        <v>1558</v>
      </c>
      <c r="J588" s="26" t="s">
        <v>1564</v>
      </c>
      <c r="K588" s="21" t="str">
        <f>IF(Tabela813[[#This Row],[C]]&lt;&gt;"",IF(Tabela813[[#This Row],[RED]]&lt;&gt;"",(Tabela813[[#This Row],[RED]] &amp; "."),"") &amp; CONCATENATE(Tabela813[[#This Row],[C]],".",Tabela813[[#This Row],[O]],".",Tabela813[[#This Row],[E]],".",Tabela813[[#This Row],[D1]],".",Tabela813[[#This Row],[D2]],".",Tabela813[[#This Row],[D3]],".",Tabela813[[#This Row],[T]],".",Tabela813[[#This Row],[D4]]),"")</f>
        <v>1.3.6.1.01.1.1.00</v>
      </c>
      <c r="L588" s="27" t="s">
        <v>1190</v>
      </c>
      <c r="M588" s="21" t="str">
        <f t="shared" si="9"/>
        <v>A</v>
      </c>
      <c r="N588" s="21">
        <f>IF(VALUE(Tabela813[[#This Row],[RED]]) &gt; 0,1,0) + IF(VALUE(J588)&gt;0,8,IF(VALUE(I588)&gt;0,7,IF(VALUE(H588)&gt;0,6,IF(VALUE(G588)&gt;0,5,IF(VALUE(F588)&gt;0,4,IF(VALUE(E588)&gt;0,3,IF(VALUE(D588)&gt;0,2,1)))))))</f>
        <v>7</v>
      </c>
      <c r="O588" s="26" t="s">
        <v>51</v>
      </c>
      <c r="P588" s="1" t="s">
        <v>266</v>
      </c>
      <c r="Q588" s="1" t="s">
        <v>267</v>
      </c>
      <c r="R588" s="21"/>
      <c r="S588" s="7" t="str">
        <f>Tabela813[[#This Row],[NR]]&amp;" - "&amp;Tabela813[[#This Row],[Especificação]]</f>
        <v>1.3.6.1.01.1.1.00 - Cessão do Direito de Operacionalização de Pagamentos - Poderes Executivo e Legislativo - Principal</v>
      </c>
      <c r="T588" s="7" t="str">
        <f>Tabela813[[#This Row],[NR]]&amp;" - "&amp;Tabela813[[#This Row],[Especificação]]</f>
        <v>1.3.6.1.01.1.1.00 - Cessão do Direito de Operacionalização de Pagamentos - Poderes Executivo e Legislativo - Principal</v>
      </c>
      <c r="U588" s="7" t="str">
        <f>Tabela813[[#This Row],[NR]]&amp; " - "&amp;Tabela813[[#This Row],[Especificação]]</f>
        <v>1.3.6.1.01.1.1.00 - Cessão do Direito de Operacionalização de Pagamentos - Poderes Executivo e Legislativo - Principal</v>
      </c>
    </row>
    <row r="589" spans="1:21" ht="30" x14ac:dyDescent="0.25">
      <c r="A589" s="84"/>
      <c r="B589" s="73"/>
      <c r="C589" s="26" t="s">
        <v>1558</v>
      </c>
      <c r="D589" s="26" t="s">
        <v>1559</v>
      </c>
      <c r="E589" s="26" t="s">
        <v>1563</v>
      </c>
      <c r="F589" s="26" t="s">
        <v>1558</v>
      </c>
      <c r="G589" s="26" t="s">
        <v>1560</v>
      </c>
      <c r="H589" s="26" t="s">
        <v>1558</v>
      </c>
      <c r="I589" s="26" t="s">
        <v>1567</v>
      </c>
      <c r="J589" s="26" t="s">
        <v>1564</v>
      </c>
      <c r="K589" s="21" t="str">
        <f>IF(Tabela813[[#This Row],[C]]&lt;&gt;"",IF(Tabela813[[#This Row],[RED]]&lt;&gt;"",(Tabela813[[#This Row],[RED]] &amp; "."),"") &amp; CONCATENATE(Tabela813[[#This Row],[C]],".",Tabela813[[#This Row],[O]],".",Tabela813[[#This Row],[E]],".",Tabela813[[#This Row],[D1]],".",Tabela813[[#This Row],[D2]],".",Tabela813[[#This Row],[D3]],".",Tabela813[[#This Row],[T]],".",Tabela813[[#This Row],[D4]]),"")</f>
        <v>1.3.6.1.01.1.2.00</v>
      </c>
      <c r="L589" s="27" t="s">
        <v>1191</v>
      </c>
      <c r="M589" s="21" t="str">
        <f t="shared" si="9"/>
        <v>A</v>
      </c>
      <c r="N589" s="21">
        <f>IF(VALUE(Tabela813[[#This Row],[RED]]) &gt; 0,1,0) + IF(VALUE(J589)&gt;0,8,IF(VALUE(I589)&gt;0,7,IF(VALUE(H589)&gt;0,6,IF(VALUE(G589)&gt;0,5,IF(VALUE(F589)&gt;0,4,IF(VALUE(E589)&gt;0,3,IF(VALUE(D589)&gt;0,2,1)))))))</f>
        <v>7</v>
      </c>
      <c r="O589" s="26" t="s">
        <v>51</v>
      </c>
      <c r="P589" s="1" t="s">
        <v>266</v>
      </c>
      <c r="Q589" s="1" t="s">
        <v>267</v>
      </c>
      <c r="R589" s="21"/>
      <c r="S589" s="7" t="str">
        <f>Tabela813[[#This Row],[NR]]&amp;" - "&amp;Tabela813[[#This Row],[Especificação]]</f>
        <v>1.3.6.1.01.1.2.00 - Cessão do Direito de Operacionalização de Pagamentos - Poderes Executivo e Legislativo - Multas e Juros de Mora</v>
      </c>
      <c r="T589" s="7" t="str">
        <f>Tabela813[[#This Row],[NR]]&amp;" - "&amp;Tabela813[[#This Row],[Especificação]]</f>
        <v>1.3.6.1.01.1.2.00 - Cessão do Direito de Operacionalização de Pagamentos - Poderes Executivo e Legislativo - Multas e Juros de Mora</v>
      </c>
      <c r="U589" s="7" t="str">
        <f>Tabela813[[#This Row],[NR]]&amp; " - "&amp;Tabela813[[#This Row],[Especificação]]</f>
        <v>1.3.6.1.01.1.2.00 - Cessão do Direito de Operacionalização de Pagamentos - Poderes Executivo e Legislativo - Multas e Juros de Mora</v>
      </c>
    </row>
    <row r="590" spans="1:21" ht="30" x14ac:dyDescent="0.25">
      <c r="A590" s="84"/>
      <c r="B590" s="73"/>
      <c r="C590" s="26" t="s">
        <v>1558</v>
      </c>
      <c r="D590" s="26" t="s">
        <v>1559</v>
      </c>
      <c r="E590" s="26" t="s">
        <v>1563</v>
      </c>
      <c r="F590" s="26" t="s">
        <v>1558</v>
      </c>
      <c r="G590" s="26" t="s">
        <v>1560</v>
      </c>
      <c r="H590" s="26" t="s">
        <v>1558</v>
      </c>
      <c r="I590" s="26" t="s">
        <v>1559</v>
      </c>
      <c r="J590" s="26" t="s">
        <v>1564</v>
      </c>
      <c r="K590" s="21" t="str">
        <f>IF(Tabela813[[#This Row],[C]]&lt;&gt;"",IF(Tabela813[[#This Row],[RED]]&lt;&gt;"",(Tabela813[[#This Row],[RED]] &amp; "."),"") &amp; CONCATENATE(Tabela813[[#This Row],[C]],".",Tabela813[[#This Row],[O]],".",Tabela813[[#This Row],[E]],".",Tabela813[[#This Row],[D1]],".",Tabela813[[#This Row],[D2]],".",Tabela813[[#This Row],[D3]],".",Tabela813[[#This Row],[T]],".",Tabela813[[#This Row],[D4]]),"")</f>
        <v>1.3.6.1.01.1.3.00</v>
      </c>
      <c r="L590" s="27" t="s">
        <v>1192</v>
      </c>
      <c r="M590" s="21" t="str">
        <f t="shared" si="9"/>
        <v>A</v>
      </c>
      <c r="N590" s="21">
        <f>IF(VALUE(Tabela813[[#This Row],[RED]]) &gt; 0,1,0) + IF(VALUE(J590)&gt;0,8,IF(VALUE(I590)&gt;0,7,IF(VALUE(H590)&gt;0,6,IF(VALUE(G590)&gt;0,5,IF(VALUE(F590)&gt;0,4,IF(VALUE(E590)&gt;0,3,IF(VALUE(D590)&gt;0,2,1)))))))</f>
        <v>7</v>
      </c>
      <c r="O590" s="26" t="s">
        <v>51</v>
      </c>
      <c r="P590" s="1" t="s">
        <v>266</v>
      </c>
      <c r="Q590" s="1" t="s">
        <v>267</v>
      </c>
      <c r="R590" s="21"/>
      <c r="S590" s="7" t="str">
        <f>Tabela813[[#This Row],[NR]]&amp;" - "&amp;Tabela813[[#This Row],[Especificação]]</f>
        <v>1.3.6.1.01.1.3.00 - Cessão do Direito de Operacionalização de Pagamentos - Poderes Executivo e Legislativo - Dívida Ativa</v>
      </c>
      <c r="T590" s="7" t="str">
        <f>Tabela813[[#This Row],[NR]]&amp;" - "&amp;Tabela813[[#This Row],[Especificação]]</f>
        <v>1.3.6.1.01.1.3.00 - Cessão do Direito de Operacionalização de Pagamentos - Poderes Executivo e Legislativo - Dívida Ativa</v>
      </c>
      <c r="U590" s="7" t="str">
        <f>Tabela813[[#This Row],[NR]]&amp; " - "&amp;Tabela813[[#This Row],[Especificação]]</f>
        <v>1.3.6.1.01.1.3.00 - Cessão do Direito de Operacionalização de Pagamentos - Poderes Executivo e Legislativo - Dívida Ativa</v>
      </c>
    </row>
    <row r="591" spans="1:21" ht="30" x14ac:dyDescent="0.25">
      <c r="A591" s="84"/>
      <c r="B591" s="73"/>
      <c r="C591" s="26" t="s">
        <v>1558</v>
      </c>
      <c r="D591" s="26" t="s">
        <v>1559</v>
      </c>
      <c r="E591" s="26" t="s">
        <v>1563</v>
      </c>
      <c r="F591" s="26" t="s">
        <v>1558</v>
      </c>
      <c r="G591" s="26" t="s">
        <v>1560</v>
      </c>
      <c r="H591" s="26" t="s">
        <v>1558</v>
      </c>
      <c r="I591" s="26" t="s">
        <v>1568</v>
      </c>
      <c r="J591" s="26" t="s">
        <v>1564</v>
      </c>
      <c r="K591" s="21" t="str">
        <f>IF(Tabela813[[#This Row],[C]]&lt;&gt;"",IF(Tabela813[[#This Row],[RED]]&lt;&gt;"",(Tabela813[[#This Row],[RED]] &amp; "."),"") &amp; CONCATENATE(Tabela813[[#This Row],[C]],".",Tabela813[[#This Row],[O]],".",Tabela813[[#This Row],[E]],".",Tabela813[[#This Row],[D1]],".",Tabela813[[#This Row],[D2]],".",Tabela813[[#This Row],[D3]],".",Tabela813[[#This Row],[T]],".",Tabela813[[#This Row],[D4]]),"")</f>
        <v>1.3.6.1.01.1.4.00</v>
      </c>
      <c r="L591" s="27" t="s">
        <v>1193</v>
      </c>
      <c r="M591" s="21" t="str">
        <f t="shared" si="9"/>
        <v>A</v>
      </c>
      <c r="N591" s="21">
        <f>IF(VALUE(Tabela813[[#This Row],[RED]]) &gt; 0,1,0) + IF(VALUE(J591)&gt;0,8,IF(VALUE(I591)&gt;0,7,IF(VALUE(H591)&gt;0,6,IF(VALUE(G591)&gt;0,5,IF(VALUE(F591)&gt;0,4,IF(VALUE(E591)&gt;0,3,IF(VALUE(D591)&gt;0,2,1)))))))</f>
        <v>7</v>
      </c>
      <c r="O591" s="26" t="s">
        <v>51</v>
      </c>
      <c r="P591" s="1" t="s">
        <v>266</v>
      </c>
      <c r="Q591" s="1" t="s">
        <v>267</v>
      </c>
      <c r="R591" s="21"/>
      <c r="S591" s="7" t="str">
        <f>Tabela813[[#This Row],[NR]]&amp;" - "&amp;Tabela813[[#This Row],[Especificação]]</f>
        <v>1.3.6.1.01.1.4.00 - Cessão do Direito de Operacionalização de Pagamentos - Poderes Executivo e Legislativo - Dívida Ativa - Multas e Juros de Mora da Dívida Ativa</v>
      </c>
      <c r="T591" s="7" t="str">
        <f>Tabela813[[#This Row],[NR]]&amp;" - "&amp;Tabela813[[#This Row],[Especificação]]</f>
        <v>1.3.6.1.01.1.4.00 - Cessão do Direito de Operacionalização de Pagamentos - Poderes Executivo e Legislativo - Dívida Ativa - Multas e Juros de Mora da Dívida Ativa</v>
      </c>
      <c r="U591" s="7" t="str">
        <f>Tabela813[[#This Row],[NR]]&amp; " - "&amp;Tabela813[[#This Row],[Especificação]]</f>
        <v>1.3.6.1.01.1.4.00 - Cessão do Direito de Operacionalização de Pagamentos - Poderes Executivo e Legislativo - Dívida Ativa - Multas e Juros de Mora da Dívida Ativa</v>
      </c>
    </row>
    <row r="592" spans="1:21" ht="30" x14ac:dyDescent="0.25">
      <c r="A592" s="84"/>
      <c r="B592" s="73"/>
      <c r="C592" s="26" t="s">
        <v>1558</v>
      </c>
      <c r="D592" s="26" t="s">
        <v>1559</v>
      </c>
      <c r="E592" s="26" t="s">
        <v>1563</v>
      </c>
      <c r="F592" s="26" t="s">
        <v>1558</v>
      </c>
      <c r="G592" s="26" t="s">
        <v>1560</v>
      </c>
      <c r="H592" s="26" t="s">
        <v>1558</v>
      </c>
      <c r="I592" s="26" t="s">
        <v>1569</v>
      </c>
      <c r="J592" s="26" t="s">
        <v>1564</v>
      </c>
      <c r="K592" s="21" t="str">
        <f>IF(Tabela813[[#This Row],[C]]&lt;&gt;"",IF(Tabela813[[#This Row],[RED]]&lt;&gt;"",(Tabela813[[#This Row],[RED]] &amp; "."),"") &amp; CONCATENATE(Tabela813[[#This Row],[C]],".",Tabela813[[#This Row],[O]],".",Tabela813[[#This Row],[E]],".",Tabela813[[#This Row],[D1]],".",Tabela813[[#This Row],[D2]],".",Tabela813[[#This Row],[D3]],".",Tabela813[[#This Row],[T]],".",Tabela813[[#This Row],[D4]]),"")</f>
        <v>1.3.6.1.01.1.5.00</v>
      </c>
      <c r="L592" s="27" t="s">
        <v>1194</v>
      </c>
      <c r="M592" s="21" t="str">
        <f t="shared" si="9"/>
        <v>A</v>
      </c>
      <c r="N592" s="21">
        <f>IF(VALUE(Tabela813[[#This Row],[RED]]) &gt; 0,1,0) + IF(VALUE(J592)&gt;0,8,IF(VALUE(I592)&gt;0,7,IF(VALUE(H592)&gt;0,6,IF(VALUE(G592)&gt;0,5,IF(VALUE(F592)&gt;0,4,IF(VALUE(E592)&gt;0,3,IF(VALUE(D592)&gt;0,2,1)))))))</f>
        <v>7</v>
      </c>
      <c r="O592" s="26" t="s">
        <v>51</v>
      </c>
      <c r="P592" s="1" t="s">
        <v>266</v>
      </c>
      <c r="Q592" s="1" t="s">
        <v>267</v>
      </c>
      <c r="R592" s="21"/>
      <c r="S592" s="7" t="str">
        <f>Tabela813[[#This Row],[NR]]&amp;" - "&amp;Tabela813[[#This Row],[Especificação]]</f>
        <v>1.3.6.1.01.1.5.00 - Cessão do Direito de Operacionalização de Pagamentos - Poderes Executivo e Legislativo - Multas</v>
      </c>
      <c r="T592" s="7" t="str">
        <f>Tabela813[[#This Row],[NR]]&amp;" - "&amp;Tabela813[[#This Row],[Especificação]]</f>
        <v>1.3.6.1.01.1.5.00 - Cessão do Direito de Operacionalização de Pagamentos - Poderes Executivo e Legislativo - Multas</v>
      </c>
      <c r="U592" s="7" t="str">
        <f>Tabela813[[#This Row],[NR]]&amp; " - "&amp;Tabela813[[#This Row],[Especificação]]</f>
        <v>1.3.6.1.01.1.5.00 - Cessão do Direito de Operacionalização de Pagamentos - Poderes Executivo e Legislativo - Multas</v>
      </c>
    </row>
    <row r="593" spans="1:21" ht="30" x14ac:dyDescent="0.25">
      <c r="A593" s="84"/>
      <c r="B593" s="73"/>
      <c r="C593" s="26" t="s">
        <v>1558</v>
      </c>
      <c r="D593" s="26" t="s">
        <v>1559</v>
      </c>
      <c r="E593" s="26" t="s">
        <v>1563</v>
      </c>
      <c r="F593" s="26" t="s">
        <v>1558</v>
      </c>
      <c r="G593" s="26" t="s">
        <v>1560</v>
      </c>
      <c r="H593" s="26" t="s">
        <v>1558</v>
      </c>
      <c r="I593" s="26" t="s">
        <v>1563</v>
      </c>
      <c r="J593" s="26" t="s">
        <v>1564</v>
      </c>
      <c r="K593" s="21" t="str">
        <f>IF(Tabela813[[#This Row],[C]]&lt;&gt;"",IF(Tabela813[[#This Row],[RED]]&lt;&gt;"",(Tabela813[[#This Row],[RED]] &amp; "."),"") &amp; CONCATENATE(Tabela813[[#This Row],[C]],".",Tabela813[[#This Row],[O]],".",Tabela813[[#This Row],[E]],".",Tabela813[[#This Row],[D1]],".",Tabela813[[#This Row],[D2]],".",Tabela813[[#This Row],[D3]],".",Tabela813[[#This Row],[T]],".",Tabela813[[#This Row],[D4]]),"")</f>
        <v>1.3.6.1.01.1.6.00</v>
      </c>
      <c r="L593" s="27" t="s">
        <v>1195</v>
      </c>
      <c r="M593" s="21" t="str">
        <f t="shared" si="9"/>
        <v>A</v>
      </c>
      <c r="N593" s="21">
        <f>IF(VALUE(Tabela813[[#This Row],[RED]]) &gt; 0,1,0) + IF(VALUE(J593)&gt;0,8,IF(VALUE(I593)&gt;0,7,IF(VALUE(H593)&gt;0,6,IF(VALUE(G593)&gt;0,5,IF(VALUE(F593)&gt;0,4,IF(VALUE(E593)&gt;0,3,IF(VALUE(D593)&gt;0,2,1)))))))</f>
        <v>7</v>
      </c>
      <c r="O593" s="26" t="s">
        <v>51</v>
      </c>
      <c r="P593" s="1" t="s">
        <v>266</v>
      </c>
      <c r="Q593" s="1" t="s">
        <v>267</v>
      </c>
      <c r="R593" s="21"/>
      <c r="S593" s="7" t="str">
        <f>Tabela813[[#This Row],[NR]]&amp;" - "&amp;Tabela813[[#This Row],[Especificação]]</f>
        <v>1.3.6.1.01.1.6.00 - Cessão do Direito de Operacionalização de Pagamentos - Poderes Executivo e Legislativo - Juros de Mora</v>
      </c>
      <c r="T593" s="7" t="str">
        <f>Tabela813[[#This Row],[NR]]&amp;" - "&amp;Tabela813[[#This Row],[Especificação]]</f>
        <v>1.3.6.1.01.1.6.00 - Cessão do Direito de Operacionalização de Pagamentos - Poderes Executivo e Legislativo - Juros de Mora</v>
      </c>
      <c r="U593" s="7" t="str">
        <f>Tabela813[[#This Row],[NR]]&amp; " - "&amp;Tabela813[[#This Row],[Especificação]]</f>
        <v>1.3.6.1.01.1.6.00 - Cessão do Direito de Operacionalização de Pagamentos - Poderes Executivo e Legislativo - Juros de Mora</v>
      </c>
    </row>
    <row r="594" spans="1:21" ht="30" x14ac:dyDescent="0.25">
      <c r="A594" s="84"/>
      <c r="B594" s="73"/>
      <c r="C594" s="26" t="s">
        <v>1558</v>
      </c>
      <c r="D594" s="26" t="s">
        <v>1559</v>
      </c>
      <c r="E594" s="26" t="s">
        <v>1563</v>
      </c>
      <c r="F594" s="26" t="s">
        <v>1558</v>
      </c>
      <c r="G594" s="26" t="s">
        <v>1560</v>
      </c>
      <c r="H594" s="26" t="s">
        <v>1558</v>
      </c>
      <c r="I594" s="26" t="s">
        <v>1565</v>
      </c>
      <c r="J594" s="26" t="s">
        <v>1564</v>
      </c>
      <c r="K594" s="21" t="str">
        <f>IF(Tabela813[[#This Row],[C]]&lt;&gt;"",IF(Tabela813[[#This Row],[RED]]&lt;&gt;"",(Tabela813[[#This Row],[RED]] &amp; "."),"") &amp; CONCATENATE(Tabela813[[#This Row],[C]],".",Tabela813[[#This Row],[O]],".",Tabela813[[#This Row],[E]],".",Tabela813[[#This Row],[D1]],".",Tabela813[[#This Row],[D2]],".",Tabela813[[#This Row],[D3]],".",Tabela813[[#This Row],[T]],".",Tabela813[[#This Row],[D4]]),"")</f>
        <v>1.3.6.1.01.1.7.00</v>
      </c>
      <c r="L594" s="27" t="s">
        <v>1196</v>
      </c>
      <c r="M594" s="21" t="str">
        <f t="shared" si="9"/>
        <v>A</v>
      </c>
      <c r="N594" s="21">
        <f>IF(VALUE(Tabela813[[#This Row],[RED]]) &gt; 0,1,0) + IF(VALUE(J594)&gt;0,8,IF(VALUE(I594)&gt;0,7,IF(VALUE(H594)&gt;0,6,IF(VALUE(G594)&gt;0,5,IF(VALUE(F594)&gt;0,4,IF(VALUE(E594)&gt;0,3,IF(VALUE(D594)&gt;0,2,1)))))))</f>
        <v>7</v>
      </c>
      <c r="O594" s="26" t="s">
        <v>51</v>
      </c>
      <c r="P594" s="1" t="s">
        <v>266</v>
      </c>
      <c r="Q594" s="1" t="s">
        <v>267</v>
      </c>
      <c r="R594" s="21"/>
      <c r="S594" s="7" t="str">
        <f>Tabela813[[#This Row],[NR]]&amp;" - "&amp;Tabela813[[#This Row],[Especificação]]</f>
        <v>1.3.6.1.01.1.7.00 - Cessão do Direito de Operacionalização de Pagamentos - Poderes Executivo e Legislativo - Dívida Ativa - Multas da Dívida Ativa</v>
      </c>
      <c r="T594" s="7" t="str">
        <f>Tabela813[[#This Row],[NR]]&amp;" - "&amp;Tabela813[[#This Row],[Especificação]]</f>
        <v>1.3.6.1.01.1.7.00 - Cessão do Direito de Operacionalização de Pagamentos - Poderes Executivo e Legislativo - Dívida Ativa - Multas da Dívida Ativa</v>
      </c>
      <c r="U594" s="7" t="str">
        <f>Tabela813[[#This Row],[NR]]&amp; " - "&amp;Tabela813[[#This Row],[Especificação]]</f>
        <v>1.3.6.1.01.1.7.00 - Cessão do Direito de Operacionalização de Pagamentos - Poderes Executivo e Legislativo - Dívida Ativa - Multas da Dívida Ativa</v>
      </c>
    </row>
    <row r="595" spans="1:21" ht="30" x14ac:dyDescent="0.25">
      <c r="A595" s="84"/>
      <c r="B595" s="73"/>
      <c r="C595" s="26" t="s">
        <v>1558</v>
      </c>
      <c r="D595" s="26" t="s">
        <v>1559</v>
      </c>
      <c r="E595" s="26" t="s">
        <v>1563</v>
      </c>
      <c r="F595" s="26" t="s">
        <v>1558</v>
      </c>
      <c r="G595" s="26" t="s">
        <v>1560</v>
      </c>
      <c r="H595" s="26" t="s">
        <v>1558</v>
      </c>
      <c r="I595" s="26" t="s">
        <v>1566</v>
      </c>
      <c r="J595" s="26" t="s">
        <v>1564</v>
      </c>
      <c r="K595" s="21" t="str">
        <f>IF(Tabela813[[#This Row],[C]]&lt;&gt;"",IF(Tabela813[[#This Row],[RED]]&lt;&gt;"",(Tabela813[[#This Row],[RED]] &amp; "."),"") &amp; CONCATENATE(Tabela813[[#This Row],[C]],".",Tabela813[[#This Row],[O]],".",Tabela813[[#This Row],[E]],".",Tabela813[[#This Row],[D1]],".",Tabela813[[#This Row],[D2]],".",Tabela813[[#This Row],[D3]],".",Tabela813[[#This Row],[T]],".",Tabela813[[#This Row],[D4]]),"")</f>
        <v>1.3.6.1.01.1.8.00</v>
      </c>
      <c r="L595" s="27" t="s">
        <v>1197</v>
      </c>
      <c r="M595" s="21" t="str">
        <f t="shared" si="9"/>
        <v>A</v>
      </c>
      <c r="N595" s="21">
        <f>IF(VALUE(Tabela813[[#This Row],[RED]]) &gt; 0,1,0) + IF(VALUE(J595)&gt;0,8,IF(VALUE(I595)&gt;0,7,IF(VALUE(H595)&gt;0,6,IF(VALUE(G595)&gt;0,5,IF(VALUE(F595)&gt;0,4,IF(VALUE(E595)&gt;0,3,IF(VALUE(D595)&gt;0,2,1)))))))</f>
        <v>7</v>
      </c>
      <c r="O595" s="26" t="s">
        <v>51</v>
      </c>
      <c r="P595" s="1" t="s">
        <v>266</v>
      </c>
      <c r="Q595" s="1" t="s">
        <v>267</v>
      </c>
      <c r="R595" s="21"/>
      <c r="S595" s="7" t="str">
        <f>Tabela813[[#This Row],[NR]]&amp;" - "&amp;Tabela813[[#This Row],[Especificação]]</f>
        <v>1.3.6.1.01.1.8.00 - Cessão do Direito de Operacionalização de Pagamentos - Poderes Executivo e Legislativo - Juros de Mora da Dívida Ativa</v>
      </c>
      <c r="T595" s="7" t="str">
        <f>Tabela813[[#This Row],[NR]]&amp;" - "&amp;Tabela813[[#This Row],[Especificação]]</f>
        <v>1.3.6.1.01.1.8.00 - Cessão do Direito de Operacionalização de Pagamentos - Poderes Executivo e Legislativo - Juros de Mora da Dívida Ativa</v>
      </c>
      <c r="U595" s="7" t="str">
        <f>Tabela813[[#This Row],[NR]]&amp; " - "&amp;Tabela813[[#This Row],[Especificação]]</f>
        <v>1.3.6.1.01.1.8.00 - Cessão do Direito de Operacionalização de Pagamentos - Poderes Executivo e Legislativo - Juros de Mora da Dívida Ativa</v>
      </c>
    </row>
    <row r="596" spans="1:21" ht="30" x14ac:dyDescent="0.25">
      <c r="A596" s="84"/>
      <c r="B596" s="73"/>
      <c r="C596" s="26" t="s">
        <v>1558</v>
      </c>
      <c r="D596" s="26" t="s">
        <v>1559</v>
      </c>
      <c r="E596" s="26" t="s">
        <v>1570</v>
      </c>
      <c r="F596" s="26" t="s">
        <v>1561</v>
      </c>
      <c r="G596" s="26" t="s">
        <v>1564</v>
      </c>
      <c r="H596" s="26" t="s">
        <v>1561</v>
      </c>
      <c r="I596" s="26" t="s">
        <v>1561</v>
      </c>
      <c r="J596" s="26" t="s">
        <v>1564</v>
      </c>
      <c r="K596" s="21" t="str">
        <f>IF(Tabela813[[#This Row],[C]]&lt;&gt;"",IF(Tabela813[[#This Row],[RED]]&lt;&gt;"",(Tabela813[[#This Row],[RED]] &amp; "."),"") &amp; CONCATENATE(Tabela813[[#This Row],[C]],".",Tabela813[[#This Row],[O]],".",Tabela813[[#This Row],[E]],".",Tabela813[[#This Row],[D1]],".",Tabela813[[#This Row],[D2]],".",Tabela813[[#This Row],[D3]],".",Tabela813[[#This Row],[T]],".",Tabela813[[#This Row],[D4]]),"")</f>
        <v>1.3.9.0.00.0.0.00</v>
      </c>
      <c r="L596" s="27" t="s">
        <v>268</v>
      </c>
      <c r="M596" s="21" t="str">
        <f t="shared" si="9"/>
        <v>S</v>
      </c>
      <c r="N596" s="21">
        <f>IF(VALUE(Tabela813[[#This Row],[RED]]) &gt; 0,1,0) + IF(VALUE(J596)&gt;0,8,IF(VALUE(I596)&gt;0,7,IF(VALUE(H596)&gt;0,6,IF(VALUE(G596)&gt;0,5,IF(VALUE(F596)&gt;0,4,IF(VALUE(E596)&gt;0,3,IF(VALUE(D596)&gt;0,2,1)))))))</f>
        <v>3</v>
      </c>
      <c r="O596" s="26" t="s">
        <v>45</v>
      </c>
      <c r="P596" s="1" t="s">
        <v>269</v>
      </c>
      <c r="Q596" s="1"/>
      <c r="R596" s="21"/>
      <c r="S596" s="7" t="str">
        <f>Tabela813[[#This Row],[NR]]&amp;" - "&amp;Tabela813[[#This Row],[Especificação]]</f>
        <v>1.3.9.0.00.0.0.00 - Demais Receitas Patrimoniais</v>
      </c>
      <c r="T596" s="7" t="str">
        <f>Tabela813[[#This Row],[NR]]&amp;" - "&amp;Tabela813[[#This Row],[Especificação]]</f>
        <v>1.3.9.0.00.0.0.00 - Demais Receitas Patrimoniais</v>
      </c>
      <c r="U596" s="7" t="str">
        <f>Tabela813[[#This Row],[NR]]&amp; " - "&amp;Tabela813[[#This Row],[Especificação]]</f>
        <v>1.3.9.0.00.0.0.00 - Demais Receitas Patrimoniais</v>
      </c>
    </row>
    <row r="597" spans="1:21" ht="30" x14ac:dyDescent="0.25">
      <c r="A597" s="84"/>
      <c r="B597" s="73"/>
      <c r="C597" s="26" t="s">
        <v>1558</v>
      </c>
      <c r="D597" s="26" t="s">
        <v>1559</v>
      </c>
      <c r="E597" s="26" t="s">
        <v>1570</v>
      </c>
      <c r="F597" s="26" t="s">
        <v>1570</v>
      </c>
      <c r="G597" s="26" t="s">
        <v>1564</v>
      </c>
      <c r="H597" s="26" t="s">
        <v>1561</v>
      </c>
      <c r="I597" s="26" t="s">
        <v>1561</v>
      </c>
      <c r="J597" s="26" t="s">
        <v>1564</v>
      </c>
      <c r="K597" s="21" t="str">
        <f>IF(Tabela813[[#This Row],[C]]&lt;&gt;"",IF(Tabela813[[#This Row],[RED]]&lt;&gt;"",(Tabela813[[#This Row],[RED]] &amp; "."),"") &amp; CONCATENATE(Tabela813[[#This Row],[C]],".",Tabela813[[#This Row],[O]],".",Tabela813[[#This Row],[E]],".",Tabela813[[#This Row],[D1]],".",Tabela813[[#This Row],[D2]],".",Tabela813[[#This Row],[D3]],".",Tabela813[[#This Row],[T]],".",Tabela813[[#This Row],[D4]]),"")</f>
        <v>1.3.9.9.00.0.0.00</v>
      </c>
      <c r="L597" s="27" t="s">
        <v>270</v>
      </c>
      <c r="M597" s="21" t="str">
        <f t="shared" si="9"/>
        <v>S</v>
      </c>
      <c r="N597" s="21">
        <f>IF(VALUE(Tabela813[[#This Row],[RED]]) &gt; 0,1,0) + IF(VALUE(J597)&gt;0,8,IF(VALUE(I597)&gt;0,7,IF(VALUE(H597)&gt;0,6,IF(VALUE(G597)&gt;0,5,IF(VALUE(F597)&gt;0,4,IF(VALUE(E597)&gt;0,3,IF(VALUE(D597)&gt;0,2,1)))))))</f>
        <v>4</v>
      </c>
      <c r="O597" s="26" t="s">
        <v>45</v>
      </c>
      <c r="P597" s="1" t="s">
        <v>269</v>
      </c>
      <c r="Q597" s="1"/>
      <c r="R597" s="21"/>
      <c r="S597" s="7" t="str">
        <f>Tabela813[[#This Row],[NR]]&amp;" - "&amp;Tabela813[[#This Row],[Especificação]]</f>
        <v>1.3.9.9.00.0.0.00 - Outras Receitas Patrimoniais</v>
      </c>
      <c r="T597" s="7" t="str">
        <f>Tabela813[[#This Row],[NR]]&amp;" - "&amp;Tabela813[[#This Row],[Especificação]]</f>
        <v>1.3.9.9.00.0.0.00 - Outras Receitas Patrimoniais</v>
      </c>
      <c r="U597" s="7" t="str">
        <f>Tabela813[[#This Row],[NR]]&amp; " - "&amp;Tabela813[[#This Row],[Especificação]]</f>
        <v>1.3.9.9.00.0.0.00 - Outras Receitas Patrimoniais</v>
      </c>
    </row>
    <row r="598" spans="1:21" ht="30" x14ac:dyDescent="0.25">
      <c r="A598" s="84"/>
      <c r="B598" s="73"/>
      <c r="C598" s="26" t="s">
        <v>1558</v>
      </c>
      <c r="D598" s="26" t="s">
        <v>1559</v>
      </c>
      <c r="E598" s="26" t="s">
        <v>1570</v>
      </c>
      <c r="F598" s="26" t="s">
        <v>1570</v>
      </c>
      <c r="G598" s="26" t="s">
        <v>1574</v>
      </c>
      <c r="H598" s="26" t="s">
        <v>1561</v>
      </c>
      <c r="I598" s="26" t="s">
        <v>1561</v>
      </c>
      <c r="J598" s="26" t="s">
        <v>1564</v>
      </c>
      <c r="K598" s="21" t="str">
        <f>IF(Tabela813[[#This Row],[C]]&lt;&gt;"",IF(Tabela813[[#This Row],[RED]]&lt;&gt;"",(Tabela813[[#This Row],[RED]] &amp; "."),"") &amp; CONCATENATE(Tabela813[[#This Row],[C]],".",Tabela813[[#This Row],[O]],".",Tabela813[[#This Row],[E]],".",Tabela813[[#This Row],[D1]],".",Tabela813[[#This Row],[D2]],".",Tabela813[[#This Row],[D3]],".",Tabela813[[#This Row],[T]],".",Tabela813[[#This Row],[D4]]),"")</f>
        <v>1.3.9.9.99.0.0.00</v>
      </c>
      <c r="L598" s="27" t="s">
        <v>270</v>
      </c>
      <c r="M598" s="21" t="str">
        <f t="shared" si="9"/>
        <v>S</v>
      </c>
      <c r="N598" s="21">
        <f>IF(VALUE(Tabela813[[#This Row],[RED]]) &gt; 0,1,0) + IF(VALUE(J598)&gt;0,8,IF(VALUE(I598)&gt;0,7,IF(VALUE(H598)&gt;0,6,IF(VALUE(G598)&gt;0,5,IF(VALUE(F598)&gt;0,4,IF(VALUE(E598)&gt;0,3,IF(VALUE(D598)&gt;0,2,1)))))))</f>
        <v>5</v>
      </c>
      <c r="O598" s="26" t="s">
        <v>51</v>
      </c>
      <c r="P598" s="1" t="s">
        <v>271</v>
      </c>
      <c r="Q598" s="1"/>
      <c r="R598" s="21"/>
      <c r="S598" s="7" t="str">
        <f>Tabela813[[#This Row],[NR]]&amp;" - "&amp;Tabela813[[#This Row],[Especificação]]</f>
        <v>1.3.9.9.99.0.0.00 - Outras Receitas Patrimoniais</v>
      </c>
      <c r="T598" s="7" t="str">
        <f>Tabela813[[#This Row],[NR]]&amp;" - "&amp;Tabela813[[#This Row],[Especificação]]</f>
        <v>1.3.9.9.99.0.0.00 - Outras Receitas Patrimoniais</v>
      </c>
      <c r="U598" s="7" t="str">
        <f>Tabela813[[#This Row],[NR]]&amp; " - "&amp;Tabela813[[#This Row],[Especificação]]</f>
        <v>1.3.9.9.99.0.0.00 - Outras Receitas Patrimoniais</v>
      </c>
    </row>
    <row r="599" spans="1:21" ht="30" x14ac:dyDescent="0.25">
      <c r="A599" s="84"/>
      <c r="B599" s="73"/>
      <c r="C599" s="26" t="s">
        <v>1558</v>
      </c>
      <c r="D599" s="26" t="s">
        <v>1559</v>
      </c>
      <c r="E599" s="26" t="s">
        <v>1570</v>
      </c>
      <c r="F599" s="26" t="s">
        <v>1570</v>
      </c>
      <c r="G599" s="26" t="s">
        <v>1574</v>
      </c>
      <c r="H599" s="26" t="s">
        <v>1561</v>
      </c>
      <c r="I599" s="26" t="s">
        <v>1558</v>
      </c>
      <c r="J599" s="26" t="s">
        <v>1564</v>
      </c>
      <c r="K599" s="21" t="str">
        <f>IF(Tabela813[[#This Row],[C]]&lt;&gt;"",IF(Tabela813[[#This Row],[RED]]&lt;&gt;"",(Tabela813[[#This Row],[RED]] &amp; "."),"") &amp; CONCATENATE(Tabela813[[#This Row],[C]],".",Tabela813[[#This Row],[O]],".",Tabela813[[#This Row],[E]],".",Tabela813[[#This Row],[D1]],".",Tabela813[[#This Row],[D2]],".",Tabela813[[#This Row],[D3]],".",Tabela813[[#This Row],[T]],".",Tabela813[[#This Row],[D4]]),"")</f>
        <v>1.3.9.9.99.0.1.00</v>
      </c>
      <c r="L599" s="27" t="s">
        <v>1198</v>
      </c>
      <c r="M599" s="21" t="str">
        <f t="shared" si="9"/>
        <v>A</v>
      </c>
      <c r="N599" s="21">
        <f>IF(VALUE(Tabela813[[#This Row],[RED]]) &gt; 0,1,0) + IF(VALUE(J599)&gt;0,8,IF(VALUE(I599)&gt;0,7,IF(VALUE(H599)&gt;0,6,IF(VALUE(G599)&gt;0,5,IF(VALUE(F599)&gt;0,4,IF(VALUE(E599)&gt;0,3,IF(VALUE(D599)&gt;0,2,1)))))))</f>
        <v>7</v>
      </c>
      <c r="O599" s="26" t="s">
        <v>51</v>
      </c>
      <c r="P599" s="1" t="s">
        <v>271</v>
      </c>
      <c r="Q599" s="1"/>
      <c r="R599" s="21"/>
      <c r="S599" s="7" t="str">
        <f>Tabela813[[#This Row],[NR]]&amp;" - "&amp;Tabela813[[#This Row],[Especificação]]</f>
        <v>1.3.9.9.99.0.1.00 - Outras Receitas Patrimoniais - Principal</v>
      </c>
      <c r="T599" s="7" t="str">
        <f>Tabela813[[#This Row],[NR]]&amp;" - "&amp;Tabela813[[#This Row],[Especificação]]</f>
        <v>1.3.9.9.99.0.1.00 - Outras Receitas Patrimoniais - Principal</v>
      </c>
      <c r="U599" s="7" t="str">
        <f>Tabela813[[#This Row],[NR]]&amp; " - "&amp;Tabela813[[#This Row],[Especificação]]</f>
        <v>1.3.9.9.99.0.1.00 - Outras Receitas Patrimoniais - Principal</v>
      </c>
    </row>
    <row r="600" spans="1:21" ht="30" x14ac:dyDescent="0.25">
      <c r="A600" s="84"/>
      <c r="B600" s="73"/>
      <c r="C600" s="26" t="s">
        <v>1558</v>
      </c>
      <c r="D600" s="26" t="s">
        <v>1559</v>
      </c>
      <c r="E600" s="26" t="s">
        <v>1570</v>
      </c>
      <c r="F600" s="26" t="s">
        <v>1570</v>
      </c>
      <c r="G600" s="26" t="s">
        <v>1574</v>
      </c>
      <c r="H600" s="26" t="s">
        <v>1561</v>
      </c>
      <c r="I600" s="26" t="s">
        <v>1567</v>
      </c>
      <c r="J600" s="26" t="s">
        <v>1564</v>
      </c>
      <c r="K600" s="21" t="str">
        <f>IF(Tabela813[[#This Row],[C]]&lt;&gt;"",IF(Tabela813[[#This Row],[RED]]&lt;&gt;"",(Tabela813[[#This Row],[RED]] &amp; "."),"") &amp; CONCATENATE(Tabela813[[#This Row],[C]],".",Tabela813[[#This Row],[O]],".",Tabela813[[#This Row],[E]],".",Tabela813[[#This Row],[D1]],".",Tabela813[[#This Row],[D2]],".",Tabela813[[#This Row],[D3]],".",Tabela813[[#This Row],[T]],".",Tabela813[[#This Row],[D4]]),"")</f>
        <v>1.3.9.9.99.0.2.00</v>
      </c>
      <c r="L600" s="27" t="s">
        <v>1199</v>
      </c>
      <c r="M600" s="21" t="str">
        <f t="shared" si="9"/>
        <v>A</v>
      </c>
      <c r="N600" s="21">
        <f>IF(VALUE(Tabela813[[#This Row],[RED]]) &gt; 0,1,0) + IF(VALUE(J600)&gt;0,8,IF(VALUE(I600)&gt;0,7,IF(VALUE(H600)&gt;0,6,IF(VALUE(G600)&gt;0,5,IF(VALUE(F600)&gt;0,4,IF(VALUE(E600)&gt;0,3,IF(VALUE(D600)&gt;0,2,1)))))))</f>
        <v>7</v>
      </c>
      <c r="O600" s="26" t="s">
        <v>51</v>
      </c>
      <c r="P600" s="1" t="s">
        <v>271</v>
      </c>
      <c r="Q600" s="1"/>
      <c r="R600" s="21"/>
      <c r="S600" s="7" t="str">
        <f>Tabela813[[#This Row],[NR]]&amp;" - "&amp;Tabela813[[#This Row],[Especificação]]</f>
        <v>1.3.9.9.99.0.2.00 - Outras Receitas Patrimoniais - Multas e Juros de Mora</v>
      </c>
      <c r="T600" s="7" t="str">
        <f>Tabela813[[#This Row],[NR]]&amp;" - "&amp;Tabela813[[#This Row],[Especificação]]</f>
        <v>1.3.9.9.99.0.2.00 - Outras Receitas Patrimoniais - Multas e Juros de Mora</v>
      </c>
      <c r="U600" s="7" t="str">
        <f>Tabela813[[#This Row],[NR]]&amp; " - "&amp;Tabela813[[#This Row],[Especificação]]</f>
        <v>1.3.9.9.99.0.2.00 - Outras Receitas Patrimoniais - Multas e Juros de Mora</v>
      </c>
    </row>
    <row r="601" spans="1:21" ht="30" x14ac:dyDescent="0.25">
      <c r="A601" s="84"/>
      <c r="B601" s="73"/>
      <c r="C601" s="26" t="s">
        <v>1558</v>
      </c>
      <c r="D601" s="26" t="s">
        <v>1559</v>
      </c>
      <c r="E601" s="26" t="s">
        <v>1570</v>
      </c>
      <c r="F601" s="26" t="s">
        <v>1570</v>
      </c>
      <c r="G601" s="26" t="s">
        <v>1574</v>
      </c>
      <c r="H601" s="26" t="s">
        <v>1561</v>
      </c>
      <c r="I601" s="26" t="s">
        <v>1559</v>
      </c>
      <c r="J601" s="26" t="s">
        <v>1564</v>
      </c>
      <c r="K601" s="21" t="str">
        <f>IF(Tabela813[[#This Row],[C]]&lt;&gt;"",IF(Tabela813[[#This Row],[RED]]&lt;&gt;"",(Tabela813[[#This Row],[RED]] &amp; "."),"") &amp; CONCATENATE(Tabela813[[#This Row],[C]],".",Tabela813[[#This Row],[O]],".",Tabela813[[#This Row],[E]],".",Tabela813[[#This Row],[D1]],".",Tabela813[[#This Row],[D2]],".",Tabela813[[#This Row],[D3]],".",Tabela813[[#This Row],[T]],".",Tabela813[[#This Row],[D4]]),"")</f>
        <v>1.3.9.9.99.0.3.00</v>
      </c>
      <c r="L601" s="27" t="s">
        <v>1200</v>
      </c>
      <c r="M601" s="21" t="str">
        <f t="shared" si="9"/>
        <v>A</v>
      </c>
      <c r="N601" s="21">
        <f>IF(VALUE(Tabela813[[#This Row],[RED]]) &gt; 0,1,0) + IF(VALUE(J601)&gt;0,8,IF(VALUE(I601)&gt;0,7,IF(VALUE(H601)&gt;0,6,IF(VALUE(G601)&gt;0,5,IF(VALUE(F601)&gt;0,4,IF(VALUE(E601)&gt;0,3,IF(VALUE(D601)&gt;0,2,1)))))))</f>
        <v>7</v>
      </c>
      <c r="O601" s="26" t="s">
        <v>51</v>
      </c>
      <c r="P601" s="1" t="s">
        <v>271</v>
      </c>
      <c r="Q601" s="1"/>
      <c r="R601" s="21"/>
      <c r="S601" s="7" t="str">
        <f>Tabela813[[#This Row],[NR]]&amp;" - "&amp;Tabela813[[#This Row],[Especificação]]</f>
        <v>1.3.9.9.99.0.3.00 - Outras Receitas Patrimoniais - Dívida Ativa</v>
      </c>
      <c r="T601" s="7" t="str">
        <f>Tabela813[[#This Row],[NR]]&amp;" - "&amp;Tabela813[[#This Row],[Especificação]]</f>
        <v>1.3.9.9.99.0.3.00 - Outras Receitas Patrimoniais - Dívida Ativa</v>
      </c>
      <c r="U601" s="7" t="str">
        <f>Tabela813[[#This Row],[NR]]&amp; " - "&amp;Tabela813[[#This Row],[Especificação]]</f>
        <v>1.3.9.9.99.0.3.00 - Outras Receitas Patrimoniais - Dívida Ativa</v>
      </c>
    </row>
    <row r="602" spans="1:21" ht="30" x14ac:dyDescent="0.25">
      <c r="A602" s="84"/>
      <c r="B602" s="73"/>
      <c r="C602" s="26" t="s">
        <v>1558</v>
      </c>
      <c r="D602" s="26" t="s">
        <v>1559</v>
      </c>
      <c r="E602" s="26" t="s">
        <v>1570</v>
      </c>
      <c r="F602" s="26" t="s">
        <v>1570</v>
      </c>
      <c r="G602" s="26" t="s">
        <v>1574</v>
      </c>
      <c r="H602" s="26" t="s">
        <v>1561</v>
      </c>
      <c r="I602" s="26" t="s">
        <v>1568</v>
      </c>
      <c r="J602" s="26" t="s">
        <v>1564</v>
      </c>
      <c r="K602" s="21" t="str">
        <f>IF(Tabela813[[#This Row],[C]]&lt;&gt;"",IF(Tabela813[[#This Row],[RED]]&lt;&gt;"",(Tabela813[[#This Row],[RED]] &amp; "."),"") &amp; CONCATENATE(Tabela813[[#This Row],[C]],".",Tabela813[[#This Row],[O]],".",Tabela813[[#This Row],[E]],".",Tabela813[[#This Row],[D1]],".",Tabela813[[#This Row],[D2]],".",Tabela813[[#This Row],[D3]],".",Tabela813[[#This Row],[T]],".",Tabela813[[#This Row],[D4]]),"")</f>
        <v>1.3.9.9.99.0.4.00</v>
      </c>
      <c r="L602" s="27" t="s">
        <v>1201</v>
      </c>
      <c r="M602" s="21" t="str">
        <f t="shared" si="9"/>
        <v>A</v>
      </c>
      <c r="N602" s="21">
        <f>IF(VALUE(Tabela813[[#This Row],[RED]]) &gt; 0,1,0) + IF(VALUE(J602)&gt;0,8,IF(VALUE(I602)&gt;0,7,IF(VALUE(H602)&gt;0,6,IF(VALUE(G602)&gt;0,5,IF(VALUE(F602)&gt;0,4,IF(VALUE(E602)&gt;0,3,IF(VALUE(D602)&gt;0,2,1)))))))</f>
        <v>7</v>
      </c>
      <c r="O602" s="26" t="s">
        <v>51</v>
      </c>
      <c r="P602" s="1" t="s">
        <v>271</v>
      </c>
      <c r="Q602" s="1"/>
      <c r="R602" s="21"/>
      <c r="S602" s="7" t="str">
        <f>Tabela813[[#This Row],[NR]]&amp;" - "&amp;Tabela813[[#This Row],[Especificação]]</f>
        <v>1.3.9.9.99.0.4.00 - Outras Receitas Patrimoniais - Dívida Ativa - Multas e Juros de Mora da Dívida Ativa</v>
      </c>
      <c r="T602" s="7" t="str">
        <f>Tabela813[[#This Row],[NR]]&amp;" - "&amp;Tabela813[[#This Row],[Especificação]]</f>
        <v>1.3.9.9.99.0.4.00 - Outras Receitas Patrimoniais - Dívida Ativa - Multas e Juros de Mora da Dívida Ativa</v>
      </c>
      <c r="U602" s="7" t="str">
        <f>Tabela813[[#This Row],[NR]]&amp; " - "&amp;Tabela813[[#This Row],[Especificação]]</f>
        <v>1.3.9.9.99.0.4.00 - Outras Receitas Patrimoniais - Dívida Ativa - Multas e Juros de Mora da Dívida Ativa</v>
      </c>
    </row>
    <row r="603" spans="1:21" ht="30" x14ac:dyDescent="0.25">
      <c r="A603" s="84"/>
      <c r="B603" s="73"/>
      <c r="C603" s="26" t="s">
        <v>1558</v>
      </c>
      <c r="D603" s="26" t="s">
        <v>1559</v>
      </c>
      <c r="E603" s="26" t="s">
        <v>1570</v>
      </c>
      <c r="F603" s="26" t="s">
        <v>1570</v>
      </c>
      <c r="G603" s="26" t="s">
        <v>1574</v>
      </c>
      <c r="H603" s="26" t="s">
        <v>1561</v>
      </c>
      <c r="I603" s="26" t="s">
        <v>1569</v>
      </c>
      <c r="J603" s="26" t="s">
        <v>1564</v>
      </c>
      <c r="K603" s="21" t="str">
        <f>IF(Tabela813[[#This Row],[C]]&lt;&gt;"",IF(Tabela813[[#This Row],[RED]]&lt;&gt;"",(Tabela813[[#This Row],[RED]] &amp; "."),"") &amp; CONCATENATE(Tabela813[[#This Row],[C]],".",Tabela813[[#This Row],[O]],".",Tabela813[[#This Row],[E]],".",Tabela813[[#This Row],[D1]],".",Tabela813[[#This Row],[D2]],".",Tabela813[[#This Row],[D3]],".",Tabela813[[#This Row],[T]],".",Tabela813[[#This Row],[D4]]),"")</f>
        <v>1.3.9.9.99.0.5.00</v>
      </c>
      <c r="L603" s="27" t="s">
        <v>1202</v>
      </c>
      <c r="M603" s="21" t="str">
        <f t="shared" si="9"/>
        <v>A</v>
      </c>
      <c r="N603" s="21">
        <f>IF(VALUE(Tabela813[[#This Row],[RED]]) &gt; 0,1,0) + IF(VALUE(J603)&gt;0,8,IF(VALUE(I603)&gt;0,7,IF(VALUE(H603)&gt;0,6,IF(VALUE(G603)&gt;0,5,IF(VALUE(F603)&gt;0,4,IF(VALUE(E603)&gt;0,3,IF(VALUE(D603)&gt;0,2,1)))))))</f>
        <v>7</v>
      </c>
      <c r="O603" s="26" t="s">
        <v>51</v>
      </c>
      <c r="P603" s="1" t="s">
        <v>271</v>
      </c>
      <c r="Q603" s="1"/>
      <c r="R603" s="21"/>
      <c r="S603" s="7" t="str">
        <f>Tabela813[[#This Row],[NR]]&amp;" - "&amp;Tabela813[[#This Row],[Especificação]]</f>
        <v>1.3.9.9.99.0.5.00 - Outras Receitas Patrimoniais - Multas</v>
      </c>
      <c r="T603" s="7" t="str">
        <f>Tabela813[[#This Row],[NR]]&amp;" - "&amp;Tabela813[[#This Row],[Especificação]]</f>
        <v>1.3.9.9.99.0.5.00 - Outras Receitas Patrimoniais - Multas</v>
      </c>
      <c r="U603" s="7" t="str">
        <f>Tabela813[[#This Row],[NR]]&amp; " - "&amp;Tabela813[[#This Row],[Especificação]]</f>
        <v>1.3.9.9.99.0.5.00 - Outras Receitas Patrimoniais - Multas</v>
      </c>
    </row>
    <row r="604" spans="1:21" ht="30" x14ac:dyDescent="0.25">
      <c r="A604" s="84"/>
      <c r="B604" s="73"/>
      <c r="C604" s="26" t="s">
        <v>1558</v>
      </c>
      <c r="D604" s="26" t="s">
        <v>1559</v>
      </c>
      <c r="E604" s="26" t="s">
        <v>1570</v>
      </c>
      <c r="F604" s="26" t="s">
        <v>1570</v>
      </c>
      <c r="G604" s="26" t="s">
        <v>1574</v>
      </c>
      <c r="H604" s="26" t="s">
        <v>1561</v>
      </c>
      <c r="I604" s="26" t="s">
        <v>1563</v>
      </c>
      <c r="J604" s="26" t="s">
        <v>1564</v>
      </c>
      <c r="K604" s="21" t="str">
        <f>IF(Tabela813[[#This Row],[C]]&lt;&gt;"",IF(Tabela813[[#This Row],[RED]]&lt;&gt;"",(Tabela813[[#This Row],[RED]] &amp; "."),"") &amp; CONCATENATE(Tabela813[[#This Row],[C]],".",Tabela813[[#This Row],[O]],".",Tabela813[[#This Row],[E]],".",Tabela813[[#This Row],[D1]],".",Tabela813[[#This Row],[D2]],".",Tabela813[[#This Row],[D3]],".",Tabela813[[#This Row],[T]],".",Tabela813[[#This Row],[D4]]),"")</f>
        <v>1.3.9.9.99.0.6.00</v>
      </c>
      <c r="L604" s="27" t="s">
        <v>1203</v>
      </c>
      <c r="M604" s="21" t="str">
        <f t="shared" si="9"/>
        <v>A</v>
      </c>
      <c r="N604" s="21">
        <f>IF(VALUE(Tabela813[[#This Row],[RED]]) &gt; 0,1,0) + IF(VALUE(J604)&gt;0,8,IF(VALUE(I604)&gt;0,7,IF(VALUE(H604)&gt;0,6,IF(VALUE(G604)&gt;0,5,IF(VALUE(F604)&gt;0,4,IF(VALUE(E604)&gt;0,3,IF(VALUE(D604)&gt;0,2,1)))))))</f>
        <v>7</v>
      </c>
      <c r="O604" s="26" t="s">
        <v>51</v>
      </c>
      <c r="P604" s="1" t="s">
        <v>271</v>
      </c>
      <c r="Q604" s="1"/>
      <c r="R604" s="21"/>
      <c r="S604" s="7" t="str">
        <f>Tabela813[[#This Row],[NR]]&amp;" - "&amp;Tabela813[[#This Row],[Especificação]]</f>
        <v>1.3.9.9.99.0.6.00 - Outras Receitas Patrimoniais - Juros de Mora</v>
      </c>
      <c r="T604" s="7" t="str">
        <f>Tabela813[[#This Row],[NR]]&amp;" - "&amp;Tabela813[[#This Row],[Especificação]]</f>
        <v>1.3.9.9.99.0.6.00 - Outras Receitas Patrimoniais - Juros de Mora</v>
      </c>
      <c r="U604" s="7" t="str">
        <f>Tabela813[[#This Row],[NR]]&amp; " - "&amp;Tabela813[[#This Row],[Especificação]]</f>
        <v>1.3.9.9.99.0.6.00 - Outras Receitas Patrimoniais - Juros de Mora</v>
      </c>
    </row>
    <row r="605" spans="1:21" ht="30" x14ac:dyDescent="0.25">
      <c r="A605" s="84"/>
      <c r="B605" s="73"/>
      <c r="C605" s="26" t="s">
        <v>1558</v>
      </c>
      <c r="D605" s="26" t="s">
        <v>1559</v>
      </c>
      <c r="E605" s="26" t="s">
        <v>1570</v>
      </c>
      <c r="F605" s="26" t="s">
        <v>1570</v>
      </c>
      <c r="G605" s="26" t="s">
        <v>1574</v>
      </c>
      <c r="H605" s="26" t="s">
        <v>1561</v>
      </c>
      <c r="I605" s="26" t="s">
        <v>1565</v>
      </c>
      <c r="J605" s="26" t="s">
        <v>1564</v>
      </c>
      <c r="K605" s="21" t="str">
        <f>IF(Tabela813[[#This Row],[C]]&lt;&gt;"",IF(Tabela813[[#This Row],[RED]]&lt;&gt;"",(Tabela813[[#This Row],[RED]] &amp; "."),"") &amp; CONCATENATE(Tabela813[[#This Row],[C]],".",Tabela813[[#This Row],[O]],".",Tabela813[[#This Row],[E]],".",Tabela813[[#This Row],[D1]],".",Tabela813[[#This Row],[D2]],".",Tabela813[[#This Row],[D3]],".",Tabela813[[#This Row],[T]],".",Tabela813[[#This Row],[D4]]),"")</f>
        <v>1.3.9.9.99.0.7.00</v>
      </c>
      <c r="L605" s="27" t="s">
        <v>1204</v>
      </c>
      <c r="M605" s="21" t="str">
        <f t="shared" si="9"/>
        <v>A</v>
      </c>
      <c r="N605" s="21">
        <f>IF(VALUE(Tabela813[[#This Row],[RED]]) &gt; 0,1,0) + IF(VALUE(J605)&gt;0,8,IF(VALUE(I605)&gt;0,7,IF(VALUE(H605)&gt;0,6,IF(VALUE(G605)&gt;0,5,IF(VALUE(F605)&gt;0,4,IF(VALUE(E605)&gt;0,3,IF(VALUE(D605)&gt;0,2,1)))))))</f>
        <v>7</v>
      </c>
      <c r="O605" s="26" t="s">
        <v>51</v>
      </c>
      <c r="P605" s="1" t="s">
        <v>271</v>
      </c>
      <c r="Q605" s="1"/>
      <c r="R605" s="21"/>
      <c r="S605" s="7" t="str">
        <f>Tabela813[[#This Row],[NR]]&amp;" - "&amp;Tabela813[[#This Row],[Especificação]]</f>
        <v>1.3.9.9.99.0.7.00 - Outras Receitas Patrimoniais - Dívida Ativa - Multas da Dívida Ativa</v>
      </c>
      <c r="T605" s="7" t="str">
        <f>Tabela813[[#This Row],[NR]]&amp;" - "&amp;Tabela813[[#This Row],[Especificação]]</f>
        <v>1.3.9.9.99.0.7.00 - Outras Receitas Patrimoniais - Dívida Ativa - Multas da Dívida Ativa</v>
      </c>
      <c r="U605" s="7" t="str">
        <f>Tabela813[[#This Row],[NR]]&amp; " - "&amp;Tabela813[[#This Row],[Especificação]]</f>
        <v>1.3.9.9.99.0.7.00 - Outras Receitas Patrimoniais - Dívida Ativa - Multas da Dívida Ativa</v>
      </c>
    </row>
    <row r="606" spans="1:21" ht="30" x14ac:dyDescent="0.25">
      <c r="A606" s="84"/>
      <c r="B606" s="73"/>
      <c r="C606" s="26" t="s">
        <v>1558</v>
      </c>
      <c r="D606" s="26" t="s">
        <v>1559</v>
      </c>
      <c r="E606" s="26" t="s">
        <v>1570</v>
      </c>
      <c r="F606" s="26" t="s">
        <v>1570</v>
      </c>
      <c r="G606" s="26" t="s">
        <v>1574</v>
      </c>
      <c r="H606" s="26" t="s">
        <v>1561</v>
      </c>
      <c r="I606" s="26" t="s">
        <v>1566</v>
      </c>
      <c r="J606" s="26" t="s">
        <v>1564</v>
      </c>
      <c r="K606" s="21" t="str">
        <f>IF(Tabela813[[#This Row],[C]]&lt;&gt;"",IF(Tabela813[[#This Row],[RED]]&lt;&gt;"",(Tabela813[[#This Row],[RED]] &amp; "."),"") &amp; CONCATENATE(Tabela813[[#This Row],[C]],".",Tabela813[[#This Row],[O]],".",Tabela813[[#This Row],[E]],".",Tabela813[[#This Row],[D1]],".",Tabela813[[#This Row],[D2]],".",Tabela813[[#This Row],[D3]],".",Tabela813[[#This Row],[T]],".",Tabela813[[#This Row],[D4]]),"")</f>
        <v>1.3.9.9.99.0.8.00</v>
      </c>
      <c r="L606" s="27" t="s">
        <v>1205</v>
      </c>
      <c r="M606" s="21" t="str">
        <f t="shared" si="9"/>
        <v>A</v>
      </c>
      <c r="N606" s="21">
        <f>IF(VALUE(Tabela813[[#This Row],[RED]]) &gt; 0,1,0) + IF(VALUE(J606)&gt;0,8,IF(VALUE(I606)&gt;0,7,IF(VALUE(H606)&gt;0,6,IF(VALUE(G606)&gt;0,5,IF(VALUE(F606)&gt;0,4,IF(VALUE(E606)&gt;0,3,IF(VALUE(D606)&gt;0,2,1)))))))</f>
        <v>7</v>
      </c>
      <c r="O606" s="26" t="s">
        <v>51</v>
      </c>
      <c r="P606" s="1" t="s">
        <v>271</v>
      </c>
      <c r="Q606" s="1"/>
      <c r="R606" s="21"/>
      <c r="S606" s="7" t="str">
        <f>Tabela813[[#This Row],[NR]]&amp;" - "&amp;Tabela813[[#This Row],[Especificação]]</f>
        <v>1.3.9.9.99.0.8.00 - Outras Receitas Patrimoniais - Juros de Mora da Dívida Ativa</v>
      </c>
      <c r="T606" s="7" t="str">
        <f>Tabela813[[#This Row],[NR]]&amp;" - "&amp;Tabela813[[#This Row],[Especificação]]</f>
        <v>1.3.9.9.99.0.8.00 - Outras Receitas Patrimoniais - Juros de Mora da Dívida Ativa</v>
      </c>
      <c r="U606" s="7" t="str">
        <f>Tabela813[[#This Row],[NR]]&amp; " - "&amp;Tabela813[[#This Row],[Especificação]]</f>
        <v>1.3.9.9.99.0.8.00 - Outras Receitas Patrimoniais - Juros de Mora da Dívida Ativa</v>
      </c>
    </row>
    <row r="607" spans="1:21" ht="30" x14ac:dyDescent="0.25">
      <c r="A607" s="84"/>
      <c r="B607" s="73"/>
      <c r="C607" s="26" t="s">
        <v>1558</v>
      </c>
      <c r="D607" s="26" t="s">
        <v>1568</v>
      </c>
      <c r="E607" s="26" t="s">
        <v>1561</v>
      </c>
      <c r="F607" s="26" t="s">
        <v>1561</v>
      </c>
      <c r="G607" s="26" t="s">
        <v>1564</v>
      </c>
      <c r="H607" s="26" t="s">
        <v>1561</v>
      </c>
      <c r="I607" s="26" t="s">
        <v>1561</v>
      </c>
      <c r="J607" s="26" t="s">
        <v>1564</v>
      </c>
      <c r="K607" s="21" t="str">
        <f>IF(Tabela813[[#This Row],[C]]&lt;&gt;"",IF(Tabela813[[#This Row],[RED]]&lt;&gt;"",(Tabela813[[#This Row],[RED]] &amp; "."),"") &amp; CONCATENATE(Tabela813[[#This Row],[C]],".",Tabela813[[#This Row],[O]],".",Tabela813[[#This Row],[E]],".",Tabela813[[#This Row],[D1]],".",Tabela813[[#This Row],[D2]],".",Tabela813[[#This Row],[D3]],".",Tabela813[[#This Row],[T]],".",Tabela813[[#This Row],[D4]]),"")</f>
        <v>1.4.0.0.00.0.0.00</v>
      </c>
      <c r="L607" s="27" t="s">
        <v>272</v>
      </c>
      <c r="M607" s="21" t="str">
        <f t="shared" si="9"/>
        <v>S</v>
      </c>
      <c r="N607" s="21">
        <f>IF(VALUE(Tabela813[[#This Row],[RED]]) &gt; 0,1,0) + IF(VALUE(J607)&gt;0,8,IF(VALUE(I607)&gt;0,7,IF(VALUE(H607)&gt;0,6,IF(VALUE(G607)&gt;0,5,IF(VALUE(F607)&gt;0,4,IF(VALUE(E607)&gt;0,3,IF(VALUE(D607)&gt;0,2,1)))))))</f>
        <v>2</v>
      </c>
      <c r="O607" s="26" t="s">
        <v>45</v>
      </c>
      <c r="P607" s="1" t="s">
        <v>273</v>
      </c>
      <c r="Q607" s="1"/>
      <c r="R607" s="21"/>
      <c r="S607" s="7" t="str">
        <f>Tabela813[[#This Row],[NR]]&amp;" - "&amp;Tabela813[[#This Row],[Especificação]]</f>
        <v>1.4.0.0.00.0.0.00 - Receita Agropecuária</v>
      </c>
      <c r="T607" s="7" t="str">
        <f>Tabela813[[#This Row],[NR]]&amp;" - "&amp;Tabela813[[#This Row],[Especificação]]</f>
        <v>1.4.0.0.00.0.0.00 - Receita Agropecuária</v>
      </c>
      <c r="U607" s="7" t="str">
        <f>Tabela813[[#This Row],[NR]]&amp; " - "&amp;Tabela813[[#This Row],[Especificação]]</f>
        <v>1.4.0.0.00.0.0.00 - Receita Agropecuária</v>
      </c>
    </row>
    <row r="608" spans="1:21" ht="30" x14ac:dyDescent="0.25">
      <c r="A608" s="84"/>
      <c r="B608" s="73"/>
      <c r="C608" s="26" t="s">
        <v>1558</v>
      </c>
      <c r="D608" s="26" t="s">
        <v>1568</v>
      </c>
      <c r="E608" s="26" t="s">
        <v>1558</v>
      </c>
      <c r="F608" s="26" t="s">
        <v>1561</v>
      </c>
      <c r="G608" s="26" t="s">
        <v>1564</v>
      </c>
      <c r="H608" s="26" t="s">
        <v>1561</v>
      </c>
      <c r="I608" s="26" t="s">
        <v>1561</v>
      </c>
      <c r="J608" s="26" t="s">
        <v>1564</v>
      </c>
      <c r="K608" s="21" t="str">
        <f>IF(Tabela813[[#This Row],[C]]&lt;&gt;"",IF(Tabela813[[#This Row],[RED]]&lt;&gt;"",(Tabela813[[#This Row],[RED]] &amp; "."),"") &amp; CONCATENATE(Tabela813[[#This Row],[C]],".",Tabela813[[#This Row],[O]],".",Tabela813[[#This Row],[E]],".",Tabela813[[#This Row],[D1]],".",Tabela813[[#This Row],[D2]],".",Tabela813[[#This Row],[D3]],".",Tabela813[[#This Row],[T]],".",Tabela813[[#This Row],[D4]]),"")</f>
        <v>1.4.1.0.00.0.0.00</v>
      </c>
      <c r="L608" s="27" t="s">
        <v>272</v>
      </c>
      <c r="M608" s="21" t="str">
        <f t="shared" si="9"/>
        <v>S</v>
      </c>
      <c r="N608" s="21">
        <f>IF(VALUE(Tabela813[[#This Row],[RED]]) &gt; 0,1,0) + IF(VALUE(J608)&gt;0,8,IF(VALUE(I608)&gt;0,7,IF(VALUE(H608)&gt;0,6,IF(VALUE(G608)&gt;0,5,IF(VALUE(F608)&gt;0,4,IF(VALUE(E608)&gt;0,3,IF(VALUE(D608)&gt;0,2,1)))))))</f>
        <v>3</v>
      </c>
      <c r="O608" s="26" t="s">
        <v>45</v>
      </c>
      <c r="P608" s="1" t="s">
        <v>273</v>
      </c>
      <c r="Q608" s="1"/>
      <c r="R608" s="21"/>
      <c r="S608" s="7" t="str">
        <f>Tabela813[[#This Row],[NR]]&amp;" - "&amp;Tabela813[[#This Row],[Especificação]]</f>
        <v>1.4.1.0.00.0.0.00 - Receita Agropecuária</v>
      </c>
      <c r="T608" s="7" t="str">
        <f>Tabela813[[#This Row],[NR]]&amp;" - "&amp;Tabela813[[#This Row],[Especificação]]</f>
        <v>1.4.1.0.00.0.0.00 - Receita Agropecuária</v>
      </c>
      <c r="U608" s="7" t="str">
        <f>Tabela813[[#This Row],[NR]]&amp; " - "&amp;Tabela813[[#This Row],[Especificação]]</f>
        <v>1.4.1.0.00.0.0.00 - Receita Agropecuária</v>
      </c>
    </row>
    <row r="609" spans="1:21" ht="30" x14ac:dyDescent="0.25">
      <c r="A609" s="84"/>
      <c r="B609" s="73"/>
      <c r="C609" s="26" t="s">
        <v>1558</v>
      </c>
      <c r="D609" s="26" t="s">
        <v>1568</v>
      </c>
      <c r="E609" s="26" t="s">
        <v>1558</v>
      </c>
      <c r="F609" s="26" t="s">
        <v>1558</v>
      </c>
      <c r="G609" s="26" t="s">
        <v>1564</v>
      </c>
      <c r="H609" s="26" t="s">
        <v>1561</v>
      </c>
      <c r="I609" s="26" t="s">
        <v>1561</v>
      </c>
      <c r="J609" s="26" t="s">
        <v>1564</v>
      </c>
      <c r="K609" s="21" t="str">
        <f>IF(Tabela813[[#This Row],[C]]&lt;&gt;"",IF(Tabela813[[#This Row],[RED]]&lt;&gt;"",(Tabela813[[#This Row],[RED]] &amp; "."),"") &amp; CONCATENATE(Tabela813[[#This Row],[C]],".",Tabela813[[#This Row],[O]],".",Tabela813[[#This Row],[E]],".",Tabela813[[#This Row],[D1]],".",Tabela813[[#This Row],[D2]],".",Tabela813[[#This Row],[D3]],".",Tabela813[[#This Row],[T]],".",Tabela813[[#This Row],[D4]]),"")</f>
        <v>1.4.1.1.00.0.0.00</v>
      </c>
      <c r="L609" s="27" t="s">
        <v>272</v>
      </c>
      <c r="M609" s="21" t="str">
        <f t="shared" si="9"/>
        <v>S</v>
      </c>
      <c r="N609" s="21">
        <f>IF(VALUE(Tabela813[[#This Row],[RED]]) &gt; 0,1,0) + IF(VALUE(J609)&gt;0,8,IF(VALUE(I609)&gt;0,7,IF(VALUE(H609)&gt;0,6,IF(VALUE(G609)&gt;0,5,IF(VALUE(F609)&gt;0,4,IF(VALUE(E609)&gt;0,3,IF(VALUE(D609)&gt;0,2,1)))))))</f>
        <v>4</v>
      </c>
      <c r="O609" s="26" t="s">
        <v>45</v>
      </c>
      <c r="P609" s="1" t="s">
        <v>273</v>
      </c>
      <c r="Q609" s="1"/>
      <c r="R609" s="21"/>
      <c r="S609" s="7" t="str">
        <f>Tabela813[[#This Row],[NR]]&amp;" - "&amp;Tabela813[[#This Row],[Especificação]]</f>
        <v>1.4.1.1.00.0.0.00 - Receita Agropecuária</v>
      </c>
      <c r="T609" s="7" t="str">
        <f>Tabela813[[#This Row],[NR]]&amp;" - "&amp;Tabela813[[#This Row],[Especificação]]</f>
        <v>1.4.1.1.00.0.0.00 - Receita Agropecuária</v>
      </c>
      <c r="U609" s="7" t="str">
        <f>Tabela813[[#This Row],[NR]]&amp; " - "&amp;Tabela813[[#This Row],[Especificação]]</f>
        <v>1.4.1.1.00.0.0.00 - Receita Agropecuária</v>
      </c>
    </row>
    <row r="610" spans="1:21" ht="60" x14ac:dyDescent="0.25">
      <c r="A610" s="84"/>
      <c r="B610" s="73"/>
      <c r="C610" s="26" t="s">
        <v>1558</v>
      </c>
      <c r="D610" s="26" t="s">
        <v>1568</v>
      </c>
      <c r="E610" s="26" t="s">
        <v>1558</v>
      </c>
      <c r="F610" s="26" t="s">
        <v>1558</v>
      </c>
      <c r="G610" s="26" t="s">
        <v>1560</v>
      </c>
      <c r="H610" s="26" t="s">
        <v>1561</v>
      </c>
      <c r="I610" s="26" t="s">
        <v>1561</v>
      </c>
      <c r="J610" s="26" t="s">
        <v>1564</v>
      </c>
      <c r="K610" s="21" t="str">
        <f>IF(Tabela813[[#This Row],[C]]&lt;&gt;"",IF(Tabela813[[#This Row],[RED]]&lt;&gt;"",(Tabela813[[#This Row],[RED]] &amp; "."),"") &amp; CONCATENATE(Tabela813[[#This Row],[C]],".",Tabela813[[#This Row],[O]],".",Tabela813[[#This Row],[E]],".",Tabela813[[#This Row],[D1]],".",Tabela813[[#This Row],[D2]],".",Tabela813[[#This Row],[D3]],".",Tabela813[[#This Row],[T]],".",Tabela813[[#This Row],[D4]]),"")</f>
        <v>1.4.1.1.01.0.0.00</v>
      </c>
      <c r="L610" s="27" t="s">
        <v>272</v>
      </c>
      <c r="M610" s="21" t="str">
        <f t="shared" si="9"/>
        <v>S</v>
      </c>
      <c r="N610" s="21">
        <f>IF(VALUE(Tabela813[[#This Row],[RED]]) &gt; 0,1,0) + IF(VALUE(J610)&gt;0,8,IF(VALUE(I610)&gt;0,7,IF(VALUE(H610)&gt;0,6,IF(VALUE(G610)&gt;0,5,IF(VALUE(F610)&gt;0,4,IF(VALUE(E610)&gt;0,3,IF(VALUE(D610)&gt;0,2,1)))))))</f>
        <v>5</v>
      </c>
      <c r="O610" s="26" t="s">
        <v>51</v>
      </c>
      <c r="P610" s="1" t="s">
        <v>274</v>
      </c>
      <c r="Q610" s="1"/>
      <c r="R610" s="21"/>
      <c r="S610" s="7" t="str">
        <f>Tabela813[[#This Row],[NR]]&amp;" - "&amp;Tabela813[[#This Row],[Especificação]]</f>
        <v>1.4.1.1.01.0.0.00 - Receita Agropecuária</v>
      </c>
      <c r="T610" s="7" t="str">
        <f>Tabela813[[#This Row],[NR]]&amp;" - "&amp;Tabela813[[#This Row],[Especificação]]</f>
        <v>1.4.1.1.01.0.0.00 - Receita Agropecuária</v>
      </c>
      <c r="U610" s="7" t="str">
        <f>Tabela813[[#This Row],[NR]]&amp; " - "&amp;Tabela813[[#This Row],[Especificação]]</f>
        <v>1.4.1.1.01.0.0.00 - Receita Agropecuária</v>
      </c>
    </row>
    <row r="611" spans="1:21" ht="60" x14ac:dyDescent="0.25">
      <c r="A611" s="84"/>
      <c r="B611" s="73"/>
      <c r="C611" s="26" t="s">
        <v>1558</v>
      </c>
      <c r="D611" s="26" t="s">
        <v>1568</v>
      </c>
      <c r="E611" s="26" t="s">
        <v>1558</v>
      </c>
      <c r="F611" s="26" t="s">
        <v>1558</v>
      </c>
      <c r="G611" s="26" t="s">
        <v>1560</v>
      </c>
      <c r="H611" s="26" t="s">
        <v>1561</v>
      </c>
      <c r="I611" s="26" t="s">
        <v>1558</v>
      </c>
      <c r="J611" s="26" t="s">
        <v>1564</v>
      </c>
      <c r="K611" s="21" t="str">
        <f>IF(Tabela813[[#This Row],[C]]&lt;&gt;"",IF(Tabela813[[#This Row],[RED]]&lt;&gt;"",(Tabela813[[#This Row],[RED]] &amp; "."),"") &amp; CONCATENATE(Tabela813[[#This Row],[C]],".",Tabela813[[#This Row],[O]],".",Tabela813[[#This Row],[E]],".",Tabela813[[#This Row],[D1]],".",Tabela813[[#This Row],[D2]],".",Tabela813[[#This Row],[D3]],".",Tabela813[[#This Row],[T]],".",Tabela813[[#This Row],[D4]]),"")</f>
        <v>1.4.1.1.01.0.1.00</v>
      </c>
      <c r="L611" s="27" t="s">
        <v>1206</v>
      </c>
      <c r="M611" s="21" t="str">
        <f t="shared" si="9"/>
        <v>A</v>
      </c>
      <c r="N611" s="21">
        <f>IF(VALUE(Tabela813[[#This Row],[RED]]) &gt; 0,1,0) + IF(VALUE(J611)&gt;0,8,IF(VALUE(I611)&gt;0,7,IF(VALUE(H611)&gt;0,6,IF(VALUE(G611)&gt;0,5,IF(VALUE(F611)&gt;0,4,IF(VALUE(E611)&gt;0,3,IF(VALUE(D611)&gt;0,2,1)))))))</f>
        <v>7</v>
      </c>
      <c r="O611" s="26" t="s">
        <v>51</v>
      </c>
      <c r="P611" s="1" t="s">
        <v>274</v>
      </c>
      <c r="Q611" s="1"/>
      <c r="R611" s="21"/>
      <c r="S611" s="7" t="str">
        <f>Tabela813[[#This Row],[NR]]&amp;" - "&amp;Tabela813[[#This Row],[Especificação]]</f>
        <v>1.4.1.1.01.0.1.00 - Receita Agropecuária - Principal</v>
      </c>
      <c r="T611" s="7" t="str">
        <f>Tabela813[[#This Row],[NR]]&amp;" - "&amp;Tabela813[[#This Row],[Especificação]]</f>
        <v>1.4.1.1.01.0.1.00 - Receita Agropecuária - Principal</v>
      </c>
      <c r="U611" s="7" t="str">
        <f>Tabela813[[#This Row],[NR]]&amp; " - "&amp;Tabela813[[#This Row],[Especificação]]</f>
        <v>1.4.1.1.01.0.1.00 - Receita Agropecuária - Principal</v>
      </c>
    </row>
    <row r="612" spans="1:21" ht="60" x14ac:dyDescent="0.25">
      <c r="A612" s="84"/>
      <c r="B612" s="73"/>
      <c r="C612" s="26" t="s">
        <v>1558</v>
      </c>
      <c r="D612" s="26" t="s">
        <v>1568</v>
      </c>
      <c r="E612" s="26" t="s">
        <v>1558</v>
      </c>
      <c r="F612" s="26" t="s">
        <v>1558</v>
      </c>
      <c r="G612" s="26" t="s">
        <v>1560</v>
      </c>
      <c r="H612" s="26" t="s">
        <v>1561</v>
      </c>
      <c r="I612" s="26" t="s">
        <v>1567</v>
      </c>
      <c r="J612" s="26" t="s">
        <v>1564</v>
      </c>
      <c r="K612" s="21" t="str">
        <f>IF(Tabela813[[#This Row],[C]]&lt;&gt;"",IF(Tabela813[[#This Row],[RED]]&lt;&gt;"",(Tabela813[[#This Row],[RED]] &amp; "."),"") &amp; CONCATENATE(Tabela813[[#This Row],[C]],".",Tabela813[[#This Row],[O]],".",Tabela813[[#This Row],[E]],".",Tabela813[[#This Row],[D1]],".",Tabela813[[#This Row],[D2]],".",Tabela813[[#This Row],[D3]],".",Tabela813[[#This Row],[T]],".",Tabela813[[#This Row],[D4]]),"")</f>
        <v>1.4.1.1.01.0.2.00</v>
      </c>
      <c r="L612" s="27" t="s">
        <v>1207</v>
      </c>
      <c r="M612" s="21" t="str">
        <f t="shared" si="9"/>
        <v>A</v>
      </c>
      <c r="N612" s="21">
        <f>IF(VALUE(Tabela813[[#This Row],[RED]]) &gt; 0,1,0) + IF(VALUE(J612)&gt;0,8,IF(VALUE(I612)&gt;0,7,IF(VALUE(H612)&gt;0,6,IF(VALUE(G612)&gt;0,5,IF(VALUE(F612)&gt;0,4,IF(VALUE(E612)&gt;0,3,IF(VALUE(D612)&gt;0,2,1)))))))</f>
        <v>7</v>
      </c>
      <c r="O612" s="26" t="s">
        <v>51</v>
      </c>
      <c r="P612" s="1" t="s">
        <v>274</v>
      </c>
      <c r="Q612" s="1"/>
      <c r="R612" s="21"/>
      <c r="S612" s="7" t="str">
        <f>Tabela813[[#This Row],[NR]]&amp;" - "&amp;Tabela813[[#This Row],[Especificação]]</f>
        <v>1.4.1.1.01.0.2.00 - Receita Agropecuária - Multas e Juros de Mora</v>
      </c>
      <c r="T612" s="7" t="str">
        <f>Tabela813[[#This Row],[NR]]&amp;" - "&amp;Tabela813[[#This Row],[Especificação]]</f>
        <v>1.4.1.1.01.0.2.00 - Receita Agropecuária - Multas e Juros de Mora</v>
      </c>
      <c r="U612" s="7" t="str">
        <f>Tabela813[[#This Row],[NR]]&amp; " - "&amp;Tabela813[[#This Row],[Especificação]]</f>
        <v>1.4.1.1.01.0.2.00 - Receita Agropecuária - Multas e Juros de Mora</v>
      </c>
    </row>
    <row r="613" spans="1:21" ht="60" x14ac:dyDescent="0.25">
      <c r="A613" s="84"/>
      <c r="B613" s="73"/>
      <c r="C613" s="26" t="s">
        <v>1558</v>
      </c>
      <c r="D613" s="26" t="s">
        <v>1568</v>
      </c>
      <c r="E613" s="26" t="s">
        <v>1558</v>
      </c>
      <c r="F613" s="26" t="s">
        <v>1558</v>
      </c>
      <c r="G613" s="26" t="s">
        <v>1560</v>
      </c>
      <c r="H613" s="26" t="s">
        <v>1561</v>
      </c>
      <c r="I613" s="26" t="s">
        <v>1559</v>
      </c>
      <c r="J613" s="26" t="s">
        <v>1564</v>
      </c>
      <c r="K613" s="21" t="str">
        <f>IF(Tabela813[[#This Row],[C]]&lt;&gt;"",IF(Tabela813[[#This Row],[RED]]&lt;&gt;"",(Tabela813[[#This Row],[RED]] &amp; "."),"") &amp; CONCATENATE(Tabela813[[#This Row],[C]],".",Tabela813[[#This Row],[O]],".",Tabela813[[#This Row],[E]],".",Tabela813[[#This Row],[D1]],".",Tabela813[[#This Row],[D2]],".",Tabela813[[#This Row],[D3]],".",Tabela813[[#This Row],[T]],".",Tabela813[[#This Row],[D4]]),"")</f>
        <v>1.4.1.1.01.0.3.00</v>
      </c>
      <c r="L613" s="27" t="s">
        <v>1208</v>
      </c>
      <c r="M613" s="21" t="str">
        <f t="shared" si="9"/>
        <v>A</v>
      </c>
      <c r="N613" s="21">
        <f>IF(VALUE(Tabela813[[#This Row],[RED]]) &gt; 0,1,0) + IF(VALUE(J613)&gt;0,8,IF(VALUE(I613)&gt;0,7,IF(VALUE(H613)&gt;0,6,IF(VALUE(G613)&gt;0,5,IF(VALUE(F613)&gt;0,4,IF(VALUE(E613)&gt;0,3,IF(VALUE(D613)&gt;0,2,1)))))))</f>
        <v>7</v>
      </c>
      <c r="O613" s="26" t="s">
        <v>51</v>
      </c>
      <c r="P613" s="1" t="s">
        <v>274</v>
      </c>
      <c r="Q613" s="1"/>
      <c r="R613" s="21"/>
      <c r="S613" s="7" t="str">
        <f>Tabela813[[#This Row],[NR]]&amp;" - "&amp;Tabela813[[#This Row],[Especificação]]</f>
        <v>1.4.1.1.01.0.3.00 - Receita Agropecuária - Dívida Ativa</v>
      </c>
      <c r="T613" s="7" t="str">
        <f>Tabela813[[#This Row],[NR]]&amp;" - "&amp;Tabela813[[#This Row],[Especificação]]</f>
        <v>1.4.1.1.01.0.3.00 - Receita Agropecuária - Dívida Ativa</v>
      </c>
      <c r="U613" s="7" t="str">
        <f>Tabela813[[#This Row],[NR]]&amp; " - "&amp;Tabela813[[#This Row],[Especificação]]</f>
        <v>1.4.1.1.01.0.3.00 - Receita Agropecuária - Dívida Ativa</v>
      </c>
    </row>
    <row r="614" spans="1:21" ht="60" x14ac:dyDescent="0.25">
      <c r="A614" s="84"/>
      <c r="B614" s="73"/>
      <c r="C614" s="26" t="s">
        <v>1558</v>
      </c>
      <c r="D614" s="26" t="s">
        <v>1568</v>
      </c>
      <c r="E614" s="26" t="s">
        <v>1558</v>
      </c>
      <c r="F614" s="26" t="s">
        <v>1558</v>
      </c>
      <c r="G614" s="26" t="s">
        <v>1560</v>
      </c>
      <c r="H614" s="26" t="s">
        <v>1561</v>
      </c>
      <c r="I614" s="26" t="s">
        <v>1568</v>
      </c>
      <c r="J614" s="26" t="s">
        <v>1564</v>
      </c>
      <c r="K614" s="21" t="str">
        <f>IF(Tabela813[[#This Row],[C]]&lt;&gt;"",IF(Tabela813[[#This Row],[RED]]&lt;&gt;"",(Tabela813[[#This Row],[RED]] &amp; "."),"") &amp; CONCATENATE(Tabela813[[#This Row],[C]],".",Tabela813[[#This Row],[O]],".",Tabela813[[#This Row],[E]],".",Tabela813[[#This Row],[D1]],".",Tabela813[[#This Row],[D2]],".",Tabela813[[#This Row],[D3]],".",Tabela813[[#This Row],[T]],".",Tabela813[[#This Row],[D4]]),"")</f>
        <v>1.4.1.1.01.0.4.00</v>
      </c>
      <c r="L614" s="27" t="s">
        <v>1209</v>
      </c>
      <c r="M614" s="21" t="str">
        <f t="shared" si="9"/>
        <v>A</v>
      </c>
      <c r="N614" s="21">
        <f>IF(VALUE(Tabela813[[#This Row],[RED]]) &gt; 0,1,0) + IF(VALUE(J614)&gt;0,8,IF(VALUE(I614)&gt;0,7,IF(VALUE(H614)&gt;0,6,IF(VALUE(G614)&gt;0,5,IF(VALUE(F614)&gt;0,4,IF(VALUE(E614)&gt;0,3,IF(VALUE(D614)&gt;0,2,1)))))))</f>
        <v>7</v>
      </c>
      <c r="O614" s="26" t="s">
        <v>51</v>
      </c>
      <c r="P614" s="1" t="s">
        <v>274</v>
      </c>
      <c r="Q614" s="1"/>
      <c r="R614" s="21"/>
      <c r="S614" s="7" t="str">
        <f>Tabela813[[#This Row],[NR]]&amp;" - "&amp;Tabela813[[#This Row],[Especificação]]</f>
        <v>1.4.1.1.01.0.4.00 - Receita Agropecuária - Dívida Ativa - Multas e Juros de Mora da Dívida Ativa</v>
      </c>
      <c r="T614" s="7" t="str">
        <f>Tabela813[[#This Row],[NR]]&amp;" - "&amp;Tabela813[[#This Row],[Especificação]]</f>
        <v>1.4.1.1.01.0.4.00 - Receita Agropecuária - Dívida Ativa - Multas e Juros de Mora da Dívida Ativa</v>
      </c>
      <c r="U614" s="7" t="str">
        <f>Tabela813[[#This Row],[NR]]&amp; " - "&amp;Tabela813[[#This Row],[Especificação]]</f>
        <v>1.4.1.1.01.0.4.00 - Receita Agropecuária - Dívida Ativa - Multas e Juros de Mora da Dívida Ativa</v>
      </c>
    </row>
    <row r="615" spans="1:21" ht="60" x14ac:dyDescent="0.25">
      <c r="A615" s="84"/>
      <c r="B615" s="73"/>
      <c r="C615" s="26" t="s">
        <v>1558</v>
      </c>
      <c r="D615" s="26" t="s">
        <v>1568</v>
      </c>
      <c r="E615" s="26" t="s">
        <v>1558</v>
      </c>
      <c r="F615" s="26" t="s">
        <v>1558</v>
      </c>
      <c r="G615" s="26" t="s">
        <v>1560</v>
      </c>
      <c r="H615" s="26" t="s">
        <v>1561</v>
      </c>
      <c r="I615" s="26" t="s">
        <v>1569</v>
      </c>
      <c r="J615" s="26" t="s">
        <v>1564</v>
      </c>
      <c r="K615" s="21" t="str">
        <f>IF(Tabela813[[#This Row],[C]]&lt;&gt;"",IF(Tabela813[[#This Row],[RED]]&lt;&gt;"",(Tabela813[[#This Row],[RED]] &amp; "."),"") &amp; CONCATENATE(Tabela813[[#This Row],[C]],".",Tabela813[[#This Row],[O]],".",Tabela813[[#This Row],[E]],".",Tabela813[[#This Row],[D1]],".",Tabela813[[#This Row],[D2]],".",Tabela813[[#This Row],[D3]],".",Tabela813[[#This Row],[T]],".",Tabela813[[#This Row],[D4]]),"")</f>
        <v>1.4.1.1.01.0.5.00</v>
      </c>
      <c r="L615" s="27" t="s">
        <v>1210</v>
      </c>
      <c r="M615" s="21" t="str">
        <f t="shared" si="9"/>
        <v>A</v>
      </c>
      <c r="N615" s="21">
        <f>IF(VALUE(Tabela813[[#This Row],[RED]]) &gt; 0,1,0) + IF(VALUE(J615)&gt;0,8,IF(VALUE(I615)&gt;0,7,IF(VALUE(H615)&gt;0,6,IF(VALUE(G615)&gt;0,5,IF(VALUE(F615)&gt;0,4,IF(VALUE(E615)&gt;0,3,IF(VALUE(D615)&gt;0,2,1)))))))</f>
        <v>7</v>
      </c>
      <c r="O615" s="26" t="s">
        <v>51</v>
      </c>
      <c r="P615" s="1" t="s">
        <v>274</v>
      </c>
      <c r="Q615" s="1"/>
      <c r="R615" s="21"/>
      <c r="S615" s="7" t="str">
        <f>Tabela813[[#This Row],[NR]]&amp;" - "&amp;Tabela813[[#This Row],[Especificação]]</f>
        <v>1.4.1.1.01.0.5.00 - Receita Agropecuária - Multas</v>
      </c>
      <c r="T615" s="7" t="str">
        <f>Tabela813[[#This Row],[NR]]&amp;" - "&amp;Tabela813[[#This Row],[Especificação]]</f>
        <v>1.4.1.1.01.0.5.00 - Receita Agropecuária - Multas</v>
      </c>
      <c r="U615" s="7" t="str">
        <f>Tabela813[[#This Row],[NR]]&amp; " - "&amp;Tabela813[[#This Row],[Especificação]]</f>
        <v>1.4.1.1.01.0.5.00 - Receita Agropecuária - Multas</v>
      </c>
    </row>
    <row r="616" spans="1:21" ht="60" x14ac:dyDescent="0.25">
      <c r="A616" s="84"/>
      <c r="B616" s="73"/>
      <c r="C616" s="26" t="s">
        <v>1558</v>
      </c>
      <c r="D616" s="26" t="s">
        <v>1568</v>
      </c>
      <c r="E616" s="26" t="s">
        <v>1558</v>
      </c>
      <c r="F616" s="26" t="s">
        <v>1558</v>
      </c>
      <c r="G616" s="26" t="s">
        <v>1560</v>
      </c>
      <c r="H616" s="26" t="s">
        <v>1561</v>
      </c>
      <c r="I616" s="26" t="s">
        <v>1563</v>
      </c>
      <c r="J616" s="26" t="s">
        <v>1564</v>
      </c>
      <c r="K616" s="21" t="str">
        <f>IF(Tabela813[[#This Row],[C]]&lt;&gt;"",IF(Tabela813[[#This Row],[RED]]&lt;&gt;"",(Tabela813[[#This Row],[RED]] &amp; "."),"") &amp; CONCATENATE(Tabela813[[#This Row],[C]],".",Tabela813[[#This Row],[O]],".",Tabela813[[#This Row],[E]],".",Tabela813[[#This Row],[D1]],".",Tabela813[[#This Row],[D2]],".",Tabela813[[#This Row],[D3]],".",Tabela813[[#This Row],[T]],".",Tabela813[[#This Row],[D4]]),"")</f>
        <v>1.4.1.1.01.0.6.00</v>
      </c>
      <c r="L616" s="27" t="s">
        <v>1211</v>
      </c>
      <c r="M616" s="21" t="str">
        <f t="shared" si="9"/>
        <v>A</v>
      </c>
      <c r="N616" s="21">
        <f>IF(VALUE(Tabela813[[#This Row],[RED]]) &gt; 0,1,0) + IF(VALUE(J616)&gt;0,8,IF(VALUE(I616)&gt;0,7,IF(VALUE(H616)&gt;0,6,IF(VALUE(G616)&gt;0,5,IF(VALUE(F616)&gt;0,4,IF(VALUE(E616)&gt;0,3,IF(VALUE(D616)&gt;0,2,1)))))))</f>
        <v>7</v>
      </c>
      <c r="O616" s="26" t="s">
        <v>51</v>
      </c>
      <c r="P616" s="1" t="s">
        <v>274</v>
      </c>
      <c r="Q616" s="1"/>
      <c r="R616" s="21"/>
      <c r="S616" s="7" t="str">
        <f>Tabela813[[#This Row],[NR]]&amp;" - "&amp;Tabela813[[#This Row],[Especificação]]</f>
        <v>1.4.1.1.01.0.6.00 - Receita Agropecuária - Juros de Mora</v>
      </c>
      <c r="T616" s="7" t="str">
        <f>Tabela813[[#This Row],[NR]]&amp;" - "&amp;Tabela813[[#This Row],[Especificação]]</f>
        <v>1.4.1.1.01.0.6.00 - Receita Agropecuária - Juros de Mora</v>
      </c>
      <c r="U616" s="7" t="str">
        <f>Tabela813[[#This Row],[NR]]&amp; " - "&amp;Tabela813[[#This Row],[Especificação]]</f>
        <v>1.4.1.1.01.0.6.00 - Receita Agropecuária - Juros de Mora</v>
      </c>
    </row>
    <row r="617" spans="1:21" ht="60" x14ac:dyDescent="0.25">
      <c r="A617" s="84"/>
      <c r="B617" s="73"/>
      <c r="C617" s="26" t="s">
        <v>1558</v>
      </c>
      <c r="D617" s="26" t="s">
        <v>1568</v>
      </c>
      <c r="E617" s="26" t="s">
        <v>1558</v>
      </c>
      <c r="F617" s="26" t="s">
        <v>1558</v>
      </c>
      <c r="G617" s="26" t="s">
        <v>1560</v>
      </c>
      <c r="H617" s="26" t="s">
        <v>1561</v>
      </c>
      <c r="I617" s="26" t="s">
        <v>1565</v>
      </c>
      <c r="J617" s="26" t="s">
        <v>1564</v>
      </c>
      <c r="K617" s="21" t="str">
        <f>IF(Tabela813[[#This Row],[C]]&lt;&gt;"",IF(Tabela813[[#This Row],[RED]]&lt;&gt;"",(Tabela813[[#This Row],[RED]] &amp; "."),"") &amp; CONCATENATE(Tabela813[[#This Row],[C]],".",Tabela813[[#This Row],[O]],".",Tabela813[[#This Row],[E]],".",Tabela813[[#This Row],[D1]],".",Tabela813[[#This Row],[D2]],".",Tabela813[[#This Row],[D3]],".",Tabela813[[#This Row],[T]],".",Tabela813[[#This Row],[D4]]),"")</f>
        <v>1.4.1.1.01.0.7.00</v>
      </c>
      <c r="L617" s="27" t="s">
        <v>1212</v>
      </c>
      <c r="M617" s="21" t="str">
        <f t="shared" si="9"/>
        <v>A</v>
      </c>
      <c r="N617" s="21">
        <f>IF(VALUE(Tabela813[[#This Row],[RED]]) &gt; 0,1,0) + IF(VALUE(J617)&gt;0,8,IF(VALUE(I617)&gt;0,7,IF(VALUE(H617)&gt;0,6,IF(VALUE(G617)&gt;0,5,IF(VALUE(F617)&gt;0,4,IF(VALUE(E617)&gt;0,3,IF(VALUE(D617)&gt;0,2,1)))))))</f>
        <v>7</v>
      </c>
      <c r="O617" s="26" t="s">
        <v>51</v>
      </c>
      <c r="P617" s="1" t="s">
        <v>274</v>
      </c>
      <c r="Q617" s="1"/>
      <c r="R617" s="21"/>
      <c r="S617" s="7" t="str">
        <f>Tabela813[[#This Row],[NR]]&amp;" - "&amp;Tabela813[[#This Row],[Especificação]]</f>
        <v>1.4.1.1.01.0.7.00 - Receita Agropecuária - Dívida Ativa - Multas da Dívida Ativa</v>
      </c>
      <c r="T617" s="7" t="str">
        <f>Tabela813[[#This Row],[NR]]&amp;" - "&amp;Tabela813[[#This Row],[Especificação]]</f>
        <v>1.4.1.1.01.0.7.00 - Receita Agropecuária - Dívida Ativa - Multas da Dívida Ativa</v>
      </c>
      <c r="U617" s="7" t="str">
        <f>Tabela813[[#This Row],[NR]]&amp; " - "&amp;Tabela813[[#This Row],[Especificação]]</f>
        <v>1.4.1.1.01.0.7.00 - Receita Agropecuária - Dívida Ativa - Multas da Dívida Ativa</v>
      </c>
    </row>
    <row r="618" spans="1:21" ht="60" x14ac:dyDescent="0.25">
      <c r="A618" s="84"/>
      <c r="B618" s="73"/>
      <c r="C618" s="26" t="s">
        <v>1558</v>
      </c>
      <c r="D618" s="26" t="s">
        <v>1568</v>
      </c>
      <c r="E618" s="26" t="s">
        <v>1558</v>
      </c>
      <c r="F618" s="26" t="s">
        <v>1558</v>
      </c>
      <c r="G618" s="26" t="s">
        <v>1560</v>
      </c>
      <c r="H618" s="26" t="s">
        <v>1561</v>
      </c>
      <c r="I618" s="26" t="s">
        <v>1566</v>
      </c>
      <c r="J618" s="26" t="s">
        <v>1564</v>
      </c>
      <c r="K618" s="21" t="str">
        <f>IF(Tabela813[[#This Row],[C]]&lt;&gt;"",IF(Tabela813[[#This Row],[RED]]&lt;&gt;"",(Tabela813[[#This Row],[RED]] &amp; "."),"") &amp; CONCATENATE(Tabela813[[#This Row],[C]],".",Tabela813[[#This Row],[O]],".",Tabela813[[#This Row],[E]],".",Tabela813[[#This Row],[D1]],".",Tabela813[[#This Row],[D2]],".",Tabela813[[#This Row],[D3]],".",Tabela813[[#This Row],[T]],".",Tabela813[[#This Row],[D4]]),"")</f>
        <v>1.4.1.1.01.0.8.00</v>
      </c>
      <c r="L618" s="27" t="s">
        <v>1213</v>
      </c>
      <c r="M618" s="21" t="str">
        <f t="shared" si="9"/>
        <v>A</v>
      </c>
      <c r="N618" s="21">
        <f>IF(VALUE(Tabela813[[#This Row],[RED]]) &gt; 0,1,0) + IF(VALUE(J618)&gt;0,8,IF(VALUE(I618)&gt;0,7,IF(VALUE(H618)&gt;0,6,IF(VALUE(G618)&gt;0,5,IF(VALUE(F618)&gt;0,4,IF(VALUE(E618)&gt;0,3,IF(VALUE(D618)&gt;0,2,1)))))))</f>
        <v>7</v>
      </c>
      <c r="O618" s="26" t="s">
        <v>51</v>
      </c>
      <c r="P618" s="1" t="s">
        <v>274</v>
      </c>
      <c r="Q618" s="1"/>
      <c r="R618" s="21"/>
      <c r="S618" s="7" t="str">
        <f>Tabela813[[#This Row],[NR]]&amp;" - "&amp;Tabela813[[#This Row],[Especificação]]</f>
        <v>1.4.1.1.01.0.8.00 - Receita Agropecuária - Juros de Mora da Dívida Ativa</v>
      </c>
      <c r="T618" s="7" t="str">
        <f>Tabela813[[#This Row],[NR]]&amp;" - "&amp;Tabela813[[#This Row],[Especificação]]</f>
        <v>1.4.1.1.01.0.8.00 - Receita Agropecuária - Juros de Mora da Dívida Ativa</v>
      </c>
      <c r="U618" s="7" t="str">
        <f>Tabela813[[#This Row],[NR]]&amp; " - "&amp;Tabela813[[#This Row],[Especificação]]</f>
        <v>1.4.1.1.01.0.8.00 - Receita Agropecuária - Juros de Mora da Dívida Ativa</v>
      </c>
    </row>
    <row r="619" spans="1:21" x14ac:dyDescent="0.25">
      <c r="A619" s="84"/>
      <c r="B619" s="73"/>
      <c r="C619" s="26" t="s">
        <v>1558</v>
      </c>
      <c r="D619" s="26" t="s">
        <v>1569</v>
      </c>
      <c r="E619" s="26" t="s">
        <v>1561</v>
      </c>
      <c r="F619" s="26" t="s">
        <v>1561</v>
      </c>
      <c r="G619" s="26" t="s">
        <v>1564</v>
      </c>
      <c r="H619" s="26" t="s">
        <v>1561</v>
      </c>
      <c r="I619" s="26" t="s">
        <v>1561</v>
      </c>
      <c r="J619" s="26" t="s">
        <v>1564</v>
      </c>
      <c r="K619" s="21" t="str">
        <f>IF(Tabela813[[#This Row],[C]]&lt;&gt;"",IF(Tabela813[[#This Row],[RED]]&lt;&gt;"",(Tabela813[[#This Row],[RED]] &amp; "."),"") &amp; CONCATENATE(Tabela813[[#This Row],[C]],".",Tabela813[[#This Row],[O]],".",Tabela813[[#This Row],[E]],".",Tabela813[[#This Row],[D1]],".",Tabela813[[#This Row],[D2]],".",Tabela813[[#This Row],[D3]],".",Tabela813[[#This Row],[T]],".",Tabela813[[#This Row],[D4]]),"")</f>
        <v>1.5.0.0.00.0.0.00</v>
      </c>
      <c r="L619" s="27" t="s">
        <v>275</v>
      </c>
      <c r="M619" s="21" t="str">
        <f t="shared" si="9"/>
        <v>S</v>
      </c>
      <c r="N619" s="21">
        <f>IF(VALUE(Tabela813[[#This Row],[RED]]) &gt; 0,1,0) + IF(VALUE(J619)&gt;0,8,IF(VALUE(I619)&gt;0,7,IF(VALUE(H619)&gt;0,6,IF(VALUE(G619)&gt;0,5,IF(VALUE(F619)&gt;0,4,IF(VALUE(E619)&gt;0,3,IF(VALUE(D619)&gt;0,2,1)))))))</f>
        <v>2</v>
      </c>
      <c r="O619" s="26" t="s">
        <v>45</v>
      </c>
      <c r="P619" s="1" t="s">
        <v>276</v>
      </c>
      <c r="Q619" s="1"/>
      <c r="R619" s="21"/>
      <c r="S619" s="7" t="str">
        <f>Tabela813[[#This Row],[NR]]&amp;" - "&amp;Tabela813[[#This Row],[Especificação]]</f>
        <v>1.5.0.0.00.0.0.00 - Receita Industrial</v>
      </c>
      <c r="T619" s="7" t="str">
        <f>Tabela813[[#This Row],[NR]]&amp;" - "&amp;Tabela813[[#This Row],[Especificação]]</f>
        <v>1.5.0.0.00.0.0.00 - Receita Industrial</v>
      </c>
      <c r="U619" s="7" t="str">
        <f>Tabela813[[#This Row],[NR]]&amp; " - "&amp;Tabela813[[#This Row],[Especificação]]</f>
        <v>1.5.0.0.00.0.0.00 - Receita Industrial</v>
      </c>
    </row>
    <row r="620" spans="1:21" x14ac:dyDescent="0.25">
      <c r="A620" s="84"/>
      <c r="B620" s="73"/>
      <c r="C620" s="26" t="s">
        <v>1558</v>
      </c>
      <c r="D620" s="26" t="s">
        <v>1569</v>
      </c>
      <c r="E620" s="26" t="s">
        <v>1558</v>
      </c>
      <c r="F620" s="26" t="s">
        <v>1561</v>
      </c>
      <c r="G620" s="26" t="s">
        <v>1564</v>
      </c>
      <c r="H620" s="26" t="s">
        <v>1561</v>
      </c>
      <c r="I620" s="26" t="s">
        <v>1561</v>
      </c>
      <c r="J620" s="26" t="s">
        <v>1564</v>
      </c>
      <c r="K620" s="21" t="str">
        <f>IF(Tabela813[[#This Row],[C]]&lt;&gt;"",IF(Tabela813[[#This Row],[RED]]&lt;&gt;"",(Tabela813[[#This Row],[RED]] &amp; "."),"") &amp; CONCATENATE(Tabela813[[#This Row],[C]],".",Tabela813[[#This Row],[O]],".",Tabela813[[#This Row],[E]],".",Tabela813[[#This Row],[D1]],".",Tabela813[[#This Row],[D2]],".",Tabela813[[#This Row],[D3]],".",Tabela813[[#This Row],[T]],".",Tabela813[[#This Row],[D4]]),"")</f>
        <v>1.5.1.0.00.0.0.00</v>
      </c>
      <c r="L620" s="27" t="s">
        <v>275</v>
      </c>
      <c r="M620" s="21" t="str">
        <f t="shared" si="9"/>
        <v>S</v>
      </c>
      <c r="N620" s="21">
        <f>IF(VALUE(Tabela813[[#This Row],[RED]]) &gt; 0,1,0) + IF(VALUE(J620)&gt;0,8,IF(VALUE(I620)&gt;0,7,IF(VALUE(H620)&gt;0,6,IF(VALUE(G620)&gt;0,5,IF(VALUE(F620)&gt;0,4,IF(VALUE(E620)&gt;0,3,IF(VALUE(D620)&gt;0,2,1)))))))</f>
        <v>3</v>
      </c>
      <c r="O620" s="26" t="s">
        <v>45</v>
      </c>
      <c r="P620" s="1" t="s">
        <v>276</v>
      </c>
      <c r="Q620" s="1"/>
      <c r="R620" s="21"/>
      <c r="S620" s="7" t="str">
        <f>Tabela813[[#This Row],[NR]]&amp;" - "&amp;Tabela813[[#This Row],[Especificação]]</f>
        <v>1.5.1.0.00.0.0.00 - Receita Industrial</v>
      </c>
      <c r="T620" s="7" t="str">
        <f>Tabela813[[#This Row],[NR]]&amp;" - "&amp;Tabela813[[#This Row],[Especificação]]</f>
        <v>1.5.1.0.00.0.0.00 - Receita Industrial</v>
      </c>
      <c r="U620" s="7" t="str">
        <f>Tabela813[[#This Row],[NR]]&amp; " - "&amp;Tabela813[[#This Row],[Especificação]]</f>
        <v>1.5.1.0.00.0.0.00 - Receita Industrial</v>
      </c>
    </row>
    <row r="621" spans="1:21" x14ac:dyDescent="0.25">
      <c r="A621" s="84"/>
      <c r="B621" s="73"/>
      <c r="C621" s="26" t="s">
        <v>1558</v>
      </c>
      <c r="D621" s="26" t="s">
        <v>1569</v>
      </c>
      <c r="E621" s="26" t="s">
        <v>1558</v>
      </c>
      <c r="F621" s="26" t="s">
        <v>1558</v>
      </c>
      <c r="G621" s="26" t="s">
        <v>1564</v>
      </c>
      <c r="H621" s="26" t="s">
        <v>1561</v>
      </c>
      <c r="I621" s="26" t="s">
        <v>1561</v>
      </c>
      <c r="J621" s="26" t="s">
        <v>1564</v>
      </c>
      <c r="K621" s="21" t="str">
        <f>IF(Tabela813[[#This Row],[C]]&lt;&gt;"",IF(Tabela813[[#This Row],[RED]]&lt;&gt;"",(Tabela813[[#This Row],[RED]] &amp; "."),"") &amp; CONCATENATE(Tabela813[[#This Row],[C]],".",Tabela813[[#This Row],[O]],".",Tabela813[[#This Row],[E]],".",Tabela813[[#This Row],[D1]],".",Tabela813[[#This Row],[D2]],".",Tabela813[[#This Row],[D3]],".",Tabela813[[#This Row],[T]],".",Tabela813[[#This Row],[D4]]),"")</f>
        <v>1.5.1.1.00.0.0.00</v>
      </c>
      <c r="L621" s="27" t="s">
        <v>275</v>
      </c>
      <c r="M621" s="21" t="str">
        <f t="shared" si="9"/>
        <v>S</v>
      </c>
      <c r="N621" s="21">
        <f>IF(VALUE(Tabela813[[#This Row],[RED]]) &gt; 0,1,0) + IF(VALUE(J621)&gt;0,8,IF(VALUE(I621)&gt;0,7,IF(VALUE(H621)&gt;0,6,IF(VALUE(G621)&gt;0,5,IF(VALUE(F621)&gt;0,4,IF(VALUE(E621)&gt;0,3,IF(VALUE(D621)&gt;0,2,1)))))))</f>
        <v>4</v>
      </c>
      <c r="O621" s="26" t="s">
        <v>45</v>
      </c>
      <c r="P621" s="1" t="s">
        <v>276</v>
      </c>
      <c r="Q621" s="1"/>
      <c r="R621" s="21"/>
      <c r="S621" s="7" t="str">
        <f>Tabela813[[#This Row],[NR]]&amp;" - "&amp;Tabela813[[#This Row],[Especificação]]</f>
        <v>1.5.1.1.00.0.0.00 - Receita Industrial</v>
      </c>
      <c r="T621" s="7" t="str">
        <f>Tabela813[[#This Row],[NR]]&amp;" - "&amp;Tabela813[[#This Row],[Especificação]]</f>
        <v>1.5.1.1.00.0.0.00 - Receita Industrial</v>
      </c>
      <c r="U621" s="7" t="str">
        <f>Tabela813[[#This Row],[NR]]&amp; " - "&amp;Tabela813[[#This Row],[Especificação]]</f>
        <v>1.5.1.1.00.0.0.00 - Receita Industrial</v>
      </c>
    </row>
    <row r="622" spans="1:21" x14ac:dyDescent="0.25">
      <c r="A622" s="84"/>
      <c r="B622" s="73"/>
      <c r="C622" s="26" t="s">
        <v>1558</v>
      </c>
      <c r="D622" s="26" t="s">
        <v>1569</v>
      </c>
      <c r="E622" s="26" t="s">
        <v>1558</v>
      </c>
      <c r="F622" s="26" t="s">
        <v>1558</v>
      </c>
      <c r="G622" s="26" t="s">
        <v>1560</v>
      </c>
      <c r="H622" s="26" t="s">
        <v>1561</v>
      </c>
      <c r="I622" s="26" t="s">
        <v>1561</v>
      </c>
      <c r="J622" s="26" t="s">
        <v>1564</v>
      </c>
      <c r="K622" s="21" t="str">
        <f>IF(Tabela813[[#This Row],[C]]&lt;&gt;"",IF(Tabela813[[#This Row],[RED]]&lt;&gt;"",(Tabela813[[#This Row],[RED]] &amp; "."),"") &amp; CONCATENATE(Tabela813[[#This Row],[C]],".",Tabela813[[#This Row],[O]],".",Tabela813[[#This Row],[E]],".",Tabela813[[#This Row],[D1]],".",Tabela813[[#This Row],[D2]],".",Tabela813[[#This Row],[D3]],".",Tabela813[[#This Row],[T]],".",Tabela813[[#This Row],[D4]]),"")</f>
        <v>1.5.1.1.01.0.0.00</v>
      </c>
      <c r="L622" s="27" t="s">
        <v>275</v>
      </c>
      <c r="M622" s="21" t="str">
        <f t="shared" si="9"/>
        <v>S</v>
      </c>
      <c r="N622" s="21">
        <f>IF(VALUE(Tabela813[[#This Row],[RED]]) &gt; 0,1,0) + IF(VALUE(J622)&gt;0,8,IF(VALUE(I622)&gt;0,7,IF(VALUE(H622)&gt;0,6,IF(VALUE(G622)&gt;0,5,IF(VALUE(F622)&gt;0,4,IF(VALUE(E622)&gt;0,3,IF(VALUE(D622)&gt;0,2,1)))))))</f>
        <v>5</v>
      </c>
      <c r="O622" s="26" t="s">
        <v>51</v>
      </c>
      <c r="P622" s="1" t="s">
        <v>3069</v>
      </c>
      <c r="Q622" s="1"/>
      <c r="R622" s="21"/>
      <c r="S622" s="7" t="str">
        <f>Tabela813[[#This Row],[NR]]&amp;" - "&amp;Tabela813[[#This Row],[Especificação]]</f>
        <v>1.5.1.1.01.0.0.00 - Receita Industrial</v>
      </c>
      <c r="T622" s="7" t="str">
        <f>Tabela813[[#This Row],[NR]]&amp;" - "&amp;Tabela813[[#This Row],[Especificação]]</f>
        <v>1.5.1.1.01.0.0.00 - Receita Industrial</v>
      </c>
      <c r="U622" s="7" t="str">
        <f>Tabela813[[#This Row],[NR]]&amp; " - "&amp;Tabela813[[#This Row],[Especificação]]</f>
        <v>1.5.1.1.01.0.0.00 - Receita Industrial</v>
      </c>
    </row>
    <row r="623" spans="1:21" x14ac:dyDescent="0.25">
      <c r="A623" s="84"/>
      <c r="B623" s="73"/>
      <c r="C623" s="26" t="s">
        <v>1558</v>
      </c>
      <c r="D623" s="26" t="s">
        <v>1569</v>
      </c>
      <c r="E623" s="26" t="s">
        <v>1558</v>
      </c>
      <c r="F623" s="26" t="s">
        <v>1558</v>
      </c>
      <c r="G623" s="26" t="s">
        <v>1560</v>
      </c>
      <c r="H623" s="26" t="s">
        <v>1561</v>
      </c>
      <c r="I623" s="26" t="s">
        <v>1558</v>
      </c>
      <c r="J623" s="26" t="s">
        <v>1564</v>
      </c>
      <c r="K623" s="21" t="str">
        <f>IF(Tabela813[[#This Row],[C]]&lt;&gt;"",IF(Tabela813[[#This Row],[RED]]&lt;&gt;"",(Tabela813[[#This Row],[RED]] &amp; "."),"") &amp; CONCATENATE(Tabela813[[#This Row],[C]],".",Tabela813[[#This Row],[O]],".",Tabela813[[#This Row],[E]],".",Tabela813[[#This Row],[D1]],".",Tabela813[[#This Row],[D2]],".",Tabela813[[#This Row],[D3]],".",Tabela813[[#This Row],[T]],".",Tabela813[[#This Row],[D4]]),"")</f>
        <v>1.5.1.1.01.0.1.00</v>
      </c>
      <c r="L623" s="27" t="s">
        <v>1214</v>
      </c>
      <c r="M623" s="21" t="str">
        <f t="shared" si="9"/>
        <v>A</v>
      </c>
      <c r="N623" s="21">
        <f>IF(VALUE(Tabela813[[#This Row],[RED]]) &gt; 0,1,0) + IF(VALUE(J623)&gt;0,8,IF(VALUE(I623)&gt;0,7,IF(VALUE(H623)&gt;0,6,IF(VALUE(G623)&gt;0,5,IF(VALUE(F623)&gt;0,4,IF(VALUE(E623)&gt;0,3,IF(VALUE(D623)&gt;0,2,1)))))))</f>
        <v>7</v>
      </c>
      <c r="O623" s="26" t="s">
        <v>51</v>
      </c>
      <c r="P623" s="1" t="s">
        <v>276</v>
      </c>
      <c r="Q623" s="1"/>
      <c r="R623" s="21"/>
      <c r="S623" s="7" t="str">
        <f>Tabela813[[#This Row],[NR]]&amp;" - "&amp;Tabela813[[#This Row],[Especificação]]</f>
        <v>1.5.1.1.01.0.1.00 - Receita Industrial - Principal</v>
      </c>
      <c r="T623" s="7" t="str">
        <f>Tabela813[[#This Row],[NR]]&amp;" - "&amp;Tabela813[[#This Row],[Especificação]]</f>
        <v>1.5.1.1.01.0.1.00 - Receita Industrial - Principal</v>
      </c>
      <c r="U623" s="7" t="str">
        <f>Tabela813[[#This Row],[NR]]&amp; " - "&amp;Tabela813[[#This Row],[Especificação]]</f>
        <v>1.5.1.1.01.0.1.00 - Receita Industrial - Principal</v>
      </c>
    </row>
    <row r="624" spans="1:21" x14ac:dyDescent="0.25">
      <c r="A624" s="84"/>
      <c r="B624" s="73"/>
      <c r="C624" s="26" t="s">
        <v>1558</v>
      </c>
      <c r="D624" s="26" t="s">
        <v>1569</v>
      </c>
      <c r="E624" s="26" t="s">
        <v>1558</v>
      </c>
      <c r="F624" s="26" t="s">
        <v>1558</v>
      </c>
      <c r="G624" s="26" t="s">
        <v>1560</v>
      </c>
      <c r="H624" s="26" t="s">
        <v>1561</v>
      </c>
      <c r="I624" s="26" t="s">
        <v>1567</v>
      </c>
      <c r="J624" s="26" t="s">
        <v>1564</v>
      </c>
      <c r="K624" s="21" t="str">
        <f>IF(Tabela813[[#This Row],[C]]&lt;&gt;"",IF(Tabela813[[#This Row],[RED]]&lt;&gt;"",(Tabela813[[#This Row],[RED]] &amp; "."),"") &amp; CONCATENATE(Tabela813[[#This Row],[C]],".",Tabela813[[#This Row],[O]],".",Tabela813[[#This Row],[E]],".",Tabela813[[#This Row],[D1]],".",Tabela813[[#This Row],[D2]],".",Tabela813[[#This Row],[D3]],".",Tabela813[[#This Row],[T]],".",Tabela813[[#This Row],[D4]]),"")</f>
        <v>1.5.1.1.01.0.2.00</v>
      </c>
      <c r="L624" s="27" t="s">
        <v>1215</v>
      </c>
      <c r="M624" s="21" t="str">
        <f t="shared" si="9"/>
        <v>A</v>
      </c>
      <c r="N624" s="21">
        <f>IF(VALUE(Tabela813[[#This Row],[RED]]) &gt; 0,1,0) + IF(VALUE(J624)&gt;0,8,IF(VALUE(I624)&gt;0,7,IF(VALUE(H624)&gt;0,6,IF(VALUE(G624)&gt;0,5,IF(VALUE(F624)&gt;0,4,IF(VALUE(E624)&gt;0,3,IF(VALUE(D624)&gt;0,2,1)))))))</f>
        <v>7</v>
      </c>
      <c r="O624" s="26" t="s">
        <v>51</v>
      </c>
      <c r="P624" s="1" t="s">
        <v>276</v>
      </c>
      <c r="Q624" s="1"/>
      <c r="R624" s="21"/>
      <c r="S624" s="7" t="str">
        <f>Tabela813[[#This Row],[NR]]&amp;" - "&amp;Tabela813[[#This Row],[Especificação]]</f>
        <v>1.5.1.1.01.0.2.00 - Receita Industrial - Multas e Juros de Mora</v>
      </c>
      <c r="T624" s="7" t="str">
        <f>Tabela813[[#This Row],[NR]]&amp;" - "&amp;Tabela813[[#This Row],[Especificação]]</f>
        <v>1.5.1.1.01.0.2.00 - Receita Industrial - Multas e Juros de Mora</v>
      </c>
      <c r="U624" s="7" t="str">
        <f>Tabela813[[#This Row],[NR]]&amp; " - "&amp;Tabela813[[#This Row],[Especificação]]</f>
        <v>1.5.1.1.01.0.2.00 - Receita Industrial - Multas e Juros de Mora</v>
      </c>
    </row>
    <row r="625" spans="1:21" x14ac:dyDescent="0.25">
      <c r="A625" s="84"/>
      <c r="B625" s="73"/>
      <c r="C625" s="26" t="s">
        <v>1558</v>
      </c>
      <c r="D625" s="26" t="s">
        <v>1569</v>
      </c>
      <c r="E625" s="26" t="s">
        <v>1558</v>
      </c>
      <c r="F625" s="26" t="s">
        <v>1558</v>
      </c>
      <c r="G625" s="26" t="s">
        <v>1560</v>
      </c>
      <c r="H625" s="26" t="s">
        <v>1561</v>
      </c>
      <c r="I625" s="26" t="s">
        <v>1559</v>
      </c>
      <c r="J625" s="26" t="s">
        <v>1564</v>
      </c>
      <c r="K625" s="21" t="str">
        <f>IF(Tabela813[[#This Row],[C]]&lt;&gt;"",IF(Tabela813[[#This Row],[RED]]&lt;&gt;"",(Tabela813[[#This Row],[RED]] &amp; "."),"") &amp; CONCATENATE(Tabela813[[#This Row],[C]],".",Tabela813[[#This Row],[O]],".",Tabela813[[#This Row],[E]],".",Tabela813[[#This Row],[D1]],".",Tabela813[[#This Row],[D2]],".",Tabela813[[#This Row],[D3]],".",Tabela813[[#This Row],[T]],".",Tabela813[[#This Row],[D4]]),"")</f>
        <v>1.5.1.1.01.0.3.00</v>
      </c>
      <c r="L625" s="27" t="s">
        <v>1216</v>
      </c>
      <c r="M625" s="21" t="str">
        <f t="shared" si="9"/>
        <v>A</v>
      </c>
      <c r="N625" s="21">
        <f>IF(VALUE(Tabela813[[#This Row],[RED]]) &gt; 0,1,0) + IF(VALUE(J625)&gt;0,8,IF(VALUE(I625)&gt;0,7,IF(VALUE(H625)&gt;0,6,IF(VALUE(G625)&gt;0,5,IF(VALUE(F625)&gt;0,4,IF(VALUE(E625)&gt;0,3,IF(VALUE(D625)&gt;0,2,1)))))))</f>
        <v>7</v>
      </c>
      <c r="O625" s="26" t="s">
        <v>51</v>
      </c>
      <c r="P625" s="1" t="s">
        <v>276</v>
      </c>
      <c r="Q625" s="1"/>
      <c r="R625" s="21"/>
      <c r="S625" s="7" t="str">
        <f>Tabela813[[#This Row],[NR]]&amp;" - "&amp;Tabela813[[#This Row],[Especificação]]</f>
        <v>1.5.1.1.01.0.3.00 - Receita Industrial - Dívida Ativa</v>
      </c>
      <c r="T625" s="7" t="str">
        <f>Tabela813[[#This Row],[NR]]&amp;" - "&amp;Tabela813[[#This Row],[Especificação]]</f>
        <v>1.5.1.1.01.0.3.00 - Receita Industrial - Dívida Ativa</v>
      </c>
      <c r="U625" s="7" t="str">
        <f>Tabela813[[#This Row],[NR]]&amp; " - "&amp;Tabela813[[#This Row],[Especificação]]</f>
        <v>1.5.1.1.01.0.3.00 - Receita Industrial - Dívida Ativa</v>
      </c>
    </row>
    <row r="626" spans="1:21" x14ac:dyDescent="0.25">
      <c r="A626" s="84"/>
      <c r="B626" s="73"/>
      <c r="C626" s="26" t="s">
        <v>1558</v>
      </c>
      <c r="D626" s="26" t="s">
        <v>1569</v>
      </c>
      <c r="E626" s="26" t="s">
        <v>1558</v>
      </c>
      <c r="F626" s="26" t="s">
        <v>1558</v>
      </c>
      <c r="G626" s="26" t="s">
        <v>1560</v>
      </c>
      <c r="H626" s="26" t="s">
        <v>1561</v>
      </c>
      <c r="I626" s="26" t="s">
        <v>1568</v>
      </c>
      <c r="J626" s="26" t="s">
        <v>1564</v>
      </c>
      <c r="K626" s="21" t="str">
        <f>IF(Tabela813[[#This Row],[C]]&lt;&gt;"",IF(Tabela813[[#This Row],[RED]]&lt;&gt;"",(Tabela813[[#This Row],[RED]] &amp; "."),"") &amp; CONCATENATE(Tabela813[[#This Row],[C]],".",Tabela813[[#This Row],[O]],".",Tabela813[[#This Row],[E]],".",Tabela813[[#This Row],[D1]],".",Tabela813[[#This Row],[D2]],".",Tabela813[[#This Row],[D3]],".",Tabela813[[#This Row],[T]],".",Tabela813[[#This Row],[D4]]),"")</f>
        <v>1.5.1.1.01.0.4.00</v>
      </c>
      <c r="L626" s="27" t="s">
        <v>1217</v>
      </c>
      <c r="M626" s="21" t="str">
        <f t="shared" si="9"/>
        <v>A</v>
      </c>
      <c r="N626" s="21">
        <f>IF(VALUE(Tabela813[[#This Row],[RED]]) &gt; 0,1,0) + IF(VALUE(J626)&gt;0,8,IF(VALUE(I626)&gt;0,7,IF(VALUE(H626)&gt;0,6,IF(VALUE(G626)&gt;0,5,IF(VALUE(F626)&gt;0,4,IF(VALUE(E626)&gt;0,3,IF(VALUE(D626)&gt;0,2,1)))))))</f>
        <v>7</v>
      </c>
      <c r="O626" s="26" t="s">
        <v>51</v>
      </c>
      <c r="P626" s="1" t="s">
        <v>276</v>
      </c>
      <c r="Q626" s="1"/>
      <c r="R626" s="21"/>
      <c r="S626" s="7" t="str">
        <f>Tabela813[[#This Row],[NR]]&amp;" - "&amp;Tabela813[[#This Row],[Especificação]]</f>
        <v>1.5.1.1.01.0.4.00 - Receita Industrial - Dívida Ativa - Multas e Juros de Mora da Dívida Ativa</v>
      </c>
      <c r="T626" s="7" t="str">
        <f>Tabela813[[#This Row],[NR]]&amp;" - "&amp;Tabela813[[#This Row],[Especificação]]</f>
        <v>1.5.1.1.01.0.4.00 - Receita Industrial - Dívida Ativa - Multas e Juros de Mora da Dívida Ativa</v>
      </c>
      <c r="U626" s="7" t="str">
        <f>Tabela813[[#This Row],[NR]]&amp; " - "&amp;Tabela813[[#This Row],[Especificação]]</f>
        <v>1.5.1.1.01.0.4.00 - Receita Industrial - Dívida Ativa - Multas e Juros de Mora da Dívida Ativa</v>
      </c>
    </row>
    <row r="627" spans="1:21" x14ac:dyDescent="0.25">
      <c r="A627" s="84"/>
      <c r="B627" s="73"/>
      <c r="C627" s="26" t="s">
        <v>1558</v>
      </c>
      <c r="D627" s="26" t="s">
        <v>1569</v>
      </c>
      <c r="E627" s="26" t="s">
        <v>1558</v>
      </c>
      <c r="F627" s="26" t="s">
        <v>1558</v>
      </c>
      <c r="G627" s="26" t="s">
        <v>1560</v>
      </c>
      <c r="H627" s="26" t="s">
        <v>1561</v>
      </c>
      <c r="I627" s="26" t="s">
        <v>1569</v>
      </c>
      <c r="J627" s="26" t="s">
        <v>1564</v>
      </c>
      <c r="K627" s="21" t="str">
        <f>IF(Tabela813[[#This Row],[C]]&lt;&gt;"",IF(Tabela813[[#This Row],[RED]]&lt;&gt;"",(Tabela813[[#This Row],[RED]] &amp; "."),"") &amp; CONCATENATE(Tabela813[[#This Row],[C]],".",Tabela813[[#This Row],[O]],".",Tabela813[[#This Row],[E]],".",Tabela813[[#This Row],[D1]],".",Tabela813[[#This Row],[D2]],".",Tabela813[[#This Row],[D3]],".",Tabela813[[#This Row],[T]],".",Tabela813[[#This Row],[D4]]),"")</f>
        <v>1.5.1.1.01.0.5.00</v>
      </c>
      <c r="L627" s="27" t="s">
        <v>1218</v>
      </c>
      <c r="M627" s="21" t="str">
        <f t="shared" si="9"/>
        <v>A</v>
      </c>
      <c r="N627" s="21">
        <f>IF(VALUE(Tabela813[[#This Row],[RED]]) &gt; 0,1,0) + IF(VALUE(J627)&gt;0,8,IF(VALUE(I627)&gt;0,7,IF(VALUE(H627)&gt;0,6,IF(VALUE(G627)&gt;0,5,IF(VALUE(F627)&gt;0,4,IF(VALUE(E627)&gt;0,3,IF(VALUE(D627)&gt;0,2,1)))))))</f>
        <v>7</v>
      </c>
      <c r="O627" s="26" t="s">
        <v>51</v>
      </c>
      <c r="P627" s="1" t="s">
        <v>276</v>
      </c>
      <c r="Q627" s="1"/>
      <c r="R627" s="21"/>
      <c r="S627" s="7" t="str">
        <f>Tabela813[[#This Row],[NR]]&amp;" - "&amp;Tabela813[[#This Row],[Especificação]]</f>
        <v>1.5.1.1.01.0.5.00 - Receita Industrial - Multas</v>
      </c>
      <c r="T627" s="7" t="str">
        <f>Tabela813[[#This Row],[NR]]&amp;" - "&amp;Tabela813[[#This Row],[Especificação]]</f>
        <v>1.5.1.1.01.0.5.00 - Receita Industrial - Multas</v>
      </c>
      <c r="U627" s="7" t="str">
        <f>Tabela813[[#This Row],[NR]]&amp; " - "&amp;Tabela813[[#This Row],[Especificação]]</f>
        <v>1.5.1.1.01.0.5.00 - Receita Industrial - Multas</v>
      </c>
    </row>
    <row r="628" spans="1:21" x14ac:dyDescent="0.25">
      <c r="A628" s="84"/>
      <c r="B628" s="73"/>
      <c r="C628" s="26" t="s">
        <v>1558</v>
      </c>
      <c r="D628" s="26" t="s">
        <v>1569</v>
      </c>
      <c r="E628" s="26" t="s">
        <v>1558</v>
      </c>
      <c r="F628" s="26" t="s">
        <v>1558</v>
      </c>
      <c r="G628" s="26" t="s">
        <v>1560</v>
      </c>
      <c r="H628" s="26" t="s">
        <v>1561</v>
      </c>
      <c r="I628" s="26" t="s">
        <v>1563</v>
      </c>
      <c r="J628" s="26" t="s">
        <v>1564</v>
      </c>
      <c r="K628" s="21" t="str">
        <f>IF(Tabela813[[#This Row],[C]]&lt;&gt;"",IF(Tabela813[[#This Row],[RED]]&lt;&gt;"",(Tabela813[[#This Row],[RED]] &amp; "."),"") &amp; CONCATENATE(Tabela813[[#This Row],[C]],".",Tabela813[[#This Row],[O]],".",Tabela813[[#This Row],[E]],".",Tabela813[[#This Row],[D1]],".",Tabela813[[#This Row],[D2]],".",Tabela813[[#This Row],[D3]],".",Tabela813[[#This Row],[T]],".",Tabela813[[#This Row],[D4]]),"")</f>
        <v>1.5.1.1.01.0.6.00</v>
      </c>
      <c r="L628" s="27" t="s">
        <v>1219</v>
      </c>
      <c r="M628" s="21" t="str">
        <f t="shared" si="9"/>
        <v>A</v>
      </c>
      <c r="N628" s="21">
        <f>IF(VALUE(Tabela813[[#This Row],[RED]]) &gt; 0,1,0) + IF(VALUE(J628)&gt;0,8,IF(VALUE(I628)&gt;0,7,IF(VALUE(H628)&gt;0,6,IF(VALUE(G628)&gt;0,5,IF(VALUE(F628)&gt;0,4,IF(VALUE(E628)&gt;0,3,IF(VALUE(D628)&gt;0,2,1)))))))</f>
        <v>7</v>
      </c>
      <c r="O628" s="26" t="s">
        <v>51</v>
      </c>
      <c r="P628" s="1" t="s">
        <v>276</v>
      </c>
      <c r="Q628" s="1"/>
      <c r="R628" s="21"/>
      <c r="S628" s="7" t="str">
        <f>Tabela813[[#This Row],[NR]]&amp;" - "&amp;Tabela813[[#This Row],[Especificação]]</f>
        <v>1.5.1.1.01.0.6.00 - Receita Industrial - Juros de Mora</v>
      </c>
      <c r="T628" s="7" t="str">
        <f>Tabela813[[#This Row],[NR]]&amp;" - "&amp;Tabela813[[#This Row],[Especificação]]</f>
        <v>1.5.1.1.01.0.6.00 - Receita Industrial - Juros de Mora</v>
      </c>
      <c r="U628" s="7" t="str">
        <f>Tabela813[[#This Row],[NR]]&amp; " - "&amp;Tabela813[[#This Row],[Especificação]]</f>
        <v>1.5.1.1.01.0.6.00 - Receita Industrial - Juros de Mora</v>
      </c>
    </row>
    <row r="629" spans="1:21" x14ac:dyDescent="0.25">
      <c r="A629" s="84"/>
      <c r="B629" s="73"/>
      <c r="C629" s="26" t="s">
        <v>1558</v>
      </c>
      <c r="D629" s="26" t="s">
        <v>1569</v>
      </c>
      <c r="E629" s="26" t="s">
        <v>1558</v>
      </c>
      <c r="F629" s="26" t="s">
        <v>1558</v>
      </c>
      <c r="G629" s="26" t="s">
        <v>1560</v>
      </c>
      <c r="H629" s="26" t="s">
        <v>1561</v>
      </c>
      <c r="I629" s="26" t="s">
        <v>1565</v>
      </c>
      <c r="J629" s="26" t="s">
        <v>1564</v>
      </c>
      <c r="K629" s="21" t="str">
        <f>IF(Tabela813[[#This Row],[C]]&lt;&gt;"",IF(Tabela813[[#This Row],[RED]]&lt;&gt;"",(Tabela813[[#This Row],[RED]] &amp; "."),"") &amp; CONCATENATE(Tabela813[[#This Row],[C]],".",Tabela813[[#This Row],[O]],".",Tabela813[[#This Row],[E]],".",Tabela813[[#This Row],[D1]],".",Tabela813[[#This Row],[D2]],".",Tabela813[[#This Row],[D3]],".",Tabela813[[#This Row],[T]],".",Tabela813[[#This Row],[D4]]),"")</f>
        <v>1.5.1.1.01.0.7.00</v>
      </c>
      <c r="L629" s="27" t="s">
        <v>1220</v>
      </c>
      <c r="M629" s="21" t="str">
        <f t="shared" si="9"/>
        <v>A</v>
      </c>
      <c r="N629" s="21">
        <f>IF(VALUE(Tabela813[[#This Row],[RED]]) &gt; 0,1,0) + IF(VALUE(J629)&gt;0,8,IF(VALUE(I629)&gt;0,7,IF(VALUE(H629)&gt;0,6,IF(VALUE(G629)&gt;0,5,IF(VALUE(F629)&gt;0,4,IF(VALUE(E629)&gt;0,3,IF(VALUE(D629)&gt;0,2,1)))))))</f>
        <v>7</v>
      </c>
      <c r="O629" s="26" t="s">
        <v>51</v>
      </c>
      <c r="P629" s="1" t="s">
        <v>276</v>
      </c>
      <c r="Q629" s="1"/>
      <c r="R629" s="21"/>
      <c r="S629" s="7" t="str">
        <f>Tabela813[[#This Row],[NR]]&amp;" - "&amp;Tabela813[[#This Row],[Especificação]]</f>
        <v>1.5.1.1.01.0.7.00 - Receita Industrial - Dívida Ativa - Multas da Dívida Ativa</v>
      </c>
      <c r="T629" s="7" t="str">
        <f>Tabela813[[#This Row],[NR]]&amp;" - "&amp;Tabela813[[#This Row],[Especificação]]</f>
        <v>1.5.1.1.01.0.7.00 - Receita Industrial - Dívida Ativa - Multas da Dívida Ativa</v>
      </c>
      <c r="U629" s="7" t="str">
        <f>Tabela813[[#This Row],[NR]]&amp; " - "&amp;Tabela813[[#This Row],[Especificação]]</f>
        <v>1.5.1.1.01.0.7.00 - Receita Industrial - Dívida Ativa - Multas da Dívida Ativa</v>
      </c>
    </row>
    <row r="630" spans="1:21" x14ac:dyDescent="0.25">
      <c r="A630" s="84"/>
      <c r="B630" s="73"/>
      <c r="C630" s="26" t="s">
        <v>1558</v>
      </c>
      <c r="D630" s="26" t="s">
        <v>1569</v>
      </c>
      <c r="E630" s="26" t="s">
        <v>1558</v>
      </c>
      <c r="F630" s="26" t="s">
        <v>1558</v>
      </c>
      <c r="G630" s="26" t="s">
        <v>1560</v>
      </c>
      <c r="H630" s="26" t="s">
        <v>1561</v>
      </c>
      <c r="I630" s="26" t="s">
        <v>1566</v>
      </c>
      <c r="J630" s="26" t="s">
        <v>1564</v>
      </c>
      <c r="K630" s="21" t="str">
        <f>IF(Tabela813[[#This Row],[C]]&lt;&gt;"",IF(Tabela813[[#This Row],[RED]]&lt;&gt;"",(Tabela813[[#This Row],[RED]] &amp; "."),"") &amp; CONCATENATE(Tabela813[[#This Row],[C]],".",Tabela813[[#This Row],[O]],".",Tabela813[[#This Row],[E]],".",Tabela813[[#This Row],[D1]],".",Tabela813[[#This Row],[D2]],".",Tabela813[[#This Row],[D3]],".",Tabela813[[#This Row],[T]],".",Tabela813[[#This Row],[D4]]),"")</f>
        <v>1.5.1.1.01.0.8.00</v>
      </c>
      <c r="L630" s="27" t="s">
        <v>1221</v>
      </c>
      <c r="M630" s="21" t="str">
        <f t="shared" si="9"/>
        <v>A</v>
      </c>
      <c r="N630" s="21">
        <f>IF(VALUE(Tabela813[[#This Row],[RED]]) &gt; 0,1,0) + IF(VALUE(J630)&gt;0,8,IF(VALUE(I630)&gt;0,7,IF(VALUE(H630)&gt;0,6,IF(VALUE(G630)&gt;0,5,IF(VALUE(F630)&gt;0,4,IF(VALUE(E630)&gt;0,3,IF(VALUE(D630)&gt;0,2,1)))))))</f>
        <v>7</v>
      </c>
      <c r="O630" s="26" t="s">
        <v>51</v>
      </c>
      <c r="P630" s="1" t="s">
        <v>276</v>
      </c>
      <c r="Q630" s="1"/>
      <c r="R630" s="21"/>
      <c r="S630" s="7" t="str">
        <f>Tabela813[[#This Row],[NR]]&amp;" - "&amp;Tabela813[[#This Row],[Especificação]]</f>
        <v>1.5.1.1.01.0.8.00 - Receita Industrial - Juros de Mora da Dívida Ativa</v>
      </c>
      <c r="T630" s="7" t="str">
        <f>Tabela813[[#This Row],[NR]]&amp;" - "&amp;Tabela813[[#This Row],[Especificação]]</f>
        <v>1.5.1.1.01.0.8.00 - Receita Industrial - Juros de Mora da Dívida Ativa</v>
      </c>
      <c r="U630" s="7" t="str">
        <f>Tabela813[[#This Row],[NR]]&amp; " - "&amp;Tabela813[[#This Row],[Especificação]]</f>
        <v>1.5.1.1.01.0.8.00 - Receita Industrial - Juros de Mora da Dívida Ativa</v>
      </c>
    </row>
    <row r="631" spans="1:21" x14ac:dyDescent="0.25">
      <c r="A631" s="84"/>
      <c r="B631" s="73"/>
      <c r="C631" s="26" t="s">
        <v>1558</v>
      </c>
      <c r="D631" s="26" t="s">
        <v>1563</v>
      </c>
      <c r="E631" s="26" t="s">
        <v>1561</v>
      </c>
      <c r="F631" s="26" t="s">
        <v>1561</v>
      </c>
      <c r="G631" s="26" t="s">
        <v>1564</v>
      </c>
      <c r="H631" s="26" t="s">
        <v>1561</v>
      </c>
      <c r="I631" s="26" t="s">
        <v>1561</v>
      </c>
      <c r="J631" s="26" t="s">
        <v>1564</v>
      </c>
      <c r="K631" s="21" t="str">
        <f>IF(Tabela813[[#This Row],[C]]&lt;&gt;"",IF(Tabela813[[#This Row],[RED]]&lt;&gt;"",(Tabela813[[#This Row],[RED]] &amp; "."),"") &amp; CONCATENATE(Tabela813[[#This Row],[C]],".",Tabela813[[#This Row],[O]],".",Tabela813[[#This Row],[E]],".",Tabela813[[#This Row],[D1]],".",Tabela813[[#This Row],[D2]],".",Tabela813[[#This Row],[D3]],".",Tabela813[[#This Row],[T]],".",Tabela813[[#This Row],[D4]]),"")</f>
        <v>1.6.0.0.00.0.0.00</v>
      </c>
      <c r="L631" s="27" t="s">
        <v>277</v>
      </c>
      <c r="M631" s="21" t="str">
        <f t="shared" si="9"/>
        <v>S</v>
      </c>
      <c r="N631" s="21">
        <f>IF(VALUE(Tabela813[[#This Row],[RED]]) &gt; 0,1,0) + IF(VALUE(J631)&gt;0,8,IF(VALUE(I631)&gt;0,7,IF(VALUE(H631)&gt;0,6,IF(VALUE(G631)&gt;0,5,IF(VALUE(F631)&gt;0,4,IF(VALUE(E631)&gt;0,3,IF(VALUE(D631)&gt;0,2,1)))))))</f>
        <v>2</v>
      </c>
      <c r="O631" s="26" t="s">
        <v>45</v>
      </c>
      <c r="P631" s="1" t="s">
        <v>278</v>
      </c>
      <c r="Q631" s="1"/>
      <c r="R631" s="21"/>
      <c r="S631" s="7" t="str">
        <f>Tabela813[[#This Row],[NR]]&amp;" - "&amp;Tabela813[[#This Row],[Especificação]]</f>
        <v>1.6.0.0.00.0.0.00 - Receita de Serviços</v>
      </c>
      <c r="T631" s="7" t="str">
        <f>Tabela813[[#This Row],[NR]]&amp;" - "&amp;Tabela813[[#This Row],[Especificação]]</f>
        <v>1.6.0.0.00.0.0.00 - Receita de Serviços</v>
      </c>
      <c r="U631" s="7" t="str">
        <f>Tabela813[[#This Row],[NR]]&amp; " - "&amp;Tabela813[[#This Row],[Especificação]]</f>
        <v>1.6.0.0.00.0.0.00 - Receita de Serviços</v>
      </c>
    </row>
    <row r="632" spans="1:21" ht="45" x14ac:dyDescent="0.25">
      <c r="A632" s="84"/>
      <c r="B632" s="73"/>
      <c r="C632" s="26" t="s">
        <v>1558</v>
      </c>
      <c r="D632" s="26" t="s">
        <v>1563</v>
      </c>
      <c r="E632" s="26" t="s">
        <v>1558</v>
      </c>
      <c r="F632" s="26" t="s">
        <v>1561</v>
      </c>
      <c r="G632" s="26" t="s">
        <v>1564</v>
      </c>
      <c r="H632" s="26" t="s">
        <v>1561</v>
      </c>
      <c r="I632" s="26" t="s">
        <v>1561</v>
      </c>
      <c r="J632" s="26" t="s">
        <v>1564</v>
      </c>
      <c r="K632" s="21" t="str">
        <f>IF(Tabela813[[#This Row],[C]]&lt;&gt;"",IF(Tabela813[[#This Row],[RED]]&lt;&gt;"",(Tabela813[[#This Row],[RED]] &amp; "."),"") &amp; CONCATENATE(Tabela813[[#This Row],[C]],".",Tabela813[[#This Row],[O]],".",Tabela813[[#This Row],[E]],".",Tabela813[[#This Row],[D1]],".",Tabela813[[#This Row],[D2]],".",Tabela813[[#This Row],[D3]],".",Tabela813[[#This Row],[T]],".",Tabela813[[#This Row],[D4]]),"")</f>
        <v>1.6.1.0.00.0.0.00</v>
      </c>
      <c r="L632" s="27" t="s">
        <v>279</v>
      </c>
      <c r="M632" s="21" t="str">
        <f t="shared" si="9"/>
        <v>S</v>
      </c>
      <c r="N632" s="21">
        <f>IF(VALUE(Tabela813[[#This Row],[RED]]) &gt; 0,1,0) + IF(VALUE(J632)&gt;0,8,IF(VALUE(I632)&gt;0,7,IF(VALUE(H632)&gt;0,6,IF(VALUE(G632)&gt;0,5,IF(VALUE(F632)&gt;0,4,IF(VALUE(E632)&gt;0,3,IF(VALUE(D632)&gt;0,2,1)))))))</f>
        <v>3</v>
      </c>
      <c r="O632" s="26" t="s">
        <v>45</v>
      </c>
      <c r="P632" s="1" t="s">
        <v>280</v>
      </c>
      <c r="Q632" s="1"/>
      <c r="R632" s="21"/>
      <c r="S632" s="7" t="str">
        <f>Tabela813[[#This Row],[NR]]&amp;" - "&amp;Tabela813[[#This Row],[Especificação]]</f>
        <v>1.6.1.0.00.0.0.00 - Serviços Administrativos e Comerciais Gerais</v>
      </c>
      <c r="T632" s="7" t="str">
        <f>Tabela813[[#This Row],[NR]]&amp;" - "&amp;Tabela813[[#This Row],[Especificação]]</f>
        <v>1.6.1.0.00.0.0.00 - Serviços Administrativos e Comerciais Gerais</v>
      </c>
      <c r="U632" s="7" t="str">
        <f>Tabela813[[#This Row],[NR]]&amp; " - "&amp;Tabela813[[#This Row],[Especificação]]</f>
        <v>1.6.1.0.00.0.0.00 - Serviços Administrativos e Comerciais Gerais</v>
      </c>
    </row>
    <row r="633" spans="1:21" ht="45" x14ac:dyDescent="0.25">
      <c r="A633" s="84"/>
      <c r="B633" s="73"/>
      <c r="C633" s="26" t="s">
        <v>1558</v>
      </c>
      <c r="D633" s="26" t="s">
        <v>1563</v>
      </c>
      <c r="E633" s="26" t="s">
        <v>1558</v>
      </c>
      <c r="F633" s="26" t="s">
        <v>1558</v>
      </c>
      <c r="G633" s="26" t="s">
        <v>1564</v>
      </c>
      <c r="H633" s="26" t="s">
        <v>1561</v>
      </c>
      <c r="I633" s="26" t="s">
        <v>1561</v>
      </c>
      <c r="J633" s="26" t="s">
        <v>1564</v>
      </c>
      <c r="K633" s="21" t="str">
        <f>IF(Tabela813[[#This Row],[C]]&lt;&gt;"",IF(Tabela813[[#This Row],[RED]]&lt;&gt;"",(Tabela813[[#This Row],[RED]] &amp; "."),"") &amp; CONCATENATE(Tabela813[[#This Row],[C]],".",Tabela813[[#This Row],[O]],".",Tabela813[[#This Row],[E]],".",Tabela813[[#This Row],[D1]],".",Tabela813[[#This Row],[D2]],".",Tabela813[[#This Row],[D3]],".",Tabela813[[#This Row],[T]],".",Tabela813[[#This Row],[D4]]),"")</f>
        <v>1.6.1.1.00.0.0.00</v>
      </c>
      <c r="L633" s="27" t="s">
        <v>279</v>
      </c>
      <c r="M633" s="21" t="str">
        <f t="shared" si="9"/>
        <v>S</v>
      </c>
      <c r="N633" s="21">
        <f>IF(VALUE(Tabela813[[#This Row],[RED]]) &gt; 0,1,0) + IF(VALUE(J633)&gt;0,8,IF(VALUE(I633)&gt;0,7,IF(VALUE(H633)&gt;0,6,IF(VALUE(G633)&gt;0,5,IF(VALUE(F633)&gt;0,4,IF(VALUE(E633)&gt;0,3,IF(VALUE(D633)&gt;0,2,1)))))))</f>
        <v>4</v>
      </c>
      <c r="O633" s="26" t="s">
        <v>45</v>
      </c>
      <c r="P633" s="1" t="s">
        <v>280</v>
      </c>
      <c r="Q633" s="1"/>
      <c r="R633" s="21"/>
      <c r="S633" s="7" t="str">
        <f>Tabela813[[#This Row],[NR]]&amp;" - "&amp;Tabela813[[#This Row],[Especificação]]</f>
        <v>1.6.1.1.00.0.0.00 - Serviços Administrativos e Comerciais Gerais</v>
      </c>
      <c r="T633" s="7" t="str">
        <f>Tabela813[[#This Row],[NR]]&amp;" - "&amp;Tabela813[[#This Row],[Especificação]]</f>
        <v>1.6.1.1.00.0.0.00 - Serviços Administrativos e Comerciais Gerais</v>
      </c>
      <c r="U633" s="7" t="str">
        <f>Tabela813[[#This Row],[NR]]&amp; " - "&amp;Tabela813[[#This Row],[Especificação]]</f>
        <v>1.6.1.1.00.0.0.00 - Serviços Administrativos e Comerciais Gerais</v>
      </c>
    </row>
    <row r="634" spans="1:21" ht="30" x14ac:dyDescent="0.25">
      <c r="A634" s="84"/>
      <c r="B634" s="73"/>
      <c r="C634" s="26" t="s">
        <v>1558</v>
      </c>
      <c r="D634" s="26" t="s">
        <v>1563</v>
      </c>
      <c r="E634" s="26" t="s">
        <v>1558</v>
      </c>
      <c r="F634" s="26" t="s">
        <v>1558</v>
      </c>
      <c r="G634" s="26" t="s">
        <v>1560</v>
      </c>
      <c r="H634" s="26" t="s">
        <v>1561</v>
      </c>
      <c r="I634" s="26" t="s">
        <v>1561</v>
      </c>
      <c r="J634" s="26" t="s">
        <v>1564</v>
      </c>
      <c r="K634" s="21" t="str">
        <f>IF(Tabela813[[#This Row],[C]]&lt;&gt;"",IF(Tabela813[[#This Row],[RED]]&lt;&gt;"",(Tabela813[[#This Row],[RED]] &amp; "."),"") &amp; CONCATENATE(Tabela813[[#This Row],[C]],".",Tabela813[[#This Row],[O]],".",Tabela813[[#This Row],[E]],".",Tabela813[[#This Row],[D1]],".",Tabela813[[#This Row],[D2]],".",Tabela813[[#This Row],[D3]],".",Tabela813[[#This Row],[T]],".",Tabela813[[#This Row],[D4]]),"")</f>
        <v>1.6.1.1.01.0.0.00</v>
      </c>
      <c r="L634" s="27" t="s">
        <v>4895</v>
      </c>
      <c r="M634" s="21" t="str">
        <f t="shared" si="9"/>
        <v>S</v>
      </c>
      <c r="N634" s="21">
        <f>IF(VALUE(Tabela813[[#This Row],[RED]]) &gt; 0,1,0) + IF(VALUE(J634)&gt;0,8,IF(VALUE(I634)&gt;0,7,IF(VALUE(H634)&gt;0,6,IF(VALUE(G634)&gt;0,5,IF(VALUE(F634)&gt;0,4,IF(VALUE(E634)&gt;0,3,IF(VALUE(D634)&gt;0,2,1)))))))</f>
        <v>5</v>
      </c>
      <c r="O634" s="26" t="s">
        <v>51</v>
      </c>
      <c r="P634" s="1" t="s">
        <v>281</v>
      </c>
      <c r="Q634" s="1" t="s">
        <v>3086</v>
      </c>
      <c r="R634" s="21" t="s">
        <v>10</v>
      </c>
      <c r="S634" s="7" t="str">
        <f>Tabela813[[#This Row],[NR]]&amp;" - "&amp;Tabela813[[#This Row],[Especificação]]</f>
        <v>1.6.1.1.01.0.0.00 - Serviços Administrativos e Comerciais Gerais Prestados por Entidades e Órgãos Públicos em Geral - Principal</v>
      </c>
      <c r="T634" s="7" t="str">
        <f>Tabela813[[#This Row],[NR]]&amp;" - "&amp;Tabela813[[#This Row],[Especificação]]</f>
        <v>1.6.1.1.01.0.0.00 - Serviços Administrativos e Comerciais Gerais Prestados por Entidades e Órgãos Públicos em Geral - Principal</v>
      </c>
      <c r="U634" s="7" t="str">
        <f>Tabela813[[#This Row],[NR]]&amp; " - "&amp;Tabela813[[#This Row],[Especificação]]</f>
        <v>1.6.1.1.01.0.0.00 - Serviços Administrativos e Comerciais Gerais Prestados por Entidades e Órgãos Públicos em Geral - Principal</v>
      </c>
    </row>
    <row r="635" spans="1:21" ht="30" x14ac:dyDescent="0.25">
      <c r="A635" s="84"/>
      <c r="B635" s="73"/>
      <c r="C635" s="26" t="s">
        <v>1558</v>
      </c>
      <c r="D635" s="26" t="s">
        <v>1563</v>
      </c>
      <c r="E635" s="26" t="s">
        <v>1558</v>
      </c>
      <c r="F635" s="26" t="s">
        <v>1558</v>
      </c>
      <c r="G635" s="26" t="s">
        <v>1560</v>
      </c>
      <c r="H635" s="26" t="s">
        <v>1561</v>
      </c>
      <c r="I635" s="26" t="s">
        <v>1558</v>
      </c>
      <c r="J635" s="26" t="s">
        <v>1564</v>
      </c>
      <c r="K635" s="21" t="str">
        <f>IF(Tabela813[[#This Row],[C]]&lt;&gt;"",IF(Tabela813[[#This Row],[RED]]&lt;&gt;"",(Tabela813[[#This Row],[RED]] &amp; "."),"") &amp; CONCATENATE(Tabela813[[#This Row],[C]],".",Tabela813[[#This Row],[O]],".",Tabela813[[#This Row],[E]],".",Tabela813[[#This Row],[D1]],".",Tabela813[[#This Row],[D2]],".",Tabela813[[#This Row],[D3]],".",Tabela813[[#This Row],[T]],".",Tabela813[[#This Row],[D4]]),"")</f>
        <v>1.6.1.1.01.0.1.00</v>
      </c>
      <c r="L635" s="27" t="s">
        <v>4895</v>
      </c>
      <c r="M635" s="21" t="str">
        <f t="shared" si="9"/>
        <v>A</v>
      </c>
      <c r="N635" s="21">
        <f>IF(VALUE(Tabela813[[#This Row],[RED]]) &gt; 0,1,0) + IF(VALUE(J635)&gt;0,8,IF(VALUE(I635)&gt;0,7,IF(VALUE(H635)&gt;0,6,IF(VALUE(G635)&gt;0,5,IF(VALUE(F635)&gt;0,4,IF(VALUE(E635)&gt;0,3,IF(VALUE(D635)&gt;0,2,1)))))))</f>
        <v>7</v>
      </c>
      <c r="O635" s="26" t="s">
        <v>51</v>
      </c>
      <c r="P635" s="1" t="s">
        <v>281</v>
      </c>
      <c r="Q635" s="1" t="s">
        <v>3086</v>
      </c>
      <c r="R635" s="21" t="s">
        <v>10</v>
      </c>
      <c r="S635" s="7" t="str">
        <f>Tabela813[[#This Row],[NR]]&amp;" - "&amp;Tabela813[[#This Row],[Especificação]]</f>
        <v>1.6.1.1.01.0.1.00 - Serviços Administrativos e Comerciais Gerais Prestados por Entidades e Órgãos Públicos em Geral - Principal</v>
      </c>
      <c r="T635" s="7" t="str">
        <f>Tabela813[[#This Row],[NR]]&amp;" - "&amp;Tabela813[[#This Row],[Especificação]]</f>
        <v>1.6.1.1.01.0.1.00 - Serviços Administrativos e Comerciais Gerais Prestados por Entidades e Órgãos Públicos em Geral - Principal</v>
      </c>
      <c r="U635" s="7" t="str">
        <f>Tabela813[[#This Row],[NR]]&amp; " - "&amp;Tabela813[[#This Row],[Especificação]]</f>
        <v>1.6.1.1.01.0.1.00 - Serviços Administrativos e Comerciais Gerais Prestados por Entidades e Órgãos Públicos em Geral - Principal</v>
      </c>
    </row>
    <row r="636" spans="1:21" ht="30" x14ac:dyDescent="0.25">
      <c r="A636" s="84"/>
      <c r="B636" s="73"/>
      <c r="C636" s="26" t="s">
        <v>1558</v>
      </c>
      <c r="D636" s="26" t="s">
        <v>1563</v>
      </c>
      <c r="E636" s="26" t="s">
        <v>1558</v>
      </c>
      <c r="F636" s="26" t="s">
        <v>1558</v>
      </c>
      <c r="G636" s="26" t="s">
        <v>1560</v>
      </c>
      <c r="H636" s="26" t="s">
        <v>1561</v>
      </c>
      <c r="I636" s="26" t="s">
        <v>1567</v>
      </c>
      <c r="J636" s="26" t="s">
        <v>1564</v>
      </c>
      <c r="K636" s="21" t="str">
        <f>IF(Tabela813[[#This Row],[C]]&lt;&gt;"",IF(Tabela813[[#This Row],[RED]]&lt;&gt;"",(Tabela813[[#This Row],[RED]] &amp; "."),"") &amp; CONCATENATE(Tabela813[[#This Row],[C]],".",Tabela813[[#This Row],[O]],".",Tabela813[[#This Row],[E]],".",Tabela813[[#This Row],[D1]],".",Tabela813[[#This Row],[D2]],".",Tabela813[[#This Row],[D3]],".",Tabela813[[#This Row],[T]],".",Tabela813[[#This Row],[D4]]),"")</f>
        <v>1.6.1.1.01.0.2.00</v>
      </c>
      <c r="L636" s="27" t="s">
        <v>4896</v>
      </c>
      <c r="M636" s="21" t="str">
        <f t="shared" si="9"/>
        <v>A</v>
      </c>
      <c r="N636" s="21">
        <f>IF(VALUE(Tabela813[[#This Row],[RED]]) &gt; 0,1,0) + IF(VALUE(J636)&gt;0,8,IF(VALUE(I636)&gt;0,7,IF(VALUE(H636)&gt;0,6,IF(VALUE(G636)&gt;0,5,IF(VALUE(F636)&gt;0,4,IF(VALUE(E636)&gt;0,3,IF(VALUE(D636)&gt;0,2,1)))))))</f>
        <v>7</v>
      </c>
      <c r="O636" s="26" t="s">
        <v>51</v>
      </c>
      <c r="P636" s="1" t="s">
        <v>281</v>
      </c>
      <c r="Q636" s="1"/>
      <c r="R636" s="21" t="s">
        <v>10</v>
      </c>
      <c r="S636" s="7" t="str">
        <f>Tabela813[[#This Row],[NR]]&amp;" - "&amp;Tabela813[[#This Row],[Especificação]]</f>
        <v>1.6.1.1.01.0.2.00 - Serviços Administrativos e Comerciais Gerais Prestados por Entidades e Órgãos Públicos em Gerals - Multas e Juros de Mora</v>
      </c>
      <c r="T636" s="7" t="str">
        <f>Tabela813[[#This Row],[NR]]&amp;" - "&amp;Tabela813[[#This Row],[Especificação]]</f>
        <v>1.6.1.1.01.0.2.00 - Serviços Administrativos e Comerciais Gerais Prestados por Entidades e Órgãos Públicos em Gerals - Multas e Juros de Mora</v>
      </c>
      <c r="U636" s="7" t="str">
        <f>Tabela813[[#This Row],[NR]]&amp; " - "&amp;Tabela813[[#This Row],[Especificação]]</f>
        <v>1.6.1.1.01.0.2.00 - Serviços Administrativos e Comerciais Gerais Prestados por Entidades e Órgãos Públicos em Gerals - Multas e Juros de Mora</v>
      </c>
    </row>
    <row r="637" spans="1:21" ht="30" x14ac:dyDescent="0.25">
      <c r="A637" s="84"/>
      <c r="B637" s="73"/>
      <c r="C637" s="26" t="s">
        <v>1558</v>
      </c>
      <c r="D637" s="26" t="s">
        <v>1563</v>
      </c>
      <c r="E637" s="26" t="s">
        <v>1558</v>
      </c>
      <c r="F637" s="26" t="s">
        <v>1558</v>
      </c>
      <c r="G637" s="26" t="s">
        <v>1560</v>
      </c>
      <c r="H637" s="26" t="s">
        <v>1561</v>
      </c>
      <c r="I637" s="26" t="s">
        <v>1559</v>
      </c>
      <c r="J637" s="26" t="s">
        <v>1564</v>
      </c>
      <c r="K637" s="21" t="str">
        <f>IF(Tabela813[[#This Row],[C]]&lt;&gt;"",IF(Tabela813[[#This Row],[RED]]&lt;&gt;"",(Tabela813[[#This Row],[RED]] &amp; "."),"") &amp; CONCATENATE(Tabela813[[#This Row],[C]],".",Tabela813[[#This Row],[O]],".",Tabela813[[#This Row],[E]],".",Tabela813[[#This Row],[D1]],".",Tabela813[[#This Row],[D2]],".",Tabela813[[#This Row],[D3]],".",Tabela813[[#This Row],[T]],".",Tabela813[[#This Row],[D4]]),"")</f>
        <v>1.6.1.1.01.0.3.00</v>
      </c>
      <c r="L637" s="27" t="s">
        <v>4897</v>
      </c>
      <c r="M637" s="21" t="str">
        <f t="shared" si="9"/>
        <v>A</v>
      </c>
      <c r="N637" s="21">
        <f>IF(VALUE(Tabela813[[#This Row],[RED]]) &gt; 0,1,0) + IF(VALUE(J637)&gt;0,8,IF(VALUE(I637)&gt;0,7,IF(VALUE(H637)&gt;0,6,IF(VALUE(G637)&gt;0,5,IF(VALUE(F637)&gt;0,4,IF(VALUE(E637)&gt;0,3,IF(VALUE(D637)&gt;0,2,1)))))))</f>
        <v>7</v>
      </c>
      <c r="O637" s="26" t="s">
        <v>51</v>
      </c>
      <c r="P637" s="1" t="s">
        <v>281</v>
      </c>
      <c r="Q637" s="1"/>
      <c r="R637" s="21" t="s">
        <v>10</v>
      </c>
      <c r="S637" s="7" t="str">
        <f>Tabela813[[#This Row],[NR]]&amp;" - "&amp;Tabela813[[#This Row],[Especificação]]</f>
        <v>1.6.1.1.01.0.3.00 - Serviços Administrativos e Comerciais Gerais Prestados por Entidades e Órgãos Públicos em Gerals - Dívida Ativa</v>
      </c>
      <c r="T637" s="7" t="str">
        <f>Tabela813[[#This Row],[NR]]&amp;" - "&amp;Tabela813[[#This Row],[Especificação]]</f>
        <v>1.6.1.1.01.0.3.00 - Serviços Administrativos e Comerciais Gerais Prestados por Entidades e Órgãos Públicos em Gerals - Dívida Ativa</v>
      </c>
      <c r="U637" s="7" t="str">
        <f>Tabela813[[#This Row],[NR]]&amp; " - "&amp;Tabela813[[#This Row],[Especificação]]</f>
        <v>1.6.1.1.01.0.3.00 - Serviços Administrativos e Comerciais Gerais Prestados por Entidades e Órgãos Públicos em Gerals - Dívida Ativa</v>
      </c>
    </row>
    <row r="638" spans="1:21" ht="45" x14ac:dyDescent="0.25">
      <c r="A638" s="84"/>
      <c r="B638" s="73"/>
      <c r="C638" s="26" t="s">
        <v>1558</v>
      </c>
      <c r="D638" s="26" t="s">
        <v>1563</v>
      </c>
      <c r="E638" s="26" t="s">
        <v>1558</v>
      </c>
      <c r="F638" s="26" t="s">
        <v>1558</v>
      </c>
      <c r="G638" s="26" t="s">
        <v>1560</v>
      </c>
      <c r="H638" s="26" t="s">
        <v>1561</v>
      </c>
      <c r="I638" s="26" t="s">
        <v>1568</v>
      </c>
      <c r="J638" s="26" t="s">
        <v>1564</v>
      </c>
      <c r="K638" s="21" t="str">
        <f>IF(Tabela813[[#This Row],[C]]&lt;&gt;"",IF(Tabela813[[#This Row],[RED]]&lt;&gt;"",(Tabela813[[#This Row],[RED]] &amp; "."),"") &amp; CONCATENATE(Tabela813[[#This Row],[C]],".",Tabela813[[#This Row],[O]],".",Tabela813[[#This Row],[E]],".",Tabela813[[#This Row],[D1]],".",Tabela813[[#This Row],[D2]],".",Tabela813[[#This Row],[D3]],".",Tabela813[[#This Row],[T]],".",Tabela813[[#This Row],[D4]]),"")</f>
        <v>1.6.1.1.01.0.4.00</v>
      </c>
      <c r="L638" s="27" t="s">
        <v>4898</v>
      </c>
      <c r="M638" s="21" t="str">
        <f t="shared" si="9"/>
        <v>A</v>
      </c>
      <c r="N638" s="21">
        <f>IF(VALUE(Tabela813[[#This Row],[RED]]) &gt; 0,1,0) + IF(VALUE(J638)&gt;0,8,IF(VALUE(I638)&gt;0,7,IF(VALUE(H638)&gt;0,6,IF(VALUE(G638)&gt;0,5,IF(VALUE(F638)&gt;0,4,IF(VALUE(E638)&gt;0,3,IF(VALUE(D638)&gt;0,2,1)))))))</f>
        <v>7</v>
      </c>
      <c r="O638" s="26" t="s">
        <v>51</v>
      </c>
      <c r="P638" s="1" t="s">
        <v>281</v>
      </c>
      <c r="Q638" s="1"/>
      <c r="R638" s="21" t="s">
        <v>10</v>
      </c>
      <c r="S638" s="7" t="str">
        <f>Tabela813[[#This Row],[NR]]&amp;" - "&amp;Tabela813[[#This Row],[Especificação]]</f>
        <v>1.6.1.1.01.0.4.00 - Serviços Administrativos e Comerciais Gerais Prestados por Entidades e Órgãos Públicos em Gerals - Dívida Ativa - Multas e Juros de Mora da Dívida Ativa</v>
      </c>
      <c r="T638" s="7" t="str">
        <f>Tabela813[[#This Row],[NR]]&amp;" - "&amp;Tabela813[[#This Row],[Especificação]]</f>
        <v>1.6.1.1.01.0.4.00 - Serviços Administrativos e Comerciais Gerais Prestados por Entidades e Órgãos Públicos em Gerals - Dívida Ativa - Multas e Juros de Mora da Dívida Ativa</v>
      </c>
      <c r="U638" s="7" t="str">
        <f>Tabela813[[#This Row],[NR]]&amp; " - "&amp;Tabela813[[#This Row],[Especificação]]</f>
        <v>1.6.1.1.01.0.4.00 - Serviços Administrativos e Comerciais Gerais Prestados por Entidades e Órgãos Públicos em Gerals - Dívida Ativa - Multas e Juros de Mora da Dívida Ativa</v>
      </c>
    </row>
    <row r="639" spans="1:21" ht="30" x14ac:dyDescent="0.25">
      <c r="A639" s="84"/>
      <c r="B639" s="73"/>
      <c r="C639" s="26" t="s">
        <v>1558</v>
      </c>
      <c r="D639" s="26" t="s">
        <v>1563</v>
      </c>
      <c r="E639" s="26" t="s">
        <v>1558</v>
      </c>
      <c r="F639" s="26" t="s">
        <v>1558</v>
      </c>
      <c r="G639" s="26" t="s">
        <v>1560</v>
      </c>
      <c r="H639" s="26" t="s">
        <v>1561</v>
      </c>
      <c r="I639" s="26" t="s">
        <v>1569</v>
      </c>
      <c r="J639" s="26" t="s">
        <v>1564</v>
      </c>
      <c r="K639" s="21" t="str">
        <f>IF(Tabela813[[#This Row],[C]]&lt;&gt;"",IF(Tabela813[[#This Row],[RED]]&lt;&gt;"",(Tabela813[[#This Row],[RED]] &amp; "."),"") &amp; CONCATENATE(Tabela813[[#This Row],[C]],".",Tabela813[[#This Row],[O]],".",Tabela813[[#This Row],[E]],".",Tabela813[[#This Row],[D1]],".",Tabela813[[#This Row],[D2]],".",Tabela813[[#This Row],[D3]],".",Tabela813[[#This Row],[T]],".",Tabela813[[#This Row],[D4]]),"")</f>
        <v>1.6.1.1.01.0.5.00</v>
      </c>
      <c r="L639" s="27" t="s">
        <v>4899</v>
      </c>
      <c r="M639" s="21" t="str">
        <f t="shared" si="9"/>
        <v>A</v>
      </c>
      <c r="N639" s="21">
        <f>IF(VALUE(Tabela813[[#This Row],[RED]]) &gt; 0,1,0) + IF(VALUE(J639)&gt;0,8,IF(VALUE(I639)&gt;0,7,IF(VALUE(H639)&gt;0,6,IF(VALUE(G639)&gt;0,5,IF(VALUE(F639)&gt;0,4,IF(VALUE(E639)&gt;0,3,IF(VALUE(D639)&gt;0,2,1)))))))</f>
        <v>7</v>
      </c>
      <c r="O639" s="26" t="s">
        <v>51</v>
      </c>
      <c r="P639" s="1" t="s">
        <v>281</v>
      </c>
      <c r="Q639" s="1"/>
      <c r="R639" s="21" t="s">
        <v>10</v>
      </c>
      <c r="S639" s="7" t="str">
        <f>Tabela813[[#This Row],[NR]]&amp;" - "&amp;Tabela813[[#This Row],[Especificação]]</f>
        <v>1.6.1.1.01.0.5.00 - Serviços Administrativos e Comerciais Gerais Prestados por Entidades e Órgãos Públicos em Gerals - Multas</v>
      </c>
      <c r="T639" s="7" t="str">
        <f>Tabela813[[#This Row],[NR]]&amp;" - "&amp;Tabela813[[#This Row],[Especificação]]</f>
        <v>1.6.1.1.01.0.5.00 - Serviços Administrativos e Comerciais Gerais Prestados por Entidades e Órgãos Públicos em Gerals - Multas</v>
      </c>
      <c r="U639" s="7" t="str">
        <f>Tabela813[[#This Row],[NR]]&amp; " - "&amp;Tabela813[[#This Row],[Especificação]]</f>
        <v>1.6.1.1.01.0.5.00 - Serviços Administrativos e Comerciais Gerais Prestados por Entidades e Órgãos Públicos em Gerals - Multas</v>
      </c>
    </row>
    <row r="640" spans="1:21" ht="30" x14ac:dyDescent="0.25">
      <c r="A640" s="84"/>
      <c r="B640" s="73"/>
      <c r="C640" s="26" t="s">
        <v>1558</v>
      </c>
      <c r="D640" s="26" t="s">
        <v>1563</v>
      </c>
      <c r="E640" s="26" t="s">
        <v>1558</v>
      </c>
      <c r="F640" s="26" t="s">
        <v>1558</v>
      </c>
      <c r="G640" s="26" t="s">
        <v>1560</v>
      </c>
      <c r="H640" s="26" t="s">
        <v>1561</v>
      </c>
      <c r="I640" s="26" t="s">
        <v>1563</v>
      </c>
      <c r="J640" s="26" t="s">
        <v>1564</v>
      </c>
      <c r="K640" s="21" t="str">
        <f>IF(Tabela813[[#This Row],[C]]&lt;&gt;"",IF(Tabela813[[#This Row],[RED]]&lt;&gt;"",(Tabela813[[#This Row],[RED]] &amp; "."),"") &amp; CONCATENATE(Tabela813[[#This Row],[C]],".",Tabela813[[#This Row],[O]],".",Tabela813[[#This Row],[E]],".",Tabela813[[#This Row],[D1]],".",Tabela813[[#This Row],[D2]],".",Tabela813[[#This Row],[D3]],".",Tabela813[[#This Row],[T]],".",Tabela813[[#This Row],[D4]]),"")</f>
        <v>1.6.1.1.01.0.6.00</v>
      </c>
      <c r="L640" s="27" t="s">
        <v>4900</v>
      </c>
      <c r="M640" s="21" t="str">
        <f t="shared" si="9"/>
        <v>A</v>
      </c>
      <c r="N640" s="21">
        <f>IF(VALUE(Tabela813[[#This Row],[RED]]) &gt; 0,1,0) + IF(VALUE(J640)&gt;0,8,IF(VALUE(I640)&gt;0,7,IF(VALUE(H640)&gt;0,6,IF(VALUE(G640)&gt;0,5,IF(VALUE(F640)&gt;0,4,IF(VALUE(E640)&gt;0,3,IF(VALUE(D640)&gt;0,2,1)))))))</f>
        <v>7</v>
      </c>
      <c r="O640" s="26" t="s">
        <v>51</v>
      </c>
      <c r="P640" s="1" t="s">
        <v>281</v>
      </c>
      <c r="Q640" s="1"/>
      <c r="R640" s="21" t="s">
        <v>10</v>
      </c>
      <c r="S640" s="7" t="str">
        <f>Tabela813[[#This Row],[NR]]&amp;" - "&amp;Tabela813[[#This Row],[Especificação]]</f>
        <v>1.6.1.1.01.0.6.00 - Serviços Administrativos e Comerciais Gerais Prestados por Entidades e Órgãos Públicos em Gerals - Juros de Mora</v>
      </c>
      <c r="T640" s="7" t="str">
        <f>Tabela813[[#This Row],[NR]]&amp;" - "&amp;Tabela813[[#This Row],[Especificação]]</f>
        <v>1.6.1.1.01.0.6.00 - Serviços Administrativos e Comerciais Gerais Prestados por Entidades e Órgãos Públicos em Gerals - Juros de Mora</v>
      </c>
      <c r="U640" s="7" t="str">
        <f>Tabela813[[#This Row],[NR]]&amp; " - "&amp;Tabela813[[#This Row],[Especificação]]</f>
        <v>1.6.1.1.01.0.6.00 - Serviços Administrativos e Comerciais Gerais Prestados por Entidades e Órgãos Públicos em Gerals - Juros de Mora</v>
      </c>
    </row>
    <row r="641" spans="1:21" ht="30" x14ac:dyDescent="0.25">
      <c r="A641" s="84"/>
      <c r="B641" s="73"/>
      <c r="C641" s="26" t="s">
        <v>1558</v>
      </c>
      <c r="D641" s="26" t="s">
        <v>1563</v>
      </c>
      <c r="E641" s="26" t="s">
        <v>1558</v>
      </c>
      <c r="F641" s="26" t="s">
        <v>1558</v>
      </c>
      <c r="G641" s="26" t="s">
        <v>1560</v>
      </c>
      <c r="H641" s="26" t="s">
        <v>1561</v>
      </c>
      <c r="I641" s="26" t="s">
        <v>1565</v>
      </c>
      <c r="J641" s="26" t="s">
        <v>1564</v>
      </c>
      <c r="K641" s="21" t="str">
        <f>IF(Tabela813[[#This Row],[C]]&lt;&gt;"",IF(Tabela813[[#This Row],[RED]]&lt;&gt;"",(Tabela813[[#This Row],[RED]] &amp; "."),"") &amp; CONCATENATE(Tabela813[[#This Row],[C]],".",Tabela813[[#This Row],[O]],".",Tabela813[[#This Row],[E]],".",Tabela813[[#This Row],[D1]],".",Tabela813[[#This Row],[D2]],".",Tabela813[[#This Row],[D3]],".",Tabela813[[#This Row],[T]],".",Tabela813[[#This Row],[D4]]),"")</f>
        <v>1.6.1.1.01.0.7.00</v>
      </c>
      <c r="L641" s="27" t="s">
        <v>4901</v>
      </c>
      <c r="M641" s="21" t="str">
        <f t="shared" si="9"/>
        <v>A</v>
      </c>
      <c r="N641" s="21">
        <f>IF(VALUE(Tabela813[[#This Row],[RED]]) &gt; 0,1,0) + IF(VALUE(J641)&gt;0,8,IF(VALUE(I641)&gt;0,7,IF(VALUE(H641)&gt;0,6,IF(VALUE(G641)&gt;0,5,IF(VALUE(F641)&gt;0,4,IF(VALUE(E641)&gt;0,3,IF(VALUE(D641)&gt;0,2,1)))))))</f>
        <v>7</v>
      </c>
      <c r="O641" s="26" t="s">
        <v>51</v>
      </c>
      <c r="P641" s="1" t="s">
        <v>281</v>
      </c>
      <c r="Q641" s="1"/>
      <c r="R641" s="21" t="s">
        <v>10</v>
      </c>
      <c r="S641" s="7" t="str">
        <f>Tabela813[[#This Row],[NR]]&amp;" - "&amp;Tabela813[[#This Row],[Especificação]]</f>
        <v>1.6.1.1.01.0.7.00 - Serviços Administrativos e Comerciais Gerais Prestados por Entidades e Órgãos Públicos em Gerals - Dívida Ativa - Multas da Dívida Ativa</v>
      </c>
      <c r="T641" s="7" t="str">
        <f>Tabela813[[#This Row],[NR]]&amp;" - "&amp;Tabela813[[#This Row],[Especificação]]</f>
        <v>1.6.1.1.01.0.7.00 - Serviços Administrativos e Comerciais Gerais Prestados por Entidades e Órgãos Públicos em Gerals - Dívida Ativa - Multas da Dívida Ativa</v>
      </c>
      <c r="U641" s="7" t="str">
        <f>Tabela813[[#This Row],[NR]]&amp; " - "&amp;Tabela813[[#This Row],[Especificação]]</f>
        <v>1.6.1.1.01.0.7.00 - Serviços Administrativos e Comerciais Gerais Prestados por Entidades e Órgãos Públicos em Gerals - Dívida Ativa - Multas da Dívida Ativa</v>
      </c>
    </row>
    <row r="642" spans="1:21" ht="30" x14ac:dyDescent="0.25">
      <c r="A642" s="84"/>
      <c r="B642" s="73"/>
      <c r="C642" s="26" t="s">
        <v>1558</v>
      </c>
      <c r="D642" s="26" t="s">
        <v>1563</v>
      </c>
      <c r="E642" s="26" t="s">
        <v>1558</v>
      </c>
      <c r="F642" s="26" t="s">
        <v>1558</v>
      </c>
      <c r="G642" s="26" t="s">
        <v>1560</v>
      </c>
      <c r="H642" s="26" t="s">
        <v>1561</v>
      </c>
      <c r="I642" s="26" t="s">
        <v>1566</v>
      </c>
      <c r="J642" s="26" t="s">
        <v>1564</v>
      </c>
      <c r="K642" s="21" t="str">
        <f>IF(Tabela813[[#This Row],[C]]&lt;&gt;"",IF(Tabela813[[#This Row],[RED]]&lt;&gt;"",(Tabela813[[#This Row],[RED]] &amp; "."),"") &amp; CONCATENATE(Tabela813[[#This Row],[C]],".",Tabela813[[#This Row],[O]],".",Tabela813[[#This Row],[E]],".",Tabela813[[#This Row],[D1]],".",Tabela813[[#This Row],[D2]],".",Tabela813[[#This Row],[D3]],".",Tabela813[[#This Row],[T]],".",Tabela813[[#This Row],[D4]]),"")</f>
        <v>1.6.1.1.01.0.8.00</v>
      </c>
      <c r="L642" s="27" t="s">
        <v>4902</v>
      </c>
      <c r="M642" s="21" t="str">
        <f t="shared" si="9"/>
        <v>A</v>
      </c>
      <c r="N642" s="21">
        <f>IF(VALUE(Tabela813[[#This Row],[RED]]) &gt; 0,1,0) + IF(VALUE(J642)&gt;0,8,IF(VALUE(I642)&gt;0,7,IF(VALUE(H642)&gt;0,6,IF(VALUE(G642)&gt;0,5,IF(VALUE(F642)&gt;0,4,IF(VALUE(E642)&gt;0,3,IF(VALUE(D642)&gt;0,2,1)))))))</f>
        <v>7</v>
      </c>
      <c r="O642" s="26" t="s">
        <v>51</v>
      </c>
      <c r="P642" s="1" t="s">
        <v>281</v>
      </c>
      <c r="Q642" s="1"/>
      <c r="R642" s="21" t="s">
        <v>10</v>
      </c>
      <c r="S642" s="7" t="str">
        <f>Tabela813[[#This Row],[NR]]&amp;" - "&amp;Tabela813[[#This Row],[Especificação]]</f>
        <v>1.6.1.1.01.0.8.00 - Serviços Administrativos e Comerciais Gerais Prestados por Entidades e Órgãos Públicos em Gerals - Juros de Mora da Dívida Ativa</v>
      </c>
      <c r="T642" s="7" t="str">
        <f>Tabela813[[#This Row],[NR]]&amp;" - "&amp;Tabela813[[#This Row],[Especificação]]</f>
        <v>1.6.1.1.01.0.8.00 - Serviços Administrativos e Comerciais Gerais Prestados por Entidades e Órgãos Públicos em Gerals - Juros de Mora da Dívida Ativa</v>
      </c>
      <c r="U642" s="7" t="str">
        <f>Tabela813[[#This Row],[NR]]&amp; " - "&amp;Tabela813[[#This Row],[Especificação]]</f>
        <v>1.6.1.1.01.0.8.00 - Serviços Administrativos e Comerciais Gerais Prestados por Entidades e Órgãos Públicos em Gerals - Juros de Mora da Dívida Ativa</v>
      </c>
    </row>
    <row r="643" spans="1:21" ht="30" x14ac:dyDescent="0.25">
      <c r="A643" s="84"/>
      <c r="B643" s="73"/>
      <c r="C643" s="26" t="s">
        <v>1558</v>
      </c>
      <c r="D643" s="26" t="s">
        <v>1563</v>
      </c>
      <c r="E643" s="26" t="s">
        <v>1558</v>
      </c>
      <c r="F643" s="26" t="s">
        <v>1558</v>
      </c>
      <c r="G643" s="26" t="s">
        <v>1562</v>
      </c>
      <c r="H643" s="26" t="s">
        <v>1561</v>
      </c>
      <c r="I643" s="26" t="s">
        <v>1561</v>
      </c>
      <c r="J643" s="26" t="s">
        <v>1564</v>
      </c>
      <c r="K643" s="21" t="str">
        <f>IF(Tabela813[[#This Row],[C]]&lt;&gt;"",IF(Tabela813[[#This Row],[RED]]&lt;&gt;"",(Tabela813[[#This Row],[RED]] &amp; "."),"") &amp; CONCATENATE(Tabela813[[#This Row],[C]],".",Tabela813[[#This Row],[O]],".",Tabela813[[#This Row],[E]],".",Tabela813[[#This Row],[D1]],".",Tabela813[[#This Row],[D2]],".",Tabela813[[#This Row],[D3]],".",Tabela813[[#This Row],[T]],".",Tabela813[[#This Row],[D4]]),"")</f>
        <v>1.6.1.1.02.0.0.00</v>
      </c>
      <c r="L643" s="27" t="s">
        <v>282</v>
      </c>
      <c r="M643" s="21" t="str">
        <f t="shared" si="9"/>
        <v>S</v>
      </c>
      <c r="N643" s="21">
        <f>IF(VALUE(Tabela813[[#This Row],[RED]]) &gt; 0,1,0) + IF(VALUE(J643)&gt;0,8,IF(VALUE(I643)&gt;0,7,IF(VALUE(H643)&gt;0,6,IF(VALUE(G643)&gt;0,5,IF(VALUE(F643)&gt;0,4,IF(VALUE(E643)&gt;0,3,IF(VALUE(D643)&gt;0,2,1)))))))</f>
        <v>5</v>
      </c>
      <c r="O643" s="26" t="s">
        <v>51</v>
      </c>
      <c r="P643" s="1" t="s">
        <v>283</v>
      </c>
      <c r="Q643" s="1"/>
      <c r="R643" s="21"/>
      <c r="S643" s="7" t="str">
        <f>Tabela813[[#This Row],[NR]]&amp;" - "&amp;Tabela813[[#This Row],[Especificação]]</f>
        <v>1.6.1.1.02.0.0.00 - Inscrição em Concursos e Processos Seletivos</v>
      </c>
      <c r="T643" s="7" t="str">
        <f>Tabela813[[#This Row],[NR]]&amp;" - "&amp;Tabela813[[#This Row],[Especificação]]</f>
        <v>1.6.1.1.02.0.0.00 - Inscrição em Concursos e Processos Seletivos</v>
      </c>
      <c r="U643" s="7" t="str">
        <f>Tabela813[[#This Row],[NR]]&amp; " - "&amp;Tabela813[[#This Row],[Especificação]]</f>
        <v>1.6.1.1.02.0.0.00 - Inscrição em Concursos e Processos Seletivos</v>
      </c>
    </row>
    <row r="644" spans="1:21" ht="30" x14ac:dyDescent="0.25">
      <c r="A644" s="84"/>
      <c r="B644" s="73"/>
      <c r="C644" s="26" t="s">
        <v>1558</v>
      </c>
      <c r="D644" s="26" t="s">
        <v>1563</v>
      </c>
      <c r="E644" s="26" t="s">
        <v>1558</v>
      </c>
      <c r="F644" s="26" t="s">
        <v>1558</v>
      </c>
      <c r="G644" s="26" t="s">
        <v>1562</v>
      </c>
      <c r="H644" s="26" t="s">
        <v>1561</v>
      </c>
      <c r="I644" s="26" t="s">
        <v>1558</v>
      </c>
      <c r="J644" s="26" t="s">
        <v>1564</v>
      </c>
      <c r="K644" s="21" t="str">
        <f>IF(Tabela813[[#This Row],[C]]&lt;&gt;"",IF(Tabela813[[#This Row],[RED]]&lt;&gt;"",(Tabela813[[#This Row],[RED]] &amp; "."),"") &amp; CONCATENATE(Tabela813[[#This Row],[C]],".",Tabela813[[#This Row],[O]],".",Tabela813[[#This Row],[E]],".",Tabela813[[#This Row],[D1]],".",Tabela813[[#This Row],[D2]],".",Tabela813[[#This Row],[D3]],".",Tabela813[[#This Row],[T]],".",Tabela813[[#This Row],[D4]]),"")</f>
        <v>1.6.1.1.02.0.1.00</v>
      </c>
      <c r="L644" s="27" t="s">
        <v>1222</v>
      </c>
      <c r="M644" s="21" t="str">
        <f t="shared" ref="M644:M698" si="10">IF(N644 &lt; N645,"S","A")</f>
        <v>A</v>
      </c>
      <c r="N644" s="21">
        <f>IF(VALUE(Tabela813[[#This Row],[RED]]) &gt; 0,1,0) + IF(VALUE(J644)&gt;0,8,IF(VALUE(I644)&gt;0,7,IF(VALUE(H644)&gt;0,6,IF(VALUE(G644)&gt;0,5,IF(VALUE(F644)&gt;0,4,IF(VALUE(E644)&gt;0,3,IF(VALUE(D644)&gt;0,2,1)))))))</f>
        <v>7</v>
      </c>
      <c r="O644" s="26" t="s">
        <v>51</v>
      </c>
      <c r="P644" s="1" t="s">
        <v>283</v>
      </c>
      <c r="Q644" s="1"/>
      <c r="R644" s="21"/>
      <c r="S644" s="7" t="str">
        <f>Tabela813[[#This Row],[NR]]&amp;" - "&amp;Tabela813[[#This Row],[Especificação]]</f>
        <v>1.6.1.1.02.0.1.00 - Inscrição em Concursos e Processos Seletivos - Principal</v>
      </c>
      <c r="T644" s="7" t="str">
        <f>Tabela813[[#This Row],[NR]]&amp;" - "&amp;Tabela813[[#This Row],[Especificação]]</f>
        <v>1.6.1.1.02.0.1.00 - Inscrição em Concursos e Processos Seletivos - Principal</v>
      </c>
      <c r="U644" s="7" t="str">
        <f>Tabela813[[#This Row],[NR]]&amp; " - "&amp;Tabela813[[#This Row],[Especificação]]</f>
        <v>1.6.1.1.02.0.1.00 - Inscrição em Concursos e Processos Seletivos - Principal</v>
      </c>
    </row>
    <row r="645" spans="1:21" ht="30" x14ac:dyDescent="0.25">
      <c r="A645" s="84"/>
      <c r="B645" s="73"/>
      <c r="C645" s="26" t="s">
        <v>1558</v>
      </c>
      <c r="D645" s="26" t="s">
        <v>1563</v>
      </c>
      <c r="E645" s="26" t="s">
        <v>1558</v>
      </c>
      <c r="F645" s="26" t="s">
        <v>1558</v>
      </c>
      <c r="G645" s="26" t="s">
        <v>1562</v>
      </c>
      <c r="H645" s="26" t="s">
        <v>1561</v>
      </c>
      <c r="I645" s="26" t="s">
        <v>1567</v>
      </c>
      <c r="J645" s="26" t="s">
        <v>1564</v>
      </c>
      <c r="K645" s="21" t="str">
        <f>IF(Tabela813[[#This Row],[C]]&lt;&gt;"",IF(Tabela813[[#This Row],[RED]]&lt;&gt;"",(Tabela813[[#This Row],[RED]] &amp; "."),"") &amp; CONCATENATE(Tabela813[[#This Row],[C]],".",Tabela813[[#This Row],[O]],".",Tabela813[[#This Row],[E]],".",Tabela813[[#This Row],[D1]],".",Tabela813[[#This Row],[D2]],".",Tabela813[[#This Row],[D3]],".",Tabela813[[#This Row],[T]],".",Tabela813[[#This Row],[D4]]),"")</f>
        <v>1.6.1.1.02.0.2.00</v>
      </c>
      <c r="L645" s="27" t="s">
        <v>1223</v>
      </c>
      <c r="M645" s="21" t="str">
        <f t="shared" si="10"/>
        <v>A</v>
      </c>
      <c r="N645" s="21">
        <f>IF(VALUE(Tabela813[[#This Row],[RED]]) &gt; 0,1,0) + IF(VALUE(J645)&gt;0,8,IF(VALUE(I645)&gt;0,7,IF(VALUE(H645)&gt;0,6,IF(VALUE(G645)&gt;0,5,IF(VALUE(F645)&gt;0,4,IF(VALUE(E645)&gt;0,3,IF(VALUE(D645)&gt;0,2,1)))))))</f>
        <v>7</v>
      </c>
      <c r="O645" s="26" t="s">
        <v>51</v>
      </c>
      <c r="P645" s="1" t="s">
        <v>283</v>
      </c>
      <c r="Q645" s="1"/>
      <c r="R645" s="21"/>
      <c r="S645" s="7" t="str">
        <f>Tabela813[[#This Row],[NR]]&amp;" - "&amp;Tabela813[[#This Row],[Especificação]]</f>
        <v>1.6.1.1.02.0.2.00 - Inscrição em Concursos e Processos Seletivos - Multas e Juros de Mora</v>
      </c>
      <c r="T645" s="7" t="str">
        <f>Tabela813[[#This Row],[NR]]&amp;" - "&amp;Tabela813[[#This Row],[Especificação]]</f>
        <v>1.6.1.1.02.0.2.00 - Inscrição em Concursos e Processos Seletivos - Multas e Juros de Mora</v>
      </c>
      <c r="U645" s="7" t="str">
        <f>Tabela813[[#This Row],[NR]]&amp; " - "&amp;Tabela813[[#This Row],[Especificação]]</f>
        <v>1.6.1.1.02.0.2.00 - Inscrição em Concursos e Processos Seletivos - Multas e Juros de Mora</v>
      </c>
    </row>
    <row r="646" spans="1:21" ht="30" x14ac:dyDescent="0.25">
      <c r="A646" s="84"/>
      <c r="B646" s="73"/>
      <c r="C646" s="26" t="s">
        <v>1558</v>
      </c>
      <c r="D646" s="26" t="s">
        <v>1563</v>
      </c>
      <c r="E646" s="26" t="s">
        <v>1558</v>
      </c>
      <c r="F646" s="26" t="s">
        <v>1558</v>
      </c>
      <c r="G646" s="26" t="s">
        <v>1562</v>
      </c>
      <c r="H646" s="26" t="s">
        <v>1561</v>
      </c>
      <c r="I646" s="26" t="s">
        <v>1559</v>
      </c>
      <c r="J646" s="26" t="s">
        <v>1564</v>
      </c>
      <c r="K646" s="21" t="str">
        <f>IF(Tabela813[[#This Row],[C]]&lt;&gt;"",IF(Tabela813[[#This Row],[RED]]&lt;&gt;"",(Tabela813[[#This Row],[RED]] &amp; "."),"") &amp; CONCATENATE(Tabela813[[#This Row],[C]],".",Tabela813[[#This Row],[O]],".",Tabela813[[#This Row],[E]],".",Tabela813[[#This Row],[D1]],".",Tabela813[[#This Row],[D2]],".",Tabela813[[#This Row],[D3]],".",Tabela813[[#This Row],[T]],".",Tabela813[[#This Row],[D4]]),"")</f>
        <v>1.6.1.1.02.0.3.00</v>
      </c>
      <c r="L646" s="27" t="s">
        <v>1224</v>
      </c>
      <c r="M646" s="21" t="str">
        <f t="shared" si="10"/>
        <v>A</v>
      </c>
      <c r="N646" s="21">
        <f>IF(VALUE(Tabela813[[#This Row],[RED]]) &gt; 0,1,0) + IF(VALUE(J646)&gt;0,8,IF(VALUE(I646)&gt;0,7,IF(VALUE(H646)&gt;0,6,IF(VALUE(G646)&gt;0,5,IF(VALUE(F646)&gt;0,4,IF(VALUE(E646)&gt;0,3,IF(VALUE(D646)&gt;0,2,1)))))))</f>
        <v>7</v>
      </c>
      <c r="O646" s="26" t="s">
        <v>51</v>
      </c>
      <c r="P646" s="1" t="s">
        <v>283</v>
      </c>
      <c r="Q646" s="1"/>
      <c r="R646" s="21"/>
      <c r="S646" s="7" t="str">
        <f>Tabela813[[#This Row],[NR]]&amp;" - "&amp;Tabela813[[#This Row],[Especificação]]</f>
        <v>1.6.1.1.02.0.3.00 - Inscrição em Concursos e Processos Seletivos - Dívida Ativa</v>
      </c>
      <c r="T646" s="7" t="str">
        <f>Tabela813[[#This Row],[NR]]&amp;" - "&amp;Tabela813[[#This Row],[Especificação]]</f>
        <v>1.6.1.1.02.0.3.00 - Inscrição em Concursos e Processos Seletivos - Dívida Ativa</v>
      </c>
      <c r="U646" s="7" t="str">
        <f>Tabela813[[#This Row],[NR]]&amp; " - "&amp;Tabela813[[#This Row],[Especificação]]</f>
        <v>1.6.1.1.02.0.3.00 - Inscrição em Concursos e Processos Seletivos - Dívida Ativa</v>
      </c>
    </row>
    <row r="647" spans="1:21" ht="30" x14ac:dyDescent="0.25">
      <c r="A647" s="84"/>
      <c r="B647" s="73"/>
      <c r="C647" s="26" t="s">
        <v>1558</v>
      </c>
      <c r="D647" s="26" t="s">
        <v>1563</v>
      </c>
      <c r="E647" s="26" t="s">
        <v>1558</v>
      </c>
      <c r="F647" s="26" t="s">
        <v>1558</v>
      </c>
      <c r="G647" s="26" t="s">
        <v>1562</v>
      </c>
      <c r="H647" s="26" t="s">
        <v>1561</v>
      </c>
      <c r="I647" s="26" t="s">
        <v>1568</v>
      </c>
      <c r="J647" s="26" t="s">
        <v>1564</v>
      </c>
      <c r="K647" s="21" t="str">
        <f>IF(Tabela813[[#This Row],[C]]&lt;&gt;"",IF(Tabela813[[#This Row],[RED]]&lt;&gt;"",(Tabela813[[#This Row],[RED]] &amp; "."),"") &amp; CONCATENATE(Tabela813[[#This Row],[C]],".",Tabela813[[#This Row],[O]],".",Tabela813[[#This Row],[E]],".",Tabela813[[#This Row],[D1]],".",Tabela813[[#This Row],[D2]],".",Tabela813[[#This Row],[D3]],".",Tabela813[[#This Row],[T]],".",Tabela813[[#This Row],[D4]]),"")</f>
        <v>1.6.1.1.02.0.4.00</v>
      </c>
      <c r="L647" s="27" t="s">
        <v>1225</v>
      </c>
      <c r="M647" s="21" t="str">
        <f t="shared" si="10"/>
        <v>A</v>
      </c>
      <c r="N647" s="21">
        <f>IF(VALUE(Tabela813[[#This Row],[RED]]) &gt; 0,1,0) + IF(VALUE(J647)&gt;0,8,IF(VALUE(I647)&gt;0,7,IF(VALUE(H647)&gt;0,6,IF(VALUE(G647)&gt;0,5,IF(VALUE(F647)&gt;0,4,IF(VALUE(E647)&gt;0,3,IF(VALUE(D647)&gt;0,2,1)))))))</f>
        <v>7</v>
      </c>
      <c r="O647" s="26" t="s">
        <v>51</v>
      </c>
      <c r="P647" s="1" t="s">
        <v>283</v>
      </c>
      <c r="Q647" s="1"/>
      <c r="R647" s="21"/>
      <c r="S647" s="7" t="str">
        <f>Tabela813[[#This Row],[NR]]&amp;" - "&amp;Tabela813[[#This Row],[Especificação]]</f>
        <v>1.6.1.1.02.0.4.00 - Inscrição em Concursos e Processos Seletivos - Dívida Ativa - Multas e Juros de Mora da Dívida Ativa</v>
      </c>
      <c r="T647" s="7" t="str">
        <f>Tabela813[[#This Row],[NR]]&amp;" - "&amp;Tabela813[[#This Row],[Especificação]]</f>
        <v>1.6.1.1.02.0.4.00 - Inscrição em Concursos e Processos Seletivos - Dívida Ativa - Multas e Juros de Mora da Dívida Ativa</v>
      </c>
      <c r="U647" s="7" t="str">
        <f>Tabela813[[#This Row],[NR]]&amp; " - "&amp;Tabela813[[#This Row],[Especificação]]</f>
        <v>1.6.1.1.02.0.4.00 - Inscrição em Concursos e Processos Seletivos - Dívida Ativa - Multas e Juros de Mora da Dívida Ativa</v>
      </c>
    </row>
    <row r="648" spans="1:21" ht="30" x14ac:dyDescent="0.25">
      <c r="A648" s="84"/>
      <c r="B648" s="73"/>
      <c r="C648" s="26" t="s">
        <v>1558</v>
      </c>
      <c r="D648" s="26" t="s">
        <v>1563</v>
      </c>
      <c r="E648" s="26" t="s">
        <v>1558</v>
      </c>
      <c r="F648" s="26" t="s">
        <v>1558</v>
      </c>
      <c r="G648" s="26" t="s">
        <v>1562</v>
      </c>
      <c r="H648" s="26" t="s">
        <v>1561</v>
      </c>
      <c r="I648" s="26" t="s">
        <v>1569</v>
      </c>
      <c r="J648" s="26" t="s">
        <v>1564</v>
      </c>
      <c r="K648" s="21" t="str">
        <f>IF(Tabela813[[#This Row],[C]]&lt;&gt;"",IF(Tabela813[[#This Row],[RED]]&lt;&gt;"",(Tabela813[[#This Row],[RED]] &amp; "."),"") &amp; CONCATENATE(Tabela813[[#This Row],[C]],".",Tabela813[[#This Row],[O]],".",Tabela813[[#This Row],[E]],".",Tabela813[[#This Row],[D1]],".",Tabela813[[#This Row],[D2]],".",Tabela813[[#This Row],[D3]],".",Tabela813[[#This Row],[T]],".",Tabela813[[#This Row],[D4]]),"")</f>
        <v>1.6.1.1.02.0.5.00</v>
      </c>
      <c r="L648" s="27" t="s">
        <v>1226</v>
      </c>
      <c r="M648" s="21" t="str">
        <f t="shared" si="10"/>
        <v>A</v>
      </c>
      <c r="N648" s="21">
        <f>IF(VALUE(Tabela813[[#This Row],[RED]]) &gt; 0,1,0) + IF(VALUE(J648)&gt;0,8,IF(VALUE(I648)&gt;0,7,IF(VALUE(H648)&gt;0,6,IF(VALUE(G648)&gt;0,5,IF(VALUE(F648)&gt;0,4,IF(VALUE(E648)&gt;0,3,IF(VALUE(D648)&gt;0,2,1)))))))</f>
        <v>7</v>
      </c>
      <c r="O648" s="26" t="s">
        <v>51</v>
      </c>
      <c r="P648" s="1" t="s">
        <v>283</v>
      </c>
      <c r="Q648" s="1"/>
      <c r="R648" s="21"/>
      <c r="S648" s="7" t="str">
        <f>Tabela813[[#This Row],[NR]]&amp;" - "&amp;Tabela813[[#This Row],[Especificação]]</f>
        <v>1.6.1.1.02.0.5.00 - Inscrição em Concursos e Processos Seletivos - Multas</v>
      </c>
      <c r="T648" s="7" t="str">
        <f>Tabela813[[#This Row],[NR]]&amp;" - "&amp;Tabela813[[#This Row],[Especificação]]</f>
        <v>1.6.1.1.02.0.5.00 - Inscrição em Concursos e Processos Seletivos - Multas</v>
      </c>
      <c r="U648" s="7" t="str">
        <f>Tabela813[[#This Row],[NR]]&amp; " - "&amp;Tabela813[[#This Row],[Especificação]]</f>
        <v>1.6.1.1.02.0.5.00 - Inscrição em Concursos e Processos Seletivos - Multas</v>
      </c>
    </row>
    <row r="649" spans="1:21" ht="30" x14ac:dyDescent="0.25">
      <c r="A649" s="84"/>
      <c r="B649" s="73"/>
      <c r="C649" s="26" t="s">
        <v>1558</v>
      </c>
      <c r="D649" s="26" t="s">
        <v>1563</v>
      </c>
      <c r="E649" s="26" t="s">
        <v>1558</v>
      </c>
      <c r="F649" s="26" t="s">
        <v>1558</v>
      </c>
      <c r="G649" s="26" t="s">
        <v>1562</v>
      </c>
      <c r="H649" s="26" t="s">
        <v>1561</v>
      </c>
      <c r="I649" s="26" t="s">
        <v>1563</v>
      </c>
      <c r="J649" s="26" t="s">
        <v>1564</v>
      </c>
      <c r="K649" s="21" t="str">
        <f>IF(Tabela813[[#This Row],[C]]&lt;&gt;"",IF(Tabela813[[#This Row],[RED]]&lt;&gt;"",(Tabela813[[#This Row],[RED]] &amp; "."),"") &amp; CONCATENATE(Tabela813[[#This Row],[C]],".",Tabela813[[#This Row],[O]],".",Tabela813[[#This Row],[E]],".",Tabela813[[#This Row],[D1]],".",Tabela813[[#This Row],[D2]],".",Tabela813[[#This Row],[D3]],".",Tabela813[[#This Row],[T]],".",Tabela813[[#This Row],[D4]]),"")</f>
        <v>1.6.1.1.02.0.6.00</v>
      </c>
      <c r="L649" s="27" t="s">
        <v>1227</v>
      </c>
      <c r="M649" s="21" t="str">
        <f t="shared" si="10"/>
        <v>A</v>
      </c>
      <c r="N649" s="21">
        <f>IF(VALUE(Tabela813[[#This Row],[RED]]) &gt; 0,1,0) + IF(VALUE(J649)&gt;0,8,IF(VALUE(I649)&gt;0,7,IF(VALUE(H649)&gt;0,6,IF(VALUE(G649)&gt;0,5,IF(VALUE(F649)&gt;0,4,IF(VALUE(E649)&gt;0,3,IF(VALUE(D649)&gt;0,2,1)))))))</f>
        <v>7</v>
      </c>
      <c r="O649" s="26" t="s">
        <v>51</v>
      </c>
      <c r="P649" s="1" t="s">
        <v>283</v>
      </c>
      <c r="Q649" s="1"/>
      <c r="R649" s="21"/>
      <c r="S649" s="7" t="str">
        <f>Tabela813[[#This Row],[NR]]&amp;" - "&amp;Tabela813[[#This Row],[Especificação]]</f>
        <v>1.6.1.1.02.0.6.00 - Inscrição em Concursos e Processos Seletivos - Juros de Mora</v>
      </c>
      <c r="T649" s="7" t="str">
        <f>Tabela813[[#This Row],[NR]]&amp;" - "&amp;Tabela813[[#This Row],[Especificação]]</f>
        <v>1.6.1.1.02.0.6.00 - Inscrição em Concursos e Processos Seletivos - Juros de Mora</v>
      </c>
      <c r="U649" s="7" t="str">
        <f>Tabela813[[#This Row],[NR]]&amp; " - "&amp;Tabela813[[#This Row],[Especificação]]</f>
        <v>1.6.1.1.02.0.6.00 - Inscrição em Concursos e Processos Seletivos - Juros de Mora</v>
      </c>
    </row>
    <row r="650" spans="1:21" ht="30" x14ac:dyDescent="0.25">
      <c r="A650" s="84"/>
      <c r="B650" s="73"/>
      <c r="C650" s="26" t="s">
        <v>1558</v>
      </c>
      <c r="D650" s="26" t="s">
        <v>1563</v>
      </c>
      <c r="E650" s="26" t="s">
        <v>1558</v>
      </c>
      <c r="F650" s="26" t="s">
        <v>1558</v>
      </c>
      <c r="G650" s="26" t="s">
        <v>1562</v>
      </c>
      <c r="H650" s="26" t="s">
        <v>1561</v>
      </c>
      <c r="I650" s="26" t="s">
        <v>1565</v>
      </c>
      <c r="J650" s="26" t="s">
        <v>1564</v>
      </c>
      <c r="K650" s="21" t="str">
        <f>IF(Tabela813[[#This Row],[C]]&lt;&gt;"",IF(Tabela813[[#This Row],[RED]]&lt;&gt;"",(Tabela813[[#This Row],[RED]] &amp; "."),"") &amp; CONCATENATE(Tabela813[[#This Row],[C]],".",Tabela813[[#This Row],[O]],".",Tabela813[[#This Row],[E]],".",Tabela813[[#This Row],[D1]],".",Tabela813[[#This Row],[D2]],".",Tabela813[[#This Row],[D3]],".",Tabela813[[#This Row],[T]],".",Tabela813[[#This Row],[D4]]),"")</f>
        <v>1.6.1.1.02.0.7.00</v>
      </c>
      <c r="L650" s="27" t="s">
        <v>1228</v>
      </c>
      <c r="M650" s="21" t="str">
        <f t="shared" si="10"/>
        <v>A</v>
      </c>
      <c r="N650" s="21">
        <f>IF(VALUE(Tabela813[[#This Row],[RED]]) &gt; 0,1,0) + IF(VALUE(J650)&gt;0,8,IF(VALUE(I650)&gt;0,7,IF(VALUE(H650)&gt;0,6,IF(VALUE(G650)&gt;0,5,IF(VALUE(F650)&gt;0,4,IF(VALUE(E650)&gt;0,3,IF(VALUE(D650)&gt;0,2,1)))))))</f>
        <v>7</v>
      </c>
      <c r="O650" s="26" t="s">
        <v>51</v>
      </c>
      <c r="P650" s="1" t="s">
        <v>283</v>
      </c>
      <c r="Q650" s="1"/>
      <c r="R650" s="21"/>
      <c r="S650" s="7" t="str">
        <f>Tabela813[[#This Row],[NR]]&amp;" - "&amp;Tabela813[[#This Row],[Especificação]]</f>
        <v>1.6.1.1.02.0.7.00 - Inscrição em Concursos e Processos Seletivos - Dívida Ativa - Multas da Dívida Ativa</v>
      </c>
      <c r="T650" s="7" t="str">
        <f>Tabela813[[#This Row],[NR]]&amp;" - "&amp;Tabela813[[#This Row],[Especificação]]</f>
        <v>1.6.1.1.02.0.7.00 - Inscrição em Concursos e Processos Seletivos - Dívida Ativa - Multas da Dívida Ativa</v>
      </c>
      <c r="U650" s="7" t="str">
        <f>Tabela813[[#This Row],[NR]]&amp; " - "&amp;Tabela813[[#This Row],[Especificação]]</f>
        <v>1.6.1.1.02.0.7.00 - Inscrição em Concursos e Processos Seletivos - Dívida Ativa - Multas da Dívida Ativa</v>
      </c>
    </row>
    <row r="651" spans="1:21" ht="30" x14ac:dyDescent="0.25">
      <c r="A651" s="84"/>
      <c r="B651" s="73"/>
      <c r="C651" s="26" t="s">
        <v>1558</v>
      </c>
      <c r="D651" s="26" t="s">
        <v>1563</v>
      </c>
      <c r="E651" s="26" t="s">
        <v>1558</v>
      </c>
      <c r="F651" s="26" t="s">
        <v>1558</v>
      </c>
      <c r="G651" s="26" t="s">
        <v>1562</v>
      </c>
      <c r="H651" s="26" t="s">
        <v>1561</v>
      </c>
      <c r="I651" s="26" t="s">
        <v>1566</v>
      </c>
      <c r="J651" s="26" t="s">
        <v>1564</v>
      </c>
      <c r="K651" s="21" t="str">
        <f>IF(Tabela813[[#This Row],[C]]&lt;&gt;"",IF(Tabela813[[#This Row],[RED]]&lt;&gt;"",(Tabela813[[#This Row],[RED]] &amp; "."),"") &amp; CONCATENATE(Tabela813[[#This Row],[C]],".",Tabela813[[#This Row],[O]],".",Tabela813[[#This Row],[E]],".",Tabela813[[#This Row],[D1]],".",Tabela813[[#This Row],[D2]],".",Tabela813[[#This Row],[D3]],".",Tabela813[[#This Row],[T]],".",Tabela813[[#This Row],[D4]]),"")</f>
        <v>1.6.1.1.02.0.8.00</v>
      </c>
      <c r="L651" s="27" t="s">
        <v>1229</v>
      </c>
      <c r="M651" s="21" t="str">
        <f t="shared" si="10"/>
        <v>A</v>
      </c>
      <c r="N651" s="21">
        <f>IF(VALUE(Tabela813[[#This Row],[RED]]) &gt; 0,1,0) + IF(VALUE(J651)&gt;0,8,IF(VALUE(I651)&gt;0,7,IF(VALUE(H651)&gt;0,6,IF(VALUE(G651)&gt;0,5,IF(VALUE(F651)&gt;0,4,IF(VALUE(E651)&gt;0,3,IF(VALUE(D651)&gt;0,2,1)))))))</f>
        <v>7</v>
      </c>
      <c r="O651" s="26" t="s">
        <v>51</v>
      </c>
      <c r="P651" s="1" t="s">
        <v>283</v>
      </c>
      <c r="Q651" s="1"/>
      <c r="R651" s="21"/>
      <c r="S651" s="7" t="str">
        <f>Tabela813[[#This Row],[NR]]&amp;" - "&amp;Tabela813[[#This Row],[Especificação]]</f>
        <v>1.6.1.1.02.0.8.00 - Inscrição em Concursos e Processos Seletivos - Juros de Mora da Dívida Ativa</v>
      </c>
      <c r="T651" s="7" t="str">
        <f>Tabela813[[#This Row],[NR]]&amp;" - "&amp;Tabela813[[#This Row],[Especificação]]</f>
        <v>1.6.1.1.02.0.8.00 - Inscrição em Concursos e Processos Seletivos - Juros de Mora da Dívida Ativa</v>
      </c>
      <c r="U651" s="7" t="str">
        <f>Tabela813[[#This Row],[NR]]&amp; " - "&amp;Tabela813[[#This Row],[Especificação]]</f>
        <v>1.6.1.1.02.0.8.00 - Inscrição em Concursos e Processos Seletivos - Juros de Mora da Dívida Ativa</v>
      </c>
    </row>
    <row r="652" spans="1:21" x14ac:dyDescent="0.25">
      <c r="A652" s="84"/>
      <c r="B652" s="73"/>
      <c r="C652" s="26" t="s">
        <v>1558</v>
      </c>
      <c r="D652" s="26" t="s">
        <v>1563</v>
      </c>
      <c r="E652" s="26" t="s">
        <v>1558</v>
      </c>
      <c r="F652" s="26" t="s">
        <v>1558</v>
      </c>
      <c r="G652" s="26" t="s">
        <v>1571</v>
      </c>
      <c r="H652" s="26" t="s">
        <v>1561</v>
      </c>
      <c r="I652" s="26" t="s">
        <v>1561</v>
      </c>
      <c r="J652" s="26" t="s">
        <v>1564</v>
      </c>
      <c r="K652" s="21" t="str">
        <f>IF(Tabela813[[#This Row],[C]]&lt;&gt;"",IF(Tabela813[[#This Row],[RED]]&lt;&gt;"",(Tabela813[[#This Row],[RED]] &amp; "."),"") &amp; CONCATENATE(Tabela813[[#This Row],[C]],".",Tabela813[[#This Row],[O]],".",Tabela813[[#This Row],[E]],".",Tabela813[[#This Row],[D1]],".",Tabela813[[#This Row],[D2]],".",Tabela813[[#This Row],[D3]],".",Tabela813[[#This Row],[T]],".",Tabela813[[#This Row],[D4]]),"")</f>
        <v>1.6.1.1.03.0.0.00</v>
      </c>
      <c r="L652" s="27" t="s">
        <v>284</v>
      </c>
      <c r="M652" s="21" t="str">
        <f t="shared" si="10"/>
        <v>S</v>
      </c>
      <c r="N652" s="21">
        <f>IF(VALUE(Tabela813[[#This Row],[RED]]) &gt; 0,1,0) + IF(VALUE(J652)&gt;0,8,IF(VALUE(I652)&gt;0,7,IF(VALUE(H652)&gt;0,6,IF(VALUE(G652)&gt;0,5,IF(VALUE(F652)&gt;0,4,IF(VALUE(E652)&gt;0,3,IF(VALUE(D652)&gt;0,2,1)))))))</f>
        <v>5</v>
      </c>
      <c r="O652" s="26" t="s">
        <v>51</v>
      </c>
      <c r="P652" s="1" t="s">
        <v>285</v>
      </c>
      <c r="Q652" s="1"/>
      <c r="R652" s="21"/>
      <c r="S652" s="7" t="str">
        <f>Tabela813[[#This Row],[NR]]&amp;" - "&amp;Tabela813[[#This Row],[Especificação]]</f>
        <v>1.6.1.1.03.0.0.00 - Serviços de Registro, Certificação e Fiscalização</v>
      </c>
      <c r="T652" s="7" t="str">
        <f>Tabela813[[#This Row],[NR]]&amp;" - "&amp;Tabela813[[#This Row],[Especificação]]</f>
        <v>1.6.1.1.03.0.0.00 - Serviços de Registro, Certificação e Fiscalização</v>
      </c>
      <c r="U652" s="7" t="str">
        <f>Tabela813[[#This Row],[NR]]&amp; " - "&amp;Tabela813[[#This Row],[Especificação]]</f>
        <v>1.6.1.1.03.0.0.00 - Serviços de Registro, Certificação e Fiscalização</v>
      </c>
    </row>
    <row r="653" spans="1:21" x14ac:dyDescent="0.25">
      <c r="A653" s="84"/>
      <c r="B653" s="73"/>
      <c r="C653" s="26" t="s">
        <v>1558</v>
      </c>
      <c r="D653" s="26" t="s">
        <v>1563</v>
      </c>
      <c r="E653" s="26" t="s">
        <v>1558</v>
      </c>
      <c r="F653" s="26" t="s">
        <v>1558</v>
      </c>
      <c r="G653" s="26" t="s">
        <v>1571</v>
      </c>
      <c r="H653" s="26" t="s">
        <v>1561</v>
      </c>
      <c r="I653" s="26" t="s">
        <v>1558</v>
      </c>
      <c r="J653" s="26" t="s">
        <v>1564</v>
      </c>
      <c r="K653" s="21" t="str">
        <f>IF(Tabela813[[#This Row],[C]]&lt;&gt;"",IF(Tabela813[[#This Row],[RED]]&lt;&gt;"",(Tabela813[[#This Row],[RED]] &amp; "."),"") &amp; CONCATENATE(Tabela813[[#This Row],[C]],".",Tabela813[[#This Row],[O]],".",Tabela813[[#This Row],[E]],".",Tabela813[[#This Row],[D1]],".",Tabela813[[#This Row],[D2]],".",Tabela813[[#This Row],[D3]],".",Tabela813[[#This Row],[T]],".",Tabela813[[#This Row],[D4]]),"")</f>
        <v>1.6.1.1.03.0.1.00</v>
      </c>
      <c r="L653" s="27" t="s">
        <v>1230</v>
      </c>
      <c r="M653" s="21" t="str">
        <f t="shared" si="10"/>
        <v>A</v>
      </c>
      <c r="N653" s="21">
        <f>IF(VALUE(Tabela813[[#This Row],[RED]]) &gt; 0,1,0) + IF(VALUE(J653)&gt;0,8,IF(VALUE(I653)&gt;0,7,IF(VALUE(H653)&gt;0,6,IF(VALUE(G653)&gt;0,5,IF(VALUE(F653)&gt;0,4,IF(VALUE(E653)&gt;0,3,IF(VALUE(D653)&gt;0,2,1)))))))</f>
        <v>7</v>
      </c>
      <c r="O653" s="26" t="s">
        <v>51</v>
      </c>
      <c r="P653" s="1" t="s">
        <v>285</v>
      </c>
      <c r="Q653" s="1"/>
      <c r="R653" s="21"/>
      <c r="S653" s="7" t="str">
        <f>Tabela813[[#This Row],[NR]]&amp;" - "&amp;Tabela813[[#This Row],[Especificação]]</f>
        <v>1.6.1.1.03.0.1.00 - Serviços de Registro, Certificação e Fiscalização - Principal</v>
      </c>
      <c r="T653" s="7" t="str">
        <f>Tabela813[[#This Row],[NR]]&amp;" - "&amp;Tabela813[[#This Row],[Especificação]]</f>
        <v>1.6.1.1.03.0.1.00 - Serviços de Registro, Certificação e Fiscalização - Principal</v>
      </c>
      <c r="U653" s="7" t="str">
        <f>Tabela813[[#This Row],[NR]]&amp; " - "&amp;Tabela813[[#This Row],[Especificação]]</f>
        <v>1.6.1.1.03.0.1.00 - Serviços de Registro, Certificação e Fiscalização - Principal</v>
      </c>
    </row>
    <row r="654" spans="1:21" x14ac:dyDescent="0.25">
      <c r="A654" s="84"/>
      <c r="B654" s="73"/>
      <c r="C654" s="26" t="s">
        <v>1558</v>
      </c>
      <c r="D654" s="26" t="s">
        <v>1563</v>
      </c>
      <c r="E654" s="26" t="s">
        <v>1558</v>
      </c>
      <c r="F654" s="26" t="s">
        <v>1558</v>
      </c>
      <c r="G654" s="26" t="s">
        <v>1571</v>
      </c>
      <c r="H654" s="26" t="s">
        <v>1561</v>
      </c>
      <c r="I654" s="26" t="s">
        <v>1567</v>
      </c>
      <c r="J654" s="26" t="s">
        <v>1564</v>
      </c>
      <c r="K654" s="21" t="str">
        <f>IF(Tabela813[[#This Row],[C]]&lt;&gt;"",IF(Tabela813[[#This Row],[RED]]&lt;&gt;"",(Tabela813[[#This Row],[RED]] &amp; "."),"") &amp; CONCATENATE(Tabela813[[#This Row],[C]],".",Tabela813[[#This Row],[O]],".",Tabela813[[#This Row],[E]],".",Tabela813[[#This Row],[D1]],".",Tabela813[[#This Row],[D2]],".",Tabela813[[#This Row],[D3]],".",Tabela813[[#This Row],[T]],".",Tabela813[[#This Row],[D4]]),"")</f>
        <v>1.6.1.1.03.0.2.00</v>
      </c>
      <c r="L654" s="27" t="s">
        <v>1231</v>
      </c>
      <c r="M654" s="21" t="str">
        <f t="shared" si="10"/>
        <v>A</v>
      </c>
      <c r="N654" s="21">
        <f>IF(VALUE(Tabela813[[#This Row],[RED]]) &gt; 0,1,0) + IF(VALUE(J654)&gt;0,8,IF(VALUE(I654)&gt;0,7,IF(VALUE(H654)&gt;0,6,IF(VALUE(G654)&gt;0,5,IF(VALUE(F654)&gt;0,4,IF(VALUE(E654)&gt;0,3,IF(VALUE(D654)&gt;0,2,1)))))))</f>
        <v>7</v>
      </c>
      <c r="O654" s="26" t="s">
        <v>51</v>
      </c>
      <c r="P654" s="1" t="s">
        <v>285</v>
      </c>
      <c r="Q654" s="1"/>
      <c r="R654" s="21"/>
      <c r="S654" s="7" t="str">
        <f>Tabela813[[#This Row],[NR]]&amp;" - "&amp;Tabela813[[#This Row],[Especificação]]</f>
        <v>1.6.1.1.03.0.2.00 - Serviços de Registro, Certificação e Fiscalização - Multas e Juros de Mora</v>
      </c>
      <c r="T654" s="7" t="str">
        <f>Tabela813[[#This Row],[NR]]&amp;" - "&amp;Tabela813[[#This Row],[Especificação]]</f>
        <v>1.6.1.1.03.0.2.00 - Serviços de Registro, Certificação e Fiscalização - Multas e Juros de Mora</v>
      </c>
      <c r="U654" s="7" t="str">
        <f>Tabela813[[#This Row],[NR]]&amp; " - "&amp;Tabela813[[#This Row],[Especificação]]</f>
        <v>1.6.1.1.03.0.2.00 - Serviços de Registro, Certificação e Fiscalização - Multas e Juros de Mora</v>
      </c>
    </row>
    <row r="655" spans="1:21" x14ac:dyDescent="0.25">
      <c r="A655" s="84"/>
      <c r="B655" s="73"/>
      <c r="C655" s="26" t="s">
        <v>1558</v>
      </c>
      <c r="D655" s="26" t="s">
        <v>1563</v>
      </c>
      <c r="E655" s="26" t="s">
        <v>1558</v>
      </c>
      <c r="F655" s="26" t="s">
        <v>1558</v>
      </c>
      <c r="G655" s="26" t="s">
        <v>1571</v>
      </c>
      <c r="H655" s="26" t="s">
        <v>1561</v>
      </c>
      <c r="I655" s="26" t="s">
        <v>1559</v>
      </c>
      <c r="J655" s="26" t="s">
        <v>1564</v>
      </c>
      <c r="K655" s="21" t="str">
        <f>IF(Tabela813[[#This Row],[C]]&lt;&gt;"",IF(Tabela813[[#This Row],[RED]]&lt;&gt;"",(Tabela813[[#This Row],[RED]] &amp; "."),"") &amp; CONCATENATE(Tabela813[[#This Row],[C]],".",Tabela813[[#This Row],[O]],".",Tabela813[[#This Row],[E]],".",Tabela813[[#This Row],[D1]],".",Tabela813[[#This Row],[D2]],".",Tabela813[[#This Row],[D3]],".",Tabela813[[#This Row],[T]],".",Tabela813[[#This Row],[D4]]),"")</f>
        <v>1.6.1.1.03.0.3.00</v>
      </c>
      <c r="L655" s="27" t="s">
        <v>1232</v>
      </c>
      <c r="M655" s="21" t="str">
        <f t="shared" si="10"/>
        <v>A</v>
      </c>
      <c r="N655" s="21">
        <f>IF(VALUE(Tabela813[[#This Row],[RED]]) &gt; 0,1,0) + IF(VALUE(J655)&gt;0,8,IF(VALUE(I655)&gt;0,7,IF(VALUE(H655)&gt;0,6,IF(VALUE(G655)&gt;0,5,IF(VALUE(F655)&gt;0,4,IF(VALUE(E655)&gt;0,3,IF(VALUE(D655)&gt;0,2,1)))))))</f>
        <v>7</v>
      </c>
      <c r="O655" s="26" t="s">
        <v>51</v>
      </c>
      <c r="P655" s="1" t="s">
        <v>285</v>
      </c>
      <c r="Q655" s="1"/>
      <c r="R655" s="21"/>
      <c r="S655" s="7" t="str">
        <f>Tabela813[[#This Row],[NR]]&amp;" - "&amp;Tabela813[[#This Row],[Especificação]]</f>
        <v>1.6.1.1.03.0.3.00 - Serviços de Registro, Certificação e Fiscalização - Dívida Ativa</v>
      </c>
      <c r="T655" s="7" t="str">
        <f>Tabela813[[#This Row],[NR]]&amp;" - "&amp;Tabela813[[#This Row],[Especificação]]</f>
        <v>1.6.1.1.03.0.3.00 - Serviços de Registro, Certificação e Fiscalização - Dívida Ativa</v>
      </c>
      <c r="U655" s="7" t="str">
        <f>Tabela813[[#This Row],[NR]]&amp; " - "&amp;Tabela813[[#This Row],[Especificação]]</f>
        <v>1.6.1.1.03.0.3.00 - Serviços de Registro, Certificação e Fiscalização - Dívida Ativa</v>
      </c>
    </row>
    <row r="656" spans="1:21" ht="30" x14ac:dyDescent="0.25">
      <c r="A656" s="84"/>
      <c r="B656" s="73"/>
      <c r="C656" s="26" t="s">
        <v>1558</v>
      </c>
      <c r="D656" s="26" t="s">
        <v>1563</v>
      </c>
      <c r="E656" s="26" t="s">
        <v>1558</v>
      </c>
      <c r="F656" s="26" t="s">
        <v>1558</v>
      </c>
      <c r="G656" s="26" t="s">
        <v>1571</v>
      </c>
      <c r="H656" s="26" t="s">
        <v>1561</v>
      </c>
      <c r="I656" s="26" t="s">
        <v>1568</v>
      </c>
      <c r="J656" s="26" t="s">
        <v>1564</v>
      </c>
      <c r="K656" s="21" t="str">
        <f>IF(Tabela813[[#This Row],[C]]&lt;&gt;"",IF(Tabela813[[#This Row],[RED]]&lt;&gt;"",(Tabela813[[#This Row],[RED]] &amp; "."),"") &amp; CONCATENATE(Tabela813[[#This Row],[C]],".",Tabela813[[#This Row],[O]],".",Tabela813[[#This Row],[E]],".",Tabela813[[#This Row],[D1]],".",Tabela813[[#This Row],[D2]],".",Tabela813[[#This Row],[D3]],".",Tabela813[[#This Row],[T]],".",Tabela813[[#This Row],[D4]]),"")</f>
        <v>1.6.1.1.03.0.4.00</v>
      </c>
      <c r="L656" s="27" t="s">
        <v>1233</v>
      </c>
      <c r="M656" s="21" t="str">
        <f t="shared" si="10"/>
        <v>A</v>
      </c>
      <c r="N656" s="21">
        <f>IF(VALUE(Tabela813[[#This Row],[RED]]) &gt; 0,1,0) + IF(VALUE(J656)&gt;0,8,IF(VALUE(I656)&gt;0,7,IF(VALUE(H656)&gt;0,6,IF(VALUE(G656)&gt;0,5,IF(VALUE(F656)&gt;0,4,IF(VALUE(E656)&gt;0,3,IF(VALUE(D656)&gt;0,2,1)))))))</f>
        <v>7</v>
      </c>
      <c r="O656" s="26" t="s">
        <v>51</v>
      </c>
      <c r="P656" s="1" t="s">
        <v>285</v>
      </c>
      <c r="Q656" s="1"/>
      <c r="R656" s="21"/>
      <c r="S656" s="7" t="str">
        <f>Tabela813[[#This Row],[NR]]&amp;" - "&amp;Tabela813[[#This Row],[Especificação]]</f>
        <v>1.6.1.1.03.0.4.00 - Serviços de Registro, Certificação e Fiscalização - Dívida Ativa - Multas e Juros de Mora da Dívida Ativa</v>
      </c>
      <c r="T656" s="7" t="str">
        <f>Tabela813[[#This Row],[NR]]&amp;" - "&amp;Tabela813[[#This Row],[Especificação]]</f>
        <v>1.6.1.1.03.0.4.00 - Serviços de Registro, Certificação e Fiscalização - Dívida Ativa - Multas e Juros de Mora da Dívida Ativa</v>
      </c>
      <c r="U656" s="7" t="str">
        <f>Tabela813[[#This Row],[NR]]&amp; " - "&amp;Tabela813[[#This Row],[Especificação]]</f>
        <v>1.6.1.1.03.0.4.00 - Serviços de Registro, Certificação e Fiscalização - Dívida Ativa - Multas e Juros de Mora da Dívida Ativa</v>
      </c>
    </row>
    <row r="657" spans="1:21" x14ac:dyDescent="0.25">
      <c r="A657" s="84"/>
      <c r="B657" s="73"/>
      <c r="C657" s="26" t="s">
        <v>1558</v>
      </c>
      <c r="D657" s="26" t="s">
        <v>1563</v>
      </c>
      <c r="E657" s="26" t="s">
        <v>1558</v>
      </c>
      <c r="F657" s="26" t="s">
        <v>1558</v>
      </c>
      <c r="G657" s="26" t="s">
        <v>1571</v>
      </c>
      <c r="H657" s="26" t="s">
        <v>1561</v>
      </c>
      <c r="I657" s="26" t="s">
        <v>1569</v>
      </c>
      <c r="J657" s="26" t="s">
        <v>1564</v>
      </c>
      <c r="K657" s="21" t="str">
        <f>IF(Tabela813[[#This Row],[C]]&lt;&gt;"",IF(Tabela813[[#This Row],[RED]]&lt;&gt;"",(Tabela813[[#This Row],[RED]] &amp; "."),"") &amp; CONCATENATE(Tabela813[[#This Row],[C]],".",Tabela813[[#This Row],[O]],".",Tabela813[[#This Row],[E]],".",Tabela813[[#This Row],[D1]],".",Tabela813[[#This Row],[D2]],".",Tabela813[[#This Row],[D3]],".",Tabela813[[#This Row],[T]],".",Tabela813[[#This Row],[D4]]),"")</f>
        <v>1.6.1.1.03.0.5.00</v>
      </c>
      <c r="L657" s="27" t="s">
        <v>1234</v>
      </c>
      <c r="M657" s="21" t="str">
        <f t="shared" si="10"/>
        <v>A</v>
      </c>
      <c r="N657" s="21">
        <f>IF(VALUE(Tabela813[[#This Row],[RED]]) &gt; 0,1,0) + IF(VALUE(J657)&gt;0,8,IF(VALUE(I657)&gt;0,7,IF(VALUE(H657)&gt;0,6,IF(VALUE(G657)&gt;0,5,IF(VALUE(F657)&gt;0,4,IF(VALUE(E657)&gt;0,3,IF(VALUE(D657)&gt;0,2,1)))))))</f>
        <v>7</v>
      </c>
      <c r="O657" s="26" t="s">
        <v>51</v>
      </c>
      <c r="P657" s="1" t="s">
        <v>285</v>
      </c>
      <c r="Q657" s="1"/>
      <c r="R657" s="21"/>
      <c r="S657" s="7" t="str">
        <f>Tabela813[[#This Row],[NR]]&amp;" - "&amp;Tabela813[[#This Row],[Especificação]]</f>
        <v>1.6.1.1.03.0.5.00 - Serviços de Registro, Certificação e Fiscalização - Multas</v>
      </c>
      <c r="T657" s="7" t="str">
        <f>Tabela813[[#This Row],[NR]]&amp;" - "&amp;Tabela813[[#This Row],[Especificação]]</f>
        <v>1.6.1.1.03.0.5.00 - Serviços de Registro, Certificação e Fiscalização - Multas</v>
      </c>
      <c r="U657" s="7" t="str">
        <f>Tabela813[[#This Row],[NR]]&amp; " - "&amp;Tabela813[[#This Row],[Especificação]]</f>
        <v>1.6.1.1.03.0.5.00 - Serviços de Registro, Certificação e Fiscalização - Multas</v>
      </c>
    </row>
    <row r="658" spans="1:21" x14ac:dyDescent="0.25">
      <c r="A658" s="84"/>
      <c r="B658" s="73"/>
      <c r="C658" s="26" t="s">
        <v>1558</v>
      </c>
      <c r="D658" s="26" t="s">
        <v>1563</v>
      </c>
      <c r="E658" s="26" t="s">
        <v>1558</v>
      </c>
      <c r="F658" s="26" t="s">
        <v>1558</v>
      </c>
      <c r="G658" s="26" t="s">
        <v>1571</v>
      </c>
      <c r="H658" s="26" t="s">
        <v>1561</v>
      </c>
      <c r="I658" s="26" t="s">
        <v>1563</v>
      </c>
      <c r="J658" s="26" t="s">
        <v>1564</v>
      </c>
      <c r="K658" s="21" t="str">
        <f>IF(Tabela813[[#This Row],[C]]&lt;&gt;"",IF(Tabela813[[#This Row],[RED]]&lt;&gt;"",(Tabela813[[#This Row],[RED]] &amp; "."),"") &amp; CONCATENATE(Tabela813[[#This Row],[C]],".",Tabela813[[#This Row],[O]],".",Tabela813[[#This Row],[E]],".",Tabela813[[#This Row],[D1]],".",Tabela813[[#This Row],[D2]],".",Tabela813[[#This Row],[D3]],".",Tabela813[[#This Row],[T]],".",Tabela813[[#This Row],[D4]]),"")</f>
        <v>1.6.1.1.03.0.6.00</v>
      </c>
      <c r="L658" s="27" t="s">
        <v>1235</v>
      </c>
      <c r="M658" s="21" t="str">
        <f t="shared" si="10"/>
        <v>A</v>
      </c>
      <c r="N658" s="21">
        <f>IF(VALUE(Tabela813[[#This Row],[RED]]) &gt; 0,1,0) + IF(VALUE(J658)&gt;0,8,IF(VALUE(I658)&gt;0,7,IF(VALUE(H658)&gt;0,6,IF(VALUE(G658)&gt;0,5,IF(VALUE(F658)&gt;0,4,IF(VALUE(E658)&gt;0,3,IF(VALUE(D658)&gt;0,2,1)))))))</f>
        <v>7</v>
      </c>
      <c r="O658" s="26" t="s">
        <v>51</v>
      </c>
      <c r="P658" s="1" t="s">
        <v>285</v>
      </c>
      <c r="Q658" s="1"/>
      <c r="R658" s="21"/>
      <c r="S658" s="7" t="str">
        <f>Tabela813[[#This Row],[NR]]&amp;" - "&amp;Tabela813[[#This Row],[Especificação]]</f>
        <v>1.6.1.1.03.0.6.00 - Serviços de Registro, Certificação e Fiscalização - Juros de Mora</v>
      </c>
      <c r="T658" s="7" t="str">
        <f>Tabela813[[#This Row],[NR]]&amp;" - "&amp;Tabela813[[#This Row],[Especificação]]</f>
        <v>1.6.1.1.03.0.6.00 - Serviços de Registro, Certificação e Fiscalização - Juros de Mora</v>
      </c>
      <c r="U658" s="7" t="str">
        <f>Tabela813[[#This Row],[NR]]&amp; " - "&amp;Tabela813[[#This Row],[Especificação]]</f>
        <v>1.6.1.1.03.0.6.00 - Serviços de Registro, Certificação e Fiscalização - Juros de Mora</v>
      </c>
    </row>
    <row r="659" spans="1:21" ht="30" x14ac:dyDescent="0.25">
      <c r="A659" s="84"/>
      <c r="B659" s="73"/>
      <c r="C659" s="26" t="s">
        <v>1558</v>
      </c>
      <c r="D659" s="26" t="s">
        <v>1563</v>
      </c>
      <c r="E659" s="26" t="s">
        <v>1558</v>
      </c>
      <c r="F659" s="26" t="s">
        <v>1558</v>
      </c>
      <c r="G659" s="26" t="s">
        <v>1571</v>
      </c>
      <c r="H659" s="26" t="s">
        <v>1561</v>
      </c>
      <c r="I659" s="26" t="s">
        <v>1565</v>
      </c>
      <c r="J659" s="26" t="s">
        <v>1564</v>
      </c>
      <c r="K659" s="21" t="str">
        <f>IF(Tabela813[[#This Row],[C]]&lt;&gt;"",IF(Tabela813[[#This Row],[RED]]&lt;&gt;"",(Tabela813[[#This Row],[RED]] &amp; "."),"") &amp; CONCATENATE(Tabela813[[#This Row],[C]],".",Tabela813[[#This Row],[O]],".",Tabela813[[#This Row],[E]],".",Tabela813[[#This Row],[D1]],".",Tabela813[[#This Row],[D2]],".",Tabela813[[#This Row],[D3]],".",Tabela813[[#This Row],[T]],".",Tabela813[[#This Row],[D4]]),"")</f>
        <v>1.6.1.1.03.0.7.00</v>
      </c>
      <c r="L659" s="27" t="s">
        <v>1236</v>
      </c>
      <c r="M659" s="21" t="str">
        <f t="shared" si="10"/>
        <v>A</v>
      </c>
      <c r="N659" s="21">
        <f>IF(VALUE(Tabela813[[#This Row],[RED]]) &gt; 0,1,0) + IF(VALUE(J659)&gt;0,8,IF(VALUE(I659)&gt;0,7,IF(VALUE(H659)&gt;0,6,IF(VALUE(G659)&gt;0,5,IF(VALUE(F659)&gt;0,4,IF(VALUE(E659)&gt;0,3,IF(VALUE(D659)&gt;0,2,1)))))))</f>
        <v>7</v>
      </c>
      <c r="O659" s="26" t="s">
        <v>51</v>
      </c>
      <c r="P659" s="1" t="s">
        <v>285</v>
      </c>
      <c r="Q659" s="1"/>
      <c r="R659" s="21"/>
      <c r="S659" s="7" t="str">
        <f>Tabela813[[#This Row],[NR]]&amp;" - "&amp;Tabela813[[#This Row],[Especificação]]</f>
        <v>1.6.1.1.03.0.7.00 - Serviços de Registro, Certificação e Fiscalização - Dívida Ativa - Multas da Dívida Ativa</v>
      </c>
      <c r="T659" s="7" t="str">
        <f>Tabela813[[#This Row],[NR]]&amp;" - "&amp;Tabela813[[#This Row],[Especificação]]</f>
        <v>1.6.1.1.03.0.7.00 - Serviços de Registro, Certificação e Fiscalização - Dívida Ativa - Multas da Dívida Ativa</v>
      </c>
      <c r="U659" s="7" t="str">
        <f>Tabela813[[#This Row],[NR]]&amp; " - "&amp;Tabela813[[#This Row],[Especificação]]</f>
        <v>1.6.1.1.03.0.7.00 - Serviços de Registro, Certificação e Fiscalização - Dívida Ativa - Multas da Dívida Ativa</v>
      </c>
    </row>
    <row r="660" spans="1:21" ht="30" x14ac:dyDescent="0.25">
      <c r="A660" s="84"/>
      <c r="B660" s="73"/>
      <c r="C660" s="26" t="s">
        <v>1558</v>
      </c>
      <c r="D660" s="26" t="s">
        <v>1563</v>
      </c>
      <c r="E660" s="26" t="s">
        <v>1558</v>
      </c>
      <c r="F660" s="26" t="s">
        <v>1558</v>
      </c>
      <c r="G660" s="26" t="s">
        <v>1571</v>
      </c>
      <c r="H660" s="26" t="s">
        <v>1561</v>
      </c>
      <c r="I660" s="26" t="s">
        <v>1566</v>
      </c>
      <c r="J660" s="26" t="s">
        <v>1564</v>
      </c>
      <c r="K660" s="21" t="str">
        <f>IF(Tabela813[[#This Row],[C]]&lt;&gt;"",IF(Tabela813[[#This Row],[RED]]&lt;&gt;"",(Tabela813[[#This Row],[RED]] &amp; "."),"") &amp; CONCATENATE(Tabela813[[#This Row],[C]],".",Tabela813[[#This Row],[O]],".",Tabela813[[#This Row],[E]],".",Tabela813[[#This Row],[D1]],".",Tabela813[[#This Row],[D2]],".",Tabela813[[#This Row],[D3]],".",Tabela813[[#This Row],[T]],".",Tabela813[[#This Row],[D4]]),"")</f>
        <v>1.6.1.1.03.0.8.00</v>
      </c>
      <c r="L660" s="27" t="s">
        <v>1237</v>
      </c>
      <c r="M660" s="21" t="str">
        <f t="shared" si="10"/>
        <v>A</v>
      </c>
      <c r="N660" s="21">
        <f>IF(VALUE(Tabela813[[#This Row],[RED]]) &gt; 0,1,0) + IF(VALUE(J660)&gt;0,8,IF(VALUE(I660)&gt;0,7,IF(VALUE(H660)&gt;0,6,IF(VALUE(G660)&gt;0,5,IF(VALUE(F660)&gt;0,4,IF(VALUE(E660)&gt;0,3,IF(VALUE(D660)&gt;0,2,1)))))))</f>
        <v>7</v>
      </c>
      <c r="O660" s="26" t="s">
        <v>51</v>
      </c>
      <c r="P660" s="1" t="s">
        <v>285</v>
      </c>
      <c r="Q660" s="1"/>
      <c r="R660" s="21"/>
      <c r="S660" s="7" t="str">
        <f>Tabela813[[#This Row],[NR]]&amp;" - "&amp;Tabela813[[#This Row],[Especificação]]</f>
        <v>1.6.1.1.03.0.8.00 - Serviços de Registro, Certificação e Fiscalização - Juros de Mora da Dívida Ativa</v>
      </c>
      <c r="T660" s="7" t="str">
        <f>Tabela813[[#This Row],[NR]]&amp;" - "&amp;Tabela813[[#This Row],[Especificação]]</f>
        <v>1.6.1.1.03.0.8.00 - Serviços de Registro, Certificação e Fiscalização - Juros de Mora da Dívida Ativa</v>
      </c>
      <c r="U660" s="7" t="str">
        <f>Tabela813[[#This Row],[NR]]&amp; " - "&amp;Tabela813[[#This Row],[Especificação]]</f>
        <v>1.6.1.1.03.0.8.00 - Serviços de Registro, Certificação e Fiscalização - Juros de Mora da Dívida Ativa</v>
      </c>
    </row>
    <row r="661" spans="1:21" ht="30" x14ac:dyDescent="0.25">
      <c r="A661" s="84"/>
      <c r="B661" s="73"/>
      <c r="C661" s="26" t="s">
        <v>1558</v>
      </c>
      <c r="D661" s="26" t="s">
        <v>1563</v>
      </c>
      <c r="E661" s="26" t="s">
        <v>1558</v>
      </c>
      <c r="F661" s="26" t="s">
        <v>1558</v>
      </c>
      <c r="G661" s="26" t="s">
        <v>1572</v>
      </c>
      <c r="H661" s="26" t="s">
        <v>1561</v>
      </c>
      <c r="I661" s="26" t="s">
        <v>1561</v>
      </c>
      <c r="J661" s="26" t="s">
        <v>1564</v>
      </c>
      <c r="K661" s="21" t="str">
        <f>IF(Tabela813[[#This Row],[C]]&lt;&gt;"",IF(Tabela813[[#This Row],[RED]]&lt;&gt;"",(Tabela813[[#This Row],[RED]] &amp; "."),"") &amp; CONCATENATE(Tabela813[[#This Row],[C]],".",Tabela813[[#This Row],[O]],".",Tabela813[[#This Row],[E]],".",Tabela813[[#This Row],[D1]],".",Tabela813[[#This Row],[D2]],".",Tabela813[[#This Row],[D3]],".",Tabela813[[#This Row],[T]],".",Tabela813[[#This Row],[D4]]),"")</f>
        <v>1.6.1.1.04.0.0.00</v>
      </c>
      <c r="L661" s="27" t="s">
        <v>286</v>
      </c>
      <c r="M661" s="21" t="str">
        <f t="shared" si="10"/>
        <v>S</v>
      </c>
      <c r="N661" s="21">
        <f>IF(VALUE(Tabela813[[#This Row],[RED]]) &gt; 0,1,0) + IF(VALUE(J661)&gt;0,8,IF(VALUE(I661)&gt;0,7,IF(VALUE(H661)&gt;0,6,IF(VALUE(G661)&gt;0,5,IF(VALUE(F661)&gt;0,4,IF(VALUE(E661)&gt;0,3,IF(VALUE(D661)&gt;0,2,1)))))))</f>
        <v>5</v>
      </c>
      <c r="O661" s="26" t="s">
        <v>51</v>
      </c>
      <c r="P661" s="1" t="s">
        <v>287</v>
      </c>
      <c r="Q661" s="1"/>
      <c r="R661" s="21"/>
      <c r="S661" s="7" t="str">
        <f>Tabela813[[#This Row],[NR]]&amp;" - "&amp;Tabela813[[#This Row],[Especificação]]</f>
        <v>1.6.1.1.04.0.0.00 - Serviços de Informação e Tecnologia</v>
      </c>
      <c r="T661" s="7" t="str">
        <f>Tabela813[[#This Row],[NR]]&amp;" - "&amp;Tabela813[[#This Row],[Especificação]]</f>
        <v>1.6.1.1.04.0.0.00 - Serviços de Informação e Tecnologia</v>
      </c>
      <c r="U661" s="7" t="str">
        <f>Tabela813[[#This Row],[NR]]&amp; " - "&amp;Tabela813[[#This Row],[Especificação]]</f>
        <v>1.6.1.1.04.0.0.00 - Serviços de Informação e Tecnologia</v>
      </c>
    </row>
    <row r="662" spans="1:21" ht="30" x14ac:dyDescent="0.25">
      <c r="A662" s="84"/>
      <c r="B662" s="73"/>
      <c r="C662" s="26" t="s">
        <v>1558</v>
      </c>
      <c r="D662" s="26" t="s">
        <v>1563</v>
      </c>
      <c r="E662" s="26" t="s">
        <v>1558</v>
      </c>
      <c r="F662" s="26" t="s">
        <v>1558</v>
      </c>
      <c r="G662" s="26" t="s">
        <v>1572</v>
      </c>
      <c r="H662" s="26" t="s">
        <v>1561</v>
      </c>
      <c r="I662" s="26" t="s">
        <v>1558</v>
      </c>
      <c r="J662" s="26" t="s">
        <v>1564</v>
      </c>
      <c r="K662" s="21" t="str">
        <f>IF(Tabela813[[#This Row],[C]]&lt;&gt;"",IF(Tabela813[[#This Row],[RED]]&lt;&gt;"",(Tabela813[[#This Row],[RED]] &amp; "."),"") &amp; CONCATENATE(Tabela813[[#This Row],[C]],".",Tabela813[[#This Row],[O]],".",Tabela813[[#This Row],[E]],".",Tabela813[[#This Row],[D1]],".",Tabela813[[#This Row],[D2]],".",Tabela813[[#This Row],[D3]],".",Tabela813[[#This Row],[T]],".",Tabela813[[#This Row],[D4]]),"")</f>
        <v>1.6.1.1.04.0.1.00</v>
      </c>
      <c r="L662" s="27" t="s">
        <v>1238</v>
      </c>
      <c r="M662" s="21" t="str">
        <f t="shared" si="10"/>
        <v>A</v>
      </c>
      <c r="N662" s="21">
        <f>IF(VALUE(Tabela813[[#This Row],[RED]]) &gt; 0,1,0) + IF(VALUE(J662)&gt;0,8,IF(VALUE(I662)&gt;0,7,IF(VALUE(H662)&gt;0,6,IF(VALUE(G662)&gt;0,5,IF(VALUE(F662)&gt;0,4,IF(VALUE(E662)&gt;0,3,IF(VALUE(D662)&gt;0,2,1)))))))</f>
        <v>7</v>
      </c>
      <c r="O662" s="26" t="s">
        <v>51</v>
      </c>
      <c r="P662" s="1" t="s">
        <v>287</v>
      </c>
      <c r="Q662" s="1"/>
      <c r="R662" s="21"/>
      <c r="S662" s="7" t="str">
        <f>Tabela813[[#This Row],[NR]]&amp;" - "&amp;Tabela813[[#This Row],[Especificação]]</f>
        <v>1.6.1.1.04.0.1.00 - Serviços de Informação e Tecnologia - Principal</v>
      </c>
      <c r="T662" s="7" t="str">
        <f>Tabela813[[#This Row],[NR]]&amp;" - "&amp;Tabela813[[#This Row],[Especificação]]</f>
        <v>1.6.1.1.04.0.1.00 - Serviços de Informação e Tecnologia - Principal</v>
      </c>
      <c r="U662" s="7" t="str">
        <f>Tabela813[[#This Row],[NR]]&amp; " - "&amp;Tabela813[[#This Row],[Especificação]]</f>
        <v>1.6.1.1.04.0.1.00 - Serviços de Informação e Tecnologia - Principal</v>
      </c>
    </row>
    <row r="663" spans="1:21" ht="30" x14ac:dyDescent="0.25">
      <c r="A663" s="84"/>
      <c r="B663" s="73"/>
      <c r="C663" s="26" t="s">
        <v>1558</v>
      </c>
      <c r="D663" s="26" t="s">
        <v>1563</v>
      </c>
      <c r="E663" s="26" t="s">
        <v>1558</v>
      </c>
      <c r="F663" s="26" t="s">
        <v>1558</v>
      </c>
      <c r="G663" s="26" t="s">
        <v>1572</v>
      </c>
      <c r="H663" s="26" t="s">
        <v>1561</v>
      </c>
      <c r="I663" s="26" t="s">
        <v>1567</v>
      </c>
      <c r="J663" s="26" t="s">
        <v>1564</v>
      </c>
      <c r="K663" s="21" t="str">
        <f>IF(Tabela813[[#This Row],[C]]&lt;&gt;"",IF(Tabela813[[#This Row],[RED]]&lt;&gt;"",(Tabela813[[#This Row],[RED]] &amp; "."),"") &amp; CONCATENATE(Tabela813[[#This Row],[C]],".",Tabela813[[#This Row],[O]],".",Tabela813[[#This Row],[E]],".",Tabela813[[#This Row],[D1]],".",Tabela813[[#This Row],[D2]],".",Tabela813[[#This Row],[D3]],".",Tabela813[[#This Row],[T]],".",Tabela813[[#This Row],[D4]]),"")</f>
        <v>1.6.1.1.04.0.2.00</v>
      </c>
      <c r="L663" s="27" t="s">
        <v>1239</v>
      </c>
      <c r="M663" s="21" t="str">
        <f t="shared" si="10"/>
        <v>A</v>
      </c>
      <c r="N663" s="21">
        <f>IF(VALUE(Tabela813[[#This Row],[RED]]) &gt; 0,1,0) + IF(VALUE(J663)&gt;0,8,IF(VALUE(I663)&gt;0,7,IF(VALUE(H663)&gt;0,6,IF(VALUE(G663)&gt;0,5,IF(VALUE(F663)&gt;0,4,IF(VALUE(E663)&gt;0,3,IF(VALUE(D663)&gt;0,2,1)))))))</f>
        <v>7</v>
      </c>
      <c r="O663" s="26" t="s">
        <v>51</v>
      </c>
      <c r="P663" s="1" t="s">
        <v>287</v>
      </c>
      <c r="Q663" s="1"/>
      <c r="R663" s="21"/>
      <c r="S663" s="7" t="str">
        <f>Tabela813[[#This Row],[NR]]&amp;" - "&amp;Tabela813[[#This Row],[Especificação]]</f>
        <v>1.6.1.1.04.0.2.00 - Serviços de Informação e Tecnologia - Multas e Juros de Mora</v>
      </c>
      <c r="T663" s="7" t="str">
        <f>Tabela813[[#This Row],[NR]]&amp;" - "&amp;Tabela813[[#This Row],[Especificação]]</f>
        <v>1.6.1.1.04.0.2.00 - Serviços de Informação e Tecnologia - Multas e Juros de Mora</v>
      </c>
      <c r="U663" s="7" t="str">
        <f>Tabela813[[#This Row],[NR]]&amp; " - "&amp;Tabela813[[#This Row],[Especificação]]</f>
        <v>1.6.1.1.04.0.2.00 - Serviços de Informação e Tecnologia - Multas e Juros de Mora</v>
      </c>
    </row>
    <row r="664" spans="1:21" ht="30" x14ac:dyDescent="0.25">
      <c r="A664" s="84"/>
      <c r="B664" s="73"/>
      <c r="C664" s="26" t="s">
        <v>1558</v>
      </c>
      <c r="D664" s="26" t="s">
        <v>1563</v>
      </c>
      <c r="E664" s="26" t="s">
        <v>1558</v>
      </c>
      <c r="F664" s="26" t="s">
        <v>1558</v>
      </c>
      <c r="G664" s="26" t="s">
        <v>1572</v>
      </c>
      <c r="H664" s="26" t="s">
        <v>1561</v>
      </c>
      <c r="I664" s="26" t="s">
        <v>1559</v>
      </c>
      <c r="J664" s="26" t="s">
        <v>1564</v>
      </c>
      <c r="K664" s="21" t="str">
        <f>IF(Tabela813[[#This Row],[C]]&lt;&gt;"",IF(Tabela813[[#This Row],[RED]]&lt;&gt;"",(Tabela813[[#This Row],[RED]] &amp; "."),"") &amp; CONCATENATE(Tabela813[[#This Row],[C]],".",Tabela813[[#This Row],[O]],".",Tabela813[[#This Row],[E]],".",Tabela813[[#This Row],[D1]],".",Tabela813[[#This Row],[D2]],".",Tabela813[[#This Row],[D3]],".",Tabela813[[#This Row],[T]],".",Tabela813[[#This Row],[D4]]),"")</f>
        <v>1.6.1.1.04.0.3.00</v>
      </c>
      <c r="L664" s="27" t="s">
        <v>1240</v>
      </c>
      <c r="M664" s="21" t="str">
        <f t="shared" si="10"/>
        <v>A</v>
      </c>
      <c r="N664" s="21">
        <f>IF(VALUE(Tabela813[[#This Row],[RED]]) &gt; 0,1,0) + IF(VALUE(J664)&gt;0,8,IF(VALUE(I664)&gt;0,7,IF(VALUE(H664)&gt;0,6,IF(VALUE(G664)&gt;0,5,IF(VALUE(F664)&gt;0,4,IF(VALUE(E664)&gt;0,3,IF(VALUE(D664)&gt;0,2,1)))))))</f>
        <v>7</v>
      </c>
      <c r="O664" s="26" t="s">
        <v>51</v>
      </c>
      <c r="P664" s="1" t="s">
        <v>287</v>
      </c>
      <c r="Q664" s="1"/>
      <c r="R664" s="21"/>
      <c r="S664" s="7" t="str">
        <f>Tabela813[[#This Row],[NR]]&amp;" - "&amp;Tabela813[[#This Row],[Especificação]]</f>
        <v>1.6.1.1.04.0.3.00 - Serviços de Informação e Tecnologia - Dívida Ativa</v>
      </c>
      <c r="T664" s="7" t="str">
        <f>Tabela813[[#This Row],[NR]]&amp;" - "&amp;Tabela813[[#This Row],[Especificação]]</f>
        <v>1.6.1.1.04.0.3.00 - Serviços de Informação e Tecnologia - Dívida Ativa</v>
      </c>
      <c r="U664" s="7" t="str">
        <f>Tabela813[[#This Row],[NR]]&amp; " - "&amp;Tabela813[[#This Row],[Especificação]]</f>
        <v>1.6.1.1.04.0.3.00 - Serviços de Informação e Tecnologia - Dívida Ativa</v>
      </c>
    </row>
    <row r="665" spans="1:21" ht="30" x14ac:dyDescent="0.25">
      <c r="A665" s="84"/>
      <c r="B665" s="73"/>
      <c r="C665" s="26" t="s">
        <v>1558</v>
      </c>
      <c r="D665" s="26" t="s">
        <v>1563</v>
      </c>
      <c r="E665" s="26" t="s">
        <v>1558</v>
      </c>
      <c r="F665" s="26" t="s">
        <v>1558</v>
      </c>
      <c r="G665" s="26" t="s">
        <v>1572</v>
      </c>
      <c r="H665" s="26" t="s">
        <v>1561</v>
      </c>
      <c r="I665" s="26" t="s">
        <v>1568</v>
      </c>
      <c r="J665" s="26" t="s">
        <v>1564</v>
      </c>
      <c r="K665" s="21" t="str">
        <f>IF(Tabela813[[#This Row],[C]]&lt;&gt;"",IF(Tabela813[[#This Row],[RED]]&lt;&gt;"",(Tabela813[[#This Row],[RED]] &amp; "."),"") &amp; CONCATENATE(Tabela813[[#This Row],[C]],".",Tabela813[[#This Row],[O]],".",Tabela813[[#This Row],[E]],".",Tabela813[[#This Row],[D1]],".",Tabela813[[#This Row],[D2]],".",Tabela813[[#This Row],[D3]],".",Tabela813[[#This Row],[T]],".",Tabela813[[#This Row],[D4]]),"")</f>
        <v>1.6.1.1.04.0.4.00</v>
      </c>
      <c r="L665" s="27" t="s">
        <v>1241</v>
      </c>
      <c r="M665" s="21" t="str">
        <f t="shared" si="10"/>
        <v>A</v>
      </c>
      <c r="N665" s="21">
        <f>IF(VALUE(Tabela813[[#This Row],[RED]]) &gt; 0,1,0) + IF(VALUE(J665)&gt;0,8,IF(VALUE(I665)&gt;0,7,IF(VALUE(H665)&gt;0,6,IF(VALUE(G665)&gt;0,5,IF(VALUE(F665)&gt;0,4,IF(VALUE(E665)&gt;0,3,IF(VALUE(D665)&gt;0,2,1)))))))</f>
        <v>7</v>
      </c>
      <c r="O665" s="26" t="s">
        <v>51</v>
      </c>
      <c r="P665" s="1" t="s">
        <v>287</v>
      </c>
      <c r="Q665" s="1"/>
      <c r="R665" s="21"/>
      <c r="S665" s="7" t="str">
        <f>Tabela813[[#This Row],[NR]]&amp;" - "&amp;Tabela813[[#This Row],[Especificação]]</f>
        <v>1.6.1.1.04.0.4.00 - Serviços de Informação e Tecnologia - Dívida Ativa - Multas e Juros de Mora da Dívida Ativa</v>
      </c>
      <c r="T665" s="7" t="str">
        <f>Tabela813[[#This Row],[NR]]&amp;" - "&amp;Tabela813[[#This Row],[Especificação]]</f>
        <v>1.6.1.1.04.0.4.00 - Serviços de Informação e Tecnologia - Dívida Ativa - Multas e Juros de Mora da Dívida Ativa</v>
      </c>
      <c r="U665" s="7" t="str">
        <f>Tabela813[[#This Row],[NR]]&amp; " - "&amp;Tabela813[[#This Row],[Especificação]]</f>
        <v>1.6.1.1.04.0.4.00 - Serviços de Informação e Tecnologia - Dívida Ativa - Multas e Juros de Mora da Dívida Ativa</v>
      </c>
    </row>
    <row r="666" spans="1:21" ht="30" x14ac:dyDescent="0.25">
      <c r="A666" s="84"/>
      <c r="B666" s="73"/>
      <c r="C666" s="26" t="s">
        <v>1558</v>
      </c>
      <c r="D666" s="26" t="s">
        <v>1563</v>
      </c>
      <c r="E666" s="26" t="s">
        <v>1558</v>
      </c>
      <c r="F666" s="26" t="s">
        <v>1558</v>
      </c>
      <c r="G666" s="26" t="s">
        <v>1572</v>
      </c>
      <c r="H666" s="26" t="s">
        <v>1561</v>
      </c>
      <c r="I666" s="26" t="s">
        <v>1569</v>
      </c>
      <c r="J666" s="26" t="s">
        <v>1564</v>
      </c>
      <c r="K666" s="21" t="str">
        <f>IF(Tabela813[[#This Row],[C]]&lt;&gt;"",IF(Tabela813[[#This Row],[RED]]&lt;&gt;"",(Tabela813[[#This Row],[RED]] &amp; "."),"") &amp; CONCATENATE(Tabela813[[#This Row],[C]],".",Tabela813[[#This Row],[O]],".",Tabela813[[#This Row],[E]],".",Tabela813[[#This Row],[D1]],".",Tabela813[[#This Row],[D2]],".",Tabela813[[#This Row],[D3]],".",Tabela813[[#This Row],[T]],".",Tabela813[[#This Row],[D4]]),"")</f>
        <v>1.6.1.1.04.0.5.00</v>
      </c>
      <c r="L666" s="27" t="s">
        <v>1242</v>
      </c>
      <c r="M666" s="21" t="str">
        <f t="shared" si="10"/>
        <v>A</v>
      </c>
      <c r="N666" s="21">
        <f>IF(VALUE(Tabela813[[#This Row],[RED]]) &gt; 0,1,0) + IF(VALUE(J666)&gt;0,8,IF(VALUE(I666)&gt;0,7,IF(VALUE(H666)&gt;0,6,IF(VALUE(G666)&gt;0,5,IF(VALUE(F666)&gt;0,4,IF(VALUE(E666)&gt;0,3,IF(VALUE(D666)&gt;0,2,1)))))))</f>
        <v>7</v>
      </c>
      <c r="O666" s="26" t="s">
        <v>51</v>
      </c>
      <c r="P666" s="1" t="s">
        <v>287</v>
      </c>
      <c r="Q666" s="1"/>
      <c r="R666" s="21"/>
      <c r="S666" s="7" t="str">
        <f>Tabela813[[#This Row],[NR]]&amp;" - "&amp;Tabela813[[#This Row],[Especificação]]</f>
        <v>1.6.1.1.04.0.5.00 - Serviços de Informação e Tecnologia - Multas</v>
      </c>
      <c r="T666" s="7" t="str">
        <f>Tabela813[[#This Row],[NR]]&amp;" - "&amp;Tabela813[[#This Row],[Especificação]]</f>
        <v>1.6.1.1.04.0.5.00 - Serviços de Informação e Tecnologia - Multas</v>
      </c>
      <c r="U666" s="7" t="str">
        <f>Tabela813[[#This Row],[NR]]&amp; " - "&amp;Tabela813[[#This Row],[Especificação]]</f>
        <v>1.6.1.1.04.0.5.00 - Serviços de Informação e Tecnologia - Multas</v>
      </c>
    </row>
    <row r="667" spans="1:21" ht="30" x14ac:dyDescent="0.25">
      <c r="A667" s="84"/>
      <c r="B667" s="73"/>
      <c r="C667" s="26" t="s">
        <v>1558</v>
      </c>
      <c r="D667" s="26" t="s">
        <v>1563</v>
      </c>
      <c r="E667" s="26" t="s">
        <v>1558</v>
      </c>
      <c r="F667" s="26" t="s">
        <v>1558</v>
      </c>
      <c r="G667" s="26" t="s">
        <v>1572</v>
      </c>
      <c r="H667" s="26" t="s">
        <v>1561</v>
      </c>
      <c r="I667" s="26" t="s">
        <v>1563</v>
      </c>
      <c r="J667" s="26" t="s">
        <v>1564</v>
      </c>
      <c r="K667" s="21" t="str">
        <f>IF(Tabela813[[#This Row],[C]]&lt;&gt;"",IF(Tabela813[[#This Row],[RED]]&lt;&gt;"",(Tabela813[[#This Row],[RED]] &amp; "."),"") &amp; CONCATENATE(Tabela813[[#This Row],[C]],".",Tabela813[[#This Row],[O]],".",Tabela813[[#This Row],[E]],".",Tabela813[[#This Row],[D1]],".",Tabela813[[#This Row],[D2]],".",Tabela813[[#This Row],[D3]],".",Tabela813[[#This Row],[T]],".",Tabela813[[#This Row],[D4]]),"")</f>
        <v>1.6.1.1.04.0.6.00</v>
      </c>
      <c r="L667" s="27" t="s">
        <v>1243</v>
      </c>
      <c r="M667" s="21" t="str">
        <f t="shared" si="10"/>
        <v>A</v>
      </c>
      <c r="N667" s="21">
        <f>IF(VALUE(Tabela813[[#This Row],[RED]]) &gt; 0,1,0) + IF(VALUE(J667)&gt;0,8,IF(VALUE(I667)&gt;0,7,IF(VALUE(H667)&gt;0,6,IF(VALUE(G667)&gt;0,5,IF(VALUE(F667)&gt;0,4,IF(VALUE(E667)&gt;0,3,IF(VALUE(D667)&gt;0,2,1)))))))</f>
        <v>7</v>
      </c>
      <c r="O667" s="26" t="s">
        <v>51</v>
      </c>
      <c r="P667" s="1" t="s">
        <v>287</v>
      </c>
      <c r="Q667" s="1"/>
      <c r="R667" s="21"/>
      <c r="S667" s="7" t="str">
        <f>Tabela813[[#This Row],[NR]]&amp;" - "&amp;Tabela813[[#This Row],[Especificação]]</f>
        <v>1.6.1.1.04.0.6.00 - Serviços de Informação e Tecnologia - Juros de Mora</v>
      </c>
      <c r="T667" s="7" t="str">
        <f>Tabela813[[#This Row],[NR]]&amp;" - "&amp;Tabela813[[#This Row],[Especificação]]</f>
        <v>1.6.1.1.04.0.6.00 - Serviços de Informação e Tecnologia - Juros de Mora</v>
      </c>
      <c r="U667" s="7" t="str">
        <f>Tabela813[[#This Row],[NR]]&amp; " - "&amp;Tabela813[[#This Row],[Especificação]]</f>
        <v>1.6.1.1.04.0.6.00 - Serviços de Informação e Tecnologia - Juros de Mora</v>
      </c>
    </row>
    <row r="668" spans="1:21" ht="30" x14ac:dyDescent="0.25">
      <c r="A668" s="84"/>
      <c r="B668" s="73"/>
      <c r="C668" s="26" t="s">
        <v>1558</v>
      </c>
      <c r="D668" s="26" t="s">
        <v>1563</v>
      </c>
      <c r="E668" s="26" t="s">
        <v>1558</v>
      </c>
      <c r="F668" s="26" t="s">
        <v>1558</v>
      </c>
      <c r="G668" s="26" t="s">
        <v>1572</v>
      </c>
      <c r="H668" s="26" t="s">
        <v>1561</v>
      </c>
      <c r="I668" s="26" t="s">
        <v>1565</v>
      </c>
      <c r="J668" s="26" t="s">
        <v>1564</v>
      </c>
      <c r="K668" s="21" t="str">
        <f>IF(Tabela813[[#This Row],[C]]&lt;&gt;"",IF(Tabela813[[#This Row],[RED]]&lt;&gt;"",(Tabela813[[#This Row],[RED]] &amp; "."),"") &amp; CONCATENATE(Tabela813[[#This Row],[C]],".",Tabela813[[#This Row],[O]],".",Tabela813[[#This Row],[E]],".",Tabela813[[#This Row],[D1]],".",Tabela813[[#This Row],[D2]],".",Tabela813[[#This Row],[D3]],".",Tabela813[[#This Row],[T]],".",Tabela813[[#This Row],[D4]]),"")</f>
        <v>1.6.1.1.04.0.7.00</v>
      </c>
      <c r="L668" s="27" t="s">
        <v>1244</v>
      </c>
      <c r="M668" s="21" t="str">
        <f t="shared" si="10"/>
        <v>A</v>
      </c>
      <c r="N668" s="21">
        <f>IF(VALUE(Tabela813[[#This Row],[RED]]) &gt; 0,1,0) + IF(VALUE(J668)&gt;0,8,IF(VALUE(I668)&gt;0,7,IF(VALUE(H668)&gt;0,6,IF(VALUE(G668)&gt;0,5,IF(VALUE(F668)&gt;0,4,IF(VALUE(E668)&gt;0,3,IF(VALUE(D668)&gt;0,2,1)))))))</f>
        <v>7</v>
      </c>
      <c r="O668" s="26" t="s">
        <v>51</v>
      </c>
      <c r="P668" s="1" t="s">
        <v>287</v>
      </c>
      <c r="Q668" s="1"/>
      <c r="R668" s="21"/>
      <c r="S668" s="7" t="str">
        <f>Tabela813[[#This Row],[NR]]&amp;" - "&amp;Tabela813[[#This Row],[Especificação]]</f>
        <v>1.6.1.1.04.0.7.00 - Serviços de Informação e Tecnologia - Dívida Ativa - Multas da Dívida Ativa</v>
      </c>
      <c r="T668" s="7" t="str">
        <f>Tabela813[[#This Row],[NR]]&amp;" - "&amp;Tabela813[[#This Row],[Especificação]]</f>
        <v>1.6.1.1.04.0.7.00 - Serviços de Informação e Tecnologia - Dívida Ativa - Multas da Dívida Ativa</v>
      </c>
      <c r="U668" s="7" t="str">
        <f>Tabela813[[#This Row],[NR]]&amp; " - "&amp;Tabela813[[#This Row],[Especificação]]</f>
        <v>1.6.1.1.04.0.7.00 - Serviços de Informação e Tecnologia - Dívida Ativa - Multas da Dívida Ativa</v>
      </c>
    </row>
    <row r="669" spans="1:21" ht="30" x14ac:dyDescent="0.25">
      <c r="A669" s="84"/>
      <c r="B669" s="73"/>
      <c r="C669" s="26" t="s">
        <v>1558</v>
      </c>
      <c r="D669" s="26" t="s">
        <v>1563</v>
      </c>
      <c r="E669" s="26" t="s">
        <v>1558</v>
      </c>
      <c r="F669" s="26" t="s">
        <v>1558</v>
      </c>
      <c r="G669" s="26" t="s">
        <v>1572</v>
      </c>
      <c r="H669" s="26" t="s">
        <v>1561</v>
      </c>
      <c r="I669" s="26" t="s">
        <v>1566</v>
      </c>
      <c r="J669" s="26" t="s">
        <v>1564</v>
      </c>
      <c r="K669" s="21" t="str">
        <f>IF(Tabela813[[#This Row],[C]]&lt;&gt;"",IF(Tabela813[[#This Row],[RED]]&lt;&gt;"",(Tabela813[[#This Row],[RED]] &amp; "."),"") &amp; CONCATENATE(Tabela813[[#This Row],[C]],".",Tabela813[[#This Row],[O]],".",Tabela813[[#This Row],[E]],".",Tabela813[[#This Row],[D1]],".",Tabela813[[#This Row],[D2]],".",Tabela813[[#This Row],[D3]],".",Tabela813[[#This Row],[T]],".",Tabela813[[#This Row],[D4]]),"")</f>
        <v>1.6.1.1.04.0.8.00</v>
      </c>
      <c r="L669" s="27" t="s">
        <v>1245</v>
      </c>
      <c r="M669" s="21" t="str">
        <f t="shared" si="10"/>
        <v>A</v>
      </c>
      <c r="N669" s="21">
        <f>IF(VALUE(Tabela813[[#This Row],[RED]]) &gt; 0,1,0) + IF(VALUE(J669)&gt;0,8,IF(VALUE(I669)&gt;0,7,IF(VALUE(H669)&gt;0,6,IF(VALUE(G669)&gt;0,5,IF(VALUE(F669)&gt;0,4,IF(VALUE(E669)&gt;0,3,IF(VALUE(D669)&gt;0,2,1)))))))</f>
        <v>7</v>
      </c>
      <c r="O669" s="26" t="s">
        <v>51</v>
      </c>
      <c r="P669" s="1" t="s">
        <v>287</v>
      </c>
      <c r="Q669" s="1"/>
      <c r="R669" s="21"/>
      <c r="S669" s="7" t="str">
        <f>Tabela813[[#This Row],[NR]]&amp;" - "&amp;Tabela813[[#This Row],[Especificação]]</f>
        <v>1.6.1.1.04.0.8.00 - Serviços de Informação e Tecnologia - Juros de Mora da Dívida Ativa</v>
      </c>
      <c r="T669" s="7" t="str">
        <f>Tabela813[[#This Row],[NR]]&amp;" - "&amp;Tabela813[[#This Row],[Especificação]]</f>
        <v>1.6.1.1.04.0.8.00 - Serviços de Informação e Tecnologia - Juros de Mora da Dívida Ativa</v>
      </c>
      <c r="U669" s="7" t="str">
        <f>Tabela813[[#This Row],[NR]]&amp; " - "&amp;Tabela813[[#This Row],[Especificação]]</f>
        <v>1.6.1.1.04.0.8.00 - Serviços de Informação e Tecnologia - Juros de Mora da Dívida Ativa</v>
      </c>
    </row>
    <row r="670" spans="1:21" ht="30" x14ac:dyDescent="0.25">
      <c r="A670" s="84"/>
      <c r="B670" s="73"/>
      <c r="C670" s="26" t="s">
        <v>1558</v>
      </c>
      <c r="D670" s="26" t="s">
        <v>1563</v>
      </c>
      <c r="E670" s="26" t="s">
        <v>1558</v>
      </c>
      <c r="F670" s="26" t="s">
        <v>1558</v>
      </c>
      <c r="G670" s="26" t="s">
        <v>1591</v>
      </c>
      <c r="H670" s="26" t="s">
        <v>1561</v>
      </c>
      <c r="I670" s="26" t="s">
        <v>1561</v>
      </c>
      <c r="J670" s="26" t="s">
        <v>1564</v>
      </c>
      <c r="K670" s="21" t="str">
        <f>IF(Tabela813[[#This Row],[C]]&lt;&gt;"",IF(Tabela813[[#This Row],[RED]]&lt;&gt;"",(Tabela813[[#This Row],[RED]] &amp; "."),"") &amp; CONCATENATE(Tabela813[[#This Row],[C]],".",Tabela813[[#This Row],[O]],".",Tabela813[[#This Row],[E]],".",Tabela813[[#This Row],[D1]],".",Tabela813[[#This Row],[D2]],".",Tabela813[[#This Row],[D3]],".",Tabela813[[#This Row],[T]],".",Tabela813[[#This Row],[D4]]),"")</f>
        <v>1.6.1.1.50.0.0.00</v>
      </c>
      <c r="L670" s="27" t="s">
        <v>4606</v>
      </c>
      <c r="M670" s="21" t="e">
        <f>IF(N670 &lt;#REF!,"S","A")</f>
        <v>#REF!</v>
      </c>
      <c r="N670" s="21">
        <f>IF(VALUE(Tabela813[[#This Row],[RED]]) &gt; 0,1,0) + IF(VALUE(J670)&gt;0,8,IF(VALUE(I670)&gt;0,7,IF(VALUE(H670)&gt;0,6,IF(VALUE(G670)&gt;0,5,IF(VALUE(F670)&gt;0,4,IF(VALUE(E670)&gt;0,3,IF(VALUE(D670)&gt;0,2,1)))))))</f>
        <v>5</v>
      </c>
      <c r="O670" s="26" t="s">
        <v>55</v>
      </c>
      <c r="P670" s="1" t="s">
        <v>4608</v>
      </c>
      <c r="Q670" s="1"/>
      <c r="R670" s="21" t="s">
        <v>14</v>
      </c>
      <c r="S670" s="7" t="str">
        <f>Tabela813[[#This Row],[NR]]&amp;" - "&amp;Tabela813[[#This Row],[Especificação]]</f>
        <v>1.6.1.1.50.0.0.00 - Serviços de Administração Previdenciária</v>
      </c>
      <c r="T670" s="7" t="str">
        <f>Tabela813[[#This Row],[NR]]&amp;" - "&amp;Tabela813[[#This Row],[Especificação]]</f>
        <v>1.6.1.1.50.0.0.00 - Serviços de Administração Previdenciária</v>
      </c>
      <c r="U670" s="7" t="str">
        <f>Tabela813[[#This Row],[NR]]&amp; " - "&amp;Tabela813[[#This Row],[Especificação]]</f>
        <v>1.6.1.1.50.0.0.00 - Serviços de Administração Previdenciária</v>
      </c>
    </row>
    <row r="671" spans="1:21" ht="30" x14ac:dyDescent="0.25">
      <c r="A671" s="84"/>
      <c r="B671" s="73"/>
      <c r="C671" s="26" t="s">
        <v>1558</v>
      </c>
      <c r="D671" s="26" t="s">
        <v>1563</v>
      </c>
      <c r="E671" s="26" t="s">
        <v>1558</v>
      </c>
      <c r="F671" s="26" t="s">
        <v>1558</v>
      </c>
      <c r="G671" s="26" t="s">
        <v>1591</v>
      </c>
      <c r="H671" s="26" t="s">
        <v>1570</v>
      </c>
      <c r="I671" s="26" t="s">
        <v>1561</v>
      </c>
      <c r="J671" s="26" t="s">
        <v>1564</v>
      </c>
      <c r="K671" s="21" t="str">
        <f>IF(Tabela813[[#This Row],[C]]&lt;&gt;"",IF(Tabela813[[#This Row],[RED]]&lt;&gt;"",(Tabela813[[#This Row],[RED]] &amp; "."),"") &amp; CONCATENATE(Tabela813[[#This Row],[C]],".",Tabela813[[#This Row],[O]],".",Tabela813[[#This Row],[E]],".",Tabela813[[#This Row],[D1]],".",Tabela813[[#This Row],[D2]],".",Tabela813[[#This Row],[D3]],".",Tabela813[[#This Row],[T]],".",Tabela813[[#This Row],[D4]]),"")</f>
        <v>1.6.1.1.50.9.0.00</v>
      </c>
      <c r="L671" s="27" t="s">
        <v>4611</v>
      </c>
      <c r="M671" s="21" t="str">
        <f t="shared" si="10"/>
        <v>S</v>
      </c>
      <c r="N671" s="21">
        <f>IF(VALUE(Tabela813[[#This Row],[RED]]) &gt; 0,1,0) + IF(VALUE(J671)&gt;0,8,IF(VALUE(I671)&gt;0,7,IF(VALUE(H671)&gt;0,6,IF(VALUE(G671)&gt;0,5,IF(VALUE(F671)&gt;0,4,IF(VALUE(E671)&gt;0,3,IF(VALUE(D671)&gt;0,2,1)))))))</f>
        <v>6</v>
      </c>
      <c r="O671" s="26" t="s">
        <v>55</v>
      </c>
      <c r="P671" s="1" t="s">
        <v>4612</v>
      </c>
      <c r="Q671" s="1"/>
      <c r="R671" s="21" t="s">
        <v>14</v>
      </c>
      <c r="S671" s="7" t="str">
        <f>Tabela813[[#This Row],[NR]]&amp;" - "&amp;Tabela813[[#This Row],[Especificação]]</f>
        <v>1.6.1.1.50.9.0.00 - Outros Serviços de Administração Previdenciária</v>
      </c>
      <c r="T671" s="7" t="str">
        <f>Tabela813[[#This Row],[NR]]&amp;" - "&amp;Tabela813[[#This Row],[Especificação]]</f>
        <v>1.6.1.1.50.9.0.00 - Outros Serviços de Administração Previdenciária</v>
      </c>
      <c r="U671" s="7" t="str">
        <f>Tabela813[[#This Row],[NR]]&amp; " - "&amp;Tabela813[[#This Row],[Especificação]]</f>
        <v>1.6.1.1.50.9.0.00 - Outros Serviços de Administração Previdenciária</v>
      </c>
    </row>
    <row r="672" spans="1:21" ht="30" x14ac:dyDescent="0.25">
      <c r="A672" s="84"/>
      <c r="B672" s="73"/>
      <c r="C672" s="26" t="s">
        <v>1558</v>
      </c>
      <c r="D672" s="26" t="s">
        <v>1563</v>
      </c>
      <c r="E672" s="26" t="s">
        <v>1558</v>
      </c>
      <c r="F672" s="26" t="s">
        <v>1558</v>
      </c>
      <c r="G672" s="26" t="s">
        <v>1591</v>
      </c>
      <c r="H672" s="26" t="s">
        <v>1570</v>
      </c>
      <c r="I672" s="26" t="s">
        <v>1558</v>
      </c>
      <c r="J672" s="26" t="s">
        <v>1564</v>
      </c>
      <c r="K672" s="21" t="str">
        <f>IF(Tabela813[[#This Row],[C]]&lt;&gt;"",IF(Tabela813[[#This Row],[RED]]&lt;&gt;"",(Tabela813[[#This Row],[RED]] &amp; "."),"") &amp; CONCATENATE(Tabela813[[#This Row],[C]],".",Tabela813[[#This Row],[O]],".",Tabela813[[#This Row],[E]],".",Tabela813[[#This Row],[D1]],".",Tabela813[[#This Row],[D2]],".",Tabela813[[#This Row],[D3]],".",Tabela813[[#This Row],[T]],".",Tabela813[[#This Row],[D4]]),"")</f>
        <v>1.6.1.1.50.9.1.00</v>
      </c>
      <c r="L672" s="27" t="s">
        <v>4618</v>
      </c>
      <c r="M672" s="21" t="str">
        <f t="shared" si="10"/>
        <v>A</v>
      </c>
      <c r="N672" s="21">
        <f>IF(VALUE(Tabela813[[#This Row],[RED]]) &gt; 0,1,0) + IF(VALUE(J672)&gt;0,8,IF(VALUE(I672)&gt;0,7,IF(VALUE(H672)&gt;0,6,IF(VALUE(G672)&gt;0,5,IF(VALUE(F672)&gt;0,4,IF(VALUE(E672)&gt;0,3,IF(VALUE(D672)&gt;0,2,1)))))))</f>
        <v>7</v>
      </c>
      <c r="O672" s="26" t="s">
        <v>55</v>
      </c>
      <c r="P672" s="1" t="s">
        <v>4612</v>
      </c>
      <c r="Q672" s="1"/>
      <c r="R672" s="21" t="s">
        <v>14</v>
      </c>
      <c r="S672" s="7" t="str">
        <f>Tabela813[[#This Row],[NR]]&amp;" - "&amp;Tabela813[[#This Row],[Especificação]]</f>
        <v>1.6.1.1.50.9.1.00 - Outros Serviços de Administração Previdenciária - Principal</v>
      </c>
      <c r="T672" s="7" t="str">
        <f>Tabela813[[#This Row],[NR]]&amp;" - "&amp;Tabela813[[#This Row],[Especificação]]</f>
        <v>1.6.1.1.50.9.1.00 - Outros Serviços de Administração Previdenciária - Principal</v>
      </c>
      <c r="U672" s="7" t="str">
        <f>Tabela813[[#This Row],[NR]]&amp; " - "&amp;Tabela813[[#This Row],[Especificação]]</f>
        <v>1.6.1.1.50.9.1.00 - Outros Serviços de Administração Previdenciária - Principal</v>
      </c>
    </row>
    <row r="673" spans="1:21" ht="30" x14ac:dyDescent="0.25">
      <c r="A673" s="84"/>
      <c r="B673" s="73"/>
      <c r="C673" s="26" t="s">
        <v>1558</v>
      </c>
      <c r="D673" s="26" t="s">
        <v>1563</v>
      </c>
      <c r="E673" s="26" t="s">
        <v>1558</v>
      </c>
      <c r="F673" s="26" t="s">
        <v>1558</v>
      </c>
      <c r="G673" s="26" t="s">
        <v>1591</v>
      </c>
      <c r="H673" s="26" t="s">
        <v>1570</v>
      </c>
      <c r="I673" s="26" t="s">
        <v>1567</v>
      </c>
      <c r="J673" s="26" t="s">
        <v>1564</v>
      </c>
      <c r="K673" s="21" t="str">
        <f>IF(Tabela813[[#This Row],[C]]&lt;&gt;"",IF(Tabela813[[#This Row],[RED]]&lt;&gt;"",(Tabela813[[#This Row],[RED]] &amp; "."),"") &amp; CONCATENATE(Tabela813[[#This Row],[C]],".",Tabela813[[#This Row],[O]],".",Tabela813[[#This Row],[E]],".",Tabela813[[#This Row],[D1]],".",Tabela813[[#This Row],[D2]],".",Tabela813[[#This Row],[D3]],".",Tabela813[[#This Row],[T]],".",Tabela813[[#This Row],[D4]]),"")</f>
        <v>1.6.1.1.50.9.2.00</v>
      </c>
      <c r="L673" s="27" t="s">
        <v>6609</v>
      </c>
      <c r="M673" s="21" t="str">
        <f t="shared" si="10"/>
        <v>A</v>
      </c>
      <c r="N673" s="21">
        <f>IF(VALUE(Tabela813[[#This Row],[RED]]) &gt; 0,1,0) + IF(VALUE(J673)&gt;0,8,IF(VALUE(I673)&gt;0,7,IF(VALUE(H673)&gt;0,6,IF(VALUE(G673)&gt;0,5,IF(VALUE(F673)&gt;0,4,IF(VALUE(E673)&gt;0,3,IF(VALUE(D673)&gt;0,2,1)))))))</f>
        <v>7</v>
      </c>
      <c r="O673" s="26" t="s">
        <v>55</v>
      </c>
      <c r="P673" s="1" t="s">
        <v>4612</v>
      </c>
      <c r="Q673" s="1"/>
      <c r="R673" s="21" t="s">
        <v>14</v>
      </c>
      <c r="S673" s="7" t="str">
        <f>Tabela813[[#This Row],[NR]]&amp;" - "&amp;Tabela813[[#This Row],[Especificação]]</f>
        <v>1.6.1.1.50.9.2.00 - Outros Serviços de Administração Previdenciária - Multas e Juros de Mora</v>
      </c>
      <c r="T673" s="7" t="str">
        <f>Tabela813[[#This Row],[NR]]&amp;" - "&amp;Tabela813[[#This Row],[Especificação]]</f>
        <v>1.6.1.1.50.9.2.00 - Outros Serviços de Administração Previdenciária - Multas e Juros de Mora</v>
      </c>
      <c r="U673" s="7" t="str">
        <f>Tabela813[[#This Row],[NR]]&amp; " - "&amp;Tabela813[[#This Row],[Especificação]]</f>
        <v>1.6.1.1.50.9.2.00 - Outros Serviços de Administração Previdenciária - Multas e Juros de Mora</v>
      </c>
    </row>
    <row r="674" spans="1:21" ht="30" x14ac:dyDescent="0.25">
      <c r="A674" s="84"/>
      <c r="B674" s="73"/>
      <c r="C674" s="26" t="s">
        <v>1558</v>
      </c>
      <c r="D674" s="26" t="s">
        <v>1563</v>
      </c>
      <c r="E674" s="26" t="s">
        <v>1558</v>
      </c>
      <c r="F674" s="26" t="s">
        <v>1558</v>
      </c>
      <c r="G674" s="26" t="s">
        <v>1591</v>
      </c>
      <c r="H674" s="26" t="s">
        <v>1570</v>
      </c>
      <c r="I674" s="26" t="s">
        <v>1559</v>
      </c>
      <c r="J674" s="26" t="s">
        <v>1564</v>
      </c>
      <c r="K674" s="21" t="str">
        <f>IF(Tabela813[[#This Row],[C]]&lt;&gt;"",IF(Tabela813[[#This Row],[RED]]&lt;&gt;"",(Tabela813[[#This Row],[RED]] &amp; "."),"") &amp; CONCATENATE(Tabela813[[#This Row],[C]],".",Tabela813[[#This Row],[O]],".",Tabela813[[#This Row],[E]],".",Tabela813[[#This Row],[D1]],".",Tabela813[[#This Row],[D2]],".",Tabela813[[#This Row],[D3]],".",Tabela813[[#This Row],[T]],".",Tabela813[[#This Row],[D4]]),"")</f>
        <v>1.6.1.1.50.9.3.00</v>
      </c>
      <c r="L674" s="27" t="s">
        <v>6610</v>
      </c>
      <c r="M674" s="21" t="str">
        <f t="shared" si="10"/>
        <v>A</v>
      </c>
      <c r="N674" s="21">
        <f>IF(VALUE(Tabela813[[#This Row],[RED]]) &gt; 0,1,0) + IF(VALUE(J674)&gt;0,8,IF(VALUE(I674)&gt;0,7,IF(VALUE(H674)&gt;0,6,IF(VALUE(G674)&gt;0,5,IF(VALUE(F674)&gt;0,4,IF(VALUE(E674)&gt;0,3,IF(VALUE(D674)&gt;0,2,1)))))))</f>
        <v>7</v>
      </c>
      <c r="O674" s="26" t="s">
        <v>55</v>
      </c>
      <c r="P674" s="1" t="s">
        <v>4612</v>
      </c>
      <c r="Q674" s="1"/>
      <c r="R674" s="21" t="s">
        <v>14</v>
      </c>
      <c r="S674" s="7" t="str">
        <f>Tabela813[[#This Row],[NR]]&amp;" - "&amp;Tabela813[[#This Row],[Especificação]]</f>
        <v>1.6.1.1.50.9.3.00 - Outros Serviços de Administração Previdenciária - Dívida Ativa</v>
      </c>
      <c r="T674" s="7" t="str">
        <f>Tabela813[[#This Row],[NR]]&amp;" - "&amp;Tabela813[[#This Row],[Especificação]]</f>
        <v>1.6.1.1.50.9.3.00 - Outros Serviços de Administração Previdenciária - Dívida Ativa</v>
      </c>
      <c r="U674" s="7" t="str">
        <f>Tabela813[[#This Row],[NR]]&amp; " - "&amp;Tabela813[[#This Row],[Especificação]]</f>
        <v>1.6.1.1.50.9.3.00 - Outros Serviços de Administração Previdenciária - Dívida Ativa</v>
      </c>
    </row>
    <row r="675" spans="1:21" ht="30" x14ac:dyDescent="0.25">
      <c r="A675" s="84"/>
      <c r="B675" s="73"/>
      <c r="C675" s="26" t="s">
        <v>1558</v>
      </c>
      <c r="D675" s="26" t="s">
        <v>1563</v>
      </c>
      <c r="E675" s="26" t="s">
        <v>1558</v>
      </c>
      <c r="F675" s="26" t="s">
        <v>1558</v>
      </c>
      <c r="G675" s="26" t="s">
        <v>1591</v>
      </c>
      <c r="H675" s="26" t="s">
        <v>1570</v>
      </c>
      <c r="I675" s="26" t="s">
        <v>1568</v>
      </c>
      <c r="J675" s="26" t="s">
        <v>1564</v>
      </c>
      <c r="K675" s="21" t="str">
        <f>IF(Tabela813[[#This Row],[C]]&lt;&gt;"",IF(Tabela813[[#This Row],[RED]]&lt;&gt;"",(Tabela813[[#This Row],[RED]] &amp; "."),"") &amp; CONCATENATE(Tabela813[[#This Row],[C]],".",Tabela813[[#This Row],[O]],".",Tabela813[[#This Row],[E]],".",Tabela813[[#This Row],[D1]],".",Tabela813[[#This Row],[D2]],".",Tabela813[[#This Row],[D3]],".",Tabela813[[#This Row],[T]],".",Tabela813[[#This Row],[D4]]),"")</f>
        <v>1.6.1.1.50.9.4.00</v>
      </c>
      <c r="L675" s="27" t="s">
        <v>4619</v>
      </c>
      <c r="M675" s="21" t="str">
        <f t="shared" si="10"/>
        <v>A</v>
      </c>
      <c r="N675" s="21">
        <f>IF(VALUE(Tabela813[[#This Row],[RED]]) &gt; 0,1,0) + IF(VALUE(J675)&gt;0,8,IF(VALUE(I675)&gt;0,7,IF(VALUE(H675)&gt;0,6,IF(VALUE(G675)&gt;0,5,IF(VALUE(F675)&gt;0,4,IF(VALUE(E675)&gt;0,3,IF(VALUE(D675)&gt;0,2,1)))))))</f>
        <v>7</v>
      </c>
      <c r="O675" s="26" t="s">
        <v>55</v>
      </c>
      <c r="P675" s="1" t="s">
        <v>4612</v>
      </c>
      <c r="Q675" s="1"/>
      <c r="R675" s="21" t="s">
        <v>14</v>
      </c>
      <c r="S675" s="7" t="str">
        <f>Tabela813[[#This Row],[NR]]&amp;" - "&amp;Tabela813[[#This Row],[Especificação]]</f>
        <v>1.6.1.1.50.9.4.00 - Outros Serviços de Administração Previdenciária - Dívida Ativa - Multas e Juros de Mora da Dívida Ativa</v>
      </c>
      <c r="T675" s="7" t="str">
        <f>Tabela813[[#This Row],[NR]]&amp;" - "&amp;Tabela813[[#This Row],[Especificação]]</f>
        <v>1.6.1.1.50.9.4.00 - Outros Serviços de Administração Previdenciária - Dívida Ativa - Multas e Juros de Mora da Dívida Ativa</v>
      </c>
      <c r="U675" s="7" t="str">
        <f>Tabela813[[#This Row],[NR]]&amp; " - "&amp;Tabela813[[#This Row],[Especificação]]</f>
        <v>1.6.1.1.50.9.4.00 - Outros Serviços de Administração Previdenciária - Dívida Ativa - Multas e Juros de Mora da Dívida Ativa</v>
      </c>
    </row>
    <row r="676" spans="1:21" ht="30" x14ac:dyDescent="0.25">
      <c r="A676" s="84"/>
      <c r="B676" s="73"/>
      <c r="C676" s="26" t="s">
        <v>1558</v>
      </c>
      <c r="D676" s="26" t="s">
        <v>1563</v>
      </c>
      <c r="E676" s="26" t="s">
        <v>1558</v>
      </c>
      <c r="F676" s="26" t="s">
        <v>1558</v>
      </c>
      <c r="G676" s="26" t="s">
        <v>1591</v>
      </c>
      <c r="H676" s="26" t="s">
        <v>1570</v>
      </c>
      <c r="I676" s="26" t="s">
        <v>1569</v>
      </c>
      <c r="J676" s="26" t="s">
        <v>1564</v>
      </c>
      <c r="K676" s="21" t="str">
        <f>IF(Tabela813[[#This Row],[C]]&lt;&gt;"",IF(Tabela813[[#This Row],[RED]]&lt;&gt;"",(Tabela813[[#This Row],[RED]] &amp; "."),"") &amp; CONCATENATE(Tabela813[[#This Row],[C]],".",Tabela813[[#This Row],[O]],".",Tabela813[[#This Row],[E]],".",Tabela813[[#This Row],[D1]],".",Tabela813[[#This Row],[D2]],".",Tabela813[[#This Row],[D3]],".",Tabela813[[#This Row],[T]],".",Tabela813[[#This Row],[D4]]),"")</f>
        <v>1.6.1.1.50.9.5.00</v>
      </c>
      <c r="L676" s="27" t="s">
        <v>4620</v>
      </c>
      <c r="M676" s="21" t="str">
        <f t="shared" si="10"/>
        <v>A</v>
      </c>
      <c r="N676" s="21">
        <f>IF(VALUE(Tabela813[[#This Row],[RED]]) &gt; 0,1,0) + IF(VALUE(J676)&gt;0,8,IF(VALUE(I676)&gt;0,7,IF(VALUE(H676)&gt;0,6,IF(VALUE(G676)&gt;0,5,IF(VALUE(F676)&gt;0,4,IF(VALUE(E676)&gt;0,3,IF(VALUE(D676)&gt;0,2,1)))))))</f>
        <v>7</v>
      </c>
      <c r="O676" s="26" t="s">
        <v>55</v>
      </c>
      <c r="P676" s="1" t="s">
        <v>4612</v>
      </c>
      <c r="Q676" s="1"/>
      <c r="R676" s="21" t="s">
        <v>14</v>
      </c>
      <c r="S676" s="7" t="str">
        <f>Tabela813[[#This Row],[NR]]&amp;" - "&amp;Tabela813[[#This Row],[Especificação]]</f>
        <v>1.6.1.1.50.9.5.00 - Outros Serviços de Administração Previdenciária - Multas</v>
      </c>
      <c r="T676" s="7" t="str">
        <f>Tabela813[[#This Row],[NR]]&amp;" - "&amp;Tabela813[[#This Row],[Especificação]]</f>
        <v>1.6.1.1.50.9.5.00 - Outros Serviços de Administração Previdenciária - Multas</v>
      </c>
      <c r="U676" s="7" t="str">
        <f>Tabela813[[#This Row],[NR]]&amp; " - "&amp;Tabela813[[#This Row],[Especificação]]</f>
        <v>1.6.1.1.50.9.5.00 - Outros Serviços de Administração Previdenciária - Multas</v>
      </c>
    </row>
    <row r="677" spans="1:21" ht="30" x14ac:dyDescent="0.25">
      <c r="A677" s="84"/>
      <c r="B677" s="73"/>
      <c r="C677" s="26" t="s">
        <v>1558</v>
      </c>
      <c r="D677" s="26" t="s">
        <v>1563</v>
      </c>
      <c r="E677" s="26" t="s">
        <v>1558</v>
      </c>
      <c r="F677" s="26" t="s">
        <v>1558</v>
      </c>
      <c r="G677" s="26" t="s">
        <v>1591</v>
      </c>
      <c r="H677" s="26" t="s">
        <v>1570</v>
      </c>
      <c r="I677" s="26" t="s">
        <v>1563</v>
      </c>
      <c r="J677" s="26" t="s">
        <v>1564</v>
      </c>
      <c r="K677" s="21" t="str">
        <f>IF(Tabela813[[#This Row],[C]]&lt;&gt;"",IF(Tabela813[[#This Row],[RED]]&lt;&gt;"",(Tabela813[[#This Row],[RED]] &amp; "."),"") &amp; CONCATENATE(Tabela813[[#This Row],[C]],".",Tabela813[[#This Row],[O]],".",Tabela813[[#This Row],[E]],".",Tabela813[[#This Row],[D1]],".",Tabela813[[#This Row],[D2]],".",Tabela813[[#This Row],[D3]],".",Tabela813[[#This Row],[T]],".",Tabela813[[#This Row],[D4]]),"")</f>
        <v>1.6.1.1.50.9.6.00</v>
      </c>
      <c r="L677" s="27" t="s">
        <v>4621</v>
      </c>
      <c r="M677" s="21" t="str">
        <f t="shared" si="10"/>
        <v>A</v>
      </c>
      <c r="N677" s="21">
        <f>IF(VALUE(Tabela813[[#This Row],[RED]]) &gt; 0,1,0) + IF(VALUE(J677)&gt;0,8,IF(VALUE(I677)&gt;0,7,IF(VALUE(H677)&gt;0,6,IF(VALUE(G677)&gt;0,5,IF(VALUE(F677)&gt;0,4,IF(VALUE(E677)&gt;0,3,IF(VALUE(D677)&gt;0,2,1)))))))</f>
        <v>7</v>
      </c>
      <c r="O677" s="26" t="s">
        <v>55</v>
      </c>
      <c r="P677" s="1" t="s">
        <v>4612</v>
      </c>
      <c r="Q677" s="1"/>
      <c r="R677" s="21" t="s">
        <v>14</v>
      </c>
      <c r="S677" s="7" t="str">
        <f>Tabela813[[#This Row],[NR]]&amp;" - "&amp;Tabela813[[#This Row],[Especificação]]</f>
        <v>1.6.1.1.50.9.6.00 - Outros Serviços de Administração Previdenciária - Juros de Mora</v>
      </c>
      <c r="T677" s="7" t="str">
        <f>Tabela813[[#This Row],[NR]]&amp;" - "&amp;Tabela813[[#This Row],[Especificação]]</f>
        <v>1.6.1.1.50.9.6.00 - Outros Serviços de Administração Previdenciária - Juros de Mora</v>
      </c>
      <c r="U677" s="7" t="str">
        <f>Tabela813[[#This Row],[NR]]&amp; " - "&amp;Tabela813[[#This Row],[Especificação]]</f>
        <v>1.6.1.1.50.9.6.00 - Outros Serviços de Administração Previdenciária - Juros de Mora</v>
      </c>
    </row>
    <row r="678" spans="1:21" ht="30" x14ac:dyDescent="0.25">
      <c r="A678" s="84"/>
      <c r="B678" s="73"/>
      <c r="C678" s="26" t="s">
        <v>1558</v>
      </c>
      <c r="D678" s="26" t="s">
        <v>1563</v>
      </c>
      <c r="E678" s="26" t="s">
        <v>1558</v>
      </c>
      <c r="F678" s="26" t="s">
        <v>1558</v>
      </c>
      <c r="G678" s="26" t="s">
        <v>1591</v>
      </c>
      <c r="H678" s="26" t="s">
        <v>1570</v>
      </c>
      <c r="I678" s="26" t="s">
        <v>1565</v>
      </c>
      <c r="J678" s="26" t="s">
        <v>1564</v>
      </c>
      <c r="K678" s="21" t="str">
        <f>IF(Tabela813[[#This Row],[C]]&lt;&gt;"",IF(Tabela813[[#This Row],[RED]]&lt;&gt;"",(Tabela813[[#This Row],[RED]] &amp; "."),"") &amp; CONCATENATE(Tabela813[[#This Row],[C]],".",Tabela813[[#This Row],[O]],".",Tabela813[[#This Row],[E]],".",Tabela813[[#This Row],[D1]],".",Tabela813[[#This Row],[D2]],".",Tabela813[[#This Row],[D3]],".",Tabela813[[#This Row],[T]],".",Tabela813[[#This Row],[D4]]),"")</f>
        <v>1.6.1.1.50.9.7.00</v>
      </c>
      <c r="L678" s="27" t="s">
        <v>6611</v>
      </c>
      <c r="M678" s="21" t="str">
        <f t="shared" si="10"/>
        <v>A</v>
      </c>
      <c r="N678" s="21">
        <f>IF(VALUE(Tabela813[[#This Row],[RED]]) &gt; 0,1,0) + IF(VALUE(J678)&gt;0,8,IF(VALUE(I678)&gt;0,7,IF(VALUE(H678)&gt;0,6,IF(VALUE(G678)&gt;0,5,IF(VALUE(F678)&gt;0,4,IF(VALUE(E678)&gt;0,3,IF(VALUE(D678)&gt;0,2,1)))))))</f>
        <v>7</v>
      </c>
      <c r="O678" s="26" t="s">
        <v>55</v>
      </c>
      <c r="P678" s="1" t="s">
        <v>4612</v>
      </c>
      <c r="Q678" s="1"/>
      <c r="R678" s="21" t="s">
        <v>14</v>
      </c>
      <c r="S678" s="7" t="str">
        <f>Tabela813[[#This Row],[NR]]&amp;" - "&amp;Tabela813[[#This Row],[Especificação]]</f>
        <v>1.6.1.1.50.9.7.00 - Outros Serviços de Administração Previdenciária - Dívida Ativa - Multas da Dívida Ativa</v>
      </c>
      <c r="T678" s="7" t="str">
        <f>Tabela813[[#This Row],[NR]]&amp;" - "&amp;Tabela813[[#This Row],[Especificação]]</f>
        <v>1.6.1.1.50.9.7.00 - Outros Serviços de Administração Previdenciária - Dívida Ativa - Multas da Dívida Ativa</v>
      </c>
      <c r="U678" s="7" t="str">
        <f>Tabela813[[#This Row],[NR]]&amp; " - "&amp;Tabela813[[#This Row],[Especificação]]</f>
        <v>1.6.1.1.50.9.7.00 - Outros Serviços de Administração Previdenciária - Dívida Ativa - Multas da Dívida Ativa</v>
      </c>
    </row>
    <row r="679" spans="1:21" ht="30" x14ac:dyDescent="0.25">
      <c r="A679" s="84"/>
      <c r="B679" s="73"/>
      <c r="C679" s="26" t="s">
        <v>1558</v>
      </c>
      <c r="D679" s="26" t="s">
        <v>1563</v>
      </c>
      <c r="E679" s="26" t="s">
        <v>1558</v>
      </c>
      <c r="F679" s="26" t="s">
        <v>1558</v>
      </c>
      <c r="G679" s="26" t="s">
        <v>1591</v>
      </c>
      <c r="H679" s="26" t="s">
        <v>1570</v>
      </c>
      <c r="I679" s="26" t="s">
        <v>1566</v>
      </c>
      <c r="J679" s="26" t="s">
        <v>1564</v>
      </c>
      <c r="K679" s="21" t="str">
        <f>IF(Tabela813[[#This Row],[C]]&lt;&gt;"",IF(Tabela813[[#This Row],[RED]]&lt;&gt;"",(Tabela813[[#This Row],[RED]] &amp; "."),"") &amp; CONCATENATE(Tabela813[[#This Row],[C]],".",Tabela813[[#This Row],[O]],".",Tabela813[[#This Row],[E]],".",Tabela813[[#This Row],[D1]],".",Tabela813[[#This Row],[D2]],".",Tabela813[[#This Row],[D3]],".",Tabela813[[#This Row],[T]],".",Tabela813[[#This Row],[D4]]),"")</f>
        <v>1.6.1.1.50.9.8.00</v>
      </c>
      <c r="L679" s="27" t="s">
        <v>4622</v>
      </c>
      <c r="M679" s="21" t="str">
        <f t="shared" si="10"/>
        <v>A</v>
      </c>
      <c r="N679" s="21">
        <f>IF(VALUE(Tabela813[[#This Row],[RED]]) &gt; 0,1,0) + IF(VALUE(J679)&gt;0,8,IF(VALUE(I679)&gt;0,7,IF(VALUE(H679)&gt;0,6,IF(VALUE(G679)&gt;0,5,IF(VALUE(F679)&gt;0,4,IF(VALUE(E679)&gt;0,3,IF(VALUE(D679)&gt;0,2,1)))))))</f>
        <v>7</v>
      </c>
      <c r="O679" s="26" t="s">
        <v>55</v>
      </c>
      <c r="P679" s="1" t="s">
        <v>4612</v>
      </c>
      <c r="Q679" s="1"/>
      <c r="R679" s="21" t="s">
        <v>14</v>
      </c>
      <c r="S679" s="7" t="str">
        <f>Tabela813[[#This Row],[NR]]&amp;" - "&amp;Tabela813[[#This Row],[Especificação]]</f>
        <v>1.6.1.1.50.9.8.00 - Outros Serviços de Administração Previdenciária - Juros de Mora da Dívida Ativa</v>
      </c>
      <c r="T679" s="7" t="str">
        <f>Tabela813[[#This Row],[NR]]&amp;" - "&amp;Tabela813[[#This Row],[Especificação]]</f>
        <v>1.6.1.1.50.9.8.00 - Outros Serviços de Administração Previdenciária - Juros de Mora da Dívida Ativa</v>
      </c>
      <c r="U679" s="7" t="str">
        <f>Tabela813[[#This Row],[NR]]&amp; " - "&amp;Tabela813[[#This Row],[Especificação]]</f>
        <v>1.6.1.1.50.9.8.00 - Outros Serviços de Administração Previdenciária - Juros de Mora da Dívida Ativa</v>
      </c>
    </row>
    <row r="680" spans="1:21" ht="45" x14ac:dyDescent="0.25">
      <c r="A680" s="84"/>
      <c r="B680" s="73"/>
      <c r="C680" s="26" t="s">
        <v>1558</v>
      </c>
      <c r="D680" s="26" t="s">
        <v>1563</v>
      </c>
      <c r="E680" s="26" t="s">
        <v>1567</v>
      </c>
      <c r="F680" s="26" t="s">
        <v>1561</v>
      </c>
      <c r="G680" s="26" t="s">
        <v>1564</v>
      </c>
      <c r="H680" s="26" t="s">
        <v>1561</v>
      </c>
      <c r="I680" s="26" t="s">
        <v>1561</v>
      </c>
      <c r="J680" s="26" t="s">
        <v>1564</v>
      </c>
      <c r="K680" s="21" t="str">
        <f>IF(Tabela813[[#This Row],[C]]&lt;&gt;"",IF(Tabela813[[#This Row],[RED]]&lt;&gt;"",(Tabela813[[#This Row],[RED]] &amp; "."),"") &amp; CONCATENATE(Tabela813[[#This Row],[C]],".",Tabela813[[#This Row],[O]],".",Tabela813[[#This Row],[E]],".",Tabela813[[#This Row],[D1]],".",Tabela813[[#This Row],[D2]],".",Tabela813[[#This Row],[D3]],".",Tabela813[[#This Row],[T]],".",Tabela813[[#This Row],[D4]]),"")</f>
        <v>1.6.2.0.00.0.0.00</v>
      </c>
      <c r="L680" s="27" t="s">
        <v>288</v>
      </c>
      <c r="M680" s="21" t="str">
        <f t="shared" si="10"/>
        <v>S</v>
      </c>
      <c r="N680" s="21">
        <f>IF(VALUE(Tabela813[[#This Row],[RED]]) &gt; 0,1,0) + IF(VALUE(J680)&gt;0,8,IF(VALUE(I680)&gt;0,7,IF(VALUE(H680)&gt;0,6,IF(VALUE(G680)&gt;0,5,IF(VALUE(F680)&gt;0,4,IF(VALUE(E680)&gt;0,3,IF(VALUE(D680)&gt;0,2,1)))))))</f>
        <v>3</v>
      </c>
      <c r="O680" s="26" t="s">
        <v>45</v>
      </c>
      <c r="P680" s="1" t="s">
        <v>289</v>
      </c>
      <c r="Q680" s="1"/>
      <c r="R680" s="21"/>
      <c r="S680" s="7" t="str">
        <f>Tabela813[[#This Row],[NR]]&amp;" - "&amp;Tabela813[[#This Row],[Especificação]]</f>
        <v>1.6.2.0.00.0.0.00 - Serviços e Atividades Referentes à Navegação e ao Transporte</v>
      </c>
      <c r="T680" s="7" t="str">
        <f>Tabela813[[#This Row],[NR]]&amp;" - "&amp;Tabela813[[#This Row],[Especificação]]</f>
        <v>1.6.2.0.00.0.0.00 - Serviços e Atividades Referentes à Navegação e ao Transporte</v>
      </c>
      <c r="U680" s="7" t="str">
        <f>Tabela813[[#This Row],[NR]]&amp; " - "&amp;Tabela813[[#This Row],[Especificação]]</f>
        <v>1.6.2.0.00.0.0.00 - Serviços e Atividades Referentes à Navegação e ao Transporte</v>
      </c>
    </row>
    <row r="681" spans="1:21" ht="45" x14ac:dyDescent="0.25">
      <c r="A681" s="84"/>
      <c r="B681" s="73"/>
      <c r="C681" s="26" t="s">
        <v>1558</v>
      </c>
      <c r="D681" s="26" t="s">
        <v>1563</v>
      </c>
      <c r="E681" s="26" t="s">
        <v>1567</v>
      </c>
      <c r="F681" s="26" t="s">
        <v>1558</v>
      </c>
      <c r="G681" s="26" t="s">
        <v>1564</v>
      </c>
      <c r="H681" s="26" t="s">
        <v>1561</v>
      </c>
      <c r="I681" s="26" t="s">
        <v>1561</v>
      </c>
      <c r="J681" s="26" t="s">
        <v>1564</v>
      </c>
      <c r="K681" s="21" t="str">
        <f>IF(Tabela813[[#This Row],[C]]&lt;&gt;"",IF(Tabela813[[#This Row],[RED]]&lt;&gt;"",(Tabela813[[#This Row],[RED]] &amp; "."),"") &amp; CONCATENATE(Tabela813[[#This Row],[C]],".",Tabela813[[#This Row],[O]],".",Tabela813[[#This Row],[E]],".",Tabela813[[#This Row],[D1]],".",Tabela813[[#This Row],[D2]],".",Tabela813[[#This Row],[D3]],".",Tabela813[[#This Row],[T]],".",Tabela813[[#This Row],[D4]]),"")</f>
        <v>1.6.2.1.00.0.0.00</v>
      </c>
      <c r="L681" s="27" t="s">
        <v>288</v>
      </c>
      <c r="M681" s="21" t="str">
        <f t="shared" si="10"/>
        <v>S</v>
      </c>
      <c r="N681" s="21">
        <f>IF(VALUE(Tabela813[[#This Row],[RED]]) &gt; 0,1,0) + IF(VALUE(J681)&gt;0,8,IF(VALUE(I681)&gt;0,7,IF(VALUE(H681)&gt;0,6,IF(VALUE(G681)&gt;0,5,IF(VALUE(F681)&gt;0,4,IF(VALUE(E681)&gt;0,3,IF(VALUE(D681)&gt;0,2,1)))))))</f>
        <v>4</v>
      </c>
      <c r="O681" s="26" t="s">
        <v>45</v>
      </c>
      <c r="P681" s="1" t="s">
        <v>289</v>
      </c>
      <c r="Q681" s="1"/>
      <c r="R681" s="21"/>
      <c r="S681" s="7" t="str">
        <f>Tabela813[[#This Row],[NR]]&amp;" - "&amp;Tabela813[[#This Row],[Especificação]]</f>
        <v>1.6.2.1.00.0.0.00 - Serviços e Atividades Referentes à Navegação e ao Transporte</v>
      </c>
      <c r="T681" s="7" t="str">
        <f>Tabela813[[#This Row],[NR]]&amp;" - "&amp;Tabela813[[#This Row],[Especificação]]</f>
        <v>1.6.2.1.00.0.0.00 - Serviços e Atividades Referentes à Navegação e ao Transporte</v>
      </c>
      <c r="U681" s="7" t="str">
        <f>Tabela813[[#This Row],[NR]]&amp; " - "&amp;Tabela813[[#This Row],[Especificação]]</f>
        <v>1.6.2.1.00.0.0.00 - Serviços e Atividades Referentes à Navegação e ao Transporte</v>
      </c>
    </row>
    <row r="682" spans="1:21" ht="30" x14ac:dyDescent="0.25">
      <c r="A682" s="84"/>
      <c r="B682" s="73"/>
      <c r="C682" s="26" t="s">
        <v>1558</v>
      </c>
      <c r="D682" s="26" t="s">
        <v>1563</v>
      </c>
      <c r="E682" s="26" t="s">
        <v>1567</v>
      </c>
      <c r="F682" s="26" t="s">
        <v>1558</v>
      </c>
      <c r="G682" s="26" t="s">
        <v>1560</v>
      </c>
      <c r="H682" s="26" t="s">
        <v>1561</v>
      </c>
      <c r="I682" s="26" t="s">
        <v>1561</v>
      </c>
      <c r="J682" s="26" t="s">
        <v>1564</v>
      </c>
      <c r="K682" s="21" t="str">
        <f>IF(Tabela813[[#This Row],[C]]&lt;&gt;"",IF(Tabela813[[#This Row],[RED]]&lt;&gt;"",(Tabela813[[#This Row],[RED]] &amp; "."),"") &amp; CONCATENATE(Tabela813[[#This Row],[C]],".",Tabela813[[#This Row],[O]],".",Tabela813[[#This Row],[E]],".",Tabela813[[#This Row],[D1]],".",Tabela813[[#This Row],[D2]],".",Tabela813[[#This Row],[D3]],".",Tabela813[[#This Row],[T]],".",Tabela813[[#This Row],[D4]]),"")</f>
        <v>1.6.2.1.01.0.0.00</v>
      </c>
      <c r="L682" s="27" t="s">
        <v>290</v>
      </c>
      <c r="M682" s="21" t="str">
        <f t="shared" si="10"/>
        <v>S</v>
      </c>
      <c r="N682" s="21">
        <f>IF(VALUE(Tabela813[[#This Row],[RED]]) &gt; 0,1,0) + IF(VALUE(J682)&gt;0,8,IF(VALUE(I682)&gt;0,7,IF(VALUE(H682)&gt;0,6,IF(VALUE(G682)&gt;0,5,IF(VALUE(F682)&gt;0,4,IF(VALUE(E682)&gt;0,3,IF(VALUE(D682)&gt;0,2,1)))))))</f>
        <v>5</v>
      </c>
      <c r="O682" s="26" t="s">
        <v>51</v>
      </c>
      <c r="P682" s="1" t="s">
        <v>291</v>
      </c>
      <c r="Q682" s="1"/>
      <c r="R682" s="21"/>
      <c r="S682" s="7" t="str">
        <f>Tabela813[[#This Row],[NR]]&amp;" - "&amp;Tabela813[[#This Row],[Especificação]]</f>
        <v>1.6.2.1.01.0.0.00 - Serviços de Navegação</v>
      </c>
      <c r="T682" s="7" t="str">
        <f>Tabela813[[#This Row],[NR]]&amp;" - "&amp;Tabela813[[#This Row],[Especificação]]</f>
        <v>1.6.2.1.01.0.0.00 - Serviços de Navegação</v>
      </c>
      <c r="U682" s="7" t="str">
        <f>Tabela813[[#This Row],[NR]]&amp; " - "&amp;Tabela813[[#This Row],[Especificação]]</f>
        <v>1.6.2.1.01.0.0.00 - Serviços de Navegação</v>
      </c>
    </row>
    <row r="683" spans="1:21" ht="30" x14ac:dyDescent="0.25">
      <c r="A683" s="84"/>
      <c r="B683" s="73"/>
      <c r="C683" s="26" t="s">
        <v>1558</v>
      </c>
      <c r="D683" s="26" t="s">
        <v>1563</v>
      </c>
      <c r="E683" s="26" t="s">
        <v>1567</v>
      </c>
      <c r="F683" s="26" t="s">
        <v>1558</v>
      </c>
      <c r="G683" s="26" t="s">
        <v>1560</v>
      </c>
      <c r="H683" s="26" t="s">
        <v>1567</v>
      </c>
      <c r="I683" s="26" t="s">
        <v>1561</v>
      </c>
      <c r="J683" s="26" t="s">
        <v>1564</v>
      </c>
      <c r="K683" s="21" t="str">
        <f>IF(Tabela813[[#This Row],[C]]&lt;&gt;"",IF(Tabela813[[#This Row],[RED]]&lt;&gt;"",(Tabela813[[#This Row],[RED]] &amp; "."),"") &amp; CONCATENATE(Tabela813[[#This Row],[C]],".",Tabela813[[#This Row],[O]],".",Tabela813[[#This Row],[E]],".",Tabela813[[#This Row],[D1]],".",Tabela813[[#This Row],[D2]],".",Tabela813[[#This Row],[D3]],".",Tabela813[[#This Row],[T]],".",Tabela813[[#This Row],[D4]]),"")</f>
        <v>1.6.2.1.01.2.0.00</v>
      </c>
      <c r="L683" s="27" t="s">
        <v>293</v>
      </c>
      <c r="M683" s="21" t="str">
        <f t="shared" si="10"/>
        <v>S</v>
      </c>
      <c r="N683" s="21">
        <f>IF(VALUE(Tabela813[[#This Row],[RED]]) &gt; 0,1,0) + IF(VALUE(J683)&gt;0,8,IF(VALUE(I683)&gt;0,7,IF(VALUE(H683)&gt;0,6,IF(VALUE(G683)&gt;0,5,IF(VALUE(F683)&gt;0,4,IF(VALUE(E683)&gt;0,3,IF(VALUE(D683)&gt;0,2,1)))))))</f>
        <v>6</v>
      </c>
      <c r="O683" s="26" t="s">
        <v>51</v>
      </c>
      <c r="P683" s="1" t="s">
        <v>4202</v>
      </c>
      <c r="Q683" s="1"/>
      <c r="R683" s="21"/>
      <c r="S683" s="7" t="str">
        <f>Tabela813[[#This Row],[NR]]&amp;" - "&amp;Tabela813[[#This Row],[Especificação]]</f>
        <v>1.6.2.1.01.2.0.00 - Serviços de Navegação Naval</v>
      </c>
      <c r="T683" s="7" t="str">
        <f>Tabela813[[#This Row],[NR]]&amp;" - "&amp;Tabela813[[#This Row],[Especificação]]</f>
        <v>1.6.2.1.01.2.0.00 - Serviços de Navegação Naval</v>
      </c>
      <c r="U683" s="7" t="str">
        <f>Tabela813[[#This Row],[NR]]&amp; " - "&amp;Tabela813[[#This Row],[Especificação]]</f>
        <v>1.6.2.1.01.2.0.00 - Serviços de Navegação Naval</v>
      </c>
    </row>
    <row r="684" spans="1:21" ht="30" x14ac:dyDescent="0.25">
      <c r="A684" s="84"/>
      <c r="B684" s="73"/>
      <c r="C684" s="26" t="s">
        <v>1558</v>
      </c>
      <c r="D684" s="26" t="s">
        <v>1563</v>
      </c>
      <c r="E684" s="26" t="s">
        <v>1567</v>
      </c>
      <c r="F684" s="26" t="s">
        <v>1558</v>
      </c>
      <c r="G684" s="26" t="s">
        <v>1560</v>
      </c>
      <c r="H684" s="26" t="s">
        <v>1567</v>
      </c>
      <c r="I684" s="26" t="s">
        <v>1558</v>
      </c>
      <c r="J684" s="26" t="s">
        <v>1564</v>
      </c>
      <c r="K684" s="21" t="str">
        <f>IF(Tabela813[[#This Row],[C]]&lt;&gt;"",IF(Tabela813[[#This Row],[RED]]&lt;&gt;"",(Tabela813[[#This Row],[RED]] &amp; "."),"") &amp; CONCATENATE(Tabela813[[#This Row],[C]],".",Tabela813[[#This Row],[O]],".",Tabela813[[#This Row],[E]],".",Tabela813[[#This Row],[D1]],".",Tabela813[[#This Row],[D2]],".",Tabela813[[#This Row],[D3]],".",Tabela813[[#This Row],[T]],".",Tabela813[[#This Row],[D4]]),"")</f>
        <v>1.6.2.1.01.2.1.00</v>
      </c>
      <c r="L684" s="27" t="s">
        <v>1254</v>
      </c>
      <c r="M684" s="21" t="str">
        <f t="shared" si="10"/>
        <v>A</v>
      </c>
      <c r="N684" s="21">
        <f>IF(VALUE(Tabela813[[#This Row],[RED]]) &gt; 0,1,0) + IF(VALUE(J684)&gt;0,8,IF(VALUE(I684)&gt;0,7,IF(VALUE(H684)&gt;0,6,IF(VALUE(G684)&gt;0,5,IF(VALUE(F684)&gt;0,4,IF(VALUE(E684)&gt;0,3,IF(VALUE(D684)&gt;0,2,1)))))))</f>
        <v>7</v>
      </c>
      <c r="O684" s="26" t="s">
        <v>51</v>
      </c>
      <c r="P684" s="1" t="s">
        <v>291</v>
      </c>
      <c r="Q684" s="1"/>
      <c r="R684" s="21"/>
      <c r="S684" s="7" t="str">
        <f>Tabela813[[#This Row],[NR]]&amp;" - "&amp;Tabela813[[#This Row],[Especificação]]</f>
        <v>1.6.2.1.01.2.1.00 - Serviços de Navegação Naval - Principal</v>
      </c>
      <c r="T684" s="7" t="str">
        <f>Tabela813[[#This Row],[NR]]&amp;" - "&amp;Tabela813[[#This Row],[Especificação]]</f>
        <v>1.6.2.1.01.2.1.00 - Serviços de Navegação Naval - Principal</v>
      </c>
      <c r="U684" s="7" t="str">
        <f>Tabela813[[#This Row],[NR]]&amp; " - "&amp;Tabela813[[#This Row],[Especificação]]</f>
        <v>1.6.2.1.01.2.1.00 - Serviços de Navegação Naval - Principal</v>
      </c>
    </row>
    <row r="685" spans="1:21" ht="30" x14ac:dyDescent="0.25">
      <c r="A685" s="84"/>
      <c r="B685" s="73"/>
      <c r="C685" s="26" t="s">
        <v>1558</v>
      </c>
      <c r="D685" s="26" t="s">
        <v>1563</v>
      </c>
      <c r="E685" s="26" t="s">
        <v>1567</v>
      </c>
      <c r="F685" s="26" t="s">
        <v>1558</v>
      </c>
      <c r="G685" s="26" t="s">
        <v>1560</v>
      </c>
      <c r="H685" s="26" t="s">
        <v>1567</v>
      </c>
      <c r="I685" s="26" t="s">
        <v>1567</v>
      </c>
      <c r="J685" s="26" t="s">
        <v>1564</v>
      </c>
      <c r="K685" s="21" t="str">
        <f>IF(Tabela813[[#This Row],[C]]&lt;&gt;"",IF(Tabela813[[#This Row],[RED]]&lt;&gt;"",(Tabela813[[#This Row],[RED]] &amp; "."),"") &amp; CONCATENATE(Tabela813[[#This Row],[C]],".",Tabela813[[#This Row],[O]],".",Tabela813[[#This Row],[E]],".",Tabela813[[#This Row],[D1]],".",Tabela813[[#This Row],[D2]],".",Tabela813[[#This Row],[D3]],".",Tabela813[[#This Row],[T]],".",Tabela813[[#This Row],[D4]]),"")</f>
        <v>1.6.2.1.01.2.2.00</v>
      </c>
      <c r="L685" s="27" t="s">
        <v>1255</v>
      </c>
      <c r="M685" s="21" t="str">
        <f t="shared" si="10"/>
        <v>A</v>
      </c>
      <c r="N685" s="21">
        <f>IF(VALUE(Tabela813[[#This Row],[RED]]) &gt; 0,1,0) + IF(VALUE(J685)&gt;0,8,IF(VALUE(I685)&gt;0,7,IF(VALUE(H685)&gt;0,6,IF(VALUE(G685)&gt;0,5,IF(VALUE(F685)&gt;0,4,IF(VALUE(E685)&gt;0,3,IF(VALUE(D685)&gt;0,2,1)))))))</f>
        <v>7</v>
      </c>
      <c r="O685" s="26" t="s">
        <v>51</v>
      </c>
      <c r="P685" s="1" t="s">
        <v>291</v>
      </c>
      <c r="Q685" s="1"/>
      <c r="R685" s="21"/>
      <c r="S685" s="7" t="str">
        <f>Tabela813[[#This Row],[NR]]&amp;" - "&amp;Tabela813[[#This Row],[Especificação]]</f>
        <v>1.6.2.1.01.2.2.00 - Serviços de Navegação Naval - Multas e Juros de Mora</v>
      </c>
      <c r="T685" s="7" t="str">
        <f>Tabela813[[#This Row],[NR]]&amp;" - "&amp;Tabela813[[#This Row],[Especificação]]</f>
        <v>1.6.2.1.01.2.2.00 - Serviços de Navegação Naval - Multas e Juros de Mora</v>
      </c>
      <c r="U685" s="7" t="str">
        <f>Tabela813[[#This Row],[NR]]&amp; " - "&amp;Tabela813[[#This Row],[Especificação]]</f>
        <v>1.6.2.1.01.2.2.00 - Serviços de Navegação Naval - Multas e Juros de Mora</v>
      </c>
    </row>
    <row r="686" spans="1:21" ht="30" x14ac:dyDescent="0.25">
      <c r="A686" s="84"/>
      <c r="B686" s="73"/>
      <c r="C686" s="26" t="s">
        <v>1558</v>
      </c>
      <c r="D686" s="26" t="s">
        <v>1563</v>
      </c>
      <c r="E686" s="26" t="s">
        <v>1567</v>
      </c>
      <c r="F686" s="26" t="s">
        <v>1558</v>
      </c>
      <c r="G686" s="26" t="s">
        <v>1560</v>
      </c>
      <c r="H686" s="26" t="s">
        <v>1567</v>
      </c>
      <c r="I686" s="26" t="s">
        <v>1559</v>
      </c>
      <c r="J686" s="26" t="s">
        <v>1564</v>
      </c>
      <c r="K686" s="21" t="str">
        <f>IF(Tabela813[[#This Row],[C]]&lt;&gt;"",IF(Tabela813[[#This Row],[RED]]&lt;&gt;"",(Tabela813[[#This Row],[RED]] &amp; "."),"") &amp; CONCATENATE(Tabela813[[#This Row],[C]],".",Tabela813[[#This Row],[O]],".",Tabela813[[#This Row],[E]],".",Tabela813[[#This Row],[D1]],".",Tabela813[[#This Row],[D2]],".",Tabela813[[#This Row],[D3]],".",Tabela813[[#This Row],[T]],".",Tabela813[[#This Row],[D4]]),"")</f>
        <v>1.6.2.1.01.2.3.00</v>
      </c>
      <c r="L686" s="27" t="s">
        <v>1256</v>
      </c>
      <c r="M686" s="21" t="str">
        <f t="shared" si="10"/>
        <v>A</v>
      </c>
      <c r="N686" s="21">
        <f>IF(VALUE(Tabela813[[#This Row],[RED]]) &gt; 0,1,0) + IF(VALUE(J686)&gt;0,8,IF(VALUE(I686)&gt;0,7,IF(VALUE(H686)&gt;0,6,IF(VALUE(G686)&gt;0,5,IF(VALUE(F686)&gt;0,4,IF(VALUE(E686)&gt;0,3,IF(VALUE(D686)&gt;0,2,1)))))))</f>
        <v>7</v>
      </c>
      <c r="O686" s="26" t="s">
        <v>51</v>
      </c>
      <c r="P686" s="1" t="s">
        <v>291</v>
      </c>
      <c r="Q686" s="1"/>
      <c r="R686" s="21"/>
      <c r="S686" s="7" t="str">
        <f>Tabela813[[#This Row],[NR]]&amp;" - "&amp;Tabela813[[#This Row],[Especificação]]</f>
        <v>1.6.2.1.01.2.3.00 - Serviços de Navegação Naval - Dívida Ativa</v>
      </c>
      <c r="T686" s="7" t="str">
        <f>Tabela813[[#This Row],[NR]]&amp;" - "&amp;Tabela813[[#This Row],[Especificação]]</f>
        <v>1.6.2.1.01.2.3.00 - Serviços de Navegação Naval - Dívida Ativa</v>
      </c>
      <c r="U686" s="7" t="str">
        <f>Tabela813[[#This Row],[NR]]&amp; " - "&amp;Tabela813[[#This Row],[Especificação]]</f>
        <v>1.6.2.1.01.2.3.00 - Serviços de Navegação Naval - Dívida Ativa</v>
      </c>
    </row>
    <row r="687" spans="1:21" ht="30" x14ac:dyDescent="0.25">
      <c r="A687" s="84"/>
      <c r="B687" s="73"/>
      <c r="C687" s="26" t="s">
        <v>1558</v>
      </c>
      <c r="D687" s="26" t="s">
        <v>1563</v>
      </c>
      <c r="E687" s="26" t="s">
        <v>1567</v>
      </c>
      <c r="F687" s="26" t="s">
        <v>1558</v>
      </c>
      <c r="G687" s="26" t="s">
        <v>1560</v>
      </c>
      <c r="H687" s="26" t="s">
        <v>1567</v>
      </c>
      <c r="I687" s="26" t="s">
        <v>1568</v>
      </c>
      <c r="J687" s="26" t="s">
        <v>1564</v>
      </c>
      <c r="K687" s="21" t="str">
        <f>IF(Tabela813[[#This Row],[C]]&lt;&gt;"",IF(Tabela813[[#This Row],[RED]]&lt;&gt;"",(Tabela813[[#This Row],[RED]] &amp; "."),"") &amp; CONCATENATE(Tabela813[[#This Row],[C]],".",Tabela813[[#This Row],[O]],".",Tabela813[[#This Row],[E]],".",Tabela813[[#This Row],[D1]],".",Tabela813[[#This Row],[D2]],".",Tabela813[[#This Row],[D3]],".",Tabela813[[#This Row],[T]],".",Tabela813[[#This Row],[D4]]),"")</f>
        <v>1.6.2.1.01.2.4.00</v>
      </c>
      <c r="L687" s="27" t="s">
        <v>1257</v>
      </c>
      <c r="M687" s="21" t="str">
        <f t="shared" si="10"/>
        <v>A</v>
      </c>
      <c r="N687" s="21">
        <f>IF(VALUE(Tabela813[[#This Row],[RED]]) &gt; 0,1,0) + IF(VALUE(J687)&gt;0,8,IF(VALUE(I687)&gt;0,7,IF(VALUE(H687)&gt;0,6,IF(VALUE(G687)&gt;0,5,IF(VALUE(F687)&gt;0,4,IF(VALUE(E687)&gt;0,3,IF(VALUE(D687)&gt;0,2,1)))))))</f>
        <v>7</v>
      </c>
      <c r="O687" s="26" t="s">
        <v>51</v>
      </c>
      <c r="P687" s="1" t="s">
        <v>291</v>
      </c>
      <c r="Q687" s="1"/>
      <c r="R687" s="21"/>
      <c r="S687" s="7" t="str">
        <f>Tabela813[[#This Row],[NR]]&amp;" - "&amp;Tabela813[[#This Row],[Especificação]]</f>
        <v>1.6.2.1.01.2.4.00 - Serviços de Navegação Naval - Dívida Ativa - Multas e Juros de Mora da Dívida Ativa</v>
      </c>
      <c r="T687" s="7" t="str">
        <f>Tabela813[[#This Row],[NR]]&amp;" - "&amp;Tabela813[[#This Row],[Especificação]]</f>
        <v>1.6.2.1.01.2.4.00 - Serviços de Navegação Naval - Dívida Ativa - Multas e Juros de Mora da Dívida Ativa</v>
      </c>
      <c r="U687" s="7" t="str">
        <f>Tabela813[[#This Row],[NR]]&amp; " - "&amp;Tabela813[[#This Row],[Especificação]]</f>
        <v>1.6.2.1.01.2.4.00 - Serviços de Navegação Naval - Dívida Ativa - Multas e Juros de Mora da Dívida Ativa</v>
      </c>
    </row>
    <row r="688" spans="1:21" ht="30" x14ac:dyDescent="0.25">
      <c r="A688" s="84"/>
      <c r="B688" s="73"/>
      <c r="C688" s="26" t="s">
        <v>1558</v>
      </c>
      <c r="D688" s="26" t="s">
        <v>1563</v>
      </c>
      <c r="E688" s="26" t="s">
        <v>1567</v>
      </c>
      <c r="F688" s="26" t="s">
        <v>1558</v>
      </c>
      <c r="G688" s="26" t="s">
        <v>1560</v>
      </c>
      <c r="H688" s="26" t="s">
        <v>1567</v>
      </c>
      <c r="I688" s="26" t="s">
        <v>1569</v>
      </c>
      <c r="J688" s="26" t="s">
        <v>1564</v>
      </c>
      <c r="K688" s="21" t="str">
        <f>IF(Tabela813[[#This Row],[C]]&lt;&gt;"",IF(Tabela813[[#This Row],[RED]]&lt;&gt;"",(Tabela813[[#This Row],[RED]] &amp; "."),"") &amp; CONCATENATE(Tabela813[[#This Row],[C]],".",Tabela813[[#This Row],[O]],".",Tabela813[[#This Row],[E]],".",Tabela813[[#This Row],[D1]],".",Tabela813[[#This Row],[D2]],".",Tabela813[[#This Row],[D3]],".",Tabela813[[#This Row],[T]],".",Tabela813[[#This Row],[D4]]),"")</f>
        <v>1.6.2.1.01.2.5.00</v>
      </c>
      <c r="L688" s="27" t="s">
        <v>1258</v>
      </c>
      <c r="M688" s="21" t="str">
        <f t="shared" si="10"/>
        <v>A</v>
      </c>
      <c r="N688" s="21">
        <f>IF(VALUE(Tabela813[[#This Row],[RED]]) &gt; 0,1,0) + IF(VALUE(J688)&gt;0,8,IF(VALUE(I688)&gt;0,7,IF(VALUE(H688)&gt;0,6,IF(VALUE(G688)&gt;0,5,IF(VALUE(F688)&gt;0,4,IF(VALUE(E688)&gt;0,3,IF(VALUE(D688)&gt;0,2,1)))))))</f>
        <v>7</v>
      </c>
      <c r="O688" s="26" t="s">
        <v>51</v>
      </c>
      <c r="P688" s="1" t="s">
        <v>291</v>
      </c>
      <c r="Q688" s="1"/>
      <c r="R688" s="21"/>
      <c r="S688" s="7" t="str">
        <f>Tabela813[[#This Row],[NR]]&amp;" - "&amp;Tabela813[[#This Row],[Especificação]]</f>
        <v>1.6.2.1.01.2.5.00 - Serviços de Navegação Naval - Multas</v>
      </c>
      <c r="T688" s="7" t="str">
        <f>Tabela813[[#This Row],[NR]]&amp;" - "&amp;Tabela813[[#This Row],[Especificação]]</f>
        <v>1.6.2.1.01.2.5.00 - Serviços de Navegação Naval - Multas</v>
      </c>
      <c r="U688" s="7" t="str">
        <f>Tabela813[[#This Row],[NR]]&amp; " - "&amp;Tabela813[[#This Row],[Especificação]]</f>
        <v>1.6.2.1.01.2.5.00 - Serviços de Navegação Naval - Multas</v>
      </c>
    </row>
    <row r="689" spans="1:21" ht="30" x14ac:dyDescent="0.25">
      <c r="A689" s="84"/>
      <c r="B689" s="73"/>
      <c r="C689" s="26" t="s">
        <v>1558</v>
      </c>
      <c r="D689" s="26" t="s">
        <v>1563</v>
      </c>
      <c r="E689" s="26" t="s">
        <v>1567</v>
      </c>
      <c r="F689" s="26" t="s">
        <v>1558</v>
      </c>
      <c r="G689" s="26" t="s">
        <v>1560</v>
      </c>
      <c r="H689" s="26" t="s">
        <v>1567</v>
      </c>
      <c r="I689" s="26" t="s">
        <v>1563</v>
      </c>
      <c r="J689" s="26" t="s">
        <v>1564</v>
      </c>
      <c r="K689" s="21" t="str">
        <f>IF(Tabela813[[#This Row],[C]]&lt;&gt;"",IF(Tabela813[[#This Row],[RED]]&lt;&gt;"",(Tabela813[[#This Row],[RED]] &amp; "."),"") &amp; CONCATENATE(Tabela813[[#This Row],[C]],".",Tabela813[[#This Row],[O]],".",Tabela813[[#This Row],[E]],".",Tabela813[[#This Row],[D1]],".",Tabela813[[#This Row],[D2]],".",Tabela813[[#This Row],[D3]],".",Tabela813[[#This Row],[T]],".",Tabela813[[#This Row],[D4]]),"")</f>
        <v>1.6.2.1.01.2.6.00</v>
      </c>
      <c r="L689" s="27" t="s">
        <v>1259</v>
      </c>
      <c r="M689" s="21" t="str">
        <f t="shared" si="10"/>
        <v>A</v>
      </c>
      <c r="N689" s="21">
        <f>IF(VALUE(Tabela813[[#This Row],[RED]]) &gt; 0,1,0) + IF(VALUE(J689)&gt;0,8,IF(VALUE(I689)&gt;0,7,IF(VALUE(H689)&gt;0,6,IF(VALUE(G689)&gt;0,5,IF(VALUE(F689)&gt;0,4,IF(VALUE(E689)&gt;0,3,IF(VALUE(D689)&gt;0,2,1)))))))</f>
        <v>7</v>
      </c>
      <c r="O689" s="26" t="s">
        <v>51</v>
      </c>
      <c r="P689" s="1" t="s">
        <v>291</v>
      </c>
      <c r="Q689" s="1"/>
      <c r="R689" s="21"/>
      <c r="S689" s="7" t="str">
        <f>Tabela813[[#This Row],[NR]]&amp;" - "&amp;Tabela813[[#This Row],[Especificação]]</f>
        <v>1.6.2.1.01.2.6.00 - Serviços de Navegação Naval - Juros de Mora</v>
      </c>
      <c r="T689" s="7" t="str">
        <f>Tabela813[[#This Row],[NR]]&amp;" - "&amp;Tabela813[[#This Row],[Especificação]]</f>
        <v>1.6.2.1.01.2.6.00 - Serviços de Navegação Naval - Juros de Mora</v>
      </c>
      <c r="U689" s="7" t="str">
        <f>Tabela813[[#This Row],[NR]]&amp; " - "&amp;Tabela813[[#This Row],[Especificação]]</f>
        <v>1.6.2.1.01.2.6.00 - Serviços de Navegação Naval - Juros de Mora</v>
      </c>
    </row>
    <row r="690" spans="1:21" ht="30" x14ac:dyDescent="0.25">
      <c r="A690" s="84"/>
      <c r="B690" s="73"/>
      <c r="C690" s="26" t="s">
        <v>1558</v>
      </c>
      <c r="D690" s="26" t="s">
        <v>1563</v>
      </c>
      <c r="E690" s="26" t="s">
        <v>1567</v>
      </c>
      <c r="F690" s="26" t="s">
        <v>1558</v>
      </c>
      <c r="G690" s="26" t="s">
        <v>1560</v>
      </c>
      <c r="H690" s="26" t="s">
        <v>1567</v>
      </c>
      <c r="I690" s="26" t="s">
        <v>1565</v>
      </c>
      <c r="J690" s="26" t="s">
        <v>1564</v>
      </c>
      <c r="K690" s="21" t="str">
        <f>IF(Tabela813[[#This Row],[C]]&lt;&gt;"",IF(Tabela813[[#This Row],[RED]]&lt;&gt;"",(Tabela813[[#This Row],[RED]] &amp; "."),"") &amp; CONCATENATE(Tabela813[[#This Row],[C]],".",Tabela813[[#This Row],[O]],".",Tabela813[[#This Row],[E]],".",Tabela813[[#This Row],[D1]],".",Tabela813[[#This Row],[D2]],".",Tabela813[[#This Row],[D3]],".",Tabela813[[#This Row],[T]],".",Tabela813[[#This Row],[D4]]),"")</f>
        <v>1.6.2.1.01.2.7.00</v>
      </c>
      <c r="L690" s="27" t="s">
        <v>1260</v>
      </c>
      <c r="M690" s="21" t="str">
        <f t="shared" si="10"/>
        <v>A</v>
      </c>
      <c r="N690" s="21">
        <f>IF(VALUE(Tabela813[[#This Row],[RED]]) &gt; 0,1,0) + IF(VALUE(J690)&gt;0,8,IF(VALUE(I690)&gt;0,7,IF(VALUE(H690)&gt;0,6,IF(VALUE(G690)&gt;0,5,IF(VALUE(F690)&gt;0,4,IF(VALUE(E690)&gt;0,3,IF(VALUE(D690)&gt;0,2,1)))))))</f>
        <v>7</v>
      </c>
      <c r="O690" s="26" t="s">
        <v>51</v>
      </c>
      <c r="P690" s="1" t="s">
        <v>291</v>
      </c>
      <c r="Q690" s="1"/>
      <c r="R690" s="21"/>
      <c r="S690" s="7" t="str">
        <f>Tabela813[[#This Row],[NR]]&amp;" - "&amp;Tabela813[[#This Row],[Especificação]]</f>
        <v>1.6.2.1.01.2.7.00 - Serviços de Navegação Naval - Dívida Ativa - Multas da Dívida Ativa</v>
      </c>
      <c r="T690" s="7" t="str">
        <f>Tabela813[[#This Row],[NR]]&amp;" - "&amp;Tabela813[[#This Row],[Especificação]]</f>
        <v>1.6.2.1.01.2.7.00 - Serviços de Navegação Naval - Dívida Ativa - Multas da Dívida Ativa</v>
      </c>
      <c r="U690" s="7" t="str">
        <f>Tabela813[[#This Row],[NR]]&amp; " - "&amp;Tabela813[[#This Row],[Especificação]]</f>
        <v>1.6.2.1.01.2.7.00 - Serviços de Navegação Naval - Dívida Ativa - Multas da Dívida Ativa</v>
      </c>
    </row>
    <row r="691" spans="1:21" ht="30" x14ac:dyDescent="0.25">
      <c r="A691" s="84"/>
      <c r="B691" s="73"/>
      <c r="C691" s="26" t="s">
        <v>1558</v>
      </c>
      <c r="D691" s="26" t="s">
        <v>1563</v>
      </c>
      <c r="E691" s="26" t="s">
        <v>1567</v>
      </c>
      <c r="F691" s="26" t="s">
        <v>1558</v>
      </c>
      <c r="G691" s="26" t="s">
        <v>1560</v>
      </c>
      <c r="H691" s="26" t="s">
        <v>1567</v>
      </c>
      <c r="I691" s="26" t="s">
        <v>1566</v>
      </c>
      <c r="J691" s="26" t="s">
        <v>1564</v>
      </c>
      <c r="K691" s="21" t="str">
        <f>IF(Tabela813[[#This Row],[C]]&lt;&gt;"",IF(Tabela813[[#This Row],[RED]]&lt;&gt;"",(Tabela813[[#This Row],[RED]] &amp; "."),"") &amp; CONCATENATE(Tabela813[[#This Row],[C]],".",Tabela813[[#This Row],[O]],".",Tabela813[[#This Row],[E]],".",Tabela813[[#This Row],[D1]],".",Tabela813[[#This Row],[D2]],".",Tabela813[[#This Row],[D3]],".",Tabela813[[#This Row],[T]],".",Tabela813[[#This Row],[D4]]),"")</f>
        <v>1.6.2.1.01.2.8.00</v>
      </c>
      <c r="L691" s="27" t="s">
        <v>1261</v>
      </c>
      <c r="M691" s="21" t="str">
        <f t="shared" si="10"/>
        <v>A</v>
      </c>
      <c r="N691" s="21">
        <f>IF(VALUE(Tabela813[[#This Row],[RED]]) &gt; 0,1,0) + IF(VALUE(J691)&gt;0,8,IF(VALUE(I691)&gt;0,7,IF(VALUE(H691)&gt;0,6,IF(VALUE(G691)&gt;0,5,IF(VALUE(F691)&gt;0,4,IF(VALUE(E691)&gt;0,3,IF(VALUE(D691)&gt;0,2,1)))))))</f>
        <v>7</v>
      </c>
      <c r="O691" s="26" t="s">
        <v>51</v>
      </c>
      <c r="P691" s="1" t="s">
        <v>291</v>
      </c>
      <c r="Q691" s="1"/>
      <c r="R691" s="21"/>
      <c r="S691" s="7" t="str">
        <f>Tabela813[[#This Row],[NR]]&amp;" - "&amp;Tabela813[[#This Row],[Especificação]]</f>
        <v>1.6.2.1.01.2.8.00 - Serviços de Navegação Naval - Juros de Mora da Dívida Ativa</v>
      </c>
      <c r="T691" s="7" t="str">
        <f>Tabela813[[#This Row],[NR]]&amp;" - "&amp;Tabela813[[#This Row],[Especificação]]</f>
        <v>1.6.2.1.01.2.8.00 - Serviços de Navegação Naval - Juros de Mora da Dívida Ativa</v>
      </c>
      <c r="U691" s="7" t="str">
        <f>Tabela813[[#This Row],[NR]]&amp; " - "&amp;Tabela813[[#This Row],[Especificação]]</f>
        <v>1.6.2.1.01.2.8.00 - Serviços de Navegação Naval - Juros de Mora da Dívida Ativa</v>
      </c>
    </row>
    <row r="692" spans="1:21" ht="30" x14ac:dyDescent="0.25">
      <c r="A692" s="84"/>
      <c r="B692" s="73"/>
      <c r="C692" s="26" t="s">
        <v>1558</v>
      </c>
      <c r="D692" s="26" t="s">
        <v>1563</v>
      </c>
      <c r="E692" s="26" t="s">
        <v>1567</v>
      </c>
      <c r="F692" s="26" t="s">
        <v>1558</v>
      </c>
      <c r="G692" s="26" t="s">
        <v>1562</v>
      </c>
      <c r="H692" s="26" t="s">
        <v>1561</v>
      </c>
      <c r="I692" s="26" t="s">
        <v>1561</v>
      </c>
      <c r="J692" s="26" t="s">
        <v>1564</v>
      </c>
      <c r="K692" s="21" t="str">
        <f>IF(Tabela813[[#This Row],[C]]&lt;&gt;"",IF(Tabela813[[#This Row],[RED]]&lt;&gt;"",(Tabela813[[#This Row],[RED]] &amp; "."),"") &amp; CONCATENATE(Tabela813[[#This Row],[C]],".",Tabela813[[#This Row],[O]],".",Tabela813[[#This Row],[E]],".",Tabela813[[#This Row],[D1]],".",Tabela813[[#This Row],[D2]],".",Tabela813[[#This Row],[D3]],".",Tabela813[[#This Row],[T]],".",Tabela813[[#This Row],[D4]]),"")</f>
        <v>1.6.2.1.02.0.0.00</v>
      </c>
      <c r="L692" s="27" t="s">
        <v>294</v>
      </c>
      <c r="M692" s="21" t="str">
        <f t="shared" si="10"/>
        <v>S</v>
      </c>
      <c r="N692" s="21">
        <f>IF(VALUE(Tabela813[[#This Row],[RED]]) &gt; 0,1,0) + IF(VALUE(J692)&gt;0,8,IF(VALUE(I692)&gt;0,7,IF(VALUE(H692)&gt;0,6,IF(VALUE(G692)&gt;0,5,IF(VALUE(F692)&gt;0,4,IF(VALUE(E692)&gt;0,3,IF(VALUE(D692)&gt;0,2,1)))))))</f>
        <v>5</v>
      </c>
      <c r="O692" s="26" t="s">
        <v>51</v>
      </c>
      <c r="P692" s="1" t="s">
        <v>295</v>
      </c>
      <c r="Q692" s="1"/>
      <c r="R692" s="21"/>
      <c r="S692" s="7" t="str">
        <f>Tabela813[[#This Row],[NR]]&amp;" - "&amp;Tabela813[[#This Row],[Especificação]]</f>
        <v>1.6.2.1.02.0.0.00 - Serviços de Transporte de Passageiros ou Mercadorias</v>
      </c>
      <c r="T692" s="7" t="str">
        <f>Tabela813[[#This Row],[NR]]&amp;" - "&amp;Tabela813[[#This Row],[Especificação]]</f>
        <v>1.6.2.1.02.0.0.00 - Serviços de Transporte de Passageiros ou Mercadorias</v>
      </c>
      <c r="U692" s="7" t="str">
        <f>Tabela813[[#This Row],[NR]]&amp; " - "&amp;Tabela813[[#This Row],[Especificação]]</f>
        <v>1.6.2.1.02.0.0.00 - Serviços de Transporte de Passageiros ou Mercadorias</v>
      </c>
    </row>
    <row r="693" spans="1:21" ht="30" x14ac:dyDescent="0.25">
      <c r="A693" s="84"/>
      <c r="B693" s="73"/>
      <c r="C693" s="26" t="s">
        <v>1558</v>
      </c>
      <c r="D693" s="26" t="s">
        <v>1563</v>
      </c>
      <c r="E693" s="26" t="s">
        <v>1567</v>
      </c>
      <c r="F693" s="26" t="s">
        <v>1558</v>
      </c>
      <c r="G693" s="26" t="s">
        <v>1562</v>
      </c>
      <c r="H693" s="26" t="s">
        <v>1561</v>
      </c>
      <c r="I693" s="26" t="s">
        <v>1558</v>
      </c>
      <c r="J693" s="26" t="s">
        <v>1564</v>
      </c>
      <c r="K693" s="21" t="str">
        <f>IF(Tabela813[[#This Row],[C]]&lt;&gt;"",IF(Tabela813[[#This Row],[RED]]&lt;&gt;"",(Tabela813[[#This Row],[RED]] &amp; "."),"") &amp; CONCATENATE(Tabela813[[#This Row],[C]],".",Tabela813[[#This Row],[O]],".",Tabela813[[#This Row],[E]],".",Tabela813[[#This Row],[D1]],".",Tabela813[[#This Row],[D2]],".",Tabela813[[#This Row],[D3]],".",Tabela813[[#This Row],[T]],".",Tabela813[[#This Row],[D4]]),"")</f>
        <v>1.6.2.1.02.0.1.00</v>
      </c>
      <c r="L693" s="27" t="s">
        <v>1262</v>
      </c>
      <c r="M693" s="21" t="str">
        <f t="shared" si="10"/>
        <v>A</v>
      </c>
      <c r="N693" s="21">
        <f>IF(VALUE(Tabela813[[#This Row],[RED]]) &gt; 0,1,0) + IF(VALUE(J693)&gt;0,8,IF(VALUE(I693)&gt;0,7,IF(VALUE(H693)&gt;0,6,IF(VALUE(G693)&gt;0,5,IF(VALUE(F693)&gt;0,4,IF(VALUE(E693)&gt;0,3,IF(VALUE(D693)&gt;0,2,1)))))))</f>
        <v>7</v>
      </c>
      <c r="O693" s="26" t="s">
        <v>51</v>
      </c>
      <c r="P693" s="1" t="s">
        <v>295</v>
      </c>
      <c r="Q693" s="1"/>
      <c r="R693" s="21"/>
      <c r="S693" s="7" t="str">
        <f>Tabela813[[#This Row],[NR]]&amp;" - "&amp;Tabela813[[#This Row],[Especificação]]</f>
        <v>1.6.2.1.02.0.1.00 - Serviços de Transporte de Passageiros ou Mercadorias - Principal</v>
      </c>
      <c r="T693" s="7" t="str">
        <f>Tabela813[[#This Row],[NR]]&amp;" - "&amp;Tabela813[[#This Row],[Especificação]]</f>
        <v>1.6.2.1.02.0.1.00 - Serviços de Transporte de Passageiros ou Mercadorias - Principal</v>
      </c>
      <c r="U693" s="7" t="str">
        <f>Tabela813[[#This Row],[NR]]&amp; " - "&amp;Tabela813[[#This Row],[Especificação]]</f>
        <v>1.6.2.1.02.0.1.00 - Serviços de Transporte de Passageiros ou Mercadorias - Principal</v>
      </c>
    </row>
    <row r="694" spans="1:21" ht="30" x14ac:dyDescent="0.25">
      <c r="A694" s="84"/>
      <c r="B694" s="73"/>
      <c r="C694" s="26" t="s">
        <v>1558</v>
      </c>
      <c r="D694" s="26" t="s">
        <v>1563</v>
      </c>
      <c r="E694" s="26" t="s">
        <v>1567</v>
      </c>
      <c r="F694" s="26" t="s">
        <v>1558</v>
      </c>
      <c r="G694" s="26" t="s">
        <v>1562</v>
      </c>
      <c r="H694" s="26" t="s">
        <v>1561</v>
      </c>
      <c r="I694" s="26" t="s">
        <v>1567</v>
      </c>
      <c r="J694" s="26" t="s">
        <v>1564</v>
      </c>
      <c r="K694" s="21" t="str">
        <f>IF(Tabela813[[#This Row],[C]]&lt;&gt;"",IF(Tabela813[[#This Row],[RED]]&lt;&gt;"",(Tabela813[[#This Row],[RED]] &amp; "."),"") &amp; CONCATENATE(Tabela813[[#This Row],[C]],".",Tabela813[[#This Row],[O]],".",Tabela813[[#This Row],[E]],".",Tabela813[[#This Row],[D1]],".",Tabela813[[#This Row],[D2]],".",Tabela813[[#This Row],[D3]],".",Tabela813[[#This Row],[T]],".",Tabela813[[#This Row],[D4]]),"")</f>
        <v>1.6.2.1.02.0.2.00</v>
      </c>
      <c r="L694" s="27" t="s">
        <v>1263</v>
      </c>
      <c r="M694" s="21" t="str">
        <f t="shared" si="10"/>
        <v>A</v>
      </c>
      <c r="N694" s="21">
        <f>IF(VALUE(Tabela813[[#This Row],[RED]]) &gt; 0,1,0) + IF(VALUE(J694)&gt;0,8,IF(VALUE(I694)&gt;0,7,IF(VALUE(H694)&gt;0,6,IF(VALUE(G694)&gt;0,5,IF(VALUE(F694)&gt;0,4,IF(VALUE(E694)&gt;0,3,IF(VALUE(D694)&gt;0,2,1)))))))</f>
        <v>7</v>
      </c>
      <c r="O694" s="26" t="s">
        <v>51</v>
      </c>
      <c r="P694" s="1" t="s">
        <v>295</v>
      </c>
      <c r="Q694" s="1"/>
      <c r="R694" s="21"/>
      <c r="S694" s="7" t="str">
        <f>Tabela813[[#This Row],[NR]]&amp;" - "&amp;Tabela813[[#This Row],[Especificação]]</f>
        <v>1.6.2.1.02.0.2.00 - Serviços de Transporte de Passageiros ou Mercadorias - Multas e Juros de Mora</v>
      </c>
      <c r="T694" s="7" t="str">
        <f>Tabela813[[#This Row],[NR]]&amp;" - "&amp;Tabela813[[#This Row],[Especificação]]</f>
        <v>1.6.2.1.02.0.2.00 - Serviços de Transporte de Passageiros ou Mercadorias - Multas e Juros de Mora</v>
      </c>
      <c r="U694" s="7" t="str">
        <f>Tabela813[[#This Row],[NR]]&amp; " - "&amp;Tabela813[[#This Row],[Especificação]]</f>
        <v>1.6.2.1.02.0.2.00 - Serviços de Transporte de Passageiros ou Mercadorias - Multas e Juros de Mora</v>
      </c>
    </row>
    <row r="695" spans="1:21" ht="30" x14ac:dyDescent="0.25">
      <c r="A695" s="84"/>
      <c r="B695" s="73"/>
      <c r="C695" s="26" t="s">
        <v>1558</v>
      </c>
      <c r="D695" s="26" t="s">
        <v>1563</v>
      </c>
      <c r="E695" s="26" t="s">
        <v>1567</v>
      </c>
      <c r="F695" s="26" t="s">
        <v>1558</v>
      </c>
      <c r="G695" s="26" t="s">
        <v>1562</v>
      </c>
      <c r="H695" s="26" t="s">
        <v>1561</v>
      </c>
      <c r="I695" s="26" t="s">
        <v>1559</v>
      </c>
      <c r="J695" s="26" t="s">
        <v>1564</v>
      </c>
      <c r="K695" s="21" t="str">
        <f>IF(Tabela813[[#This Row],[C]]&lt;&gt;"",IF(Tabela813[[#This Row],[RED]]&lt;&gt;"",(Tabela813[[#This Row],[RED]] &amp; "."),"") &amp; CONCATENATE(Tabela813[[#This Row],[C]],".",Tabela813[[#This Row],[O]],".",Tabela813[[#This Row],[E]],".",Tabela813[[#This Row],[D1]],".",Tabela813[[#This Row],[D2]],".",Tabela813[[#This Row],[D3]],".",Tabela813[[#This Row],[T]],".",Tabela813[[#This Row],[D4]]),"")</f>
        <v>1.6.2.1.02.0.3.00</v>
      </c>
      <c r="L695" s="27" t="s">
        <v>1264</v>
      </c>
      <c r="M695" s="21" t="str">
        <f t="shared" si="10"/>
        <v>A</v>
      </c>
      <c r="N695" s="21">
        <f>IF(VALUE(Tabela813[[#This Row],[RED]]) &gt; 0,1,0) + IF(VALUE(J695)&gt;0,8,IF(VALUE(I695)&gt;0,7,IF(VALUE(H695)&gt;0,6,IF(VALUE(G695)&gt;0,5,IF(VALUE(F695)&gt;0,4,IF(VALUE(E695)&gt;0,3,IF(VALUE(D695)&gt;0,2,1)))))))</f>
        <v>7</v>
      </c>
      <c r="O695" s="26" t="s">
        <v>51</v>
      </c>
      <c r="P695" s="1" t="s">
        <v>295</v>
      </c>
      <c r="Q695" s="1"/>
      <c r="R695" s="21"/>
      <c r="S695" s="7" t="str">
        <f>Tabela813[[#This Row],[NR]]&amp;" - "&amp;Tabela813[[#This Row],[Especificação]]</f>
        <v>1.6.2.1.02.0.3.00 - Serviços de Transporte de Passageiros ou Mercadorias - Dívida Ativa</v>
      </c>
      <c r="T695" s="7" t="str">
        <f>Tabela813[[#This Row],[NR]]&amp;" - "&amp;Tabela813[[#This Row],[Especificação]]</f>
        <v>1.6.2.1.02.0.3.00 - Serviços de Transporte de Passageiros ou Mercadorias - Dívida Ativa</v>
      </c>
      <c r="U695" s="7" t="str">
        <f>Tabela813[[#This Row],[NR]]&amp; " - "&amp;Tabela813[[#This Row],[Especificação]]</f>
        <v>1.6.2.1.02.0.3.00 - Serviços de Transporte de Passageiros ou Mercadorias - Dívida Ativa</v>
      </c>
    </row>
    <row r="696" spans="1:21" ht="30" x14ac:dyDescent="0.25">
      <c r="A696" s="84"/>
      <c r="B696" s="73"/>
      <c r="C696" s="26" t="s">
        <v>1558</v>
      </c>
      <c r="D696" s="26" t="s">
        <v>1563</v>
      </c>
      <c r="E696" s="26" t="s">
        <v>1567</v>
      </c>
      <c r="F696" s="26" t="s">
        <v>1558</v>
      </c>
      <c r="G696" s="26" t="s">
        <v>1562</v>
      </c>
      <c r="H696" s="26" t="s">
        <v>1561</v>
      </c>
      <c r="I696" s="26" t="s">
        <v>1568</v>
      </c>
      <c r="J696" s="26" t="s">
        <v>1564</v>
      </c>
      <c r="K696" s="21" t="str">
        <f>IF(Tabela813[[#This Row],[C]]&lt;&gt;"",IF(Tabela813[[#This Row],[RED]]&lt;&gt;"",(Tabela813[[#This Row],[RED]] &amp; "."),"") &amp; CONCATENATE(Tabela813[[#This Row],[C]],".",Tabela813[[#This Row],[O]],".",Tabela813[[#This Row],[E]],".",Tabela813[[#This Row],[D1]],".",Tabela813[[#This Row],[D2]],".",Tabela813[[#This Row],[D3]],".",Tabela813[[#This Row],[T]],".",Tabela813[[#This Row],[D4]]),"")</f>
        <v>1.6.2.1.02.0.4.00</v>
      </c>
      <c r="L696" s="27" t="s">
        <v>1265</v>
      </c>
      <c r="M696" s="21" t="str">
        <f t="shared" si="10"/>
        <v>A</v>
      </c>
      <c r="N696" s="21">
        <f>IF(VALUE(Tabela813[[#This Row],[RED]]) &gt; 0,1,0) + IF(VALUE(J696)&gt;0,8,IF(VALUE(I696)&gt;0,7,IF(VALUE(H696)&gt;0,6,IF(VALUE(G696)&gt;0,5,IF(VALUE(F696)&gt;0,4,IF(VALUE(E696)&gt;0,3,IF(VALUE(D696)&gt;0,2,1)))))))</f>
        <v>7</v>
      </c>
      <c r="O696" s="26" t="s">
        <v>51</v>
      </c>
      <c r="P696" s="1" t="s">
        <v>295</v>
      </c>
      <c r="Q696" s="1"/>
      <c r="R696" s="21"/>
      <c r="S696" s="7" t="str">
        <f>Tabela813[[#This Row],[NR]]&amp;" - "&amp;Tabela813[[#This Row],[Especificação]]</f>
        <v>1.6.2.1.02.0.4.00 - Serviços de Transporte de Passageiros ou Mercadorias - Dívida Ativa - Multas e Juros de Mora da Dívida Ativa</v>
      </c>
      <c r="T696" s="7" t="str">
        <f>Tabela813[[#This Row],[NR]]&amp;" - "&amp;Tabela813[[#This Row],[Especificação]]</f>
        <v>1.6.2.1.02.0.4.00 - Serviços de Transporte de Passageiros ou Mercadorias - Dívida Ativa - Multas e Juros de Mora da Dívida Ativa</v>
      </c>
      <c r="U696" s="7" t="str">
        <f>Tabela813[[#This Row],[NR]]&amp; " - "&amp;Tabela813[[#This Row],[Especificação]]</f>
        <v>1.6.2.1.02.0.4.00 - Serviços de Transporte de Passageiros ou Mercadorias - Dívida Ativa - Multas e Juros de Mora da Dívida Ativa</v>
      </c>
    </row>
    <row r="697" spans="1:21" ht="30" x14ac:dyDescent="0.25">
      <c r="A697" s="84"/>
      <c r="B697" s="73"/>
      <c r="C697" s="26" t="s">
        <v>1558</v>
      </c>
      <c r="D697" s="26" t="s">
        <v>1563</v>
      </c>
      <c r="E697" s="26" t="s">
        <v>1567</v>
      </c>
      <c r="F697" s="26" t="s">
        <v>1558</v>
      </c>
      <c r="G697" s="26" t="s">
        <v>1562</v>
      </c>
      <c r="H697" s="26" t="s">
        <v>1561</v>
      </c>
      <c r="I697" s="26" t="s">
        <v>1569</v>
      </c>
      <c r="J697" s="26" t="s">
        <v>1564</v>
      </c>
      <c r="K697" s="21" t="str">
        <f>IF(Tabela813[[#This Row],[C]]&lt;&gt;"",IF(Tabela813[[#This Row],[RED]]&lt;&gt;"",(Tabela813[[#This Row],[RED]] &amp; "."),"") &amp; CONCATENATE(Tabela813[[#This Row],[C]],".",Tabela813[[#This Row],[O]],".",Tabela813[[#This Row],[E]],".",Tabela813[[#This Row],[D1]],".",Tabela813[[#This Row],[D2]],".",Tabela813[[#This Row],[D3]],".",Tabela813[[#This Row],[T]],".",Tabela813[[#This Row],[D4]]),"")</f>
        <v>1.6.2.1.02.0.5.00</v>
      </c>
      <c r="L697" s="27" t="s">
        <v>1266</v>
      </c>
      <c r="M697" s="21" t="str">
        <f t="shared" si="10"/>
        <v>A</v>
      </c>
      <c r="N697" s="21">
        <f>IF(VALUE(Tabela813[[#This Row],[RED]]) &gt; 0,1,0) + IF(VALUE(J697)&gt;0,8,IF(VALUE(I697)&gt;0,7,IF(VALUE(H697)&gt;0,6,IF(VALUE(G697)&gt;0,5,IF(VALUE(F697)&gt;0,4,IF(VALUE(E697)&gt;0,3,IF(VALUE(D697)&gt;0,2,1)))))))</f>
        <v>7</v>
      </c>
      <c r="O697" s="26" t="s">
        <v>51</v>
      </c>
      <c r="P697" s="1" t="s">
        <v>295</v>
      </c>
      <c r="Q697" s="1"/>
      <c r="R697" s="21"/>
      <c r="S697" s="7" t="str">
        <f>Tabela813[[#This Row],[NR]]&amp;" - "&amp;Tabela813[[#This Row],[Especificação]]</f>
        <v>1.6.2.1.02.0.5.00 - Serviços de Transporte de Passageiros ou Mercadorias - Multas</v>
      </c>
      <c r="T697" s="7" t="str">
        <f>Tabela813[[#This Row],[NR]]&amp;" - "&amp;Tabela813[[#This Row],[Especificação]]</f>
        <v>1.6.2.1.02.0.5.00 - Serviços de Transporte de Passageiros ou Mercadorias - Multas</v>
      </c>
      <c r="U697" s="7" t="str">
        <f>Tabela813[[#This Row],[NR]]&amp; " - "&amp;Tabela813[[#This Row],[Especificação]]</f>
        <v>1.6.2.1.02.0.5.00 - Serviços de Transporte de Passageiros ou Mercadorias - Multas</v>
      </c>
    </row>
    <row r="698" spans="1:21" ht="30" x14ac:dyDescent="0.25">
      <c r="A698" s="84"/>
      <c r="B698" s="73"/>
      <c r="C698" s="26" t="s">
        <v>1558</v>
      </c>
      <c r="D698" s="26" t="s">
        <v>1563</v>
      </c>
      <c r="E698" s="26" t="s">
        <v>1567</v>
      </c>
      <c r="F698" s="26" t="s">
        <v>1558</v>
      </c>
      <c r="G698" s="26" t="s">
        <v>1562</v>
      </c>
      <c r="H698" s="26" t="s">
        <v>1561</v>
      </c>
      <c r="I698" s="26" t="s">
        <v>1563</v>
      </c>
      <c r="J698" s="26" t="s">
        <v>1564</v>
      </c>
      <c r="K698" s="21" t="str">
        <f>IF(Tabela813[[#This Row],[C]]&lt;&gt;"",IF(Tabela813[[#This Row],[RED]]&lt;&gt;"",(Tabela813[[#This Row],[RED]] &amp; "."),"") &amp; CONCATENATE(Tabela813[[#This Row],[C]],".",Tabela813[[#This Row],[O]],".",Tabela813[[#This Row],[E]],".",Tabela813[[#This Row],[D1]],".",Tabela813[[#This Row],[D2]],".",Tabela813[[#This Row],[D3]],".",Tabela813[[#This Row],[T]],".",Tabela813[[#This Row],[D4]]),"")</f>
        <v>1.6.2.1.02.0.6.00</v>
      </c>
      <c r="L698" s="27" t="s">
        <v>1267</v>
      </c>
      <c r="M698" s="21" t="str">
        <f t="shared" si="10"/>
        <v>A</v>
      </c>
      <c r="N698" s="21">
        <f>IF(VALUE(Tabela813[[#This Row],[RED]]) &gt; 0,1,0) + IF(VALUE(J698)&gt;0,8,IF(VALUE(I698)&gt;0,7,IF(VALUE(H698)&gt;0,6,IF(VALUE(G698)&gt;0,5,IF(VALUE(F698)&gt;0,4,IF(VALUE(E698)&gt;0,3,IF(VALUE(D698)&gt;0,2,1)))))))</f>
        <v>7</v>
      </c>
      <c r="O698" s="26" t="s">
        <v>51</v>
      </c>
      <c r="P698" s="1" t="s">
        <v>295</v>
      </c>
      <c r="Q698" s="1"/>
      <c r="R698" s="21"/>
      <c r="S698" s="7" t="str">
        <f>Tabela813[[#This Row],[NR]]&amp;" - "&amp;Tabela813[[#This Row],[Especificação]]</f>
        <v>1.6.2.1.02.0.6.00 - Serviços de Transporte de Passageiros ou Mercadorias - Juros de Mora</v>
      </c>
      <c r="T698" s="7" t="str">
        <f>Tabela813[[#This Row],[NR]]&amp;" - "&amp;Tabela813[[#This Row],[Especificação]]</f>
        <v>1.6.2.1.02.0.6.00 - Serviços de Transporte de Passageiros ou Mercadorias - Juros de Mora</v>
      </c>
      <c r="U698" s="7" t="str">
        <f>Tabela813[[#This Row],[NR]]&amp; " - "&amp;Tabela813[[#This Row],[Especificação]]</f>
        <v>1.6.2.1.02.0.6.00 - Serviços de Transporte de Passageiros ou Mercadorias - Juros de Mora</v>
      </c>
    </row>
    <row r="699" spans="1:21" ht="30" x14ac:dyDescent="0.25">
      <c r="A699" s="84"/>
      <c r="B699" s="73"/>
      <c r="C699" s="26" t="s">
        <v>1558</v>
      </c>
      <c r="D699" s="26" t="s">
        <v>1563</v>
      </c>
      <c r="E699" s="26" t="s">
        <v>1567</v>
      </c>
      <c r="F699" s="26" t="s">
        <v>1558</v>
      </c>
      <c r="G699" s="26" t="s">
        <v>1562</v>
      </c>
      <c r="H699" s="26" t="s">
        <v>1561</v>
      </c>
      <c r="I699" s="26" t="s">
        <v>1565</v>
      </c>
      <c r="J699" s="26" t="s">
        <v>1564</v>
      </c>
      <c r="K699" s="21" t="str">
        <f>IF(Tabela813[[#This Row],[C]]&lt;&gt;"",IF(Tabela813[[#This Row],[RED]]&lt;&gt;"",(Tabela813[[#This Row],[RED]] &amp; "."),"") &amp; CONCATENATE(Tabela813[[#This Row],[C]],".",Tabela813[[#This Row],[O]],".",Tabela813[[#This Row],[E]],".",Tabela813[[#This Row],[D1]],".",Tabela813[[#This Row],[D2]],".",Tabela813[[#This Row],[D3]],".",Tabela813[[#This Row],[T]],".",Tabela813[[#This Row],[D4]]),"")</f>
        <v>1.6.2.1.02.0.7.00</v>
      </c>
      <c r="L699" s="27" t="s">
        <v>1268</v>
      </c>
      <c r="M699" s="21" t="str">
        <f t="shared" ref="M699:M762" si="11">IF(N699 &lt; N700,"S","A")</f>
        <v>A</v>
      </c>
      <c r="N699" s="21">
        <f>IF(VALUE(Tabela813[[#This Row],[RED]]) &gt; 0,1,0) + IF(VALUE(J699)&gt;0,8,IF(VALUE(I699)&gt;0,7,IF(VALUE(H699)&gt;0,6,IF(VALUE(G699)&gt;0,5,IF(VALUE(F699)&gt;0,4,IF(VALUE(E699)&gt;0,3,IF(VALUE(D699)&gt;0,2,1)))))))</f>
        <v>7</v>
      </c>
      <c r="O699" s="26" t="s">
        <v>51</v>
      </c>
      <c r="P699" s="1" t="s">
        <v>295</v>
      </c>
      <c r="Q699" s="1"/>
      <c r="R699" s="21"/>
      <c r="S699" s="7" t="str">
        <f>Tabela813[[#This Row],[NR]]&amp;" - "&amp;Tabela813[[#This Row],[Especificação]]</f>
        <v>1.6.2.1.02.0.7.00 - Serviços de Transporte de Passageiros ou Mercadorias - Dívida Ativa - Multas da Dívida Ativa</v>
      </c>
      <c r="T699" s="7" t="str">
        <f>Tabela813[[#This Row],[NR]]&amp;" - "&amp;Tabela813[[#This Row],[Especificação]]</f>
        <v>1.6.2.1.02.0.7.00 - Serviços de Transporte de Passageiros ou Mercadorias - Dívida Ativa - Multas da Dívida Ativa</v>
      </c>
      <c r="U699" s="7" t="str">
        <f>Tabela813[[#This Row],[NR]]&amp; " - "&amp;Tabela813[[#This Row],[Especificação]]</f>
        <v>1.6.2.1.02.0.7.00 - Serviços de Transporte de Passageiros ou Mercadorias - Dívida Ativa - Multas da Dívida Ativa</v>
      </c>
    </row>
    <row r="700" spans="1:21" ht="30" x14ac:dyDescent="0.25">
      <c r="A700" s="84"/>
      <c r="B700" s="73"/>
      <c r="C700" s="26" t="s">
        <v>1558</v>
      </c>
      <c r="D700" s="26" t="s">
        <v>1563</v>
      </c>
      <c r="E700" s="26" t="s">
        <v>1567</v>
      </c>
      <c r="F700" s="26" t="s">
        <v>1558</v>
      </c>
      <c r="G700" s="26" t="s">
        <v>1562</v>
      </c>
      <c r="H700" s="26" t="s">
        <v>1561</v>
      </c>
      <c r="I700" s="26" t="s">
        <v>1566</v>
      </c>
      <c r="J700" s="26" t="s">
        <v>1564</v>
      </c>
      <c r="K700" s="21" t="str">
        <f>IF(Tabela813[[#This Row],[C]]&lt;&gt;"",IF(Tabela813[[#This Row],[RED]]&lt;&gt;"",(Tabela813[[#This Row],[RED]] &amp; "."),"") &amp; CONCATENATE(Tabela813[[#This Row],[C]],".",Tabela813[[#This Row],[O]],".",Tabela813[[#This Row],[E]],".",Tabela813[[#This Row],[D1]],".",Tabela813[[#This Row],[D2]],".",Tabela813[[#This Row],[D3]],".",Tabela813[[#This Row],[T]],".",Tabela813[[#This Row],[D4]]),"")</f>
        <v>1.6.2.1.02.0.8.00</v>
      </c>
      <c r="L700" s="27" t="s">
        <v>1269</v>
      </c>
      <c r="M700" s="21" t="str">
        <f t="shared" si="11"/>
        <v>A</v>
      </c>
      <c r="N700" s="21">
        <f>IF(VALUE(Tabela813[[#This Row],[RED]]) &gt; 0,1,0) + IF(VALUE(J700)&gt;0,8,IF(VALUE(I700)&gt;0,7,IF(VALUE(H700)&gt;0,6,IF(VALUE(G700)&gt;0,5,IF(VALUE(F700)&gt;0,4,IF(VALUE(E700)&gt;0,3,IF(VALUE(D700)&gt;0,2,1)))))))</f>
        <v>7</v>
      </c>
      <c r="O700" s="26" t="s">
        <v>51</v>
      </c>
      <c r="P700" s="1" t="s">
        <v>295</v>
      </c>
      <c r="Q700" s="1"/>
      <c r="R700" s="21"/>
      <c r="S700" s="7" t="str">
        <f>Tabela813[[#This Row],[NR]]&amp;" - "&amp;Tabela813[[#This Row],[Especificação]]</f>
        <v>1.6.2.1.02.0.8.00 - Serviços de Transporte de Passageiros ou Mercadorias - Juros de Mora da Dívida Ativa</v>
      </c>
      <c r="T700" s="7" t="str">
        <f>Tabela813[[#This Row],[NR]]&amp;" - "&amp;Tabela813[[#This Row],[Especificação]]</f>
        <v>1.6.2.1.02.0.8.00 - Serviços de Transporte de Passageiros ou Mercadorias - Juros de Mora da Dívida Ativa</v>
      </c>
      <c r="U700" s="7" t="str">
        <f>Tabela813[[#This Row],[NR]]&amp; " - "&amp;Tabela813[[#This Row],[Especificação]]</f>
        <v>1.6.2.1.02.0.8.00 - Serviços de Transporte de Passageiros ou Mercadorias - Juros de Mora da Dívida Ativa</v>
      </c>
    </row>
    <row r="701" spans="1:21" x14ac:dyDescent="0.25">
      <c r="A701" s="84"/>
      <c r="B701" s="73"/>
      <c r="C701" s="26" t="s">
        <v>1558</v>
      </c>
      <c r="D701" s="26" t="s">
        <v>1563</v>
      </c>
      <c r="E701" s="26" t="s">
        <v>1567</v>
      </c>
      <c r="F701" s="26" t="s">
        <v>1558</v>
      </c>
      <c r="G701" s="26" t="s">
        <v>1571</v>
      </c>
      <c r="H701" s="26" t="s">
        <v>1561</v>
      </c>
      <c r="I701" s="26" t="s">
        <v>1561</v>
      </c>
      <c r="J701" s="26" t="s">
        <v>1564</v>
      </c>
      <c r="K701" s="21" t="str">
        <f>IF(Tabela813[[#This Row],[C]]&lt;&gt;"",IF(Tabela813[[#This Row],[RED]]&lt;&gt;"",(Tabela813[[#This Row],[RED]] &amp; "."),"") &amp; CONCATENATE(Tabela813[[#This Row],[C]],".",Tabela813[[#This Row],[O]],".",Tabela813[[#This Row],[E]],".",Tabela813[[#This Row],[D1]],".",Tabela813[[#This Row],[D2]],".",Tabela813[[#This Row],[D3]],".",Tabela813[[#This Row],[T]],".",Tabela813[[#This Row],[D4]]),"")</f>
        <v>1.6.2.1.03.0.0.00</v>
      </c>
      <c r="L701" s="27" t="s">
        <v>296</v>
      </c>
      <c r="M701" s="21" t="str">
        <f t="shared" si="11"/>
        <v>S</v>
      </c>
      <c r="N701" s="21">
        <f>IF(VALUE(Tabela813[[#This Row],[RED]]) &gt; 0,1,0) + IF(VALUE(J701)&gt;0,8,IF(VALUE(I701)&gt;0,7,IF(VALUE(H701)&gt;0,6,IF(VALUE(G701)&gt;0,5,IF(VALUE(F701)&gt;0,4,IF(VALUE(E701)&gt;0,3,IF(VALUE(D701)&gt;0,2,1)))))))</f>
        <v>5</v>
      </c>
      <c r="O701" s="26" t="s">
        <v>51</v>
      </c>
      <c r="P701" s="1" t="s">
        <v>297</v>
      </c>
      <c r="Q701" s="1"/>
      <c r="R701" s="21"/>
      <c r="S701" s="7" t="str">
        <f>Tabela813[[#This Row],[NR]]&amp;" - "&amp;Tabela813[[#This Row],[Especificação]]</f>
        <v>1.6.2.1.03.0.0.00 - Serviços Portuários</v>
      </c>
      <c r="T701" s="7" t="str">
        <f>Tabela813[[#This Row],[NR]]&amp;" - "&amp;Tabela813[[#This Row],[Especificação]]</f>
        <v>1.6.2.1.03.0.0.00 - Serviços Portuários</v>
      </c>
      <c r="U701" s="7" t="str">
        <f>Tabela813[[#This Row],[NR]]&amp; " - "&amp;Tabela813[[#This Row],[Especificação]]</f>
        <v>1.6.2.1.03.0.0.00 - Serviços Portuários</v>
      </c>
    </row>
    <row r="702" spans="1:21" x14ac:dyDescent="0.25">
      <c r="A702" s="84"/>
      <c r="B702" s="73"/>
      <c r="C702" s="26" t="s">
        <v>1558</v>
      </c>
      <c r="D702" s="26" t="s">
        <v>1563</v>
      </c>
      <c r="E702" s="26" t="s">
        <v>1567</v>
      </c>
      <c r="F702" s="26" t="s">
        <v>1558</v>
      </c>
      <c r="G702" s="26" t="s">
        <v>1571</v>
      </c>
      <c r="H702" s="26" t="s">
        <v>1561</v>
      </c>
      <c r="I702" s="26" t="s">
        <v>1558</v>
      </c>
      <c r="J702" s="26" t="s">
        <v>1564</v>
      </c>
      <c r="K702" s="21" t="str">
        <f>IF(Tabela813[[#This Row],[C]]&lt;&gt;"",IF(Tabela813[[#This Row],[RED]]&lt;&gt;"",(Tabela813[[#This Row],[RED]] &amp; "."),"") &amp; CONCATENATE(Tabela813[[#This Row],[C]],".",Tabela813[[#This Row],[O]],".",Tabela813[[#This Row],[E]],".",Tabela813[[#This Row],[D1]],".",Tabela813[[#This Row],[D2]],".",Tabela813[[#This Row],[D3]],".",Tabela813[[#This Row],[T]],".",Tabela813[[#This Row],[D4]]),"")</f>
        <v>1.6.2.1.03.0.1.00</v>
      </c>
      <c r="L702" s="27" t="s">
        <v>1270</v>
      </c>
      <c r="M702" s="21" t="str">
        <f t="shared" si="11"/>
        <v>A</v>
      </c>
      <c r="N702" s="21">
        <f>IF(VALUE(Tabela813[[#This Row],[RED]]) &gt; 0,1,0) + IF(VALUE(J702)&gt;0,8,IF(VALUE(I702)&gt;0,7,IF(VALUE(H702)&gt;0,6,IF(VALUE(G702)&gt;0,5,IF(VALUE(F702)&gt;0,4,IF(VALUE(E702)&gt;0,3,IF(VALUE(D702)&gt;0,2,1)))))))</f>
        <v>7</v>
      </c>
      <c r="O702" s="26" t="s">
        <v>51</v>
      </c>
      <c r="P702" s="1" t="s">
        <v>297</v>
      </c>
      <c r="Q702" s="1"/>
      <c r="R702" s="21"/>
      <c r="S702" s="7" t="str">
        <f>Tabela813[[#This Row],[NR]]&amp;" - "&amp;Tabela813[[#This Row],[Especificação]]</f>
        <v>1.6.2.1.03.0.1.00 - Serviços Portuários - Principal</v>
      </c>
      <c r="T702" s="7" t="str">
        <f>Tabela813[[#This Row],[NR]]&amp;" - "&amp;Tabela813[[#This Row],[Especificação]]</f>
        <v>1.6.2.1.03.0.1.00 - Serviços Portuários - Principal</v>
      </c>
      <c r="U702" s="7" t="str">
        <f>Tabela813[[#This Row],[NR]]&amp; " - "&amp;Tabela813[[#This Row],[Especificação]]</f>
        <v>1.6.2.1.03.0.1.00 - Serviços Portuários - Principal</v>
      </c>
    </row>
    <row r="703" spans="1:21" x14ac:dyDescent="0.25">
      <c r="A703" s="84"/>
      <c r="B703" s="73"/>
      <c r="C703" s="26" t="s">
        <v>1558</v>
      </c>
      <c r="D703" s="26" t="s">
        <v>1563</v>
      </c>
      <c r="E703" s="26" t="s">
        <v>1567</v>
      </c>
      <c r="F703" s="26" t="s">
        <v>1558</v>
      </c>
      <c r="G703" s="26" t="s">
        <v>1571</v>
      </c>
      <c r="H703" s="26" t="s">
        <v>1561</v>
      </c>
      <c r="I703" s="26" t="s">
        <v>1567</v>
      </c>
      <c r="J703" s="26" t="s">
        <v>1564</v>
      </c>
      <c r="K703" s="21" t="str">
        <f>IF(Tabela813[[#This Row],[C]]&lt;&gt;"",IF(Tabela813[[#This Row],[RED]]&lt;&gt;"",(Tabela813[[#This Row],[RED]] &amp; "."),"") &amp; CONCATENATE(Tabela813[[#This Row],[C]],".",Tabela813[[#This Row],[O]],".",Tabela813[[#This Row],[E]],".",Tabela813[[#This Row],[D1]],".",Tabela813[[#This Row],[D2]],".",Tabela813[[#This Row],[D3]],".",Tabela813[[#This Row],[T]],".",Tabela813[[#This Row],[D4]]),"")</f>
        <v>1.6.2.1.03.0.2.00</v>
      </c>
      <c r="L703" s="27" t="s">
        <v>1271</v>
      </c>
      <c r="M703" s="21" t="str">
        <f t="shared" si="11"/>
        <v>A</v>
      </c>
      <c r="N703" s="21">
        <f>IF(VALUE(Tabela813[[#This Row],[RED]]) &gt; 0,1,0) + IF(VALUE(J703)&gt;0,8,IF(VALUE(I703)&gt;0,7,IF(VALUE(H703)&gt;0,6,IF(VALUE(G703)&gt;0,5,IF(VALUE(F703)&gt;0,4,IF(VALUE(E703)&gt;0,3,IF(VALUE(D703)&gt;0,2,1)))))))</f>
        <v>7</v>
      </c>
      <c r="O703" s="26" t="s">
        <v>51</v>
      </c>
      <c r="P703" s="1" t="s">
        <v>297</v>
      </c>
      <c r="Q703" s="1"/>
      <c r="R703" s="21"/>
      <c r="S703" s="7" t="str">
        <f>Tabela813[[#This Row],[NR]]&amp;" - "&amp;Tabela813[[#This Row],[Especificação]]</f>
        <v>1.6.2.1.03.0.2.00 - Serviços Portuários - Multas e Juros de Mora</v>
      </c>
      <c r="T703" s="7" t="str">
        <f>Tabela813[[#This Row],[NR]]&amp;" - "&amp;Tabela813[[#This Row],[Especificação]]</f>
        <v>1.6.2.1.03.0.2.00 - Serviços Portuários - Multas e Juros de Mora</v>
      </c>
      <c r="U703" s="7" t="str">
        <f>Tabela813[[#This Row],[NR]]&amp; " - "&amp;Tabela813[[#This Row],[Especificação]]</f>
        <v>1.6.2.1.03.0.2.00 - Serviços Portuários - Multas e Juros de Mora</v>
      </c>
    </row>
    <row r="704" spans="1:21" x14ac:dyDescent="0.25">
      <c r="A704" s="84"/>
      <c r="B704" s="73"/>
      <c r="C704" s="26" t="s">
        <v>1558</v>
      </c>
      <c r="D704" s="26" t="s">
        <v>1563</v>
      </c>
      <c r="E704" s="26" t="s">
        <v>1567</v>
      </c>
      <c r="F704" s="26" t="s">
        <v>1558</v>
      </c>
      <c r="G704" s="26" t="s">
        <v>1571</v>
      </c>
      <c r="H704" s="26" t="s">
        <v>1561</v>
      </c>
      <c r="I704" s="26" t="s">
        <v>1559</v>
      </c>
      <c r="J704" s="26" t="s">
        <v>1564</v>
      </c>
      <c r="K704" s="21" t="str">
        <f>IF(Tabela813[[#This Row],[C]]&lt;&gt;"",IF(Tabela813[[#This Row],[RED]]&lt;&gt;"",(Tabela813[[#This Row],[RED]] &amp; "."),"") &amp; CONCATENATE(Tabela813[[#This Row],[C]],".",Tabela813[[#This Row],[O]],".",Tabela813[[#This Row],[E]],".",Tabela813[[#This Row],[D1]],".",Tabela813[[#This Row],[D2]],".",Tabela813[[#This Row],[D3]],".",Tabela813[[#This Row],[T]],".",Tabela813[[#This Row],[D4]]),"")</f>
        <v>1.6.2.1.03.0.3.00</v>
      </c>
      <c r="L704" s="27" t="s">
        <v>1272</v>
      </c>
      <c r="M704" s="21" t="str">
        <f t="shared" si="11"/>
        <v>A</v>
      </c>
      <c r="N704" s="21">
        <f>IF(VALUE(Tabela813[[#This Row],[RED]]) &gt; 0,1,0) + IF(VALUE(J704)&gt;0,8,IF(VALUE(I704)&gt;0,7,IF(VALUE(H704)&gt;0,6,IF(VALUE(G704)&gt;0,5,IF(VALUE(F704)&gt;0,4,IF(VALUE(E704)&gt;0,3,IF(VALUE(D704)&gt;0,2,1)))))))</f>
        <v>7</v>
      </c>
      <c r="O704" s="26" t="s">
        <v>51</v>
      </c>
      <c r="P704" s="1" t="s">
        <v>297</v>
      </c>
      <c r="Q704" s="1"/>
      <c r="R704" s="21"/>
      <c r="S704" s="7" t="str">
        <f>Tabela813[[#This Row],[NR]]&amp;" - "&amp;Tabela813[[#This Row],[Especificação]]</f>
        <v>1.6.2.1.03.0.3.00 - Serviços Portuários - Dívida Ativa</v>
      </c>
      <c r="T704" s="7" t="str">
        <f>Tabela813[[#This Row],[NR]]&amp;" - "&amp;Tabela813[[#This Row],[Especificação]]</f>
        <v>1.6.2.1.03.0.3.00 - Serviços Portuários - Dívida Ativa</v>
      </c>
      <c r="U704" s="7" t="str">
        <f>Tabela813[[#This Row],[NR]]&amp; " - "&amp;Tabela813[[#This Row],[Especificação]]</f>
        <v>1.6.2.1.03.0.3.00 - Serviços Portuários - Dívida Ativa</v>
      </c>
    </row>
    <row r="705" spans="1:21" x14ac:dyDescent="0.25">
      <c r="A705" s="84"/>
      <c r="B705" s="73"/>
      <c r="C705" s="26" t="s">
        <v>1558</v>
      </c>
      <c r="D705" s="26" t="s">
        <v>1563</v>
      </c>
      <c r="E705" s="26" t="s">
        <v>1567</v>
      </c>
      <c r="F705" s="26" t="s">
        <v>1558</v>
      </c>
      <c r="G705" s="26" t="s">
        <v>1571</v>
      </c>
      <c r="H705" s="26" t="s">
        <v>1561</v>
      </c>
      <c r="I705" s="26" t="s">
        <v>1568</v>
      </c>
      <c r="J705" s="26" t="s">
        <v>1564</v>
      </c>
      <c r="K705" s="21" t="str">
        <f>IF(Tabela813[[#This Row],[C]]&lt;&gt;"",IF(Tabela813[[#This Row],[RED]]&lt;&gt;"",(Tabela813[[#This Row],[RED]] &amp; "."),"") &amp; CONCATENATE(Tabela813[[#This Row],[C]],".",Tabela813[[#This Row],[O]],".",Tabela813[[#This Row],[E]],".",Tabela813[[#This Row],[D1]],".",Tabela813[[#This Row],[D2]],".",Tabela813[[#This Row],[D3]],".",Tabela813[[#This Row],[T]],".",Tabela813[[#This Row],[D4]]),"")</f>
        <v>1.6.2.1.03.0.4.00</v>
      </c>
      <c r="L705" s="27" t="s">
        <v>1273</v>
      </c>
      <c r="M705" s="21" t="str">
        <f t="shared" si="11"/>
        <v>A</v>
      </c>
      <c r="N705" s="21">
        <f>IF(VALUE(Tabela813[[#This Row],[RED]]) &gt; 0,1,0) + IF(VALUE(J705)&gt;0,8,IF(VALUE(I705)&gt;0,7,IF(VALUE(H705)&gt;0,6,IF(VALUE(G705)&gt;0,5,IF(VALUE(F705)&gt;0,4,IF(VALUE(E705)&gt;0,3,IF(VALUE(D705)&gt;0,2,1)))))))</f>
        <v>7</v>
      </c>
      <c r="O705" s="26" t="s">
        <v>51</v>
      </c>
      <c r="P705" s="1" t="s">
        <v>297</v>
      </c>
      <c r="Q705" s="1"/>
      <c r="R705" s="21"/>
      <c r="S705" s="7" t="str">
        <f>Tabela813[[#This Row],[NR]]&amp;" - "&amp;Tabela813[[#This Row],[Especificação]]</f>
        <v>1.6.2.1.03.0.4.00 - Serviços Portuários - Dívida Ativa - Multas e Juros de Mora da Dívida Ativa</v>
      </c>
      <c r="T705" s="7" t="str">
        <f>Tabela813[[#This Row],[NR]]&amp;" - "&amp;Tabela813[[#This Row],[Especificação]]</f>
        <v>1.6.2.1.03.0.4.00 - Serviços Portuários - Dívida Ativa - Multas e Juros de Mora da Dívida Ativa</v>
      </c>
      <c r="U705" s="7" t="str">
        <f>Tabela813[[#This Row],[NR]]&amp; " - "&amp;Tabela813[[#This Row],[Especificação]]</f>
        <v>1.6.2.1.03.0.4.00 - Serviços Portuários - Dívida Ativa - Multas e Juros de Mora da Dívida Ativa</v>
      </c>
    </row>
    <row r="706" spans="1:21" x14ac:dyDescent="0.25">
      <c r="A706" s="84"/>
      <c r="B706" s="73"/>
      <c r="C706" s="26" t="s">
        <v>1558</v>
      </c>
      <c r="D706" s="26" t="s">
        <v>1563</v>
      </c>
      <c r="E706" s="26" t="s">
        <v>1567</v>
      </c>
      <c r="F706" s="26" t="s">
        <v>1558</v>
      </c>
      <c r="G706" s="26" t="s">
        <v>1571</v>
      </c>
      <c r="H706" s="26" t="s">
        <v>1561</v>
      </c>
      <c r="I706" s="26" t="s">
        <v>1569</v>
      </c>
      <c r="J706" s="26" t="s">
        <v>1564</v>
      </c>
      <c r="K706" s="21" t="str">
        <f>IF(Tabela813[[#This Row],[C]]&lt;&gt;"",IF(Tabela813[[#This Row],[RED]]&lt;&gt;"",(Tabela813[[#This Row],[RED]] &amp; "."),"") &amp; CONCATENATE(Tabela813[[#This Row],[C]],".",Tabela813[[#This Row],[O]],".",Tabela813[[#This Row],[E]],".",Tabela813[[#This Row],[D1]],".",Tabela813[[#This Row],[D2]],".",Tabela813[[#This Row],[D3]],".",Tabela813[[#This Row],[T]],".",Tabela813[[#This Row],[D4]]),"")</f>
        <v>1.6.2.1.03.0.5.00</v>
      </c>
      <c r="L706" s="27" t="s">
        <v>1274</v>
      </c>
      <c r="M706" s="21" t="str">
        <f t="shared" si="11"/>
        <v>A</v>
      </c>
      <c r="N706" s="21">
        <f>IF(VALUE(Tabela813[[#This Row],[RED]]) &gt; 0,1,0) + IF(VALUE(J706)&gt;0,8,IF(VALUE(I706)&gt;0,7,IF(VALUE(H706)&gt;0,6,IF(VALUE(G706)&gt;0,5,IF(VALUE(F706)&gt;0,4,IF(VALUE(E706)&gt;0,3,IF(VALUE(D706)&gt;0,2,1)))))))</f>
        <v>7</v>
      </c>
      <c r="O706" s="26" t="s">
        <v>51</v>
      </c>
      <c r="P706" s="1" t="s">
        <v>297</v>
      </c>
      <c r="Q706" s="1"/>
      <c r="R706" s="21"/>
      <c r="S706" s="7" t="str">
        <f>Tabela813[[#This Row],[NR]]&amp;" - "&amp;Tabela813[[#This Row],[Especificação]]</f>
        <v>1.6.2.1.03.0.5.00 - Serviços Portuários - Multas</v>
      </c>
      <c r="T706" s="7" t="str">
        <f>Tabela813[[#This Row],[NR]]&amp;" - "&amp;Tabela813[[#This Row],[Especificação]]</f>
        <v>1.6.2.1.03.0.5.00 - Serviços Portuários - Multas</v>
      </c>
      <c r="U706" s="7" t="str">
        <f>Tabela813[[#This Row],[NR]]&amp; " - "&amp;Tabela813[[#This Row],[Especificação]]</f>
        <v>1.6.2.1.03.0.5.00 - Serviços Portuários - Multas</v>
      </c>
    </row>
    <row r="707" spans="1:21" x14ac:dyDescent="0.25">
      <c r="A707" s="84"/>
      <c r="B707" s="73"/>
      <c r="C707" s="26" t="s">
        <v>1558</v>
      </c>
      <c r="D707" s="26" t="s">
        <v>1563</v>
      </c>
      <c r="E707" s="26" t="s">
        <v>1567</v>
      </c>
      <c r="F707" s="26" t="s">
        <v>1558</v>
      </c>
      <c r="G707" s="26" t="s">
        <v>1571</v>
      </c>
      <c r="H707" s="26" t="s">
        <v>1561</v>
      </c>
      <c r="I707" s="26" t="s">
        <v>1563</v>
      </c>
      <c r="J707" s="26" t="s">
        <v>1564</v>
      </c>
      <c r="K707" s="21" t="str">
        <f>IF(Tabela813[[#This Row],[C]]&lt;&gt;"",IF(Tabela813[[#This Row],[RED]]&lt;&gt;"",(Tabela813[[#This Row],[RED]] &amp; "."),"") &amp; CONCATENATE(Tabela813[[#This Row],[C]],".",Tabela813[[#This Row],[O]],".",Tabela813[[#This Row],[E]],".",Tabela813[[#This Row],[D1]],".",Tabela813[[#This Row],[D2]],".",Tabela813[[#This Row],[D3]],".",Tabela813[[#This Row],[T]],".",Tabela813[[#This Row],[D4]]),"")</f>
        <v>1.6.2.1.03.0.6.00</v>
      </c>
      <c r="L707" s="27" t="s">
        <v>1275</v>
      </c>
      <c r="M707" s="21" t="str">
        <f t="shared" si="11"/>
        <v>A</v>
      </c>
      <c r="N707" s="21">
        <f>IF(VALUE(Tabela813[[#This Row],[RED]]) &gt; 0,1,0) + IF(VALUE(J707)&gt;0,8,IF(VALUE(I707)&gt;0,7,IF(VALUE(H707)&gt;0,6,IF(VALUE(G707)&gt;0,5,IF(VALUE(F707)&gt;0,4,IF(VALUE(E707)&gt;0,3,IF(VALUE(D707)&gt;0,2,1)))))))</f>
        <v>7</v>
      </c>
      <c r="O707" s="26" t="s">
        <v>51</v>
      </c>
      <c r="P707" s="1" t="s">
        <v>297</v>
      </c>
      <c r="Q707" s="1"/>
      <c r="R707" s="21"/>
      <c r="S707" s="7" t="str">
        <f>Tabela813[[#This Row],[NR]]&amp;" - "&amp;Tabela813[[#This Row],[Especificação]]</f>
        <v>1.6.2.1.03.0.6.00 - Serviços Portuários - Juros de Mora</v>
      </c>
      <c r="T707" s="7" t="str">
        <f>Tabela813[[#This Row],[NR]]&amp;" - "&amp;Tabela813[[#This Row],[Especificação]]</f>
        <v>1.6.2.1.03.0.6.00 - Serviços Portuários - Juros de Mora</v>
      </c>
      <c r="U707" s="7" t="str">
        <f>Tabela813[[#This Row],[NR]]&amp; " - "&amp;Tabela813[[#This Row],[Especificação]]</f>
        <v>1.6.2.1.03.0.6.00 - Serviços Portuários - Juros de Mora</v>
      </c>
    </row>
    <row r="708" spans="1:21" x14ac:dyDescent="0.25">
      <c r="A708" s="84"/>
      <c r="B708" s="73"/>
      <c r="C708" s="26" t="s">
        <v>1558</v>
      </c>
      <c r="D708" s="26" t="s">
        <v>1563</v>
      </c>
      <c r="E708" s="26" t="s">
        <v>1567</v>
      </c>
      <c r="F708" s="26" t="s">
        <v>1558</v>
      </c>
      <c r="G708" s="26" t="s">
        <v>1571</v>
      </c>
      <c r="H708" s="26" t="s">
        <v>1561</v>
      </c>
      <c r="I708" s="26" t="s">
        <v>1565</v>
      </c>
      <c r="J708" s="26" t="s">
        <v>1564</v>
      </c>
      <c r="K708" s="21" t="str">
        <f>IF(Tabela813[[#This Row],[C]]&lt;&gt;"",IF(Tabela813[[#This Row],[RED]]&lt;&gt;"",(Tabela813[[#This Row],[RED]] &amp; "."),"") &amp; CONCATENATE(Tabela813[[#This Row],[C]],".",Tabela813[[#This Row],[O]],".",Tabela813[[#This Row],[E]],".",Tabela813[[#This Row],[D1]],".",Tabela813[[#This Row],[D2]],".",Tabela813[[#This Row],[D3]],".",Tabela813[[#This Row],[T]],".",Tabela813[[#This Row],[D4]]),"")</f>
        <v>1.6.2.1.03.0.7.00</v>
      </c>
      <c r="L708" s="27" t="s">
        <v>1276</v>
      </c>
      <c r="M708" s="21" t="str">
        <f t="shared" si="11"/>
        <v>A</v>
      </c>
      <c r="N708" s="21">
        <f>IF(VALUE(Tabela813[[#This Row],[RED]]) &gt; 0,1,0) + IF(VALUE(J708)&gt;0,8,IF(VALUE(I708)&gt;0,7,IF(VALUE(H708)&gt;0,6,IF(VALUE(G708)&gt;0,5,IF(VALUE(F708)&gt;0,4,IF(VALUE(E708)&gt;0,3,IF(VALUE(D708)&gt;0,2,1)))))))</f>
        <v>7</v>
      </c>
      <c r="O708" s="26" t="s">
        <v>51</v>
      </c>
      <c r="P708" s="1" t="s">
        <v>297</v>
      </c>
      <c r="Q708" s="1"/>
      <c r="R708" s="21"/>
      <c r="S708" s="7" t="str">
        <f>Tabela813[[#This Row],[NR]]&amp;" - "&amp;Tabela813[[#This Row],[Especificação]]</f>
        <v>1.6.2.1.03.0.7.00 - Serviços Portuários - Dívida Ativa - Multas da Dívida Ativa</v>
      </c>
      <c r="T708" s="7" t="str">
        <f>Tabela813[[#This Row],[NR]]&amp;" - "&amp;Tabela813[[#This Row],[Especificação]]</f>
        <v>1.6.2.1.03.0.7.00 - Serviços Portuários - Dívida Ativa - Multas da Dívida Ativa</v>
      </c>
      <c r="U708" s="7" t="str">
        <f>Tabela813[[#This Row],[NR]]&amp; " - "&amp;Tabela813[[#This Row],[Especificação]]</f>
        <v>1.6.2.1.03.0.7.00 - Serviços Portuários - Dívida Ativa - Multas da Dívida Ativa</v>
      </c>
    </row>
    <row r="709" spans="1:21" ht="33" customHeight="1" x14ac:dyDescent="0.25">
      <c r="A709" s="84"/>
      <c r="B709" s="73"/>
      <c r="C709" s="26" t="s">
        <v>1558</v>
      </c>
      <c r="D709" s="26" t="s">
        <v>1563</v>
      </c>
      <c r="E709" s="26" t="s">
        <v>1567</v>
      </c>
      <c r="F709" s="26" t="s">
        <v>1558</v>
      </c>
      <c r="G709" s="26" t="s">
        <v>1571</v>
      </c>
      <c r="H709" s="26" t="s">
        <v>1561</v>
      </c>
      <c r="I709" s="26" t="s">
        <v>1566</v>
      </c>
      <c r="J709" s="26" t="s">
        <v>1564</v>
      </c>
      <c r="K709" s="21" t="str">
        <f>IF(Tabela813[[#This Row],[C]]&lt;&gt;"",IF(Tabela813[[#This Row],[RED]]&lt;&gt;"",(Tabela813[[#This Row],[RED]] &amp; "."),"") &amp; CONCATENATE(Tabela813[[#This Row],[C]],".",Tabela813[[#This Row],[O]],".",Tabela813[[#This Row],[E]],".",Tabela813[[#This Row],[D1]],".",Tabela813[[#This Row],[D2]],".",Tabela813[[#This Row],[D3]],".",Tabela813[[#This Row],[T]],".",Tabela813[[#This Row],[D4]]),"")</f>
        <v>1.6.2.1.03.0.8.00</v>
      </c>
      <c r="L709" s="27" t="s">
        <v>1277</v>
      </c>
      <c r="M709" s="21" t="str">
        <f t="shared" si="11"/>
        <v>A</v>
      </c>
      <c r="N709" s="21">
        <f>IF(VALUE(Tabela813[[#This Row],[RED]]) &gt; 0,1,0) + IF(VALUE(J709)&gt;0,8,IF(VALUE(I709)&gt;0,7,IF(VALUE(H709)&gt;0,6,IF(VALUE(G709)&gt;0,5,IF(VALUE(F709)&gt;0,4,IF(VALUE(E709)&gt;0,3,IF(VALUE(D709)&gt;0,2,1)))))))</f>
        <v>7</v>
      </c>
      <c r="O709" s="26" t="s">
        <v>51</v>
      </c>
      <c r="P709" s="1" t="s">
        <v>297</v>
      </c>
      <c r="Q709" s="1"/>
      <c r="R709" s="21"/>
      <c r="S709" s="7" t="str">
        <f>Tabela813[[#This Row],[NR]]&amp;" - "&amp;Tabela813[[#This Row],[Especificação]]</f>
        <v>1.6.2.1.03.0.8.00 - Serviços Portuários - Juros de Mora da Dívida Ativa</v>
      </c>
      <c r="T709" s="7" t="str">
        <f>Tabela813[[#This Row],[NR]]&amp;" - "&amp;Tabela813[[#This Row],[Especificação]]</f>
        <v>1.6.2.1.03.0.8.00 - Serviços Portuários - Juros de Mora da Dívida Ativa</v>
      </c>
      <c r="U709" s="7" t="str">
        <f>Tabela813[[#This Row],[NR]]&amp; " - "&amp;Tabela813[[#This Row],[Especificação]]</f>
        <v>1.6.2.1.03.0.8.00 - Serviços Portuários - Juros de Mora da Dívida Ativa</v>
      </c>
    </row>
    <row r="710" spans="1:21" ht="30" x14ac:dyDescent="0.25">
      <c r="A710" s="84"/>
      <c r="B710" s="73"/>
      <c r="C710" s="26" t="s">
        <v>1558</v>
      </c>
      <c r="D710" s="26" t="s">
        <v>1563</v>
      </c>
      <c r="E710" s="26" t="s">
        <v>1559</v>
      </c>
      <c r="F710" s="26" t="s">
        <v>1561</v>
      </c>
      <c r="G710" s="26" t="s">
        <v>1564</v>
      </c>
      <c r="H710" s="26" t="s">
        <v>1561</v>
      </c>
      <c r="I710" s="26" t="s">
        <v>1561</v>
      </c>
      <c r="J710" s="26" t="s">
        <v>1564</v>
      </c>
      <c r="K710" s="21" t="str">
        <f>IF(Tabela813[[#This Row],[C]]&lt;&gt;"",IF(Tabela813[[#This Row],[RED]]&lt;&gt;"",(Tabela813[[#This Row],[RED]] &amp; "."),"") &amp; CONCATENATE(Tabela813[[#This Row],[C]],".",Tabela813[[#This Row],[O]],".",Tabela813[[#This Row],[E]],".",Tabela813[[#This Row],[D1]],".",Tabela813[[#This Row],[D2]],".",Tabela813[[#This Row],[D3]],".",Tabela813[[#This Row],[T]],".",Tabela813[[#This Row],[D4]]),"")</f>
        <v>1.6.3.0.00.0.0.00</v>
      </c>
      <c r="L710" s="27" t="s">
        <v>298</v>
      </c>
      <c r="M710" s="21" t="str">
        <f t="shared" si="11"/>
        <v>S</v>
      </c>
      <c r="N710" s="21">
        <f>IF(VALUE(Tabela813[[#This Row],[RED]]) &gt; 0,1,0) + IF(VALUE(J710)&gt;0,8,IF(VALUE(I710)&gt;0,7,IF(VALUE(H710)&gt;0,6,IF(VALUE(G710)&gt;0,5,IF(VALUE(F710)&gt;0,4,IF(VALUE(E710)&gt;0,3,IF(VALUE(D710)&gt;0,2,1)))))))</f>
        <v>3</v>
      </c>
      <c r="O710" s="26" t="s">
        <v>45</v>
      </c>
      <c r="P710" s="1" t="s">
        <v>299</v>
      </c>
      <c r="Q710" s="1"/>
      <c r="R710" s="21"/>
      <c r="S710" s="7" t="str">
        <f>Tabela813[[#This Row],[NR]]&amp;" - "&amp;Tabela813[[#This Row],[Especificação]]</f>
        <v>1.6.3.0.00.0.0.00 - Serviços e Atividades Referentes à Saúde</v>
      </c>
      <c r="T710" s="7" t="str">
        <f>Tabela813[[#This Row],[NR]]&amp;" - "&amp;Tabela813[[#This Row],[Especificação]]</f>
        <v>1.6.3.0.00.0.0.00 - Serviços e Atividades Referentes à Saúde</v>
      </c>
      <c r="U710" s="7" t="str">
        <f>Tabela813[[#This Row],[NR]]&amp; " - "&amp;Tabela813[[#This Row],[Especificação]]</f>
        <v>1.6.3.0.00.0.0.00 - Serviços e Atividades Referentes à Saúde</v>
      </c>
    </row>
    <row r="711" spans="1:21" ht="30" x14ac:dyDescent="0.25">
      <c r="A711" s="84"/>
      <c r="B711" s="73"/>
      <c r="C711" s="26" t="s">
        <v>1558</v>
      </c>
      <c r="D711" s="26" t="s">
        <v>1563</v>
      </c>
      <c r="E711" s="26" t="s">
        <v>1559</v>
      </c>
      <c r="F711" s="26" t="s">
        <v>1558</v>
      </c>
      <c r="G711" s="26" t="s">
        <v>1564</v>
      </c>
      <c r="H711" s="26" t="s">
        <v>1561</v>
      </c>
      <c r="I711" s="26" t="s">
        <v>1561</v>
      </c>
      <c r="J711" s="26" t="s">
        <v>1564</v>
      </c>
      <c r="K711" s="21" t="str">
        <f>IF(Tabela813[[#This Row],[C]]&lt;&gt;"",IF(Tabela813[[#This Row],[RED]]&lt;&gt;"",(Tabela813[[#This Row],[RED]] &amp; "."),"") &amp; CONCATENATE(Tabela813[[#This Row],[C]],".",Tabela813[[#This Row],[O]],".",Tabela813[[#This Row],[E]],".",Tabela813[[#This Row],[D1]],".",Tabela813[[#This Row],[D2]],".",Tabela813[[#This Row],[D3]],".",Tabela813[[#This Row],[T]],".",Tabela813[[#This Row],[D4]]),"")</f>
        <v>1.6.3.1.00.0.0.00</v>
      </c>
      <c r="L711" s="27" t="s">
        <v>300</v>
      </c>
      <c r="M711" s="21" t="str">
        <f t="shared" si="11"/>
        <v>S</v>
      </c>
      <c r="N711" s="21">
        <f>IF(VALUE(Tabela813[[#This Row],[RED]]) &gt; 0,1,0) + IF(VALUE(J711)&gt;0,8,IF(VALUE(I711)&gt;0,7,IF(VALUE(H711)&gt;0,6,IF(VALUE(G711)&gt;0,5,IF(VALUE(F711)&gt;0,4,IF(VALUE(E711)&gt;0,3,IF(VALUE(D711)&gt;0,2,1)))))))</f>
        <v>4</v>
      </c>
      <c r="O711" s="26" t="s">
        <v>45</v>
      </c>
      <c r="P711" s="1" t="s">
        <v>299</v>
      </c>
      <c r="Q711" s="1"/>
      <c r="R711" s="21"/>
      <c r="S711" s="7" t="str">
        <f>Tabela813[[#This Row],[NR]]&amp;" - "&amp;Tabela813[[#This Row],[Especificação]]</f>
        <v>1.6.3.1.00.0.0.00 - Serviços de Atendimento à Saúde</v>
      </c>
      <c r="T711" s="7" t="str">
        <f>Tabela813[[#This Row],[NR]]&amp;" - "&amp;Tabela813[[#This Row],[Especificação]]</f>
        <v>1.6.3.1.00.0.0.00 - Serviços de Atendimento à Saúde</v>
      </c>
      <c r="U711" s="7" t="str">
        <f>Tabela813[[#This Row],[NR]]&amp; " - "&amp;Tabela813[[#This Row],[Especificação]]</f>
        <v>1.6.3.1.00.0.0.00 - Serviços de Atendimento à Saúde</v>
      </c>
    </row>
    <row r="712" spans="1:21" ht="30" x14ac:dyDescent="0.25">
      <c r="A712" s="84"/>
      <c r="B712" s="73"/>
      <c r="C712" s="26" t="s">
        <v>1558</v>
      </c>
      <c r="D712" s="26" t="s">
        <v>1563</v>
      </c>
      <c r="E712" s="26" t="s">
        <v>1559</v>
      </c>
      <c r="F712" s="26" t="s">
        <v>1558</v>
      </c>
      <c r="G712" s="26" t="s">
        <v>1591</v>
      </c>
      <c r="H712" s="26" t="s">
        <v>1561</v>
      </c>
      <c r="I712" s="26" t="s">
        <v>1561</v>
      </c>
      <c r="J712" s="26" t="s">
        <v>1564</v>
      </c>
      <c r="K712" s="21" t="str">
        <f>IF(Tabela813[[#This Row],[C]]&lt;&gt;"",IF(Tabela813[[#This Row],[RED]]&lt;&gt;"",(Tabela813[[#This Row],[RED]] &amp; "."),"") &amp; CONCATENATE(Tabela813[[#This Row],[C]],".",Tabela813[[#This Row],[O]],".",Tabela813[[#This Row],[E]],".",Tabela813[[#This Row],[D1]],".",Tabela813[[#This Row],[D2]],".",Tabela813[[#This Row],[D3]],".",Tabela813[[#This Row],[T]],".",Tabela813[[#This Row],[D4]]),"")</f>
        <v>1.6.3.1.50.0.0.00</v>
      </c>
      <c r="L712" s="27" t="s">
        <v>302</v>
      </c>
      <c r="M712" s="21" t="str">
        <f t="shared" si="11"/>
        <v>S</v>
      </c>
      <c r="N712" s="21">
        <f>IF(VALUE(Tabela813[[#This Row],[RED]]) &gt; 0,1,0) + IF(VALUE(J712)&gt;0,8,IF(VALUE(I712)&gt;0,7,IF(VALUE(H712)&gt;0,6,IF(VALUE(G712)&gt;0,5,IF(VALUE(F712)&gt;0,4,IF(VALUE(E712)&gt;0,3,IF(VALUE(D712)&gt;0,2,1)))))))</f>
        <v>5</v>
      </c>
      <c r="O712" s="26" t="s">
        <v>55</v>
      </c>
      <c r="P712" s="1" t="s">
        <v>303</v>
      </c>
      <c r="Q712" s="1"/>
      <c r="R712" s="21"/>
      <c r="S712" s="7" t="str">
        <f>Tabela813[[#This Row],[NR]]&amp;" - "&amp;Tabela813[[#This Row],[Especificação]]</f>
        <v>1.6.3.1.50.0.0.00 - Serviços Hospitalares</v>
      </c>
      <c r="T712" s="7" t="str">
        <f>Tabela813[[#This Row],[NR]]&amp;" - "&amp;Tabela813[[#This Row],[Especificação]]</f>
        <v>1.6.3.1.50.0.0.00 - Serviços Hospitalares</v>
      </c>
      <c r="U712" s="7" t="str">
        <f>Tabela813[[#This Row],[NR]]&amp; " - "&amp;Tabela813[[#This Row],[Especificação]]</f>
        <v>1.6.3.1.50.0.0.00 - Serviços Hospitalares</v>
      </c>
    </row>
    <row r="713" spans="1:21" ht="30" x14ac:dyDescent="0.25">
      <c r="A713" s="84"/>
      <c r="B713" s="73"/>
      <c r="C713" s="26" t="s">
        <v>1558</v>
      </c>
      <c r="D713" s="26" t="s">
        <v>1563</v>
      </c>
      <c r="E713" s="26" t="s">
        <v>1559</v>
      </c>
      <c r="F713" s="26" t="s">
        <v>1558</v>
      </c>
      <c r="G713" s="26" t="s">
        <v>1591</v>
      </c>
      <c r="H713" s="26" t="s">
        <v>1561</v>
      </c>
      <c r="I713" s="26" t="s">
        <v>1558</v>
      </c>
      <c r="J713" s="26" t="s">
        <v>1564</v>
      </c>
      <c r="K713" s="21" t="str">
        <f>IF(Tabela813[[#This Row],[C]]&lt;&gt;"",IF(Tabela813[[#This Row],[RED]]&lt;&gt;"",(Tabela813[[#This Row],[RED]] &amp; "."),"") &amp; CONCATENATE(Tabela813[[#This Row],[C]],".",Tabela813[[#This Row],[O]],".",Tabela813[[#This Row],[E]],".",Tabela813[[#This Row],[D1]],".",Tabela813[[#This Row],[D2]],".",Tabela813[[#This Row],[D3]],".",Tabela813[[#This Row],[T]],".",Tabela813[[#This Row],[D4]]),"")</f>
        <v>1.6.3.1.50.0.1.00</v>
      </c>
      <c r="L713" s="27" t="s">
        <v>1286</v>
      </c>
      <c r="M713" s="21" t="str">
        <f t="shared" si="11"/>
        <v>A</v>
      </c>
      <c r="N713" s="21">
        <f>IF(VALUE(Tabela813[[#This Row],[RED]]) &gt; 0,1,0) + IF(VALUE(J713)&gt;0,8,IF(VALUE(I713)&gt;0,7,IF(VALUE(H713)&gt;0,6,IF(VALUE(G713)&gt;0,5,IF(VALUE(F713)&gt;0,4,IF(VALUE(E713)&gt;0,3,IF(VALUE(D713)&gt;0,2,1)))))))</f>
        <v>7</v>
      </c>
      <c r="O713" s="26" t="s">
        <v>55</v>
      </c>
      <c r="P713" s="1" t="s">
        <v>303</v>
      </c>
      <c r="Q713" s="1"/>
      <c r="R713" s="21"/>
      <c r="S713" s="7" t="str">
        <f>Tabela813[[#This Row],[NR]]&amp;" - "&amp;Tabela813[[#This Row],[Especificação]]</f>
        <v>1.6.3.1.50.0.1.00 - Serviços Hospitalares - Principal</v>
      </c>
      <c r="T713" s="7" t="str">
        <f>Tabela813[[#This Row],[NR]]&amp;" - "&amp;Tabela813[[#This Row],[Especificação]]</f>
        <v>1.6.3.1.50.0.1.00 - Serviços Hospitalares - Principal</v>
      </c>
      <c r="U713" s="7" t="str">
        <f>Tabela813[[#This Row],[NR]]&amp; " - "&amp;Tabela813[[#This Row],[Especificação]]</f>
        <v>1.6.3.1.50.0.1.00 - Serviços Hospitalares - Principal</v>
      </c>
    </row>
    <row r="714" spans="1:21" ht="30" x14ac:dyDescent="0.25">
      <c r="A714" s="84"/>
      <c r="B714" s="73"/>
      <c r="C714" s="26" t="s">
        <v>1558</v>
      </c>
      <c r="D714" s="26" t="s">
        <v>1563</v>
      </c>
      <c r="E714" s="26" t="s">
        <v>1559</v>
      </c>
      <c r="F714" s="26" t="s">
        <v>1558</v>
      </c>
      <c r="G714" s="26" t="s">
        <v>1591</v>
      </c>
      <c r="H714" s="26" t="s">
        <v>1561</v>
      </c>
      <c r="I714" s="26" t="s">
        <v>1567</v>
      </c>
      <c r="J714" s="26" t="s">
        <v>1564</v>
      </c>
      <c r="K714" s="21" t="str">
        <f>IF(Tabela813[[#This Row],[C]]&lt;&gt;"",IF(Tabela813[[#This Row],[RED]]&lt;&gt;"",(Tabela813[[#This Row],[RED]] &amp; "."),"") &amp; CONCATENATE(Tabela813[[#This Row],[C]],".",Tabela813[[#This Row],[O]],".",Tabela813[[#This Row],[E]],".",Tabela813[[#This Row],[D1]],".",Tabela813[[#This Row],[D2]],".",Tabela813[[#This Row],[D3]],".",Tabela813[[#This Row],[T]],".",Tabela813[[#This Row],[D4]]),"")</f>
        <v>1.6.3.1.50.0.2.00</v>
      </c>
      <c r="L714" s="27" t="s">
        <v>1287</v>
      </c>
      <c r="M714" s="21" t="str">
        <f t="shared" si="11"/>
        <v>A</v>
      </c>
      <c r="N714" s="21">
        <f>IF(VALUE(Tabela813[[#This Row],[RED]]) &gt; 0,1,0) + IF(VALUE(J714)&gt;0,8,IF(VALUE(I714)&gt;0,7,IF(VALUE(H714)&gt;0,6,IF(VALUE(G714)&gt;0,5,IF(VALUE(F714)&gt;0,4,IF(VALUE(E714)&gt;0,3,IF(VALUE(D714)&gt;0,2,1)))))))</f>
        <v>7</v>
      </c>
      <c r="O714" s="26" t="s">
        <v>55</v>
      </c>
      <c r="P714" s="1" t="s">
        <v>303</v>
      </c>
      <c r="Q714" s="1"/>
      <c r="R714" s="21"/>
      <c r="S714" s="7" t="str">
        <f>Tabela813[[#This Row],[NR]]&amp;" - "&amp;Tabela813[[#This Row],[Especificação]]</f>
        <v>1.6.3.1.50.0.2.00 - Serviços Hospitalares - Multas e Juros de Mora</v>
      </c>
      <c r="T714" s="7" t="str">
        <f>Tabela813[[#This Row],[NR]]&amp;" - "&amp;Tabela813[[#This Row],[Especificação]]</f>
        <v>1.6.3.1.50.0.2.00 - Serviços Hospitalares - Multas e Juros de Mora</v>
      </c>
      <c r="U714" s="7" t="str">
        <f>Tabela813[[#This Row],[NR]]&amp; " - "&amp;Tabela813[[#This Row],[Especificação]]</f>
        <v>1.6.3.1.50.0.2.00 - Serviços Hospitalares - Multas e Juros de Mora</v>
      </c>
    </row>
    <row r="715" spans="1:21" ht="30" x14ac:dyDescent="0.25">
      <c r="A715" s="84"/>
      <c r="B715" s="73"/>
      <c r="C715" s="26" t="s">
        <v>1558</v>
      </c>
      <c r="D715" s="26" t="s">
        <v>1563</v>
      </c>
      <c r="E715" s="26" t="s">
        <v>1559</v>
      </c>
      <c r="F715" s="26" t="s">
        <v>1558</v>
      </c>
      <c r="G715" s="26" t="s">
        <v>1591</v>
      </c>
      <c r="H715" s="26" t="s">
        <v>1561</v>
      </c>
      <c r="I715" s="26" t="s">
        <v>1559</v>
      </c>
      <c r="J715" s="26" t="s">
        <v>1564</v>
      </c>
      <c r="K715" s="21" t="str">
        <f>IF(Tabela813[[#This Row],[C]]&lt;&gt;"",IF(Tabela813[[#This Row],[RED]]&lt;&gt;"",(Tabela813[[#This Row],[RED]] &amp; "."),"") &amp; CONCATENATE(Tabela813[[#This Row],[C]],".",Tabela813[[#This Row],[O]],".",Tabela813[[#This Row],[E]],".",Tabela813[[#This Row],[D1]],".",Tabela813[[#This Row],[D2]],".",Tabela813[[#This Row],[D3]],".",Tabela813[[#This Row],[T]],".",Tabela813[[#This Row],[D4]]),"")</f>
        <v>1.6.3.1.50.0.3.00</v>
      </c>
      <c r="L715" s="27" t="s">
        <v>1288</v>
      </c>
      <c r="M715" s="21" t="str">
        <f t="shared" si="11"/>
        <v>A</v>
      </c>
      <c r="N715" s="21">
        <f>IF(VALUE(Tabela813[[#This Row],[RED]]) &gt; 0,1,0) + IF(VALUE(J715)&gt;0,8,IF(VALUE(I715)&gt;0,7,IF(VALUE(H715)&gt;0,6,IF(VALUE(G715)&gt;0,5,IF(VALUE(F715)&gt;0,4,IF(VALUE(E715)&gt;0,3,IF(VALUE(D715)&gt;0,2,1)))))))</f>
        <v>7</v>
      </c>
      <c r="O715" s="26" t="s">
        <v>55</v>
      </c>
      <c r="P715" s="1" t="s">
        <v>303</v>
      </c>
      <c r="Q715" s="1"/>
      <c r="R715" s="21"/>
      <c r="S715" s="7" t="str">
        <f>Tabela813[[#This Row],[NR]]&amp;" - "&amp;Tabela813[[#This Row],[Especificação]]</f>
        <v>1.6.3.1.50.0.3.00 - Serviços Hospitalares - Dívida Ativa</v>
      </c>
      <c r="T715" s="7" t="str">
        <f>Tabela813[[#This Row],[NR]]&amp;" - "&amp;Tabela813[[#This Row],[Especificação]]</f>
        <v>1.6.3.1.50.0.3.00 - Serviços Hospitalares - Dívida Ativa</v>
      </c>
      <c r="U715" s="7" t="str">
        <f>Tabela813[[#This Row],[NR]]&amp; " - "&amp;Tabela813[[#This Row],[Especificação]]</f>
        <v>1.6.3.1.50.0.3.00 - Serviços Hospitalares - Dívida Ativa</v>
      </c>
    </row>
    <row r="716" spans="1:21" ht="30" x14ac:dyDescent="0.25">
      <c r="A716" s="84"/>
      <c r="B716" s="73"/>
      <c r="C716" s="26" t="s">
        <v>1558</v>
      </c>
      <c r="D716" s="26" t="s">
        <v>1563</v>
      </c>
      <c r="E716" s="26" t="s">
        <v>1559</v>
      </c>
      <c r="F716" s="26" t="s">
        <v>1558</v>
      </c>
      <c r="G716" s="26" t="s">
        <v>1591</v>
      </c>
      <c r="H716" s="26" t="s">
        <v>1561</v>
      </c>
      <c r="I716" s="26" t="s">
        <v>1568</v>
      </c>
      <c r="J716" s="26" t="s">
        <v>1564</v>
      </c>
      <c r="K716" s="21" t="str">
        <f>IF(Tabela813[[#This Row],[C]]&lt;&gt;"",IF(Tabela813[[#This Row],[RED]]&lt;&gt;"",(Tabela813[[#This Row],[RED]] &amp; "."),"") &amp; CONCATENATE(Tabela813[[#This Row],[C]],".",Tabela813[[#This Row],[O]],".",Tabela813[[#This Row],[E]],".",Tabela813[[#This Row],[D1]],".",Tabela813[[#This Row],[D2]],".",Tabela813[[#This Row],[D3]],".",Tabela813[[#This Row],[T]],".",Tabela813[[#This Row],[D4]]),"")</f>
        <v>1.6.3.1.50.0.4.00</v>
      </c>
      <c r="L716" s="27" t="s">
        <v>1289</v>
      </c>
      <c r="M716" s="21" t="str">
        <f t="shared" si="11"/>
        <v>A</v>
      </c>
      <c r="N716" s="21">
        <f>IF(VALUE(Tabela813[[#This Row],[RED]]) &gt; 0,1,0) + IF(VALUE(J716)&gt;0,8,IF(VALUE(I716)&gt;0,7,IF(VALUE(H716)&gt;0,6,IF(VALUE(G716)&gt;0,5,IF(VALUE(F716)&gt;0,4,IF(VALUE(E716)&gt;0,3,IF(VALUE(D716)&gt;0,2,1)))))))</f>
        <v>7</v>
      </c>
      <c r="O716" s="26" t="s">
        <v>55</v>
      </c>
      <c r="P716" s="1" t="s">
        <v>303</v>
      </c>
      <c r="Q716" s="1"/>
      <c r="R716" s="21"/>
      <c r="S716" s="7" t="str">
        <f>Tabela813[[#This Row],[NR]]&amp;" - "&amp;Tabela813[[#This Row],[Especificação]]</f>
        <v>1.6.3.1.50.0.4.00 - Serviços Hospitalares - Dívida Ativa - Multas e Juros de Mora da Dívida Ativa</v>
      </c>
      <c r="T716" s="7" t="str">
        <f>Tabela813[[#This Row],[NR]]&amp;" - "&amp;Tabela813[[#This Row],[Especificação]]</f>
        <v>1.6.3.1.50.0.4.00 - Serviços Hospitalares - Dívida Ativa - Multas e Juros de Mora da Dívida Ativa</v>
      </c>
      <c r="U716" s="7" t="str">
        <f>Tabela813[[#This Row],[NR]]&amp; " - "&amp;Tabela813[[#This Row],[Especificação]]</f>
        <v>1.6.3.1.50.0.4.00 - Serviços Hospitalares - Dívida Ativa - Multas e Juros de Mora da Dívida Ativa</v>
      </c>
    </row>
    <row r="717" spans="1:21" ht="30" x14ac:dyDescent="0.25">
      <c r="A717" s="84"/>
      <c r="B717" s="73"/>
      <c r="C717" s="26" t="s">
        <v>1558</v>
      </c>
      <c r="D717" s="26" t="s">
        <v>1563</v>
      </c>
      <c r="E717" s="26" t="s">
        <v>1559</v>
      </c>
      <c r="F717" s="26" t="s">
        <v>1558</v>
      </c>
      <c r="G717" s="26" t="s">
        <v>1591</v>
      </c>
      <c r="H717" s="26" t="s">
        <v>1561</v>
      </c>
      <c r="I717" s="26" t="s">
        <v>1569</v>
      </c>
      <c r="J717" s="26" t="s">
        <v>1564</v>
      </c>
      <c r="K717" s="21" t="str">
        <f>IF(Tabela813[[#This Row],[C]]&lt;&gt;"",IF(Tabela813[[#This Row],[RED]]&lt;&gt;"",(Tabela813[[#This Row],[RED]] &amp; "."),"") &amp; CONCATENATE(Tabela813[[#This Row],[C]],".",Tabela813[[#This Row],[O]],".",Tabela813[[#This Row],[E]],".",Tabela813[[#This Row],[D1]],".",Tabela813[[#This Row],[D2]],".",Tabela813[[#This Row],[D3]],".",Tabela813[[#This Row],[T]],".",Tabela813[[#This Row],[D4]]),"")</f>
        <v>1.6.3.1.50.0.5.00</v>
      </c>
      <c r="L717" s="27" t="s">
        <v>1290</v>
      </c>
      <c r="M717" s="21" t="str">
        <f t="shared" si="11"/>
        <v>A</v>
      </c>
      <c r="N717" s="21">
        <f>IF(VALUE(Tabela813[[#This Row],[RED]]) &gt; 0,1,0) + IF(VALUE(J717)&gt;0,8,IF(VALUE(I717)&gt;0,7,IF(VALUE(H717)&gt;0,6,IF(VALUE(G717)&gt;0,5,IF(VALUE(F717)&gt;0,4,IF(VALUE(E717)&gt;0,3,IF(VALUE(D717)&gt;0,2,1)))))))</f>
        <v>7</v>
      </c>
      <c r="O717" s="26" t="s">
        <v>55</v>
      </c>
      <c r="P717" s="1" t="s">
        <v>303</v>
      </c>
      <c r="Q717" s="1"/>
      <c r="R717" s="21"/>
      <c r="S717" s="7" t="str">
        <f>Tabela813[[#This Row],[NR]]&amp;" - "&amp;Tabela813[[#This Row],[Especificação]]</f>
        <v>1.6.3.1.50.0.5.00 - Serviços Hospitalares - Multas</v>
      </c>
      <c r="T717" s="7" t="str">
        <f>Tabela813[[#This Row],[NR]]&amp;" - "&amp;Tabela813[[#This Row],[Especificação]]</f>
        <v>1.6.3.1.50.0.5.00 - Serviços Hospitalares - Multas</v>
      </c>
      <c r="U717" s="7" t="str">
        <f>Tabela813[[#This Row],[NR]]&amp; " - "&amp;Tabela813[[#This Row],[Especificação]]</f>
        <v>1.6.3.1.50.0.5.00 - Serviços Hospitalares - Multas</v>
      </c>
    </row>
    <row r="718" spans="1:21" ht="30" x14ac:dyDescent="0.25">
      <c r="A718" s="84"/>
      <c r="B718" s="73"/>
      <c r="C718" s="26" t="s">
        <v>1558</v>
      </c>
      <c r="D718" s="26" t="s">
        <v>1563</v>
      </c>
      <c r="E718" s="26" t="s">
        <v>1559</v>
      </c>
      <c r="F718" s="26" t="s">
        <v>1558</v>
      </c>
      <c r="G718" s="26" t="s">
        <v>1591</v>
      </c>
      <c r="H718" s="26" t="s">
        <v>1561</v>
      </c>
      <c r="I718" s="26" t="s">
        <v>1563</v>
      </c>
      <c r="J718" s="26" t="s">
        <v>1564</v>
      </c>
      <c r="K718" s="21" t="str">
        <f>IF(Tabela813[[#This Row],[C]]&lt;&gt;"",IF(Tabela813[[#This Row],[RED]]&lt;&gt;"",(Tabela813[[#This Row],[RED]] &amp; "."),"") &amp; CONCATENATE(Tabela813[[#This Row],[C]],".",Tabela813[[#This Row],[O]],".",Tabela813[[#This Row],[E]],".",Tabela813[[#This Row],[D1]],".",Tabela813[[#This Row],[D2]],".",Tabela813[[#This Row],[D3]],".",Tabela813[[#This Row],[T]],".",Tabela813[[#This Row],[D4]]),"")</f>
        <v>1.6.3.1.50.0.6.00</v>
      </c>
      <c r="L718" s="27" t="s">
        <v>1291</v>
      </c>
      <c r="M718" s="21" t="str">
        <f t="shared" si="11"/>
        <v>A</v>
      </c>
      <c r="N718" s="21">
        <f>IF(VALUE(Tabela813[[#This Row],[RED]]) &gt; 0,1,0) + IF(VALUE(J718)&gt;0,8,IF(VALUE(I718)&gt;0,7,IF(VALUE(H718)&gt;0,6,IF(VALUE(G718)&gt;0,5,IF(VALUE(F718)&gt;0,4,IF(VALUE(E718)&gt;0,3,IF(VALUE(D718)&gt;0,2,1)))))))</f>
        <v>7</v>
      </c>
      <c r="O718" s="26" t="s">
        <v>55</v>
      </c>
      <c r="P718" s="1" t="s">
        <v>303</v>
      </c>
      <c r="Q718" s="1"/>
      <c r="R718" s="21"/>
      <c r="S718" s="7" t="str">
        <f>Tabela813[[#This Row],[NR]]&amp;" - "&amp;Tabela813[[#This Row],[Especificação]]</f>
        <v>1.6.3.1.50.0.6.00 - Serviços Hospitalares - Juros de Mora</v>
      </c>
      <c r="T718" s="7" t="str">
        <f>Tabela813[[#This Row],[NR]]&amp;" - "&amp;Tabela813[[#This Row],[Especificação]]</f>
        <v>1.6.3.1.50.0.6.00 - Serviços Hospitalares - Juros de Mora</v>
      </c>
      <c r="U718" s="7" t="str">
        <f>Tabela813[[#This Row],[NR]]&amp; " - "&amp;Tabela813[[#This Row],[Especificação]]</f>
        <v>1.6.3.1.50.0.6.00 - Serviços Hospitalares - Juros de Mora</v>
      </c>
    </row>
    <row r="719" spans="1:21" ht="30" x14ac:dyDescent="0.25">
      <c r="A719" s="84"/>
      <c r="B719" s="73"/>
      <c r="C719" s="26" t="s">
        <v>1558</v>
      </c>
      <c r="D719" s="26" t="s">
        <v>1563</v>
      </c>
      <c r="E719" s="26" t="s">
        <v>1559</v>
      </c>
      <c r="F719" s="26" t="s">
        <v>1558</v>
      </c>
      <c r="G719" s="26" t="s">
        <v>1591</v>
      </c>
      <c r="H719" s="26" t="s">
        <v>1561</v>
      </c>
      <c r="I719" s="26" t="s">
        <v>1565</v>
      </c>
      <c r="J719" s="26" t="s">
        <v>1564</v>
      </c>
      <c r="K719" s="21" t="str">
        <f>IF(Tabela813[[#This Row],[C]]&lt;&gt;"",IF(Tabela813[[#This Row],[RED]]&lt;&gt;"",(Tabela813[[#This Row],[RED]] &amp; "."),"") &amp; CONCATENATE(Tabela813[[#This Row],[C]],".",Tabela813[[#This Row],[O]],".",Tabela813[[#This Row],[E]],".",Tabela813[[#This Row],[D1]],".",Tabela813[[#This Row],[D2]],".",Tabela813[[#This Row],[D3]],".",Tabela813[[#This Row],[T]],".",Tabela813[[#This Row],[D4]]),"")</f>
        <v>1.6.3.1.50.0.7.00</v>
      </c>
      <c r="L719" s="27" t="s">
        <v>1292</v>
      </c>
      <c r="M719" s="21" t="str">
        <f t="shared" si="11"/>
        <v>A</v>
      </c>
      <c r="N719" s="21">
        <f>IF(VALUE(Tabela813[[#This Row],[RED]]) &gt; 0,1,0) + IF(VALUE(J719)&gt;0,8,IF(VALUE(I719)&gt;0,7,IF(VALUE(H719)&gt;0,6,IF(VALUE(G719)&gt;0,5,IF(VALUE(F719)&gt;0,4,IF(VALUE(E719)&gt;0,3,IF(VALUE(D719)&gt;0,2,1)))))))</f>
        <v>7</v>
      </c>
      <c r="O719" s="26" t="s">
        <v>55</v>
      </c>
      <c r="P719" s="1" t="s">
        <v>303</v>
      </c>
      <c r="Q719" s="1"/>
      <c r="R719" s="21"/>
      <c r="S719" s="7" t="str">
        <f>Tabela813[[#This Row],[NR]]&amp;" - "&amp;Tabela813[[#This Row],[Especificação]]</f>
        <v>1.6.3.1.50.0.7.00 - Serviços Hospitalares - Dívida Ativa - Multas da Dívida Ativa</v>
      </c>
      <c r="T719" s="7" t="str">
        <f>Tabela813[[#This Row],[NR]]&amp;" - "&amp;Tabela813[[#This Row],[Especificação]]</f>
        <v>1.6.3.1.50.0.7.00 - Serviços Hospitalares - Dívida Ativa - Multas da Dívida Ativa</v>
      </c>
      <c r="U719" s="7" t="str">
        <f>Tabela813[[#This Row],[NR]]&amp; " - "&amp;Tabela813[[#This Row],[Especificação]]</f>
        <v>1.6.3.1.50.0.7.00 - Serviços Hospitalares - Dívida Ativa - Multas da Dívida Ativa</v>
      </c>
    </row>
    <row r="720" spans="1:21" ht="30" x14ac:dyDescent="0.25">
      <c r="A720" s="84"/>
      <c r="B720" s="73"/>
      <c r="C720" s="26" t="s">
        <v>1558</v>
      </c>
      <c r="D720" s="26" t="s">
        <v>1563</v>
      </c>
      <c r="E720" s="26" t="s">
        <v>1559</v>
      </c>
      <c r="F720" s="26" t="s">
        <v>1558</v>
      </c>
      <c r="G720" s="26" t="s">
        <v>1591</v>
      </c>
      <c r="H720" s="26" t="s">
        <v>1561</v>
      </c>
      <c r="I720" s="26" t="s">
        <v>1566</v>
      </c>
      <c r="J720" s="26" t="s">
        <v>1564</v>
      </c>
      <c r="K720" s="21" t="str">
        <f>IF(Tabela813[[#This Row],[C]]&lt;&gt;"",IF(Tabela813[[#This Row],[RED]]&lt;&gt;"",(Tabela813[[#This Row],[RED]] &amp; "."),"") &amp; CONCATENATE(Tabela813[[#This Row],[C]],".",Tabela813[[#This Row],[O]],".",Tabela813[[#This Row],[E]],".",Tabela813[[#This Row],[D1]],".",Tabela813[[#This Row],[D2]],".",Tabela813[[#This Row],[D3]],".",Tabela813[[#This Row],[T]],".",Tabela813[[#This Row],[D4]]),"")</f>
        <v>1.6.3.1.50.0.8.00</v>
      </c>
      <c r="L720" s="27" t="s">
        <v>1293</v>
      </c>
      <c r="M720" s="21" t="str">
        <f t="shared" si="11"/>
        <v>A</v>
      </c>
      <c r="N720" s="21">
        <f>IF(VALUE(Tabela813[[#This Row],[RED]]) &gt; 0,1,0) + IF(VALUE(J720)&gt;0,8,IF(VALUE(I720)&gt;0,7,IF(VALUE(H720)&gt;0,6,IF(VALUE(G720)&gt;0,5,IF(VALUE(F720)&gt;0,4,IF(VALUE(E720)&gt;0,3,IF(VALUE(D720)&gt;0,2,1)))))))</f>
        <v>7</v>
      </c>
      <c r="O720" s="26" t="s">
        <v>55</v>
      </c>
      <c r="P720" s="1" t="s">
        <v>303</v>
      </c>
      <c r="Q720" s="1"/>
      <c r="R720" s="21"/>
      <c r="S720" s="7" t="str">
        <f>Tabela813[[#This Row],[NR]]&amp;" - "&amp;Tabela813[[#This Row],[Especificação]]</f>
        <v>1.6.3.1.50.0.8.00 - Serviços Hospitalares - Juros de Mora da Dívida Ativa</v>
      </c>
      <c r="T720" s="7" t="str">
        <f>Tabela813[[#This Row],[NR]]&amp;" - "&amp;Tabela813[[#This Row],[Especificação]]</f>
        <v>1.6.3.1.50.0.8.00 - Serviços Hospitalares - Juros de Mora da Dívida Ativa</v>
      </c>
      <c r="U720" s="7" t="str">
        <f>Tabela813[[#This Row],[NR]]&amp; " - "&amp;Tabela813[[#This Row],[Especificação]]</f>
        <v>1.6.3.1.50.0.8.00 - Serviços Hospitalares - Juros de Mora da Dívida Ativa</v>
      </c>
    </row>
    <row r="721" spans="1:21" ht="30" x14ac:dyDescent="0.25">
      <c r="A721" s="84"/>
      <c r="B721" s="73"/>
      <c r="C721" s="26" t="s">
        <v>1558</v>
      </c>
      <c r="D721" s="26" t="s">
        <v>1563</v>
      </c>
      <c r="E721" s="26" t="s">
        <v>1559</v>
      </c>
      <c r="F721" s="26" t="s">
        <v>1558</v>
      </c>
      <c r="G721" s="26" t="s">
        <v>1596</v>
      </c>
      <c r="H721" s="26" t="s">
        <v>1561</v>
      </c>
      <c r="I721" s="26" t="s">
        <v>1561</v>
      </c>
      <c r="J721" s="26" t="s">
        <v>1564</v>
      </c>
      <c r="K721" s="21" t="str">
        <f>IF(Tabela813[[#This Row],[C]]&lt;&gt;"",IF(Tabela813[[#This Row],[RED]]&lt;&gt;"",(Tabela813[[#This Row],[RED]] &amp; "."),"") &amp; CONCATENATE(Tabela813[[#This Row],[C]],".",Tabela813[[#This Row],[O]],".",Tabela813[[#This Row],[E]],".",Tabela813[[#This Row],[D1]],".",Tabela813[[#This Row],[D2]],".",Tabela813[[#This Row],[D3]],".",Tabela813[[#This Row],[T]],".",Tabela813[[#This Row],[D4]]),"")</f>
        <v>1.6.3.1.51.0.0.00</v>
      </c>
      <c r="L721" s="27" t="s">
        <v>304</v>
      </c>
      <c r="M721" s="21" t="str">
        <f t="shared" si="11"/>
        <v>S</v>
      </c>
      <c r="N721" s="21">
        <f>IF(VALUE(Tabela813[[#This Row],[RED]]) &gt; 0,1,0) + IF(VALUE(J721)&gt;0,8,IF(VALUE(I721)&gt;0,7,IF(VALUE(H721)&gt;0,6,IF(VALUE(G721)&gt;0,5,IF(VALUE(F721)&gt;0,4,IF(VALUE(E721)&gt;0,3,IF(VALUE(D721)&gt;0,2,1)))))))</f>
        <v>5</v>
      </c>
      <c r="O721" s="26" t="s">
        <v>55</v>
      </c>
      <c r="P721" s="1" t="s">
        <v>305</v>
      </c>
      <c r="Q721" s="1"/>
      <c r="R721" s="21"/>
      <c r="S721" s="7" t="str">
        <f>Tabela813[[#This Row],[NR]]&amp;" - "&amp;Tabela813[[#This Row],[Especificação]]</f>
        <v>1.6.3.1.51.0.0.00 - Serviços de Registro, Análise e Controle da Saúde</v>
      </c>
      <c r="T721" s="7" t="str">
        <f>Tabela813[[#This Row],[NR]]&amp;" - "&amp;Tabela813[[#This Row],[Especificação]]</f>
        <v>1.6.3.1.51.0.0.00 - Serviços de Registro, Análise e Controle da Saúde</v>
      </c>
      <c r="U721" s="7" t="str">
        <f>Tabela813[[#This Row],[NR]]&amp; " - "&amp;Tabela813[[#This Row],[Especificação]]</f>
        <v>1.6.3.1.51.0.0.00 - Serviços de Registro, Análise e Controle da Saúde</v>
      </c>
    </row>
    <row r="722" spans="1:21" ht="30" x14ac:dyDescent="0.25">
      <c r="A722" s="84"/>
      <c r="B722" s="73"/>
      <c r="C722" s="26" t="s">
        <v>1558</v>
      </c>
      <c r="D722" s="26" t="s">
        <v>1563</v>
      </c>
      <c r="E722" s="26" t="s">
        <v>1559</v>
      </c>
      <c r="F722" s="26" t="s">
        <v>1558</v>
      </c>
      <c r="G722" s="26" t="s">
        <v>1596</v>
      </c>
      <c r="H722" s="26" t="s">
        <v>1561</v>
      </c>
      <c r="I722" s="26" t="s">
        <v>1558</v>
      </c>
      <c r="J722" s="26" t="s">
        <v>1564</v>
      </c>
      <c r="K722" s="21" t="str">
        <f>IF(Tabela813[[#This Row],[C]]&lt;&gt;"",IF(Tabela813[[#This Row],[RED]]&lt;&gt;"",(Tabela813[[#This Row],[RED]] &amp; "."),"") &amp; CONCATENATE(Tabela813[[#This Row],[C]],".",Tabela813[[#This Row],[O]],".",Tabela813[[#This Row],[E]],".",Tabela813[[#This Row],[D1]],".",Tabela813[[#This Row],[D2]],".",Tabela813[[#This Row],[D3]],".",Tabela813[[#This Row],[T]],".",Tabela813[[#This Row],[D4]]),"")</f>
        <v>1.6.3.1.51.0.1.00</v>
      </c>
      <c r="L722" s="27" t="s">
        <v>1294</v>
      </c>
      <c r="M722" s="21" t="str">
        <f t="shared" si="11"/>
        <v>A</v>
      </c>
      <c r="N722" s="21">
        <f>IF(VALUE(Tabela813[[#This Row],[RED]]) &gt; 0,1,0) + IF(VALUE(J722)&gt;0,8,IF(VALUE(I722)&gt;0,7,IF(VALUE(H722)&gt;0,6,IF(VALUE(G722)&gt;0,5,IF(VALUE(F722)&gt;0,4,IF(VALUE(E722)&gt;0,3,IF(VALUE(D722)&gt;0,2,1)))))))</f>
        <v>7</v>
      </c>
      <c r="O722" s="26" t="s">
        <v>55</v>
      </c>
      <c r="P722" s="1" t="s">
        <v>305</v>
      </c>
      <c r="Q722" s="1"/>
      <c r="R722" s="21"/>
      <c r="S722" s="7" t="str">
        <f>Tabela813[[#This Row],[NR]]&amp;" - "&amp;Tabela813[[#This Row],[Especificação]]</f>
        <v>1.6.3.1.51.0.1.00 - Serviços de Registro, Análise e Controle da Saúde - Principal</v>
      </c>
      <c r="T722" s="7" t="str">
        <f>Tabela813[[#This Row],[NR]]&amp;" - "&amp;Tabela813[[#This Row],[Especificação]]</f>
        <v>1.6.3.1.51.0.1.00 - Serviços de Registro, Análise e Controle da Saúde - Principal</v>
      </c>
      <c r="U722" s="7" t="str">
        <f>Tabela813[[#This Row],[NR]]&amp; " - "&amp;Tabela813[[#This Row],[Especificação]]</f>
        <v>1.6.3.1.51.0.1.00 - Serviços de Registro, Análise e Controle da Saúde - Principal</v>
      </c>
    </row>
    <row r="723" spans="1:21" ht="30" x14ac:dyDescent="0.25">
      <c r="A723" s="84"/>
      <c r="B723" s="73"/>
      <c r="C723" s="26" t="s">
        <v>1558</v>
      </c>
      <c r="D723" s="26" t="s">
        <v>1563</v>
      </c>
      <c r="E723" s="26" t="s">
        <v>1559</v>
      </c>
      <c r="F723" s="26" t="s">
        <v>1558</v>
      </c>
      <c r="G723" s="26" t="s">
        <v>1596</v>
      </c>
      <c r="H723" s="26" t="s">
        <v>1561</v>
      </c>
      <c r="I723" s="26" t="s">
        <v>1567</v>
      </c>
      <c r="J723" s="26" t="s">
        <v>1564</v>
      </c>
      <c r="K723" s="21" t="str">
        <f>IF(Tabela813[[#This Row],[C]]&lt;&gt;"",IF(Tabela813[[#This Row],[RED]]&lt;&gt;"",(Tabela813[[#This Row],[RED]] &amp; "."),"") &amp; CONCATENATE(Tabela813[[#This Row],[C]],".",Tabela813[[#This Row],[O]],".",Tabela813[[#This Row],[E]],".",Tabela813[[#This Row],[D1]],".",Tabela813[[#This Row],[D2]],".",Tabela813[[#This Row],[D3]],".",Tabela813[[#This Row],[T]],".",Tabela813[[#This Row],[D4]]),"")</f>
        <v>1.6.3.1.51.0.2.00</v>
      </c>
      <c r="L723" s="27" t="s">
        <v>1295</v>
      </c>
      <c r="M723" s="21" t="str">
        <f t="shared" si="11"/>
        <v>A</v>
      </c>
      <c r="N723" s="21">
        <f>IF(VALUE(Tabela813[[#This Row],[RED]]) &gt; 0,1,0) + IF(VALUE(J723)&gt;0,8,IF(VALUE(I723)&gt;0,7,IF(VALUE(H723)&gt;0,6,IF(VALUE(G723)&gt;0,5,IF(VALUE(F723)&gt;0,4,IF(VALUE(E723)&gt;0,3,IF(VALUE(D723)&gt;0,2,1)))))))</f>
        <v>7</v>
      </c>
      <c r="O723" s="26" t="s">
        <v>55</v>
      </c>
      <c r="P723" s="1" t="s">
        <v>305</v>
      </c>
      <c r="Q723" s="1"/>
      <c r="R723" s="21"/>
      <c r="S723" s="7" t="str">
        <f>Tabela813[[#This Row],[NR]]&amp;" - "&amp;Tabela813[[#This Row],[Especificação]]</f>
        <v>1.6.3.1.51.0.2.00 - Serviços de Registro, Análise e Controle da Saúde - Multas e Juros de Mora</v>
      </c>
      <c r="T723" s="7" t="str">
        <f>Tabela813[[#This Row],[NR]]&amp;" - "&amp;Tabela813[[#This Row],[Especificação]]</f>
        <v>1.6.3.1.51.0.2.00 - Serviços de Registro, Análise e Controle da Saúde - Multas e Juros de Mora</v>
      </c>
      <c r="U723" s="7" t="str">
        <f>Tabela813[[#This Row],[NR]]&amp; " - "&amp;Tabela813[[#This Row],[Especificação]]</f>
        <v>1.6.3.1.51.0.2.00 - Serviços de Registro, Análise e Controle da Saúde - Multas e Juros de Mora</v>
      </c>
    </row>
    <row r="724" spans="1:21" ht="30" x14ac:dyDescent="0.25">
      <c r="A724" s="84"/>
      <c r="B724" s="73"/>
      <c r="C724" s="26" t="s">
        <v>1558</v>
      </c>
      <c r="D724" s="26" t="s">
        <v>1563</v>
      </c>
      <c r="E724" s="26" t="s">
        <v>1559</v>
      </c>
      <c r="F724" s="26" t="s">
        <v>1558</v>
      </c>
      <c r="G724" s="26" t="s">
        <v>1596</v>
      </c>
      <c r="H724" s="26" t="s">
        <v>1561</v>
      </c>
      <c r="I724" s="26" t="s">
        <v>1559</v>
      </c>
      <c r="J724" s="26" t="s">
        <v>1564</v>
      </c>
      <c r="K724" s="21" t="str">
        <f>IF(Tabela813[[#This Row],[C]]&lt;&gt;"",IF(Tabela813[[#This Row],[RED]]&lt;&gt;"",(Tabela813[[#This Row],[RED]] &amp; "."),"") &amp; CONCATENATE(Tabela813[[#This Row],[C]],".",Tabela813[[#This Row],[O]],".",Tabela813[[#This Row],[E]],".",Tabela813[[#This Row],[D1]],".",Tabela813[[#This Row],[D2]],".",Tabela813[[#This Row],[D3]],".",Tabela813[[#This Row],[T]],".",Tabela813[[#This Row],[D4]]),"")</f>
        <v>1.6.3.1.51.0.3.00</v>
      </c>
      <c r="L724" s="27" t="s">
        <v>1296</v>
      </c>
      <c r="M724" s="21" t="str">
        <f t="shared" si="11"/>
        <v>A</v>
      </c>
      <c r="N724" s="21">
        <f>IF(VALUE(Tabela813[[#This Row],[RED]]) &gt; 0,1,0) + IF(VALUE(J724)&gt;0,8,IF(VALUE(I724)&gt;0,7,IF(VALUE(H724)&gt;0,6,IF(VALUE(G724)&gt;0,5,IF(VALUE(F724)&gt;0,4,IF(VALUE(E724)&gt;0,3,IF(VALUE(D724)&gt;0,2,1)))))))</f>
        <v>7</v>
      </c>
      <c r="O724" s="26" t="s">
        <v>55</v>
      </c>
      <c r="P724" s="1" t="s">
        <v>305</v>
      </c>
      <c r="Q724" s="1"/>
      <c r="R724" s="21"/>
      <c r="S724" s="7" t="str">
        <f>Tabela813[[#This Row],[NR]]&amp;" - "&amp;Tabela813[[#This Row],[Especificação]]</f>
        <v>1.6.3.1.51.0.3.00 - Serviços de Registro, Análise e Controle da Saúde - Dívida Ativa</v>
      </c>
      <c r="T724" s="7" t="str">
        <f>Tabela813[[#This Row],[NR]]&amp;" - "&amp;Tabela813[[#This Row],[Especificação]]</f>
        <v>1.6.3.1.51.0.3.00 - Serviços de Registro, Análise e Controle da Saúde - Dívida Ativa</v>
      </c>
      <c r="U724" s="7" t="str">
        <f>Tabela813[[#This Row],[NR]]&amp; " - "&amp;Tabela813[[#This Row],[Especificação]]</f>
        <v>1.6.3.1.51.0.3.00 - Serviços de Registro, Análise e Controle da Saúde - Dívida Ativa</v>
      </c>
    </row>
    <row r="725" spans="1:21" ht="30" x14ac:dyDescent="0.25">
      <c r="A725" s="84"/>
      <c r="B725" s="73"/>
      <c r="C725" s="26" t="s">
        <v>1558</v>
      </c>
      <c r="D725" s="26" t="s">
        <v>1563</v>
      </c>
      <c r="E725" s="26" t="s">
        <v>1559</v>
      </c>
      <c r="F725" s="26" t="s">
        <v>1558</v>
      </c>
      <c r="G725" s="26" t="s">
        <v>1596</v>
      </c>
      <c r="H725" s="26" t="s">
        <v>1561</v>
      </c>
      <c r="I725" s="26" t="s">
        <v>1568</v>
      </c>
      <c r="J725" s="26" t="s">
        <v>1564</v>
      </c>
      <c r="K725" s="21" t="str">
        <f>IF(Tabela813[[#This Row],[C]]&lt;&gt;"",IF(Tabela813[[#This Row],[RED]]&lt;&gt;"",(Tabela813[[#This Row],[RED]] &amp; "."),"") &amp; CONCATENATE(Tabela813[[#This Row],[C]],".",Tabela813[[#This Row],[O]],".",Tabela813[[#This Row],[E]],".",Tabela813[[#This Row],[D1]],".",Tabela813[[#This Row],[D2]],".",Tabela813[[#This Row],[D3]],".",Tabela813[[#This Row],[T]],".",Tabela813[[#This Row],[D4]]),"")</f>
        <v>1.6.3.1.51.0.4.00</v>
      </c>
      <c r="L725" s="27" t="s">
        <v>1297</v>
      </c>
      <c r="M725" s="21" t="str">
        <f t="shared" si="11"/>
        <v>A</v>
      </c>
      <c r="N725" s="21">
        <f>IF(VALUE(Tabela813[[#This Row],[RED]]) &gt; 0,1,0) + IF(VALUE(J725)&gt;0,8,IF(VALUE(I725)&gt;0,7,IF(VALUE(H725)&gt;0,6,IF(VALUE(G725)&gt;0,5,IF(VALUE(F725)&gt;0,4,IF(VALUE(E725)&gt;0,3,IF(VALUE(D725)&gt;0,2,1)))))))</f>
        <v>7</v>
      </c>
      <c r="O725" s="26" t="s">
        <v>55</v>
      </c>
      <c r="P725" s="1" t="s">
        <v>305</v>
      </c>
      <c r="Q725" s="1"/>
      <c r="R725" s="21"/>
      <c r="S725" s="7" t="str">
        <f>Tabela813[[#This Row],[NR]]&amp;" - "&amp;Tabela813[[#This Row],[Especificação]]</f>
        <v>1.6.3.1.51.0.4.00 - Serviços de Registro, Análise e Controle da Saúde - Dívida Ativa - Multas e Juros de Mora da Dívida Ativa</v>
      </c>
      <c r="T725" s="7" t="str">
        <f>Tabela813[[#This Row],[NR]]&amp;" - "&amp;Tabela813[[#This Row],[Especificação]]</f>
        <v>1.6.3.1.51.0.4.00 - Serviços de Registro, Análise e Controle da Saúde - Dívida Ativa - Multas e Juros de Mora da Dívida Ativa</v>
      </c>
      <c r="U725" s="7" t="str">
        <f>Tabela813[[#This Row],[NR]]&amp; " - "&amp;Tabela813[[#This Row],[Especificação]]</f>
        <v>1.6.3.1.51.0.4.00 - Serviços de Registro, Análise e Controle da Saúde - Dívida Ativa - Multas e Juros de Mora da Dívida Ativa</v>
      </c>
    </row>
    <row r="726" spans="1:21" ht="30" x14ac:dyDescent="0.25">
      <c r="A726" s="84"/>
      <c r="B726" s="73"/>
      <c r="C726" s="26" t="s">
        <v>1558</v>
      </c>
      <c r="D726" s="26" t="s">
        <v>1563</v>
      </c>
      <c r="E726" s="26" t="s">
        <v>1559</v>
      </c>
      <c r="F726" s="26" t="s">
        <v>1558</v>
      </c>
      <c r="G726" s="26" t="s">
        <v>1596</v>
      </c>
      <c r="H726" s="26" t="s">
        <v>1561</v>
      </c>
      <c r="I726" s="26" t="s">
        <v>1569</v>
      </c>
      <c r="J726" s="26" t="s">
        <v>1564</v>
      </c>
      <c r="K726" s="21" t="str">
        <f>IF(Tabela813[[#This Row],[C]]&lt;&gt;"",IF(Tabela813[[#This Row],[RED]]&lt;&gt;"",(Tabela813[[#This Row],[RED]] &amp; "."),"") &amp; CONCATENATE(Tabela813[[#This Row],[C]],".",Tabela813[[#This Row],[O]],".",Tabela813[[#This Row],[E]],".",Tabela813[[#This Row],[D1]],".",Tabela813[[#This Row],[D2]],".",Tabela813[[#This Row],[D3]],".",Tabela813[[#This Row],[T]],".",Tabela813[[#This Row],[D4]]),"")</f>
        <v>1.6.3.1.51.0.5.00</v>
      </c>
      <c r="L726" s="27" t="s">
        <v>1298</v>
      </c>
      <c r="M726" s="21" t="str">
        <f t="shared" si="11"/>
        <v>A</v>
      </c>
      <c r="N726" s="21">
        <f>IF(VALUE(Tabela813[[#This Row],[RED]]) &gt; 0,1,0) + IF(VALUE(J726)&gt;0,8,IF(VALUE(I726)&gt;0,7,IF(VALUE(H726)&gt;0,6,IF(VALUE(G726)&gt;0,5,IF(VALUE(F726)&gt;0,4,IF(VALUE(E726)&gt;0,3,IF(VALUE(D726)&gt;0,2,1)))))))</f>
        <v>7</v>
      </c>
      <c r="O726" s="26" t="s">
        <v>55</v>
      </c>
      <c r="P726" s="1" t="s">
        <v>305</v>
      </c>
      <c r="Q726" s="1"/>
      <c r="R726" s="21"/>
      <c r="S726" s="7" t="str">
        <f>Tabela813[[#This Row],[NR]]&amp;" - "&amp;Tabela813[[#This Row],[Especificação]]</f>
        <v>1.6.3.1.51.0.5.00 - Serviços de Registro, Análise e Controle da Saúde - Multas</v>
      </c>
      <c r="T726" s="7" t="str">
        <f>Tabela813[[#This Row],[NR]]&amp;" - "&amp;Tabela813[[#This Row],[Especificação]]</f>
        <v>1.6.3.1.51.0.5.00 - Serviços de Registro, Análise e Controle da Saúde - Multas</v>
      </c>
      <c r="U726" s="7" t="str">
        <f>Tabela813[[#This Row],[NR]]&amp; " - "&amp;Tabela813[[#This Row],[Especificação]]</f>
        <v>1.6.3.1.51.0.5.00 - Serviços de Registro, Análise e Controle da Saúde - Multas</v>
      </c>
    </row>
    <row r="727" spans="1:21" ht="30" x14ac:dyDescent="0.25">
      <c r="A727" s="84"/>
      <c r="B727" s="73"/>
      <c r="C727" s="26" t="s">
        <v>1558</v>
      </c>
      <c r="D727" s="26" t="s">
        <v>1563</v>
      </c>
      <c r="E727" s="26" t="s">
        <v>1559</v>
      </c>
      <c r="F727" s="26" t="s">
        <v>1558</v>
      </c>
      <c r="G727" s="26" t="s">
        <v>1596</v>
      </c>
      <c r="H727" s="26" t="s">
        <v>1561</v>
      </c>
      <c r="I727" s="26" t="s">
        <v>1563</v>
      </c>
      <c r="J727" s="26" t="s">
        <v>1564</v>
      </c>
      <c r="K727" s="21" t="str">
        <f>IF(Tabela813[[#This Row],[C]]&lt;&gt;"",IF(Tabela813[[#This Row],[RED]]&lt;&gt;"",(Tabela813[[#This Row],[RED]] &amp; "."),"") &amp; CONCATENATE(Tabela813[[#This Row],[C]],".",Tabela813[[#This Row],[O]],".",Tabela813[[#This Row],[E]],".",Tabela813[[#This Row],[D1]],".",Tabela813[[#This Row],[D2]],".",Tabela813[[#This Row],[D3]],".",Tabela813[[#This Row],[T]],".",Tabela813[[#This Row],[D4]]),"")</f>
        <v>1.6.3.1.51.0.6.00</v>
      </c>
      <c r="L727" s="27" t="s">
        <v>1299</v>
      </c>
      <c r="M727" s="21" t="str">
        <f t="shared" si="11"/>
        <v>A</v>
      </c>
      <c r="N727" s="21">
        <f>IF(VALUE(Tabela813[[#This Row],[RED]]) &gt; 0,1,0) + IF(VALUE(J727)&gt;0,8,IF(VALUE(I727)&gt;0,7,IF(VALUE(H727)&gt;0,6,IF(VALUE(G727)&gt;0,5,IF(VALUE(F727)&gt;0,4,IF(VALUE(E727)&gt;0,3,IF(VALUE(D727)&gt;0,2,1)))))))</f>
        <v>7</v>
      </c>
      <c r="O727" s="26" t="s">
        <v>55</v>
      </c>
      <c r="P727" s="1" t="s">
        <v>305</v>
      </c>
      <c r="Q727" s="1"/>
      <c r="R727" s="21"/>
      <c r="S727" s="7" t="str">
        <f>Tabela813[[#This Row],[NR]]&amp;" - "&amp;Tabela813[[#This Row],[Especificação]]</f>
        <v>1.6.3.1.51.0.6.00 - Serviços de Registro, Análise e Controle da Saúde - Juros de Mora</v>
      </c>
      <c r="T727" s="7" t="str">
        <f>Tabela813[[#This Row],[NR]]&amp;" - "&amp;Tabela813[[#This Row],[Especificação]]</f>
        <v>1.6.3.1.51.0.6.00 - Serviços de Registro, Análise e Controle da Saúde - Juros de Mora</v>
      </c>
      <c r="U727" s="7" t="str">
        <f>Tabela813[[#This Row],[NR]]&amp; " - "&amp;Tabela813[[#This Row],[Especificação]]</f>
        <v>1.6.3.1.51.0.6.00 - Serviços de Registro, Análise e Controle da Saúde - Juros de Mora</v>
      </c>
    </row>
    <row r="728" spans="1:21" ht="30" x14ac:dyDescent="0.25">
      <c r="A728" s="84"/>
      <c r="B728" s="73"/>
      <c r="C728" s="26" t="s">
        <v>1558</v>
      </c>
      <c r="D728" s="26" t="s">
        <v>1563</v>
      </c>
      <c r="E728" s="26" t="s">
        <v>1559</v>
      </c>
      <c r="F728" s="26" t="s">
        <v>1558</v>
      </c>
      <c r="G728" s="26" t="s">
        <v>1596</v>
      </c>
      <c r="H728" s="26" t="s">
        <v>1561</v>
      </c>
      <c r="I728" s="26" t="s">
        <v>1565</v>
      </c>
      <c r="J728" s="26" t="s">
        <v>1564</v>
      </c>
      <c r="K728" s="21" t="str">
        <f>IF(Tabela813[[#This Row],[C]]&lt;&gt;"",IF(Tabela813[[#This Row],[RED]]&lt;&gt;"",(Tabela813[[#This Row],[RED]] &amp; "."),"") &amp; CONCATENATE(Tabela813[[#This Row],[C]],".",Tabela813[[#This Row],[O]],".",Tabela813[[#This Row],[E]],".",Tabela813[[#This Row],[D1]],".",Tabela813[[#This Row],[D2]],".",Tabela813[[#This Row],[D3]],".",Tabela813[[#This Row],[T]],".",Tabela813[[#This Row],[D4]]),"")</f>
        <v>1.6.3.1.51.0.7.00</v>
      </c>
      <c r="L728" s="27" t="s">
        <v>1300</v>
      </c>
      <c r="M728" s="21" t="str">
        <f t="shared" si="11"/>
        <v>A</v>
      </c>
      <c r="N728" s="21">
        <f>IF(VALUE(Tabela813[[#This Row],[RED]]) &gt; 0,1,0) + IF(VALUE(J728)&gt;0,8,IF(VALUE(I728)&gt;0,7,IF(VALUE(H728)&gt;0,6,IF(VALUE(G728)&gt;0,5,IF(VALUE(F728)&gt;0,4,IF(VALUE(E728)&gt;0,3,IF(VALUE(D728)&gt;0,2,1)))))))</f>
        <v>7</v>
      </c>
      <c r="O728" s="26" t="s">
        <v>55</v>
      </c>
      <c r="P728" s="1" t="s">
        <v>305</v>
      </c>
      <c r="Q728" s="1"/>
      <c r="R728" s="21"/>
      <c r="S728" s="7" t="str">
        <f>Tabela813[[#This Row],[NR]]&amp;" - "&amp;Tabela813[[#This Row],[Especificação]]</f>
        <v>1.6.3.1.51.0.7.00 - Serviços de Registro, Análise e Controle da Saúde - Dívida Ativa - Multas da Dívida Ativa</v>
      </c>
      <c r="T728" s="7" t="str">
        <f>Tabela813[[#This Row],[NR]]&amp;" - "&amp;Tabela813[[#This Row],[Especificação]]</f>
        <v>1.6.3.1.51.0.7.00 - Serviços de Registro, Análise e Controle da Saúde - Dívida Ativa - Multas da Dívida Ativa</v>
      </c>
      <c r="U728" s="7" t="str">
        <f>Tabela813[[#This Row],[NR]]&amp; " - "&amp;Tabela813[[#This Row],[Especificação]]</f>
        <v>1.6.3.1.51.0.7.00 - Serviços de Registro, Análise e Controle da Saúde - Dívida Ativa - Multas da Dívida Ativa</v>
      </c>
    </row>
    <row r="729" spans="1:21" ht="30" x14ac:dyDescent="0.25">
      <c r="A729" s="84"/>
      <c r="B729" s="73"/>
      <c r="C729" s="26" t="s">
        <v>1558</v>
      </c>
      <c r="D729" s="26" t="s">
        <v>1563</v>
      </c>
      <c r="E729" s="26" t="s">
        <v>1559</v>
      </c>
      <c r="F729" s="26" t="s">
        <v>1558</v>
      </c>
      <c r="G729" s="26" t="s">
        <v>1596</v>
      </c>
      <c r="H729" s="26" t="s">
        <v>1561</v>
      </c>
      <c r="I729" s="26" t="s">
        <v>1566</v>
      </c>
      <c r="J729" s="26" t="s">
        <v>1564</v>
      </c>
      <c r="K729" s="21" t="str">
        <f>IF(Tabela813[[#This Row],[C]]&lt;&gt;"",IF(Tabela813[[#This Row],[RED]]&lt;&gt;"",(Tabela813[[#This Row],[RED]] &amp; "."),"") &amp; CONCATENATE(Tabela813[[#This Row],[C]],".",Tabela813[[#This Row],[O]],".",Tabela813[[#This Row],[E]],".",Tabela813[[#This Row],[D1]],".",Tabela813[[#This Row],[D2]],".",Tabela813[[#This Row],[D3]],".",Tabela813[[#This Row],[T]],".",Tabela813[[#This Row],[D4]]),"")</f>
        <v>1.6.3.1.51.0.8.00</v>
      </c>
      <c r="L729" s="27" t="s">
        <v>1301</v>
      </c>
      <c r="M729" s="21" t="str">
        <f t="shared" si="11"/>
        <v>A</v>
      </c>
      <c r="N729" s="21">
        <f>IF(VALUE(Tabela813[[#This Row],[RED]]) &gt; 0,1,0) + IF(VALUE(J729)&gt;0,8,IF(VALUE(I729)&gt;0,7,IF(VALUE(H729)&gt;0,6,IF(VALUE(G729)&gt;0,5,IF(VALUE(F729)&gt;0,4,IF(VALUE(E729)&gt;0,3,IF(VALUE(D729)&gt;0,2,1)))))))</f>
        <v>7</v>
      </c>
      <c r="O729" s="26" t="s">
        <v>55</v>
      </c>
      <c r="P729" s="1" t="s">
        <v>305</v>
      </c>
      <c r="Q729" s="1"/>
      <c r="R729" s="21"/>
      <c r="S729" s="7" t="str">
        <f>Tabela813[[#This Row],[NR]]&amp;" - "&amp;Tabela813[[#This Row],[Especificação]]</f>
        <v>1.6.3.1.51.0.8.00 - Serviços de Registro, Análise e Controle da Saúde - Juros de Mora da Dívida Ativa</v>
      </c>
      <c r="T729" s="7" t="str">
        <f>Tabela813[[#This Row],[NR]]&amp;" - "&amp;Tabela813[[#This Row],[Especificação]]</f>
        <v>1.6.3.1.51.0.8.00 - Serviços de Registro, Análise e Controle da Saúde - Juros de Mora da Dívida Ativa</v>
      </c>
      <c r="U729" s="7" t="str">
        <f>Tabela813[[#This Row],[NR]]&amp; " - "&amp;Tabela813[[#This Row],[Especificação]]</f>
        <v>1.6.3.1.51.0.8.00 - Serviços de Registro, Análise e Controle da Saúde - Juros de Mora da Dívida Ativa</v>
      </c>
    </row>
    <row r="730" spans="1:21" ht="30" x14ac:dyDescent="0.25">
      <c r="A730" s="84"/>
      <c r="B730" s="73"/>
      <c r="C730" s="26" t="s">
        <v>1558</v>
      </c>
      <c r="D730" s="26" t="s">
        <v>1563</v>
      </c>
      <c r="E730" s="26" t="s">
        <v>1559</v>
      </c>
      <c r="F730" s="26" t="s">
        <v>1558</v>
      </c>
      <c r="G730" s="26" t="s">
        <v>1598</v>
      </c>
      <c r="H730" s="26" t="s">
        <v>1561</v>
      </c>
      <c r="I730" s="26" t="s">
        <v>1561</v>
      </c>
      <c r="J730" s="26" t="s">
        <v>1564</v>
      </c>
      <c r="K730" s="21" t="str">
        <f>IF(Tabela813[[#This Row],[C]]&lt;&gt;"",IF(Tabela813[[#This Row],[RED]]&lt;&gt;"",(Tabela813[[#This Row],[RED]] &amp; "."),"") &amp; CONCATENATE(Tabela813[[#This Row],[C]],".",Tabela813[[#This Row],[O]],".",Tabela813[[#This Row],[E]],".",Tabela813[[#This Row],[D1]],".",Tabela813[[#This Row],[D2]],".",Tabela813[[#This Row],[D3]],".",Tabela813[[#This Row],[T]],".",Tabela813[[#This Row],[D4]]),"")</f>
        <v>1.6.3.1.52.0.0.00</v>
      </c>
      <c r="L730" s="27" t="s">
        <v>306</v>
      </c>
      <c r="M730" s="21" t="str">
        <f t="shared" si="11"/>
        <v>S</v>
      </c>
      <c r="N730" s="21">
        <f>IF(VALUE(Tabela813[[#This Row],[RED]]) &gt; 0,1,0) + IF(VALUE(J730)&gt;0,8,IF(VALUE(I730)&gt;0,7,IF(VALUE(H730)&gt;0,6,IF(VALUE(G730)&gt;0,5,IF(VALUE(F730)&gt;0,4,IF(VALUE(E730)&gt;0,3,IF(VALUE(D730)&gt;0,2,1)))))))</f>
        <v>5</v>
      </c>
      <c r="O730" s="26" t="s">
        <v>55</v>
      </c>
      <c r="P730" s="1" t="s">
        <v>307</v>
      </c>
      <c r="Q730" s="1"/>
      <c r="R730" s="21"/>
      <c r="S730" s="7" t="str">
        <f>Tabela813[[#This Row],[NR]]&amp;" - "&amp;Tabela813[[#This Row],[Especificação]]</f>
        <v>1.6.3.1.52.0.0.00 - Serviços Radiológicos e Laboratoriais</v>
      </c>
      <c r="T730" s="7" t="str">
        <f>Tabela813[[#This Row],[NR]]&amp;" - "&amp;Tabela813[[#This Row],[Especificação]]</f>
        <v>1.6.3.1.52.0.0.00 - Serviços Radiológicos e Laboratoriais</v>
      </c>
      <c r="U730" s="7" t="str">
        <f>Tabela813[[#This Row],[NR]]&amp; " - "&amp;Tabela813[[#This Row],[Especificação]]</f>
        <v>1.6.3.1.52.0.0.00 - Serviços Radiológicos e Laboratoriais</v>
      </c>
    </row>
    <row r="731" spans="1:21" ht="30" x14ac:dyDescent="0.25">
      <c r="A731" s="84"/>
      <c r="B731" s="73"/>
      <c r="C731" s="26" t="s">
        <v>1558</v>
      </c>
      <c r="D731" s="26" t="s">
        <v>1563</v>
      </c>
      <c r="E731" s="26" t="s">
        <v>1559</v>
      </c>
      <c r="F731" s="26" t="s">
        <v>1558</v>
      </c>
      <c r="G731" s="26" t="s">
        <v>1598</v>
      </c>
      <c r="H731" s="26" t="s">
        <v>1561</v>
      </c>
      <c r="I731" s="26" t="s">
        <v>1558</v>
      </c>
      <c r="J731" s="26" t="s">
        <v>1564</v>
      </c>
      <c r="K731" s="21" t="str">
        <f>IF(Tabela813[[#This Row],[C]]&lt;&gt;"",IF(Tabela813[[#This Row],[RED]]&lt;&gt;"",(Tabela813[[#This Row],[RED]] &amp; "."),"") &amp; CONCATENATE(Tabela813[[#This Row],[C]],".",Tabela813[[#This Row],[O]],".",Tabela813[[#This Row],[E]],".",Tabela813[[#This Row],[D1]],".",Tabela813[[#This Row],[D2]],".",Tabela813[[#This Row],[D3]],".",Tabela813[[#This Row],[T]],".",Tabela813[[#This Row],[D4]]),"")</f>
        <v>1.6.3.1.52.0.1.00</v>
      </c>
      <c r="L731" s="27" t="s">
        <v>1302</v>
      </c>
      <c r="M731" s="21" t="str">
        <f t="shared" si="11"/>
        <v>A</v>
      </c>
      <c r="N731" s="21">
        <f>IF(VALUE(Tabela813[[#This Row],[RED]]) &gt; 0,1,0) + IF(VALUE(J731)&gt;0,8,IF(VALUE(I731)&gt;0,7,IF(VALUE(H731)&gt;0,6,IF(VALUE(G731)&gt;0,5,IF(VALUE(F731)&gt;0,4,IF(VALUE(E731)&gt;0,3,IF(VALUE(D731)&gt;0,2,1)))))))</f>
        <v>7</v>
      </c>
      <c r="O731" s="26" t="s">
        <v>55</v>
      </c>
      <c r="P731" s="1" t="s">
        <v>307</v>
      </c>
      <c r="Q731" s="1"/>
      <c r="R731" s="21"/>
      <c r="S731" s="7" t="str">
        <f>Tabela813[[#This Row],[NR]]&amp;" - "&amp;Tabela813[[#This Row],[Especificação]]</f>
        <v>1.6.3.1.52.0.1.00 - Serviços Radiológicos e Laboratoriais - Principal</v>
      </c>
      <c r="T731" s="7" t="str">
        <f>Tabela813[[#This Row],[NR]]&amp;" - "&amp;Tabela813[[#This Row],[Especificação]]</f>
        <v>1.6.3.1.52.0.1.00 - Serviços Radiológicos e Laboratoriais - Principal</v>
      </c>
      <c r="U731" s="7" t="str">
        <f>Tabela813[[#This Row],[NR]]&amp; " - "&amp;Tabela813[[#This Row],[Especificação]]</f>
        <v>1.6.3.1.52.0.1.00 - Serviços Radiológicos e Laboratoriais - Principal</v>
      </c>
    </row>
    <row r="732" spans="1:21" ht="30" x14ac:dyDescent="0.25">
      <c r="A732" s="84"/>
      <c r="B732" s="73"/>
      <c r="C732" s="26" t="s">
        <v>1558</v>
      </c>
      <c r="D732" s="26" t="s">
        <v>1563</v>
      </c>
      <c r="E732" s="26" t="s">
        <v>1559</v>
      </c>
      <c r="F732" s="26" t="s">
        <v>1558</v>
      </c>
      <c r="G732" s="26" t="s">
        <v>1598</v>
      </c>
      <c r="H732" s="26" t="s">
        <v>1561</v>
      </c>
      <c r="I732" s="26" t="s">
        <v>1567</v>
      </c>
      <c r="J732" s="26" t="s">
        <v>1564</v>
      </c>
      <c r="K732" s="21" t="str">
        <f>IF(Tabela813[[#This Row],[C]]&lt;&gt;"",IF(Tabela813[[#This Row],[RED]]&lt;&gt;"",(Tabela813[[#This Row],[RED]] &amp; "."),"") &amp; CONCATENATE(Tabela813[[#This Row],[C]],".",Tabela813[[#This Row],[O]],".",Tabela813[[#This Row],[E]],".",Tabela813[[#This Row],[D1]],".",Tabela813[[#This Row],[D2]],".",Tabela813[[#This Row],[D3]],".",Tabela813[[#This Row],[T]],".",Tabela813[[#This Row],[D4]]),"")</f>
        <v>1.6.3.1.52.0.2.00</v>
      </c>
      <c r="L732" s="27" t="s">
        <v>1303</v>
      </c>
      <c r="M732" s="21" t="str">
        <f t="shared" si="11"/>
        <v>A</v>
      </c>
      <c r="N732" s="21">
        <f>IF(VALUE(Tabela813[[#This Row],[RED]]) &gt; 0,1,0) + IF(VALUE(J732)&gt;0,8,IF(VALUE(I732)&gt;0,7,IF(VALUE(H732)&gt;0,6,IF(VALUE(G732)&gt;0,5,IF(VALUE(F732)&gt;0,4,IF(VALUE(E732)&gt;0,3,IF(VALUE(D732)&gt;0,2,1)))))))</f>
        <v>7</v>
      </c>
      <c r="O732" s="26" t="s">
        <v>55</v>
      </c>
      <c r="P732" s="1" t="s">
        <v>307</v>
      </c>
      <c r="Q732" s="1"/>
      <c r="R732" s="21"/>
      <c r="S732" s="7" t="str">
        <f>Tabela813[[#This Row],[NR]]&amp;" - "&amp;Tabela813[[#This Row],[Especificação]]</f>
        <v>1.6.3.1.52.0.2.00 - Serviços Radiológicos e Laboratoriais - Multas e Juros de Mora</v>
      </c>
      <c r="T732" s="7" t="str">
        <f>Tabela813[[#This Row],[NR]]&amp;" - "&amp;Tabela813[[#This Row],[Especificação]]</f>
        <v>1.6.3.1.52.0.2.00 - Serviços Radiológicos e Laboratoriais - Multas e Juros de Mora</v>
      </c>
      <c r="U732" s="7" t="str">
        <f>Tabela813[[#This Row],[NR]]&amp; " - "&amp;Tabela813[[#This Row],[Especificação]]</f>
        <v>1.6.3.1.52.0.2.00 - Serviços Radiológicos e Laboratoriais - Multas e Juros de Mora</v>
      </c>
    </row>
    <row r="733" spans="1:21" ht="30" x14ac:dyDescent="0.25">
      <c r="A733" s="84"/>
      <c r="B733" s="73"/>
      <c r="C733" s="26" t="s">
        <v>1558</v>
      </c>
      <c r="D733" s="26" t="s">
        <v>1563</v>
      </c>
      <c r="E733" s="26" t="s">
        <v>1559</v>
      </c>
      <c r="F733" s="26" t="s">
        <v>1558</v>
      </c>
      <c r="G733" s="26" t="s">
        <v>1598</v>
      </c>
      <c r="H733" s="26" t="s">
        <v>1561</v>
      </c>
      <c r="I733" s="26" t="s">
        <v>1559</v>
      </c>
      <c r="J733" s="26" t="s">
        <v>1564</v>
      </c>
      <c r="K733" s="21" t="str">
        <f>IF(Tabela813[[#This Row],[C]]&lt;&gt;"",IF(Tabela813[[#This Row],[RED]]&lt;&gt;"",(Tabela813[[#This Row],[RED]] &amp; "."),"") &amp; CONCATENATE(Tabela813[[#This Row],[C]],".",Tabela813[[#This Row],[O]],".",Tabela813[[#This Row],[E]],".",Tabela813[[#This Row],[D1]],".",Tabela813[[#This Row],[D2]],".",Tabela813[[#This Row],[D3]],".",Tabela813[[#This Row],[T]],".",Tabela813[[#This Row],[D4]]),"")</f>
        <v>1.6.3.1.52.0.3.00</v>
      </c>
      <c r="L733" s="27" t="s">
        <v>1304</v>
      </c>
      <c r="M733" s="21" t="str">
        <f t="shared" si="11"/>
        <v>A</v>
      </c>
      <c r="N733" s="21">
        <f>IF(VALUE(Tabela813[[#This Row],[RED]]) &gt; 0,1,0) + IF(VALUE(J733)&gt;0,8,IF(VALUE(I733)&gt;0,7,IF(VALUE(H733)&gt;0,6,IF(VALUE(G733)&gt;0,5,IF(VALUE(F733)&gt;0,4,IF(VALUE(E733)&gt;0,3,IF(VALUE(D733)&gt;0,2,1)))))))</f>
        <v>7</v>
      </c>
      <c r="O733" s="26" t="s">
        <v>55</v>
      </c>
      <c r="P733" s="1" t="s">
        <v>307</v>
      </c>
      <c r="Q733" s="1"/>
      <c r="R733" s="21"/>
      <c r="S733" s="7" t="str">
        <f>Tabela813[[#This Row],[NR]]&amp;" - "&amp;Tabela813[[#This Row],[Especificação]]</f>
        <v>1.6.3.1.52.0.3.00 - Serviços Radiológicos e Laboratoriais - Dívida Ativa</v>
      </c>
      <c r="T733" s="7" t="str">
        <f>Tabela813[[#This Row],[NR]]&amp;" - "&amp;Tabela813[[#This Row],[Especificação]]</f>
        <v>1.6.3.1.52.0.3.00 - Serviços Radiológicos e Laboratoriais - Dívida Ativa</v>
      </c>
      <c r="U733" s="7" t="str">
        <f>Tabela813[[#This Row],[NR]]&amp; " - "&amp;Tabela813[[#This Row],[Especificação]]</f>
        <v>1.6.3.1.52.0.3.00 - Serviços Radiológicos e Laboratoriais - Dívida Ativa</v>
      </c>
    </row>
    <row r="734" spans="1:21" ht="30" x14ac:dyDescent="0.25">
      <c r="A734" s="84"/>
      <c r="B734" s="73"/>
      <c r="C734" s="26" t="s">
        <v>1558</v>
      </c>
      <c r="D734" s="26" t="s">
        <v>1563</v>
      </c>
      <c r="E734" s="26" t="s">
        <v>1559</v>
      </c>
      <c r="F734" s="26" t="s">
        <v>1558</v>
      </c>
      <c r="G734" s="26" t="s">
        <v>1598</v>
      </c>
      <c r="H734" s="26" t="s">
        <v>1561</v>
      </c>
      <c r="I734" s="26" t="s">
        <v>1568</v>
      </c>
      <c r="J734" s="26" t="s">
        <v>1564</v>
      </c>
      <c r="K734" s="21" t="str">
        <f>IF(Tabela813[[#This Row],[C]]&lt;&gt;"",IF(Tabela813[[#This Row],[RED]]&lt;&gt;"",(Tabela813[[#This Row],[RED]] &amp; "."),"") &amp; CONCATENATE(Tabela813[[#This Row],[C]],".",Tabela813[[#This Row],[O]],".",Tabela813[[#This Row],[E]],".",Tabela813[[#This Row],[D1]],".",Tabela813[[#This Row],[D2]],".",Tabela813[[#This Row],[D3]],".",Tabela813[[#This Row],[T]],".",Tabela813[[#This Row],[D4]]),"")</f>
        <v>1.6.3.1.52.0.4.00</v>
      </c>
      <c r="L734" s="27" t="s">
        <v>1305</v>
      </c>
      <c r="M734" s="21" t="str">
        <f t="shared" si="11"/>
        <v>A</v>
      </c>
      <c r="N734" s="21">
        <f>IF(VALUE(Tabela813[[#This Row],[RED]]) &gt; 0,1,0) + IF(VALUE(J734)&gt;0,8,IF(VALUE(I734)&gt;0,7,IF(VALUE(H734)&gt;0,6,IF(VALUE(G734)&gt;0,5,IF(VALUE(F734)&gt;0,4,IF(VALUE(E734)&gt;0,3,IF(VALUE(D734)&gt;0,2,1)))))))</f>
        <v>7</v>
      </c>
      <c r="O734" s="26" t="s">
        <v>55</v>
      </c>
      <c r="P734" s="1" t="s">
        <v>307</v>
      </c>
      <c r="Q734" s="1"/>
      <c r="R734" s="21"/>
      <c r="S734" s="7" t="str">
        <f>Tabela813[[#This Row],[NR]]&amp;" - "&amp;Tabela813[[#This Row],[Especificação]]</f>
        <v>1.6.3.1.52.0.4.00 - Serviços Radiológicos e Laboratoriais - Dívida Ativa - Multas e Juros de Mora da Dívida Ativa</v>
      </c>
      <c r="T734" s="7" t="str">
        <f>Tabela813[[#This Row],[NR]]&amp;" - "&amp;Tabela813[[#This Row],[Especificação]]</f>
        <v>1.6.3.1.52.0.4.00 - Serviços Radiológicos e Laboratoriais - Dívida Ativa - Multas e Juros de Mora da Dívida Ativa</v>
      </c>
      <c r="U734" s="7" t="str">
        <f>Tabela813[[#This Row],[NR]]&amp; " - "&amp;Tabela813[[#This Row],[Especificação]]</f>
        <v>1.6.3.1.52.0.4.00 - Serviços Radiológicos e Laboratoriais - Dívida Ativa - Multas e Juros de Mora da Dívida Ativa</v>
      </c>
    </row>
    <row r="735" spans="1:21" ht="30" x14ac:dyDescent="0.25">
      <c r="A735" s="84"/>
      <c r="B735" s="73"/>
      <c r="C735" s="26" t="s">
        <v>1558</v>
      </c>
      <c r="D735" s="26" t="s">
        <v>1563</v>
      </c>
      <c r="E735" s="26" t="s">
        <v>1559</v>
      </c>
      <c r="F735" s="26" t="s">
        <v>1558</v>
      </c>
      <c r="G735" s="26" t="s">
        <v>1598</v>
      </c>
      <c r="H735" s="26" t="s">
        <v>1561</v>
      </c>
      <c r="I735" s="26" t="s">
        <v>1569</v>
      </c>
      <c r="J735" s="26" t="s">
        <v>1564</v>
      </c>
      <c r="K735" s="21" t="str">
        <f>IF(Tabela813[[#This Row],[C]]&lt;&gt;"",IF(Tabela813[[#This Row],[RED]]&lt;&gt;"",(Tabela813[[#This Row],[RED]] &amp; "."),"") &amp; CONCATENATE(Tabela813[[#This Row],[C]],".",Tabela813[[#This Row],[O]],".",Tabela813[[#This Row],[E]],".",Tabela813[[#This Row],[D1]],".",Tabela813[[#This Row],[D2]],".",Tabela813[[#This Row],[D3]],".",Tabela813[[#This Row],[T]],".",Tabela813[[#This Row],[D4]]),"")</f>
        <v>1.6.3.1.52.0.5.00</v>
      </c>
      <c r="L735" s="27" t="s">
        <v>1306</v>
      </c>
      <c r="M735" s="21" t="str">
        <f t="shared" si="11"/>
        <v>A</v>
      </c>
      <c r="N735" s="21">
        <f>IF(VALUE(Tabela813[[#This Row],[RED]]) &gt; 0,1,0) + IF(VALUE(J735)&gt;0,8,IF(VALUE(I735)&gt;0,7,IF(VALUE(H735)&gt;0,6,IF(VALUE(G735)&gt;0,5,IF(VALUE(F735)&gt;0,4,IF(VALUE(E735)&gt;0,3,IF(VALUE(D735)&gt;0,2,1)))))))</f>
        <v>7</v>
      </c>
      <c r="O735" s="26" t="s">
        <v>55</v>
      </c>
      <c r="P735" s="1" t="s">
        <v>307</v>
      </c>
      <c r="Q735" s="1"/>
      <c r="R735" s="21"/>
      <c r="S735" s="7" t="str">
        <f>Tabela813[[#This Row],[NR]]&amp;" - "&amp;Tabela813[[#This Row],[Especificação]]</f>
        <v>1.6.3.1.52.0.5.00 - Serviços Radiológicos e Laboratoriais - Multas</v>
      </c>
      <c r="T735" s="7" t="str">
        <f>Tabela813[[#This Row],[NR]]&amp;" - "&amp;Tabela813[[#This Row],[Especificação]]</f>
        <v>1.6.3.1.52.0.5.00 - Serviços Radiológicos e Laboratoriais - Multas</v>
      </c>
      <c r="U735" s="7" t="str">
        <f>Tabela813[[#This Row],[NR]]&amp; " - "&amp;Tabela813[[#This Row],[Especificação]]</f>
        <v>1.6.3.1.52.0.5.00 - Serviços Radiológicos e Laboratoriais - Multas</v>
      </c>
    </row>
    <row r="736" spans="1:21" ht="30" x14ac:dyDescent="0.25">
      <c r="A736" s="84"/>
      <c r="B736" s="73"/>
      <c r="C736" s="26" t="s">
        <v>1558</v>
      </c>
      <c r="D736" s="26" t="s">
        <v>1563</v>
      </c>
      <c r="E736" s="26" t="s">
        <v>1559</v>
      </c>
      <c r="F736" s="26" t="s">
        <v>1558</v>
      </c>
      <c r="G736" s="26" t="s">
        <v>1598</v>
      </c>
      <c r="H736" s="26" t="s">
        <v>1561</v>
      </c>
      <c r="I736" s="26" t="s">
        <v>1563</v>
      </c>
      <c r="J736" s="26" t="s">
        <v>1564</v>
      </c>
      <c r="K736" s="21" t="str">
        <f>IF(Tabela813[[#This Row],[C]]&lt;&gt;"",IF(Tabela813[[#This Row],[RED]]&lt;&gt;"",(Tabela813[[#This Row],[RED]] &amp; "."),"") &amp; CONCATENATE(Tabela813[[#This Row],[C]],".",Tabela813[[#This Row],[O]],".",Tabela813[[#This Row],[E]],".",Tabela813[[#This Row],[D1]],".",Tabela813[[#This Row],[D2]],".",Tabela813[[#This Row],[D3]],".",Tabela813[[#This Row],[T]],".",Tabela813[[#This Row],[D4]]),"")</f>
        <v>1.6.3.1.52.0.6.00</v>
      </c>
      <c r="L736" s="27" t="s">
        <v>1307</v>
      </c>
      <c r="M736" s="21" t="str">
        <f t="shared" si="11"/>
        <v>A</v>
      </c>
      <c r="N736" s="21">
        <f>IF(VALUE(Tabela813[[#This Row],[RED]]) &gt; 0,1,0) + IF(VALUE(J736)&gt;0,8,IF(VALUE(I736)&gt;0,7,IF(VALUE(H736)&gt;0,6,IF(VALUE(G736)&gt;0,5,IF(VALUE(F736)&gt;0,4,IF(VALUE(E736)&gt;0,3,IF(VALUE(D736)&gt;0,2,1)))))))</f>
        <v>7</v>
      </c>
      <c r="O736" s="26" t="s">
        <v>55</v>
      </c>
      <c r="P736" s="1" t="s">
        <v>307</v>
      </c>
      <c r="Q736" s="1"/>
      <c r="R736" s="21"/>
      <c r="S736" s="7" t="str">
        <f>Tabela813[[#This Row],[NR]]&amp;" - "&amp;Tabela813[[#This Row],[Especificação]]</f>
        <v>1.6.3.1.52.0.6.00 - Serviços Radiológicos e Laboratoriais - Juros de Mora</v>
      </c>
      <c r="T736" s="7" t="str">
        <f>Tabela813[[#This Row],[NR]]&amp;" - "&amp;Tabela813[[#This Row],[Especificação]]</f>
        <v>1.6.3.1.52.0.6.00 - Serviços Radiológicos e Laboratoriais - Juros de Mora</v>
      </c>
      <c r="U736" s="7" t="str">
        <f>Tabela813[[#This Row],[NR]]&amp; " - "&amp;Tabela813[[#This Row],[Especificação]]</f>
        <v>1.6.3.1.52.0.6.00 - Serviços Radiológicos e Laboratoriais - Juros de Mora</v>
      </c>
    </row>
    <row r="737" spans="1:21" ht="30" x14ac:dyDescent="0.25">
      <c r="A737" s="84"/>
      <c r="B737" s="73"/>
      <c r="C737" s="26" t="s">
        <v>1558</v>
      </c>
      <c r="D737" s="26" t="s">
        <v>1563</v>
      </c>
      <c r="E737" s="26" t="s">
        <v>1559</v>
      </c>
      <c r="F737" s="26" t="s">
        <v>1558</v>
      </c>
      <c r="G737" s="26" t="s">
        <v>1598</v>
      </c>
      <c r="H737" s="26" t="s">
        <v>1561</v>
      </c>
      <c r="I737" s="26" t="s">
        <v>1565</v>
      </c>
      <c r="J737" s="26" t="s">
        <v>1564</v>
      </c>
      <c r="K737" s="21" t="str">
        <f>IF(Tabela813[[#This Row],[C]]&lt;&gt;"",IF(Tabela813[[#This Row],[RED]]&lt;&gt;"",(Tabela813[[#This Row],[RED]] &amp; "."),"") &amp; CONCATENATE(Tabela813[[#This Row],[C]],".",Tabela813[[#This Row],[O]],".",Tabela813[[#This Row],[E]],".",Tabela813[[#This Row],[D1]],".",Tabela813[[#This Row],[D2]],".",Tabela813[[#This Row],[D3]],".",Tabela813[[#This Row],[T]],".",Tabela813[[#This Row],[D4]]),"")</f>
        <v>1.6.3.1.52.0.7.00</v>
      </c>
      <c r="L737" s="27" t="s">
        <v>1308</v>
      </c>
      <c r="M737" s="21" t="str">
        <f t="shared" si="11"/>
        <v>A</v>
      </c>
      <c r="N737" s="21">
        <f>IF(VALUE(Tabela813[[#This Row],[RED]]) &gt; 0,1,0) + IF(VALUE(J737)&gt;0,8,IF(VALUE(I737)&gt;0,7,IF(VALUE(H737)&gt;0,6,IF(VALUE(G737)&gt;0,5,IF(VALUE(F737)&gt;0,4,IF(VALUE(E737)&gt;0,3,IF(VALUE(D737)&gt;0,2,1)))))))</f>
        <v>7</v>
      </c>
      <c r="O737" s="26" t="s">
        <v>55</v>
      </c>
      <c r="P737" s="1" t="s">
        <v>307</v>
      </c>
      <c r="Q737" s="1"/>
      <c r="R737" s="21"/>
      <c r="S737" s="7" t="str">
        <f>Tabela813[[#This Row],[NR]]&amp;" - "&amp;Tabela813[[#This Row],[Especificação]]</f>
        <v>1.6.3.1.52.0.7.00 - Serviços Radiológicos e Laboratoriais - Dívida Ativa - Multas da Dívida Ativa</v>
      </c>
      <c r="T737" s="7" t="str">
        <f>Tabela813[[#This Row],[NR]]&amp;" - "&amp;Tabela813[[#This Row],[Especificação]]</f>
        <v>1.6.3.1.52.0.7.00 - Serviços Radiológicos e Laboratoriais - Dívida Ativa - Multas da Dívida Ativa</v>
      </c>
      <c r="U737" s="7" t="str">
        <f>Tabela813[[#This Row],[NR]]&amp; " - "&amp;Tabela813[[#This Row],[Especificação]]</f>
        <v>1.6.3.1.52.0.7.00 - Serviços Radiológicos e Laboratoriais - Dívida Ativa - Multas da Dívida Ativa</v>
      </c>
    </row>
    <row r="738" spans="1:21" ht="30" x14ac:dyDescent="0.25">
      <c r="A738" s="84"/>
      <c r="B738" s="73"/>
      <c r="C738" s="26" t="s">
        <v>1558</v>
      </c>
      <c r="D738" s="26" t="s">
        <v>1563</v>
      </c>
      <c r="E738" s="26" t="s">
        <v>1559</v>
      </c>
      <c r="F738" s="26" t="s">
        <v>1558</v>
      </c>
      <c r="G738" s="26" t="s">
        <v>1598</v>
      </c>
      <c r="H738" s="26" t="s">
        <v>1561</v>
      </c>
      <c r="I738" s="26" t="s">
        <v>1566</v>
      </c>
      <c r="J738" s="26" t="s">
        <v>1564</v>
      </c>
      <c r="K738" s="21" t="str">
        <f>IF(Tabela813[[#This Row],[C]]&lt;&gt;"",IF(Tabela813[[#This Row],[RED]]&lt;&gt;"",(Tabela813[[#This Row],[RED]] &amp; "."),"") &amp; CONCATENATE(Tabela813[[#This Row],[C]],".",Tabela813[[#This Row],[O]],".",Tabela813[[#This Row],[E]],".",Tabela813[[#This Row],[D1]],".",Tabela813[[#This Row],[D2]],".",Tabela813[[#This Row],[D3]],".",Tabela813[[#This Row],[T]],".",Tabela813[[#This Row],[D4]]),"")</f>
        <v>1.6.3.1.52.0.8.00</v>
      </c>
      <c r="L738" s="27" t="s">
        <v>1309</v>
      </c>
      <c r="M738" s="21" t="str">
        <f t="shared" si="11"/>
        <v>A</v>
      </c>
      <c r="N738" s="21">
        <f>IF(VALUE(Tabela813[[#This Row],[RED]]) &gt; 0,1,0) + IF(VALUE(J738)&gt;0,8,IF(VALUE(I738)&gt;0,7,IF(VALUE(H738)&gt;0,6,IF(VALUE(G738)&gt;0,5,IF(VALUE(F738)&gt;0,4,IF(VALUE(E738)&gt;0,3,IF(VALUE(D738)&gt;0,2,1)))))))</f>
        <v>7</v>
      </c>
      <c r="O738" s="26" t="s">
        <v>55</v>
      </c>
      <c r="P738" s="1" t="s">
        <v>307</v>
      </c>
      <c r="Q738" s="1"/>
      <c r="R738" s="21"/>
      <c r="S738" s="7" t="str">
        <f>Tabela813[[#This Row],[NR]]&amp;" - "&amp;Tabela813[[#This Row],[Especificação]]</f>
        <v>1.6.3.1.52.0.8.00 - Serviços Radiológicos e Laboratoriais - Juros de Mora da Dívida Ativa</v>
      </c>
      <c r="T738" s="7" t="str">
        <f>Tabela813[[#This Row],[NR]]&amp;" - "&amp;Tabela813[[#This Row],[Especificação]]</f>
        <v>1.6.3.1.52.0.8.00 - Serviços Radiológicos e Laboratoriais - Juros de Mora da Dívida Ativa</v>
      </c>
      <c r="U738" s="7" t="str">
        <f>Tabela813[[#This Row],[NR]]&amp; " - "&amp;Tabela813[[#This Row],[Especificação]]</f>
        <v>1.6.3.1.52.0.8.00 - Serviços Radiológicos e Laboratoriais - Juros de Mora da Dívida Ativa</v>
      </c>
    </row>
    <row r="739" spans="1:21" ht="30" x14ac:dyDescent="0.25">
      <c r="A739" s="84"/>
      <c r="B739" s="73"/>
      <c r="C739" s="26" t="s">
        <v>1558</v>
      </c>
      <c r="D739" s="26" t="s">
        <v>1563</v>
      </c>
      <c r="E739" s="26" t="s">
        <v>1559</v>
      </c>
      <c r="F739" s="26" t="s">
        <v>1558</v>
      </c>
      <c r="G739" s="26" t="s">
        <v>1595</v>
      </c>
      <c r="H739" s="26" t="s">
        <v>1561</v>
      </c>
      <c r="I739" s="26" t="s">
        <v>1561</v>
      </c>
      <c r="J739" s="26" t="s">
        <v>1564</v>
      </c>
      <c r="K739" s="21" t="str">
        <f>IF(Tabela813[[#This Row],[C]]&lt;&gt;"",IF(Tabela813[[#This Row],[RED]]&lt;&gt;"",(Tabela813[[#This Row],[RED]] &amp; "."),"") &amp; CONCATENATE(Tabela813[[#This Row],[C]],".",Tabela813[[#This Row],[O]],".",Tabela813[[#This Row],[E]],".",Tabela813[[#This Row],[D1]],".",Tabela813[[#This Row],[D2]],".",Tabela813[[#This Row],[D3]],".",Tabela813[[#This Row],[T]],".",Tabela813[[#This Row],[D4]]),"")</f>
        <v>1.6.3.1.53.0.0.00</v>
      </c>
      <c r="L739" s="27" t="s">
        <v>308</v>
      </c>
      <c r="M739" s="21" t="str">
        <f t="shared" si="11"/>
        <v>S</v>
      </c>
      <c r="N739" s="21">
        <f>IF(VALUE(Tabela813[[#This Row],[RED]]) &gt; 0,1,0) + IF(VALUE(J739)&gt;0,8,IF(VALUE(I739)&gt;0,7,IF(VALUE(H739)&gt;0,6,IF(VALUE(G739)&gt;0,5,IF(VALUE(F739)&gt;0,4,IF(VALUE(E739)&gt;0,3,IF(VALUE(D739)&gt;0,2,1)))))))</f>
        <v>5</v>
      </c>
      <c r="O739" s="26" t="s">
        <v>55</v>
      </c>
      <c r="P739" s="1" t="s">
        <v>309</v>
      </c>
      <c r="Q739" s="1"/>
      <c r="R739" s="21"/>
      <c r="S739" s="7" t="str">
        <f>Tabela813[[#This Row],[NR]]&amp;" - "&amp;Tabela813[[#This Row],[Especificação]]</f>
        <v>1.6.3.1.53.0.0.00 - Serviços Ambulatoriais</v>
      </c>
      <c r="T739" s="7" t="str">
        <f>Tabela813[[#This Row],[NR]]&amp;" - "&amp;Tabela813[[#This Row],[Especificação]]</f>
        <v>1.6.3.1.53.0.0.00 - Serviços Ambulatoriais</v>
      </c>
      <c r="U739" s="7" t="str">
        <f>Tabela813[[#This Row],[NR]]&amp; " - "&amp;Tabela813[[#This Row],[Especificação]]</f>
        <v>1.6.3.1.53.0.0.00 - Serviços Ambulatoriais</v>
      </c>
    </row>
    <row r="740" spans="1:21" ht="30" x14ac:dyDescent="0.25">
      <c r="A740" s="84"/>
      <c r="B740" s="73"/>
      <c r="C740" s="26" t="s">
        <v>1558</v>
      </c>
      <c r="D740" s="26" t="s">
        <v>1563</v>
      </c>
      <c r="E740" s="26" t="s">
        <v>1559</v>
      </c>
      <c r="F740" s="26" t="s">
        <v>1558</v>
      </c>
      <c r="G740" s="26" t="s">
        <v>1595</v>
      </c>
      <c r="H740" s="26" t="s">
        <v>1561</v>
      </c>
      <c r="I740" s="26" t="s">
        <v>1558</v>
      </c>
      <c r="J740" s="26" t="s">
        <v>1564</v>
      </c>
      <c r="K740" s="21" t="str">
        <f>IF(Tabela813[[#This Row],[C]]&lt;&gt;"",IF(Tabela813[[#This Row],[RED]]&lt;&gt;"",(Tabela813[[#This Row],[RED]] &amp; "."),"") &amp; CONCATENATE(Tabela813[[#This Row],[C]],".",Tabela813[[#This Row],[O]],".",Tabela813[[#This Row],[E]],".",Tabela813[[#This Row],[D1]],".",Tabela813[[#This Row],[D2]],".",Tabela813[[#This Row],[D3]],".",Tabela813[[#This Row],[T]],".",Tabela813[[#This Row],[D4]]),"")</f>
        <v>1.6.3.1.53.0.1.00</v>
      </c>
      <c r="L740" s="27" t="s">
        <v>1310</v>
      </c>
      <c r="M740" s="21" t="str">
        <f t="shared" si="11"/>
        <v>A</v>
      </c>
      <c r="N740" s="21">
        <f>IF(VALUE(Tabela813[[#This Row],[RED]]) &gt; 0,1,0) + IF(VALUE(J740)&gt;0,8,IF(VALUE(I740)&gt;0,7,IF(VALUE(H740)&gt;0,6,IF(VALUE(G740)&gt;0,5,IF(VALUE(F740)&gt;0,4,IF(VALUE(E740)&gt;0,3,IF(VALUE(D740)&gt;0,2,1)))))))</f>
        <v>7</v>
      </c>
      <c r="O740" s="26" t="s">
        <v>55</v>
      </c>
      <c r="P740" s="1" t="s">
        <v>309</v>
      </c>
      <c r="Q740" s="1"/>
      <c r="R740" s="21"/>
      <c r="S740" s="7" t="str">
        <f>Tabela813[[#This Row],[NR]]&amp;" - "&amp;Tabela813[[#This Row],[Especificação]]</f>
        <v>1.6.3.1.53.0.1.00 - Serviços Ambulatoriais - Principal</v>
      </c>
      <c r="T740" s="7" t="str">
        <f>Tabela813[[#This Row],[NR]]&amp;" - "&amp;Tabela813[[#This Row],[Especificação]]</f>
        <v>1.6.3.1.53.0.1.00 - Serviços Ambulatoriais - Principal</v>
      </c>
      <c r="U740" s="7" t="str">
        <f>Tabela813[[#This Row],[NR]]&amp; " - "&amp;Tabela813[[#This Row],[Especificação]]</f>
        <v>1.6.3.1.53.0.1.00 - Serviços Ambulatoriais - Principal</v>
      </c>
    </row>
    <row r="741" spans="1:21" ht="30" x14ac:dyDescent="0.25">
      <c r="A741" s="84"/>
      <c r="B741" s="73"/>
      <c r="C741" s="26" t="s">
        <v>1558</v>
      </c>
      <c r="D741" s="26" t="s">
        <v>1563</v>
      </c>
      <c r="E741" s="26" t="s">
        <v>1559</v>
      </c>
      <c r="F741" s="26" t="s">
        <v>1558</v>
      </c>
      <c r="G741" s="26" t="s">
        <v>1595</v>
      </c>
      <c r="H741" s="26" t="s">
        <v>1561</v>
      </c>
      <c r="I741" s="26" t="s">
        <v>1567</v>
      </c>
      <c r="J741" s="26" t="s">
        <v>1564</v>
      </c>
      <c r="K741" s="21" t="str">
        <f>IF(Tabela813[[#This Row],[C]]&lt;&gt;"",IF(Tabela813[[#This Row],[RED]]&lt;&gt;"",(Tabela813[[#This Row],[RED]] &amp; "."),"") &amp; CONCATENATE(Tabela813[[#This Row],[C]],".",Tabela813[[#This Row],[O]],".",Tabela813[[#This Row],[E]],".",Tabela813[[#This Row],[D1]],".",Tabela813[[#This Row],[D2]],".",Tabela813[[#This Row],[D3]],".",Tabela813[[#This Row],[T]],".",Tabela813[[#This Row],[D4]]),"")</f>
        <v>1.6.3.1.53.0.2.00</v>
      </c>
      <c r="L741" s="27" t="s">
        <v>1311</v>
      </c>
      <c r="M741" s="21" t="str">
        <f t="shared" si="11"/>
        <v>A</v>
      </c>
      <c r="N741" s="21">
        <f>IF(VALUE(Tabela813[[#This Row],[RED]]) &gt; 0,1,0) + IF(VALUE(J741)&gt;0,8,IF(VALUE(I741)&gt;0,7,IF(VALUE(H741)&gt;0,6,IF(VALUE(G741)&gt;0,5,IF(VALUE(F741)&gt;0,4,IF(VALUE(E741)&gt;0,3,IF(VALUE(D741)&gt;0,2,1)))))))</f>
        <v>7</v>
      </c>
      <c r="O741" s="26" t="s">
        <v>55</v>
      </c>
      <c r="P741" s="1" t="s">
        <v>309</v>
      </c>
      <c r="Q741" s="1"/>
      <c r="R741" s="21"/>
      <c r="S741" s="7" t="str">
        <f>Tabela813[[#This Row],[NR]]&amp;" - "&amp;Tabela813[[#This Row],[Especificação]]</f>
        <v>1.6.3.1.53.0.2.00 - Serviços Ambulatoriais - Multas e Juros de Mora</v>
      </c>
      <c r="T741" s="7" t="str">
        <f>Tabela813[[#This Row],[NR]]&amp;" - "&amp;Tabela813[[#This Row],[Especificação]]</f>
        <v>1.6.3.1.53.0.2.00 - Serviços Ambulatoriais - Multas e Juros de Mora</v>
      </c>
      <c r="U741" s="7" t="str">
        <f>Tabela813[[#This Row],[NR]]&amp; " - "&amp;Tabela813[[#This Row],[Especificação]]</f>
        <v>1.6.3.1.53.0.2.00 - Serviços Ambulatoriais - Multas e Juros de Mora</v>
      </c>
    </row>
    <row r="742" spans="1:21" ht="30" x14ac:dyDescent="0.25">
      <c r="A742" s="84"/>
      <c r="B742" s="73"/>
      <c r="C742" s="26" t="s">
        <v>1558</v>
      </c>
      <c r="D742" s="26" t="s">
        <v>1563</v>
      </c>
      <c r="E742" s="26" t="s">
        <v>1559</v>
      </c>
      <c r="F742" s="26" t="s">
        <v>1558</v>
      </c>
      <c r="G742" s="26" t="s">
        <v>1595</v>
      </c>
      <c r="H742" s="26" t="s">
        <v>1561</v>
      </c>
      <c r="I742" s="26" t="s">
        <v>1559</v>
      </c>
      <c r="J742" s="26" t="s">
        <v>1564</v>
      </c>
      <c r="K742" s="21" t="str">
        <f>IF(Tabela813[[#This Row],[C]]&lt;&gt;"",IF(Tabela813[[#This Row],[RED]]&lt;&gt;"",(Tabela813[[#This Row],[RED]] &amp; "."),"") &amp; CONCATENATE(Tabela813[[#This Row],[C]],".",Tabela813[[#This Row],[O]],".",Tabela813[[#This Row],[E]],".",Tabela813[[#This Row],[D1]],".",Tabela813[[#This Row],[D2]],".",Tabela813[[#This Row],[D3]],".",Tabela813[[#This Row],[T]],".",Tabela813[[#This Row],[D4]]),"")</f>
        <v>1.6.3.1.53.0.3.00</v>
      </c>
      <c r="L742" s="27" t="s">
        <v>1312</v>
      </c>
      <c r="M742" s="21" t="str">
        <f t="shared" si="11"/>
        <v>A</v>
      </c>
      <c r="N742" s="21">
        <f>IF(VALUE(Tabela813[[#This Row],[RED]]) &gt; 0,1,0) + IF(VALUE(J742)&gt;0,8,IF(VALUE(I742)&gt;0,7,IF(VALUE(H742)&gt;0,6,IF(VALUE(G742)&gt;0,5,IF(VALUE(F742)&gt;0,4,IF(VALUE(E742)&gt;0,3,IF(VALUE(D742)&gt;0,2,1)))))))</f>
        <v>7</v>
      </c>
      <c r="O742" s="26" t="s">
        <v>55</v>
      </c>
      <c r="P742" s="1" t="s">
        <v>309</v>
      </c>
      <c r="Q742" s="1"/>
      <c r="R742" s="21"/>
      <c r="S742" s="7" t="str">
        <f>Tabela813[[#This Row],[NR]]&amp;" - "&amp;Tabela813[[#This Row],[Especificação]]</f>
        <v>1.6.3.1.53.0.3.00 - Serviços Ambulatoriais - Dívida Ativa</v>
      </c>
      <c r="T742" s="7" t="str">
        <f>Tabela813[[#This Row],[NR]]&amp;" - "&amp;Tabela813[[#This Row],[Especificação]]</f>
        <v>1.6.3.1.53.0.3.00 - Serviços Ambulatoriais - Dívida Ativa</v>
      </c>
      <c r="U742" s="7" t="str">
        <f>Tabela813[[#This Row],[NR]]&amp; " - "&amp;Tabela813[[#This Row],[Especificação]]</f>
        <v>1.6.3.1.53.0.3.00 - Serviços Ambulatoriais - Dívida Ativa</v>
      </c>
    </row>
    <row r="743" spans="1:21" ht="30" x14ac:dyDescent="0.25">
      <c r="A743" s="84"/>
      <c r="B743" s="73"/>
      <c r="C743" s="26" t="s">
        <v>1558</v>
      </c>
      <c r="D743" s="26" t="s">
        <v>1563</v>
      </c>
      <c r="E743" s="26" t="s">
        <v>1559</v>
      </c>
      <c r="F743" s="26" t="s">
        <v>1558</v>
      </c>
      <c r="G743" s="26" t="s">
        <v>1595</v>
      </c>
      <c r="H743" s="26" t="s">
        <v>1561</v>
      </c>
      <c r="I743" s="26" t="s">
        <v>1568</v>
      </c>
      <c r="J743" s="26" t="s">
        <v>1564</v>
      </c>
      <c r="K743" s="21" t="str">
        <f>IF(Tabela813[[#This Row],[C]]&lt;&gt;"",IF(Tabela813[[#This Row],[RED]]&lt;&gt;"",(Tabela813[[#This Row],[RED]] &amp; "."),"") &amp; CONCATENATE(Tabela813[[#This Row],[C]],".",Tabela813[[#This Row],[O]],".",Tabela813[[#This Row],[E]],".",Tabela813[[#This Row],[D1]],".",Tabela813[[#This Row],[D2]],".",Tabela813[[#This Row],[D3]],".",Tabela813[[#This Row],[T]],".",Tabela813[[#This Row],[D4]]),"")</f>
        <v>1.6.3.1.53.0.4.00</v>
      </c>
      <c r="L743" s="27" t="s">
        <v>1313</v>
      </c>
      <c r="M743" s="21" t="str">
        <f t="shared" si="11"/>
        <v>A</v>
      </c>
      <c r="N743" s="21">
        <f>IF(VALUE(Tabela813[[#This Row],[RED]]) &gt; 0,1,0) + IF(VALUE(J743)&gt;0,8,IF(VALUE(I743)&gt;0,7,IF(VALUE(H743)&gt;0,6,IF(VALUE(G743)&gt;0,5,IF(VALUE(F743)&gt;0,4,IF(VALUE(E743)&gt;0,3,IF(VALUE(D743)&gt;0,2,1)))))))</f>
        <v>7</v>
      </c>
      <c r="O743" s="26" t="s">
        <v>55</v>
      </c>
      <c r="P743" s="1" t="s">
        <v>309</v>
      </c>
      <c r="Q743" s="1"/>
      <c r="R743" s="21"/>
      <c r="S743" s="7" t="str">
        <f>Tabela813[[#This Row],[NR]]&amp;" - "&amp;Tabela813[[#This Row],[Especificação]]</f>
        <v>1.6.3.1.53.0.4.00 - Serviços Ambulatoriais - Dívida Ativa - Multas e Juros de Mora da Dívida Ativa</v>
      </c>
      <c r="T743" s="7" t="str">
        <f>Tabela813[[#This Row],[NR]]&amp;" - "&amp;Tabela813[[#This Row],[Especificação]]</f>
        <v>1.6.3.1.53.0.4.00 - Serviços Ambulatoriais - Dívida Ativa - Multas e Juros de Mora da Dívida Ativa</v>
      </c>
      <c r="U743" s="7" t="str">
        <f>Tabela813[[#This Row],[NR]]&amp; " - "&amp;Tabela813[[#This Row],[Especificação]]</f>
        <v>1.6.3.1.53.0.4.00 - Serviços Ambulatoriais - Dívida Ativa - Multas e Juros de Mora da Dívida Ativa</v>
      </c>
    </row>
    <row r="744" spans="1:21" ht="30" x14ac:dyDescent="0.25">
      <c r="A744" s="84"/>
      <c r="B744" s="73"/>
      <c r="C744" s="26" t="s">
        <v>1558</v>
      </c>
      <c r="D744" s="26" t="s">
        <v>1563</v>
      </c>
      <c r="E744" s="26" t="s">
        <v>1559</v>
      </c>
      <c r="F744" s="26" t="s">
        <v>1558</v>
      </c>
      <c r="G744" s="26" t="s">
        <v>1595</v>
      </c>
      <c r="H744" s="26" t="s">
        <v>1561</v>
      </c>
      <c r="I744" s="26" t="s">
        <v>1569</v>
      </c>
      <c r="J744" s="26" t="s">
        <v>1564</v>
      </c>
      <c r="K744" s="21" t="str">
        <f>IF(Tabela813[[#This Row],[C]]&lt;&gt;"",IF(Tabela813[[#This Row],[RED]]&lt;&gt;"",(Tabela813[[#This Row],[RED]] &amp; "."),"") &amp; CONCATENATE(Tabela813[[#This Row],[C]],".",Tabela813[[#This Row],[O]],".",Tabela813[[#This Row],[E]],".",Tabela813[[#This Row],[D1]],".",Tabela813[[#This Row],[D2]],".",Tabela813[[#This Row],[D3]],".",Tabela813[[#This Row],[T]],".",Tabela813[[#This Row],[D4]]),"")</f>
        <v>1.6.3.1.53.0.5.00</v>
      </c>
      <c r="L744" s="27" t="s">
        <v>1314</v>
      </c>
      <c r="M744" s="21" t="str">
        <f t="shared" si="11"/>
        <v>A</v>
      </c>
      <c r="N744" s="21">
        <f>IF(VALUE(Tabela813[[#This Row],[RED]]) &gt; 0,1,0) + IF(VALUE(J744)&gt;0,8,IF(VALUE(I744)&gt;0,7,IF(VALUE(H744)&gt;0,6,IF(VALUE(G744)&gt;0,5,IF(VALUE(F744)&gt;0,4,IF(VALUE(E744)&gt;0,3,IF(VALUE(D744)&gt;0,2,1)))))))</f>
        <v>7</v>
      </c>
      <c r="O744" s="26" t="s">
        <v>55</v>
      </c>
      <c r="P744" s="1" t="s">
        <v>309</v>
      </c>
      <c r="Q744" s="1"/>
      <c r="R744" s="21"/>
      <c r="S744" s="7" t="str">
        <f>Tabela813[[#This Row],[NR]]&amp;" - "&amp;Tabela813[[#This Row],[Especificação]]</f>
        <v>1.6.3.1.53.0.5.00 - Serviços Ambulatoriais - Multas</v>
      </c>
      <c r="T744" s="7" t="str">
        <f>Tabela813[[#This Row],[NR]]&amp;" - "&amp;Tabela813[[#This Row],[Especificação]]</f>
        <v>1.6.3.1.53.0.5.00 - Serviços Ambulatoriais - Multas</v>
      </c>
      <c r="U744" s="7" t="str">
        <f>Tabela813[[#This Row],[NR]]&amp; " - "&amp;Tabela813[[#This Row],[Especificação]]</f>
        <v>1.6.3.1.53.0.5.00 - Serviços Ambulatoriais - Multas</v>
      </c>
    </row>
    <row r="745" spans="1:21" ht="30" x14ac:dyDescent="0.25">
      <c r="A745" s="84"/>
      <c r="B745" s="73"/>
      <c r="C745" s="26" t="s">
        <v>1558</v>
      </c>
      <c r="D745" s="26" t="s">
        <v>1563</v>
      </c>
      <c r="E745" s="26" t="s">
        <v>1559</v>
      </c>
      <c r="F745" s="26" t="s">
        <v>1558</v>
      </c>
      <c r="G745" s="26" t="s">
        <v>1595</v>
      </c>
      <c r="H745" s="26" t="s">
        <v>1561</v>
      </c>
      <c r="I745" s="26" t="s">
        <v>1563</v>
      </c>
      <c r="J745" s="26" t="s">
        <v>1564</v>
      </c>
      <c r="K745" s="21" t="str">
        <f>IF(Tabela813[[#This Row],[C]]&lt;&gt;"",IF(Tabela813[[#This Row],[RED]]&lt;&gt;"",(Tabela813[[#This Row],[RED]] &amp; "."),"") &amp; CONCATENATE(Tabela813[[#This Row],[C]],".",Tabela813[[#This Row],[O]],".",Tabela813[[#This Row],[E]],".",Tabela813[[#This Row],[D1]],".",Tabela813[[#This Row],[D2]],".",Tabela813[[#This Row],[D3]],".",Tabela813[[#This Row],[T]],".",Tabela813[[#This Row],[D4]]),"")</f>
        <v>1.6.3.1.53.0.6.00</v>
      </c>
      <c r="L745" s="27" t="s">
        <v>1315</v>
      </c>
      <c r="M745" s="21" t="str">
        <f t="shared" si="11"/>
        <v>A</v>
      </c>
      <c r="N745" s="21">
        <f>IF(VALUE(Tabela813[[#This Row],[RED]]) &gt; 0,1,0) + IF(VALUE(J745)&gt;0,8,IF(VALUE(I745)&gt;0,7,IF(VALUE(H745)&gt;0,6,IF(VALUE(G745)&gt;0,5,IF(VALUE(F745)&gt;0,4,IF(VALUE(E745)&gt;0,3,IF(VALUE(D745)&gt;0,2,1)))))))</f>
        <v>7</v>
      </c>
      <c r="O745" s="26" t="s">
        <v>55</v>
      </c>
      <c r="P745" s="1" t="s">
        <v>309</v>
      </c>
      <c r="Q745" s="1"/>
      <c r="R745" s="21"/>
      <c r="S745" s="7" t="str">
        <f>Tabela813[[#This Row],[NR]]&amp;" - "&amp;Tabela813[[#This Row],[Especificação]]</f>
        <v>1.6.3.1.53.0.6.00 - Serviços Ambulatoriais - Juros de Mora</v>
      </c>
      <c r="T745" s="7" t="str">
        <f>Tabela813[[#This Row],[NR]]&amp;" - "&amp;Tabela813[[#This Row],[Especificação]]</f>
        <v>1.6.3.1.53.0.6.00 - Serviços Ambulatoriais - Juros de Mora</v>
      </c>
      <c r="U745" s="7" t="str">
        <f>Tabela813[[#This Row],[NR]]&amp; " - "&amp;Tabela813[[#This Row],[Especificação]]</f>
        <v>1.6.3.1.53.0.6.00 - Serviços Ambulatoriais - Juros de Mora</v>
      </c>
    </row>
    <row r="746" spans="1:21" ht="30" x14ac:dyDescent="0.25">
      <c r="A746" s="297"/>
      <c r="B746" s="73"/>
      <c r="C746" s="26" t="s">
        <v>1558</v>
      </c>
      <c r="D746" s="26" t="s">
        <v>1563</v>
      </c>
      <c r="E746" s="26" t="s">
        <v>1559</v>
      </c>
      <c r="F746" s="26" t="s">
        <v>1558</v>
      </c>
      <c r="G746" s="26" t="s">
        <v>1595</v>
      </c>
      <c r="H746" s="26" t="s">
        <v>1561</v>
      </c>
      <c r="I746" s="26" t="s">
        <v>1565</v>
      </c>
      <c r="J746" s="26" t="s">
        <v>1564</v>
      </c>
      <c r="K746" s="21" t="str">
        <f>IF(Tabela813[[#This Row],[C]]&lt;&gt;"",IF(Tabela813[[#This Row],[RED]]&lt;&gt;"",(Tabela813[[#This Row],[RED]] &amp; "."),"") &amp; CONCATENATE(Tabela813[[#This Row],[C]],".",Tabela813[[#This Row],[O]],".",Tabela813[[#This Row],[E]],".",Tabela813[[#This Row],[D1]],".",Tabela813[[#This Row],[D2]],".",Tabela813[[#This Row],[D3]],".",Tabela813[[#This Row],[T]],".",Tabela813[[#This Row],[D4]]),"")</f>
        <v>1.6.3.1.53.0.7.00</v>
      </c>
      <c r="L746" s="27" t="s">
        <v>1316</v>
      </c>
      <c r="M746" s="21" t="str">
        <f t="shared" si="11"/>
        <v>A</v>
      </c>
      <c r="N746" s="21">
        <f>IF(VALUE(Tabela813[[#This Row],[RED]]) &gt; 0,1,0) + IF(VALUE(J746)&gt;0,8,IF(VALUE(I746)&gt;0,7,IF(VALUE(H746)&gt;0,6,IF(VALUE(G746)&gt;0,5,IF(VALUE(F746)&gt;0,4,IF(VALUE(E746)&gt;0,3,IF(VALUE(D746)&gt;0,2,1)))))))</f>
        <v>7</v>
      </c>
      <c r="O746" s="26" t="s">
        <v>55</v>
      </c>
      <c r="P746" s="1" t="s">
        <v>309</v>
      </c>
      <c r="Q746" s="1"/>
      <c r="R746" s="21"/>
      <c r="S746" s="7" t="str">
        <f>Tabela813[[#This Row],[NR]]&amp;" - "&amp;Tabela813[[#This Row],[Especificação]]</f>
        <v>1.6.3.1.53.0.7.00 - Serviços Ambulatoriais - Dívida Ativa - Multas da Dívida Ativa</v>
      </c>
      <c r="T746" s="7" t="str">
        <f>Tabela813[[#This Row],[NR]]&amp;" - "&amp;Tabela813[[#This Row],[Especificação]]</f>
        <v>1.6.3.1.53.0.7.00 - Serviços Ambulatoriais - Dívida Ativa - Multas da Dívida Ativa</v>
      </c>
      <c r="U746" s="7" t="str">
        <f>Tabela813[[#This Row],[NR]]&amp; " - "&amp;Tabela813[[#This Row],[Especificação]]</f>
        <v>1.6.3.1.53.0.7.00 - Serviços Ambulatoriais - Dívida Ativa - Multas da Dívida Ativa</v>
      </c>
    </row>
    <row r="747" spans="1:21" ht="30" x14ac:dyDescent="0.25">
      <c r="A747" s="297"/>
      <c r="B747" s="73"/>
      <c r="C747" s="26" t="s">
        <v>1558</v>
      </c>
      <c r="D747" s="26" t="s">
        <v>1563</v>
      </c>
      <c r="E747" s="26" t="s">
        <v>1559</v>
      </c>
      <c r="F747" s="26" t="s">
        <v>1558</v>
      </c>
      <c r="G747" s="26" t="s">
        <v>1595</v>
      </c>
      <c r="H747" s="26" t="s">
        <v>1561</v>
      </c>
      <c r="I747" s="26" t="s">
        <v>1566</v>
      </c>
      <c r="J747" s="26" t="s">
        <v>1564</v>
      </c>
      <c r="K747" s="21" t="str">
        <f>IF(Tabela813[[#This Row],[C]]&lt;&gt;"",IF(Tabela813[[#This Row],[RED]]&lt;&gt;"",(Tabela813[[#This Row],[RED]] &amp; "."),"") &amp; CONCATENATE(Tabela813[[#This Row],[C]],".",Tabela813[[#This Row],[O]],".",Tabela813[[#This Row],[E]],".",Tabela813[[#This Row],[D1]],".",Tabela813[[#This Row],[D2]],".",Tabela813[[#This Row],[D3]],".",Tabela813[[#This Row],[T]],".",Tabela813[[#This Row],[D4]]),"")</f>
        <v>1.6.3.1.53.0.8.00</v>
      </c>
      <c r="L747" s="27" t="s">
        <v>1317</v>
      </c>
      <c r="M747" s="21" t="str">
        <f t="shared" si="11"/>
        <v>A</v>
      </c>
      <c r="N747" s="21">
        <f>IF(VALUE(Tabela813[[#This Row],[RED]]) &gt; 0,1,0) + IF(VALUE(J747)&gt;0,8,IF(VALUE(I747)&gt;0,7,IF(VALUE(H747)&gt;0,6,IF(VALUE(G747)&gt;0,5,IF(VALUE(F747)&gt;0,4,IF(VALUE(E747)&gt;0,3,IF(VALUE(D747)&gt;0,2,1)))))))</f>
        <v>7</v>
      </c>
      <c r="O747" s="26" t="s">
        <v>55</v>
      </c>
      <c r="P747" s="1" t="s">
        <v>309</v>
      </c>
      <c r="Q747" s="1"/>
      <c r="R747" s="21"/>
      <c r="S747" s="7" t="str">
        <f>Tabela813[[#This Row],[NR]]&amp;" - "&amp;Tabela813[[#This Row],[Especificação]]</f>
        <v>1.6.3.1.53.0.8.00 - Serviços Ambulatoriais - Juros de Mora da Dívida Ativa</v>
      </c>
      <c r="T747" s="7" t="str">
        <f>Tabela813[[#This Row],[NR]]&amp;" - "&amp;Tabela813[[#This Row],[Especificação]]</f>
        <v>1.6.3.1.53.0.8.00 - Serviços Ambulatoriais - Juros de Mora da Dívida Ativa</v>
      </c>
      <c r="U747" s="7" t="str">
        <f>Tabela813[[#This Row],[NR]]&amp; " - "&amp;Tabela813[[#This Row],[Especificação]]</f>
        <v>1.6.3.1.53.0.8.00 - Serviços Ambulatoriais - Juros de Mora da Dívida Ativa</v>
      </c>
    </row>
    <row r="748" spans="1:21" x14ac:dyDescent="0.25">
      <c r="A748" s="297"/>
      <c r="B748" s="74"/>
      <c r="C748" s="26" t="s">
        <v>1558</v>
      </c>
      <c r="D748" s="26" t="s">
        <v>1563</v>
      </c>
      <c r="E748" s="26" t="s">
        <v>1559</v>
      </c>
      <c r="F748" s="26" t="s">
        <v>1558</v>
      </c>
      <c r="G748" s="26" t="s">
        <v>1574</v>
      </c>
      <c r="H748" s="26" t="s">
        <v>1561</v>
      </c>
      <c r="I748" s="26" t="s">
        <v>1561</v>
      </c>
      <c r="J748" s="26" t="s">
        <v>1564</v>
      </c>
      <c r="K748" s="21" t="str">
        <f>IF(Tabela813[[#This Row],[C]]&lt;&gt;"",IF(Tabela813[[#This Row],[RED]]&lt;&gt;"",(Tabela813[[#This Row],[RED]] &amp; "."),"") &amp; CONCATENATE(Tabela813[[#This Row],[C]],".",Tabela813[[#This Row],[O]],".",Tabela813[[#This Row],[E]],".",Tabela813[[#This Row],[D1]],".",Tabela813[[#This Row],[D2]],".",Tabela813[[#This Row],[D3]],".",Tabela813[[#This Row],[T]],".",Tabela813[[#This Row],[D4]]),"")</f>
        <v>1.6.3.1.99.0.0.00</v>
      </c>
      <c r="L748" s="27" t="s">
        <v>310</v>
      </c>
      <c r="M748" s="21" t="str">
        <f t="shared" si="11"/>
        <v>S</v>
      </c>
      <c r="N748" s="21">
        <f>IF(VALUE(Tabela813[[#This Row],[RED]]) &gt; 0,1,0) + IF(VALUE(J748)&gt;0,8,IF(VALUE(I748)&gt;0,7,IF(VALUE(H748)&gt;0,6,IF(VALUE(G748)&gt;0,5,IF(VALUE(F748)&gt;0,4,IF(VALUE(E748)&gt;0,3,IF(VALUE(D748)&gt;0,2,1)))))))</f>
        <v>5</v>
      </c>
      <c r="O748" s="26" t="s">
        <v>51</v>
      </c>
      <c r="P748" s="1" t="s">
        <v>311</v>
      </c>
      <c r="Q748" s="1"/>
      <c r="R748" s="21"/>
      <c r="S748" s="7" t="str">
        <f>Tabela813[[#This Row],[NR]]&amp;" - "&amp;Tabela813[[#This Row],[Especificação]]</f>
        <v>1.6.3.1.99.0.0.00 - Outros Serviços de Atendimento à Saúde</v>
      </c>
      <c r="T748" s="7" t="str">
        <f>Tabela813[[#This Row],[NR]]&amp;" - "&amp;Tabela813[[#This Row],[Especificação]]</f>
        <v>1.6.3.1.99.0.0.00 - Outros Serviços de Atendimento à Saúde</v>
      </c>
      <c r="U748" s="7" t="str">
        <f>Tabela813[[#This Row],[NR]]&amp; " - "&amp;Tabela813[[#This Row],[Especificação]]</f>
        <v>1.6.3.1.99.0.0.00 - Outros Serviços de Atendimento à Saúde</v>
      </c>
    </row>
    <row r="749" spans="1:21" x14ac:dyDescent="0.25">
      <c r="A749" s="297"/>
      <c r="B749" s="74"/>
      <c r="C749" s="26" t="s">
        <v>1558</v>
      </c>
      <c r="D749" s="26" t="s">
        <v>1563</v>
      </c>
      <c r="E749" s="26" t="s">
        <v>1559</v>
      </c>
      <c r="F749" s="26" t="s">
        <v>1558</v>
      </c>
      <c r="G749" s="26" t="s">
        <v>1574</v>
      </c>
      <c r="H749" s="26" t="s">
        <v>1561</v>
      </c>
      <c r="I749" s="26" t="s">
        <v>1558</v>
      </c>
      <c r="J749" s="26" t="s">
        <v>1564</v>
      </c>
      <c r="K749" s="21" t="str">
        <f>IF(Tabela813[[#This Row],[C]]&lt;&gt;"",IF(Tabela813[[#This Row],[RED]]&lt;&gt;"",(Tabela813[[#This Row],[RED]] &amp; "."),"") &amp; CONCATENATE(Tabela813[[#This Row],[C]],".",Tabela813[[#This Row],[O]],".",Tabela813[[#This Row],[E]],".",Tabela813[[#This Row],[D1]],".",Tabela813[[#This Row],[D2]],".",Tabela813[[#This Row],[D3]],".",Tabela813[[#This Row],[T]],".",Tabela813[[#This Row],[D4]]),"")</f>
        <v>1.6.3.1.99.0.1.00</v>
      </c>
      <c r="L749" s="27" t="s">
        <v>1318</v>
      </c>
      <c r="M749" s="21" t="str">
        <f t="shared" si="11"/>
        <v>A</v>
      </c>
      <c r="N749" s="21">
        <f>IF(VALUE(Tabela813[[#This Row],[RED]]) &gt; 0,1,0) + IF(VALUE(J749)&gt;0,8,IF(VALUE(I749)&gt;0,7,IF(VALUE(H749)&gt;0,6,IF(VALUE(G749)&gt;0,5,IF(VALUE(F749)&gt;0,4,IF(VALUE(E749)&gt;0,3,IF(VALUE(D749)&gt;0,2,1)))))))</f>
        <v>7</v>
      </c>
      <c r="O749" s="26" t="s">
        <v>51</v>
      </c>
      <c r="P749" s="1" t="s">
        <v>311</v>
      </c>
      <c r="Q749" s="1"/>
      <c r="R749" s="21"/>
      <c r="S749" s="7" t="str">
        <f>Tabela813[[#This Row],[NR]]&amp;" - "&amp;Tabela813[[#This Row],[Especificação]]</f>
        <v>1.6.3.1.99.0.1.00 - Outros Serviços de Atendimento à Saúde - Principal</v>
      </c>
      <c r="T749" s="7" t="str">
        <f>Tabela813[[#This Row],[NR]]&amp;" - "&amp;Tabela813[[#This Row],[Especificação]]</f>
        <v>1.6.3.1.99.0.1.00 - Outros Serviços de Atendimento à Saúde - Principal</v>
      </c>
      <c r="U749" s="7" t="str">
        <f>Tabela813[[#This Row],[NR]]&amp; " - "&amp;Tabela813[[#This Row],[Especificação]]</f>
        <v>1.6.3.1.99.0.1.00 - Outros Serviços de Atendimento à Saúde - Principal</v>
      </c>
    </row>
    <row r="750" spans="1:21" x14ac:dyDescent="0.25">
      <c r="A750" s="297"/>
      <c r="B750" s="74"/>
      <c r="C750" s="26" t="s">
        <v>1558</v>
      </c>
      <c r="D750" s="26" t="s">
        <v>1563</v>
      </c>
      <c r="E750" s="26" t="s">
        <v>1559</v>
      </c>
      <c r="F750" s="26" t="s">
        <v>1558</v>
      </c>
      <c r="G750" s="26" t="s">
        <v>1574</v>
      </c>
      <c r="H750" s="26" t="s">
        <v>1561</v>
      </c>
      <c r="I750" s="26" t="s">
        <v>1567</v>
      </c>
      <c r="J750" s="26" t="s">
        <v>1564</v>
      </c>
      <c r="K750" s="21" t="str">
        <f>IF(Tabela813[[#This Row],[C]]&lt;&gt;"",IF(Tabela813[[#This Row],[RED]]&lt;&gt;"",(Tabela813[[#This Row],[RED]] &amp; "."),"") &amp; CONCATENATE(Tabela813[[#This Row],[C]],".",Tabela813[[#This Row],[O]],".",Tabela813[[#This Row],[E]],".",Tabela813[[#This Row],[D1]],".",Tabela813[[#This Row],[D2]],".",Tabela813[[#This Row],[D3]],".",Tabela813[[#This Row],[T]],".",Tabela813[[#This Row],[D4]]),"")</f>
        <v>1.6.3.1.99.0.2.00</v>
      </c>
      <c r="L750" s="27" t="s">
        <v>1319</v>
      </c>
      <c r="M750" s="21" t="str">
        <f t="shared" si="11"/>
        <v>A</v>
      </c>
      <c r="N750" s="21">
        <f>IF(VALUE(Tabela813[[#This Row],[RED]]) &gt; 0,1,0) + IF(VALUE(J750)&gt;0,8,IF(VALUE(I750)&gt;0,7,IF(VALUE(H750)&gt;0,6,IF(VALUE(G750)&gt;0,5,IF(VALUE(F750)&gt;0,4,IF(VALUE(E750)&gt;0,3,IF(VALUE(D750)&gt;0,2,1)))))))</f>
        <v>7</v>
      </c>
      <c r="O750" s="26" t="s">
        <v>51</v>
      </c>
      <c r="P750" s="1" t="s">
        <v>311</v>
      </c>
      <c r="Q750" s="1"/>
      <c r="R750" s="21"/>
      <c r="S750" s="7" t="str">
        <f>Tabela813[[#This Row],[NR]]&amp;" - "&amp;Tabela813[[#This Row],[Especificação]]</f>
        <v>1.6.3.1.99.0.2.00 - Outros Serviços de Atendimento à Saúde - Multas e Juros de Mora</v>
      </c>
      <c r="T750" s="7" t="str">
        <f>Tabela813[[#This Row],[NR]]&amp;" - "&amp;Tabela813[[#This Row],[Especificação]]</f>
        <v>1.6.3.1.99.0.2.00 - Outros Serviços de Atendimento à Saúde - Multas e Juros de Mora</v>
      </c>
      <c r="U750" s="7" t="str">
        <f>Tabela813[[#This Row],[NR]]&amp; " - "&amp;Tabela813[[#This Row],[Especificação]]</f>
        <v>1.6.3.1.99.0.2.00 - Outros Serviços de Atendimento à Saúde - Multas e Juros de Mora</v>
      </c>
    </row>
    <row r="751" spans="1:21" x14ac:dyDescent="0.25">
      <c r="A751" s="297"/>
      <c r="B751" s="74"/>
      <c r="C751" s="26" t="s">
        <v>1558</v>
      </c>
      <c r="D751" s="26" t="s">
        <v>1563</v>
      </c>
      <c r="E751" s="26" t="s">
        <v>1559</v>
      </c>
      <c r="F751" s="26" t="s">
        <v>1558</v>
      </c>
      <c r="G751" s="26" t="s">
        <v>1574</v>
      </c>
      <c r="H751" s="26" t="s">
        <v>1561</v>
      </c>
      <c r="I751" s="26" t="s">
        <v>1559</v>
      </c>
      <c r="J751" s="26" t="s">
        <v>1564</v>
      </c>
      <c r="K751" s="21" t="str">
        <f>IF(Tabela813[[#This Row],[C]]&lt;&gt;"",IF(Tabela813[[#This Row],[RED]]&lt;&gt;"",(Tabela813[[#This Row],[RED]] &amp; "."),"") &amp; CONCATENATE(Tabela813[[#This Row],[C]],".",Tabela813[[#This Row],[O]],".",Tabela813[[#This Row],[E]],".",Tabela813[[#This Row],[D1]],".",Tabela813[[#This Row],[D2]],".",Tabela813[[#This Row],[D3]],".",Tabela813[[#This Row],[T]],".",Tabela813[[#This Row],[D4]]),"")</f>
        <v>1.6.3.1.99.0.3.00</v>
      </c>
      <c r="L751" s="27" t="s">
        <v>1320</v>
      </c>
      <c r="M751" s="21" t="str">
        <f t="shared" si="11"/>
        <v>A</v>
      </c>
      <c r="N751" s="21">
        <f>IF(VALUE(Tabela813[[#This Row],[RED]]) &gt; 0,1,0) + IF(VALUE(J751)&gt;0,8,IF(VALUE(I751)&gt;0,7,IF(VALUE(H751)&gt;0,6,IF(VALUE(G751)&gt;0,5,IF(VALUE(F751)&gt;0,4,IF(VALUE(E751)&gt;0,3,IF(VALUE(D751)&gt;0,2,1)))))))</f>
        <v>7</v>
      </c>
      <c r="O751" s="26" t="s">
        <v>51</v>
      </c>
      <c r="P751" s="1" t="s">
        <v>311</v>
      </c>
      <c r="Q751" s="1"/>
      <c r="R751" s="21"/>
      <c r="S751" s="7" t="str">
        <f>Tabela813[[#This Row],[NR]]&amp;" - "&amp;Tabela813[[#This Row],[Especificação]]</f>
        <v>1.6.3.1.99.0.3.00 - Outros Serviços de Atendimento à Saúde - Dívida Ativa</v>
      </c>
      <c r="T751" s="7" t="str">
        <f>Tabela813[[#This Row],[NR]]&amp;" - "&amp;Tabela813[[#This Row],[Especificação]]</f>
        <v>1.6.3.1.99.0.3.00 - Outros Serviços de Atendimento à Saúde - Dívida Ativa</v>
      </c>
      <c r="U751" s="7" t="str">
        <f>Tabela813[[#This Row],[NR]]&amp; " - "&amp;Tabela813[[#This Row],[Especificação]]</f>
        <v>1.6.3.1.99.0.3.00 - Outros Serviços de Atendimento à Saúde - Dívida Ativa</v>
      </c>
    </row>
    <row r="752" spans="1:21" ht="30" x14ac:dyDescent="0.25">
      <c r="A752" s="297"/>
      <c r="B752" s="74"/>
      <c r="C752" s="26" t="s">
        <v>1558</v>
      </c>
      <c r="D752" s="26" t="s">
        <v>1563</v>
      </c>
      <c r="E752" s="26" t="s">
        <v>1559</v>
      </c>
      <c r="F752" s="26" t="s">
        <v>1558</v>
      </c>
      <c r="G752" s="26" t="s">
        <v>1574</v>
      </c>
      <c r="H752" s="26" t="s">
        <v>1561</v>
      </c>
      <c r="I752" s="26" t="s">
        <v>1568</v>
      </c>
      <c r="J752" s="26" t="s">
        <v>1564</v>
      </c>
      <c r="K752" s="21" t="str">
        <f>IF(Tabela813[[#This Row],[C]]&lt;&gt;"",IF(Tabela813[[#This Row],[RED]]&lt;&gt;"",(Tabela813[[#This Row],[RED]] &amp; "."),"") &amp; CONCATENATE(Tabela813[[#This Row],[C]],".",Tabela813[[#This Row],[O]],".",Tabela813[[#This Row],[E]],".",Tabela813[[#This Row],[D1]],".",Tabela813[[#This Row],[D2]],".",Tabela813[[#This Row],[D3]],".",Tabela813[[#This Row],[T]],".",Tabela813[[#This Row],[D4]]),"")</f>
        <v>1.6.3.1.99.0.4.00</v>
      </c>
      <c r="L752" s="27" t="s">
        <v>1321</v>
      </c>
      <c r="M752" s="21" t="str">
        <f t="shared" si="11"/>
        <v>A</v>
      </c>
      <c r="N752" s="21">
        <f>IF(VALUE(Tabela813[[#This Row],[RED]]) &gt; 0,1,0) + IF(VALUE(J752)&gt;0,8,IF(VALUE(I752)&gt;0,7,IF(VALUE(H752)&gt;0,6,IF(VALUE(G752)&gt;0,5,IF(VALUE(F752)&gt;0,4,IF(VALUE(E752)&gt;0,3,IF(VALUE(D752)&gt;0,2,1)))))))</f>
        <v>7</v>
      </c>
      <c r="O752" s="26" t="s">
        <v>51</v>
      </c>
      <c r="P752" s="1" t="s">
        <v>311</v>
      </c>
      <c r="Q752" s="1"/>
      <c r="R752" s="21"/>
      <c r="S752" s="7" t="str">
        <f>Tabela813[[#This Row],[NR]]&amp;" - "&amp;Tabela813[[#This Row],[Especificação]]</f>
        <v>1.6.3.1.99.0.4.00 - Outros Serviços de Atendimento à Saúde - Dívida Ativa - Multas e Juros de Mora da Dívida Ativa</v>
      </c>
      <c r="T752" s="7" t="str">
        <f>Tabela813[[#This Row],[NR]]&amp;" - "&amp;Tabela813[[#This Row],[Especificação]]</f>
        <v>1.6.3.1.99.0.4.00 - Outros Serviços de Atendimento à Saúde - Dívida Ativa - Multas e Juros de Mora da Dívida Ativa</v>
      </c>
      <c r="U752" s="7" t="str">
        <f>Tabela813[[#This Row],[NR]]&amp; " - "&amp;Tabela813[[#This Row],[Especificação]]</f>
        <v>1.6.3.1.99.0.4.00 - Outros Serviços de Atendimento à Saúde - Dívida Ativa - Multas e Juros de Mora da Dívida Ativa</v>
      </c>
    </row>
    <row r="753" spans="1:21" x14ac:dyDescent="0.25">
      <c r="A753" s="297"/>
      <c r="B753" s="74"/>
      <c r="C753" s="26" t="s">
        <v>1558</v>
      </c>
      <c r="D753" s="26" t="s">
        <v>1563</v>
      </c>
      <c r="E753" s="26" t="s">
        <v>1559</v>
      </c>
      <c r="F753" s="26" t="s">
        <v>1558</v>
      </c>
      <c r="G753" s="26" t="s">
        <v>1574</v>
      </c>
      <c r="H753" s="26" t="s">
        <v>1561</v>
      </c>
      <c r="I753" s="26" t="s">
        <v>1569</v>
      </c>
      <c r="J753" s="26" t="s">
        <v>1564</v>
      </c>
      <c r="K753" s="21" t="str">
        <f>IF(Tabela813[[#This Row],[C]]&lt;&gt;"",IF(Tabela813[[#This Row],[RED]]&lt;&gt;"",(Tabela813[[#This Row],[RED]] &amp; "."),"") &amp; CONCATENATE(Tabela813[[#This Row],[C]],".",Tabela813[[#This Row],[O]],".",Tabela813[[#This Row],[E]],".",Tabela813[[#This Row],[D1]],".",Tabela813[[#This Row],[D2]],".",Tabela813[[#This Row],[D3]],".",Tabela813[[#This Row],[T]],".",Tabela813[[#This Row],[D4]]),"")</f>
        <v>1.6.3.1.99.0.5.00</v>
      </c>
      <c r="L753" s="27" t="s">
        <v>1322</v>
      </c>
      <c r="M753" s="21" t="str">
        <f t="shared" si="11"/>
        <v>A</v>
      </c>
      <c r="N753" s="21">
        <f>IF(VALUE(Tabela813[[#This Row],[RED]]) &gt; 0,1,0) + IF(VALUE(J753)&gt;0,8,IF(VALUE(I753)&gt;0,7,IF(VALUE(H753)&gt;0,6,IF(VALUE(G753)&gt;0,5,IF(VALUE(F753)&gt;0,4,IF(VALUE(E753)&gt;0,3,IF(VALUE(D753)&gt;0,2,1)))))))</f>
        <v>7</v>
      </c>
      <c r="O753" s="26" t="s">
        <v>51</v>
      </c>
      <c r="P753" s="1" t="s">
        <v>311</v>
      </c>
      <c r="Q753" s="1"/>
      <c r="R753" s="21"/>
      <c r="S753" s="7" t="str">
        <f>Tabela813[[#This Row],[NR]]&amp;" - "&amp;Tabela813[[#This Row],[Especificação]]</f>
        <v>1.6.3.1.99.0.5.00 - Outros Serviços de Atendimento à Saúde - Multas</v>
      </c>
      <c r="T753" s="7" t="str">
        <f>Tabela813[[#This Row],[NR]]&amp;" - "&amp;Tabela813[[#This Row],[Especificação]]</f>
        <v>1.6.3.1.99.0.5.00 - Outros Serviços de Atendimento à Saúde - Multas</v>
      </c>
      <c r="U753" s="7" t="str">
        <f>Tabela813[[#This Row],[NR]]&amp; " - "&amp;Tabela813[[#This Row],[Especificação]]</f>
        <v>1.6.3.1.99.0.5.00 - Outros Serviços de Atendimento à Saúde - Multas</v>
      </c>
    </row>
    <row r="754" spans="1:21" x14ac:dyDescent="0.25">
      <c r="A754" s="297"/>
      <c r="B754" s="74"/>
      <c r="C754" s="26" t="s">
        <v>1558</v>
      </c>
      <c r="D754" s="26" t="s">
        <v>1563</v>
      </c>
      <c r="E754" s="26" t="s">
        <v>1559</v>
      </c>
      <c r="F754" s="26" t="s">
        <v>1558</v>
      </c>
      <c r="G754" s="26" t="s">
        <v>1574</v>
      </c>
      <c r="H754" s="26" t="s">
        <v>1561</v>
      </c>
      <c r="I754" s="26" t="s">
        <v>1563</v>
      </c>
      <c r="J754" s="26" t="s">
        <v>1564</v>
      </c>
      <c r="K754" s="21" t="str">
        <f>IF(Tabela813[[#This Row],[C]]&lt;&gt;"",IF(Tabela813[[#This Row],[RED]]&lt;&gt;"",(Tabela813[[#This Row],[RED]] &amp; "."),"") &amp; CONCATENATE(Tabela813[[#This Row],[C]],".",Tabela813[[#This Row],[O]],".",Tabela813[[#This Row],[E]],".",Tabela813[[#This Row],[D1]],".",Tabela813[[#This Row],[D2]],".",Tabela813[[#This Row],[D3]],".",Tabela813[[#This Row],[T]],".",Tabela813[[#This Row],[D4]]),"")</f>
        <v>1.6.3.1.99.0.6.00</v>
      </c>
      <c r="L754" s="27" t="s">
        <v>1323</v>
      </c>
      <c r="M754" s="21" t="str">
        <f t="shared" si="11"/>
        <v>A</v>
      </c>
      <c r="N754" s="21">
        <f>IF(VALUE(Tabela813[[#This Row],[RED]]) &gt; 0,1,0) + IF(VALUE(J754)&gt;0,8,IF(VALUE(I754)&gt;0,7,IF(VALUE(H754)&gt;0,6,IF(VALUE(G754)&gt;0,5,IF(VALUE(F754)&gt;0,4,IF(VALUE(E754)&gt;0,3,IF(VALUE(D754)&gt;0,2,1)))))))</f>
        <v>7</v>
      </c>
      <c r="O754" s="26" t="s">
        <v>51</v>
      </c>
      <c r="P754" s="1" t="s">
        <v>311</v>
      </c>
      <c r="Q754" s="1"/>
      <c r="R754" s="21"/>
      <c r="S754" s="7" t="str">
        <f>Tabela813[[#This Row],[NR]]&amp;" - "&amp;Tabela813[[#This Row],[Especificação]]</f>
        <v>1.6.3.1.99.0.6.00 - Outros Serviços de Atendimento à Saúde - Juros de Mora</v>
      </c>
      <c r="T754" s="7" t="str">
        <f>Tabela813[[#This Row],[NR]]&amp;" - "&amp;Tabela813[[#This Row],[Especificação]]</f>
        <v>1.6.3.1.99.0.6.00 - Outros Serviços de Atendimento à Saúde - Juros de Mora</v>
      </c>
      <c r="U754" s="7" t="str">
        <f>Tabela813[[#This Row],[NR]]&amp; " - "&amp;Tabela813[[#This Row],[Especificação]]</f>
        <v>1.6.3.1.99.0.6.00 - Outros Serviços de Atendimento à Saúde - Juros de Mora</v>
      </c>
    </row>
    <row r="755" spans="1:21" ht="30" x14ac:dyDescent="0.25">
      <c r="A755" s="84"/>
      <c r="B755" s="74"/>
      <c r="C755" s="26" t="s">
        <v>1558</v>
      </c>
      <c r="D755" s="26" t="s">
        <v>1563</v>
      </c>
      <c r="E755" s="26" t="s">
        <v>1559</v>
      </c>
      <c r="F755" s="26" t="s">
        <v>1558</v>
      </c>
      <c r="G755" s="26" t="s">
        <v>1574</v>
      </c>
      <c r="H755" s="26" t="s">
        <v>1561</v>
      </c>
      <c r="I755" s="26" t="s">
        <v>1565</v>
      </c>
      <c r="J755" s="26" t="s">
        <v>1564</v>
      </c>
      <c r="K755" s="21" t="str">
        <f>IF(Tabela813[[#This Row],[C]]&lt;&gt;"",IF(Tabela813[[#This Row],[RED]]&lt;&gt;"",(Tabela813[[#This Row],[RED]] &amp; "."),"") &amp; CONCATENATE(Tabela813[[#This Row],[C]],".",Tabela813[[#This Row],[O]],".",Tabela813[[#This Row],[E]],".",Tabela813[[#This Row],[D1]],".",Tabela813[[#This Row],[D2]],".",Tabela813[[#This Row],[D3]],".",Tabela813[[#This Row],[T]],".",Tabela813[[#This Row],[D4]]),"")</f>
        <v>1.6.3.1.99.0.7.00</v>
      </c>
      <c r="L755" s="27" t="s">
        <v>1324</v>
      </c>
      <c r="M755" s="21" t="str">
        <f t="shared" si="11"/>
        <v>A</v>
      </c>
      <c r="N755" s="21">
        <f>IF(VALUE(Tabela813[[#This Row],[RED]]) &gt; 0,1,0) + IF(VALUE(J755)&gt;0,8,IF(VALUE(I755)&gt;0,7,IF(VALUE(H755)&gt;0,6,IF(VALUE(G755)&gt;0,5,IF(VALUE(F755)&gt;0,4,IF(VALUE(E755)&gt;0,3,IF(VALUE(D755)&gt;0,2,1)))))))</f>
        <v>7</v>
      </c>
      <c r="O755" s="26" t="s">
        <v>51</v>
      </c>
      <c r="P755" s="1" t="s">
        <v>311</v>
      </c>
      <c r="Q755" s="1"/>
      <c r="R755" s="21"/>
      <c r="S755" s="7" t="str">
        <f>Tabela813[[#This Row],[NR]]&amp;" - "&amp;Tabela813[[#This Row],[Especificação]]</f>
        <v>1.6.3.1.99.0.7.00 - Outros Serviços de Atendimento à Saúde - Dívida Ativa - Multas da Dívida Ativa</v>
      </c>
      <c r="T755" s="7" t="str">
        <f>Tabela813[[#This Row],[NR]]&amp;" - "&amp;Tabela813[[#This Row],[Especificação]]</f>
        <v>1.6.3.1.99.0.7.00 - Outros Serviços de Atendimento à Saúde - Dívida Ativa - Multas da Dívida Ativa</v>
      </c>
      <c r="U755" s="7" t="str">
        <f>Tabela813[[#This Row],[NR]]&amp; " - "&amp;Tabela813[[#This Row],[Especificação]]</f>
        <v>1.6.3.1.99.0.7.00 - Outros Serviços de Atendimento à Saúde - Dívida Ativa - Multas da Dívida Ativa</v>
      </c>
    </row>
    <row r="756" spans="1:21" x14ac:dyDescent="0.25">
      <c r="A756" s="84"/>
      <c r="B756" s="74"/>
      <c r="C756" s="26" t="s">
        <v>1558</v>
      </c>
      <c r="D756" s="26" t="s">
        <v>1563</v>
      </c>
      <c r="E756" s="26" t="s">
        <v>1559</v>
      </c>
      <c r="F756" s="26" t="s">
        <v>1558</v>
      </c>
      <c r="G756" s="26" t="s">
        <v>1574</v>
      </c>
      <c r="H756" s="26" t="s">
        <v>1561</v>
      </c>
      <c r="I756" s="26" t="s">
        <v>1566</v>
      </c>
      <c r="J756" s="26" t="s">
        <v>1564</v>
      </c>
      <c r="K756" s="21" t="str">
        <f>IF(Tabela813[[#This Row],[C]]&lt;&gt;"",IF(Tabela813[[#This Row],[RED]]&lt;&gt;"",(Tabela813[[#This Row],[RED]] &amp; "."),"") &amp; CONCATENATE(Tabela813[[#This Row],[C]],".",Tabela813[[#This Row],[O]],".",Tabela813[[#This Row],[E]],".",Tabela813[[#This Row],[D1]],".",Tabela813[[#This Row],[D2]],".",Tabela813[[#This Row],[D3]],".",Tabela813[[#This Row],[T]],".",Tabela813[[#This Row],[D4]]),"")</f>
        <v>1.6.3.1.99.0.8.00</v>
      </c>
      <c r="L756" s="27" t="s">
        <v>1325</v>
      </c>
      <c r="M756" s="21" t="str">
        <f t="shared" si="11"/>
        <v>A</v>
      </c>
      <c r="N756" s="21">
        <f>IF(VALUE(Tabela813[[#This Row],[RED]]) &gt; 0,1,0) + IF(VALUE(J756)&gt;0,8,IF(VALUE(I756)&gt;0,7,IF(VALUE(H756)&gt;0,6,IF(VALUE(G756)&gt;0,5,IF(VALUE(F756)&gt;0,4,IF(VALUE(E756)&gt;0,3,IF(VALUE(D756)&gt;0,2,1)))))))</f>
        <v>7</v>
      </c>
      <c r="O756" s="26" t="s">
        <v>51</v>
      </c>
      <c r="P756" s="1" t="s">
        <v>311</v>
      </c>
      <c r="Q756" s="1"/>
      <c r="R756" s="21"/>
      <c r="S756" s="7" t="str">
        <f>Tabela813[[#This Row],[NR]]&amp;" - "&amp;Tabela813[[#This Row],[Especificação]]</f>
        <v>1.6.3.1.99.0.8.00 - Outros Serviços de Atendimento à Saúde - Juros de Mora da Dívida Ativa</v>
      </c>
      <c r="T756" s="7" t="str">
        <f>Tabela813[[#This Row],[NR]]&amp;" - "&amp;Tabela813[[#This Row],[Especificação]]</f>
        <v>1.6.3.1.99.0.8.00 - Outros Serviços de Atendimento à Saúde - Juros de Mora da Dívida Ativa</v>
      </c>
      <c r="U756" s="7" t="str">
        <f>Tabela813[[#This Row],[NR]]&amp; " - "&amp;Tabela813[[#This Row],[Especificação]]</f>
        <v>1.6.3.1.99.0.8.00 - Outros Serviços de Atendimento à Saúde - Juros de Mora da Dívida Ativa</v>
      </c>
    </row>
    <row r="757" spans="1:21" ht="60" x14ac:dyDescent="0.25">
      <c r="A757" s="84"/>
      <c r="B757" s="73"/>
      <c r="C757" s="26" t="s">
        <v>1558</v>
      </c>
      <c r="D757" s="26" t="s">
        <v>1563</v>
      </c>
      <c r="E757" s="26" t="s">
        <v>1559</v>
      </c>
      <c r="F757" s="26" t="s">
        <v>1567</v>
      </c>
      <c r="G757" s="26" t="s">
        <v>1564</v>
      </c>
      <c r="H757" s="26" t="s">
        <v>1561</v>
      </c>
      <c r="I757" s="26" t="s">
        <v>1561</v>
      </c>
      <c r="J757" s="26" t="s">
        <v>1564</v>
      </c>
      <c r="K757" s="21" t="str">
        <f>IF(Tabela813[[#This Row],[C]]&lt;&gt;"",IF(Tabela813[[#This Row],[RED]]&lt;&gt;"",(Tabela813[[#This Row],[RED]] &amp; "."),"") &amp; CONCATENATE(Tabela813[[#This Row],[C]],".",Tabela813[[#This Row],[O]],".",Tabela813[[#This Row],[E]],".",Tabela813[[#This Row],[D1]],".",Tabela813[[#This Row],[D2]],".",Tabela813[[#This Row],[D3]],".",Tabela813[[#This Row],[T]],".",Tabela813[[#This Row],[D4]]),"")</f>
        <v>1.6.3.2.00.0.0.00</v>
      </c>
      <c r="L757" s="27" t="s">
        <v>312</v>
      </c>
      <c r="M757" s="21" t="str">
        <f t="shared" si="11"/>
        <v>S</v>
      </c>
      <c r="N757" s="21">
        <f>IF(VALUE(Tabela813[[#This Row],[RED]]) &gt; 0,1,0) + IF(VALUE(J757)&gt;0,8,IF(VALUE(I757)&gt;0,7,IF(VALUE(H757)&gt;0,6,IF(VALUE(G757)&gt;0,5,IF(VALUE(F757)&gt;0,4,IF(VALUE(E757)&gt;0,3,IF(VALUE(D757)&gt;0,2,1)))))))</f>
        <v>4</v>
      </c>
      <c r="O757" s="26" t="s">
        <v>45</v>
      </c>
      <c r="P757" s="1" t="s">
        <v>313</v>
      </c>
      <c r="Q757" s="1"/>
      <c r="R757" s="21"/>
      <c r="S757" s="7" t="str">
        <f>Tabela813[[#This Row],[NR]]&amp;" - "&amp;Tabela813[[#This Row],[Especificação]]</f>
        <v>1.6.3.2.00.0.0.00 - Serviços de Assistência à Saúde de Servidores Civis e Militares</v>
      </c>
      <c r="T757" s="7" t="str">
        <f>Tabela813[[#This Row],[NR]]&amp;" - "&amp;Tabela813[[#This Row],[Especificação]]</f>
        <v>1.6.3.2.00.0.0.00 - Serviços de Assistência à Saúde de Servidores Civis e Militares</v>
      </c>
      <c r="U757" s="7" t="str">
        <f>Tabela813[[#This Row],[NR]]&amp; " - "&amp;Tabela813[[#This Row],[Especificação]]</f>
        <v>1.6.3.2.00.0.0.00 - Serviços de Assistência à Saúde de Servidores Civis e Militares</v>
      </c>
    </row>
    <row r="758" spans="1:21" ht="30" x14ac:dyDescent="0.25">
      <c r="A758" s="84"/>
      <c r="B758" s="73"/>
      <c r="C758" s="26" t="s">
        <v>1558</v>
      </c>
      <c r="D758" s="26" t="s">
        <v>1563</v>
      </c>
      <c r="E758" s="26" t="s">
        <v>1559</v>
      </c>
      <c r="F758" s="26" t="s">
        <v>1567</v>
      </c>
      <c r="G758" s="26" t="s">
        <v>1560</v>
      </c>
      <c r="H758" s="26" t="s">
        <v>1561</v>
      </c>
      <c r="I758" s="26" t="s">
        <v>1561</v>
      </c>
      <c r="J758" s="26" t="s">
        <v>1564</v>
      </c>
      <c r="K758" s="21" t="str">
        <f>IF(Tabela813[[#This Row],[C]]&lt;&gt;"",IF(Tabela813[[#This Row],[RED]]&lt;&gt;"",(Tabela813[[#This Row],[RED]] &amp; "."),"") &amp; CONCATENATE(Tabela813[[#This Row],[C]],".",Tabela813[[#This Row],[O]],".",Tabela813[[#This Row],[E]],".",Tabela813[[#This Row],[D1]],".",Tabela813[[#This Row],[D2]],".",Tabela813[[#This Row],[D3]],".",Tabela813[[#This Row],[T]],".",Tabela813[[#This Row],[D4]]),"")</f>
        <v>1.6.3.2.01.0.0.00</v>
      </c>
      <c r="L758" s="27" t="s">
        <v>314</v>
      </c>
      <c r="M758" s="21" t="str">
        <f t="shared" si="11"/>
        <v>S</v>
      </c>
      <c r="N758" s="21">
        <f>IF(VALUE(Tabela813[[#This Row],[RED]]) &gt; 0,1,0) + IF(VALUE(J758)&gt;0,8,IF(VALUE(I758)&gt;0,7,IF(VALUE(H758)&gt;0,6,IF(VALUE(G758)&gt;0,5,IF(VALUE(F758)&gt;0,4,IF(VALUE(E758)&gt;0,3,IF(VALUE(D758)&gt;0,2,1)))))))</f>
        <v>5</v>
      </c>
      <c r="O758" s="26" t="s">
        <v>51</v>
      </c>
      <c r="P758" s="1" t="s">
        <v>3070</v>
      </c>
      <c r="Q758" s="1"/>
      <c r="R758" s="21"/>
      <c r="S758" s="7" t="str">
        <f>Tabela813[[#This Row],[NR]]&amp;" - "&amp;Tabela813[[#This Row],[Especificação]]</f>
        <v>1.6.3.2.01.0.0.00 - Serviços de Assistência à Saúde Suplementar de Servidores Civis</v>
      </c>
      <c r="T758" s="7" t="str">
        <f>Tabela813[[#This Row],[NR]]&amp;" - "&amp;Tabela813[[#This Row],[Especificação]]</f>
        <v>1.6.3.2.01.0.0.00 - Serviços de Assistência à Saúde Suplementar de Servidores Civis</v>
      </c>
      <c r="U758" s="7" t="str">
        <f>Tabela813[[#This Row],[NR]]&amp; " - "&amp;Tabela813[[#This Row],[Especificação]]</f>
        <v>1.6.3.2.01.0.0.00 - Serviços de Assistência à Saúde Suplementar de Servidores Civis</v>
      </c>
    </row>
    <row r="759" spans="1:21" ht="60" x14ac:dyDescent="0.25">
      <c r="A759" s="84"/>
      <c r="B759" s="73"/>
      <c r="C759" s="26" t="s">
        <v>1558</v>
      </c>
      <c r="D759" s="26" t="s">
        <v>1563</v>
      </c>
      <c r="E759" s="26" t="s">
        <v>1559</v>
      </c>
      <c r="F759" s="26" t="s">
        <v>1567</v>
      </c>
      <c r="G759" s="26" t="s">
        <v>1560</v>
      </c>
      <c r="H759" s="26" t="s">
        <v>1561</v>
      </c>
      <c r="I759" s="26" t="s">
        <v>1558</v>
      </c>
      <c r="J759" s="26" t="s">
        <v>1564</v>
      </c>
      <c r="K759" s="21" t="str">
        <f>IF(Tabela813[[#This Row],[C]]&lt;&gt;"",IF(Tabela813[[#This Row],[RED]]&lt;&gt;"",(Tabela813[[#This Row],[RED]] &amp; "."),"") &amp; CONCATENATE(Tabela813[[#This Row],[C]],".",Tabela813[[#This Row],[O]],".",Tabela813[[#This Row],[E]],".",Tabela813[[#This Row],[D1]],".",Tabela813[[#This Row],[D2]],".",Tabela813[[#This Row],[D3]],".",Tabela813[[#This Row],[T]],".",Tabela813[[#This Row],[D4]]),"")</f>
        <v>1.6.3.2.01.0.1.00</v>
      </c>
      <c r="L759" s="27" t="s">
        <v>1326</v>
      </c>
      <c r="M759" s="21" t="str">
        <f t="shared" si="11"/>
        <v>A</v>
      </c>
      <c r="N759" s="21">
        <f>IF(VALUE(Tabela813[[#This Row],[RED]]) &gt; 0,1,0) + IF(VALUE(J759)&gt;0,8,IF(VALUE(I759)&gt;0,7,IF(VALUE(H759)&gt;0,6,IF(VALUE(G759)&gt;0,5,IF(VALUE(F759)&gt;0,4,IF(VALUE(E759)&gt;0,3,IF(VALUE(D759)&gt;0,2,1)))))))</f>
        <v>7</v>
      </c>
      <c r="O759" s="26" t="s">
        <v>51</v>
      </c>
      <c r="P759" s="1" t="s">
        <v>313</v>
      </c>
      <c r="Q759" s="1"/>
      <c r="R759" s="21"/>
      <c r="S759" s="7" t="str">
        <f>Tabela813[[#This Row],[NR]]&amp;" - "&amp;Tabela813[[#This Row],[Especificação]]</f>
        <v>1.6.3.2.01.0.1.00 - Serviços de Assistência à Saúde Suplementar de Servidores Civis - Principal</v>
      </c>
      <c r="T759" s="7" t="str">
        <f>Tabela813[[#This Row],[NR]]&amp;" - "&amp;Tabela813[[#This Row],[Especificação]]</f>
        <v>1.6.3.2.01.0.1.00 - Serviços de Assistência à Saúde Suplementar de Servidores Civis - Principal</v>
      </c>
      <c r="U759" s="7" t="str">
        <f>Tabela813[[#This Row],[NR]]&amp; " - "&amp;Tabela813[[#This Row],[Especificação]]</f>
        <v>1.6.3.2.01.0.1.00 - Serviços de Assistência à Saúde Suplementar de Servidores Civis - Principal</v>
      </c>
    </row>
    <row r="760" spans="1:21" ht="60" x14ac:dyDescent="0.25">
      <c r="A760" s="84"/>
      <c r="B760" s="73"/>
      <c r="C760" s="26" t="s">
        <v>1558</v>
      </c>
      <c r="D760" s="26" t="s">
        <v>1563</v>
      </c>
      <c r="E760" s="26" t="s">
        <v>1559</v>
      </c>
      <c r="F760" s="26" t="s">
        <v>1567</v>
      </c>
      <c r="G760" s="26" t="s">
        <v>1560</v>
      </c>
      <c r="H760" s="26" t="s">
        <v>1561</v>
      </c>
      <c r="I760" s="26" t="s">
        <v>1567</v>
      </c>
      <c r="J760" s="26" t="s">
        <v>1564</v>
      </c>
      <c r="K760" s="21" t="str">
        <f>IF(Tabela813[[#This Row],[C]]&lt;&gt;"",IF(Tabela813[[#This Row],[RED]]&lt;&gt;"",(Tabela813[[#This Row],[RED]] &amp; "."),"") &amp; CONCATENATE(Tabela813[[#This Row],[C]],".",Tabela813[[#This Row],[O]],".",Tabela813[[#This Row],[E]],".",Tabela813[[#This Row],[D1]],".",Tabela813[[#This Row],[D2]],".",Tabela813[[#This Row],[D3]],".",Tabela813[[#This Row],[T]],".",Tabela813[[#This Row],[D4]]),"")</f>
        <v>1.6.3.2.01.0.2.00</v>
      </c>
      <c r="L760" s="27" t="s">
        <v>1327</v>
      </c>
      <c r="M760" s="21" t="str">
        <f t="shared" si="11"/>
        <v>A</v>
      </c>
      <c r="N760" s="21">
        <f>IF(VALUE(Tabela813[[#This Row],[RED]]) &gt; 0,1,0) + IF(VALUE(J760)&gt;0,8,IF(VALUE(I760)&gt;0,7,IF(VALUE(H760)&gt;0,6,IF(VALUE(G760)&gt;0,5,IF(VALUE(F760)&gt;0,4,IF(VALUE(E760)&gt;0,3,IF(VALUE(D760)&gt;0,2,1)))))))</f>
        <v>7</v>
      </c>
      <c r="O760" s="26" t="s">
        <v>51</v>
      </c>
      <c r="P760" s="1" t="s">
        <v>313</v>
      </c>
      <c r="Q760" s="1"/>
      <c r="R760" s="21"/>
      <c r="S760" s="7" t="str">
        <f>Tabela813[[#This Row],[NR]]&amp;" - "&amp;Tabela813[[#This Row],[Especificação]]</f>
        <v>1.6.3.2.01.0.2.00 - Serviços de Assistência à Saúde Suplementar de Servidores Civis - Multas e Juros de Mora</v>
      </c>
      <c r="T760" s="7" t="str">
        <f>Tabela813[[#This Row],[NR]]&amp;" - "&amp;Tabela813[[#This Row],[Especificação]]</f>
        <v>1.6.3.2.01.0.2.00 - Serviços de Assistência à Saúde Suplementar de Servidores Civis - Multas e Juros de Mora</v>
      </c>
      <c r="U760" s="7" t="str">
        <f>Tabela813[[#This Row],[NR]]&amp; " - "&amp;Tabela813[[#This Row],[Especificação]]</f>
        <v>1.6.3.2.01.0.2.00 - Serviços de Assistência à Saúde Suplementar de Servidores Civis - Multas e Juros de Mora</v>
      </c>
    </row>
    <row r="761" spans="1:21" ht="60" x14ac:dyDescent="0.25">
      <c r="A761" s="84"/>
      <c r="B761" s="73"/>
      <c r="C761" s="26" t="s">
        <v>1558</v>
      </c>
      <c r="D761" s="26" t="s">
        <v>1563</v>
      </c>
      <c r="E761" s="26" t="s">
        <v>1559</v>
      </c>
      <c r="F761" s="26" t="s">
        <v>1567</v>
      </c>
      <c r="G761" s="26" t="s">
        <v>1560</v>
      </c>
      <c r="H761" s="26" t="s">
        <v>1561</v>
      </c>
      <c r="I761" s="26" t="s">
        <v>1559</v>
      </c>
      <c r="J761" s="26" t="s">
        <v>1564</v>
      </c>
      <c r="K761" s="21" t="str">
        <f>IF(Tabela813[[#This Row],[C]]&lt;&gt;"",IF(Tabela813[[#This Row],[RED]]&lt;&gt;"",(Tabela813[[#This Row],[RED]] &amp; "."),"") &amp; CONCATENATE(Tabela813[[#This Row],[C]],".",Tabela813[[#This Row],[O]],".",Tabela813[[#This Row],[E]],".",Tabela813[[#This Row],[D1]],".",Tabela813[[#This Row],[D2]],".",Tabela813[[#This Row],[D3]],".",Tabela813[[#This Row],[T]],".",Tabela813[[#This Row],[D4]]),"")</f>
        <v>1.6.3.2.01.0.3.00</v>
      </c>
      <c r="L761" s="27" t="s">
        <v>1328</v>
      </c>
      <c r="M761" s="21" t="str">
        <f t="shared" si="11"/>
        <v>A</v>
      </c>
      <c r="N761" s="21">
        <f>IF(VALUE(Tabela813[[#This Row],[RED]]) &gt; 0,1,0) + IF(VALUE(J761)&gt;0,8,IF(VALUE(I761)&gt;0,7,IF(VALUE(H761)&gt;0,6,IF(VALUE(G761)&gt;0,5,IF(VALUE(F761)&gt;0,4,IF(VALUE(E761)&gt;0,3,IF(VALUE(D761)&gt;0,2,1)))))))</f>
        <v>7</v>
      </c>
      <c r="O761" s="26" t="s">
        <v>51</v>
      </c>
      <c r="P761" s="1" t="s">
        <v>313</v>
      </c>
      <c r="Q761" s="1"/>
      <c r="R761" s="21"/>
      <c r="S761" s="7" t="str">
        <f>Tabela813[[#This Row],[NR]]&amp;" - "&amp;Tabela813[[#This Row],[Especificação]]</f>
        <v>1.6.3.2.01.0.3.00 - Serviços de Assistência à Saúde Suplementar de Servidores Civis - Dívida Ativa</v>
      </c>
      <c r="T761" s="7" t="str">
        <f>Tabela813[[#This Row],[NR]]&amp;" - "&amp;Tabela813[[#This Row],[Especificação]]</f>
        <v>1.6.3.2.01.0.3.00 - Serviços de Assistência à Saúde Suplementar de Servidores Civis - Dívida Ativa</v>
      </c>
      <c r="U761" s="7" t="str">
        <f>Tabela813[[#This Row],[NR]]&amp; " - "&amp;Tabela813[[#This Row],[Especificação]]</f>
        <v>1.6.3.2.01.0.3.00 - Serviços de Assistência à Saúde Suplementar de Servidores Civis - Dívida Ativa</v>
      </c>
    </row>
    <row r="762" spans="1:21" ht="60" x14ac:dyDescent="0.25">
      <c r="A762" s="84"/>
      <c r="B762" s="73"/>
      <c r="C762" s="26" t="s">
        <v>1558</v>
      </c>
      <c r="D762" s="26" t="s">
        <v>1563</v>
      </c>
      <c r="E762" s="26" t="s">
        <v>1559</v>
      </c>
      <c r="F762" s="26" t="s">
        <v>1567</v>
      </c>
      <c r="G762" s="26" t="s">
        <v>1560</v>
      </c>
      <c r="H762" s="26" t="s">
        <v>1561</v>
      </c>
      <c r="I762" s="26" t="s">
        <v>1568</v>
      </c>
      <c r="J762" s="26" t="s">
        <v>1564</v>
      </c>
      <c r="K762" s="21" t="str">
        <f>IF(Tabela813[[#This Row],[C]]&lt;&gt;"",IF(Tabela813[[#This Row],[RED]]&lt;&gt;"",(Tabela813[[#This Row],[RED]] &amp; "."),"") &amp; CONCATENATE(Tabela813[[#This Row],[C]],".",Tabela813[[#This Row],[O]],".",Tabela813[[#This Row],[E]],".",Tabela813[[#This Row],[D1]],".",Tabela813[[#This Row],[D2]],".",Tabela813[[#This Row],[D3]],".",Tabela813[[#This Row],[T]],".",Tabela813[[#This Row],[D4]]),"")</f>
        <v>1.6.3.2.01.0.4.00</v>
      </c>
      <c r="L762" s="27" t="s">
        <v>1329</v>
      </c>
      <c r="M762" s="21" t="str">
        <f t="shared" si="11"/>
        <v>A</v>
      </c>
      <c r="N762" s="21">
        <f>IF(VALUE(Tabela813[[#This Row],[RED]]) &gt; 0,1,0) + IF(VALUE(J762)&gt;0,8,IF(VALUE(I762)&gt;0,7,IF(VALUE(H762)&gt;0,6,IF(VALUE(G762)&gt;0,5,IF(VALUE(F762)&gt;0,4,IF(VALUE(E762)&gt;0,3,IF(VALUE(D762)&gt;0,2,1)))))))</f>
        <v>7</v>
      </c>
      <c r="O762" s="26" t="s">
        <v>51</v>
      </c>
      <c r="P762" s="1" t="s">
        <v>313</v>
      </c>
      <c r="Q762" s="1"/>
      <c r="R762" s="21"/>
      <c r="S762" s="7" t="str">
        <f>Tabela813[[#This Row],[NR]]&amp;" - "&amp;Tabela813[[#This Row],[Especificação]]</f>
        <v>1.6.3.2.01.0.4.00 - Serviços de Assistência à Saúde Suplementar de Servidores Civis - Dívida Ativa - Multas e Juros de Mora da Dívida Ativa</v>
      </c>
      <c r="T762" s="7" t="str">
        <f>Tabela813[[#This Row],[NR]]&amp;" - "&amp;Tabela813[[#This Row],[Especificação]]</f>
        <v>1.6.3.2.01.0.4.00 - Serviços de Assistência à Saúde Suplementar de Servidores Civis - Dívida Ativa - Multas e Juros de Mora da Dívida Ativa</v>
      </c>
      <c r="U762" s="7" t="str">
        <f>Tabela813[[#This Row],[NR]]&amp; " - "&amp;Tabela813[[#This Row],[Especificação]]</f>
        <v>1.6.3.2.01.0.4.00 - Serviços de Assistência à Saúde Suplementar de Servidores Civis - Dívida Ativa - Multas e Juros de Mora da Dívida Ativa</v>
      </c>
    </row>
    <row r="763" spans="1:21" ht="60" x14ac:dyDescent="0.25">
      <c r="A763" s="84"/>
      <c r="B763" s="73"/>
      <c r="C763" s="26" t="s">
        <v>1558</v>
      </c>
      <c r="D763" s="26" t="s">
        <v>1563</v>
      </c>
      <c r="E763" s="26" t="s">
        <v>1559</v>
      </c>
      <c r="F763" s="26" t="s">
        <v>1567</v>
      </c>
      <c r="G763" s="26" t="s">
        <v>1560</v>
      </c>
      <c r="H763" s="26" t="s">
        <v>1561</v>
      </c>
      <c r="I763" s="26" t="s">
        <v>1569</v>
      </c>
      <c r="J763" s="26" t="s">
        <v>1564</v>
      </c>
      <c r="K763" s="21" t="str">
        <f>IF(Tabela813[[#This Row],[C]]&lt;&gt;"",IF(Tabela813[[#This Row],[RED]]&lt;&gt;"",(Tabela813[[#This Row],[RED]] &amp; "."),"") &amp; CONCATENATE(Tabela813[[#This Row],[C]],".",Tabela813[[#This Row],[O]],".",Tabela813[[#This Row],[E]],".",Tabela813[[#This Row],[D1]],".",Tabela813[[#This Row],[D2]],".",Tabela813[[#This Row],[D3]],".",Tabela813[[#This Row],[T]],".",Tabela813[[#This Row],[D4]]),"")</f>
        <v>1.6.3.2.01.0.5.00</v>
      </c>
      <c r="L763" s="27" t="s">
        <v>1330</v>
      </c>
      <c r="M763" s="21" t="str">
        <f t="shared" ref="M763:M826" si="12">IF(N763 &lt; N764,"S","A")</f>
        <v>A</v>
      </c>
      <c r="N763" s="21">
        <f>IF(VALUE(Tabela813[[#This Row],[RED]]) &gt; 0,1,0) + IF(VALUE(J763)&gt;0,8,IF(VALUE(I763)&gt;0,7,IF(VALUE(H763)&gt;0,6,IF(VALUE(G763)&gt;0,5,IF(VALUE(F763)&gt;0,4,IF(VALUE(E763)&gt;0,3,IF(VALUE(D763)&gt;0,2,1)))))))</f>
        <v>7</v>
      </c>
      <c r="O763" s="26" t="s">
        <v>51</v>
      </c>
      <c r="P763" s="1" t="s">
        <v>313</v>
      </c>
      <c r="Q763" s="1"/>
      <c r="R763" s="21"/>
      <c r="S763" s="7" t="str">
        <f>Tabela813[[#This Row],[NR]]&amp;" - "&amp;Tabela813[[#This Row],[Especificação]]</f>
        <v>1.6.3.2.01.0.5.00 - Serviços de Assistência à Saúde Suplementar de Servidores Civis - Multas</v>
      </c>
      <c r="T763" s="7" t="str">
        <f>Tabela813[[#This Row],[NR]]&amp;" - "&amp;Tabela813[[#This Row],[Especificação]]</f>
        <v>1.6.3.2.01.0.5.00 - Serviços de Assistência à Saúde Suplementar de Servidores Civis - Multas</v>
      </c>
      <c r="U763" s="7" t="str">
        <f>Tabela813[[#This Row],[NR]]&amp; " - "&amp;Tabela813[[#This Row],[Especificação]]</f>
        <v>1.6.3.2.01.0.5.00 - Serviços de Assistência à Saúde Suplementar de Servidores Civis - Multas</v>
      </c>
    </row>
    <row r="764" spans="1:21" ht="60" x14ac:dyDescent="0.25">
      <c r="A764" s="84"/>
      <c r="B764" s="73"/>
      <c r="C764" s="26" t="s">
        <v>1558</v>
      </c>
      <c r="D764" s="26" t="s">
        <v>1563</v>
      </c>
      <c r="E764" s="26" t="s">
        <v>1559</v>
      </c>
      <c r="F764" s="26" t="s">
        <v>1567</v>
      </c>
      <c r="G764" s="26" t="s">
        <v>1560</v>
      </c>
      <c r="H764" s="26" t="s">
        <v>1561</v>
      </c>
      <c r="I764" s="26" t="s">
        <v>1563</v>
      </c>
      <c r="J764" s="26" t="s">
        <v>1564</v>
      </c>
      <c r="K764" s="21" t="str">
        <f>IF(Tabela813[[#This Row],[C]]&lt;&gt;"",IF(Tabela813[[#This Row],[RED]]&lt;&gt;"",(Tabela813[[#This Row],[RED]] &amp; "."),"") &amp; CONCATENATE(Tabela813[[#This Row],[C]],".",Tabela813[[#This Row],[O]],".",Tabela813[[#This Row],[E]],".",Tabela813[[#This Row],[D1]],".",Tabela813[[#This Row],[D2]],".",Tabela813[[#This Row],[D3]],".",Tabela813[[#This Row],[T]],".",Tabela813[[#This Row],[D4]]),"")</f>
        <v>1.6.3.2.01.0.6.00</v>
      </c>
      <c r="L764" s="27" t="s">
        <v>1331</v>
      </c>
      <c r="M764" s="21" t="str">
        <f t="shared" si="12"/>
        <v>A</v>
      </c>
      <c r="N764" s="21">
        <f>IF(VALUE(Tabela813[[#This Row],[RED]]) &gt; 0,1,0) + IF(VALUE(J764)&gt;0,8,IF(VALUE(I764)&gt;0,7,IF(VALUE(H764)&gt;0,6,IF(VALUE(G764)&gt;0,5,IF(VALUE(F764)&gt;0,4,IF(VALUE(E764)&gt;0,3,IF(VALUE(D764)&gt;0,2,1)))))))</f>
        <v>7</v>
      </c>
      <c r="O764" s="26" t="s">
        <v>51</v>
      </c>
      <c r="P764" s="1" t="s">
        <v>313</v>
      </c>
      <c r="Q764" s="1"/>
      <c r="R764" s="21"/>
      <c r="S764" s="7" t="str">
        <f>Tabela813[[#This Row],[NR]]&amp;" - "&amp;Tabela813[[#This Row],[Especificação]]</f>
        <v>1.6.3.2.01.0.6.00 - Serviços de Assistência à Saúde Suplementar de Servidores Civis - Juros de Mora</v>
      </c>
      <c r="T764" s="7" t="str">
        <f>Tabela813[[#This Row],[NR]]&amp;" - "&amp;Tabela813[[#This Row],[Especificação]]</f>
        <v>1.6.3.2.01.0.6.00 - Serviços de Assistência à Saúde Suplementar de Servidores Civis - Juros de Mora</v>
      </c>
      <c r="U764" s="7" t="str">
        <f>Tabela813[[#This Row],[NR]]&amp; " - "&amp;Tabela813[[#This Row],[Especificação]]</f>
        <v>1.6.3.2.01.0.6.00 - Serviços de Assistência à Saúde Suplementar de Servidores Civis - Juros de Mora</v>
      </c>
    </row>
    <row r="765" spans="1:21" ht="60" x14ac:dyDescent="0.25">
      <c r="A765" s="84"/>
      <c r="B765" s="73"/>
      <c r="C765" s="26" t="s">
        <v>1558</v>
      </c>
      <c r="D765" s="26" t="s">
        <v>1563</v>
      </c>
      <c r="E765" s="26" t="s">
        <v>1559</v>
      </c>
      <c r="F765" s="26" t="s">
        <v>1567</v>
      </c>
      <c r="G765" s="26" t="s">
        <v>1560</v>
      </c>
      <c r="H765" s="26" t="s">
        <v>1561</v>
      </c>
      <c r="I765" s="26" t="s">
        <v>1565</v>
      </c>
      <c r="J765" s="26" t="s">
        <v>1564</v>
      </c>
      <c r="K765" s="21" t="str">
        <f>IF(Tabela813[[#This Row],[C]]&lt;&gt;"",IF(Tabela813[[#This Row],[RED]]&lt;&gt;"",(Tabela813[[#This Row],[RED]] &amp; "."),"") &amp; CONCATENATE(Tabela813[[#This Row],[C]],".",Tabela813[[#This Row],[O]],".",Tabela813[[#This Row],[E]],".",Tabela813[[#This Row],[D1]],".",Tabela813[[#This Row],[D2]],".",Tabela813[[#This Row],[D3]],".",Tabela813[[#This Row],[T]],".",Tabela813[[#This Row],[D4]]),"")</f>
        <v>1.6.3.2.01.0.7.00</v>
      </c>
      <c r="L765" s="27" t="s">
        <v>1332</v>
      </c>
      <c r="M765" s="21" t="str">
        <f t="shared" si="12"/>
        <v>A</v>
      </c>
      <c r="N765" s="21">
        <f>IF(VALUE(Tabela813[[#This Row],[RED]]) &gt; 0,1,0) + IF(VALUE(J765)&gt;0,8,IF(VALUE(I765)&gt;0,7,IF(VALUE(H765)&gt;0,6,IF(VALUE(G765)&gt;0,5,IF(VALUE(F765)&gt;0,4,IF(VALUE(E765)&gt;0,3,IF(VALUE(D765)&gt;0,2,1)))))))</f>
        <v>7</v>
      </c>
      <c r="O765" s="26" t="s">
        <v>51</v>
      </c>
      <c r="P765" s="1" t="s">
        <v>313</v>
      </c>
      <c r="Q765" s="1"/>
      <c r="R765" s="21"/>
      <c r="S765" s="7" t="str">
        <f>Tabela813[[#This Row],[NR]]&amp;" - "&amp;Tabela813[[#This Row],[Especificação]]</f>
        <v>1.6.3.2.01.0.7.00 - Serviços de Assistência à Saúde Suplementar de Servidores Civis - Dívida Ativa - Multas da Dívida Ativa</v>
      </c>
      <c r="T765" s="7" t="str">
        <f>Tabela813[[#This Row],[NR]]&amp;" - "&amp;Tabela813[[#This Row],[Especificação]]</f>
        <v>1.6.3.2.01.0.7.00 - Serviços de Assistência à Saúde Suplementar de Servidores Civis - Dívida Ativa - Multas da Dívida Ativa</v>
      </c>
      <c r="U765" s="7" t="str">
        <f>Tabela813[[#This Row],[NR]]&amp; " - "&amp;Tabela813[[#This Row],[Especificação]]</f>
        <v>1.6.3.2.01.0.7.00 - Serviços de Assistência à Saúde Suplementar de Servidores Civis - Dívida Ativa - Multas da Dívida Ativa</v>
      </c>
    </row>
    <row r="766" spans="1:21" ht="60" x14ac:dyDescent="0.25">
      <c r="A766" s="84"/>
      <c r="B766" s="73"/>
      <c r="C766" s="26" t="s">
        <v>1558</v>
      </c>
      <c r="D766" s="26" t="s">
        <v>1563</v>
      </c>
      <c r="E766" s="26" t="s">
        <v>1559</v>
      </c>
      <c r="F766" s="26" t="s">
        <v>1567</v>
      </c>
      <c r="G766" s="26" t="s">
        <v>1560</v>
      </c>
      <c r="H766" s="26" t="s">
        <v>1561</v>
      </c>
      <c r="I766" s="26" t="s">
        <v>1566</v>
      </c>
      <c r="J766" s="26" t="s">
        <v>1564</v>
      </c>
      <c r="K766" s="21" t="str">
        <f>IF(Tabela813[[#This Row],[C]]&lt;&gt;"",IF(Tabela813[[#This Row],[RED]]&lt;&gt;"",(Tabela813[[#This Row],[RED]] &amp; "."),"") &amp; CONCATENATE(Tabela813[[#This Row],[C]],".",Tabela813[[#This Row],[O]],".",Tabela813[[#This Row],[E]],".",Tabela813[[#This Row],[D1]],".",Tabela813[[#This Row],[D2]],".",Tabela813[[#This Row],[D3]],".",Tabela813[[#This Row],[T]],".",Tabela813[[#This Row],[D4]]),"")</f>
        <v>1.6.3.2.01.0.8.00</v>
      </c>
      <c r="L766" s="27" t="s">
        <v>1333</v>
      </c>
      <c r="M766" s="21" t="str">
        <f t="shared" si="12"/>
        <v>A</v>
      </c>
      <c r="N766" s="21">
        <f>IF(VALUE(Tabela813[[#This Row],[RED]]) &gt; 0,1,0) + IF(VALUE(J766)&gt;0,8,IF(VALUE(I766)&gt;0,7,IF(VALUE(H766)&gt;0,6,IF(VALUE(G766)&gt;0,5,IF(VALUE(F766)&gt;0,4,IF(VALUE(E766)&gt;0,3,IF(VALUE(D766)&gt;0,2,1)))))))</f>
        <v>7</v>
      </c>
      <c r="O766" s="26" t="s">
        <v>51</v>
      </c>
      <c r="P766" s="1" t="s">
        <v>313</v>
      </c>
      <c r="Q766" s="1"/>
      <c r="R766" s="21"/>
      <c r="S766" s="7" t="str">
        <f>Tabela813[[#This Row],[NR]]&amp;" - "&amp;Tabela813[[#This Row],[Especificação]]</f>
        <v>1.6.3.2.01.0.8.00 - Serviços de Assistência à Saúde Suplementar de Servidores Civis - Juros de Mora da Dívida Ativa</v>
      </c>
      <c r="T766" s="7" t="str">
        <f>Tabela813[[#This Row],[NR]]&amp;" - "&amp;Tabela813[[#This Row],[Especificação]]</f>
        <v>1.6.3.2.01.0.8.00 - Serviços de Assistência à Saúde Suplementar de Servidores Civis - Juros de Mora da Dívida Ativa</v>
      </c>
      <c r="U766" s="7" t="str">
        <f>Tabela813[[#This Row],[NR]]&amp; " - "&amp;Tabela813[[#This Row],[Especificação]]</f>
        <v>1.6.3.2.01.0.8.00 - Serviços de Assistência à Saúde Suplementar de Servidores Civis - Juros de Mora da Dívida Ativa</v>
      </c>
    </row>
    <row r="767" spans="1:21" ht="30" x14ac:dyDescent="0.25">
      <c r="A767" s="84"/>
      <c r="B767" s="73"/>
      <c r="C767" s="26" t="s">
        <v>1558</v>
      </c>
      <c r="D767" s="26" t="s">
        <v>1563</v>
      </c>
      <c r="E767" s="26" t="s">
        <v>1568</v>
      </c>
      <c r="F767" s="26" t="s">
        <v>1561</v>
      </c>
      <c r="G767" s="26" t="s">
        <v>1564</v>
      </c>
      <c r="H767" s="26" t="s">
        <v>1561</v>
      </c>
      <c r="I767" s="26" t="s">
        <v>1561</v>
      </c>
      <c r="J767" s="26" t="s">
        <v>1564</v>
      </c>
      <c r="K767" s="21" t="str">
        <f>IF(Tabela813[[#This Row],[C]]&lt;&gt;"",IF(Tabela813[[#This Row],[RED]]&lt;&gt;"",(Tabela813[[#This Row],[RED]] &amp; "."),"") &amp; CONCATENATE(Tabela813[[#This Row],[C]],".",Tabela813[[#This Row],[O]],".",Tabela813[[#This Row],[E]],".",Tabela813[[#This Row],[D1]],".",Tabela813[[#This Row],[D2]],".",Tabela813[[#This Row],[D3]],".",Tabela813[[#This Row],[T]],".",Tabela813[[#This Row],[D4]]),"")</f>
        <v>1.6.4.0.00.0.0.00</v>
      </c>
      <c r="L767" s="27" t="s">
        <v>315</v>
      </c>
      <c r="M767" s="21" t="str">
        <f t="shared" si="12"/>
        <v>S</v>
      </c>
      <c r="N767" s="21">
        <f>IF(VALUE(Tabela813[[#This Row],[RED]]) &gt; 0,1,0) + IF(VALUE(J767)&gt;0,8,IF(VALUE(I767)&gt;0,7,IF(VALUE(H767)&gt;0,6,IF(VALUE(G767)&gt;0,5,IF(VALUE(F767)&gt;0,4,IF(VALUE(E767)&gt;0,3,IF(VALUE(D767)&gt;0,2,1)))))))</f>
        <v>3</v>
      </c>
      <c r="O767" s="26" t="s">
        <v>45</v>
      </c>
      <c r="P767" s="1" t="s">
        <v>316</v>
      </c>
      <c r="Q767" s="1"/>
      <c r="R767" s="21"/>
      <c r="S767" s="7" t="str">
        <f>Tabela813[[#This Row],[NR]]&amp;" - "&amp;Tabela813[[#This Row],[Especificação]]</f>
        <v>1.6.4.0.00.0.0.00 - Serviços e Atividades Financeiras</v>
      </c>
      <c r="T767" s="7" t="str">
        <f>Tabela813[[#This Row],[NR]]&amp;" - "&amp;Tabela813[[#This Row],[Especificação]]</f>
        <v>1.6.4.0.00.0.0.00 - Serviços e Atividades Financeiras</v>
      </c>
      <c r="U767" s="7" t="str">
        <f>Tabela813[[#This Row],[NR]]&amp; " - "&amp;Tabela813[[#This Row],[Especificação]]</f>
        <v>1.6.4.0.00.0.0.00 - Serviços e Atividades Financeiras</v>
      </c>
    </row>
    <row r="768" spans="1:21" ht="30" x14ac:dyDescent="0.25">
      <c r="A768" s="84"/>
      <c r="B768" s="73"/>
      <c r="C768" s="26" t="s">
        <v>1558</v>
      </c>
      <c r="D768" s="26" t="s">
        <v>1563</v>
      </c>
      <c r="E768" s="26" t="s">
        <v>1568</v>
      </c>
      <c r="F768" s="26" t="s">
        <v>1558</v>
      </c>
      <c r="G768" s="26" t="s">
        <v>1564</v>
      </c>
      <c r="H768" s="26" t="s">
        <v>1561</v>
      </c>
      <c r="I768" s="26" t="s">
        <v>1561</v>
      </c>
      <c r="J768" s="26" t="s">
        <v>1564</v>
      </c>
      <c r="K768" s="21" t="str">
        <f>IF(Tabela813[[#This Row],[C]]&lt;&gt;"",IF(Tabela813[[#This Row],[RED]]&lt;&gt;"",(Tabela813[[#This Row],[RED]] &amp; "."),"") &amp; CONCATENATE(Tabela813[[#This Row],[C]],".",Tabela813[[#This Row],[O]],".",Tabela813[[#This Row],[E]],".",Tabela813[[#This Row],[D1]],".",Tabela813[[#This Row],[D2]],".",Tabela813[[#This Row],[D3]],".",Tabela813[[#This Row],[T]],".",Tabela813[[#This Row],[D4]]),"")</f>
        <v>1.6.4.1.00.0.0.00</v>
      </c>
      <c r="L768" s="27" t="s">
        <v>315</v>
      </c>
      <c r="M768" s="21" t="str">
        <f t="shared" si="12"/>
        <v>S</v>
      </c>
      <c r="N768" s="21">
        <f>IF(VALUE(Tabela813[[#This Row],[RED]]) &gt; 0,1,0) + IF(VALUE(J768)&gt;0,8,IF(VALUE(I768)&gt;0,7,IF(VALUE(H768)&gt;0,6,IF(VALUE(G768)&gt;0,5,IF(VALUE(F768)&gt;0,4,IF(VALUE(E768)&gt;0,3,IF(VALUE(D768)&gt;0,2,1)))))))</f>
        <v>4</v>
      </c>
      <c r="O768" s="26" t="s">
        <v>45</v>
      </c>
      <c r="P768" s="1" t="s">
        <v>316</v>
      </c>
      <c r="Q768" s="1"/>
      <c r="R768" s="21"/>
      <c r="S768" s="7" t="str">
        <f>Tabela813[[#This Row],[NR]]&amp;" - "&amp;Tabela813[[#This Row],[Especificação]]</f>
        <v>1.6.4.1.00.0.0.00 - Serviços e Atividades Financeiras</v>
      </c>
      <c r="T768" s="7" t="str">
        <f>Tabela813[[#This Row],[NR]]&amp;" - "&amp;Tabela813[[#This Row],[Especificação]]</f>
        <v>1.6.4.1.00.0.0.00 - Serviços e Atividades Financeiras</v>
      </c>
      <c r="U768" s="7" t="str">
        <f>Tabela813[[#This Row],[NR]]&amp; " - "&amp;Tabela813[[#This Row],[Especificação]]</f>
        <v>1.6.4.1.00.0.0.00 - Serviços e Atividades Financeiras</v>
      </c>
    </row>
    <row r="769" spans="1:21" ht="75" x14ac:dyDescent="0.25">
      <c r="A769" s="84"/>
      <c r="B769" s="73"/>
      <c r="C769" s="26" t="s">
        <v>1558</v>
      </c>
      <c r="D769" s="26" t="s">
        <v>1563</v>
      </c>
      <c r="E769" s="26" t="s">
        <v>1568</v>
      </c>
      <c r="F769" s="26" t="s">
        <v>1558</v>
      </c>
      <c r="G769" s="26" t="s">
        <v>1560</v>
      </c>
      <c r="H769" s="26" t="s">
        <v>1561</v>
      </c>
      <c r="I769" s="26" t="s">
        <v>1561</v>
      </c>
      <c r="J769" s="26" t="s">
        <v>1564</v>
      </c>
      <c r="K769" s="21" t="str">
        <f>IF(Tabela813[[#This Row],[C]]&lt;&gt;"",IF(Tabela813[[#This Row],[RED]]&lt;&gt;"",(Tabela813[[#This Row],[RED]] &amp; "."),"") &amp; CONCATENATE(Tabela813[[#This Row],[C]],".",Tabela813[[#This Row],[O]],".",Tabela813[[#This Row],[E]],".",Tabela813[[#This Row],[D1]],".",Tabela813[[#This Row],[D2]],".",Tabela813[[#This Row],[D3]],".",Tabela813[[#This Row],[T]],".",Tabela813[[#This Row],[D4]]),"")</f>
        <v>1.6.4.1.01.0.0.00</v>
      </c>
      <c r="L769" s="27" t="s">
        <v>317</v>
      </c>
      <c r="M769" s="21" t="str">
        <f t="shared" si="12"/>
        <v>S</v>
      </c>
      <c r="N769" s="21">
        <f>IF(VALUE(Tabela813[[#This Row],[RED]]) &gt; 0,1,0) + IF(VALUE(J769)&gt;0,8,IF(VALUE(I769)&gt;0,7,IF(VALUE(H769)&gt;0,6,IF(VALUE(G769)&gt;0,5,IF(VALUE(F769)&gt;0,4,IF(VALUE(E769)&gt;0,3,IF(VALUE(D769)&gt;0,2,1)))))))</f>
        <v>5</v>
      </c>
      <c r="O769" s="26" t="s">
        <v>51</v>
      </c>
      <c r="P769" s="1" t="s">
        <v>318</v>
      </c>
      <c r="Q769" s="1"/>
      <c r="R769" s="21"/>
      <c r="S769" s="7" t="str">
        <f>Tabela813[[#This Row],[NR]]&amp;" - "&amp;Tabela813[[#This Row],[Especificação]]</f>
        <v>1.6.4.1.01.0.0.00 - Retorno de Operações, Juros e Encargos Financeiros</v>
      </c>
      <c r="T769" s="7" t="str">
        <f>Tabela813[[#This Row],[NR]]&amp;" - "&amp;Tabela813[[#This Row],[Especificação]]</f>
        <v>1.6.4.1.01.0.0.00 - Retorno de Operações, Juros e Encargos Financeiros</v>
      </c>
      <c r="U769" s="7" t="str">
        <f>Tabela813[[#This Row],[NR]]&amp; " - "&amp;Tabela813[[#This Row],[Especificação]]</f>
        <v>1.6.4.1.01.0.0.00 - Retorno de Operações, Juros e Encargos Financeiros</v>
      </c>
    </row>
    <row r="770" spans="1:21" ht="75" x14ac:dyDescent="0.25">
      <c r="A770" s="84"/>
      <c r="B770" s="73"/>
      <c r="C770" s="26" t="s">
        <v>1558</v>
      </c>
      <c r="D770" s="26" t="s">
        <v>1563</v>
      </c>
      <c r="E770" s="26" t="s">
        <v>1568</v>
      </c>
      <c r="F770" s="26" t="s">
        <v>1558</v>
      </c>
      <c r="G770" s="26" t="s">
        <v>1560</v>
      </c>
      <c r="H770" s="26" t="s">
        <v>1561</v>
      </c>
      <c r="I770" s="26" t="s">
        <v>1558</v>
      </c>
      <c r="J770" s="26" t="s">
        <v>1564</v>
      </c>
      <c r="K770" s="21" t="str">
        <f>IF(Tabela813[[#This Row],[C]]&lt;&gt;"",IF(Tabela813[[#This Row],[RED]]&lt;&gt;"",(Tabela813[[#This Row],[RED]] &amp; "."),"") &amp; CONCATENATE(Tabela813[[#This Row],[C]],".",Tabela813[[#This Row],[O]],".",Tabela813[[#This Row],[E]],".",Tabela813[[#This Row],[D1]],".",Tabela813[[#This Row],[D2]],".",Tabela813[[#This Row],[D3]],".",Tabela813[[#This Row],[T]],".",Tabela813[[#This Row],[D4]]),"")</f>
        <v>1.6.4.1.01.0.1.00</v>
      </c>
      <c r="L770" s="27" t="s">
        <v>1334</v>
      </c>
      <c r="M770" s="21" t="str">
        <f t="shared" si="12"/>
        <v>A</v>
      </c>
      <c r="N770" s="21">
        <f>IF(VALUE(Tabela813[[#This Row],[RED]]) &gt; 0,1,0) + IF(VALUE(J770)&gt;0,8,IF(VALUE(I770)&gt;0,7,IF(VALUE(H770)&gt;0,6,IF(VALUE(G770)&gt;0,5,IF(VALUE(F770)&gt;0,4,IF(VALUE(E770)&gt;0,3,IF(VALUE(D770)&gt;0,2,1)))))))</f>
        <v>7</v>
      </c>
      <c r="O770" s="26" t="s">
        <v>51</v>
      </c>
      <c r="P770" s="1" t="s">
        <v>318</v>
      </c>
      <c r="Q770" s="1"/>
      <c r="R770" s="21"/>
      <c r="S770" s="7" t="str">
        <f>Tabela813[[#This Row],[NR]]&amp;" - "&amp;Tabela813[[#This Row],[Especificação]]</f>
        <v>1.6.4.1.01.0.1.00 - Retorno de Operações, Juros e Encargos Financeiros - Principal</v>
      </c>
      <c r="T770" s="7" t="str">
        <f>Tabela813[[#This Row],[NR]]&amp;" - "&amp;Tabela813[[#This Row],[Especificação]]</f>
        <v>1.6.4.1.01.0.1.00 - Retorno de Operações, Juros e Encargos Financeiros - Principal</v>
      </c>
      <c r="U770" s="7" t="str">
        <f>Tabela813[[#This Row],[NR]]&amp; " - "&amp;Tabela813[[#This Row],[Especificação]]</f>
        <v>1.6.4.1.01.0.1.00 - Retorno de Operações, Juros e Encargos Financeiros - Principal</v>
      </c>
    </row>
    <row r="771" spans="1:21" ht="75" x14ac:dyDescent="0.25">
      <c r="A771" s="84"/>
      <c r="B771" s="73"/>
      <c r="C771" s="26" t="s">
        <v>1558</v>
      </c>
      <c r="D771" s="26" t="s">
        <v>1563</v>
      </c>
      <c r="E771" s="26" t="s">
        <v>1568</v>
      </c>
      <c r="F771" s="26" t="s">
        <v>1558</v>
      </c>
      <c r="G771" s="26" t="s">
        <v>1560</v>
      </c>
      <c r="H771" s="26" t="s">
        <v>1561</v>
      </c>
      <c r="I771" s="26" t="s">
        <v>1567</v>
      </c>
      <c r="J771" s="26" t="s">
        <v>1564</v>
      </c>
      <c r="K771" s="21" t="str">
        <f>IF(Tabela813[[#This Row],[C]]&lt;&gt;"",IF(Tabela813[[#This Row],[RED]]&lt;&gt;"",(Tabela813[[#This Row],[RED]] &amp; "."),"") &amp; CONCATENATE(Tabela813[[#This Row],[C]],".",Tabela813[[#This Row],[O]],".",Tabela813[[#This Row],[E]],".",Tabela813[[#This Row],[D1]],".",Tabela813[[#This Row],[D2]],".",Tabela813[[#This Row],[D3]],".",Tabela813[[#This Row],[T]],".",Tabela813[[#This Row],[D4]]),"")</f>
        <v>1.6.4.1.01.0.2.00</v>
      </c>
      <c r="L771" s="27" t="s">
        <v>1335</v>
      </c>
      <c r="M771" s="21" t="str">
        <f t="shared" si="12"/>
        <v>A</v>
      </c>
      <c r="N771" s="21">
        <f>IF(VALUE(Tabela813[[#This Row],[RED]]) &gt; 0,1,0) + IF(VALUE(J771)&gt;0,8,IF(VALUE(I771)&gt;0,7,IF(VALUE(H771)&gt;0,6,IF(VALUE(G771)&gt;0,5,IF(VALUE(F771)&gt;0,4,IF(VALUE(E771)&gt;0,3,IF(VALUE(D771)&gt;0,2,1)))))))</f>
        <v>7</v>
      </c>
      <c r="O771" s="26" t="s">
        <v>51</v>
      </c>
      <c r="P771" s="1" t="s">
        <v>318</v>
      </c>
      <c r="Q771" s="1"/>
      <c r="R771" s="21"/>
      <c r="S771" s="7" t="str">
        <f>Tabela813[[#This Row],[NR]]&amp;" - "&amp;Tabela813[[#This Row],[Especificação]]</f>
        <v>1.6.4.1.01.0.2.00 - Retorno de Operações, Juros e Encargos Financeiros - Multas e Juros de Mora</v>
      </c>
      <c r="T771" s="7" t="str">
        <f>Tabela813[[#This Row],[NR]]&amp;" - "&amp;Tabela813[[#This Row],[Especificação]]</f>
        <v>1.6.4.1.01.0.2.00 - Retorno de Operações, Juros e Encargos Financeiros - Multas e Juros de Mora</v>
      </c>
      <c r="U771" s="7" t="str">
        <f>Tabela813[[#This Row],[NR]]&amp; " - "&amp;Tabela813[[#This Row],[Especificação]]</f>
        <v>1.6.4.1.01.0.2.00 - Retorno de Operações, Juros e Encargos Financeiros - Multas e Juros de Mora</v>
      </c>
    </row>
    <row r="772" spans="1:21" ht="75" x14ac:dyDescent="0.25">
      <c r="A772" s="84"/>
      <c r="B772" s="73"/>
      <c r="C772" s="26" t="s">
        <v>1558</v>
      </c>
      <c r="D772" s="26" t="s">
        <v>1563</v>
      </c>
      <c r="E772" s="26" t="s">
        <v>1568</v>
      </c>
      <c r="F772" s="26" t="s">
        <v>1558</v>
      </c>
      <c r="G772" s="26" t="s">
        <v>1560</v>
      </c>
      <c r="H772" s="26" t="s">
        <v>1561</v>
      </c>
      <c r="I772" s="26" t="s">
        <v>1559</v>
      </c>
      <c r="J772" s="26" t="s">
        <v>1564</v>
      </c>
      <c r="K772" s="21" t="str">
        <f>IF(Tabela813[[#This Row],[C]]&lt;&gt;"",IF(Tabela813[[#This Row],[RED]]&lt;&gt;"",(Tabela813[[#This Row],[RED]] &amp; "."),"") &amp; CONCATENATE(Tabela813[[#This Row],[C]],".",Tabela813[[#This Row],[O]],".",Tabela813[[#This Row],[E]],".",Tabela813[[#This Row],[D1]],".",Tabela813[[#This Row],[D2]],".",Tabela813[[#This Row],[D3]],".",Tabela813[[#This Row],[T]],".",Tabela813[[#This Row],[D4]]),"")</f>
        <v>1.6.4.1.01.0.3.00</v>
      </c>
      <c r="L772" s="27" t="s">
        <v>1336</v>
      </c>
      <c r="M772" s="21" t="str">
        <f t="shared" si="12"/>
        <v>A</v>
      </c>
      <c r="N772" s="21">
        <f>IF(VALUE(Tabela813[[#This Row],[RED]]) &gt; 0,1,0) + IF(VALUE(J772)&gt;0,8,IF(VALUE(I772)&gt;0,7,IF(VALUE(H772)&gt;0,6,IF(VALUE(G772)&gt;0,5,IF(VALUE(F772)&gt;0,4,IF(VALUE(E772)&gt;0,3,IF(VALUE(D772)&gt;0,2,1)))))))</f>
        <v>7</v>
      </c>
      <c r="O772" s="26" t="s">
        <v>51</v>
      </c>
      <c r="P772" s="1" t="s">
        <v>318</v>
      </c>
      <c r="Q772" s="1"/>
      <c r="R772" s="21"/>
      <c r="S772" s="7" t="str">
        <f>Tabela813[[#This Row],[NR]]&amp;" - "&amp;Tabela813[[#This Row],[Especificação]]</f>
        <v>1.6.4.1.01.0.3.00 - Retorno de Operações, Juros e Encargos Financeiros - Dívida Ativa</v>
      </c>
      <c r="T772" s="7" t="str">
        <f>Tabela813[[#This Row],[NR]]&amp;" - "&amp;Tabela813[[#This Row],[Especificação]]</f>
        <v>1.6.4.1.01.0.3.00 - Retorno de Operações, Juros e Encargos Financeiros - Dívida Ativa</v>
      </c>
      <c r="U772" s="7" t="str">
        <f>Tabela813[[#This Row],[NR]]&amp; " - "&amp;Tabela813[[#This Row],[Especificação]]</f>
        <v>1.6.4.1.01.0.3.00 - Retorno de Operações, Juros e Encargos Financeiros - Dívida Ativa</v>
      </c>
    </row>
    <row r="773" spans="1:21" ht="75" x14ac:dyDescent="0.25">
      <c r="A773" s="84"/>
      <c r="B773" s="73"/>
      <c r="C773" s="26" t="s">
        <v>1558</v>
      </c>
      <c r="D773" s="26" t="s">
        <v>1563</v>
      </c>
      <c r="E773" s="26" t="s">
        <v>1568</v>
      </c>
      <c r="F773" s="26" t="s">
        <v>1558</v>
      </c>
      <c r="G773" s="26" t="s">
        <v>1560</v>
      </c>
      <c r="H773" s="26" t="s">
        <v>1561</v>
      </c>
      <c r="I773" s="26" t="s">
        <v>1568</v>
      </c>
      <c r="J773" s="26" t="s">
        <v>1564</v>
      </c>
      <c r="K773" s="21" t="str">
        <f>IF(Tabela813[[#This Row],[C]]&lt;&gt;"",IF(Tabela813[[#This Row],[RED]]&lt;&gt;"",(Tabela813[[#This Row],[RED]] &amp; "."),"") &amp; CONCATENATE(Tabela813[[#This Row],[C]],".",Tabela813[[#This Row],[O]],".",Tabela813[[#This Row],[E]],".",Tabela813[[#This Row],[D1]],".",Tabela813[[#This Row],[D2]],".",Tabela813[[#This Row],[D3]],".",Tabela813[[#This Row],[T]],".",Tabela813[[#This Row],[D4]]),"")</f>
        <v>1.6.4.1.01.0.4.00</v>
      </c>
      <c r="L773" s="27" t="s">
        <v>1337</v>
      </c>
      <c r="M773" s="21" t="str">
        <f t="shared" si="12"/>
        <v>A</v>
      </c>
      <c r="N773" s="21">
        <f>IF(VALUE(Tabela813[[#This Row],[RED]]) &gt; 0,1,0) + IF(VALUE(J773)&gt;0,8,IF(VALUE(I773)&gt;0,7,IF(VALUE(H773)&gt;0,6,IF(VALUE(G773)&gt;0,5,IF(VALUE(F773)&gt;0,4,IF(VALUE(E773)&gt;0,3,IF(VALUE(D773)&gt;0,2,1)))))))</f>
        <v>7</v>
      </c>
      <c r="O773" s="26" t="s">
        <v>51</v>
      </c>
      <c r="P773" s="1" t="s">
        <v>318</v>
      </c>
      <c r="Q773" s="1"/>
      <c r="R773" s="21"/>
      <c r="S773" s="7" t="str">
        <f>Tabela813[[#This Row],[NR]]&amp;" - "&amp;Tabela813[[#This Row],[Especificação]]</f>
        <v>1.6.4.1.01.0.4.00 - Retorno de Operações, Juros e Encargos Financeiros - Dívida Ativa - Multas e Juros de Mora da Dívida Ativa</v>
      </c>
      <c r="T773" s="7" t="str">
        <f>Tabela813[[#This Row],[NR]]&amp;" - "&amp;Tabela813[[#This Row],[Especificação]]</f>
        <v>1.6.4.1.01.0.4.00 - Retorno de Operações, Juros e Encargos Financeiros - Dívida Ativa - Multas e Juros de Mora da Dívida Ativa</v>
      </c>
      <c r="U773" s="7" t="str">
        <f>Tabela813[[#This Row],[NR]]&amp; " - "&amp;Tabela813[[#This Row],[Especificação]]</f>
        <v>1.6.4.1.01.0.4.00 - Retorno de Operações, Juros e Encargos Financeiros - Dívida Ativa - Multas e Juros de Mora da Dívida Ativa</v>
      </c>
    </row>
    <row r="774" spans="1:21" ht="75" x14ac:dyDescent="0.25">
      <c r="A774" s="84"/>
      <c r="B774" s="73"/>
      <c r="C774" s="26" t="s">
        <v>1558</v>
      </c>
      <c r="D774" s="26" t="s">
        <v>1563</v>
      </c>
      <c r="E774" s="26" t="s">
        <v>1568</v>
      </c>
      <c r="F774" s="26" t="s">
        <v>1558</v>
      </c>
      <c r="G774" s="26" t="s">
        <v>1560</v>
      </c>
      <c r="H774" s="26" t="s">
        <v>1561</v>
      </c>
      <c r="I774" s="26" t="s">
        <v>1569</v>
      </c>
      <c r="J774" s="26" t="s">
        <v>1564</v>
      </c>
      <c r="K774" s="21" t="str">
        <f>IF(Tabela813[[#This Row],[C]]&lt;&gt;"",IF(Tabela813[[#This Row],[RED]]&lt;&gt;"",(Tabela813[[#This Row],[RED]] &amp; "."),"") &amp; CONCATENATE(Tabela813[[#This Row],[C]],".",Tabela813[[#This Row],[O]],".",Tabela813[[#This Row],[E]],".",Tabela813[[#This Row],[D1]],".",Tabela813[[#This Row],[D2]],".",Tabela813[[#This Row],[D3]],".",Tabela813[[#This Row],[T]],".",Tabela813[[#This Row],[D4]]),"")</f>
        <v>1.6.4.1.01.0.5.00</v>
      </c>
      <c r="L774" s="27" t="s">
        <v>1338</v>
      </c>
      <c r="M774" s="21" t="str">
        <f t="shared" si="12"/>
        <v>A</v>
      </c>
      <c r="N774" s="21">
        <f>IF(VALUE(Tabela813[[#This Row],[RED]]) &gt; 0,1,0) + IF(VALUE(J774)&gt;0,8,IF(VALUE(I774)&gt;0,7,IF(VALUE(H774)&gt;0,6,IF(VALUE(G774)&gt;0,5,IF(VALUE(F774)&gt;0,4,IF(VALUE(E774)&gt;0,3,IF(VALUE(D774)&gt;0,2,1)))))))</f>
        <v>7</v>
      </c>
      <c r="O774" s="26" t="s">
        <v>51</v>
      </c>
      <c r="P774" s="1" t="s">
        <v>318</v>
      </c>
      <c r="Q774" s="1"/>
      <c r="R774" s="21"/>
      <c r="S774" s="7" t="str">
        <f>Tabela813[[#This Row],[NR]]&amp;" - "&amp;Tabela813[[#This Row],[Especificação]]</f>
        <v>1.6.4.1.01.0.5.00 - Retorno de Operações, Juros e Encargos Financeiros - Multas</v>
      </c>
      <c r="T774" s="7" t="str">
        <f>Tabela813[[#This Row],[NR]]&amp;" - "&amp;Tabela813[[#This Row],[Especificação]]</f>
        <v>1.6.4.1.01.0.5.00 - Retorno de Operações, Juros e Encargos Financeiros - Multas</v>
      </c>
      <c r="U774" s="7" t="str">
        <f>Tabela813[[#This Row],[NR]]&amp; " - "&amp;Tabela813[[#This Row],[Especificação]]</f>
        <v>1.6.4.1.01.0.5.00 - Retorno de Operações, Juros e Encargos Financeiros - Multas</v>
      </c>
    </row>
    <row r="775" spans="1:21" ht="75" x14ac:dyDescent="0.25">
      <c r="A775" s="84"/>
      <c r="B775" s="73"/>
      <c r="C775" s="26" t="s">
        <v>1558</v>
      </c>
      <c r="D775" s="26" t="s">
        <v>1563</v>
      </c>
      <c r="E775" s="26" t="s">
        <v>1568</v>
      </c>
      <c r="F775" s="26" t="s">
        <v>1558</v>
      </c>
      <c r="G775" s="26" t="s">
        <v>1560</v>
      </c>
      <c r="H775" s="26" t="s">
        <v>1561</v>
      </c>
      <c r="I775" s="26" t="s">
        <v>1563</v>
      </c>
      <c r="J775" s="26" t="s">
        <v>1564</v>
      </c>
      <c r="K775" s="21" t="str">
        <f>IF(Tabela813[[#This Row],[C]]&lt;&gt;"",IF(Tabela813[[#This Row],[RED]]&lt;&gt;"",(Tabela813[[#This Row],[RED]] &amp; "."),"") &amp; CONCATENATE(Tabela813[[#This Row],[C]],".",Tabela813[[#This Row],[O]],".",Tabela813[[#This Row],[E]],".",Tabela813[[#This Row],[D1]],".",Tabela813[[#This Row],[D2]],".",Tabela813[[#This Row],[D3]],".",Tabela813[[#This Row],[T]],".",Tabela813[[#This Row],[D4]]),"")</f>
        <v>1.6.4.1.01.0.6.00</v>
      </c>
      <c r="L775" s="27" t="s">
        <v>1339</v>
      </c>
      <c r="M775" s="21" t="str">
        <f t="shared" si="12"/>
        <v>A</v>
      </c>
      <c r="N775" s="21">
        <f>IF(VALUE(Tabela813[[#This Row],[RED]]) &gt; 0,1,0) + IF(VALUE(J775)&gt;0,8,IF(VALUE(I775)&gt;0,7,IF(VALUE(H775)&gt;0,6,IF(VALUE(G775)&gt;0,5,IF(VALUE(F775)&gt;0,4,IF(VALUE(E775)&gt;0,3,IF(VALUE(D775)&gt;0,2,1)))))))</f>
        <v>7</v>
      </c>
      <c r="O775" s="26" t="s">
        <v>51</v>
      </c>
      <c r="P775" s="1" t="s">
        <v>318</v>
      </c>
      <c r="Q775" s="1"/>
      <c r="R775" s="21"/>
      <c r="S775" s="7" t="str">
        <f>Tabela813[[#This Row],[NR]]&amp;" - "&amp;Tabela813[[#This Row],[Especificação]]</f>
        <v>1.6.4.1.01.0.6.00 - Retorno de Operações, Juros e Encargos Financeiros - Juros de Mora</v>
      </c>
      <c r="T775" s="7" t="str">
        <f>Tabela813[[#This Row],[NR]]&amp;" - "&amp;Tabela813[[#This Row],[Especificação]]</f>
        <v>1.6.4.1.01.0.6.00 - Retorno de Operações, Juros e Encargos Financeiros - Juros de Mora</v>
      </c>
      <c r="U775" s="7" t="str">
        <f>Tabela813[[#This Row],[NR]]&amp; " - "&amp;Tabela813[[#This Row],[Especificação]]</f>
        <v>1.6.4.1.01.0.6.00 - Retorno de Operações, Juros e Encargos Financeiros - Juros de Mora</v>
      </c>
    </row>
    <row r="776" spans="1:21" ht="75" x14ac:dyDescent="0.25">
      <c r="A776" s="84"/>
      <c r="B776" s="73"/>
      <c r="C776" s="26" t="s">
        <v>1558</v>
      </c>
      <c r="D776" s="26" t="s">
        <v>1563</v>
      </c>
      <c r="E776" s="26" t="s">
        <v>1568</v>
      </c>
      <c r="F776" s="26" t="s">
        <v>1558</v>
      </c>
      <c r="G776" s="26" t="s">
        <v>1560</v>
      </c>
      <c r="H776" s="26" t="s">
        <v>1561</v>
      </c>
      <c r="I776" s="26" t="s">
        <v>1565</v>
      </c>
      <c r="J776" s="26" t="s">
        <v>1564</v>
      </c>
      <c r="K776" s="21" t="str">
        <f>IF(Tabela813[[#This Row],[C]]&lt;&gt;"",IF(Tabela813[[#This Row],[RED]]&lt;&gt;"",(Tabela813[[#This Row],[RED]] &amp; "."),"") &amp; CONCATENATE(Tabela813[[#This Row],[C]],".",Tabela813[[#This Row],[O]],".",Tabela813[[#This Row],[E]],".",Tabela813[[#This Row],[D1]],".",Tabela813[[#This Row],[D2]],".",Tabela813[[#This Row],[D3]],".",Tabela813[[#This Row],[T]],".",Tabela813[[#This Row],[D4]]),"")</f>
        <v>1.6.4.1.01.0.7.00</v>
      </c>
      <c r="L776" s="27" t="s">
        <v>1340</v>
      </c>
      <c r="M776" s="21" t="str">
        <f t="shared" si="12"/>
        <v>A</v>
      </c>
      <c r="N776" s="21">
        <f>IF(VALUE(Tabela813[[#This Row],[RED]]) &gt; 0,1,0) + IF(VALUE(J776)&gt;0,8,IF(VALUE(I776)&gt;0,7,IF(VALUE(H776)&gt;0,6,IF(VALUE(G776)&gt;0,5,IF(VALUE(F776)&gt;0,4,IF(VALUE(E776)&gt;0,3,IF(VALUE(D776)&gt;0,2,1)))))))</f>
        <v>7</v>
      </c>
      <c r="O776" s="26" t="s">
        <v>51</v>
      </c>
      <c r="P776" s="1" t="s">
        <v>318</v>
      </c>
      <c r="Q776" s="1"/>
      <c r="R776" s="21"/>
      <c r="S776" s="7" t="str">
        <f>Tabela813[[#This Row],[NR]]&amp;" - "&amp;Tabela813[[#This Row],[Especificação]]</f>
        <v>1.6.4.1.01.0.7.00 - Retorno de Operações, Juros e Encargos Financeiros - Dívida Ativa - Multas da Dívida Ativa</v>
      </c>
      <c r="T776" s="7" t="str">
        <f>Tabela813[[#This Row],[NR]]&amp;" - "&amp;Tabela813[[#This Row],[Especificação]]</f>
        <v>1.6.4.1.01.0.7.00 - Retorno de Operações, Juros e Encargos Financeiros - Dívida Ativa - Multas da Dívida Ativa</v>
      </c>
      <c r="U776" s="7" t="str">
        <f>Tabela813[[#This Row],[NR]]&amp; " - "&amp;Tabela813[[#This Row],[Especificação]]</f>
        <v>1.6.4.1.01.0.7.00 - Retorno de Operações, Juros e Encargos Financeiros - Dívida Ativa - Multas da Dívida Ativa</v>
      </c>
    </row>
    <row r="777" spans="1:21" ht="75" x14ac:dyDescent="0.25">
      <c r="A777" s="84"/>
      <c r="B777" s="73"/>
      <c r="C777" s="26" t="s">
        <v>1558</v>
      </c>
      <c r="D777" s="26" t="s">
        <v>1563</v>
      </c>
      <c r="E777" s="26" t="s">
        <v>1568</v>
      </c>
      <c r="F777" s="26" t="s">
        <v>1558</v>
      </c>
      <c r="G777" s="26" t="s">
        <v>1560</v>
      </c>
      <c r="H777" s="26" t="s">
        <v>1561</v>
      </c>
      <c r="I777" s="26" t="s">
        <v>1566</v>
      </c>
      <c r="J777" s="26" t="s">
        <v>1564</v>
      </c>
      <c r="K777" s="21" t="str">
        <f>IF(Tabela813[[#This Row],[C]]&lt;&gt;"",IF(Tabela813[[#This Row],[RED]]&lt;&gt;"",(Tabela813[[#This Row],[RED]] &amp; "."),"") &amp; CONCATENATE(Tabela813[[#This Row],[C]],".",Tabela813[[#This Row],[O]],".",Tabela813[[#This Row],[E]],".",Tabela813[[#This Row],[D1]],".",Tabela813[[#This Row],[D2]],".",Tabela813[[#This Row],[D3]],".",Tabela813[[#This Row],[T]],".",Tabela813[[#This Row],[D4]]),"")</f>
        <v>1.6.4.1.01.0.8.00</v>
      </c>
      <c r="L777" s="27" t="s">
        <v>1341</v>
      </c>
      <c r="M777" s="21" t="str">
        <f t="shared" si="12"/>
        <v>A</v>
      </c>
      <c r="N777" s="21">
        <f>IF(VALUE(Tabela813[[#This Row],[RED]]) &gt; 0,1,0) + IF(VALUE(J777)&gt;0,8,IF(VALUE(I777)&gt;0,7,IF(VALUE(H777)&gt;0,6,IF(VALUE(G777)&gt;0,5,IF(VALUE(F777)&gt;0,4,IF(VALUE(E777)&gt;0,3,IF(VALUE(D777)&gt;0,2,1)))))))</f>
        <v>7</v>
      </c>
      <c r="O777" s="26" t="s">
        <v>51</v>
      </c>
      <c r="P777" s="1" t="s">
        <v>318</v>
      </c>
      <c r="Q777" s="1"/>
      <c r="R777" s="21"/>
      <c r="S777" s="7" t="str">
        <f>Tabela813[[#This Row],[NR]]&amp;" - "&amp;Tabela813[[#This Row],[Especificação]]</f>
        <v>1.6.4.1.01.0.8.00 - Retorno de Operações, Juros e Encargos Financeiros - Juros de Mora da Dívida Ativa</v>
      </c>
      <c r="T777" s="7" t="str">
        <f>Tabela813[[#This Row],[NR]]&amp;" - "&amp;Tabela813[[#This Row],[Especificação]]</f>
        <v>1.6.4.1.01.0.8.00 - Retorno de Operações, Juros e Encargos Financeiros - Juros de Mora da Dívida Ativa</v>
      </c>
      <c r="U777" s="7" t="str">
        <f>Tabela813[[#This Row],[NR]]&amp; " - "&amp;Tabela813[[#This Row],[Especificação]]</f>
        <v>1.6.4.1.01.0.8.00 - Retorno de Operações, Juros e Encargos Financeiros - Juros de Mora da Dívida Ativa</v>
      </c>
    </row>
    <row r="778" spans="1:21" x14ac:dyDescent="0.25">
      <c r="A778" s="84"/>
      <c r="B778" s="73"/>
      <c r="C778" s="26" t="s">
        <v>1558</v>
      </c>
      <c r="D778" s="26" t="s">
        <v>1563</v>
      </c>
      <c r="E778" s="26" t="s">
        <v>1570</v>
      </c>
      <c r="F778" s="26" t="s">
        <v>1561</v>
      </c>
      <c r="G778" s="26" t="s">
        <v>1564</v>
      </c>
      <c r="H778" s="26" t="s">
        <v>1561</v>
      </c>
      <c r="I778" s="26" t="s">
        <v>1561</v>
      </c>
      <c r="J778" s="26" t="s">
        <v>1564</v>
      </c>
      <c r="K778" s="21" t="str">
        <f>IF(Tabela813[[#This Row],[C]]&lt;&gt;"",IF(Tabela813[[#This Row],[RED]]&lt;&gt;"",(Tabela813[[#This Row],[RED]] &amp; "."),"") &amp; CONCATENATE(Tabela813[[#This Row],[C]],".",Tabela813[[#This Row],[O]],".",Tabela813[[#This Row],[E]],".",Tabela813[[#This Row],[D1]],".",Tabela813[[#This Row],[D2]],".",Tabela813[[#This Row],[D3]],".",Tabela813[[#This Row],[T]],".",Tabela813[[#This Row],[D4]]),"")</f>
        <v>1.6.9.0.00.0.0.00</v>
      </c>
      <c r="L778" s="27" t="s">
        <v>319</v>
      </c>
      <c r="M778" s="21" t="str">
        <f t="shared" si="12"/>
        <v>S</v>
      </c>
      <c r="N778" s="21">
        <f>IF(VALUE(Tabela813[[#This Row],[RED]]) &gt; 0,1,0) + IF(VALUE(J778)&gt;0,8,IF(VALUE(I778)&gt;0,7,IF(VALUE(H778)&gt;0,6,IF(VALUE(G778)&gt;0,5,IF(VALUE(F778)&gt;0,4,IF(VALUE(E778)&gt;0,3,IF(VALUE(D778)&gt;0,2,1)))))))</f>
        <v>3</v>
      </c>
      <c r="O778" s="26" t="s">
        <v>45</v>
      </c>
      <c r="P778" s="1" t="s">
        <v>320</v>
      </c>
      <c r="Q778" s="1"/>
      <c r="R778" s="21"/>
      <c r="S778" s="7" t="str">
        <f>Tabela813[[#This Row],[NR]]&amp;" - "&amp;Tabela813[[#This Row],[Especificação]]</f>
        <v>1.6.9.0.00.0.0.00 - Outros Serviços</v>
      </c>
      <c r="T778" s="7" t="str">
        <f>Tabela813[[#This Row],[NR]]&amp;" - "&amp;Tabela813[[#This Row],[Especificação]]</f>
        <v>1.6.9.0.00.0.0.00 - Outros Serviços</v>
      </c>
      <c r="U778" s="7" t="str">
        <f>Tabela813[[#This Row],[NR]]&amp; " - "&amp;Tabela813[[#This Row],[Especificação]]</f>
        <v>1.6.9.0.00.0.0.00 - Outros Serviços</v>
      </c>
    </row>
    <row r="779" spans="1:21" x14ac:dyDescent="0.25">
      <c r="A779" s="84"/>
      <c r="B779" s="73"/>
      <c r="C779" s="26" t="s">
        <v>1558</v>
      </c>
      <c r="D779" s="26" t="s">
        <v>1563</v>
      </c>
      <c r="E779" s="26" t="s">
        <v>1570</v>
      </c>
      <c r="F779" s="26" t="s">
        <v>1570</v>
      </c>
      <c r="G779" s="26" t="s">
        <v>1564</v>
      </c>
      <c r="H779" s="26" t="s">
        <v>1561</v>
      </c>
      <c r="I779" s="26" t="s">
        <v>1561</v>
      </c>
      <c r="J779" s="26" t="s">
        <v>1564</v>
      </c>
      <c r="K779" s="21" t="str">
        <f>IF(Tabela813[[#This Row],[C]]&lt;&gt;"",IF(Tabela813[[#This Row],[RED]]&lt;&gt;"",(Tabela813[[#This Row],[RED]] &amp; "."),"") &amp; CONCATENATE(Tabela813[[#This Row],[C]],".",Tabela813[[#This Row],[O]],".",Tabela813[[#This Row],[E]],".",Tabela813[[#This Row],[D1]],".",Tabela813[[#This Row],[D2]],".",Tabela813[[#This Row],[D3]],".",Tabela813[[#This Row],[T]],".",Tabela813[[#This Row],[D4]]),"")</f>
        <v>1.6.9.9.00.0.0.00</v>
      </c>
      <c r="L779" s="27" t="s">
        <v>319</v>
      </c>
      <c r="M779" s="21" t="str">
        <f t="shared" si="12"/>
        <v>S</v>
      </c>
      <c r="N779" s="21">
        <f>IF(VALUE(Tabela813[[#This Row],[RED]]) &gt; 0,1,0) + IF(VALUE(J779)&gt;0,8,IF(VALUE(I779)&gt;0,7,IF(VALUE(H779)&gt;0,6,IF(VALUE(G779)&gt;0,5,IF(VALUE(F779)&gt;0,4,IF(VALUE(E779)&gt;0,3,IF(VALUE(D779)&gt;0,2,1)))))))</f>
        <v>4</v>
      </c>
      <c r="O779" s="26" t="s">
        <v>45</v>
      </c>
      <c r="P779" s="1" t="s">
        <v>320</v>
      </c>
      <c r="Q779" s="1"/>
      <c r="R779" s="21"/>
      <c r="S779" s="7" t="str">
        <f>Tabela813[[#This Row],[NR]]&amp;" - "&amp;Tabela813[[#This Row],[Especificação]]</f>
        <v>1.6.9.9.00.0.0.00 - Outros Serviços</v>
      </c>
      <c r="T779" s="7" t="str">
        <f>Tabela813[[#This Row],[NR]]&amp;" - "&amp;Tabela813[[#This Row],[Especificação]]</f>
        <v>1.6.9.9.00.0.0.00 - Outros Serviços</v>
      </c>
      <c r="U779" s="7" t="str">
        <f>Tabela813[[#This Row],[NR]]&amp; " - "&amp;Tabela813[[#This Row],[Especificação]]</f>
        <v>1.6.9.9.00.0.0.00 - Outros Serviços</v>
      </c>
    </row>
    <row r="780" spans="1:21" x14ac:dyDescent="0.25">
      <c r="A780" s="84"/>
      <c r="B780" s="73"/>
      <c r="C780" s="26" t="s">
        <v>1558</v>
      </c>
      <c r="D780" s="26" t="s">
        <v>1563</v>
      </c>
      <c r="E780" s="26" t="s">
        <v>1570</v>
      </c>
      <c r="F780" s="26" t="s">
        <v>1570</v>
      </c>
      <c r="G780" s="26" t="s">
        <v>1591</v>
      </c>
      <c r="H780" s="26" t="s">
        <v>1561</v>
      </c>
      <c r="I780" s="26" t="s">
        <v>1561</v>
      </c>
      <c r="J780" s="26" t="s">
        <v>1564</v>
      </c>
      <c r="K780" s="21" t="str">
        <f>IF(Tabela813[[#This Row],[C]]&lt;&gt;"",IF(Tabela813[[#This Row],[RED]]&lt;&gt;"",(Tabela813[[#This Row],[RED]] &amp; "."),"") &amp; CONCATENATE(Tabela813[[#This Row],[C]],".",Tabela813[[#This Row],[O]],".",Tabela813[[#This Row],[E]],".",Tabela813[[#This Row],[D1]],".",Tabela813[[#This Row],[D2]],".",Tabela813[[#This Row],[D3]],".",Tabela813[[#This Row],[T]],".",Tabela813[[#This Row],[D4]]),"")</f>
        <v>1.6.9.9.50.0.0.00</v>
      </c>
      <c r="L780" s="27" t="s">
        <v>4643</v>
      </c>
      <c r="M780" s="21" t="str">
        <f t="shared" si="12"/>
        <v>S</v>
      </c>
      <c r="N780" s="21">
        <f>IF(VALUE(Tabela813[[#This Row],[RED]]) &gt; 0,1,0) + IF(VALUE(J780)&gt;0,8,IF(VALUE(I780)&gt;0,7,IF(VALUE(H780)&gt;0,6,IF(VALUE(G780)&gt;0,5,IF(VALUE(F780)&gt;0,4,IF(VALUE(E780)&gt;0,3,IF(VALUE(D780)&gt;0,2,1)))))))</f>
        <v>5</v>
      </c>
      <c r="O780" s="26" t="s">
        <v>55</v>
      </c>
      <c r="P780" s="1" t="s">
        <v>4597</v>
      </c>
      <c r="Q780" s="1"/>
      <c r="R780" s="21" t="s">
        <v>14</v>
      </c>
      <c r="S780" s="7" t="str">
        <f>Tabela813[[#This Row],[NR]]&amp;" - "&amp;Tabela813[[#This Row],[Especificação]]</f>
        <v>1.6.9.9.50.0.0.00 - Serviços Sujeitos à Regulação</v>
      </c>
      <c r="T780" s="7" t="str">
        <f>Tabela813[[#This Row],[NR]]&amp;" - "&amp;Tabela813[[#This Row],[Especificação]]</f>
        <v>1.6.9.9.50.0.0.00 - Serviços Sujeitos à Regulação</v>
      </c>
      <c r="U780" s="7" t="str">
        <f>Tabela813[[#This Row],[NR]]&amp; " - "&amp;Tabela813[[#This Row],[Especificação]]</f>
        <v>1.6.9.9.50.0.0.00 - Serviços Sujeitos à Regulação</v>
      </c>
    </row>
    <row r="781" spans="1:21" ht="30" x14ac:dyDescent="0.25">
      <c r="A781" s="84"/>
      <c r="B781" s="73"/>
      <c r="C781" s="26" t="s">
        <v>1558</v>
      </c>
      <c r="D781" s="26" t="s">
        <v>1563</v>
      </c>
      <c r="E781" s="26" t="s">
        <v>1570</v>
      </c>
      <c r="F781" s="26" t="s">
        <v>1570</v>
      </c>
      <c r="G781" s="26" t="s">
        <v>1591</v>
      </c>
      <c r="H781" s="26" t="s">
        <v>1558</v>
      </c>
      <c r="I781" s="26" t="s">
        <v>1561</v>
      </c>
      <c r="J781" s="26" t="s">
        <v>1564</v>
      </c>
      <c r="K781" s="21" t="str">
        <f>IF(Tabela813[[#This Row],[C]]&lt;&gt;"",IF(Tabela813[[#This Row],[RED]]&lt;&gt;"",(Tabela813[[#This Row],[RED]] &amp; "."),"") &amp; CONCATENATE(Tabela813[[#This Row],[C]],".",Tabela813[[#This Row],[O]],".",Tabela813[[#This Row],[E]],".",Tabela813[[#This Row],[D1]],".",Tabela813[[#This Row],[D2]],".",Tabela813[[#This Row],[D3]],".",Tabela813[[#This Row],[T]],".",Tabela813[[#This Row],[D4]]),"")</f>
        <v>1.6.9.9.50.1.0.00</v>
      </c>
      <c r="L781" s="27" t="s">
        <v>6612</v>
      </c>
      <c r="M781" s="21" t="str">
        <f t="shared" si="12"/>
        <v>S</v>
      </c>
      <c r="N781" s="21">
        <f>IF(VALUE(Tabela813[[#This Row],[RED]]) &gt; 0,1,0) + IF(VALUE(J781)&gt;0,8,IF(VALUE(I781)&gt;0,7,IF(VALUE(H781)&gt;0,6,IF(VALUE(G781)&gt;0,5,IF(VALUE(F781)&gt;0,4,IF(VALUE(E781)&gt;0,3,IF(VALUE(D781)&gt;0,2,1)))))))</f>
        <v>6</v>
      </c>
      <c r="O781" s="26" t="s">
        <v>55</v>
      </c>
      <c r="P781" s="1" t="s">
        <v>4642</v>
      </c>
      <c r="Q781" s="1" t="s">
        <v>4600</v>
      </c>
      <c r="R781" s="21" t="s">
        <v>14</v>
      </c>
      <c r="S781" s="7" t="str">
        <f>Tabela813[[#This Row],[NR]]&amp;" - "&amp;Tabela813[[#This Row],[Especificação]]</f>
        <v>1.6.9.9.50.1.0.00 - Serviços de Saneamento Básico - Abastecimento de Água</v>
      </c>
      <c r="T781" s="7" t="str">
        <f>Tabela813[[#This Row],[NR]]&amp;" - "&amp;Tabela813[[#This Row],[Especificação]]</f>
        <v>1.6.9.9.50.1.0.00 - Serviços de Saneamento Básico - Abastecimento de Água</v>
      </c>
      <c r="U781" s="7" t="str">
        <f>Tabela813[[#This Row],[NR]]&amp; " - "&amp;Tabela813[[#This Row],[Especificação]]</f>
        <v>1.6.9.9.50.1.0.00 - Serviços de Saneamento Básico - Abastecimento de Água</v>
      </c>
    </row>
    <row r="782" spans="1:21" ht="30" x14ac:dyDescent="0.25">
      <c r="A782" s="84"/>
      <c r="B782" s="73"/>
      <c r="C782" s="26" t="s">
        <v>1558</v>
      </c>
      <c r="D782" s="26" t="s">
        <v>1563</v>
      </c>
      <c r="E782" s="26" t="s">
        <v>1570</v>
      </c>
      <c r="F782" s="26" t="s">
        <v>1570</v>
      </c>
      <c r="G782" s="26" t="s">
        <v>1591</v>
      </c>
      <c r="H782" s="26" t="s">
        <v>1558</v>
      </c>
      <c r="I782" s="26" t="s">
        <v>1558</v>
      </c>
      <c r="J782" s="26" t="s">
        <v>1564</v>
      </c>
      <c r="K782" s="21" t="str">
        <f>IF(Tabela813[[#This Row],[C]]&lt;&gt;"",IF(Tabela813[[#This Row],[RED]]&lt;&gt;"",(Tabela813[[#This Row],[RED]] &amp; "."),"") &amp; CONCATENATE(Tabela813[[#This Row],[C]],".",Tabela813[[#This Row],[O]],".",Tabela813[[#This Row],[E]],".",Tabela813[[#This Row],[D1]],".",Tabela813[[#This Row],[D2]],".",Tabela813[[#This Row],[D3]],".",Tabela813[[#This Row],[T]],".",Tabela813[[#This Row],[D4]]),"")</f>
        <v>1.6.9.9.50.1.1.00</v>
      </c>
      <c r="L782" s="27" t="s">
        <v>6613</v>
      </c>
      <c r="M782" s="21" t="str">
        <f t="shared" si="12"/>
        <v>A</v>
      </c>
      <c r="N782" s="21">
        <f>IF(VALUE(Tabela813[[#This Row],[RED]]) &gt; 0,1,0) + IF(VALUE(J782)&gt;0,8,IF(VALUE(I782)&gt;0,7,IF(VALUE(H782)&gt;0,6,IF(VALUE(G782)&gt;0,5,IF(VALUE(F782)&gt;0,4,IF(VALUE(E782)&gt;0,3,IF(VALUE(D782)&gt;0,2,1)))))))</f>
        <v>7</v>
      </c>
      <c r="O782" s="26" t="s">
        <v>55</v>
      </c>
      <c r="P782" s="1" t="s">
        <v>4642</v>
      </c>
      <c r="Q782" s="1"/>
      <c r="R782" s="21" t="s">
        <v>14</v>
      </c>
      <c r="S782" s="7" t="str">
        <f>Tabela813[[#This Row],[NR]]&amp;" - "&amp;Tabela813[[#This Row],[Especificação]]</f>
        <v>1.6.9.9.50.1.1.00 - Serviços de Saneamento Básico - Abastecimento de Água - Principal</v>
      </c>
      <c r="T782" s="7" t="str">
        <f>Tabela813[[#This Row],[NR]]&amp;" - "&amp;Tabela813[[#This Row],[Especificação]]</f>
        <v>1.6.9.9.50.1.1.00 - Serviços de Saneamento Básico - Abastecimento de Água - Principal</v>
      </c>
      <c r="U782" s="7" t="str">
        <f>Tabela813[[#This Row],[NR]]&amp; " - "&amp;Tabela813[[#This Row],[Especificação]]</f>
        <v>1.6.9.9.50.1.1.00 - Serviços de Saneamento Básico - Abastecimento de Água - Principal</v>
      </c>
    </row>
    <row r="783" spans="1:21" ht="30" x14ac:dyDescent="0.25">
      <c r="A783" s="84"/>
      <c r="B783" s="73"/>
      <c r="C783" s="26" t="s">
        <v>1558</v>
      </c>
      <c r="D783" s="26" t="s">
        <v>1563</v>
      </c>
      <c r="E783" s="26" t="s">
        <v>1570</v>
      </c>
      <c r="F783" s="26" t="s">
        <v>1570</v>
      </c>
      <c r="G783" s="26" t="s">
        <v>1591</v>
      </c>
      <c r="H783" s="26" t="s">
        <v>1558</v>
      </c>
      <c r="I783" s="26" t="s">
        <v>1567</v>
      </c>
      <c r="J783" s="26" t="s">
        <v>1564</v>
      </c>
      <c r="K783" s="21" t="str">
        <f>IF(Tabela813[[#This Row],[C]]&lt;&gt;"",IF(Tabela813[[#This Row],[RED]]&lt;&gt;"",(Tabela813[[#This Row],[RED]] &amp; "."),"") &amp; CONCATENATE(Tabela813[[#This Row],[C]],".",Tabela813[[#This Row],[O]],".",Tabela813[[#This Row],[E]],".",Tabela813[[#This Row],[D1]],".",Tabela813[[#This Row],[D2]],".",Tabela813[[#This Row],[D3]],".",Tabela813[[#This Row],[T]],".",Tabela813[[#This Row],[D4]]),"")</f>
        <v>1.6.9.9.50.1.2.00</v>
      </c>
      <c r="L783" s="27" t="s">
        <v>6614</v>
      </c>
      <c r="M783" s="21" t="str">
        <f t="shared" si="12"/>
        <v>A</v>
      </c>
      <c r="N783" s="21">
        <f>IF(VALUE(Tabela813[[#This Row],[RED]]) &gt; 0,1,0) + IF(VALUE(J783)&gt;0,8,IF(VALUE(I783)&gt;0,7,IF(VALUE(H783)&gt;0,6,IF(VALUE(G783)&gt;0,5,IF(VALUE(F783)&gt;0,4,IF(VALUE(E783)&gt;0,3,IF(VALUE(D783)&gt;0,2,1)))))))</f>
        <v>7</v>
      </c>
      <c r="O783" s="26" t="s">
        <v>55</v>
      </c>
      <c r="P783" s="1" t="s">
        <v>4642</v>
      </c>
      <c r="Q783" s="1"/>
      <c r="R783" s="21" t="s">
        <v>14</v>
      </c>
      <c r="S783" s="7" t="str">
        <f>Tabela813[[#This Row],[NR]]&amp;" - "&amp;Tabela813[[#This Row],[Especificação]]</f>
        <v>1.6.9.9.50.1.2.00 - Serviços de Saneamento Básico - Abastecimento de Água - Multas e Juros de Mora</v>
      </c>
      <c r="T783" s="7" t="str">
        <f>Tabela813[[#This Row],[NR]]&amp;" - "&amp;Tabela813[[#This Row],[Especificação]]</f>
        <v>1.6.9.9.50.1.2.00 - Serviços de Saneamento Básico - Abastecimento de Água - Multas e Juros de Mora</v>
      </c>
      <c r="U783" s="7" t="str">
        <f>Tabela813[[#This Row],[NR]]&amp; " - "&amp;Tabela813[[#This Row],[Especificação]]</f>
        <v>1.6.9.9.50.1.2.00 - Serviços de Saneamento Básico - Abastecimento de Água - Multas e Juros de Mora</v>
      </c>
    </row>
    <row r="784" spans="1:21" ht="30" x14ac:dyDescent="0.25">
      <c r="A784" s="84"/>
      <c r="B784" s="73"/>
      <c r="C784" s="26" t="s">
        <v>1558</v>
      </c>
      <c r="D784" s="26" t="s">
        <v>1563</v>
      </c>
      <c r="E784" s="26" t="s">
        <v>1570</v>
      </c>
      <c r="F784" s="26" t="s">
        <v>1570</v>
      </c>
      <c r="G784" s="26" t="s">
        <v>1591</v>
      </c>
      <c r="H784" s="26" t="s">
        <v>1558</v>
      </c>
      <c r="I784" s="26" t="s">
        <v>1559</v>
      </c>
      <c r="J784" s="26" t="s">
        <v>1564</v>
      </c>
      <c r="K784" s="21" t="str">
        <f>IF(Tabela813[[#This Row],[C]]&lt;&gt;"",IF(Tabela813[[#This Row],[RED]]&lt;&gt;"",(Tabela813[[#This Row],[RED]] &amp; "."),"") &amp; CONCATENATE(Tabela813[[#This Row],[C]],".",Tabela813[[#This Row],[O]],".",Tabela813[[#This Row],[E]],".",Tabela813[[#This Row],[D1]],".",Tabela813[[#This Row],[D2]],".",Tabela813[[#This Row],[D3]],".",Tabela813[[#This Row],[T]],".",Tabela813[[#This Row],[D4]]),"")</f>
        <v>1.6.9.9.50.1.3.00</v>
      </c>
      <c r="L784" s="27" t="s">
        <v>6615</v>
      </c>
      <c r="M784" s="21" t="str">
        <f t="shared" si="12"/>
        <v>A</v>
      </c>
      <c r="N784" s="21">
        <f>IF(VALUE(Tabela813[[#This Row],[RED]]) &gt; 0,1,0) + IF(VALUE(J784)&gt;0,8,IF(VALUE(I784)&gt;0,7,IF(VALUE(H784)&gt;0,6,IF(VALUE(G784)&gt;0,5,IF(VALUE(F784)&gt;0,4,IF(VALUE(E784)&gt;0,3,IF(VALUE(D784)&gt;0,2,1)))))))</f>
        <v>7</v>
      </c>
      <c r="O784" s="26" t="s">
        <v>55</v>
      </c>
      <c r="P784" s="1" t="s">
        <v>4642</v>
      </c>
      <c r="Q784" s="1"/>
      <c r="R784" s="21" t="s">
        <v>14</v>
      </c>
      <c r="S784" s="7" t="str">
        <f>Tabela813[[#This Row],[NR]]&amp;" - "&amp;Tabela813[[#This Row],[Especificação]]</f>
        <v>1.6.9.9.50.1.3.00 - Serviços de Saneamento Básico - Abastecimento de Água - Dívida Ativa</v>
      </c>
      <c r="T784" s="7" t="str">
        <f>Tabela813[[#This Row],[NR]]&amp;" - "&amp;Tabela813[[#This Row],[Especificação]]</f>
        <v>1.6.9.9.50.1.3.00 - Serviços de Saneamento Básico - Abastecimento de Água - Dívida Ativa</v>
      </c>
      <c r="U784" s="7" t="str">
        <f>Tabela813[[#This Row],[NR]]&amp; " - "&amp;Tabela813[[#This Row],[Especificação]]</f>
        <v>1.6.9.9.50.1.3.00 - Serviços de Saneamento Básico - Abastecimento de Água - Dívida Ativa</v>
      </c>
    </row>
    <row r="785" spans="1:21" ht="30" x14ac:dyDescent="0.25">
      <c r="A785" s="84"/>
      <c r="B785" s="73"/>
      <c r="C785" s="26" t="s">
        <v>1558</v>
      </c>
      <c r="D785" s="26" t="s">
        <v>1563</v>
      </c>
      <c r="E785" s="26" t="s">
        <v>1570</v>
      </c>
      <c r="F785" s="26" t="s">
        <v>1570</v>
      </c>
      <c r="G785" s="26" t="s">
        <v>1591</v>
      </c>
      <c r="H785" s="26" t="s">
        <v>1558</v>
      </c>
      <c r="I785" s="26" t="s">
        <v>1568</v>
      </c>
      <c r="J785" s="26" t="s">
        <v>1564</v>
      </c>
      <c r="K785" s="21" t="str">
        <f>IF(Tabela813[[#This Row],[C]]&lt;&gt;"",IF(Tabela813[[#This Row],[RED]]&lt;&gt;"",(Tabela813[[#This Row],[RED]] &amp; "."),"") &amp; CONCATENATE(Tabela813[[#This Row],[C]],".",Tabela813[[#This Row],[O]],".",Tabela813[[#This Row],[E]],".",Tabela813[[#This Row],[D1]],".",Tabela813[[#This Row],[D2]],".",Tabela813[[#This Row],[D3]],".",Tabela813[[#This Row],[T]],".",Tabela813[[#This Row],[D4]]),"")</f>
        <v>1.6.9.9.50.1.4.00</v>
      </c>
      <c r="L785" s="27" t="s">
        <v>6616</v>
      </c>
      <c r="M785" s="21" t="str">
        <f t="shared" si="12"/>
        <v>A</v>
      </c>
      <c r="N785" s="21">
        <f>IF(VALUE(Tabela813[[#This Row],[RED]]) &gt; 0,1,0) + IF(VALUE(J785)&gt;0,8,IF(VALUE(I785)&gt;0,7,IF(VALUE(H785)&gt;0,6,IF(VALUE(G785)&gt;0,5,IF(VALUE(F785)&gt;0,4,IF(VALUE(E785)&gt;0,3,IF(VALUE(D785)&gt;0,2,1)))))))</f>
        <v>7</v>
      </c>
      <c r="O785" s="26" t="s">
        <v>55</v>
      </c>
      <c r="P785" s="1" t="s">
        <v>4642</v>
      </c>
      <c r="Q785" s="1"/>
      <c r="R785" s="21" t="s">
        <v>14</v>
      </c>
      <c r="S785" s="7" t="str">
        <f>Tabela813[[#This Row],[NR]]&amp;" - "&amp;Tabela813[[#This Row],[Especificação]]</f>
        <v>1.6.9.9.50.1.4.00 - Serviços de Saneamento Básico - Abastecimento de Água - Dívida Ativa - Multas e Juros de Mora da Dívida Ativa</v>
      </c>
      <c r="T785" s="7" t="str">
        <f>Tabela813[[#This Row],[NR]]&amp;" - "&amp;Tabela813[[#This Row],[Especificação]]</f>
        <v>1.6.9.9.50.1.4.00 - Serviços de Saneamento Básico - Abastecimento de Água - Dívida Ativa - Multas e Juros de Mora da Dívida Ativa</v>
      </c>
      <c r="U785" s="7" t="str">
        <f>Tabela813[[#This Row],[NR]]&amp; " - "&amp;Tabela813[[#This Row],[Especificação]]</f>
        <v>1.6.9.9.50.1.4.00 - Serviços de Saneamento Básico - Abastecimento de Água - Dívida Ativa - Multas e Juros de Mora da Dívida Ativa</v>
      </c>
    </row>
    <row r="786" spans="1:21" ht="30" x14ac:dyDescent="0.25">
      <c r="A786" s="84"/>
      <c r="B786" s="73"/>
      <c r="C786" s="26" t="s">
        <v>1558</v>
      </c>
      <c r="D786" s="26" t="s">
        <v>1563</v>
      </c>
      <c r="E786" s="26" t="s">
        <v>1570</v>
      </c>
      <c r="F786" s="26" t="s">
        <v>1570</v>
      </c>
      <c r="G786" s="26" t="s">
        <v>1591</v>
      </c>
      <c r="H786" s="26" t="s">
        <v>1558</v>
      </c>
      <c r="I786" s="26" t="s">
        <v>1569</v>
      </c>
      <c r="J786" s="26" t="s">
        <v>1564</v>
      </c>
      <c r="K786" s="21" t="str">
        <f>IF(Tabela813[[#This Row],[C]]&lt;&gt;"",IF(Tabela813[[#This Row],[RED]]&lt;&gt;"",(Tabela813[[#This Row],[RED]] &amp; "."),"") &amp; CONCATENATE(Tabela813[[#This Row],[C]],".",Tabela813[[#This Row],[O]],".",Tabela813[[#This Row],[E]],".",Tabela813[[#This Row],[D1]],".",Tabela813[[#This Row],[D2]],".",Tabela813[[#This Row],[D3]],".",Tabela813[[#This Row],[T]],".",Tabela813[[#This Row],[D4]]),"")</f>
        <v>1.6.9.9.50.1.5.00</v>
      </c>
      <c r="L786" s="27" t="s">
        <v>6617</v>
      </c>
      <c r="M786" s="21" t="str">
        <f t="shared" si="12"/>
        <v>A</v>
      </c>
      <c r="N786" s="21">
        <f>IF(VALUE(Tabela813[[#This Row],[RED]]) &gt; 0,1,0) + IF(VALUE(J786)&gt;0,8,IF(VALUE(I786)&gt;0,7,IF(VALUE(H786)&gt;0,6,IF(VALUE(G786)&gt;0,5,IF(VALUE(F786)&gt;0,4,IF(VALUE(E786)&gt;0,3,IF(VALUE(D786)&gt;0,2,1)))))))</f>
        <v>7</v>
      </c>
      <c r="O786" s="26" t="s">
        <v>55</v>
      </c>
      <c r="P786" s="1" t="s">
        <v>4642</v>
      </c>
      <c r="Q786" s="1"/>
      <c r="R786" s="21" t="s">
        <v>14</v>
      </c>
      <c r="S786" s="7" t="str">
        <f>Tabela813[[#This Row],[NR]]&amp;" - "&amp;Tabela813[[#This Row],[Especificação]]</f>
        <v>1.6.9.9.50.1.5.00 - Serviços de Saneamento Básico - Abastecimento de Água - Multas</v>
      </c>
      <c r="T786" s="7" t="str">
        <f>Tabela813[[#This Row],[NR]]&amp;" - "&amp;Tabela813[[#This Row],[Especificação]]</f>
        <v>1.6.9.9.50.1.5.00 - Serviços de Saneamento Básico - Abastecimento de Água - Multas</v>
      </c>
      <c r="U786" s="7" t="str">
        <f>Tabela813[[#This Row],[NR]]&amp; " - "&amp;Tabela813[[#This Row],[Especificação]]</f>
        <v>1.6.9.9.50.1.5.00 - Serviços de Saneamento Básico - Abastecimento de Água - Multas</v>
      </c>
    </row>
    <row r="787" spans="1:21" ht="30" x14ac:dyDescent="0.25">
      <c r="A787" s="84"/>
      <c r="B787" s="73"/>
      <c r="C787" s="26" t="s">
        <v>1558</v>
      </c>
      <c r="D787" s="26" t="s">
        <v>1563</v>
      </c>
      <c r="E787" s="26" t="s">
        <v>1570</v>
      </c>
      <c r="F787" s="26" t="s">
        <v>1570</v>
      </c>
      <c r="G787" s="26" t="s">
        <v>1591</v>
      </c>
      <c r="H787" s="26" t="s">
        <v>1558</v>
      </c>
      <c r="I787" s="26" t="s">
        <v>1563</v>
      </c>
      <c r="J787" s="26" t="s">
        <v>1564</v>
      </c>
      <c r="K787" s="21" t="str">
        <f>IF(Tabela813[[#This Row],[C]]&lt;&gt;"",IF(Tabela813[[#This Row],[RED]]&lt;&gt;"",(Tabela813[[#This Row],[RED]] &amp; "."),"") &amp; CONCATENATE(Tabela813[[#This Row],[C]],".",Tabela813[[#This Row],[O]],".",Tabela813[[#This Row],[E]],".",Tabela813[[#This Row],[D1]],".",Tabela813[[#This Row],[D2]],".",Tabela813[[#This Row],[D3]],".",Tabela813[[#This Row],[T]],".",Tabela813[[#This Row],[D4]]),"")</f>
        <v>1.6.9.9.50.1.6.00</v>
      </c>
      <c r="L787" s="27" t="s">
        <v>6618</v>
      </c>
      <c r="M787" s="21" t="str">
        <f t="shared" si="12"/>
        <v>A</v>
      </c>
      <c r="N787" s="21">
        <f>IF(VALUE(Tabela813[[#This Row],[RED]]) &gt; 0,1,0) + IF(VALUE(J787)&gt;0,8,IF(VALUE(I787)&gt;0,7,IF(VALUE(H787)&gt;0,6,IF(VALUE(G787)&gt;0,5,IF(VALUE(F787)&gt;0,4,IF(VALUE(E787)&gt;0,3,IF(VALUE(D787)&gt;0,2,1)))))))</f>
        <v>7</v>
      </c>
      <c r="O787" s="26" t="s">
        <v>55</v>
      </c>
      <c r="P787" s="1" t="s">
        <v>4642</v>
      </c>
      <c r="Q787" s="1"/>
      <c r="R787" s="21" t="s">
        <v>14</v>
      </c>
      <c r="S787" s="7" t="str">
        <f>Tabela813[[#This Row],[NR]]&amp;" - "&amp;Tabela813[[#This Row],[Especificação]]</f>
        <v>1.6.9.9.50.1.6.00 - Serviços de Saneamento Básico - Abastecimento de Água - Juros de Mora</v>
      </c>
      <c r="T787" s="7" t="str">
        <f>Tabela813[[#This Row],[NR]]&amp;" - "&amp;Tabela813[[#This Row],[Especificação]]</f>
        <v>1.6.9.9.50.1.6.00 - Serviços de Saneamento Básico - Abastecimento de Água - Juros de Mora</v>
      </c>
      <c r="U787" s="7" t="str">
        <f>Tabela813[[#This Row],[NR]]&amp; " - "&amp;Tabela813[[#This Row],[Especificação]]</f>
        <v>1.6.9.9.50.1.6.00 - Serviços de Saneamento Básico - Abastecimento de Água - Juros de Mora</v>
      </c>
    </row>
    <row r="788" spans="1:21" ht="30" x14ac:dyDescent="0.25">
      <c r="A788" s="84"/>
      <c r="B788" s="73"/>
      <c r="C788" s="26" t="s">
        <v>1558</v>
      </c>
      <c r="D788" s="26" t="s">
        <v>1563</v>
      </c>
      <c r="E788" s="26" t="s">
        <v>1570</v>
      </c>
      <c r="F788" s="26" t="s">
        <v>1570</v>
      </c>
      <c r="G788" s="26" t="s">
        <v>1591</v>
      </c>
      <c r="H788" s="26" t="s">
        <v>1558</v>
      </c>
      <c r="I788" s="26" t="s">
        <v>1565</v>
      </c>
      <c r="J788" s="26" t="s">
        <v>1564</v>
      </c>
      <c r="K788" s="21" t="str">
        <f>IF(Tabela813[[#This Row],[C]]&lt;&gt;"",IF(Tabela813[[#This Row],[RED]]&lt;&gt;"",(Tabela813[[#This Row],[RED]] &amp; "."),"") &amp; CONCATENATE(Tabela813[[#This Row],[C]],".",Tabela813[[#This Row],[O]],".",Tabela813[[#This Row],[E]],".",Tabela813[[#This Row],[D1]],".",Tabela813[[#This Row],[D2]],".",Tabela813[[#This Row],[D3]],".",Tabela813[[#This Row],[T]],".",Tabela813[[#This Row],[D4]]),"")</f>
        <v>1.6.9.9.50.1.7.00</v>
      </c>
      <c r="L788" s="27" t="s">
        <v>6619</v>
      </c>
      <c r="M788" s="21" t="str">
        <f t="shared" si="12"/>
        <v>A</v>
      </c>
      <c r="N788" s="21">
        <f>IF(VALUE(Tabela813[[#This Row],[RED]]) &gt; 0,1,0) + IF(VALUE(J788)&gt;0,8,IF(VALUE(I788)&gt;0,7,IF(VALUE(H788)&gt;0,6,IF(VALUE(G788)&gt;0,5,IF(VALUE(F788)&gt;0,4,IF(VALUE(E788)&gt;0,3,IF(VALUE(D788)&gt;0,2,1)))))))</f>
        <v>7</v>
      </c>
      <c r="O788" s="26" t="s">
        <v>55</v>
      </c>
      <c r="P788" s="1" t="s">
        <v>4642</v>
      </c>
      <c r="Q788" s="1"/>
      <c r="R788" s="21" t="s">
        <v>14</v>
      </c>
      <c r="S788" s="7" t="str">
        <f>Tabela813[[#This Row],[NR]]&amp;" - "&amp;Tabela813[[#This Row],[Especificação]]</f>
        <v>1.6.9.9.50.1.7.00 - Serviços de Saneamento Básico - Abastecimento de Água - Dívida Ativa - Multas da Dívida Ativa</v>
      </c>
      <c r="T788" s="7" t="str">
        <f>Tabela813[[#This Row],[NR]]&amp;" - "&amp;Tabela813[[#This Row],[Especificação]]</f>
        <v>1.6.9.9.50.1.7.00 - Serviços de Saneamento Básico - Abastecimento de Água - Dívida Ativa - Multas da Dívida Ativa</v>
      </c>
      <c r="U788" s="7" t="str">
        <f>Tabela813[[#This Row],[NR]]&amp; " - "&amp;Tabela813[[#This Row],[Especificação]]</f>
        <v>1.6.9.9.50.1.7.00 - Serviços de Saneamento Básico - Abastecimento de Água - Dívida Ativa - Multas da Dívida Ativa</v>
      </c>
    </row>
    <row r="789" spans="1:21" ht="30" x14ac:dyDescent="0.25">
      <c r="A789" s="84"/>
      <c r="B789" s="73"/>
      <c r="C789" s="26" t="s">
        <v>1558</v>
      </c>
      <c r="D789" s="26" t="s">
        <v>1563</v>
      </c>
      <c r="E789" s="26" t="s">
        <v>1570</v>
      </c>
      <c r="F789" s="26" t="s">
        <v>1570</v>
      </c>
      <c r="G789" s="26" t="s">
        <v>1591</v>
      </c>
      <c r="H789" s="26" t="s">
        <v>1558</v>
      </c>
      <c r="I789" s="26" t="s">
        <v>1566</v>
      </c>
      <c r="J789" s="26" t="s">
        <v>1564</v>
      </c>
      <c r="K789" s="21" t="str">
        <f>IF(Tabela813[[#This Row],[C]]&lt;&gt;"",IF(Tabela813[[#This Row],[RED]]&lt;&gt;"",(Tabela813[[#This Row],[RED]] &amp; "."),"") &amp; CONCATENATE(Tabela813[[#This Row],[C]],".",Tabela813[[#This Row],[O]],".",Tabela813[[#This Row],[E]],".",Tabela813[[#This Row],[D1]],".",Tabela813[[#This Row],[D2]],".",Tabela813[[#This Row],[D3]],".",Tabela813[[#This Row],[T]],".",Tabela813[[#This Row],[D4]]),"")</f>
        <v>1.6.9.9.50.1.8.00</v>
      </c>
      <c r="L789" s="27" t="s">
        <v>6620</v>
      </c>
      <c r="M789" s="21" t="str">
        <f t="shared" si="12"/>
        <v>A</v>
      </c>
      <c r="N789" s="21">
        <f>IF(VALUE(Tabela813[[#This Row],[RED]]) &gt; 0,1,0) + IF(VALUE(J789)&gt;0,8,IF(VALUE(I789)&gt;0,7,IF(VALUE(H789)&gt;0,6,IF(VALUE(G789)&gt;0,5,IF(VALUE(F789)&gt;0,4,IF(VALUE(E789)&gt;0,3,IF(VALUE(D789)&gt;0,2,1)))))))</f>
        <v>7</v>
      </c>
      <c r="O789" s="26" t="s">
        <v>55</v>
      </c>
      <c r="P789" s="1" t="s">
        <v>4642</v>
      </c>
      <c r="Q789" s="1"/>
      <c r="R789" s="21" t="s">
        <v>14</v>
      </c>
      <c r="S789" s="7" t="str">
        <f>Tabela813[[#This Row],[NR]]&amp;" - "&amp;Tabela813[[#This Row],[Especificação]]</f>
        <v>1.6.9.9.50.1.8.00 - Serviços de Saneamento Básico - Abastecimento de Água - Juros de Mora da Dívida Ativa</v>
      </c>
      <c r="T789" s="7" t="str">
        <f>Tabela813[[#This Row],[NR]]&amp;" - "&amp;Tabela813[[#This Row],[Especificação]]</f>
        <v>1.6.9.9.50.1.8.00 - Serviços de Saneamento Básico - Abastecimento de Água - Juros de Mora da Dívida Ativa</v>
      </c>
      <c r="U789" s="7" t="str">
        <f>Tabela813[[#This Row],[NR]]&amp; " - "&amp;Tabela813[[#This Row],[Especificação]]</f>
        <v>1.6.9.9.50.1.8.00 - Serviços de Saneamento Básico - Abastecimento de Água - Juros de Mora da Dívida Ativa</v>
      </c>
    </row>
    <row r="790" spans="1:21" ht="30" x14ac:dyDescent="0.25">
      <c r="A790" s="84"/>
      <c r="B790" s="73"/>
      <c r="C790" s="26" t="s">
        <v>1558</v>
      </c>
      <c r="D790" s="26" t="s">
        <v>1563</v>
      </c>
      <c r="E790" s="26" t="s">
        <v>1570</v>
      </c>
      <c r="F790" s="26" t="s">
        <v>1570</v>
      </c>
      <c r="G790" s="26" t="s">
        <v>1591</v>
      </c>
      <c r="H790" s="26" t="s">
        <v>1567</v>
      </c>
      <c r="I790" s="26" t="s">
        <v>1561</v>
      </c>
      <c r="J790" s="26" t="s">
        <v>1564</v>
      </c>
      <c r="K790" s="21" t="str">
        <f>IF(Tabela813[[#This Row],[C]]&lt;&gt;"",IF(Tabela813[[#This Row],[RED]]&lt;&gt;"",(Tabela813[[#This Row],[RED]] &amp; "."),"") &amp; CONCATENATE(Tabela813[[#This Row],[C]],".",Tabela813[[#This Row],[O]],".",Tabela813[[#This Row],[E]],".",Tabela813[[#This Row],[D1]],".",Tabela813[[#This Row],[D2]],".",Tabela813[[#This Row],[D3]],".",Tabela813[[#This Row],[T]],".",Tabela813[[#This Row],[D4]]),"")</f>
        <v>1.6.9.9.50.2.0.00</v>
      </c>
      <c r="L790" s="27" t="s">
        <v>6621</v>
      </c>
      <c r="M790" s="21" t="str">
        <f t="shared" si="12"/>
        <v>S</v>
      </c>
      <c r="N790" s="21">
        <f>IF(VALUE(Tabela813[[#This Row],[RED]]) &gt; 0,1,0) + IF(VALUE(J790)&gt;0,8,IF(VALUE(I790)&gt;0,7,IF(VALUE(H790)&gt;0,6,IF(VALUE(G790)&gt;0,5,IF(VALUE(F790)&gt;0,4,IF(VALUE(E790)&gt;0,3,IF(VALUE(D790)&gt;0,2,1)))))))</f>
        <v>6</v>
      </c>
      <c r="O790" s="26" t="s">
        <v>55</v>
      </c>
      <c r="P790" s="1" t="s">
        <v>4645</v>
      </c>
      <c r="Q790" s="1"/>
      <c r="R790" s="21" t="s">
        <v>14</v>
      </c>
      <c r="S790" s="7" t="str">
        <f>Tabela813[[#This Row],[NR]]&amp;" - "&amp;Tabela813[[#This Row],[Especificação]]</f>
        <v>1.6.9.9.50.2.0.00 - Serviços de Saneamento Básico - Esgotamento Sanitário</v>
      </c>
      <c r="T790" s="7" t="str">
        <f>Tabela813[[#This Row],[NR]]&amp;" - "&amp;Tabela813[[#This Row],[Especificação]]</f>
        <v>1.6.9.9.50.2.0.00 - Serviços de Saneamento Básico - Esgotamento Sanitário</v>
      </c>
      <c r="U790" s="7" t="str">
        <f>Tabela813[[#This Row],[NR]]&amp; " - "&amp;Tabela813[[#This Row],[Especificação]]</f>
        <v>1.6.9.9.50.2.0.00 - Serviços de Saneamento Básico - Esgotamento Sanitário</v>
      </c>
    </row>
    <row r="791" spans="1:21" ht="30" x14ac:dyDescent="0.25">
      <c r="A791" s="84"/>
      <c r="B791" s="73"/>
      <c r="C791" s="26" t="s">
        <v>1558</v>
      </c>
      <c r="D791" s="26" t="s">
        <v>1563</v>
      </c>
      <c r="E791" s="26" t="s">
        <v>1570</v>
      </c>
      <c r="F791" s="26" t="s">
        <v>1570</v>
      </c>
      <c r="G791" s="26" t="s">
        <v>1591</v>
      </c>
      <c r="H791" s="26" t="s">
        <v>1567</v>
      </c>
      <c r="I791" s="26" t="s">
        <v>1558</v>
      </c>
      <c r="J791" s="26" t="s">
        <v>1564</v>
      </c>
      <c r="K791" s="21" t="str">
        <f>IF(Tabela813[[#This Row],[C]]&lt;&gt;"",IF(Tabela813[[#This Row],[RED]]&lt;&gt;"",(Tabela813[[#This Row],[RED]] &amp; "."),"") &amp; CONCATENATE(Tabela813[[#This Row],[C]],".",Tabela813[[#This Row],[O]],".",Tabela813[[#This Row],[E]],".",Tabela813[[#This Row],[D1]],".",Tabela813[[#This Row],[D2]],".",Tabela813[[#This Row],[D3]],".",Tabela813[[#This Row],[T]],".",Tabela813[[#This Row],[D4]]),"")</f>
        <v>1.6.9.9.50.2.1.00</v>
      </c>
      <c r="L791" s="27" t="s">
        <v>6622</v>
      </c>
      <c r="M791" s="21" t="str">
        <f t="shared" si="12"/>
        <v>A</v>
      </c>
      <c r="N791" s="21">
        <f>IF(VALUE(Tabela813[[#This Row],[RED]]) &gt; 0,1,0) + IF(VALUE(J791)&gt;0,8,IF(VALUE(I791)&gt;0,7,IF(VALUE(H791)&gt;0,6,IF(VALUE(G791)&gt;0,5,IF(VALUE(F791)&gt;0,4,IF(VALUE(E791)&gt;0,3,IF(VALUE(D791)&gt;0,2,1)))))))</f>
        <v>7</v>
      </c>
      <c r="O791" s="26" t="s">
        <v>55</v>
      </c>
      <c r="P791" s="1" t="s">
        <v>4645</v>
      </c>
      <c r="Q791" s="1"/>
      <c r="R791" s="21" t="s">
        <v>14</v>
      </c>
      <c r="S791" s="7" t="str">
        <f>Tabela813[[#This Row],[NR]]&amp;" - "&amp;Tabela813[[#This Row],[Especificação]]</f>
        <v>1.6.9.9.50.2.1.00 - Serviços de Saneamento Básico - Esgotamento Sanitário - Principal</v>
      </c>
      <c r="T791" s="7" t="str">
        <f>Tabela813[[#This Row],[NR]]&amp;" - "&amp;Tabela813[[#This Row],[Especificação]]</f>
        <v>1.6.9.9.50.2.1.00 - Serviços de Saneamento Básico - Esgotamento Sanitário - Principal</v>
      </c>
      <c r="U791" s="7" t="str">
        <f>Tabela813[[#This Row],[NR]]&amp; " - "&amp;Tabela813[[#This Row],[Especificação]]</f>
        <v>1.6.9.9.50.2.1.00 - Serviços de Saneamento Básico - Esgotamento Sanitário - Principal</v>
      </c>
    </row>
    <row r="792" spans="1:21" ht="30" x14ac:dyDescent="0.25">
      <c r="A792" s="84"/>
      <c r="B792" s="73"/>
      <c r="C792" s="26" t="s">
        <v>1558</v>
      </c>
      <c r="D792" s="26" t="s">
        <v>1563</v>
      </c>
      <c r="E792" s="26" t="s">
        <v>1570</v>
      </c>
      <c r="F792" s="26" t="s">
        <v>1570</v>
      </c>
      <c r="G792" s="26" t="s">
        <v>1591</v>
      </c>
      <c r="H792" s="26" t="s">
        <v>1567</v>
      </c>
      <c r="I792" s="26" t="s">
        <v>1567</v>
      </c>
      <c r="J792" s="26" t="s">
        <v>1564</v>
      </c>
      <c r="K792" s="21" t="str">
        <f>IF(Tabela813[[#This Row],[C]]&lt;&gt;"",IF(Tabela813[[#This Row],[RED]]&lt;&gt;"",(Tabela813[[#This Row],[RED]] &amp; "."),"") &amp; CONCATENATE(Tabela813[[#This Row],[C]],".",Tabela813[[#This Row],[O]],".",Tabela813[[#This Row],[E]],".",Tabela813[[#This Row],[D1]],".",Tabela813[[#This Row],[D2]],".",Tabela813[[#This Row],[D3]],".",Tabela813[[#This Row],[T]],".",Tabela813[[#This Row],[D4]]),"")</f>
        <v>1.6.9.9.50.2.2.00</v>
      </c>
      <c r="L792" s="27" t="s">
        <v>6623</v>
      </c>
      <c r="M792" s="21" t="str">
        <f t="shared" si="12"/>
        <v>A</v>
      </c>
      <c r="N792" s="21">
        <f>IF(VALUE(Tabela813[[#This Row],[RED]]) &gt; 0,1,0) + IF(VALUE(J792)&gt;0,8,IF(VALUE(I792)&gt;0,7,IF(VALUE(H792)&gt;0,6,IF(VALUE(G792)&gt;0,5,IF(VALUE(F792)&gt;0,4,IF(VALUE(E792)&gt;0,3,IF(VALUE(D792)&gt;0,2,1)))))))</f>
        <v>7</v>
      </c>
      <c r="O792" s="26" t="s">
        <v>55</v>
      </c>
      <c r="P792" s="1" t="s">
        <v>4645</v>
      </c>
      <c r="Q792" s="1"/>
      <c r="R792" s="21" t="s">
        <v>14</v>
      </c>
      <c r="S792" s="7" t="str">
        <f>Tabela813[[#This Row],[NR]]&amp;" - "&amp;Tabela813[[#This Row],[Especificação]]</f>
        <v>1.6.9.9.50.2.2.00 - Serviços de Saneamento Básico - Esgotamento Sanitário - Multas e Juros de Mora</v>
      </c>
      <c r="T792" s="7" t="str">
        <f>Tabela813[[#This Row],[NR]]&amp;" - "&amp;Tabela813[[#This Row],[Especificação]]</f>
        <v>1.6.9.9.50.2.2.00 - Serviços de Saneamento Básico - Esgotamento Sanitário - Multas e Juros de Mora</v>
      </c>
      <c r="U792" s="7" t="str">
        <f>Tabela813[[#This Row],[NR]]&amp; " - "&amp;Tabela813[[#This Row],[Especificação]]</f>
        <v>1.6.9.9.50.2.2.00 - Serviços de Saneamento Básico - Esgotamento Sanitário - Multas e Juros de Mora</v>
      </c>
    </row>
    <row r="793" spans="1:21" ht="30" x14ac:dyDescent="0.25">
      <c r="A793" s="84"/>
      <c r="B793" s="73"/>
      <c r="C793" s="26" t="s">
        <v>1558</v>
      </c>
      <c r="D793" s="26" t="s">
        <v>1563</v>
      </c>
      <c r="E793" s="26" t="s">
        <v>1570</v>
      </c>
      <c r="F793" s="26" t="s">
        <v>1570</v>
      </c>
      <c r="G793" s="26" t="s">
        <v>1591</v>
      </c>
      <c r="H793" s="26" t="s">
        <v>1567</v>
      </c>
      <c r="I793" s="26" t="s">
        <v>1559</v>
      </c>
      <c r="J793" s="26" t="s">
        <v>1564</v>
      </c>
      <c r="K793" s="21" t="str">
        <f>IF(Tabela813[[#This Row],[C]]&lt;&gt;"",IF(Tabela813[[#This Row],[RED]]&lt;&gt;"",(Tabela813[[#This Row],[RED]] &amp; "."),"") &amp; CONCATENATE(Tabela813[[#This Row],[C]],".",Tabela813[[#This Row],[O]],".",Tabela813[[#This Row],[E]],".",Tabela813[[#This Row],[D1]],".",Tabela813[[#This Row],[D2]],".",Tabela813[[#This Row],[D3]],".",Tabela813[[#This Row],[T]],".",Tabela813[[#This Row],[D4]]),"")</f>
        <v>1.6.9.9.50.2.3.00</v>
      </c>
      <c r="L793" s="27" t="s">
        <v>6624</v>
      </c>
      <c r="M793" s="21" t="str">
        <f t="shared" si="12"/>
        <v>A</v>
      </c>
      <c r="N793" s="21">
        <f>IF(VALUE(Tabela813[[#This Row],[RED]]) &gt; 0,1,0) + IF(VALUE(J793)&gt;0,8,IF(VALUE(I793)&gt;0,7,IF(VALUE(H793)&gt;0,6,IF(VALUE(G793)&gt;0,5,IF(VALUE(F793)&gt;0,4,IF(VALUE(E793)&gt;0,3,IF(VALUE(D793)&gt;0,2,1)))))))</f>
        <v>7</v>
      </c>
      <c r="O793" s="26" t="s">
        <v>55</v>
      </c>
      <c r="P793" s="1" t="s">
        <v>4645</v>
      </c>
      <c r="Q793" s="1"/>
      <c r="R793" s="21" t="s">
        <v>14</v>
      </c>
      <c r="S793" s="7" t="str">
        <f>Tabela813[[#This Row],[NR]]&amp;" - "&amp;Tabela813[[#This Row],[Especificação]]</f>
        <v>1.6.9.9.50.2.3.00 - Serviços de Saneamento Básico - Esgotamento Sanitário - Dívida Ativa</v>
      </c>
      <c r="T793" s="7" t="str">
        <f>Tabela813[[#This Row],[NR]]&amp;" - "&amp;Tabela813[[#This Row],[Especificação]]</f>
        <v>1.6.9.9.50.2.3.00 - Serviços de Saneamento Básico - Esgotamento Sanitário - Dívida Ativa</v>
      </c>
      <c r="U793" s="7" t="str">
        <f>Tabela813[[#This Row],[NR]]&amp; " - "&amp;Tabela813[[#This Row],[Especificação]]</f>
        <v>1.6.9.9.50.2.3.00 - Serviços de Saneamento Básico - Esgotamento Sanitário - Dívida Ativa</v>
      </c>
    </row>
    <row r="794" spans="1:21" ht="30" x14ac:dyDescent="0.25">
      <c r="A794" s="84"/>
      <c r="B794" s="73"/>
      <c r="C794" s="26" t="s">
        <v>1558</v>
      </c>
      <c r="D794" s="26" t="s">
        <v>1563</v>
      </c>
      <c r="E794" s="26" t="s">
        <v>1570</v>
      </c>
      <c r="F794" s="26" t="s">
        <v>1570</v>
      </c>
      <c r="G794" s="26" t="s">
        <v>1591</v>
      </c>
      <c r="H794" s="26" t="s">
        <v>1567</v>
      </c>
      <c r="I794" s="26" t="s">
        <v>1568</v>
      </c>
      <c r="J794" s="26" t="s">
        <v>1564</v>
      </c>
      <c r="K794" s="21" t="str">
        <f>IF(Tabela813[[#This Row],[C]]&lt;&gt;"",IF(Tabela813[[#This Row],[RED]]&lt;&gt;"",(Tabela813[[#This Row],[RED]] &amp; "."),"") &amp; CONCATENATE(Tabela813[[#This Row],[C]],".",Tabela813[[#This Row],[O]],".",Tabela813[[#This Row],[E]],".",Tabela813[[#This Row],[D1]],".",Tabela813[[#This Row],[D2]],".",Tabela813[[#This Row],[D3]],".",Tabela813[[#This Row],[T]],".",Tabela813[[#This Row],[D4]]),"")</f>
        <v>1.6.9.9.50.2.4.00</v>
      </c>
      <c r="L794" s="27" t="s">
        <v>6625</v>
      </c>
      <c r="M794" s="21" t="str">
        <f t="shared" si="12"/>
        <v>A</v>
      </c>
      <c r="N794" s="21">
        <f>IF(VALUE(Tabela813[[#This Row],[RED]]) &gt; 0,1,0) + IF(VALUE(J794)&gt;0,8,IF(VALUE(I794)&gt;0,7,IF(VALUE(H794)&gt;0,6,IF(VALUE(G794)&gt;0,5,IF(VALUE(F794)&gt;0,4,IF(VALUE(E794)&gt;0,3,IF(VALUE(D794)&gt;0,2,1)))))))</f>
        <v>7</v>
      </c>
      <c r="O794" s="26" t="s">
        <v>55</v>
      </c>
      <c r="P794" s="1" t="s">
        <v>4645</v>
      </c>
      <c r="Q794" s="1"/>
      <c r="R794" s="21" t="s">
        <v>14</v>
      </c>
      <c r="S794" s="7" t="str">
        <f>Tabela813[[#This Row],[NR]]&amp;" - "&amp;Tabela813[[#This Row],[Especificação]]</f>
        <v>1.6.9.9.50.2.4.00 - Serviços de Saneamento Básico - Esgotamento Sanitário - Dívida Ativa - Multas e Juros de Mora da Dívida Ativa</v>
      </c>
      <c r="T794" s="7" t="str">
        <f>Tabela813[[#This Row],[NR]]&amp;" - "&amp;Tabela813[[#This Row],[Especificação]]</f>
        <v>1.6.9.9.50.2.4.00 - Serviços de Saneamento Básico - Esgotamento Sanitário - Dívida Ativa - Multas e Juros de Mora da Dívida Ativa</v>
      </c>
      <c r="U794" s="7" t="str">
        <f>Tabela813[[#This Row],[NR]]&amp; " - "&amp;Tabela813[[#This Row],[Especificação]]</f>
        <v>1.6.9.9.50.2.4.00 - Serviços de Saneamento Básico - Esgotamento Sanitário - Dívida Ativa - Multas e Juros de Mora da Dívida Ativa</v>
      </c>
    </row>
    <row r="795" spans="1:21" ht="30" x14ac:dyDescent="0.25">
      <c r="A795" s="84"/>
      <c r="B795" s="73"/>
      <c r="C795" s="26" t="s">
        <v>1558</v>
      </c>
      <c r="D795" s="26" t="s">
        <v>1563</v>
      </c>
      <c r="E795" s="26" t="s">
        <v>1570</v>
      </c>
      <c r="F795" s="26" t="s">
        <v>1570</v>
      </c>
      <c r="G795" s="26" t="s">
        <v>1591</v>
      </c>
      <c r="H795" s="26" t="s">
        <v>1567</v>
      </c>
      <c r="I795" s="26" t="s">
        <v>1569</v>
      </c>
      <c r="J795" s="26" t="s">
        <v>1564</v>
      </c>
      <c r="K795" s="21" t="str">
        <f>IF(Tabela813[[#This Row],[C]]&lt;&gt;"",IF(Tabela813[[#This Row],[RED]]&lt;&gt;"",(Tabela813[[#This Row],[RED]] &amp; "."),"") &amp; CONCATENATE(Tabela813[[#This Row],[C]],".",Tabela813[[#This Row],[O]],".",Tabela813[[#This Row],[E]],".",Tabela813[[#This Row],[D1]],".",Tabela813[[#This Row],[D2]],".",Tabela813[[#This Row],[D3]],".",Tabela813[[#This Row],[T]],".",Tabela813[[#This Row],[D4]]),"")</f>
        <v>1.6.9.9.50.2.5.00</v>
      </c>
      <c r="L795" s="27" t="s">
        <v>6626</v>
      </c>
      <c r="M795" s="21" t="str">
        <f t="shared" si="12"/>
        <v>A</v>
      </c>
      <c r="N795" s="21">
        <f>IF(VALUE(Tabela813[[#This Row],[RED]]) &gt; 0,1,0) + IF(VALUE(J795)&gt;0,8,IF(VALUE(I795)&gt;0,7,IF(VALUE(H795)&gt;0,6,IF(VALUE(G795)&gt;0,5,IF(VALUE(F795)&gt;0,4,IF(VALUE(E795)&gt;0,3,IF(VALUE(D795)&gt;0,2,1)))))))</f>
        <v>7</v>
      </c>
      <c r="O795" s="26" t="s">
        <v>55</v>
      </c>
      <c r="P795" s="1" t="s">
        <v>4645</v>
      </c>
      <c r="Q795" s="1"/>
      <c r="R795" s="21" t="s">
        <v>14</v>
      </c>
      <c r="S795" s="7" t="str">
        <f>Tabela813[[#This Row],[NR]]&amp;" - "&amp;Tabela813[[#This Row],[Especificação]]</f>
        <v>1.6.9.9.50.2.5.00 - Serviços de Saneamento Básico - Esgotamento Sanitário - Multas</v>
      </c>
      <c r="T795" s="7" t="str">
        <f>Tabela813[[#This Row],[NR]]&amp;" - "&amp;Tabela813[[#This Row],[Especificação]]</f>
        <v>1.6.9.9.50.2.5.00 - Serviços de Saneamento Básico - Esgotamento Sanitário - Multas</v>
      </c>
      <c r="U795" s="7" t="str">
        <f>Tabela813[[#This Row],[NR]]&amp; " - "&amp;Tabela813[[#This Row],[Especificação]]</f>
        <v>1.6.9.9.50.2.5.00 - Serviços de Saneamento Básico - Esgotamento Sanitário - Multas</v>
      </c>
    </row>
    <row r="796" spans="1:21" ht="30" x14ac:dyDescent="0.25">
      <c r="A796" s="84"/>
      <c r="B796" s="73"/>
      <c r="C796" s="26" t="s">
        <v>1558</v>
      </c>
      <c r="D796" s="26" t="s">
        <v>1563</v>
      </c>
      <c r="E796" s="26" t="s">
        <v>1570</v>
      </c>
      <c r="F796" s="26" t="s">
        <v>1570</v>
      </c>
      <c r="G796" s="26" t="s">
        <v>1591</v>
      </c>
      <c r="H796" s="26" t="s">
        <v>1567</v>
      </c>
      <c r="I796" s="26" t="s">
        <v>1563</v>
      </c>
      <c r="J796" s="26" t="s">
        <v>1564</v>
      </c>
      <c r="K796" s="21" t="str">
        <f>IF(Tabela813[[#This Row],[C]]&lt;&gt;"",IF(Tabela813[[#This Row],[RED]]&lt;&gt;"",(Tabela813[[#This Row],[RED]] &amp; "."),"") &amp; CONCATENATE(Tabela813[[#This Row],[C]],".",Tabela813[[#This Row],[O]],".",Tabela813[[#This Row],[E]],".",Tabela813[[#This Row],[D1]],".",Tabela813[[#This Row],[D2]],".",Tabela813[[#This Row],[D3]],".",Tabela813[[#This Row],[T]],".",Tabela813[[#This Row],[D4]]),"")</f>
        <v>1.6.9.9.50.2.6.00</v>
      </c>
      <c r="L796" s="27" t="s">
        <v>6627</v>
      </c>
      <c r="M796" s="21" t="str">
        <f t="shared" si="12"/>
        <v>A</v>
      </c>
      <c r="N796" s="21">
        <f>IF(VALUE(Tabela813[[#This Row],[RED]]) &gt; 0,1,0) + IF(VALUE(J796)&gt;0,8,IF(VALUE(I796)&gt;0,7,IF(VALUE(H796)&gt;0,6,IF(VALUE(G796)&gt;0,5,IF(VALUE(F796)&gt;0,4,IF(VALUE(E796)&gt;0,3,IF(VALUE(D796)&gt;0,2,1)))))))</f>
        <v>7</v>
      </c>
      <c r="O796" s="26" t="s">
        <v>55</v>
      </c>
      <c r="P796" s="1" t="s">
        <v>4645</v>
      </c>
      <c r="Q796" s="1"/>
      <c r="R796" s="21" t="s">
        <v>14</v>
      </c>
      <c r="S796" s="7" t="str">
        <f>Tabela813[[#This Row],[NR]]&amp;" - "&amp;Tabela813[[#This Row],[Especificação]]</f>
        <v>1.6.9.9.50.2.6.00 - Serviços de Saneamento Básico - Esgotamento Sanitário - Juros de Mora</v>
      </c>
      <c r="T796" s="7" t="str">
        <f>Tabela813[[#This Row],[NR]]&amp;" - "&amp;Tabela813[[#This Row],[Especificação]]</f>
        <v>1.6.9.9.50.2.6.00 - Serviços de Saneamento Básico - Esgotamento Sanitário - Juros de Mora</v>
      </c>
      <c r="U796" s="7" t="str">
        <f>Tabela813[[#This Row],[NR]]&amp; " - "&amp;Tabela813[[#This Row],[Especificação]]</f>
        <v>1.6.9.9.50.2.6.00 - Serviços de Saneamento Básico - Esgotamento Sanitário - Juros de Mora</v>
      </c>
    </row>
    <row r="797" spans="1:21" ht="30" x14ac:dyDescent="0.25">
      <c r="A797" s="84"/>
      <c r="B797" s="73"/>
      <c r="C797" s="26" t="s">
        <v>1558</v>
      </c>
      <c r="D797" s="26" t="s">
        <v>1563</v>
      </c>
      <c r="E797" s="26" t="s">
        <v>1570</v>
      </c>
      <c r="F797" s="26" t="s">
        <v>1570</v>
      </c>
      <c r="G797" s="26" t="s">
        <v>1591</v>
      </c>
      <c r="H797" s="26" t="s">
        <v>1567</v>
      </c>
      <c r="I797" s="26" t="s">
        <v>1565</v>
      </c>
      <c r="J797" s="26" t="s">
        <v>1564</v>
      </c>
      <c r="K797" s="21" t="str">
        <f>IF(Tabela813[[#This Row],[C]]&lt;&gt;"",IF(Tabela813[[#This Row],[RED]]&lt;&gt;"",(Tabela813[[#This Row],[RED]] &amp; "."),"") &amp; CONCATENATE(Tabela813[[#This Row],[C]],".",Tabela813[[#This Row],[O]],".",Tabela813[[#This Row],[E]],".",Tabela813[[#This Row],[D1]],".",Tabela813[[#This Row],[D2]],".",Tabela813[[#This Row],[D3]],".",Tabela813[[#This Row],[T]],".",Tabela813[[#This Row],[D4]]),"")</f>
        <v>1.6.9.9.50.2.7.00</v>
      </c>
      <c r="L797" s="27" t="s">
        <v>6628</v>
      </c>
      <c r="M797" s="21" t="str">
        <f t="shared" si="12"/>
        <v>A</v>
      </c>
      <c r="N797" s="21">
        <f>IF(VALUE(Tabela813[[#This Row],[RED]]) &gt; 0,1,0) + IF(VALUE(J797)&gt;0,8,IF(VALUE(I797)&gt;0,7,IF(VALUE(H797)&gt;0,6,IF(VALUE(G797)&gt;0,5,IF(VALUE(F797)&gt;0,4,IF(VALUE(E797)&gt;0,3,IF(VALUE(D797)&gt;0,2,1)))))))</f>
        <v>7</v>
      </c>
      <c r="O797" s="26" t="s">
        <v>55</v>
      </c>
      <c r="P797" s="1" t="s">
        <v>4645</v>
      </c>
      <c r="Q797" s="1"/>
      <c r="R797" s="21" t="s">
        <v>14</v>
      </c>
      <c r="S797" s="7" t="str">
        <f>Tabela813[[#This Row],[NR]]&amp;" - "&amp;Tabela813[[#This Row],[Especificação]]</f>
        <v>1.6.9.9.50.2.7.00 - Serviços de Saneamento Básico - Esgotamento Sanitário - Dívida Ativa - Multas da Dívida Ativa</v>
      </c>
      <c r="T797" s="7" t="str">
        <f>Tabela813[[#This Row],[NR]]&amp;" - "&amp;Tabela813[[#This Row],[Especificação]]</f>
        <v>1.6.9.9.50.2.7.00 - Serviços de Saneamento Básico - Esgotamento Sanitário - Dívida Ativa - Multas da Dívida Ativa</v>
      </c>
      <c r="U797" s="7" t="str">
        <f>Tabela813[[#This Row],[NR]]&amp; " - "&amp;Tabela813[[#This Row],[Especificação]]</f>
        <v>1.6.9.9.50.2.7.00 - Serviços de Saneamento Básico - Esgotamento Sanitário - Dívida Ativa - Multas da Dívida Ativa</v>
      </c>
    </row>
    <row r="798" spans="1:21" ht="30" x14ac:dyDescent="0.25">
      <c r="A798" s="84"/>
      <c r="B798" s="73"/>
      <c r="C798" s="26" t="s">
        <v>1558</v>
      </c>
      <c r="D798" s="26" t="s">
        <v>1563</v>
      </c>
      <c r="E798" s="26" t="s">
        <v>1570</v>
      </c>
      <c r="F798" s="26" t="s">
        <v>1570</v>
      </c>
      <c r="G798" s="26" t="s">
        <v>1591</v>
      </c>
      <c r="H798" s="26" t="s">
        <v>1567</v>
      </c>
      <c r="I798" s="26" t="s">
        <v>1566</v>
      </c>
      <c r="J798" s="26" t="s">
        <v>1564</v>
      </c>
      <c r="K798" s="21" t="str">
        <f>IF(Tabela813[[#This Row],[C]]&lt;&gt;"",IF(Tabela813[[#This Row],[RED]]&lt;&gt;"",(Tabela813[[#This Row],[RED]] &amp; "."),"") &amp; CONCATENATE(Tabela813[[#This Row],[C]],".",Tabela813[[#This Row],[O]],".",Tabela813[[#This Row],[E]],".",Tabela813[[#This Row],[D1]],".",Tabela813[[#This Row],[D2]],".",Tabela813[[#This Row],[D3]],".",Tabela813[[#This Row],[T]],".",Tabela813[[#This Row],[D4]]),"")</f>
        <v>1.6.9.9.50.2.8.00</v>
      </c>
      <c r="L798" s="27" t="s">
        <v>6629</v>
      </c>
      <c r="M798" s="21" t="str">
        <f t="shared" si="12"/>
        <v>A</v>
      </c>
      <c r="N798" s="21">
        <f>IF(VALUE(Tabela813[[#This Row],[RED]]) &gt; 0,1,0) + IF(VALUE(J798)&gt;0,8,IF(VALUE(I798)&gt;0,7,IF(VALUE(H798)&gt;0,6,IF(VALUE(G798)&gt;0,5,IF(VALUE(F798)&gt;0,4,IF(VALUE(E798)&gt;0,3,IF(VALUE(D798)&gt;0,2,1)))))))</f>
        <v>7</v>
      </c>
      <c r="O798" s="26" t="s">
        <v>55</v>
      </c>
      <c r="P798" s="1" t="s">
        <v>4645</v>
      </c>
      <c r="Q798" s="1"/>
      <c r="R798" s="21" t="s">
        <v>14</v>
      </c>
      <c r="S798" s="7" t="str">
        <f>Tabela813[[#This Row],[NR]]&amp;" - "&amp;Tabela813[[#This Row],[Especificação]]</f>
        <v>1.6.9.9.50.2.8.00 - Serviços de Saneamento Básico - Esgotamento Sanitário - Juros de Mora da Dívida Ativa</v>
      </c>
      <c r="T798" s="7" t="str">
        <f>Tabela813[[#This Row],[NR]]&amp;" - "&amp;Tabela813[[#This Row],[Especificação]]</f>
        <v>1.6.9.9.50.2.8.00 - Serviços de Saneamento Básico - Esgotamento Sanitário - Juros de Mora da Dívida Ativa</v>
      </c>
      <c r="U798" s="7" t="str">
        <f>Tabela813[[#This Row],[NR]]&amp; " - "&amp;Tabela813[[#This Row],[Especificação]]</f>
        <v>1.6.9.9.50.2.8.00 - Serviços de Saneamento Básico - Esgotamento Sanitário - Juros de Mora da Dívida Ativa</v>
      </c>
    </row>
    <row r="799" spans="1:21" ht="30" x14ac:dyDescent="0.25">
      <c r="A799" s="84"/>
      <c r="B799" s="73"/>
      <c r="C799" s="26" t="s">
        <v>1558</v>
      </c>
      <c r="D799" s="26" t="s">
        <v>1563</v>
      </c>
      <c r="E799" s="26" t="s">
        <v>1570</v>
      </c>
      <c r="F799" s="26" t="s">
        <v>1570</v>
      </c>
      <c r="G799" s="26" t="s">
        <v>1591</v>
      </c>
      <c r="H799" s="26" t="s">
        <v>1559</v>
      </c>
      <c r="I799" s="26" t="s">
        <v>1561</v>
      </c>
      <c r="J799" s="26" t="s">
        <v>1564</v>
      </c>
      <c r="K799" s="21" t="str">
        <f>IF(Tabela813[[#This Row],[C]]&lt;&gt;"",IF(Tabela813[[#This Row],[RED]]&lt;&gt;"",(Tabela813[[#This Row],[RED]] &amp; "."),"") &amp; CONCATENATE(Tabela813[[#This Row],[C]],".",Tabela813[[#This Row],[O]],".",Tabela813[[#This Row],[E]],".",Tabela813[[#This Row],[D1]],".",Tabela813[[#This Row],[D2]],".",Tabela813[[#This Row],[D3]],".",Tabela813[[#This Row],[T]],".",Tabela813[[#This Row],[D4]]),"")</f>
        <v>1.6.9.9.50.3.0.00</v>
      </c>
      <c r="L799" s="27" t="s">
        <v>6630</v>
      </c>
      <c r="M799" s="21" t="str">
        <f t="shared" si="12"/>
        <v>S</v>
      </c>
      <c r="N799" s="21">
        <f>IF(VALUE(Tabela813[[#This Row],[RED]]) &gt; 0,1,0) + IF(VALUE(J799)&gt;0,8,IF(VALUE(I799)&gt;0,7,IF(VALUE(H799)&gt;0,6,IF(VALUE(G799)&gt;0,5,IF(VALUE(F799)&gt;0,4,IF(VALUE(E799)&gt;0,3,IF(VALUE(D799)&gt;0,2,1)))))))</f>
        <v>6</v>
      </c>
      <c r="O799" s="26" t="s">
        <v>55</v>
      </c>
      <c r="P799" s="1" t="s">
        <v>4656</v>
      </c>
      <c r="Q799" s="1"/>
      <c r="R799" s="21" t="s">
        <v>14</v>
      </c>
      <c r="S799" s="7" t="str">
        <f>Tabela813[[#This Row],[NR]]&amp;" - "&amp;Tabela813[[#This Row],[Especificação]]</f>
        <v>1.6.9.9.50.3.0.00 - Serviços de Saneamento Básico - Limpeza Urbana e Manejo de Resíduos Sólidos</v>
      </c>
      <c r="T799" s="7" t="str">
        <f>Tabela813[[#This Row],[NR]]&amp;" - "&amp;Tabela813[[#This Row],[Especificação]]</f>
        <v>1.6.9.9.50.3.0.00 - Serviços de Saneamento Básico - Limpeza Urbana e Manejo de Resíduos Sólidos</v>
      </c>
      <c r="U799" s="7" t="str">
        <f>Tabela813[[#This Row],[NR]]&amp; " - "&amp;Tabela813[[#This Row],[Especificação]]</f>
        <v>1.6.9.9.50.3.0.00 - Serviços de Saneamento Básico - Limpeza Urbana e Manejo de Resíduos Sólidos</v>
      </c>
    </row>
    <row r="800" spans="1:21" ht="30" x14ac:dyDescent="0.25">
      <c r="A800" s="7"/>
      <c r="B800" s="73"/>
      <c r="C800" s="26" t="s">
        <v>1558</v>
      </c>
      <c r="D800" s="26" t="s">
        <v>1563</v>
      </c>
      <c r="E800" s="26" t="s">
        <v>1570</v>
      </c>
      <c r="F800" s="26" t="s">
        <v>1570</v>
      </c>
      <c r="G800" s="26" t="s">
        <v>1591</v>
      </c>
      <c r="H800" s="26" t="s">
        <v>1559</v>
      </c>
      <c r="I800" s="26" t="s">
        <v>1558</v>
      </c>
      <c r="J800" s="26" t="s">
        <v>1564</v>
      </c>
      <c r="K800" s="21" t="str">
        <f>IF(Tabela813[[#This Row],[C]]&lt;&gt;"",IF(Tabela813[[#This Row],[RED]]&lt;&gt;"",(Tabela813[[#This Row],[RED]] &amp; "."),"") &amp; CONCATENATE(Tabela813[[#This Row],[C]],".",Tabela813[[#This Row],[O]],".",Tabela813[[#This Row],[E]],".",Tabela813[[#This Row],[D1]],".",Tabela813[[#This Row],[D2]],".",Tabela813[[#This Row],[D3]],".",Tabela813[[#This Row],[T]],".",Tabela813[[#This Row],[D4]]),"")</f>
        <v>1.6.9.9.50.3.1.00</v>
      </c>
      <c r="L800" s="27" t="s">
        <v>6631</v>
      </c>
      <c r="M800" s="21" t="str">
        <f t="shared" si="12"/>
        <v>A</v>
      </c>
      <c r="N800" s="21">
        <f>IF(VALUE(Tabela813[[#This Row],[RED]]) &gt; 0,1,0) + IF(VALUE(J800)&gt;0,8,IF(VALUE(I800)&gt;0,7,IF(VALUE(H800)&gt;0,6,IF(VALUE(G800)&gt;0,5,IF(VALUE(F800)&gt;0,4,IF(VALUE(E800)&gt;0,3,IF(VALUE(D800)&gt;0,2,1)))))))</f>
        <v>7</v>
      </c>
      <c r="O800" s="26" t="s">
        <v>55</v>
      </c>
      <c r="P800" s="1" t="s">
        <v>4656</v>
      </c>
      <c r="Q800" s="1"/>
      <c r="R800" s="21" t="s">
        <v>14</v>
      </c>
      <c r="S800" s="7" t="str">
        <f>Tabela813[[#This Row],[NR]]&amp;" - "&amp;Tabela813[[#This Row],[Especificação]]</f>
        <v>1.6.9.9.50.3.1.00 - Serviços de Saneamento Básico - Limpeza Urbana e Manejo de Resíduos Sólidos - Principal</v>
      </c>
      <c r="T800" s="7" t="str">
        <f>Tabela813[[#This Row],[NR]]&amp;" - "&amp;Tabela813[[#This Row],[Especificação]]</f>
        <v>1.6.9.9.50.3.1.00 - Serviços de Saneamento Básico - Limpeza Urbana e Manejo de Resíduos Sólidos - Principal</v>
      </c>
      <c r="U800" s="7" t="str">
        <f>Tabela813[[#This Row],[NR]]&amp; " - "&amp;Tabela813[[#This Row],[Especificação]]</f>
        <v>1.6.9.9.50.3.1.00 - Serviços de Saneamento Básico - Limpeza Urbana e Manejo de Resíduos Sólidos - Principal</v>
      </c>
    </row>
    <row r="801" spans="1:21" ht="30" x14ac:dyDescent="0.25">
      <c r="A801" s="84"/>
      <c r="B801" s="73"/>
      <c r="C801" s="26" t="s">
        <v>1558</v>
      </c>
      <c r="D801" s="26" t="s">
        <v>1563</v>
      </c>
      <c r="E801" s="26" t="s">
        <v>1570</v>
      </c>
      <c r="F801" s="26" t="s">
        <v>1570</v>
      </c>
      <c r="G801" s="26" t="s">
        <v>1591</v>
      </c>
      <c r="H801" s="26" t="s">
        <v>1559</v>
      </c>
      <c r="I801" s="26" t="s">
        <v>1567</v>
      </c>
      <c r="J801" s="26" t="s">
        <v>1564</v>
      </c>
      <c r="K801" s="21" t="str">
        <f>IF(Tabela813[[#This Row],[C]]&lt;&gt;"",IF(Tabela813[[#This Row],[RED]]&lt;&gt;"",(Tabela813[[#This Row],[RED]] &amp; "."),"") &amp; CONCATENATE(Tabela813[[#This Row],[C]],".",Tabela813[[#This Row],[O]],".",Tabela813[[#This Row],[E]],".",Tabela813[[#This Row],[D1]],".",Tabela813[[#This Row],[D2]],".",Tabela813[[#This Row],[D3]],".",Tabela813[[#This Row],[T]],".",Tabela813[[#This Row],[D4]]),"")</f>
        <v>1.6.9.9.50.3.2.00</v>
      </c>
      <c r="L801" s="27" t="s">
        <v>6632</v>
      </c>
      <c r="M801" s="21" t="str">
        <f t="shared" si="12"/>
        <v>A</v>
      </c>
      <c r="N801" s="21">
        <f>IF(VALUE(Tabela813[[#This Row],[RED]]) &gt; 0,1,0) + IF(VALUE(J801)&gt;0,8,IF(VALUE(I801)&gt;0,7,IF(VALUE(H801)&gt;0,6,IF(VALUE(G801)&gt;0,5,IF(VALUE(F801)&gt;0,4,IF(VALUE(E801)&gt;0,3,IF(VALUE(D801)&gt;0,2,1)))))))</f>
        <v>7</v>
      </c>
      <c r="O801" s="26" t="s">
        <v>55</v>
      </c>
      <c r="P801" s="1" t="s">
        <v>4656</v>
      </c>
      <c r="Q801" s="1"/>
      <c r="R801" s="21" t="s">
        <v>14</v>
      </c>
      <c r="S801" s="7" t="str">
        <f>Tabela813[[#This Row],[NR]]&amp;" - "&amp;Tabela813[[#This Row],[Especificação]]</f>
        <v>1.6.9.9.50.3.2.00 - Serviços de Saneamento Básico - Limpeza Urbana e Manejo de Resíduos Sólidos - Multas e Juros de Mora</v>
      </c>
      <c r="T801" s="7" t="str">
        <f>Tabela813[[#This Row],[NR]]&amp;" - "&amp;Tabela813[[#This Row],[Especificação]]</f>
        <v>1.6.9.9.50.3.2.00 - Serviços de Saneamento Básico - Limpeza Urbana e Manejo de Resíduos Sólidos - Multas e Juros de Mora</v>
      </c>
      <c r="U801" s="7" t="str">
        <f>Tabela813[[#This Row],[NR]]&amp; " - "&amp;Tabela813[[#This Row],[Especificação]]</f>
        <v>1.6.9.9.50.3.2.00 - Serviços de Saneamento Básico - Limpeza Urbana e Manejo de Resíduos Sólidos - Multas e Juros de Mora</v>
      </c>
    </row>
    <row r="802" spans="1:21" ht="30" x14ac:dyDescent="0.25">
      <c r="A802" s="84"/>
      <c r="B802" s="73"/>
      <c r="C802" s="26" t="s">
        <v>1558</v>
      </c>
      <c r="D802" s="26" t="s">
        <v>1563</v>
      </c>
      <c r="E802" s="26" t="s">
        <v>1570</v>
      </c>
      <c r="F802" s="26" t="s">
        <v>1570</v>
      </c>
      <c r="G802" s="26" t="s">
        <v>1591</v>
      </c>
      <c r="H802" s="26" t="s">
        <v>1559</v>
      </c>
      <c r="I802" s="26" t="s">
        <v>1559</v>
      </c>
      <c r="J802" s="26" t="s">
        <v>1564</v>
      </c>
      <c r="K802" s="21" t="str">
        <f>IF(Tabela813[[#This Row],[C]]&lt;&gt;"",IF(Tabela813[[#This Row],[RED]]&lt;&gt;"",(Tabela813[[#This Row],[RED]] &amp; "."),"") &amp; CONCATENATE(Tabela813[[#This Row],[C]],".",Tabela813[[#This Row],[O]],".",Tabela813[[#This Row],[E]],".",Tabela813[[#This Row],[D1]],".",Tabela813[[#This Row],[D2]],".",Tabela813[[#This Row],[D3]],".",Tabela813[[#This Row],[T]],".",Tabela813[[#This Row],[D4]]),"")</f>
        <v>1.6.9.9.50.3.3.00</v>
      </c>
      <c r="L802" s="27" t="s">
        <v>6633</v>
      </c>
      <c r="M802" s="21" t="str">
        <f t="shared" si="12"/>
        <v>A</v>
      </c>
      <c r="N802" s="21">
        <f>IF(VALUE(Tabela813[[#This Row],[RED]]) &gt; 0,1,0) + IF(VALUE(J802)&gt;0,8,IF(VALUE(I802)&gt;0,7,IF(VALUE(H802)&gt;0,6,IF(VALUE(G802)&gt;0,5,IF(VALUE(F802)&gt;0,4,IF(VALUE(E802)&gt;0,3,IF(VALUE(D802)&gt;0,2,1)))))))</f>
        <v>7</v>
      </c>
      <c r="O802" s="26" t="s">
        <v>55</v>
      </c>
      <c r="P802" s="1" t="s">
        <v>4656</v>
      </c>
      <c r="Q802" s="1"/>
      <c r="R802" s="21" t="s">
        <v>14</v>
      </c>
      <c r="S802" s="7" t="str">
        <f>Tabela813[[#This Row],[NR]]&amp;" - "&amp;Tabela813[[#This Row],[Especificação]]</f>
        <v>1.6.9.9.50.3.3.00 - Serviços de Saneamento Básico - Limpeza Urbana e Manejo de Resíduos Sólidos - Dívida Ativa</v>
      </c>
      <c r="T802" s="7" t="str">
        <f>Tabela813[[#This Row],[NR]]&amp;" - "&amp;Tabela813[[#This Row],[Especificação]]</f>
        <v>1.6.9.9.50.3.3.00 - Serviços de Saneamento Básico - Limpeza Urbana e Manejo de Resíduos Sólidos - Dívida Ativa</v>
      </c>
      <c r="U802" s="7" t="str">
        <f>Tabela813[[#This Row],[NR]]&amp; " - "&amp;Tabela813[[#This Row],[Especificação]]</f>
        <v>1.6.9.9.50.3.3.00 - Serviços de Saneamento Básico - Limpeza Urbana e Manejo de Resíduos Sólidos - Dívida Ativa</v>
      </c>
    </row>
    <row r="803" spans="1:21" ht="30" x14ac:dyDescent="0.25">
      <c r="A803" s="84"/>
      <c r="B803" s="73"/>
      <c r="C803" s="26" t="s">
        <v>1558</v>
      </c>
      <c r="D803" s="26" t="s">
        <v>1563</v>
      </c>
      <c r="E803" s="26" t="s">
        <v>1570</v>
      </c>
      <c r="F803" s="26" t="s">
        <v>1570</v>
      </c>
      <c r="G803" s="26" t="s">
        <v>1591</v>
      </c>
      <c r="H803" s="26" t="s">
        <v>1559</v>
      </c>
      <c r="I803" s="26" t="s">
        <v>1568</v>
      </c>
      <c r="J803" s="26" t="s">
        <v>1564</v>
      </c>
      <c r="K803" s="21" t="str">
        <f>IF(Tabela813[[#This Row],[C]]&lt;&gt;"",IF(Tabela813[[#This Row],[RED]]&lt;&gt;"",(Tabela813[[#This Row],[RED]] &amp; "."),"") &amp; CONCATENATE(Tabela813[[#This Row],[C]],".",Tabela813[[#This Row],[O]],".",Tabela813[[#This Row],[E]],".",Tabela813[[#This Row],[D1]],".",Tabela813[[#This Row],[D2]],".",Tabela813[[#This Row],[D3]],".",Tabela813[[#This Row],[T]],".",Tabela813[[#This Row],[D4]]),"")</f>
        <v>1.6.9.9.50.3.4.00</v>
      </c>
      <c r="L803" s="27" t="s">
        <v>6634</v>
      </c>
      <c r="M803" s="21" t="str">
        <f t="shared" si="12"/>
        <v>A</v>
      </c>
      <c r="N803" s="21">
        <f>IF(VALUE(Tabela813[[#This Row],[RED]]) &gt; 0,1,0) + IF(VALUE(J803)&gt;0,8,IF(VALUE(I803)&gt;0,7,IF(VALUE(H803)&gt;0,6,IF(VALUE(G803)&gt;0,5,IF(VALUE(F803)&gt;0,4,IF(VALUE(E803)&gt;0,3,IF(VALUE(D803)&gt;0,2,1)))))))</f>
        <v>7</v>
      </c>
      <c r="O803" s="26" t="s">
        <v>55</v>
      </c>
      <c r="P803" s="1" t="s">
        <v>4656</v>
      </c>
      <c r="Q803" s="1"/>
      <c r="R803" s="21" t="s">
        <v>14</v>
      </c>
      <c r="S803" s="7" t="str">
        <f>Tabela813[[#This Row],[NR]]&amp;" - "&amp;Tabela813[[#This Row],[Especificação]]</f>
        <v>1.6.9.9.50.3.4.00 - Serviços de Saneamento Básico - Limpeza Urbana e Manejo de Resíduos Sólidos - Dívida Ativa - Multas e Juros de Mora da Dívida Ativa</v>
      </c>
      <c r="T803" s="7" t="str">
        <f>Tabela813[[#This Row],[NR]]&amp;" - "&amp;Tabela813[[#This Row],[Especificação]]</f>
        <v>1.6.9.9.50.3.4.00 - Serviços de Saneamento Básico - Limpeza Urbana e Manejo de Resíduos Sólidos - Dívida Ativa - Multas e Juros de Mora da Dívida Ativa</v>
      </c>
      <c r="U803" s="7" t="str">
        <f>Tabela813[[#This Row],[NR]]&amp; " - "&amp;Tabela813[[#This Row],[Especificação]]</f>
        <v>1.6.9.9.50.3.4.00 - Serviços de Saneamento Básico - Limpeza Urbana e Manejo de Resíduos Sólidos - Dívida Ativa - Multas e Juros de Mora da Dívida Ativa</v>
      </c>
    </row>
    <row r="804" spans="1:21" ht="30" x14ac:dyDescent="0.25">
      <c r="A804" s="84"/>
      <c r="B804" s="73"/>
      <c r="C804" s="26" t="s">
        <v>1558</v>
      </c>
      <c r="D804" s="26" t="s">
        <v>1563</v>
      </c>
      <c r="E804" s="26" t="s">
        <v>1570</v>
      </c>
      <c r="F804" s="26" t="s">
        <v>1570</v>
      </c>
      <c r="G804" s="26" t="s">
        <v>1591</v>
      </c>
      <c r="H804" s="26" t="s">
        <v>1559</v>
      </c>
      <c r="I804" s="26" t="s">
        <v>1569</v>
      </c>
      <c r="J804" s="26" t="s">
        <v>1564</v>
      </c>
      <c r="K804" s="21" t="str">
        <f>IF(Tabela813[[#This Row],[C]]&lt;&gt;"",IF(Tabela813[[#This Row],[RED]]&lt;&gt;"",(Tabela813[[#This Row],[RED]] &amp; "."),"") &amp; CONCATENATE(Tabela813[[#This Row],[C]],".",Tabela813[[#This Row],[O]],".",Tabela813[[#This Row],[E]],".",Tabela813[[#This Row],[D1]],".",Tabela813[[#This Row],[D2]],".",Tabela813[[#This Row],[D3]],".",Tabela813[[#This Row],[T]],".",Tabela813[[#This Row],[D4]]),"")</f>
        <v>1.6.9.9.50.3.5.00</v>
      </c>
      <c r="L804" s="27" t="s">
        <v>6635</v>
      </c>
      <c r="M804" s="21" t="str">
        <f t="shared" si="12"/>
        <v>A</v>
      </c>
      <c r="N804" s="21">
        <f>IF(VALUE(Tabela813[[#This Row],[RED]]) &gt; 0,1,0) + IF(VALUE(J804)&gt;0,8,IF(VALUE(I804)&gt;0,7,IF(VALUE(H804)&gt;0,6,IF(VALUE(G804)&gt;0,5,IF(VALUE(F804)&gt;0,4,IF(VALUE(E804)&gt;0,3,IF(VALUE(D804)&gt;0,2,1)))))))</f>
        <v>7</v>
      </c>
      <c r="O804" s="26" t="s">
        <v>55</v>
      </c>
      <c r="P804" s="1" t="s">
        <v>4656</v>
      </c>
      <c r="Q804" s="1"/>
      <c r="R804" s="21" t="s">
        <v>14</v>
      </c>
      <c r="S804" s="7" t="str">
        <f>Tabela813[[#This Row],[NR]]&amp;" - "&amp;Tabela813[[#This Row],[Especificação]]</f>
        <v>1.6.9.9.50.3.5.00 - Serviços de Saneamento Básico - Limpeza Urbana e Manejo de Resíduos Sólidos - Multas</v>
      </c>
      <c r="T804" s="7" t="str">
        <f>Tabela813[[#This Row],[NR]]&amp;" - "&amp;Tabela813[[#This Row],[Especificação]]</f>
        <v>1.6.9.9.50.3.5.00 - Serviços de Saneamento Básico - Limpeza Urbana e Manejo de Resíduos Sólidos - Multas</v>
      </c>
      <c r="U804" s="7" t="str">
        <f>Tabela813[[#This Row],[NR]]&amp; " - "&amp;Tabela813[[#This Row],[Especificação]]</f>
        <v>1.6.9.9.50.3.5.00 - Serviços de Saneamento Básico - Limpeza Urbana e Manejo de Resíduos Sólidos - Multas</v>
      </c>
    </row>
    <row r="805" spans="1:21" ht="30" x14ac:dyDescent="0.25">
      <c r="A805" s="297"/>
      <c r="B805" s="73"/>
      <c r="C805" s="26" t="s">
        <v>1558</v>
      </c>
      <c r="D805" s="26" t="s">
        <v>1563</v>
      </c>
      <c r="E805" s="26" t="s">
        <v>1570</v>
      </c>
      <c r="F805" s="26" t="s">
        <v>1570</v>
      </c>
      <c r="G805" s="26" t="s">
        <v>1591</v>
      </c>
      <c r="H805" s="26" t="s">
        <v>1559</v>
      </c>
      <c r="I805" s="26" t="s">
        <v>1563</v>
      </c>
      <c r="J805" s="26" t="s">
        <v>1564</v>
      </c>
      <c r="K805" s="21" t="str">
        <f>IF(Tabela813[[#This Row],[C]]&lt;&gt;"",IF(Tabela813[[#This Row],[RED]]&lt;&gt;"",(Tabela813[[#This Row],[RED]] &amp; "."),"") &amp; CONCATENATE(Tabela813[[#This Row],[C]],".",Tabela813[[#This Row],[O]],".",Tabela813[[#This Row],[E]],".",Tabela813[[#This Row],[D1]],".",Tabela813[[#This Row],[D2]],".",Tabela813[[#This Row],[D3]],".",Tabela813[[#This Row],[T]],".",Tabela813[[#This Row],[D4]]),"")</f>
        <v>1.6.9.9.50.3.6.00</v>
      </c>
      <c r="L805" s="27" t="s">
        <v>6636</v>
      </c>
      <c r="M805" s="21" t="str">
        <f t="shared" si="12"/>
        <v>A</v>
      </c>
      <c r="N805" s="21">
        <f>IF(VALUE(Tabela813[[#This Row],[RED]]) &gt; 0,1,0) + IF(VALUE(J805)&gt;0,8,IF(VALUE(I805)&gt;0,7,IF(VALUE(H805)&gt;0,6,IF(VALUE(G805)&gt;0,5,IF(VALUE(F805)&gt;0,4,IF(VALUE(E805)&gt;0,3,IF(VALUE(D805)&gt;0,2,1)))))))</f>
        <v>7</v>
      </c>
      <c r="O805" s="26" t="s">
        <v>55</v>
      </c>
      <c r="P805" s="1" t="s">
        <v>4656</v>
      </c>
      <c r="Q805" s="1"/>
      <c r="R805" s="21" t="s">
        <v>14</v>
      </c>
      <c r="S805" s="7" t="str">
        <f>Tabela813[[#This Row],[NR]]&amp;" - "&amp;Tabela813[[#This Row],[Especificação]]</f>
        <v>1.6.9.9.50.3.6.00 - Serviços de Saneamento Básico - Limpeza Urbana e Manejo de Resíduos Sólidos - Juros de Mora</v>
      </c>
      <c r="T805" s="7" t="str">
        <f>Tabela813[[#This Row],[NR]]&amp;" - "&amp;Tabela813[[#This Row],[Especificação]]</f>
        <v>1.6.9.9.50.3.6.00 - Serviços de Saneamento Básico - Limpeza Urbana e Manejo de Resíduos Sólidos - Juros de Mora</v>
      </c>
      <c r="U805" s="7" t="str">
        <f>Tabela813[[#This Row],[NR]]&amp; " - "&amp;Tabela813[[#This Row],[Especificação]]</f>
        <v>1.6.9.9.50.3.6.00 - Serviços de Saneamento Básico - Limpeza Urbana e Manejo de Resíduos Sólidos - Juros de Mora</v>
      </c>
    </row>
    <row r="806" spans="1:21" ht="30" x14ac:dyDescent="0.25">
      <c r="A806" s="297"/>
      <c r="B806" s="73"/>
      <c r="C806" s="26" t="s">
        <v>1558</v>
      </c>
      <c r="D806" s="26" t="s">
        <v>1563</v>
      </c>
      <c r="E806" s="26" t="s">
        <v>1570</v>
      </c>
      <c r="F806" s="26" t="s">
        <v>1570</v>
      </c>
      <c r="G806" s="26" t="s">
        <v>1591</v>
      </c>
      <c r="H806" s="26" t="s">
        <v>1559</v>
      </c>
      <c r="I806" s="26" t="s">
        <v>1565</v>
      </c>
      <c r="J806" s="26" t="s">
        <v>1564</v>
      </c>
      <c r="K806" s="21" t="str">
        <f>IF(Tabela813[[#This Row],[C]]&lt;&gt;"",IF(Tabela813[[#This Row],[RED]]&lt;&gt;"",(Tabela813[[#This Row],[RED]] &amp; "."),"") &amp; CONCATENATE(Tabela813[[#This Row],[C]],".",Tabela813[[#This Row],[O]],".",Tabela813[[#This Row],[E]],".",Tabela813[[#This Row],[D1]],".",Tabela813[[#This Row],[D2]],".",Tabela813[[#This Row],[D3]],".",Tabela813[[#This Row],[T]],".",Tabela813[[#This Row],[D4]]),"")</f>
        <v>1.6.9.9.50.3.7.00</v>
      </c>
      <c r="L806" s="27" t="s">
        <v>6637</v>
      </c>
      <c r="M806" s="21" t="str">
        <f t="shared" si="12"/>
        <v>A</v>
      </c>
      <c r="N806" s="21">
        <f>IF(VALUE(Tabela813[[#This Row],[RED]]) &gt; 0,1,0) + IF(VALUE(J806)&gt;0,8,IF(VALUE(I806)&gt;0,7,IF(VALUE(H806)&gt;0,6,IF(VALUE(G806)&gt;0,5,IF(VALUE(F806)&gt;0,4,IF(VALUE(E806)&gt;0,3,IF(VALUE(D806)&gt;0,2,1)))))))</f>
        <v>7</v>
      </c>
      <c r="O806" s="26" t="s">
        <v>55</v>
      </c>
      <c r="P806" s="1" t="s">
        <v>4656</v>
      </c>
      <c r="Q806" s="1"/>
      <c r="R806" s="21" t="s">
        <v>14</v>
      </c>
      <c r="S806" s="7" t="str">
        <f>Tabela813[[#This Row],[NR]]&amp;" - "&amp;Tabela813[[#This Row],[Especificação]]</f>
        <v>1.6.9.9.50.3.7.00 - Serviços de Saneamento Básico - Limpeza Urbana e Manejo de Resíduos Sólidos - Dívida Ativa - Multas da Dívida Ativa</v>
      </c>
      <c r="T806" s="7" t="str">
        <f>Tabela813[[#This Row],[NR]]&amp;" - "&amp;Tabela813[[#This Row],[Especificação]]</f>
        <v>1.6.9.9.50.3.7.00 - Serviços de Saneamento Básico - Limpeza Urbana e Manejo de Resíduos Sólidos - Dívida Ativa - Multas da Dívida Ativa</v>
      </c>
      <c r="U806" s="7" t="str">
        <f>Tabela813[[#This Row],[NR]]&amp; " - "&amp;Tabela813[[#This Row],[Especificação]]</f>
        <v>1.6.9.9.50.3.7.00 - Serviços de Saneamento Básico - Limpeza Urbana e Manejo de Resíduos Sólidos - Dívida Ativa - Multas da Dívida Ativa</v>
      </c>
    </row>
    <row r="807" spans="1:21" ht="30" x14ac:dyDescent="0.25">
      <c r="A807" s="84"/>
      <c r="B807" s="73"/>
      <c r="C807" s="26" t="s">
        <v>1558</v>
      </c>
      <c r="D807" s="26" t="s">
        <v>1563</v>
      </c>
      <c r="E807" s="26" t="s">
        <v>1570</v>
      </c>
      <c r="F807" s="26" t="s">
        <v>1570</v>
      </c>
      <c r="G807" s="26" t="s">
        <v>1591</v>
      </c>
      <c r="H807" s="26" t="s">
        <v>1559</v>
      </c>
      <c r="I807" s="26" t="s">
        <v>1566</v>
      </c>
      <c r="J807" s="26" t="s">
        <v>1564</v>
      </c>
      <c r="K807" s="21" t="str">
        <f>IF(Tabela813[[#This Row],[C]]&lt;&gt;"",IF(Tabela813[[#This Row],[RED]]&lt;&gt;"",(Tabela813[[#This Row],[RED]] &amp; "."),"") &amp; CONCATENATE(Tabela813[[#This Row],[C]],".",Tabela813[[#This Row],[O]],".",Tabela813[[#This Row],[E]],".",Tabela813[[#This Row],[D1]],".",Tabela813[[#This Row],[D2]],".",Tabela813[[#This Row],[D3]],".",Tabela813[[#This Row],[T]],".",Tabela813[[#This Row],[D4]]),"")</f>
        <v>1.6.9.9.50.3.8.00</v>
      </c>
      <c r="L807" s="27" t="s">
        <v>6638</v>
      </c>
      <c r="M807" s="21" t="str">
        <f t="shared" si="12"/>
        <v>A</v>
      </c>
      <c r="N807" s="21">
        <f>IF(VALUE(Tabela813[[#This Row],[RED]]) &gt; 0,1,0) + IF(VALUE(J807)&gt;0,8,IF(VALUE(I807)&gt;0,7,IF(VALUE(H807)&gt;0,6,IF(VALUE(G807)&gt;0,5,IF(VALUE(F807)&gt;0,4,IF(VALUE(E807)&gt;0,3,IF(VALUE(D807)&gt;0,2,1)))))))</f>
        <v>7</v>
      </c>
      <c r="O807" s="26" t="s">
        <v>55</v>
      </c>
      <c r="P807" s="1" t="s">
        <v>4656</v>
      </c>
      <c r="Q807" s="1"/>
      <c r="R807" s="21" t="s">
        <v>14</v>
      </c>
      <c r="S807" s="7" t="str">
        <f>Tabela813[[#This Row],[NR]]&amp;" - "&amp;Tabela813[[#This Row],[Especificação]]</f>
        <v>1.6.9.9.50.3.8.00 - Serviços de Saneamento Básico - Limpeza Urbana e Manejo de Resíduos Sólidos - Juros de Mora da Dívida Ativa</v>
      </c>
      <c r="T807" s="7" t="str">
        <f>Tabela813[[#This Row],[NR]]&amp;" - "&amp;Tabela813[[#This Row],[Especificação]]</f>
        <v>1.6.9.9.50.3.8.00 - Serviços de Saneamento Básico - Limpeza Urbana e Manejo de Resíduos Sólidos - Juros de Mora da Dívida Ativa</v>
      </c>
      <c r="U807" s="7" t="str">
        <f>Tabela813[[#This Row],[NR]]&amp; " - "&amp;Tabela813[[#This Row],[Especificação]]</f>
        <v>1.6.9.9.50.3.8.00 - Serviços de Saneamento Básico - Limpeza Urbana e Manejo de Resíduos Sólidos - Juros de Mora da Dívida Ativa</v>
      </c>
    </row>
    <row r="808" spans="1:21" ht="30" x14ac:dyDescent="0.25">
      <c r="A808" s="84"/>
      <c r="B808" s="73"/>
      <c r="C808" s="26" t="s">
        <v>1558</v>
      </c>
      <c r="D808" s="26" t="s">
        <v>1563</v>
      </c>
      <c r="E808" s="26" t="s">
        <v>1570</v>
      </c>
      <c r="F808" s="26" t="s">
        <v>1570</v>
      </c>
      <c r="G808" s="26" t="s">
        <v>1591</v>
      </c>
      <c r="H808" s="26" t="s">
        <v>1568</v>
      </c>
      <c r="I808" s="26" t="s">
        <v>1561</v>
      </c>
      <c r="J808" s="26" t="s">
        <v>1564</v>
      </c>
      <c r="K808" s="21" t="str">
        <f>IF(Tabela813[[#This Row],[C]]&lt;&gt;"",IF(Tabela813[[#This Row],[RED]]&lt;&gt;"",(Tabela813[[#This Row],[RED]] &amp; "."),"") &amp; CONCATENATE(Tabela813[[#This Row],[C]],".",Tabela813[[#This Row],[O]],".",Tabela813[[#This Row],[E]],".",Tabela813[[#This Row],[D1]],".",Tabela813[[#This Row],[D2]],".",Tabela813[[#This Row],[D3]],".",Tabela813[[#This Row],[T]],".",Tabela813[[#This Row],[D4]]),"")</f>
        <v>1.6.9.9.50.4.0.00</v>
      </c>
      <c r="L808" s="27" t="s">
        <v>6639</v>
      </c>
      <c r="M808" s="21" t="str">
        <f t="shared" si="12"/>
        <v>S</v>
      </c>
      <c r="N808" s="21">
        <f>IF(VALUE(Tabela813[[#This Row],[RED]]) &gt; 0,1,0) + IF(VALUE(J808)&gt;0,8,IF(VALUE(I808)&gt;0,7,IF(VALUE(H808)&gt;0,6,IF(VALUE(G808)&gt;0,5,IF(VALUE(F808)&gt;0,4,IF(VALUE(E808)&gt;0,3,IF(VALUE(D808)&gt;0,2,1)))))))</f>
        <v>6</v>
      </c>
      <c r="O808" s="26" t="s">
        <v>55</v>
      </c>
      <c r="P808" s="1" t="s">
        <v>4598</v>
      </c>
      <c r="Q808" s="1"/>
      <c r="R808" s="21" t="s">
        <v>14</v>
      </c>
      <c r="S808" s="7" t="str">
        <f>Tabela813[[#This Row],[NR]]&amp;" - "&amp;Tabela813[[#This Row],[Especificação]]</f>
        <v>1.6.9.9.50.4.0.00 - Serviços de Saneamento Básico - Drenagem e Manejo das Águas Pluviais Urbanas</v>
      </c>
      <c r="T808" s="7" t="str">
        <f>Tabela813[[#This Row],[NR]]&amp;" - "&amp;Tabela813[[#This Row],[Especificação]]</f>
        <v>1.6.9.9.50.4.0.00 - Serviços de Saneamento Básico - Drenagem e Manejo das Águas Pluviais Urbanas</v>
      </c>
      <c r="U808" s="7" t="str">
        <f>Tabela813[[#This Row],[NR]]&amp; " - "&amp;Tabela813[[#This Row],[Especificação]]</f>
        <v>1.6.9.9.50.4.0.00 - Serviços de Saneamento Básico - Drenagem e Manejo das Águas Pluviais Urbanas</v>
      </c>
    </row>
    <row r="809" spans="1:21" ht="30" x14ac:dyDescent="0.25">
      <c r="A809" s="84"/>
      <c r="B809" s="73"/>
      <c r="C809" s="26" t="s">
        <v>1558</v>
      </c>
      <c r="D809" s="26" t="s">
        <v>1563</v>
      </c>
      <c r="E809" s="26" t="s">
        <v>1570</v>
      </c>
      <c r="F809" s="26" t="s">
        <v>1570</v>
      </c>
      <c r="G809" s="26" t="s">
        <v>1591</v>
      </c>
      <c r="H809" s="26" t="s">
        <v>1568</v>
      </c>
      <c r="I809" s="26" t="s">
        <v>1558</v>
      </c>
      <c r="J809" s="26" t="s">
        <v>1564</v>
      </c>
      <c r="K809" s="21" t="str">
        <f>IF(Tabela813[[#This Row],[C]]&lt;&gt;"",IF(Tabela813[[#This Row],[RED]]&lt;&gt;"",(Tabela813[[#This Row],[RED]] &amp; "."),"") &amp; CONCATENATE(Tabela813[[#This Row],[C]],".",Tabela813[[#This Row],[O]],".",Tabela813[[#This Row],[E]],".",Tabela813[[#This Row],[D1]],".",Tabela813[[#This Row],[D2]],".",Tabela813[[#This Row],[D3]],".",Tabela813[[#This Row],[T]],".",Tabela813[[#This Row],[D4]]),"")</f>
        <v>1.6.9.9.50.4.1.00</v>
      </c>
      <c r="L809" s="27" t="s">
        <v>6640</v>
      </c>
      <c r="M809" s="21" t="str">
        <f t="shared" si="12"/>
        <v>A</v>
      </c>
      <c r="N809" s="21">
        <f>IF(VALUE(Tabela813[[#This Row],[RED]]) &gt; 0,1,0) + IF(VALUE(J809)&gt;0,8,IF(VALUE(I809)&gt;0,7,IF(VALUE(H809)&gt;0,6,IF(VALUE(G809)&gt;0,5,IF(VALUE(F809)&gt;0,4,IF(VALUE(E809)&gt;0,3,IF(VALUE(D809)&gt;0,2,1)))))))</f>
        <v>7</v>
      </c>
      <c r="O809" s="26" t="s">
        <v>55</v>
      </c>
      <c r="P809" s="1" t="s">
        <v>4598</v>
      </c>
      <c r="Q809" s="1"/>
      <c r="R809" s="21" t="s">
        <v>14</v>
      </c>
      <c r="S809" s="7" t="str">
        <f>Tabela813[[#This Row],[NR]]&amp;" - "&amp;Tabela813[[#This Row],[Especificação]]</f>
        <v>1.6.9.9.50.4.1.00 - Serviços de Saneamento Básico - Drenagem e Manejo das Águas Pluviais Urbanas - Principal</v>
      </c>
      <c r="T809" s="7" t="str">
        <f>Tabela813[[#This Row],[NR]]&amp;" - "&amp;Tabela813[[#This Row],[Especificação]]</f>
        <v>1.6.9.9.50.4.1.00 - Serviços de Saneamento Básico - Drenagem e Manejo das Águas Pluviais Urbanas - Principal</v>
      </c>
      <c r="U809" s="7" t="str">
        <f>Tabela813[[#This Row],[NR]]&amp; " - "&amp;Tabela813[[#This Row],[Especificação]]</f>
        <v>1.6.9.9.50.4.1.00 - Serviços de Saneamento Básico - Drenagem e Manejo das Águas Pluviais Urbanas - Principal</v>
      </c>
    </row>
    <row r="810" spans="1:21" ht="30" x14ac:dyDescent="0.25">
      <c r="A810" s="84"/>
      <c r="B810" s="73"/>
      <c r="C810" s="26" t="s">
        <v>1558</v>
      </c>
      <c r="D810" s="26" t="s">
        <v>1563</v>
      </c>
      <c r="E810" s="26" t="s">
        <v>1570</v>
      </c>
      <c r="F810" s="26" t="s">
        <v>1570</v>
      </c>
      <c r="G810" s="26" t="s">
        <v>1591</v>
      </c>
      <c r="H810" s="26" t="s">
        <v>1568</v>
      </c>
      <c r="I810" s="26" t="s">
        <v>1567</v>
      </c>
      <c r="J810" s="26" t="s">
        <v>1564</v>
      </c>
      <c r="K810" s="21" t="str">
        <f>IF(Tabela813[[#This Row],[C]]&lt;&gt;"",IF(Tabela813[[#This Row],[RED]]&lt;&gt;"",(Tabela813[[#This Row],[RED]] &amp; "."),"") &amp; CONCATENATE(Tabela813[[#This Row],[C]],".",Tabela813[[#This Row],[O]],".",Tabela813[[#This Row],[E]],".",Tabela813[[#This Row],[D1]],".",Tabela813[[#This Row],[D2]],".",Tabela813[[#This Row],[D3]],".",Tabela813[[#This Row],[T]],".",Tabela813[[#This Row],[D4]]),"")</f>
        <v>1.6.9.9.50.4.2.00</v>
      </c>
      <c r="L810" s="27" t="s">
        <v>6641</v>
      </c>
      <c r="M810" s="21" t="str">
        <f t="shared" si="12"/>
        <v>A</v>
      </c>
      <c r="N810" s="21">
        <f>IF(VALUE(Tabela813[[#This Row],[RED]]) &gt; 0,1,0) + IF(VALUE(J810)&gt;0,8,IF(VALUE(I810)&gt;0,7,IF(VALUE(H810)&gt;0,6,IF(VALUE(G810)&gt;0,5,IF(VALUE(F810)&gt;0,4,IF(VALUE(E810)&gt;0,3,IF(VALUE(D810)&gt;0,2,1)))))))</f>
        <v>7</v>
      </c>
      <c r="O810" s="26" t="s">
        <v>55</v>
      </c>
      <c r="P810" s="1" t="s">
        <v>4598</v>
      </c>
      <c r="Q810" s="1"/>
      <c r="R810" s="21" t="s">
        <v>14</v>
      </c>
      <c r="S810" s="7" t="str">
        <f>Tabela813[[#This Row],[NR]]&amp;" - "&amp;Tabela813[[#This Row],[Especificação]]</f>
        <v>1.6.9.9.50.4.2.00 - Serviços de Saneamento Básico - Drenagem e Manejo das Águas Pluviais Urbanas - Multas e Juros de Mora</v>
      </c>
      <c r="T810" s="7" t="str">
        <f>Tabela813[[#This Row],[NR]]&amp;" - "&amp;Tabela813[[#This Row],[Especificação]]</f>
        <v>1.6.9.9.50.4.2.00 - Serviços de Saneamento Básico - Drenagem e Manejo das Águas Pluviais Urbanas - Multas e Juros de Mora</v>
      </c>
      <c r="U810" s="7" t="str">
        <f>Tabela813[[#This Row],[NR]]&amp; " - "&amp;Tabela813[[#This Row],[Especificação]]</f>
        <v>1.6.9.9.50.4.2.00 - Serviços de Saneamento Básico - Drenagem e Manejo das Águas Pluviais Urbanas - Multas e Juros de Mora</v>
      </c>
    </row>
    <row r="811" spans="1:21" ht="30" x14ac:dyDescent="0.25">
      <c r="A811" s="84"/>
      <c r="B811" s="73"/>
      <c r="C811" s="26" t="s">
        <v>1558</v>
      </c>
      <c r="D811" s="26" t="s">
        <v>1563</v>
      </c>
      <c r="E811" s="26" t="s">
        <v>1570</v>
      </c>
      <c r="F811" s="26" t="s">
        <v>1570</v>
      </c>
      <c r="G811" s="26" t="s">
        <v>1591</v>
      </c>
      <c r="H811" s="26" t="s">
        <v>1568</v>
      </c>
      <c r="I811" s="26" t="s">
        <v>1559</v>
      </c>
      <c r="J811" s="26" t="s">
        <v>1564</v>
      </c>
      <c r="K811" s="21" t="str">
        <f>IF(Tabela813[[#This Row],[C]]&lt;&gt;"",IF(Tabela813[[#This Row],[RED]]&lt;&gt;"",(Tabela813[[#This Row],[RED]] &amp; "."),"") &amp; CONCATENATE(Tabela813[[#This Row],[C]],".",Tabela813[[#This Row],[O]],".",Tabela813[[#This Row],[E]],".",Tabela813[[#This Row],[D1]],".",Tabela813[[#This Row],[D2]],".",Tabela813[[#This Row],[D3]],".",Tabela813[[#This Row],[T]],".",Tabela813[[#This Row],[D4]]),"")</f>
        <v>1.6.9.9.50.4.3.00</v>
      </c>
      <c r="L811" s="27" t="s">
        <v>6642</v>
      </c>
      <c r="M811" s="21" t="str">
        <f t="shared" si="12"/>
        <v>A</v>
      </c>
      <c r="N811" s="21">
        <f>IF(VALUE(Tabela813[[#This Row],[RED]]) &gt; 0,1,0) + IF(VALUE(J811)&gt;0,8,IF(VALUE(I811)&gt;0,7,IF(VALUE(H811)&gt;0,6,IF(VALUE(G811)&gt;0,5,IF(VALUE(F811)&gt;0,4,IF(VALUE(E811)&gt;0,3,IF(VALUE(D811)&gt;0,2,1)))))))</f>
        <v>7</v>
      </c>
      <c r="O811" s="26" t="s">
        <v>55</v>
      </c>
      <c r="P811" s="1" t="s">
        <v>4598</v>
      </c>
      <c r="Q811" s="1"/>
      <c r="R811" s="21" t="s">
        <v>14</v>
      </c>
      <c r="S811" s="7" t="str">
        <f>Tabela813[[#This Row],[NR]]&amp;" - "&amp;Tabela813[[#This Row],[Especificação]]</f>
        <v>1.6.9.9.50.4.3.00 - Serviços de Saneamento Básico - Drenagem e Manejo das Águas Pluviais Urbanas - Dívida Ativa</v>
      </c>
      <c r="T811" s="7" t="str">
        <f>Tabela813[[#This Row],[NR]]&amp;" - "&amp;Tabela813[[#This Row],[Especificação]]</f>
        <v>1.6.9.9.50.4.3.00 - Serviços de Saneamento Básico - Drenagem e Manejo das Águas Pluviais Urbanas - Dívida Ativa</v>
      </c>
      <c r="U811" s="7" t="str">
        <f>Tabela813[[#This Row],[NR]]&amp; " - "&amp;Tabela813[[#This Row],[Especificação]]</f>
        <v>1.6.9.9.50.4.3.00 - Serviços de Saneamento Básico - Drenagem e Manejo das Águas Pluviais Urbanas - Dívida Ativa</v>
      </c>
    </row>
    <row r="812" spans="1:21" ht="30" x14ac:dyDescent="0.25">
      <c r="A812" s="84"/>
      <c r="B812" s="73"/>
      <c r="C812" s="26" t="s">
        <v>1558</v>
      </c>
      <c r="D812" s="26" t="s">
        <v>1563</v>
      </c>
      <c r="E812" s="26" t="s">
        <v>1570</v>
      </c>
      <c r="F812" s="26" t="s">
        <v>1570</v>
      </c>
      <c r="G812" s="26" t="s">
        <v>1591</v>
      </c>
      <c r="H812" s="26" t="s">
        <v>1568</v>
      </c>
      <c r="I812" s="26" t="s">
        <v>1568</v>
      </c>
      <c r="J812" s="26" t="s">
        <v>1564</v>
      </c>
      <c r="K812" s="21" t="str">
        <f>IF(Tabela813[[#This Row],[C]]&lt;&gt;"",IF(Tabela813[[#This Row],[RED]]&lt;&gt;"",(Tabela813[[#This Row],[RED]] &amp; "."),"") &amp; CONCATENATE(Tabela813[[#This Row],[C]],".",Tabela813[[#This Row],[O]],".",Tabela813[[#This Row],[E]],".",Tabela813[[#This Row],[D1]],".",Tabela813[[#This Row],[D2]],".",Tabela813[[#This Row],[D3]],".",Tabela813[[#This Row],[T]],".",Tabela813[[#This Row],[D4]]),"")</f>
        <v>1.6.9.9.50.4.4.00</v>
      </c>
      <c r="L812" s="27" t="s">
        <v>6643</v>
      </c>
      <c r="M812" s="21" t="str">
        <f t="shared" si="12"/>
        <v>A</v>
      </c>
      <c r="N812" s="21">
        <f>IF(VALUE(Tabela813[[#This Row],[RED]]) &gt; 0,1,0) + IF(VALUE(J812)&gt;0,8,IF(VALUE(I812)&gt;0,7,IF(VALUE(H812)&gt;0,6,IF(VALUE(G812)&gt;0,5,IF(VALUE(F812)&gt;0,4,IF(VALUE(E812)&gt;0,3,IF(VALUE(D812)&gt;0,2,1)))))))</f>
        <v>7</v>
      </c>
      <c r="O812" s="26" t="s">
        <v>55</v>
      </c>
      <c r="P812" s="1" t="s">
        <v>4598</v>
      </c>
      <c r="Q812" s="1"/>
      <c r="R812" s="21" t="s">
        <v>14</v>
      </c>
      <c r="S812" s="7" t="str">
        <f>Tabela813[[#This Row],[NR]]&amp;" - "&amp;Tabela813[[#This Row],[Especificação]]</f>
        <v>1.6.9.9.50.4.4.00 - Serviços de Saneamento Básico - Drenagem e Manejo das Águas Pluviais Urbanas - Dívida Ativa - Multas e Juros de Mora da Dívida Ativa</v>
      </c>
      <c r="T812" s="7" t="str">
        <f>Tabela813[[#This Row],[NR]]&amp;" - "&amp;Tabela813[[#This Row],[Especificação]]</f>
        <v>1.6.9.9.50.4.4.00 - Serviços de Saneamento Básico - Drenagem e Manejo das Águas Pluviais Urbanas - Dívida Ativa - Multas e Juros de Mora da Dívida Ativa</v>
      </c>
      <c r="U812" s="7" t="str">
        <f>Tabela813[[#This Row],[NR]]&amp; " - "&amp;Tabela813[[#This Row],[Especificação]]</f>
        <v>1.6.9.9.50.4.4.00 - Serviços de Saneamento Básico - Drenagem e Manejo das Águas Pluviais Urbanas - Dívida Ativa - Multas e Juros de Mora da Dívida Ativa</v>
      </c>
    </row>
    <row r="813" spans="1:21" ht="30" x14ac:dyDescent="0.25">
      <c r="A813" s="84"/>
      <c r="B813" s="73"/>
      <c r="C813" s="26" t="s">
        <v>1558</v>
      </c>
      <c r="D813" s="26" t="s">
        <v>1563</v>
      </c>
      <c r="E813" s="26" t="s">
        <v>1570</v>
      </c>
      <c r="F813" s="26" t="s">
        <v>1570</v>
      </c>
      <c r="G813" s="26" t="s">
        <v>1591</v>
      </c>
      <c r="H813" s="26" t="s">
        <v>1568</v>
      </c>
      <c r="I813" s="26" t="s">
        <v>1569</v>
      </c>
      <c r="J813" s="26" t="s">
        <v>1564</v>
      </c>
      <c r="K813" s="21" t="str">
        <f>IF(Tabela813[[#This Row],[C]]&lt;&gt;"",IF(Tabela813[[#This Row],[RED]]&lt;&gt;"",(Tabela813[[#This Row],[RED]] &amp; "."),"") &amp; CONCATENATE(Tabela813[[#This Row],[C]],".",Tabela813[[#This Row],[O]],".",Tabela813[[#This Row],[E]],".",Tabela813[[#This Row],[D1]],".",Tabela813[[#This Row],[D2]],".",Tabela813[[#This Row],[D3]],".",Tabela813[[#This Row],[T]],".",Tabela813[[#This Row],[D4]]),"")</f>
        <v>1.6.9.9.50.4.5.00</v>
      </c>
      <c r="L813" s="27" t="s">
        <v>6644</v>
      </c>
      <c r="M813" s="21" t="str">
        <f t="shared" si="12"/>
        <v>A</v>
      </c>
      <c r="N813" s="21">
        <f>IF(VALUE(Tabela813[[#This Row],[RED]]) &gt; 0,1,0) + IF(VALUE(J813)&gt;0,8,IF(VALUE(I813)&gt;0,7,IF(VALUE(H813)&gt;0,6,IF(VALUE(G813)&gt;0,5,IF(VALUE(F813)&gt;0,4,IF(VALUE(E813)&gt;0,3,IF(VALUE(D813)&gt;0,2,1)))))))</f>
        <v>7</v>
      </c>
      <c r="O813" s="26" t="s">
        <v>55</v>
      </c>
      <c r="P813" s="1" t="s">
        <v>4598</v>
      </c>
      <c r="Q813" s="1"/>
      <c r="R813" s="21" t="s">
        <v>14</v>
      </c>
      <c r="S813" s="7" t="str">
        <f>Tabela813[[#This Row],[NR]]&amp;" - "&amp;Tabela813[[#This Row],[Especificação]]</f>
        <v>1.6.9.9.50.4.5.00 - Serviços de Saneamento Básico - Drenagem e Manejo das Águas Pluviais Urbanas - Multas</v>
      </c>
      <c r="T813" s="7" t="str">
        <f>Tabela813[[#This Row],[NR]]&amp;" - "&amp;Tabela813[[#This Row],[Especificação]]</f>
        <v>1.6.9.9.50.4.5.00 - Serviços de Saneamento Básico - Drenagem e Manejo das Águas Pluviais Urbanas - Multas</v>
      </c>
      <c r="U813" s="7" t="str">
        <f>Tabela813[[#This Row],[NR]]&amp; " - "&amp;Tabela813[[#This Row],[Especificação]]</f>
        <v>1.6.9.9.50.4.5.00 - Serviços de Saneamento Básico - Drenagem e Manejo das Águas Pluviais Urbanas - Multas</v>
      </c>
    </row>
    <row r="814" spans="1:21" ht="30" x14ac:dyDescent="0.25">
      <c r="A814" s="84"/>
      <c r="B814" s="73"/>
      <c r="C814" s="26" t="s">
        <v>1558</v>
      </c>
      <c r="D814" s="26" t="s">
        <v>1563</v>
      </c>
      <c r="E814" s="26" t="s">
        <v>1570</v>
      </c>
      <c r="F814" s="26" t="s">
        <v>1570</v>
      </c>
      <c r="G814" s="26" t="s">
        <v>1591</v>
      </c>
      <c r="H814" s="26" t="s">
        <v>1568</v>
      </c>
      <c r="I814" s="26" t="s">
        <v>1563</v>
      </c>
      <c r="J814" s="26" t="s">
        <v>1564</v>
      </c>
      <c r="K814" s="21" t="str">
        <f>IF(Tabela813[[#This Row],[C]]&lt;&gt;"",IF(Tabela813[[#This Row],[RED]]&lt;&gt;"",(Tabela813[[#This Row],[RED]] &amp; "."),"") &amp; CONCATENATE(Tabela813[[#This Row],[C]],".",Tabela813[[#This Row],[O]],".",Tabela813[[#This Row],[E]],".",Tabela813[[#This Row],[D1]],".",Tabela813[[#This Row],[D2]],".",Tabela813[[#This Row],[D3]],".",Tabela813[[#This Row],[T]],".",Tabela813[[#This Row],[D4]]),"")</f>
        <v>1.6.9.9.50.4.6.00</v>
      </c>
      <c r="L814" s="27" t="s">
        <v>6645</v>
      </c>
      <c r="M814" s="21" t="str">
        <f t="shared" si="12"/>
        <v>A</v>
      </c>
      <c r="N814" s="21">
        <f>IF(VALUE(Tabela813[[#This Row],[RED]]) &gt; 0,1,0) + IF(VALUE(J814)&gt;0,8,IF(VALUE(I814)&gt;0,7,IF(VALUE(H814)&gt;0,6,IF(VALUE(G814)&gt;0,5,IF(VALUE(F814)&gt;0,4,IF(VALUE(E814)&gt;0,3,IF(VALUE(D814)&gt;0,2,1)))))))</f>
        <v>7</v>
      </c>
      <c r="O814" s="26" t="s">
        <v>55</v>
      </c>
      <c r="P814" s="1" t="s">
        <v>4598</v>
      </c>
      <c r="Q814" s="1"/>
      <c r="R814" s="21" t="s">
        <v>14</v>
      </c>
      <c r="S814" s="7" t="str">
        <f>Tabela813[[#This Row],[NR]]&amp;" - "&amp;Tabela813[[#This Row],[Especificação]]</f>
        <v>1.6.9.9.50.4.6.00 - Serviços de Saneamento Básico - Drenagem e Manejo das Águas Pluviais Urbanas - Juros de Mora</v>
      </c>
      <c r="T814" s="7" t="str">
        <f>Tabela813[[#This Row],[NR]]&amp;" - "&amp;Tabela813[[#This Row],[Especificação]]</f>
        <v>1.6.9.9.50.4.6.00 - Serviços de Saneamento Básico - Drenagem e Manejo das Águas Pluviais Urbanas - Juros de Mora</v>
      </c>
      <c r="U814" s="7" t="str">
        <f>Tabela813[[#This Row],[NR]]&amp; " - "&amp;Tabela813[[#This Row],[Especificação]]</f>
        <v>1.6.9.9.50.4.6.00 - Serviços de Saneamento Básico - Drenagem e Manejo das Águas Pluviais Urbanas - Juros de Mora</v>
      </c>
    </row>
    <row r="815" spans="1:21" ht="30" x14ac:dyDescent="0.25">
      <c r="A815" s="84"/>
      <c r="B815" s="73"/>
      <c r="C815" s="26" t="s">
        <v>1558</v>
      </c>
      <c r="D815" s="26" t="s">
        <v>1563</v>
      </c>
      <c r="E815" s="26" t="s">
        <v>1570</v>
      </c>
      <c r="F815" s="26" t="s">
        <v>1570</v>
      </c>
      <c r="G815" s="26" t="s">
        <v>1591</v>
      </c>
      <c r="H815" s="26" t="s">
        <v>1568</v>
      </c>
      <c r="I815" s="26" t="s">
        <v>1565</v>
      </c>
      <c r="J815" s="26" t="s">
        <v>1564</v>
      </c>
      <c r="K815" s="21" t="str">
        <f>IF(Tabela813[[#This Row],[C]]&lt;&gt;"",IF(Tabela813[[#This Row],[RED]]&lt;&gt;"",(Tabela813[[#This Row],[RED]] &amp; "."),"") &amp; CONCATENATE(Tabela813[[#This Row],[C]],".",Tabela813[[#This Row],[O]],".",Tabela813[[#This Row],[E]],".",Tabela813[[#This Row],[D1]],".",Tabela813[[#This Row],[D2]],".",Tabela813[[#This Row],[D3]],".",Tabela813[[#This Row],[T]],".",Tabela813[[#This Row],[D4]]),"")</f>
        <v>1.6.9.9.50.4.7.00</v>
      </c>
      <c r="L815" s="27" t="s">
        <v>6646</v>
      </c>
      <c r="M815" s="21" t="str">
        <f t="shared" si="12"/>
        <v>A</v>
      </c>
      <c r="N815" s="21">
        <f>IF(VALUE(Tabela813[[#This Row],[RED]]) &gt; 0,1,0) + IF(VALUE(J815)&gt;0,8,IF(VALUE(I815)&gt;0,7,IF(VALUE(H815)&gt;0,6,IF(VALUE(G815)&gt;0,5,IF(VALUE(F815)&gt;0,4,IF(VALUE(E815)&gt;0,3,IF(VALUE(D815)&gt;0,2,1)))))))</f>
        <v>7</v>
      </c>
      <c r="O815" s="26" t="s">
        <v>55</v>
      </c>
      <c r="P815" s="1" t="s">
        <v>4598</v>
      </c>
      <c r="Q815" s="1"/>
      <c r="R815" s="21" t="s">
        <v>14</v>
      </c>
      <c r="S815" s="7" t="str">
        <f>Tabela813[[#This Row],[NR]]&amp;" - "&amp;Tabela813[[#This Row],[Especificação]]</f>
        <v>1.6.9.9.50.4.7.00 - Serviços de Saneamento Básico - Drenagem e Manejo das Águas Pluviais Urbanas - Dívida Ativa - Multas da Dívida Ativa</v>
      </c>
      <c r="T815" s="7" t="str">
        <f>Tabela813[[#This Row],[NR]]&amp;" - "&amp;Tabela813[[#This Row],[Especificação]]</f>
        <v>1.6.9.9.50.4.7.00 - Serviços de Saneamento Básico - Drenagem e Manejo das Águas Pluviais Urbanas - Dívida Ativa - Multas da Dívida Ativa</v>
      </c>
      <c r="U815" s="7" t="str">
        <f>Tabela813[[#This Row],[NR]]&amp; " - "&amp;Tabela813[[#This Row],[Especificação]]</f>
        <v>1.6.9.9.50.4.7.00 - Serviços de Saneamento Básico - Drenagem e Manejo das Águas Pluviais Urbanas - Dívida Ativa - Multas da Dívida Ativa</v>
      </c>
    </row>
    <row r="816" spans="1:21" ht="30" x14ac:dyDescent="0.25">
      <c r="A816" s="84"/>
      <c r="B816" s="73"/>
      <c r="C816" s="26" t="s">
        <v>1558</v>
      </c>
      <c r="D816" s="26" t="s">
        <v>1563</v>
      </c>
      <c r="E816" s="26" t="s">
        <v>1570</v>
      </c>
      <c r="F816" s="26" t="s">
        <v>1570</v>
      </c>
      <c r="G816" s="26" t="s">
        <v>1591</v>
      </c>
      <c r="H816" s="26" t="s">
        <v>1568</v>
      </c>
      <c r="I816" s="26" t="s">
        <v>1566</v>
      </c>
      <c r="J816" s="26" t="s">
        <v>1564</v>
      </c>
      <c r="K816" s="21" t="str">
        <f>IF(Tabela813[[#This Row],[C]]&lt;&gt;"",IF(Tabela813[[#This Row],[RED]]&lt;&gt;"",(Tabela813[[#This Row],[RED]] &amp; "."),"") &amp; CONCATENATE(Tabela813[[#This Row],[C]],".",Tabela813[[#This Row],[O]],".",Tabela813[[#This Row],[E]],".",Tabela813[[#This Row],[D1]],".",Tabela813[[#This Row],[D2]],".",Tabela813[[#This Row],[D3]],".",Tabela813[[#This Row],[T]],".",Tabela813[[#This Row],[D4]]),"")</f>
        <v>1.6.9.9.50.4.8.00</v>
      </c>
      <c r="L816" s="27" t="s">
        <v>6647</v>
      </c>
      <c r="M816" s="21" t="str">
        <f t="shared" si="12"/>
        <v>A</v>
      </c>
      <c r="N816" s="21">
        <f>IF(VALUE(Tabela813[[#This Row],[RED]]) &gt; 0,1,0) + IF(VALUE(J816)&gt;0,8,IF(VALUE(I816)&gt;0,7,IF(VALUE(H816)&gt;0,6,IF(VALUE(G816)&gt;0,5,IF(VALUE(F816)&gt;0,4,IF(VALUE(E816)&gt;0,3,IF(VALUE(D816)&gt;0,2,1)))))))</f>
        <v>7</v>
      </c>
      <c r="O816" s="26" t="s">
        <v>55</v>
      </c>
      <c r="P816" s="1" t="s">
        <v>4598</v>
      </c>
      <c r="Q816" s="1"/>
      <c r="R816" s="21" t="s">
        <v>14</v>
      </c>
      <c r="S816" s="7" t="str">
        <f>Tabela813[[#This Row],[NR]]&amp;" - "&amp;Tabela813[[#This Row],[Especificação]]</f>
        <v>1.6.9.9.50.4.8.00 - Serviços de Saneamento Básico - Drenagem e Manejo das Águas Pluviais Urbanas - Juros de Mora da Dívida Ativa</v>
      </c>
      <c r="T816" s="7" t="str">
        <f>Tabela813[[#This Row],[NR]]&amp;" - "&amp;Tabela813[[#This Row],[Especificação]]</f>
        <v>1.6.9.9.50.4.8.00 - Serviços de Saneamento Básico - Drenagem e Manejo das Águas Pluviais Urbanas - Juros de Mora da Dívida Ativa</v>
      </c>
      <c r="U816" s="7" t="str">
        <f>Tabela813[[#This Row],[NR]]&amp; " - "&amp;Tabela813[[#This Row],[Especificação]]</f>
        <v>1.6.9.9.50.4.8.00 - Serviços de Saneamento Básico - Drenagem e Manejo das Águas Pluviais Urbanas - Juros de Mora da Dívida Ativa</v>
      </c>
    </row>
    <row r="817" spans="1:21" x14ac:dyDescent="0.25">
      <c r="A817" s="84"/>
      <c r="B817" s="73"/>
      <c r="C817" s="26" t="s">
        <v>1558</v>
      </c>
      <c r="D817" s="26" t="s">
        <v>1563</v>
      </c>
      <c r="E817" s="26" t="s">
        <v>1570</v>
      </c>
      <c r="F817" s="26" t="s">
        <v>1570</v>
      </c>
      <c r="G817" s="26" t="s">
        <v>1591</v>
      </c>
      <c r="H817" s="26" t="s">
        <v>1570</v>
      </c>
      <c r="I817" s="26" t="s">
        <v>1561</v>
      </c>
      <c r="J817" s="26" t="s">
        <v>1564</v>
      </c>
      <c r="K817" s="21" t="str">
        <f>IF(Tabela813[[#This Row],[C]]&lt;&gt;"",IF(Tabela813[[#This Row],[RED]]&lt;&gt;"",(Tabela813[[#This Row],[RED]] &amp; "."),"") &amp; CONCATENATE(Tabela813[[#This Row],[C]],".",Tabela813[[#This Row],[O]],".",Tabela813[[#This Row],[E]],".",Tabela813[[#This Row],[D1]],".",Tabela813[[#This Row],[D2]],".",Tabela813[[#This Row],[D3]],".",Tabela813[[#This Row],[T]],".",Tabela813[[#This Row],[D4]]),"")</f>
        <v>1.6.9.9.50.9.0.00</v>
      </c>
      <c r="L817" s="27" t="s">
        <v>4667</v>
      </c>
      <c r="M817" s="21" t="str">
        <f t="shared" si="12"/>
        <v>S</v>
      </c>
      <c r="N817" s="21">
        <f>IF(VALUE(Tabela813[[#This Row],[RED]]) &gt; 0,1,0) + IF(VALUE(J817)&gt;0,8,IF(VALUE(I817)&gt;0,7,IF(VALUE(H817)&gt;0,6,IF(VALUE(G817)&gt;0,5,IF(VALUE(F817)&gt;0,4,IF(VALUE(E817)&gt;0,3,IF(VALUE(D817)&gt;0,2,1)))))))</f>
        <v>6</v>
      </c>
      <c r="O817" s="26" t="s">
        <v>55</v>
      </c>
      <c r="P817" s="1" t="s">
        <v>4601</v>
      </c>
      <c r="Q817" s="1"/>
      <c r="R817" s="21" t="s">
        <v>14</v>
      </c>
      <c r="S817" s="7" t="str">
        <f>Tabela813[[#This Row],[NR]]&amp;" - "&amp;Tabela813[[#This Row],[Especificação]]</f>
        <v>1.6.9.9.50.9.0.00 - Outros Serviços Sujeitos à Regulação</v>
      </c>
      <c r="T817" s="7" t="str">
        <f>Tabela813[[#This Row],[NR]]&amp;" - "&amp;Tabela813[[#This Row],[Especificação]]</f>
        <v>1.6.9.9.50.9.0.00 - Outros Serviços Sujeitos à Regulação</v>
      </c>
      <c r="U817" s="7" t="str">
        <f>Tabela813[[#This Row],[NR]]&amp; " - "&amp;Tabela813[[#This Row],[Especificação]]</f>
        <v>1.6.9.9.50.9.0.00 - Outros Serviços Sujeitos à Regulação</v>
      </c>
    </row>
    <row r="818" spans="1:21" x14ac:dyDescent="0.25">
      <c r="A818" s="84"/>
      <c r="B818" s="73"/>
      <c r="C818" s="26" t="s">
        <v>1558</v>
      </c>
      <c r="D818" s="26" t="s">
        <v>1563</v>
      </c>
      <c r="E818" s="26" t="s">
        <v>1570</v>
      </c>
      <c r="F818" s="26" t="s">
        <v>1570</v>
      </c>
      <c r="G818" s="26" t="s">
        <v>1591</v>
      </c>
      <c r="H818" s="26" t="s">
        <v>1570</v>
      </c>
      <c r="I818" s="26" t="s">
        <v>1558</v>
      </c>
      <c r="J818" s="26" t="s">
        <v>1564</v>
      </c>
      <c r="K818" s="21" t="str">
        <f>IF(Tabela813[[#This Row],[C]]&lt;&gt;"",IF(Tabela813[[#This Row],[RED]]&lt;&gt;"",(Tabela813[[#This Row],[RED]] &amp; "."),"") &amp; CONCATENATE(Tabela813[[#This Row],[C]],".",Tabela813[[#This Row],[O]],".",Tabela813[[#This Row],[E]],".",Tabela813[[#This Row],[D1]],".",Tabela813[[#This Row],[D2]],".",Tabela813[[#This Row],[D3]],".",Tabela813[[#This Row],[T]],".",Tabela813[[#This Row],[D4]]),"")</f>
        <v>1.6.9.9.50.9.1.00</v>
      </c>
      <c r="L818" s="27" t="s">
        <v>4677</v>
      </c>
      <c r="M818" s="21" t="str">
        <f t="shared" si="12"/>
        <v>A</v>
      </c>
      <c r="N818" s="21">
        <f>IF(VALUE(Tabela813[[#This Row],[RED]]) &gt; 0,1,0) + IF(VALUE(J818)&gt;0,8,IF(VALUE(I818)&gt;0,7,IF(VALUE(H818)&gt;0,6,IF(VALUE(G818)&gt;0,5,IF(VALUE(F818)&gt;0,4,IF(VALUE(E818)&gt;0,3,IF(VALUE(D818)&gt;0,2,1)))))))</f>
        <v>7</v>
      </c>
      <c r="O818" s="26" t="s">
        <v>55</v>
      </c>
      <c r="P818" s="1" t="s">
        <v>4601</v>
      </c>
      <c r="Q818" s="1"/>
      <c r="R818" s="21" t="s">
        <v>14</v>
      </c>
      <c r="S818" s="7" t="str">
        <f>Tabela813[[#This Row],[NR]]&amp;" - "&amp;Tabela813[[#This Row],[Especificação]]</f>
        <v>1.6.9.9.50.9.1.00 - Outros Serviços Sujeitos à Regulação - Principal</v>
      </c>
      <c r="T818" s="7" t="str">
        <f>Tabela813[[#This Row],[NR]]&amp;" - "&amp;Tabela813[[#This Row],[Especificação]]</f>
        <v>1.6.9.9.50.9.1.00 - Outros Serviços Sujeitos à Regulação - Principal</v>
      </c>
      <c r="U818" s="7" t="str">
        <f>Tabela813[[#This Row],[NR]]&amp; " - "&amp;Tabela813[[#This Row],[Especificação]]</f>
        <v>1.6.9.9.50.9.1.00 - Outros Serviços Sujeitos à Regulação - Principal</v>
      </c>
    </row>
    <row r="819" spans="1:21" x14ac:dyDescent="0.25">
      <c r="A819" s="84"/>
      <c r="B819" s="73"/>
      <c r="C819" s="26" t="s">
        <v>1558</v>
      </c>
      <c r="D819" s="26" t="s">
        <v>1563</v>
      </c>
      <c r="E819" s="26" t="s">
        <v>1570</v>
      </c>
      <c r="F819" s="26" t="s">
        <v>1570</v>
      </c>
      <c r="G819" s="26" t="s">
        <v>1591</v>
      </c>
      <c r="H819" s="26" t="s">
        <v>1570</v>
      </c>
      <c r="I819" s="26" t="s">
        <v>1567</v>
      </c>
      <c r="J819" s="26" t="s">
        <v>1564</v>
      </c>
      <c r="K819" s="21" t="str">
        <f>IF(Tabela813[[#This Row],[C]]&lt;&gt;"",IF(Tabela813[[#This Row],[RED]]&lt;&gt;"",(Tabela813[[#This Row],[RED]] &amp; "."),"") &amp; CONCATENATE(Tabela813[[#This Row],[C]],".",Tabela813[[#This Row],[O]],".",Tabela813[[#This Row],[E]],".",Tabela813[[#This Row],[D1]],".",Tabela813[[#This Row],[D2]],".",Tabela813[[#This Row],[D3]],".",Tabela813[[#This Row],[T]],".",Tabela813[[#This Row],[D4]]),"")</f>
        <v>1.6.9.9.50.9.2.00</v>
      </c>
      <c r="L819" s="27" t="s">
        <v>4678</v>
      </c>
      <c r="M819" s="21" t="str">
        <f t="shared" si="12"/>
        <v>A</v>
      </c>
      <c r="N819" s="21">
        <f>IF(VALUE(Tabela813[[#This Row],[RED]]) &gt; 0,1,0) + IF(VALUE(J819)&gt;0,8,IF(VALUE(I819)&gt;0,7,IF(VALUE(H819)&gt;0,6,IF(VALUE(G819)&gt;0,5,IF(VALUE(F819)&gt;0,4,IF(VALUE(E819)&gt;0,3,IF(VALUE(D819)&gt;0,2,1)))))))</f>
        <v>7</v>
      </c>
      <c r="O819" s="26" t="s">
        <v>55</v>
      </c>
      <c r="P819" s="1" t="s">
        <v>4601</v>
      </c>
      <c r="Q819" s="1"/>
      <c r="R819" s="21" t="s">
        <v>14</v>
      </c>
      <c r="S819" s="7" t="str">
        <f>Tabela813[[#This Row],[NR]]&amp;" - "&amp;Tabela813[[#This Row],[Especificação]]</f>
        <v>1.6.9.9.50.9.2.00 - Outros Serviços Sujeitos à Regulação - Multas e Juros de Mora</v>
      </c>
      <c r="T819" s="7" t="str">
        <f>Tabela813[[#This Row],[NR]]&amp;" - "&amp;Tabela813[[#This Row],[Especificação]]</f>
        <v>1.6.9.9.50.9.2.00 - Outros Serviços Sujeitos à Regulação - Multas e Juros de Mora</v>
      </c>
      <c r="U819" s="7" t="str">
        <f>Tabela813[[#This Row],[NR]]&amp; " - "&amp;Tabela813[[#This Row],[Especificação]]</f>
        <v>1.6.9.9.50.9.2.00 - Outros Serviços Sujeitos à Regulação - Multas e Juros de Mora</v>
      </c>
    </row>
    <row r="820" spans="1:21" x14ac:dyDescent="0.25">
      <c r="A820" s="84"/>
      <c r="B820" s="73"/>
      <c r="C820" s="26" t="s">
        <v>1558</v>
      </c>
      <c r="D820" s="26" t="s">
        <v>1563</v>
      </c>
      <c r="E820" s="26" t="s">
        <v>1570</v>
      </c>
      <c r="F820" s="26" t="s">
        <v>1570</v>
      </c>
      <c r="G820" s="26" t="s">
        <v>1591</v>
      </c>
      <c r="H820" s="26" t="s">
        <v>1570</v>
      </c>
      <c r="I820" s="26" t="s">
        <v>1559</v>
      </c>
      <c r="J820" s="26" t="s">
        <v>1564</v>
      </c>
      <c r="K820" s="21" t="str">
        <f>IF(Tabela813[[#This Row],[C]]&lt;&gt;"",IF(Tabela813[[#This Row],[RED]]&lt;&gt;"",(Tabela813[[#This Row],[RED]] &amp; "."),"") &amp; CONCATENATE(Tabela813[[#This Row],[C]],".",Tabela813[[#This Row],[O]],".",Tabela813[[#This Row],[E]],".",Tabela813[[#This Row],[D1]],".",Tabela813[[#This Row],[D2]],".",Tabela813[[#This Row],[D3]],".",Tabela813[[#This Row],[T]],".",Tabela813[[#This Row],[D4]]),"")</f>
        <v>1.6.9.9.50.9.3.00</v>
      </c>
      <c r="L820" s="27" t="s">
        <v>4679</v>
      </c>
      <c r="M820" s="21" t="str">
        <f t="shared" si="12"/>
        <v>A</v>
      </c>
      <c r="N820" s="21">
        <f>IF(VALUE(Tabela813[[#This Row],[RED]]) &gt; 0,1,0) + IF(VALUE(J820)&gt;0,8,IF(VALUE(I820)&gt;0,7,IF(VALUE(H820)&gt;0,6,IF(VALUE(G820)&gt;0,5,IF(VALUE(F820)&gt;0,4,IF(VALUE(E820)&gt;0,3,IF(VALUE(D820)&gt;0,2,1)))))))</f>
        <v>7</v>
      </c>
      <c r="O820" s="26" t="s">
        <v>55</v>
      </c>
      <c r="P820" s="1" t="s">
        <v>4601</v>
      </c>
      <c r="Q820" s="1"/>
      <c r="R820" s="21" t="s">
        <v>14</v>
      </c>
      <c r="S820" s="7" t="str">
        <f>Tabela813[[#This Row],[NR]]&amp;" - "&amp;Tabela813[[#This Row],[Especificação]]</f>
        <v>1.6.9.9.50.9.3.00 - Outros Serviços Sujeitos à Regulação - Dívida Ativa</v>
      </c>
      <c r="T820" s="7" t="str">
        <f>Tabela813[[#This Row],[NR]]&amp;" - "&amp;Tabela813[[#This Row],[Especificação]]</f>
        <v>1.6.9.9.50.9.3.00 - Outros Serviços Sujeitos à Regulação - Dívida Ativa</v>
      </c>
      <c r="U820" s="7" t="str">
        <f>Tabela813[[#This Row],[NR]]&amp; " - "&amp;Tabela813[[#This Row],[Especificação]]</f>
        <v>1.6.9.9.50.9.3.00 - Outros Serviços Sujeitos à Regulação - Dívida Ativa</v>
      </c>
    </row>
    <row r="821" spans="1:21" ht="30" x14ac:dyDescent="0.25">
      <c r="A821" s="84"/>
      <c r="B821" s="73"/>
      <c r="C821" s="26" t="s">
        <v>1558</v>
      </c>
      <c r="D821" s="26" t="s">
        <v>1563</v>
      </c>
      <c r="E821" s="26" t="s">
        <v>1570</v>
      </c>
      <c r="F821" s="26" t="s">
        <v>1570</v>
      </c>
      <c r="G821" s="26" t="s">
        <v>1591</v>
      </c>
      <c r="H821" s="26" t="s">
        <v>1570</v>
      </c>
      <c r="I821" s="26" t="s">
        <v>1568</v>
      </c>
      <c r="J821" s="26" t="s">
        <v>1564</v>
      </c>
      <c r="K821" s="21" t="str">
        <f>IF(Tabela813[[#This Row],[C]]&lt;&gt;"",IF(Tabela813[[#This Row],[RED]]&lt;&gt;"",(Tabela813[[#This Row],[RED]] &amp; "."),"") &amp; CONCATENATE(Tabela813[[#This Row],[C]],".",Tabela813[[#This Row],[O]],".",Tabela813[[#This Row],[E]],".",Tabela813[[#This Row],[D1]],".",Tabela813[[#This Row],[D2]],".",Tabela813[[#This Row],[D3]],".",Tabela813[[#This Row],[T]],".",Tabela813[[#This Row],[D4]]),"")</f>
        <v>1.6.9.9.50.9.4.00</v>
      </c>
      <c r="L821" s="27" t="s">
        <v>4680</v>
      </c>
      <c r="M821" s="21" t="str">
        <f t="shared" si="12"/>
        <v>A</v>
      </c>
      <c r="N821" s="21">
        <f>IF(VALUE(Tabela813[[#This Row],[RED]]) &gt; 0,1,0) + IF(VALUE(J821)&gt;0,8,IF(VALUE(I821)&gt;0,7,IF(VALUE(H821)&gt;0,6,IF(VALUE(G821)&gt;0,5,IF(VALUE(F821)&gt;0,4,IF(VALUE(E821)&gt;0,3,IF(VALUE(D821)&gt;0,2,1)))))))</f>
        <v>7</v>
      </c>
      <c r="O821" s="26" t="s">
        <v>55</v>
      </c>
      <c r="P821" s="1" t="s">
        <v>4601</v>
      </c>
      <c r="Q821" s="1"/>
      <c r="R821" s="21" t="s">
        <v>14</v>
      </c>
      <c r="S821" s="7" t="str">
        <f>Tabela813[[#This Row],[NR]]&amp;" - "&amp;Tabela813[[#This Row],[Especificação]]</f>
        <v>1.6.9.9.50.9.4.00 - Outros Serviços Sujeitos à Regulação - Dívida Ativa - Multas e Juros de Mora da Dívida Ativa</v>
      </c>
      <c r="T821" s="7" t="str">
        <f>Tabela813[[#This Row],[NR]]&amp;" - "&amp;Tabela813[[#This Row],[Especificação]]</f>
        <v>1.6.9.9.50.9.4.00 - Outros Serviços Sujeitos à Regulação - Dívida Ativa - Multas e Juros de Mora da Dívida Ativa</v>
      </c>
      <c r="U821" s="7" t="str">
        <f>Tabela813[[#This Row],[NR]]&amp; " - "&amp;Tabela813[[#This Row],[Especificação]]</f>
        <v>1.6.9.9.50.9.4.00 - Outros Serviços Sujeitos à Regulação - Dívida Ativa - Multas e Juros de Mora da Dívida Ativa</v>
      </c>
    </row>
    <row r="822" spans="1:21" x14ac:dyDescent="0.25">
      <c r="A822" s="84"/>
      <c r="B822" s="73"/>
      <c r="C822" s="26" t="s">
        <v>1558</v>
      </c>
      <c r="D822" s="26" t="s">
        <v>1563</v>
      </c>
      <c r="E822" s="26" t="s">
        <v>1570</v>
      </c>
      <c r="F822" s="26" t="s">
        <v>1570</v>
      </c>
      <c r="G822" s="26" t="s">
        <v>1591</v>
      </c>
      <c r="H822" s="26" t="s">
        <v>1570</v>
      </c>
      <c r="I822" s="26" t="s">
        <v>1569</v>
      </c>
      <c r="J822" s="26" t="s">
        <v>1564</v>
      </c>
      <c r="K822" s="21" t="str">
        <f>IF(Tabela813[[#This Row],[C]]&lt;&gt;"",IF(Tabela813[[#This Row],[RED]]&lt;&gt;"",(Tabela813[[#This Row],[RED]] &amp; "."),"") &amp; CONCATENATE(Tabela813[[#This Row],[C]],".",Tabela813[[#This Row],[O]],".",Tabela813[[#This Row],[E]],".",Tabela813[[#This Row],[D1]],".",Tabela813[[#This Row],[D2]],".",Tabela813[[#This Row],[D3]],".",Tabela813[[#This Row],[T]],".",Tabela813[[#This Row],[D4]]),"")</f>
        <v>1.6.9.9.50.9.5.00</v>
      </c>
      <c r="L822" s="27" t="s">
        <v>4681</v>
      </c>
      <c r="M822" s="21" t="str">
        <f t="shared" si="12"/>
        <v>A</v>
      </c>
      <c r="N822" s="21">
        <f>IF(VALUE(Tabela813[[#This Row],[RED]]) &gt; 0,1,0) + IF(VALUE(J822)&gt;0,8,IF(VALUE(I822)&gt;0,7,IF(VALUE(H822)&gt;0,6,IF(VALUE(G822)&gt;0,5,IF(VALUE(F822)&gt;0,4,IF(VALUE(E822)&gt;0,3,IF(VALUE(D822)&gt;0,2,1)))))))</f>
        <v>7</v>
      </c>
      <c r="O822" s="26" t="s">
        <v>55</v>
      </c>
      <c r="P822" s="1" t="s">
        <v>4601</v>
      </c>
      <c r="Q822" s="1"/>
      <c r="R822" s="21" t="s">
        <v>14</v>
      </c>
      <c r="S822" s="7" t="str">
        <f>Tabela813[[#This Row],[NR]]&amp;" - "&amp;Tabela813[[#This Row],[Especificação]]</f>
        <v>1.6.9.9.50.9.5.00 - Outros Serviços Sujeitos à Regulação - Multas</v>
      </c>
      <c r="T822" s="7" t="str">
        <f>Tabela813[[#This Row],[NR]]&amp;" - "&amp;Tabela813[[#This Row],[Especificação]]</f>
        <v>1.6.9.9.50.9.5.00 - Outros Serviços Sujeitos à Regulação - Multas</v>
      </c>
      <c r="U822" s="7" t="str">
        <f>Tabela813[[#This Row],[NR]]&amp; " - "&amp;Tabela813[[#This Row],[Especificação]]</f>
        <v>1.6.9.9.50.9.5.00 - Outros Serviços Sujeitos à Regulação - Multas</v>
      </c>
    </row>
    <row r="823" spans="1:21" s="45" customFormat="1" x14ac:dyDescent="0.25">
      <c r="A823" s="297"/>
      <c r="B823" s="73"/>
      <c r="C823" s="26" t="s">
        <v>1558</v>
      </c>
      <c r="D823" s="26" t="s">
        <v>1563</v>
      </c>
      <c r="E823" s="26" t="s">
        <v>1570</v>
      </c>
      <c r="F823" s="26" t="s">
        <v>1570</v>
      </c>
      <c r="G823" s="26" t="s">
        <v>1591</v>
      </c>
      <c r="H823" s="26" t="s">
        <v>1570</v>
      </c>
      <c r="I823" s="26" t="s">
        <v>1563</v>
      </c>
      <c r="J823" s="26" t="s">
        <v>1564</v>
      </c>
      <c r="K823" s="21" t="str">
        <f>IF(Tabela813[[#This Row],[C]]&lt;&gt;"",IF(Tabela813[[#This Row],[RED]]&lt;&gt;"",(Tabela813[[#This Row],[RED]] &amp; "."),"") &amp; CONCATENATE(Tabela813[[#This Row],[C]],".",Tabela813[[#This Row],[O]],".",Tabela813[[#This Row],[E]],".",Tabela813[[#This Row],[D1]],".",Tabela813[[#This Row],[D2]],".",Tabela813[[#This Row],[D3]],".",Tabela813[[#This Row],[T]],".",Tabela813[[#This Row],[D4]]),"")</f>
        <v>1.6.9.9.50.9.6.00</v>
      </c>
      <c r="L823" s="27" t="s">
        <v>4682</v>
      </c>
      <c r="M823" s="21" t="str">
        <f t="shared" si="12"/>
        <v>A</v>
      </c>
      <c r="N823" s="21">
        <f>IF(VALUE(Tabela813[[#This Row],[RED]]) &gt; 0,1,0) + IF(VALUE(J823)&gt;0,8,IF(VALUE(I823)&gt;0,7,IF(VALUE(H823)&gt;0,6,IF(VALUE(G823)&gt;0,5,IF(VALUE(F823)&gt;0,4,IF(VALUE(E823)&gt;0,3,IF(VALUE(D823)&gt;0,2,1)))))))</f>
        <v>7</v>
      </c>
      <c r="O823" s="26" t="s">
        <v>55</v>
      </c>
      <c r="P823" s="1" t="s">
        <v>4601</v>
      </c>
      <c r="Q823" s="1"/>
      <c r="R823" s="21" t="s">
        <v>14</v>
      </c>
      <c r="S823" s="53" t="str">
        <f>Tabela813[[#This Row],[NR]]&amp;" - "&amp;Tabela813[[#This Row],[Especificação]]</f>
        <v>1.6.9.9.50.9.6.00 - Outros Serviços Sujeitos à Regulação - Juros de Mora</v>
      </c>
      <c r="T823" s="7" t="str">
        <f>Tabela813[[#This Row],[NR]]&amp;" - "&amp;Tabela813[[#This Row],[Especificação]]</f>
        <v>1.6.9.9.50.9.6.00 - Outros Serviços Sujeitos à Regulação - Juros de Mora</v>
      </c>
      <c r="U823" s="7" t="str">
        <f>Tabela813[[#This Row],[NR]]&amp; " - "&amp;Tabela813[[#This Row],[Especificação]]</f>
        <v>1.6.9.9.50.9.6.00 - Outros Serviços Sujeitos à Regulação - Juros de Mora</v>
      </c>
    </row>
    <row r="824" spans="1:21" s="45" customFormat="1" x14ac:dyDescent="0.25">
      <c r="A824" s="297"/>
      <c r="B824" s="73"/>
      <c r="C824" s="26" t="s">
        <v>1558</v>
      </c>
      <c r="D824" s="26" t="s">
        <v>1563</v>
      </c>
      <c r="E824" s="26" t="s">
        <v>1570</v>
      </c>
      <c r="F824" s="26" t="s">
        <v>1570</v>
      </c>
      <c r="G824" s="26" t="s">
        <v>1591</v>
      </c>
      <c r="H824" s="26" t="s">
        <v>1570</v>
      </c>
      <c r="I824" s="26" t="s">
        <v>1565</v>
      </c>
      <c r="J824" s="26" t="s">
        <v>1564</v>
      </c>
      <c r="K824" s="21" t="str">
        <f>IF(Tabela813[[#This Row],[C]]&lt;&gt;"",IF(Tabela813[[#This Row],[RED]]&lt;&gt;"",(Tabela813[[#This Row],[RED]] &amp; "."),"") &amp; CONCATENATE(Tabela813[[#This Row],[C]],".",Tabela813[[#This Row],[O]],".",Tabela813[[#This Row],[E]],".",Tabela813[[#This Row],[D1]],".",Tabela813[[#This Row],[D2]],".",Tabela813[[#This Row],[D3]],".",Tabela813[[#This Row],[T]],".",Tabela813[[#This Row],[D4]]),"")</f>
        <v>1.6.9.9.50.9.7.00</v>
      </c>
      <c r="L824" s="27" t="s">
        <v>4683</v>
      </c>
      <c r="M824" s="21" t="str">
        <f t="shared" si="12"/>
        <v>A</v>
      </c>
      <c r="N824" s="21">
        <f>IF(VALUE(Tabela813[[#This Row],[RED]]) &gt; 0,1,0) + IF(VALUE(J824)&gt;0,8,IF(VALUE(I824)&gt;0,7,IF(VALUE(H824)&gt;0,6,IF(VALUE(G824)&gt;0,5,IF(VALUE(F824)&gt;0,4,IF(VALUE(E824)&gt;0,3,IF(VALUE(D824)&gt;0,2,1)))))))</f>
        <v>7</v>
      </c>
      <c r="O824" s="26" t="s">
        <v>55</v>
      </c>
      <c r="P824" s="1" t="s">
        <v>4601</v>
      </c>
      <c r="Q824" s="1"/>
      <c r="R824" s="21" t="s">
        <v>14</v>
      </c>
      <c r="S824" s="53" t="str">
        <f>Tabela813[[#This Row],[NR]]&amp;" - "&amp;Tabela813[[#This Row],[Especificação]]</f>
        <v>1.6.9.9.50.9.7.00 - Outros Serviços Sujeitos à Regulação - Dívida Ativa - Multas da Dívida Ativa</v>
      </c>
      <c r="T824" s="7" t="str">
        <f>Tabela813[[#This Row],[NR]]&amp;" - "&amp;Tabela813[[#This Row],[Especificação]]</f>
        <v>1.6.9.9.50.9.7.00 - Outros Serviços Sujeitos à Regulação - Dívida Ativa - Multas da Dívida Ativa</v>
      </c>
      <c r="U824" s="7" t="str">
        <f>Tabela813[[#This Row],[NR]]&amp; " - "&amp;Tabela813[[#This Row],[Especificação]]</f>
        <v>1.6.9.9.50.9.7.00 - Outros Serviços Sujeitos à Regulação - Dívida Ativa - Multas da Dívida Ativa</v>
      </c>
    </row>
    <row r="825" spans="1:21" x14ac:dyDescent="0.25">
      <c r="A825" s="84"/>
      <c r="B825" s="73"/>
      <c r="C825" s="26" t="s">
        <v>1558</v>
      </c>
      <c r="D825" s="26" t="s">
        <v>1563</v>
      </c>
      <c r="E825" s="26" t="s">
        <v>1570</v>
      </c>
      <c r="F825" s="26" t="s">
        <v>1570</v>
      </c>
      <c r="G825" s="26" t="s">
        <v>1591</v>
      </c>
      <c r="H825" s="26" t="s">
        <v>1570</v>
      </c>
      <c r="I825" s="26" t="s">
        <v>1566</v>
      </c>
      <c r="J825" s="26" t="s">
        <v>1564</v>
      </c>
      <c r="K825" s="21" t="str">
        <f>IF(Tabela813[[#This Row],[C]]&lt;&gt;"",IF(Tabela813[[#This Row],[RED]]&lt;&gt;"",(Tabela813[[#This Row],[RED]] &amp; "."),"") &amp; CONCATENATE(Tabela813[[#This Row],[C]],".",Tabela813[[#This Row],[O]],".",Tabela813[[#This Row],[E]],".",Tabela813[[#This Row],[D1]],".",Tabela813[[#This Row],[D2]],".",Tabela813[[#This Row],[D3]],".",Tabela813[[#This Row],[T]],".",Tabela813[[#This Row],[D4]]),"")</f>
        <v>1.6.9.9.50.9.8.00</v>
      </c>
      <c r="L825" s="27" t="s">
        <v>4684</v>
      </c>
      <c r="M825" s="21" t="str">
        <f t="shared" si="12"/>
        <v>A</v>
      </c>
      <c r="N825" s="21">
        <f>IF(VALUE(Tabela813[[#This Row],[RED]]) &gt; 0,1,0) + IF(VALUE(J825)&gt;0,8,IF(VALUE(I825)&gt;0,7,IF(VALUE(H825)&gt;0,6,IF(VALUE(G825)&gt;0,5,IF(VALUE(F825)&gt;0,4,IF(VALUE(E825)&gt;0,3,IF(VALUE(D825)&gt;0,2,1)))))))</f>
        <v>7</v>
      </c>
      <c r="O825" s="26" t="s">
        <v>55</v>
      </c>
      <c r="P825" s="1" t="s">
        <v>4601</v>
      </c>
      <c r="Q825" s="1"/>
      <c r="R825" s="21" t="s">
        <v>14</v>
      </c>
      <c r="S825" s="7" t="str">
        <f>Tabela813[[#This Row],[NR]]&amp;" - "&amp;Tabela813[[#This Row],[Especificação]]</f>
        <v>1.6.9.9.50.9.8.00 - Outros Serviços Sujeitos à Regulação - Juros de Mora da Dívida Ativa</v>
      </c>
      <c r="T825" s="7" t="str">
        <f>Tabela813[[#This Row],[NR]]&amp;" - "&amp;Tabela813[[#This Row],[Especificação]]</f>
        <v>1.6.9.9.50.9.8.00 - Outros Serviços Sujeitos à Regulação - Juros de Mora da Dívida Ativa</v>
      </c>
      <c r="U825" s="7" t="str">
        <f>Tabela813[[#This Row],[NR]]&amp; " - "&amp;Tabela813[[#This Row],[Especificação]]</f>
        <v>1.6.9.9.50.9.8.00 - Outros Serviços Sujeitos à Regulação - Juros de Mora da Dívida Ativa</v>
      </c>
    </row>
    <row r="826" spans="1:21" x14ac:dyDescent="0.25">
      <c r="A826" s="84"/>
      <c r="B826" s="73"/>
      <c r="C826" s="26" t="s">
        <v>1558</v>
      </c>
      <c r="D826" s="26" t="s">
        <v>1563</v>
      </c>
      <c r="E826" s="26" t="s">
        <v>1570</v>
      </c>
      <c r="F826" s="26" t="s">
        <v>1570</v>
      </c>
      <c r="G826" s="26" t="s">
        <v>1574</v>
      </c>
      <c r="H826" s="26" t="s">
        <v>1561</v>
      </c>
      <c r="I826" s="26" t="s">
        <v>1561</v>
      </c>
      <c r="J826" s="26" t="s">
        <v>1564</v>
      </c>
      <c r="K826" s="21" t="str">
        <f>IF(Tabela813[[#This Row],[C]]&lt;&gt;"",IF(Tabela813[[#This Row],[RED]]&lt;&gt;"",(Tabela813[[#This Row],[RED]] &amp; "."),"") &amp; CONCATENATE(Tabela813[[#This Row],[C]],".",Tabela813[[#This Row],[O]],".",Tabela813[[#This Row],[E]],".",Tabela813[[#This Row],[D1]],".",Tabela813[[#This Row],[D2]],".",Tabela813[[#This Row],[D3]],".",Tabela813[[#This Row],[T]],".",Tabela813[[#This Row],[D4]]),"")</f>
        <v>1.6.9.9.99.0.0.00</v>
      </c>
      <c r="L826" s="27" t="s">
        <v>319</v>
      </c>
      <c r="M826" s="21" t="str">
        <f t="shared" si="12"/>
        <v>S</v>
      </c>
      <c r="N826" s="21">
        <f>IF(VALUE(Tabela813[[#This Row],[RED]]) &gt; 0,1,0) + IF(VALUE(J826)&gt;0,8,IF(VALUE(I826)&gt;0,7,IF(VALUE(H826)&gt;0,6,IF(VALUE(G826)&gt;0,5,IF(VALUE(F826)&gt;0,4,IF(VALUE(E826)&gt;0,3,IF(VALUE(D826)&gt;0,2,1)))))))</f>
        <v>5</v>
      </c>
      <c r="O826" s="26" t="s">
        <v>51</v>
      </c>
      <c r="P826" s="1" t="s">
        <v>321</v>
      </c>
      <c r="Q826" s="1"/>
      <c r="R826" s="21"/>
      <c r="S826" s="7" t="str">
        <f>Tabela813[[#This Row],[NR]]&amp;" - "&amp;Tabela813[[#This Row],[Especificação]]</f>
        <v>1.6.9.9.99.0.0.00 - Outros Serviços</v>
      </c>
      <c r="T826" s="7" t="str">
        <f>Tabela813[[#This Row],[NR]]&amp;" - "&amp;Tabela813[[#This Row],[Especificação]]</f>
        <v>1.6.9.9.99.0.0.00 - Outros Serviços</v>
      </c>
      <c r="U826" s="7" t="str">
        <f>Tabela813[[#This Row],[NR]]&amp; " - "&amp;Tabela813[[#This Row],[Especificação]]</f>
        <v>1.6.9.9.99.0.0.00 - Outros Serviços</v>
      </c>
    </row>
    <row r="827" spans="1:21" x14ac:dyDescent="0.25">
      <c r="A827" s="84"/>
      <c r="B827" s="73"/>
      <c r="C827" s="26" t="s">
        <v>1558</v>
      </c>
      <c r="D827" s="26" t="s">
        <v>1563</v>
      </c>
      <c r="E827" s="26" t="s">
        <v>1570</v>
      </c>
      <c r="F827" s="26" t="s">
        <v>1570</v>
      </c>
      <c r="G827" s="26" t="s">
        <v>1574</v>
      </c>
      <c r="H827" s="26" t="s">
        <v>1561</v>
      </c>
      <c r="I827" s="26" t="s">
        <v>1558</v>
      </c>
      <c r="J827" s="26" t="s">
        <v>1564</v>
      </c>
      <c r="K827" s="21" t="str">
        <f>IF(Tabela813[[#This Row],[C]]&lt;&gt;"",IF(Tabela813[[#This Row],[RED]]&lt;&gt;"",(Tabela813[[#This Row],[RED]] &amp; "."),"") &amp; CONCATENATE(Tabela813[[#This Row],[C]],".",Tabela813[[#This Row],[O]],".",Tabela813[[#This Row],[E]],".",Tabela813[[#This Row],[D1]],".",Tabela813[[#This Row],[D2]],".",Tabela813[[#This Row],[D3]],".",Tabela813[[#This Row],[T]],".",Tabela813[[#This Row],[D4]]),"")</f>
        <v>1.6.9.9.99.0.1.00</v>
      </c>
      <c r="L827" s="27" t="s">
        <v>1342</v>
      </c>
      <c r="M827" s="21" t="str">
        <f t="shared" ref="M827:M890" si="13">IF(N827 &lt; N828,"S","A")</f>
        <v>A</v>
      </c>
      <c r="N827" s="21">
        <f>IF(VALUE(Tabela813[[#This Row],[RED]]) &gt; 0,1,0) + IF(VALUE(J827)&gt;0,8,IF(VALUE(I827)&gt;0,7,IF(VALUE(H827)&gt;0,6,IF(VALUE(G827)&gt;0,5,IF(VALUE(F827)&gt;0,4,IF(VALUE(E827)&gt;0,3,IF(VALUE(D827)&gt;0,2,1)))))))</f>
        <v>7</v>
      </c>
      <c r="O827" s="26" t="s">
        <v>51</v>
      </c>
      <c r="P827" s="1" t="s">
        <v>321</v>
      </c>
      <c r="Q827" s="1"/>
      <c r="R827" s="21"/>
      <c r="S827" s="7" t="str">
        <f>Tabela813[[#This Row],[NR]]&amp;" - "&amp;Tabela813[[#This Row],[Especificação]]</f>
        <v>1.6.9.9.99.0.1.00 - Outros Serviços - Principal</v>
      </c>
      <c r="T827" s="7" t="str">
        <f>Tabela813[[#This Row],[NR]]&amp;" - "&amp;Tabela813[[#This Row],[Especificação]]</f>
        <v>1.6.9.9.99.0.1.00 - Outros Serviços - Principal</v>
      </c>
      <c r="U827" s="7" t="str">
        <f>Tabela813[[#This Row],[NR]]&amp; " - "&amp;Tabela813[[#This Row],[Especificação]]</f>
        <v>1.6.9.9.99.0.1.00 - Outros Serviços - Principal</v>
      </c>
    </row>
    <row r="828" spans="1:21" x14ac:dyDescent="0.25">
      <c r="A828" s="84"/>
      <c r="B828" s="73"/>
      <c r="C828" s="26" t="s">
        <v>1558</v>
      </c>
      <c r="D828" s="26" t="s">
        <v>1563</v>
      </c>
      <c r="E828" s="26" t="s">
        <v>1570</v>
      </c>
      <c r="F828" s="26" t="s">
        <v>1570</v>
      </c>
      <c r="G828" s="26" t="s">
        <v>1574</v>
      </c>
      <c r="H828" s="26" t="s">
        <v>1561</v>
      </c>
      <c r="I828" s="26" t="s">
        <v>1567</v>
      </c>
      <c r="J828" s="26" t="s">
        <v>1564</v>
      </c>
      <c r="K828" s="21" t="str">
        <f>IF(Tabela813[[#This Row],[C]]&lt;&gt;"",IF(Tabela813[[#This Row],[RED]]&lt;&gt;"",(Tabela813[[#This Row],[RED]] &amp; "."),"") &amp; CONCATENATE(Tabela813[[#This Row],[C]],".",Tabela813[[#This Row],[O]],".",Tabela813[[#This Row],[E]],".",Tabela813[[#This Row],[D1]],".",Tabela813[[#This Row],[D2]],".",Tabela813[[#This Row],[D3]],".",Tabela813[[#This Row],[T]],".",Tabela813[[#This Row],[D4]]),"")</f>
        <v>1.6.9.9.99.0.2.00</v>
      </c>
      <c r="L828" s="27" t="s">
        <v>1343</v>
      </c>
      <c r="M828" s="21" t="str">
        <f t="shared" si="13"/>
        <v>A</v>
      </c>
      <c r="N828" s="21">
        <f>IF(VALUE(Tabela813[[#This Row],[RED]]) &gt; 0,1,0) + IF(VALUE(J828)&gt;0,8,IF(VALUE(I828)&gt;0,7,IF(VALUE(H828)&gt;0,6,IF(VALUE(G828)&gt;0,5,IF(VALUE(F828)&gt;0,4,IF(VALUE(E828)&gt;0,3,IF(VALUE(D828)&gt;0,2,1)))))))</f>
        <v>7</v>
      </c>
      <c r="O828" s="26" t="s">
        <v>51</v>
      </c>
      <c r="P828" s="1" t="s">
        <v>321</v>
      </c>
      <c r="Q828" s="1"/>
      <c r="R828" s="21"/>
      <c r="S828" s="7" t="str">
        <f>Tabela813[[#This Row],[NR]]&amp;" - "&amp;Tabela813[[#This Row],[Especificação]]</f>
        <v>1.6.9.9.99.0.2.00 - Outros Serviços - Multas e Juros de Mora</v>
      </c>
      <c r="T828" s="7" t="str">
        <f>Tabela813[[#This Row],[NR]]&amp;" - "&amp;Tabela813[[#This Row],[Especificação]]</f>
        <v>1.6.9.9.99.0.2.00 - Outros Serviços - Multas e Juros de Mora</v>
      </c>
      <c r="U828" s="7" t="str">
        <f>Tabela813[[#This Row],[NR]]&amp; " - "&amp;Tabela813[[#This Row],[Especificação]]</f>
        <v>1.6.9.9.99.0.2.00 - Outros Serviços - Multas e Juros de Mora</v>
      </c>
    </row>
    <row r="829" spans="1:21" x14ac:dyDescent="0.25">
      <c r="A829" s="84"/>
      <c r="B829" s="73"/>
      <c r="C829" s="26" t="s">
        <v>1558</v>
      </c>
      <c r="D829" s="26" t="s">
        <v>1563</v>
      </c>
      <c r="E829" s="26" t="s">
        <v>1570</v>
      </c>
      <c r="F829" s="26" t="s">
        <v>1570</v>
      </c>
      <c r="G829" s="26" t="s">
        <v>1574</v>
      </c>
      <c r="H829" s="26" t="s">
        <v>1561</v>
      </c>
      <c r="I829" s="26" t="s">
        <v>1559</v>
      </c>
      <c r="J829" s="26" t="s">
        <v>1564</v>
      </c>
      <c r="K829" s="21" t="str">
        <f>IF(Tabela813[[#This Row],[C]]&lt;&gt;"",IF(Tabela813[[#This Row],[RED]]&lt;&gt;"",(Tabela813[[#This Row],[RED]] &amp; "."),"") &amp; CONCATENATE(Tabela813[[#This Row],[C]],".",Tabela813[[#This Row],[O]],".",Tabela813[[#This Row],[E]],".",Tabela813[[#This Row],[D1]],".",Tabela813[[#This Row],[D2]],".",Tabela813[[#This Row],[D3]],".",Tabela813[[#This Row],[T]],".",Tabela813[[#This Row],[D4]]),"")</f>
        <v>1.6.9.9.99.0.3.00</v>
      </c>
      <c r="L829" s="27" t="s">
        <v>1344</v>
      </c>
      <c r="M829" s="21" t="str">
        <f t="shared" si="13"/>
        <v>A</v>
      </c>
      <c r="N829" s="21">
        <f>IF(VALUE(Tabela813[[#This Row],[RED]]) &gt; 0,1,0) + IF(VALUE(J829)&gt;0,8,IF(VALUE(I829)&gt;0,7,IF(VALUE(H829)&gt;0,6,IF(VALUE(G829)&gt;0,5,IF(VALUE(F829)&gt;0,4,IF(VALUE(E829)&gt;0,3,IF(VALUE(D829)&gt;0,2,1)))))))</f>
        <v>7</v>
      </c>
      <c r="O829" s="26" t="s">
        <v>51</v>
      </c>
      <c r="P829" s="1" t="s">
        <v>321</v>
      </c>
      <c r="Q829" s="1"/>
      <c r="R829" s="21"/>
      <c r="S829" s="7" t="str">
        <f>Tabela813[[#This Row],[NR]]&amp;" - "&amp;Tabela813[[#This Row],[Especificação]]</f>
        <v>1.6.9.9.99.0.3.00 - Outros Serviços - Dívida Ativa</v>
      </c>
      <c r="T829" s="7" t="str">
        <f>Tabela813[[#This Row],[NR]]&amp;" - "&amp;Tabela813[[#This Row],[Especificação]]</f>
        <v>1.6.9.9.99.0.3.00 - Outros Serviços - Dívida Ativa</v>
      </c>
      <c r="U829" s="7" t="str">
        <f>Tabela813[[#This Row],[NR]]&amp; " - "&amp;Tabela813[[#This Row],[Especificação]]</f>
        <v>1.6.9.9.99.0.3.00 - Outros Serviços - Dívida Ativa</v>
      </c>
    </row>
    <row r="830" spans="1:21" x14ac:dyDescent="0.25">
      <c r="A830" s="84"/>
      <c r="B830" s="73"/>
      <c r="C830" s="26" t="s">
        <v>1558</v>
      </c>
      <c r="D830" s="26" t="s">
        <v>1563</v>
      </c>
      <c r="E830" s="26" t="s">
        <v>1570</v>
      </c>
      <c r="F830" s="26" t="s">
        <v>1570</v>
      </c>
      <c r="G830" s="26" t="s">
        <v>1574</v>
      </c>
      <c r="H830" s="26" t="s">
        <v>1561</v>
      </c>
      <c r="I830" s="26" t="s">
        <v>1568</v>
      </c>
      <c r="J830" s="26" t="s">
        <v>1564</v>
      </c>
      <c r="K830" s="21" t="str">
        <f>IF(Tabela813[[#This Row],[C]]&lt;&gt;"",IF(Tabela813[[#This Row],[RED]]&lt;&gt;"",(Tabela813[[#This Row],[RED]] &amp; "."),"") &amp; CONCATENATE(Tabela813[[#This Row],[C]],".",Tabela813[[#This Row],[O]],".",Tabela813[[#This Row],[E]],".",Tabela813[[#This Row],[D1]],".",Tabela813[[#This Row],[D2]],".",Tabela813[[#This Row],[D3]],".",Tabela813[[#This Row],[T]],".",Tabela813[[#This Row],[D4]]),"")</f>
        <v>1.6.9.9.99.0.4.00</v>
      </c>
      <c r="L830" s="27" t="s">
        <v>1345</v>
      </c>
      <c r="M830" s="21" t="str">
        <f t="shared" si="13"/>
        <v>A</v>
      </c>
      <c r="N830" s="21">
        <f>IF(VALUE(Tabela813[[#This Row],[RED]]) &gt; 0,1,0) + IF(VALUE(J830)&gt;0,8,IF(VALUE(I830)&gt;0,7,IF(VALUE(H830)&gt;0,6,IF(VALUE(G830)&gt;0,5,IF(VALUE(F830)&gt;0,4,IF(VALUE(E830)&gt;0,3,IF(VALUE(D830)&gt;0,2,1)))))))</f>
        <v>7</v>
      </c>
      <c r="O830" s="26" t="s">
        <v>51</v>
      </c>
      <c r="P830" s="1" t="s">
        <v>321</v>
      </c>
      <c r="Q830" s="1"/>
      <c r="R830" s="21"/>
      <c r="S830" s="7" t="str">
        <f>Tabela813[[#This Row],[NR]]&amp;" - "&amp;Tabela813[[#This Row],[Especificação]]</f>
        <v>1.6.9.9.99.0.4.00 - Outros Serviços - Dívida Ativa - Multas e Juros de Mora da Dívida Ativa</v>
      </c>
      <c r="T830" s="7" t="str">
        <f>Tabela813[[#This Row],[NR]]&amp;" - "&amp;Tabela813[[#This Row],[Especificação]]</f>
        <v>1.6.9.9.99.0.4.00 - Outros Serviços - Dívida Ativa - Multas e Juros de Mora da Dívida Ativa</v>
      </c>
      <c r="U830" s="7" t="str">
        <f>Tabela813[[#This Row],[NR]]&amp; " - "&amp;Tabela813[[#This Row],[Especificação]]</f>
        <v>1.6.9.9.99.0.4.00 - Outros Serviços - Dívida Ativa - Multas e Juros de Mora da Dívida Ativa</v>
      </c>
    </row>
    <row r="831" spans="1:21" x14ac:dyDescent="0.25">
      <c r="A831" s="84"/>
      <c r="B831" s="73"/>
      <c r="C831" s="26" t="s">
        <v>1558</v>
      </c>
      <c r="D831" s="26" t="s">
        <v>1563</v>
      </c>
      <c r="E831" s="26" t="s">
        <v>1570</v>
      </c>
      <c r="F831" s="26" t="s">
        <v>1570</v>
      </c>
      <c r="G831" s="26" t="s">
        <v>1574</v>
      </c>
      <c r="H831" s="26" t="s">
        <v>1561</v>
      </c>
      <c r="I831" s="26" t="s">
        <v>1569</v>
      </c>
      <c r="J831" s="26" t="s">
        <v>1564</v>
      </c>
      <c r="K831" s="21" t="str">
        <f>IF(Tabela813[[#This Row],[C]]&lt;&gt;"",IF(Tabela813[[#This Row],[RED]]&lt;&gt;"",(Tabela813[[#This Row],[RED]] &amp; "."),"") &amp; CONCATENATE(Tabela813[[#This Row],[C]],".",Tabela813[[#This Row],[O]],".",Tabela813[[#This Row],[E]],".",Tabela813[[#This Row],[D1]],".",Tabela813[[#This Row],[D2]],".",Tabela813[[#This Row],[D3]],".",Tabela813[[#This Row],[T]],".",Tabela813[[#This Row],[D4]]),"")</f>
        <v>1.6.9.9.99.0.5.00</v>
      </c>
      <c r="L831" s="27" t="s">
        <v>1346</v>
      </c>
      <c r="M831" s="21" t="str">
        <f t="shared" si="13"/>
        <v>A</v>
      </c>
      <c r="N831" s="21">
        <f>IF(VALUE(Tabela813[[#This Row],[RED]]) &gt; 0,1,0) + IF(VALUE(J831)&gt;0,8,IF(VALUE(I831)&gt;0,7,IF(VALUE(H831)&gt;0,6,IF(VALUE(G831)&gt;0,5,IF(VALUE(F831)&gt;0,4,IF(VALUE(E831)&gt;0,3,IF(VALUE(D831)&gt;0,2,1)))))))</f>
        <v>7</v>
      </c>
      <c r="O831" s="26" t="s">
        <v>51</v>
      </c>
      <c r="P831" s="1" t="s">
        <v>321</v>
      </c>
      <c r="Q831" s="1"/>
      <c r="R831" s="21"/>
      <c r="S831" s="7" t="str">
        <f>Tabela813[[#This Row],[NR]]&amp;" - "&amp;Tabela813[[#This Row],[Especificação]]</f>
        <v>1.6.9.9.99.0.5.00 - Outros Serviços - Multas</v>
      </c>
      <c r="T831" s="7" t="str">
        <f>Tabela813[[#This Row],[NR]]&amp;" - "&amp;Tabela813[[#This Row],[Especificação]]</f>
        <v>1.6.9.9.99.0.5.00 - Outros Serviços - Multas</v>
      </c>
      <c r="U831" s="7" t="str">
        <f>Tabela813[[#This Row],[NR]]&amp; " - "&amp;Tabela813[[#This Row],[Especificação]]</f>
        <v>1.6.9.9.99.0.5.00 - Outros Serviços - Multas</v>
      </c>
    </row>
    <row r="832" spans="1:21" x14ac:dyDescent="0.25">
      <c r="A832" s="84"/>
      <c r="B832" s="73"/>
      <c r="C832" s="26" t="s">
        <v>1558</v>
      </c>
      <c r="D832" s="26" t="s">
        <v>1563</v>
      </c>
      <c r="E832" s="26" t="s">
        <v>1570</v>
      </c>
      <c r="F832" s="26" t="s">
        <v>1570</v>
      </c>
      <c r="G832" s="26" t="s">
        <v>1574</v>
      </c>
      <c r="H832" s="26" t="s">
        <v>1561</v>
      </c>
      <c r="I832" s="26" t="s">
        <v>1563</v>
      </c>
      <c r="J832" s="26" t="s">
        <v>1564</v>
      </c>
      <c r="K832" s="21" t="str">
        <f>IF(Tabela813[[#This Row],[C]]&lt;&gt;"",IF(Tabela813[[#This Row],[RED]]&lt;&gt;"",(Tabela813[[#This Row],[RED]] &amp; "."),"") &amp; CONCATENATE(Tabela813[[#This Row],[C]],".",Tabela813[[#This Row],[O]],".",Tabela813[[#This Row],[E]],".",Tabela813[[#This Row],[D1]],".",Tabela813[[#This Row],[D2]],".",Tabela813[[#This Row],[D3]],".",Tabela813[[#This Row],[T]],".",Tabela813[[#This Row],[D4]]),"")</f>
        <v>1.6.9.9.99.0.6.00</v>
      </c>
      <c r="L832" s="27" t="s">
        <v>1347</v>
      </c>
      <c r="M832" s="21" t="str">
        <f t="shared" si="13"/>
        <v>A</v>
      </c>
      <c r="N832" s="21">
        <f>IF(VALUE(Tabela813[[#This Row],[RED]]) &gt; 0,1,0) + IF(VALUE(J832)&gt;0,8,IF(VALUE(I832)&gt;0,7,IF(VALUE(H832)&gt;0,6,IF(VALUE(G832)&gt;0,5,IF(VALUE(F832)&gt;0,4,IF(VALUE(E832)&gt;0,3,IF(VALUE(D832)&gt;0,2,1)))))))</f>
        <v>7</v>
      </c>
      <c r="O832" s="26" t="s">
        <v>51</v>
      </c>
      <c r="P832" s="1" t="s">
        <v>321</v>
      </c>
      <c r="Q832" s="1"/>
      <c r="R832" s="21"/>
      <c r="S832" s="7" t="str">
        <f>Tabela813[[#This Row],[NR]]&amp;" - "&amp;Tabela813[[#This Row],[Especificação]]</f>
        <v>1.6.9.9.99.0.6.00 - Outros Serviços - Juros de Mora</v>
      </c>
      <c r="T832" s="7" t="str">
        <f>Tabela813[[#This Row],[NR]]&amp;" - "&amp;Tabela813[[#This Row],[Especificação]]</f>
        <v>1.6.9.9.99.0.6.00 - Outros Serviços - Juros de Mora</v>
      </c>
      <c r="U832" s="7" t="str">
        <f>Tabela813[[#This Row],[NR]]&amp; " - "&amp;Tabela813[[#This Row],[Especificação]]</f>
        <v>1.6.9.9.99.0.6.00 - Outros Serviços - Juros de Mora</v>
      </c>
    </row>
    <row r="833" spans="1:21" x14ac:dyDescent="0.25">
      <c r="A833" s="84"/>
      <c r="B833" s="73"/>
      <c r="C833" s="26" t="s">
        <v>1558</v>
      </c>
      <c r="D833" s="26" t="s">
        <v>1563</v>
      </c>
      <c r="E833" s="26" t="s">
        <v>1570</v>
      </c>
      <c r="F833" s="26" t="s">
        <v>1570</v>
      </c>
      <c r="G833" s="26" t="s">
        <v>1574</v>
      </c>
      <c r="H833" s="26" t="s">
        <v>1561</v>
      </c>
      <c r="I833" s="26" t="s">
        <v>1565</v>
      </c>
      <c r="J833" s="26" t="s">
        <v>1564</v>
      </c>
      <c r="K833" s="21" t="str">
        <f>IF(Tabela813[[#This Row],[C]]&lt;&gt;"",IF(Tabela813[[#This Row],[RED]]&lt;&gt;"",(Tabela813[[#This Row],[RED]] &amp; "."),"") &amp; CONCATENATE(Tabela813[[#This Row],[C]],".",Tabela813[[#This Row],[O]],".",Tabela813[[#This Row],[E]],".",Tabela813[[#This Row],[D1]],".",Tabela813[[#This Row],[D2]],".",Tabela813[[#This Row],[D3]],".",Tabela813[[#This Row],[T]],".",Tabela813[[#This Row],[D4]]),"")</f>
        <v>1.6.9.9.99.0.7.00</v>
      </c>
      <c r="L833" s="27" t="s">
        <v>1348</v>
      </c>
      <c r="M833" s="21" t="str">
        <f t="shared" si="13"/>
        <v>A</v>
      </c>
      <c r="N833" s="21">
        <f>IF(VALUE(Tabela813[[#This Row],[RED]]) &gt; 0,1,0) + IF(VALUE(J833)&gt;0,8,IF(VALUE(I833)&gt;0,7,IF(VALUE(H833)&gt;0,6,IF(VALUE(G833)&gt;0,5,IF(VALUE(F833)&gt;0,4,IF(VALUE(E833)&gt;0,3,IF(VALUE(D833)&gt;0,2,1)))))))</f>
        <v>7</v>
      </c>
      <c r="O833" s="26" t="s">
        <v>51</v>
      </c>
      <c r="P833" s="1" t="s">
        <v>321</v>
      </c>
      <c r="Q833" s="1"/>
      <c r="R833" s="21"/>
      <c r="S833" s="7" t="str">
        <f>Tabela813[[#This Row],[NR]]&amp;" - "&amp;Tabela813[[#This Row],[Especificação]]</f>
        <v>1.6.9.9.99.0.7.00 - Outros Serviços - Dívida Ativa - Multas da Dívida Ativa</v>
      </c>
      <c r="T833" s="7" t="str">
        <f>Tabela813[[#This Row],[NR]]&amp;" - "&amp;Tabela813[[#This Row],[Especificação]]</f>
        <v>1.6.9.9.99.0.7.00 - Outros Serviços - Dívida Ativa - Multas da Dívida Ativa</v>
      </c>
      <c r="U833" s="7" t="str">
        <f>Tabela813[[#This Row],[NR]]&amp; " - "&amp;Tabela813[[#This Row],[Especificação]]</f>
        <v>1.6.9.9.99.0.7.00 - Outros Serviços - Dívida Ativa - Multas da Dívida Ativa</v>
      </c>
    </row>
    <row r="834" spans="1:21" x14ac:dyDescent="0.25">
      <c r="A834" s="84"/>
      <c r="B834" s="73"/>
      <c r="C834" s="26" t="s">
        <v>1558</v>
      </c>
      <c r="D834" s="26" t="s">
        <v>1563</v>
      </c>
      <c r="E834" s="26" t="s">
        <v>1570</v>
      </c>
      <c r="F834" s="26" t="s">
        <v>1570</v>
      </c>
      <c r="G834" s="26" t="s">
        <v>1574</v>
      </c>
      <c r="H834" s="26" t="s">
        <v>1561</v>
      </c>
      <c r="I834" s="26" t="s">
        <v>1566</v>
      </c>
      <c r="J834" s="26" t="s">
        <v>1564</v>
      </c>
      <c r="K834" s="21" t="str">
        <f>IF(Tabela813[[#This Row],[C]]&lt;&gt;"",IF(Tabela813[[#This Row],[RED]]&lt;&gt;"",(Tabela813[[#This Row],[RED]] &amp; "."),"") &amp; CONCATENATE(Tabela813[[#This Row],[C]],".",Tabela813[[#This Row],[O]],".",Tabela813[[#This Row],[E]],".",Tabela813[[#This Row],[D1]],".",Tabela813[[#This Row],[D2]],".",Tabela813[[#This Row],[D3]],".",Tabela813[[#This Row],[T]],".",Tabela813[[#This Row],[D4]]),"")</f>
        <v>1.6.9.9.99.0.8.00</v>
      </c>
      <c r="L834" s="27" t="s">
        <v>1349</v>
      </c>
      <c r="M834" s="21" t="str">
        <f t="shared" si="13"/>
        <v>A</v>
      </c>
      <c r="N834" s="21">
        <f>IF(VALUE(Tabela813[[#This Row],[RED]]) &gt; 0,1,0) + IF(VALUE(J834)&gt;0,8,IF(VALUE(I834)&gt;0,7,IF(VALUE(H834)&gt;0,6,IF(VALUE(G834)&gt;0,5,IF(VALUE(F834)&gt;0,4,IF(VALUE(E834)&gt;0,3,IF(VALUE(D834)&gt;0,2,1)))))))</f>
        <v>7</v>
      </c>
      <c r="O834" s="26" t="s">
        <v>51</v>
      </c>
      <c r="P834" s="1" t="s">
        <v>321</v>
      </c>
      <c r="Q834" s="1"/>
      <c r="R834" s="21"/>
      <c r="S834" s="7" t="str">
        <f>Tabela813[[#This Row],[NR]]&amp;" - "&amp;Tabela813[[#This Row],[Especificação]]</f>
        <v>1.6.9.9.99.0.8.00 - Outros Serviços - Juros de Mora da Dívida Ativa</v>
      </c>
      <c r="T834" s="7" t="str">
        <f>Tabela813[[#This Row],[NR]]&amp;" - "&amp;Tabela813[[#This Row],[Especificação]]</f>
        <v>1.6.9.9.99.0.8.00 - Outros Serviços - Juros de Mora da Dívida Ativa</v>
      </c>
      <c r="U834" s="7" t="str">
        <f>Tabela813[[#This Row],[NR]]&amp; " - "&amp;Tabela813[[#This Row],[Especificação]]</f>
        <v>1.6.9.9.99.0.8.00 - Outros Serviços - Juros de Mora da Dívida Ativa</v>
      </c>
    </row>
    <row r="835" spans="1:21" ht="45" x14ac:dyDescent="0.25">
      <c r="A835" s="84"/>
      <c r="B835" s="73"/>
      <c r="C835" s="26" t="s">
        <v>1558</v>
      </c>
      <c r="D835" s="26" t="s">
        <v>1565</v>
      </c>
      <c r="E835" s="26" t="s">
        <v>1561</v>
      </c>
      <c r="F835" s="26" t="s">
        <v>1561</v>
      </c>
      <c r="G835" s="26" t="s">
        <v>1564</v>
      </c>
      <c r="H835" s="26" t="s">
        <v>1561</v>
      </c>
      <c r="I835" s="26" t="s">
        <v>1561</v>
      </c>
      <c r="J835" s="26" t="s">
        <v>1564</v>
      </c>
      <c r="K835" s="21" t="str">
        <f>IF(Tabela813[[#This Row],[C]]&lt;&gt;"",IF(Tabela813[[#This Row],[RED]]&lt;&gt;"",(Tabela813[[#This Row],[RED]] &amp; "."),"") &amp; CONCATENATE(Tabela813[[#This Row],[C]],".",Tabela813[[#This Row],[O]],".",Tabela813[[#This Row],[E]],".",Tabela813[[#This Row],[D1]],".",Tabela813[[#This Row],[D2]],".",Tabela813[[#This Row],[D3]],".",Tabela813[[#This Row],[T]],".",Tabela813[[#This Row],[D4]]),"")</f>
        <v>1.7.0.0.00.0.0.00</v>
      </c>
      <c r="L835" s="27" t="s">
        <v>322</v>
      </c>
      <c r="M835" s="21" t="str">
        <f t="shared" si="13"/>
        <v>S</v>
      </c>
      <c r="N835" s="21">
        <f>IF(VALUE(Tabela813[[#This Row],[RED]]) &gt; 0,1,0) + IF(VALUE(J835)&gt;0,8,IF(VALUE(I835)&gt;0,7,IF(VALUE(H835)&gt;0,6,IF(VALUE(G835)&gt;0,5,IF(VALUE(F835)&gt;0,4,IF(VALUE(E835)&gt;0,3,IF(VALUE(D835)&gt;0,2,1)))))))</f>
        <v>2</v>
      </c>
      <c r="O835" s="26" t="s">
        <v>45</v>
      </c>
      <c r="P835" s="1" t="s">
        <v>323</v>
      </c>
      <c r="Q835" s="1"/>
      <c r="R835" s="21"/>
      <c r="S835" s="7" t="str">
        <f>Tabela813[[#This Row],[NR]]&amp;" - "&amp;Tabela813[[#This Row],[Especificação]]</f>
        <v>1.7.0.0.00.0.0.00 - Transferências Correntes</v>
      </c>
      <c r="T835" s="7" t="str">
        <f>Tabela813[[#This Row],[NR]]&amp;" - "&amp;Tabela813[[#This Row],[Especificação]]</f>
        <v>1.7.0.0.00.0.0.00 - Transferências Correntes</v>
      </c>
      <c r="U835" s="7" t="str">
        <f>Tabela813[[#This Row],[NR]]&amp; " - "&amp;Tabela813[[#This Row],[Especificação]]</f>
        <v>1.7.0.0.00.0.0.00 - Transferências Correntes</v>
      </c>
    </row>
    <row r="836" spans="1:21" ht="45" x14ac:dyDescent="0.25">
      <c r="A836" s="84"/>
      <c r="B836" s="73"/>
      <c r="C836" s="26" t="s">
        <v>1558</v>
      </c>
      <c r="D836" s="26" t="s">
        <v>1565</v>
      </c>
      <c r="E836" s="26" t="s">
        <v>1558</v>
      </c>
      <c r="F836" s="26" t="s">
        <v>1561</v>
      </c>
      <c r="G836" s="26" t="s">
        <v>1564</v>
      </c>
      <c r="H836" s="26" t="s">
        <v>1561</v>
      </c>
      <c r="I836" s="26" t="s">
        <v>1561</v>
      </c>
      <c r="J836" s="26" t="s">
        <v>1564</v>
      </c>
      <c r="K836" s="21" t="str">
        <f>IF(Tabela813[[#This Row],[C]]&lt;&gt;"",IF(Tabela813[[#This Row],[RED]]&lt;&gt;"",(Tabela813[[#This Row],[RED]] &amp; "."),"") &amp; CONCATENATE(Tabela813[[#This Row],[C]],".",Tabela813[[#This Row],[O]],".",Tabela813[[#This Row],[E]],".",Tabela813[[#This Row],[D1]],".",Tabela813[[#This Row],[D2]],".",Tabela813[[#This Row],[D3]],".",Tabela813[[#This Row],[T]],".",Tabela813[[#This Row],[D4]]),"")</f>
        <v>1.7.1.0.00.0.0.00</v>
      </c>
      <c r="L836" s="27" t="s">
        <v>3803</v>
      </c>
      <c r="M836" s="21" t="str">
        <f t="shared" si="13"/>
        <v>S</v>
      </c>
      <c r="N836" s="21">
        <f>IF(VALUE(Tabela813[[#This Row],[RED]]) &gt; 0,1,0) + IF(VALUE(J836)&gt;0,8,IF(VALUE(I836)&gt;0,7,IF(VALUE(H836)&gt;0,6,IF(VALUE(G836)&gt;0,5,IF(VALUE(F836)&gt;0,4,IF(VALUE(E836)&gt;0,3,IF(VALUE(D836)&gt;0,2,1)))))))</f>
        <v>3</v>
      </c>
      <c r="O836" s="26" t="s">
        <v>45</v>
      </c>
      <c r="P836" s="1" t="s">
        <v>324</v>
      </c>
      <c r="Q836" s="1"/>
      <c r="R836" s="21"/>
      <c r="S836" s="7" t="str">
        <f>Tabela813[[#This Row],[NR]]&amp;" - "&amp;Tabela813[[#This Row],[Especificação]]</f>
        <v>1.7.1.0.00.0.0.00 - Transferências da União e de Suas Entidades</v>
      </c>
      <c r="T836" s="7" t="str">
        <f>Tabela813[[#This Row],[NR]]&amp;" - "&amp;Tabela813[[#This Row],[Especificação]]</f>
        <v>1.7.1.0.00.0.0.00 - Transferências da União e de Suas Entidades</v>
      </c>
      <c r="U836" s="7" t="str">
        <f>Tabela813[[#This Row],[NR]]&amp; " - "&amp;Tabela813[[#This Row],[Especificação]]</f>
        <v>1.7.1.0.00.0.0.00 - Transferências da União e de Suas Entidades</v>
      </c>
    </row>
    <row r="837" spans="1:21" ht="45" x14ac:dyDescent="0.25">
      <c r="A837" s="84"/>
      <c r="B837" s="73"/>
      <c r="C837" s="26" t="s">
        <v>1558</v>
      </c>
      <c r="D837" s="26" t="s">
        <v>1565</v>
      </c>
      <c r="E837" s="26" t="s">
        <v>1558</v>
      </c>
      <c r="F837" s="26" t="s">
        <v>1558</v>
      </c>
      <c r="G837" s="26" t="s">
        <v>1564</v>
      </c>
      <c r="H837" s="26" t="s">
        <v>1561</v>
      </c>
      <c r="I837" s="26" t="s">
        <v>1561</v>
      </c>
      <c r="J837" s="26" t="s">
        <v>1564</v>
      </c>
      <c r="K837" s="21" t="str">
        <f>IF(Tabela813[[#This Row],[C]]&lt;&gt;"",IF(Tabela813[[#This Row],[RED]]&lt;&gt;"",(Tabela813[[#This Row],[RED]] &amp; "."),"") &amp; CONCATENATE(Tabela813[[#This Row],[C]],".",Tabela813[[#This Row],[O]],".",Tabela813[[#This Row],[E]],".",Tabela813[[#This Row],[D1]],".",Tabela813[[#This Row],[D2]],".",Tabela813[[#This Row],[D3]],".",Tabela813[[#This Row],[T]],".",Tabela813[[#This Row],[D4]]),"")</f>
        <v>1.7.1.1.00.0.0.00</v>
      </c>
      <c r="L837" s="27" t="s">
        <v>325</v>
      </c>
      <c r="M837" s="21" t="str">
        <f t="shared" si="13"/>
        <v>S</v>
      </c>
      <c r="N837" s="21">
        <f>IF(VALUE(Tabela813[[#This Row],[RED]]) &gt; 0,1,0) + IF(VALUE(J837)&gt;0,8,IF(VALUE(I837)&gt;0,7,IF(VALUE(H837)&gt;0,6,IF(VALUE(G837)&gt;0,5,IF(VALUE(F837)&gt;0,4,IF(VALUE(E837)&gt;0,3,IF(VALUE(D837)&gt;0,2,1)))))))</f>
        <v>4</v>
      </c>
      <c r="O837" s="26" t="s">
        <v>45</v>
      </c>
      <c r="P837" s="1" t="s">
        <v>3071</v>
      </c>
      <c r="Q837" s="1"/>
      <c r="R837" s="21"/>
      <c r="S837" s="7" t="str">
        <f>Tabela813[[#This Row],[NR]]&amp;" - "&amp;Tabela813[[#This Row],[Especificação]]</f>
        <v>1.7.1.1.00.0.0.00 - Transferências Decorrentes de Participação na Receita da União</v>
      </c>
      <c r="T837" s="7" t="str">
        <f>Tabela813[[#This Row],[NR]]&amp;" - "&amp;Tabela813[[#This Row],[Especificação]]</f>
        <v>1.7.1.1.00.0.0.00 - Transferências Decorrentes de Participação na Receita da União</v>
      </c>
      <c r="U837" s="7" t="str">
        <f>Tabela813[[#This Row],[NR]]&amp; " - "&amp;Tabela813[[#This Row],[Especificação]]</f>
        <v>1.7.1.1.00.0.0.00 - Transferências Decorrentes de Participação na Receita da União</v>
      </c>
    </row>
    <row r="838" spans="1:21" x14ac:dyDescent="0.25">
      <c r="A838" s="84"/>
      <c r="B838" s="73"/>
      <c r="C838" s="26" t="s">
        <v>1558</v>
      </c>
      <c r="D838" s="26" t="s">
        <v>1565</v>
      </c>
      <c r="E838" s="26" t="s">
        <v>1558</v>
      </c>
      <c r="F838" s="26" t="s">
        <v>1558</v>
      </c>
      <c r="G838" s="26" t="s">
        <v>1596</v>
      </c>
      <c r="H838" s="26" t="s">
        <v>1561</v>
      </c>
      <c r="I838" s="26" t="s">
        <v>1561</v>
      </c>
      <c r="J838" s="26" t="s">
        <v>1564</v>
      </c>
      <c r="K838" s="21" t="str">
        <f>IF(Tabela813[[#This Row],[C]]&lt;&gt;"",IF(Tabela813[[#This Row],[RED]]&lt;&gt;"",(Tabela813[[#This Row],[RED]] &amp; "."),"") &amp; CONCATENATE(Tabela813[[#This Row],[C]],".",Tabela813[[#This Row],[O]],".",Tabela813[[#This Row],[E]],".",Tabela813[[#This Row],[D1]],".",Tabela813[[#This Row],[D2]],".",Tabela813[[#This Row],[D3]],".",Tabela813[[#This Row],[T]],".",Tabela813[[#This Row],[D4]]),"")</f>
        <v>1.7.1.1.51.0.0.00</v>
      </c>
      <c r="L838" s="27" t="s">
        <v>327</v>
      </c>
      <c r="M838" s="21" t="str">
        <f t="shared" si="13"/>
        <v>S</v>
      </c>
      <c r="N838" s="21">
        <f>IF(VALUE(Tabela813[[#This Row],[RED]]) &gt; 0,1,0) + IF(VALUE(J838)&gt;0,8,IF(VALUE(I838)&gt;0,7,IF(VALUE(H838)&gt;0,6,IF(VALUE(G838)&gt;0,5,IF(VALUE(F838)&gt;0,4,IF(VALUE(E838)&gt;0,3,IF(VALUE(D838)&gt;0,2,1)))))))</f>
        <v>5</v>
      </c>
      <c r="O838" s="26" t="s">
        <v>55</v>
      </c>
      <c r="P838" s="1" t="s">
        <v>328</v>
      </c>
      <c r="Q838" s="1"/>
      <c r="R838" s="21"/>
      <c r="S838" s="7" t="str">
        <f>Tabela813[[#This Row],[NR]]&amp;" - "&amp;Tabela813[[#This Row],[Especificação]]</f>
        <v>1.7.1.1.51.0.0.00 - Cota-Parte do Fundo de Participação dos Municípios - FPM</v>
      </c>
      <c r="T838" s="7" t="str">
        <f>Tabela813[[#This Row],[NR]]&amp;" - "&amp;Tabela813[[#This Row],[Especificação]]</f>
        <v>1.7.1.1.51.0.0.00 - Cota-Parte do Fundo de Participação dos Municípios - FPM</v>
      </c>
      <c r="U838" s="7" t="str">
        <f>Tabela813[[#This Row],[NR]]&amp; " - "&amp;Tabela813[[#This Row],[Especificação]]</f>
        <v>1.7.1.1.51.0.0.00 - Cota-Parte do Fundo de Participação dos Municípios - FPM</v>
      </c>
    </row>
    <row r="839" spans="1:21" ht="30" x14ac:dyDescent="0.25">
      <c r="A839" s="84"/>
      <c r="B839" s="73"/>
      <c r="C839" s="26" t="s">
        <v>1558</v>
      </c>
      <c r="D839" s="26" t="s">
        <v>1565</v>
      </c>
      <c r="E839" s="26" t="s">
        <v>1558</v>
      </c>
      <c r="F839" s="26" t="s">
        <v>1558</v>
      </c>
      <c r="G839" s="26" t="s">
        <v>1596</v>
      </c>
      <c r="H839" s="26" t="s">
        <v>1558</v>
      </c>
      <c r="I839" s="26" t="s">
        <v>1561</v>
      </c>
      <c r="J839" s="26" t="s">
        <v>1564</v>
      </c>
      <c r="K839" s="21" t="str">
        <f>IF(Tabela813[[#This Row],[C]]&lt;&gt;"",IF(Tabela813[[#This Row],[RED]]&lt;&gt;"",(Tabela813[[#This Row],[RED]] &amp; "."),"") &amp; CONCATENATE(Tabela813[[#This Row],[C]],".",Tabela813[[#This Row],[O]],".",Tabela813[[#This Row],[E]],".",Tabela813[[#This Row],[D1]],".",Tabela813[[#This Row],[D2]],".",Tabela813[[#This Row],[D3]],".",Tabela813[[#This Row],[T]],".",Tabela813[[#This Row],[D4]]),"")</f>
        <v>1.7.1.1.51.1.0.00</v>
      </c>
      <c r="L839" s="27" t="s">
        <v>329</v>
      </c>
      <c r="M839" s="21" t="str">
        <f t="shared" si="13"/>
        <v>S</v>
      </c>
      <c r="N839" s="21">
        <f>IF(VALUE(Tabela813[[#This Row],[RED]]) &gt; 0,1,0) + IF(VALUE(J839)&gt;0,8,IF(VALUE(I839)&gt;0,7,IF(VALUE(H839)&gt;0,6,IF(VALUE(G839)&gt;0,5,IF(VALUE(F839)&gt;0,4,IF(VALUE(E839)&gt;0,3,IF(VALUE(D839)&gt;0,2,1)))))))</f>
        <v>6</v>
      </c>
      <c r="O839" s="26" t="s">
        <v>55</v>
      </c>
      <c r="P839" s="1" t="s">
        <v>330</v>
      </c>
      <c r="Q839" s="1"/>
      <c r="R839" s="21"/>
      <c r="S839" s="7" t="str">
        <f>Tabela813[[#This Row],[NR]]&amp;" - "&amp;Tabela813[[#This Row],[Especificação]]</f>
        <v>1.7.1.1.51.1.0.00 - Cota-Parte do Fundo de Participação dos Municípios - Cota Mensal</v>
      </c>
      <c r="T839" s="7" t="str">
        <f>Tabela813[[#This Row],[NR]]&amp;" - "&amp;Tabela813[[#This Row],[Especificação]]</f>
        <v>1.7.1.1.51.1.0.00 - Cota-Parte do Fundo de Participação dos Municípios - Cota Mensal</v>
      </c>
      <c r="U839" s="7" t="str">
        <f>Tabela813[[#This Row],[NR]]&amp; " - "&amp;Tabela813[[#This Row],[Especificação]]</f>
        <v>1.7.1.1.51.1.0.00 - Cota-Parte do Fundo de Participação dos Municípios - Cota Mensal</v>
      </c>
    </row>
    <row r="840" spans="1:21" ht="30" x14ac:dyDescent="0.25">
      <c r="A840" s="84"/>
      <c r="B840" s="73"/>
      <c r="C840" s="26" t="s">
        <v>1558</v>
      </c>
      <c r="D840" s="26" t="s">
        <v>1565</v>
      </c>
      <c r="E840" s="26" t="s">
        <v>1558</v>
      </c>
      <c r="F840" s="26" t="s">
        <v>1558</v>
      </c>
      <c r="G840" s="26" t="s">
        <v>1596</v>
      </c>
      <c r="H840" s="26" t="s">
        <v>1558</v>
      </c>
      <c r="I840" s="26" t="s">
        <v>1558</v>
      </c>
      <c r="J840" s="26" t="s">
        <v>1564</v>
      </c>
      <c r="K840" s="21" t="str">
        <f>IF(Tabela813[[#This Row],[C]]&lt;&gt;"",IF(Tabela813[[#This Row],[RED]]&lt;&gt;"",(Tabela813[[#This Row],[RED]] &amp; "."),"") &amp; CONCATENATE(Tabela813[[#This Row],[C]],".",Tabela813[[#This Row],[O]],".",Tabela813[[#This Row],[E]],".",Tabela813[[#This Row],[D1]],".",Tabela813[[#This Row],[D2]],".",Tabela813[[#This Row],[D3]],".",Tabela813[[#This Row],[T]],".",Tabela813[[#This Row],[D4]]),"")</f>
        <v>1.7.1.1.51.1.1.00</v>
      </c>
      <c r="L840" s="27" t="s">
        <v>1350</v>
      </c>
      <c r="M840" s="21" t="str">
        <f t="shared" si="13"/>
        <v>A</v>
      </c>
      <c r="N840" s="21">
        <f>IF(VALUE(Tabela813[[#This Row],[RED]]) &gt; 0,1,0) + IF(VALUE(J840)&gt;0,8,IF(VALUE(I840)&gt;0,7,IF(VALUE(H840)&gt;0,6,IF(VALUE(G840)&gt;0,5,IF(VALUE(F840)&gt;0,4,IF(VALUE(E840)&gt;0,3,IF(VALUE(D840)&gt;0,2,1)))))))</f>
        <v>7</v>
      </c>
      <c r="O840" s="26" t="s">
        <v>55</v>
      </c>
      <c r="P840" s="1" t="s">
        <v>330</v>
      </c>
      <c r="Q840" s="1"/>
      <c r="R840" s="21"/>
      <c r="S840" s="7" t="str">
        <f>Tabela813[[#This Row],[NR]]&amp;" - "&amp;Tabela813[[#This Row],[Especificação]]</f>
        <v>1.7.1.1.51.1.1.00 - Cota-Parte do Fundo de Participação dos Municípios - Cota Mensal - Principal</v>
      </c>
      <c r="T840" s="7" t="str">
        <f>Tabela813[[#This Row],[NR]]&amp;" - "&amp;Tabela813[[#This Row],[Especificação]]</f>
        <v>1.7.1.1.51.1.1.00 - Cota-Parte do Fundo de Participação dos Municípios - Cota Mensal - Principal</v>
      </c>
      <c r="U840" s="7" t="str">
        <f>Tabela813[[#This Row],[NR]]&amp; " - "&amp;Tabela813[[#This Row],[Especificação]]</f>
        <v>1.7.1.1.51.1.1.00 - Cota-Parte do Fundo de Participação dos Municípios - Cota Mensal - Principal</v>
      </c>
    </row>
    <row r="841" spans="1:21" ht="30" x14ac:dyDescent="0.25">
      <c r="A841" s="84"/>
      <c r="B841" s="73"/>
      <c r="C841" s="40" t="s">
        <v>1558</v>
      </c>
      <c r="D841" s="40" t="s">
        <v>1565</v>
      </c>
      <c r="E841" s="40" t="s">
        <v>1558</v>
      </c>
      <c r="F841" s="40" t="s">
        <v>1558</v>
      </c>
      <c r="G841" s="40" t="s">
        <v>1596</v>
      </c>
      <c r="H841" s="40" t="s">
        <v>1567</v>
      </c>
      <c r="I841" s="40" t="s">
        <v>1561</v>
      </c>
      <c r="J841" s="40" t="s">
        <v>1564</v>
      </c>
      <c r="K841" s="16" t="str">
        <f>IF(Tabela813[[#This Row],[C]]&lt;&gt;"",IF(Tabela813[[#This Row],[RED]]&lt;&gt;"",(Tabela813[[#This Row],[RED]] &amp; "."),"") &amp; CONCATENATE(Tabela813[[#This Row],[C]],".",Tabela813[[#This Row],[O]],".",Tabela813[[#This Row],[E]],".",Tabela813[[#This Row],[D1]],".",Tabela813[[#This Row],[D2]],".",Tabela813[[#This Row],[D3]],".",Tabela813[[#This Row],[T]],".",Tabela813[[#This Row],[D4]]),"")</f>
        <v>1.7.1.1.51.2.0.00</v>
      </c>
      <c r="L841" s="43" t="s">
        <v>4602</v>
      </c>
      <c r="M841" s="16" t="str">
        <f t="shared" si="13"/>
        <v>S</v>
      </c>
      <c r="N841" s="16">
        <f>IF(VALUE(Tabela813[[#This Row],[RED]]) &gt; 0,1,0) + IF(VALUE(J841)&gt;0,8,IF(VALUE(I841)&gt;0,7,IF(VALUE(H841)&gt;0,6,IF(VALUE(G841)&gt;0,5,IF(VALUE(F841)&gt;0,4,IF(VALUE(E841)&gt;0,3,IF(VALUE(D841)&gt;0,2,1)))))))</f>
        <v>6</v>
      </c>
      <c r="O841" s="40" t="s">
        <v>55</v>
      </c>
      <c r="P841" s="15" t="s">
        <v>4603</v>
      </c>
      <c r="Q841" s="1"/>
      <c r="R841" s="21" t="s">
        <v>10</v>
      </c>
      <c r="S841" s="7" t="str">
        <f>Tabela813[[#This Row],[NR]]&amp;" - "&amp;Tabela813[[#This Row],[Especificação]]</f>
        <v>1.7.1.1.51.2.0.00 - Cota-Parte do Fundo de Participação dos Municípios - Cotas Extraordinárias</v>
      </c>
      <c r="T841" s="7" t="str">
        <f>Tabela813[[#This Row],[NR]]&amp;" - "&amp;Tabela813[[#This Row],[Especificação]]</f>
        <v>1.7.1.1.51.2.0.00 - Cota-Parte do Fundo de Participação dos Municípios - Cotas Extraordinárias</v>
      </c>
      <c r="U841" s="7" t="str">
        <f>Tabela813[[#This Row],[NR]]&amp; " - "&amp;Tabela813[[#This Row],[Especificação]]</f>
        <v>1.7.1.1.51.2.0.00 - Cota-Parte do Fundo de Participação dos Municípios - Cotas Extraordinárias</v>
      </c>
    </row>
    <row r="842" spans="1:21" ht="30" x14ac:dyDescent="0.25">
      <c r="A842" s="84"/>
      <c r="B842" s="73"/>
      <c r="C842" s="40" t="s">
        <v>1558</v>
      </c>
      <c r="D842" s="40" t="s">
        <v>1565</v>
      </c>
      <c r="E842" s="40" t="s">
        <v>1558</v>
      </c>
      <c r="F842" s="40" t="s">
        <v>1558</v>
      </c>
      <c r="G842" s="40" t="s">
        <v>1596</v>
      </c>
      <c r="H842" s="40" t="s">
        <v>1567</v>
      </c>
      <c r="I842" s="40" t="s">
        <v>1558</v>
      </c>
      <c r="J842" s="40" t="s">
        <v>1564</v>
      </c>
      <c r="K842" s="16" t="str">
        <f>IF(Tabela813[[#This Row],[C]]&lt;&gt;"",IF(Tabela813[[#This Row],[RED]]&lt;&gt;"",(Tabela813[[#This Row],[RED]] &amp; "."),"") &amp; CONCATENATE(Tabela813[[#This Row],[C]],".",Tabela813[[#This Row],[O]],".",Tabela813[[#This Row],[E]],".",Tabela813[[#This Row],[D1]],".",Tabela813[[#This Row],[D2]],".",Tabela813[[#This Row],[D3]],".",Tabela813[[#This Row],[T]],".",Tabela813[[#This Row],[D4]]),"")</f>
        <v>1.7.1.1.51.2.1.00</v>
      </c>
      <c r="L842" s="43" t="s">
        <v>6573</v>
      </c>
      <c r="M842" s="16" t="str">
        <f t="shared" si="13"/>
        <v>A</v>
      </c>
      <c r="N842" s="16">
        <f>IF(VALUE(Tabela813[[#This Row],[RED]]) &gt; 0,1,0) + IF(VALUE(J842)&gt;0,8,IF(VALUE(I842)&gt;0,7,IF(VALUE(H842)&gt;0,6,IF(VALUE(G842)&gt;0,5,IF(VALUE(F842)&gt;0,4,IF(VALUE(E842)&gt;0,3,IF(VALUE(D842)&gt;0,2,1)))))))</f>
        <v>7</v>
      </c>
      <c r="O842" s="40" t="s">
        <v>55</v>
      </c>
      <c r="P842" s="15" t="s">
        <v>4603</v>
      </c>
      <c r="Q842" s="1"/>
      <c r="R842" s="21" t="s">
        <v>10</v>
      </c>
      <c r="S842" s="7" t="str">
        <f>Tabela813[[#This Row],[NR]]&amp;" - "&amp;Tabela813[[#This Row],[Especificação]]</f>
        <v>1.7.1.1.51.2.1.00 - Cota-Parte do Fundo de Participação dos Municípios - Cotas Extraordinárias - Principal</v>
      </c>
      <c r="T842" s="7" t="str">
        <f>Tabela813[[#This Row],[NR]]&amp;" - "&amp;Tabela813[[#This Row],[Especificação]]</f>
        <v>1.7.1.1.51.2.1.00 - Cota-Parte do Fundo de Participação dos Municípios - Cotas Extraordinárias - Principal</v>
      </c>
      <c r="U842" s="7" t="str">
        <f>Tabela813[[#This Row],[NR]]&amp; " - "&amp;Tabela813[[#This Row],[Especificação]]</f>
        <v>1.7.1.1.51.2.1.00 - Cota-Parte do Fundo de Participação dos Municípios - Cotas Extraordinárias - Principal</v>
      </c>
    </row>
    <row r="843" spans="1:21" ht="30" x14ac:dyDescent="0.25">
      <c r="A843" s="84"/>
      <c r="B843" s="73"/>
      <c r="C843" s="26" t="s">
        <v>1558</v>
      </c>
      <c r="D843" s="26" t="s">
        <v>1565</v>
      </c>
      <c r="E843" s="26" t="s">
        <v>1558</v>
      </c>
      <c r="F843" s="26" t="s">
        <v>1558</v>
      </c>
      <c r="G843" s="26" t="s">
        <v>1598</v>
      </c>
      <c r="H843" s="26" t="s">
        <v>1561</v>
      </c>
      <c r="I843" s="26" t="s">
        <v>1561</v>
      </c>
      <c r="J843" s="26" t="s">
        <v>1564</v>
      </c>
      <c r="K843" s="21" t="str">
        <f>IF(Tabela813[[#This Row],[C]]&lt;&gt;"",IF(Tabela813[[#This Row],[RED]]&lt;&gt;"",(Tabela813[[#This Row],[RED]] &amp; "."),"") &amp; CONCATENATE(Tabela813[[#This Row],[C]],".",Tabela813[[#This Row],[O]],".",Tabela813[[#This Row],[E]],".",Tabela813[[#This Row],[D1]],".",Tabela813[[#This Row],[D2]],".",Tabela813[[#This Row],[D3]],".",Tabela813[[#This Row],[T]],".",Tabela813[[#This Row],[D4]]),"")</f>
        <v>1.7.1.1.52.0.0.00</v>
      </c>
      <c r="L843" s="27" t="s">
        <v>3806</v>
      </c>
      <c r="M843" s="21" t="str">
        <f t="shared" si="13"/>
        <v>S</v>
      </c>
      <c r="N843" s="21">
        <f>IF(VALUE(Tabela813[[#This Row],[RED]]) &gt; 0,1,0) + IF(VALUE(J843)&gt;0,8,IF(VALUE(I843)&gt;0,7,IF(VALUE(H843)&gt;0,6,IF(VALUE(G843)&gt;0,5,IF(VALUE(F843)&gt;0,4,IF(VALUE(E843)&gt;0,3,IF(VALUE(D843)&gt;0,2,1)))))))</f>
        <v>5</v>
      </c>
      <c r="O843" s="26" t="s">
        <v>55</v>
      </c>
      <c r="P843" s="1" t="s">
        <v>331</v>
      </c>
      <c r="Q843" s="1"/>
      <c r="R843" s="21"/>
      <c r="S843" s="7" t="str">
        <f>Tabela813[[#This Row],[NR]]&amp;" - "&amp;Tabela813[[#This Row],[Especificação]]</f>
        <v>1.7.1.1.52.0.0.00 - Cota-Parte do Imposto sobre a Propriedade Territorial Rural</v>
      </c>
      <c r="T843" s="7" t="str">
        <f>Tabela813[[#This Row],[NR]]&amp;" - "&amp;Tabela813[[#This Row],[Especificação]]</f>
        <v>1.7.1.1.52.0.0.00 - Cota-Parte do Imposto sobre a Propriedade Territorial Rural</v>
      </c>
      <c r="U843" s="7" t="str">
        <f>Tabela813[[#This Row],[NR]]&amp; " - "&amp;Tabela813[[#This Row],[Especificação]]</f>
        <v>1.7.1.1.52.0.0.00 - Cota-Parte do Imposto sobre a Propriedade Territorial Rural</v>
      </c>
    </row>
    <row r="844" spans="1:21" ht="30" x14ac:dyDescent="0.25">
      <c r="A844" s="84"/>
      <c r="B844" s="73"/>
      <c r="C844" s="26" t="s">
        <v>1558</v>
      </c>
      <c r="D844" s="26" t="s">
        <v>1565</v>
      </c>
      <c r="E844" s="26" t="s">
        <v>1558</v>
      </c>
      <c r="F844" s="26" t="s">
        <v>1558</v>
      </c>
      <c r="G844" s="26" t="s">
        <v>1598</v>
      </c>
      <c r="H844" s="26" t="s">
        <v>1561</v>
      </c>
      <c r="I844" s="26" t="s">
        <v>1558</v>
      </c>
      <c r="J844" s="26" t="s">
        <v>1564</v>
      </c>
      <c r="K844" s="21" t="str">
        <f>IF(Tabela813[[#This Row],[C]]&lt;&gt;"",IF(Tabela813[[#This Row],[RED]]&lt;&gt;"",(Tabela813[[#This Row],[RED]] &amp; "."),"") &amp; CONCATENATE(Tabela813[[#This Row],[C]],".",Tabela813[[#This Row],[O]],".",Tabela813[[#This Row],[E]],".",Tabela813[[#This Row],[D1]],".",Tabela813[[#This Row],[D2]],".",Tabela813[[#This Row],[D3]],".",Tabela813[[#This Row],[T]],".",Tabela813[[#This Row],[D4]]),"")</f>
        <v>1.7.1.1.52.0.1.00</v>
      </c>
      <c r="L844" s="27" t="s">
        <v>3807</v>
      </c>
      <c r="M844" s="21" t="str">
        <f t="shared" si="13"/>
        <v>A</v>
      </c>
      <c r="N844" s="21">
        <f>IF(VALUE(Tabela813[[#This Row],[RED]]) &gt; 0,1,0) + IF(VALUE(J844)&gt;0,8,IF(VALUE(I844)&gt;0,7,IF(VALUE(H844)&gt;0,6,IF(VALUE(G844)&gt;0,5,IF(VALUE(F844)&gt;0,4,IF(VALUE(E844)&gt;0,3,IF(VALUE(D844)&gt;0,2,1)))))))</f>
        <v>7</v>
      </c>
      <c r="O844" s="26" t="s">
        <v>55</v>
      </c>
      <c r="P844" s="1" t="s">
        <v>331</v>
      </c>
      <c r="Q844" s="1"/>
      <c r="R844" s="21"/>
      <c r="S844" s="7" t="str">
        <f>Tabela813[[#This Row],[NR]]&amp;" - "&amp;Tabela813[[#This Row],[Especificação]]</f>
        <v>1.7.1.1.52.0.1.00 - Cota-Parte do Imposto sobre a Propriedade Territorial Rural - Principal</v>
      </c>
      <c r="T844" s="7" t="str">
        <f>Tabela813[[#This Row],[NR]]&amp;" - "&amp;Tabela813[[#This Row],[Especificação]]</f>
        <v>1.7.1.1.52.0.1.00 - Cota-Parte do Imposto sobre a Propriedade Territorial Rural - Principal</v>
      </c>
      <c r="U844" s="7" t="str">
        <f>Tabela813[[#This Row],[NR]]&amp; " - "&amp;Tabela813[[#This Row],[Especificação]]</f>
        <v>1.7.1.1.52.0.1.00 - Cota-Parte do Imposto sobre a Propriedade Territorial Rural - Principal</v>
      </c>
    </row>
    <row r="845" spans="1:21" ht="30" x14ac:dyDescent="0.25">
      <c r="A845" s="84"/>
      <c r="B845" s="73"/>
      <c r="C845" s="26" t="s">
        <v>1558</v>
      </c>
      <c r="D845" s="26" t="s">
        <v>1565</v>
      </c>
      <c r="E845" s="26" t="s">
        <v>1558</v>
      </c>
      <c r="F845" s="26" t="s">
        <v>1558</v>
      </c>
      <c r="G845" s="26" t="s">
        <v>1595</v>
      </c>
      <c r="H845" s="26" t="s">
        <v>1561</v>
      </c>
      <c r="I845" s="26" t="s">
        <v>1561</v>
      </c>
      <c r="J845" s="26" t="s">
        <v>1564</v>
      </c>
      <c r="K845" s="21" t="str">
        <f>IF(Tabela813[[#This Row],[C]]&lt;&gt;"",IF(Tabela813[[#This Row],[RED]]&lt;&gt;"",(Tabela813[[#This Row],[RED]] &amp; "."),"") &amp; CONCATENATE(Tabela813[[#This Row],[C]],".",Tabela813[[#This Row],[O]],".",Tabela813[[#This Row],[E]],".",Tabela813[[#This Row],[D1]],".",Tabela813[[#This Row],[D2]],".",Tabela813[[#This Row],[D3]],".",Tabela813[[#This Row],[T]],".",Tabela813[[#This Row],[D4]]),"")</f>
        <v>1.7.1.1.53.0.0.00</v>
      </c>
      <c r="L845" s="27" t="s">
        <v>6648</v>
      </c>
      <c r="M845" s="21" t="str">
        <f t="shared" si="13"/>
        <v>S</v>
      </c>
      <c r="N845" s="21">
        <f>IF(VALUE(Tabela813[[#This Row],[RED]]) &gt; 0,1,0) + IF(VALUE(J845)&gt;0,8,IF(VALUE(I845)&gt;0,7,IF(VALUE(H845)&gt;0,6,IF(VALUE(G845)&gt;0,5,IF(VALUE(F845)&gt;0,4,IF(VALUE(E845)&gt;0,3,IF(VALUE(D845)&gt;0,2,1)))))))</f>
        <v>5</v>
      </c>
      <c r="O845" s="26" t="s">
        <v>55</v>
      </c>
      <c r="P845" s="1" t="s">
        <v>333</v>
      </c>
      <c r="Q845" s="1"/>
      <c r="R845" s="21"/>
      <c r="S845" s="7" t="str">
        <f>Tabela813[[#This Row],[NR]]&amp;" - "&amp;Tabela813[[#This Row],[Especificação]]</f>
        <v>1.7.1.1.53.0.0.00 - Cota-Parte do Imposto sobre Produtos Industrializados - Estados Exportadores de Produtos Industrializados</v>
      </c>
      <c r="T845" s="7" t="str">
        <f>Tabela813[[#This Row],[NR]]&amp;" - "&amp;Tabela813[[#This Row],[Especificação]]</f>
        <v>1.7.1.1.53.0.0.00 - Cota-Parte do Imposto sobre Produtos Industrializados - Estados Exportadores de Produtos Industrializados</v>
      </c>
      <c r="U845" s="7" t="str">
        <f>Tabela813[[#This Row],[NR]]&amp; " - "&amp;Tabela813[[#This Row],[Especificação]]</f>
        <v>1.7.1.1.53.0.0.00 - Cota-Parte do Imposto sobre Produtos Industrializados - Estados Exportadores de Produtos Industrializados</v>
      </c>
    </row>
    <row r="846" spans="1:21" ht="30" x14ac:dyDescent="0.25">
      <c r="A846" s="84"/>
      <c r="B846" s="73"/>
      <c r="C846" s="26" t="s">
        <v>1558</v>
      </c>
      <c r="D846" s="26" t="s">
        <v>1565</v>
      </c>
      <c r="E846" s="26" t="s">
        <v>1558</v>
      </c>
      <c r="F846" s="26" t="s">
        <v>1558</v>
      </c>
      <c r="G846" s="26" t="s">
        <v>1595</v>
      </c>
      <c r="H846" s="26" t="s">
        <v>1561</v>
      </c>
      <c r="I846" s="26" t="s">
        <v>1558</v>
      </c>
      <c r="J846" s="26" t="s">
        <v>1564</v>
      </c>
      <c r="K846" s="21" t="str">
        <f>IF(Tabela813[[#This Row],[C]]&lt;&gt;"",IF(Tabela813[[#This Row],[RED]]&lt;&gt;"",(Tabela813[[#This Row],[RED]] &amp; "."),"") &amp; CONCATENATE(Tabela813[[#This Row],[C]],".",Tabela813[[#This Row],[O]],".",Tabela813[[#This Row],[E]],".",Tabela813[[#This Row],[D1]],".",Tabela813[[#This Row],[D2]],".",Tabela813[[#This Row],[D3]],".",Tabela813[[#This Row],[T]],".",Tabela813[[#This Row],[D4]]),"")</f>
        <v>1.7.1.1.53.0.1.00</v>
      </c>
      <c r="L846" s="27" t="s">
        <v>3808</v>
      </c>
      <c r="M846" s="21" t="str">
        <f t="shared" si="13"/>
        <v>A</v>
      </c>
      <c r="N846" s="21">
        <f>IF(VALUE(Tabela813[[#This Row],[RED]]) &gt; 0,1,0) + IF(VALUE(J846)&gt;0,8,IF(VALUE(I846)&gt;0,7,IF(VALUE(H846)&gt;0,6,IF(VALUE(G846)&gt;0,5,IF(VALUE(F846)&gt;0,4,IF(VALUE(E846)&gt;0,3,IF(VALUE(D846)&gt;0,2,1)))))))</f>
        <v>7</v>
      </c>
      <c r="O846" s="26" t="s">
        <v>55</v>
      </c>
      <c r="P846" s="1" t="s">
        <v>333</v>
      </c>
      <c r="Q846" s="1"/>
      <c r="R846" s="21"/>
      <c r="S846" s="7" t="str">
        <f>Tabela813[[#This Row],[NR]]&amp;" - "&amp;Tabela813[[#This Row],[Especificação]]</f>
        <v>1.7.1.1.53.0.1.00 - Cota-Parte do Imposto sobre Produtos Industrializados - Estados Exportadores de Produtos Industrializados - Principal</v>
      </c>
      <c r="T846" s="7" t="str">
        <f>Tabela813[[#This Row],[NR]]&amp;" - "&amp;Tabela813[[#This Row],[Especificação]]</f>
        <v>1.7.1.1.53.0.1.00 - Cota-Parte do Imposto sobre Produtos Industrializados - Estados Exportadores de Produtos Industrializados - Principal</v>
      </c>
      <c r="U846" s="7" t="str">
        <f>Tabela813[[#This Row],[NR]]&amp; " - "&amp;Tabela813[[#This Row],[Especificação]]</f>
        <v>1.7.1.1.53.0.1.00 - Cota-Parte do Imposto sobre Produtos Industrializados - Estados Exportadores de Produtos Industrializados - Principal</v>
      </c>
    </row>
    <row r="847" spans="1:21" ht="30" x14ac:dyDescent="0.25">
      <c r="A847" s="84"/>
      <c r="B847" s="73"/>
      <c r="C847" s="26" t="s">
        <v>1558</v>
      </c>
      <c r="D847" s="26" t="s">
        <v>1565</v>
      </c>
      <c r="E847" s="26" t="s">
        <v>1558</v>
      </c>
      <c r="F847" s="26" t="s">
        <v>1558</v>
      </c>
      <c r="G847" s="26" t="s">
        <v>1599</v>
      </c>
      <c r="H847" s="26" t="s">
        <v>1561</v>
      </c>
      <c r="I847" s="26" t="s">
        <v>1561</v>
      </c>
      <c r="J847" s="26" t="s">
        <v>1564</v>
      </c>
      <c r="K847" s="21" t="str">
        <f>IF(Tabela813[[#This Row],[C]]&lt;&gt;"",IF(Tabela813[[#This Row],[RED]]&lt;&gt;"",(Tabela813[[#This Row],[RED]] &amp; "."),"") &amp; CONCATENATE(Tabela813[[#This Row],[C]],".",Tabela813[[#This Row],[O]],".",Tabela813[[#This Row],[E]],".",Tabela813[[#This Row],[D1]],".",Tabela813[[#This Row],[D2]],".",Tabela813[[#This Row],[D3]],".",Tabela813[[#This Row],[T]],".",Tabela813[[#This Row],[D4]]),"")</f>
        <v>1.7.1.1.54.0.0.00</v>
      </c>
      <c r="L847" s="27" t="s">
        <v>334</v>
      </c>
      <c r="M847" s="21" t="str">
        <f t="shared" si="13"/>
        <v>S</v>
      </c>
      <c r="N847" s="21">
        <f>IF(VALUE(Tabela813[[#This Row],[RED]]) &gt; 0,1,0) + IF(VALUE(J847)&gt;0,8,IF(VALUE(I847)&gt;0,7,IF(VALUE(H847)&gt;0,6,IF(VALUE(G847)&gt;0,5,IF(VALUE(F847)&gt;0,4,IF(VALUE(E847)&gt;0,3,IF(VALUE(D847)&gt;0,2,1)))))))</f>
        <v>5</v>
      </c>
      <c r="O847" s="26" t="s">
        <v>55</v>
      </c>
      <c r="P847" s="1" t="s">
        <v>4203</v>
      </c>
      <c r="Q847" s="1"/>
      <c r="R847" s="21"/>
      <c r="S847" s="7" t="str">
        <f>Tabela813[[#This Row],[NR]]&amp;" - "&amp;Tabela813[[#This Row],[Especificação]]</f>
        <v>1.7.1.1.54.0.0.00 - Cota-Parte da Contribuição de Intervenção no Domínio Econômico</v>
      </c>
      <c r="T847" s="7" t="str">
        <f>Tabela813[[#This Row],[NR]]&amp;" - "&amp;Tabela813[[#This Row],[Especificação]]</f>
        <v>1.7.1.1.54.0.0.00 - Cota-Parte da Contribuição de Intervenção no Domínio Econômico</v>
      </c>
      <c r="U847" s="7" t="str">
        <f>Tabela813[[#This Row],[NR]]&amp; " - "&amp;Tabela813[[#This Row],[Especificação]]</f>
        <v>1.7.1.1.54.0.0.00 - Cota-Parte da Contribuição de Intervenção no Domínio Econômico</v>
      </c>
    </row>
    <row r="848" spans="1:21" ht="30" x14ac:dyDescent="0.25">
      <c r="A848" s="84"/>
      <c r="B848" s="73"/>
      <c r="C848" s="26" t="s">
        <v>1558</v>
      </c>
      <c r="D848" s="26" t="s">
        <v>1565</v>
      </c>
      <c r="E848" s="26" t="s">
        <v>1558</v>
      </c>
      <c r="F848" s="26" t="s">
        <v>1558</v>
      </c>
      <c r="G848" s="26" t="s">
        <v>1599</v>
      </c>
      <c r="H848" s="26" t="s">
        <v>1561</v>
      </c>
      <c r="I848" s="26" t="s">
        <v>1558</v>
      </c>
      <c r="J848" s="26" t="s">
        <v>1564</v>
      </c>
      <c r="K848" s="21" t="str">
        <f>IF(Tabela813[[#This Row],[C]]&lt;&gt;"",IF(Tabela813[[#This Row],[RED]]&lt;&gt;"",(Tabela813[[#This Row],[RED]] &amp; "."),"") &amp; CONCATENATE(Tabela813[[#This Row],[C]],".",Tabela813[[#This Row],[O]],".",Tabela813[[#This Row],[E]],".",Tabela813[[#This Row],[D1]],".",Tabela813[[#This Row],[D2]],".",Tabela813[[#This Row],[D3]],".",Tabela813[[#This Row],[T]],".",Tabela813[[#This Row],[D4]]),"")</f>
        <v>1.7.1.1.54.0.1.00</v>
      </c>
      <c r="L848" s="27" t="s">
        <v>1351</v>
      </c>
      <c r="M848" s="21" t="str">
        <f t="shared" si="13"/>
        <v>A</v>
      </c>
      <c r="N848" s="21">
        <f>IF(VALUE(Tabela813[[#This Row],[RED]]) &gt; 0,1,0) + IF(VALUE(J848)&gt;0,8,IF(VALUE(I848)&gt;0,7,IF(VALUE(H848)&gt;0,6,IF(VALUE(G848)&gt;0,5,IF(VALUE(F848)&gt;0,4,IF(VALUE(E848)&gt;0,3,IF(VALUE(D848)&gt;0,2,1)))))))</f>
        <v>7</v>
      </c>
      <c r="O848" s="26" t="s">
        <v>55</v>
      </c>
      <c r="P848" s="1" t="s">
        <v>4203</v>
      </c>
      <c r="Q848" s="1"/>
      <c r="R848" s="21"/>
      <c r="S848" s="7" t="str">
        <f>Tabela813[[#This Row],[NR]]&amp;" - "&amp;Tabela813[[#This Row],[Especificação]]</f>
        <v>1.7.1.1.54.0.1.00 - Cota-Parte da Contribuição de Intervenção no Domínio Econômico - Principal</v>
      </c>
      <c r="T848" s="7" t="str">
        <f>Tabela813[[#This Row],[NR]]&amp;" - "&amp;Tabela813[[#This Row],[Especificação]]</f>
        <v>1.7.1.1.54.0.1.00 - Cota-Parte da Contribuição de Intervenção no Domínio Econômico - Principal</v>
      </c>
      <c r="U848" s="7" t="str">
        <f>Tabela813[[#This Row],[NR]]&amp; " - "&amp;Tabela813[[#This Row],[Especificação]]</f>
        <v>1.7.1.1.54.0.1.00 - Cota-Parte da Contribuição de Intervenção no Domínio Econômico - Principal</v>
      </c>
    </row>
    <row r="849" spans="1:21" ht="30" x14ac:dyDescent="0.25">
      <c r="A849" s="84"/>
      <c r="B849" s="73"/>
      <c r="C849" s="26" t="s">
        <v>1558</v>
      </c>
      <c r="D849" s="26" t="s">
        <v>1565</v>
      </c>
      <c r="E849" s="26" t="s">
        <v>1558</v>
      </c>
      <c r="F849" s="26" t="s">
        <v>1558</v>
      </c>
      <c r="G849" s="26" t="s">
        <v>1600</v>
      </c>
      <c r="H849" s="26" t="s">
        <v>1561</v>
      </c>
      <c r="I849" s="26" t="s">
        <v>1561</v>
      </c>
      <c r="J849" s="26" t="s">
        <v>1564</v>
      </c>
      <c r="K849" s="21" t="str">
        <f>IF(Tabela813[[#This Row],[C]]&lt;&gt;"",IF(Tabela813[[#This Row],[RED]]&lt;&gt;"",(Tabela813[[#This Row],[RED]] &amp; "."),"") &amp; CONCATENATE(Tabela813[[#This Row],[C]],".",Tabela813[[#This Row],[O]],".",Tabela813[[#This Row],[E]],".",Tabela813[[#This Row],[D1]],".",Tabela813[[#This Row],[D2]],".",Tabela813[[#This Row],[D3]],".",Tabela813[[#This Row],[T]],".",Tabela813[[#This Row],[D4]]),"")</f>
        <v>1.7.1.1.55.0.0.00</v>
      </c>
      <c r="L849" s="27" t="s">
        <v>6649</v>
      </c>
      <c r="M849" s="21" t="str">
        <f t="shared" si="13"/>
        <v>S</v>
      </c>
      <c r="N849" s="21">
        <f>IF(VALUE(Tabela813[[#This Row],[RED]]) &gt; 0,1,0) + IF(VALUE(J849)&gt;0,8,IF(VALUE(I849)&gt;0,7,IF(VALUE(H849)&gt;0,6,IF(VALUE(G849)&gt;0,5,IF(VALUE(F849)&gt;0,4,IF(VALUE(E849)&gt;0,3,IF(VALUE(D849)&gt;0,2,1)))))))</f>
        <v>5</v>
      </c>
      <c r="O849" s="26" t="s">
        <v>55</v>
      </c>
      <c r="P849" s="1" t="s">
        <v>336</v>
      </c>
      <c r="Q849" s="1"/>
      <c r="R849" s="21"/>
      <c r="S849" s="7" t="str">
        <f>Tabela813[[#This Row],[NR]]&amp;" - "&amp;Tabela813[[#This Row],[Especificação]]</f>
        <v>1.7.1.1.55.0.0.00 - Cota-Parte do Imposto sobre Operações de Crédito, Câmbio e Seguro, ou Relativas a Títulos ou Valores Mobiliários - Comercialização do Ouro</v>
      </c>
      <c r="T849" s="7" t="str">
        <f>Tabela813[[#This Row],[NR]]&amp;" - "&amp;Tabela813[[#This Row],[Especificação]]</f>
        <v>1.7.1.1.55.0.0.00 - Cota-Parte do Imposto sobre Operações de Crédito, Câmbio e Seguro, ou Relativas a Títulos ou Valores Mobiliários - Comercialização do Ouro</v>
      </c>
      <c r="U849" s="7" t="str">
        <f>Tabela813[[#This Row],[NR]]&amp; " - "&amp;Tabela813[[#This Row],[Especificação]]</f>
        <v>1.7.1.1.55.0.0.00 - Cota-Parte do Imposto sobre Operações de Crédito, Câmbio e Seguro, ou Relativas a Títulos ou Valores Mobiliários - Comercialização do Ouro</v>
      </c>
    </row>
    <row r="850" spans="1:21" ht="45" x14ac:dyDescent="0.25">
      <c r="A850" s="84"/>
      <c r="B850" s="73"/>
      <c r="C850" s="26" t="s">
        <v>1558</v>
      </c>
      <c r="D850" s="26" t="s">
        <v>1565</v>
      </c>
      <c r="E850" s="26" t="s">
        <v>1558</v>
      </c>
      <c r="F850" s="26" t="s">
        <v>1558</v>
      </c>
      <c r="G850" s="26" t="s">
        <v>1600</v>
      </c>
      <c r="H850" s="26" t="s">
        <v>1561</v>
      </c>
      <c r="I850" s="26" t="s">
        <v>1558</v>
      </c>
      <c r="J850" s="26" t="s">
        <v>1564</v>
      </c>
      <c r="K850" s="21" t="str">
        <f>IF(Tabela813[[#This Row],[C]]&lt;&gt;"",IF(Tabela813[[#This Row],[RED]]&lt;&gt;"",(Tabela813[[#This Row],[RED]] &amp; "."),"") &amp; CONCATENATE(Tabela813[[#This Row],[C]],".",Tabela813[[#This Row],[O]],".",Tabela813[[#This Row],[E]],".",Tabela813[[#This Row],[D1]],".",Tabela813[[#This Row],[D2]],".",Tabela813[[#This Row],[D3]],".",Tabela813[[#This Row],[T]],".",Tabela813[[#This Row],[D4]]),"")</f>
        <v>1.7.1.1.55.0.1.00</v>
      </c>
      <c r="L850" s="27" t="s">
        <v>3809</v>
      </c>
      <c r="M850" s="21" t="str">
        <f t="shared" si="13"/>
        <v>A</v>
      </c>
      <c r="N850" s="21">
        <f>IF(VALUE(Tabela813[[#This Row],[RED]]) &gt; 0,1,0) + IF(VALUE(J850)&gt;0,8,IF(VALUE(I850)&gt;0,7,IF(VALUE(H850)&gt;0,6,IF(VALUE(G850)&gt;0,5,IF(VALUE(F850)&gt;0,4,IF(VALUE(E850)&gt;0,3,IF(VALUE(D850)&gt;0,2,1)))))))</f>
        <v>7</v>
      </c>
      <c r="O850" s="26" t="s">
        <v>55</v>
      </c>
      <c r="P850" s="1" t="s">
        <v>336</v>
      </c>
      <c r="Q850" s="1"/>
      <c r="R850" s="21"/>
      <c r="S850" s="7" t="str">
        <f>Tabela813[[#This Row],[NR]]&amp;" - "&amp;Tabela813[[#This Row],[Especificação]]</f>
        <v>1.7.1.1.55.0.1.00 - Cota-Parte do Imposto sobre Operações de Crédito, Câmbio e Seguro, ou Relativas a Títulos ou Valores Mobiliários - Comercialização do Ouro - Principal</v>
      </c>
      <c r="T850" s="7" t="str">
        <f>Tabela813[[#This Row],[NR]]&amp;" - "&amp;Tabela813[[#This Row],[Especificação]]</f>
        <v>1.7.1.1.55.0.1.00 - Cota-Parte do Imposto sobre Operações de Crédito, Câmbio e Seguro, ou Relativas a Títulos ou Valores Mobiliários - Comercialização do Ouro - Principal</v>
      </c>
      <c r="U850" s="7" t="str">
        <f>Tabela813[[#This Row],[NR]]&amp; " - "&amp;Tabela813[[#This Row],[Especificação]]</f>
        <v>1.7.1.1.55.0.1.00 - Cota-Parte do Imposto sobre Operações de Crédito, Câmbio e Seguro, ou Relativas a Títulos ou Valores Mobiliários - Comercialização do Ouro - Principal</v>
      </c>
    </row>
    <row r="851" spans="1:21" ht="30" x14ac:dyDescent="0.25">
      <c r="A851" s="84"/>
      <c r="B851" s="73"/>
      <c r="C851" s="26" t="s">
        <v>1558</v>
      </c>
      <c r="D851" s="26" t="s">
        <v>1565</v>
      </c>
      <c r="E851" s="26" t="s">
        <v>1558</v>
      </c>
      <c r="F851" s="26" t="s">
        <v>1558</v>
      </c>
      <c r="G851" s="26" t="s">
        <v>1597</v>
      </c>
      <c r="H851" s="26" t="s">
        <v>1561</v>
      </c>
      <c r="I851" s="26" t="s">
        <v>1561</v>
      </c>
      <c r="J851" s="26" t="s">
        <v>1564</v>
      </c>
      <c r="K851" s="21" t="str">
        <f>IF(Tabela813[[#This Row],[C]]&lt;&gt;"",IF(Tabela813[[#This Row],[RED]]&lt;&gt;"",(Tabela813[[#This Row],[RED]] &amp; "."),"") &amp; CONCATENATE(Tabela813[[#This Row],[C]],".",Tabela813[[#This Row],[O]],".",Tabela813[[#This Row],[E]],".",Tabela813[[#This Row],[D1]],".",Tabela813[[#This Row],[D2]],".",Tabela813[[#This Row],[D3]],".",Tabela813[[#This Row],[T]],".",Tabela813[[#This Row],[D4]]),"")</f>
        <v>1.7.1.1.98.0.0.00</v>
      </c>
      <c r="L851" s="27" t="s">
        <v>3072</v>
      </c>
      <c r="M851" s="21" t="str">
        <f t="shared" si="13"/>
        <v>S</v>
      </c>
      <c r="N851" s="21">
        <f>IF(VALUE(Tabela813[[#This Row],[RED]]) &gt; 0,1,0) + IF(VALUE(J851)&gt;0,8,IF(VALUE(I851)&gt;0,7,IF(VALUE(H851)&gt;0,6,IF(VALUE(G851)&gt;0,5,IF(VALUE(F851)&gt;0,4,IF(VALUE(E851)&gt;0,3,IF(VALUE(D851)&gt;0,2,1)))))))</f>
        <v>5</v>
      </c>
      <c r="O851" s="26" t="s">
        <v>55</v>
      </c>
      <c r="P851" s="1" t="s">
        <v>3073</v>
      </c>
      <c r="Q851" s="1"/>
      <c r="R851" s="21"/>
      <c r="S851" s="7" t="str">
        <f>Tabela813[[#This Row],[NR]]&amp;" - "&amp;Tabela813[[#This Row],[Especificação]]</f>
        <v>1.7.1.1.98.0.0.00 - Transferências Decorrentes de Participação em Outras Receitas de Impostos da União</v>
      </c>
      <c r="T851" s="7" t="str">
        <f>Tabela813[[#This Row],[NR]]&amp;" - "&amp;Tabela813[[#This Row],[Especificação]]</f>
        <v>1.7.1.1.98.0.0.00 - Transferências Decorrentes de Participação em Outras Receitas de Impostos da União</v>
      </c>
      <c r="U851" s="7" t="str">
        <f>Tabela813[[#This Row],[NR]]&amp; " - "&amp;Tabela813[[#This Row],[Especificação]]</f>
        <v>1.7.1.1.98.0.0.00 - Transferências Decorrentes de Participação em Outras Receitas de Impostos da União</v>
      </c>
    </row>
    <row r="852" spans="1:21" ht="30" x14ac:dyDescent="0.25">
      <c r="A852" s="84"/>
      <c r="B852" s="73"/>
      <c r="C852" s="26" t="s">
        <v>1558</v>
      </c>
      <c r="D852" s="26" t="s">
        <v>1565</v>
      </c>
      <c r="E852" s="26" t="s">
        <v>1558</v>
      </c>
      <c r="F852" s="26" t="s">
        <v>1558</v>
      </c>
      <c r="G852" s="26" t="s">
        <v>1597</v>
      </c>
      <c r="H852" s="26" t="s">
        <v>1561</v>
      </c>
      <c r="I852" s="26" t="s">
        <v>1558</v>
      </c>
      <c r="J852" s="26" t="s">
        <v>1564</v>
      </c>
      <c r="K852" s="21" t="str">
        <f>IF(Tabela813[[#This Row],[C]]&lt;&gt;"",IF(Tabela813[[#This Row],[RED]]&lt;&gt;"",(Tabela813[[#This Row],[RED]] &amp; "."),"") &amp; CONCATENATE(Tabela813[[#This Row],[C]],".",Tabela813[[#This Row],[O]],".",Tabela813[[#This Row],[E]],".",Tabela813[[#This Row],[D1]],".",Tabela813[[#This Row],[D2]],".",Tabela813[[#This Row],[D3]],".",Tabela813[[#This Row],[T]],".",Tabela813[[#This Row],[D4]]),"")</f>
        <v>1.7.1.1.98.0.1.00</v>
      </c>
      <c r="L852" s="27" t="s">
        <v>4360</v>
      </c>
      <c r="M852" s="21" t="str">
        <f t="shared" si="13"/>
        <v>A</v>
      </c>
      <c r="N852" s="21">
        <f>IF(VALUE(Tabela813[[#This Row],[RED]]) &gt; 0,1,0) + IF(VALUE(J852)&gt;0,8,IF(VALUE(I852)&gt;0,7,IF(VALUE(H852)&gt;0,6,IF(VALUE(G852)&gt;0,5,IF(VALUE(F852)&gt;0,4,IF(VALUE(E852)&gt;0,3,IF(VALUE(D852)&gt;0,2,1)))))))</f>
        <v>7</v>
      </c>
      <c r="O852" s="26" t="s">
        <v>55</v>
      </c>
      <c r="P852" s="1" t="s">
        <v>3073</v>
      </c>
      <c r="Q852" s="1"/>
      <c r="R852" s="21"/>
      <c r="S852" s="7" t="str">
        <f>Tabela813[[#This Row],[NR]]&amp;" - "&amp;Tabela813[[#This Row],[Especificação]]</f>
        <v>1.7.1.1.98.0.1.00 - Transferências Decorrentes de Participação em Outras Receitas de Impostos da União - Principal</v>
      </c>
      <c r="T852" s="7" t="str">
        <f>Tabela813[[#This Row],[NR]]&amp;" - "&amp;Tabela813[[#This Row],[Especificação]]</f>
        <v>1.7.1.1.98.0.1.00 - Transferências Decorrentes de Participação em Outras Receitas de Impostos da União - Principal</v>
      </c>
      <c r="U852" s="7" t="str">
        <f>Tabela813[[#This Row],[NR]]&amp; " - "&amp;Tabela813[[#This Row],[Especificação]]</f>
        <v>1.7.1.1.98.0.1.00 - Transferências Decorrentes de Participação em Outras Receitas de Impostos da União - Principal</v>
      </c>
    </row>
    <row r="853" spans="1:21" ht="30" x14ac:dyDescent="0.25">
      <c r="A853" s="84"/>
      <c r="B853" s="73"/>
      <c r="C853" s="26" t="s">
        <v>1558</v>
      </c>
      <c r="D853" s="26" t="s">
        <v>1565</v>
      </c>
      <c r="E853" s="26" t="s">
        <v>1558</v>
      </c>
      <c r="F853" s="26" t="s">
        <v>1567</v>
      </c>
      <c r="G853" s="26" t="s">
        <v>1564</v>
      </c>
      <c r="H853" s="26" t="s">
        <v>1561</v>
      </c>
      <c r="I853" s="26" t="s">
        <v>1561</v>
      </c>
      <c r="J853" s="26" t="s">
        <v>1564</v>
      </c>
      <c r="K853" s="21" t="str">
        <f>IF(Tabela813[[#This Row],[C]]&lt;&gt;"",IF(Tabela813[[#This Row],[RED]]&lt;&gt;"",(Tabela813[[#This Row],[RED]] &amp; "."),"") &amp; CONCATENATE(Tabela813[[#This Row],[C]],".",Tabela813[[#This Row],[O]],".",Tabela813[[#This Row],[E]],".",Tabela813[[#This Row],[D1]],".",Tabela813[[#This Row],[D2]],".",Tabela813[[#This Row],[D3]],".",Tabela813[[#This Row],[T]],".",Tabela813[[#This Row],[D4]]),"")</f>
        <v>1.7.1.2.00.0.0.00</v>
      </c>
      <c r="L853" s="27" t="s">
        <v>3810</v>
      </c>
      <c r="M853" s="21" t="str">
        <f t="shared" si="13"/>
        <v>S</v>
      </c>
      <c r="N853" s="21">
        <f>IF(VALUE(Tabela813[[#This Row],[RED]]) &gt; 0,1,0) + IF(VALUE(J853)&gt;0,8,IF(VALUE(I853)&gt;0,7,IF(VALUE(H853)&gt;0,6,IF(VALUE(G853)&gt;0,5,IF(VALUE(F853)&gt;0,4,IF(VALUE(E853)&gt;0,3,IF(VALUE(D853)&gt;0,2,1)))))))</f>
        <v>4</v>
      </c>
      <c r="O853" s="26" t="s">
        <v>45</v>
      </c>
      <c r="P853" s="1" t="s">
        <v>337</v>
      </c>
      <c r="Q853" s="1"/>
      <c r="R853" s="21"/>
      <c r="S853" s="7" t="str">
        <f>Tabela813[[#This Row],[NR]]&amp;" - "&amp;Tabela813[[#This Row],[Especificação]]</f>
        <v>1.7.1.2.00.0.0.00 - Transferências das Compensações Financeiras Pela Exploração de Recursos Naturais</v>
      </c>
      <c r="T853" s="7" t="str">
        <f>Tabela813[[#This Row],[NR]]&amp;" - "&amp;Tabela813[[#This Row],[Especificação]]</f>
        <v>1.7.1.2.00.0.0.00 - Transferências das Compensações Financeiras Pela Exploração de Recursos Naturais</v>
      </c>
      <c r="U853" s="7" t="str">
        <f>Tabela813[[#This Row],[NR]]&amp; " - "&amp;Tabela813[[#This Row],[Especificação]]</f>
        <v>1.7.1.2.00.0.0.00 - Transferências das Compensações Financeiras Pela Exploração de Recursos Naturais</v>
      </c>
    </row>
    <row r="854" spans="1:21" ht="30" x14ac:dyDescent="0.25">
      <c r="A854" s="84"/>
      <c r="B854" s="73"/>
      <c r="C854" s="26" t="s">
        <v>1558</v>
      </c>
      <c r="D854" s="26" t="s">
        <v>1565</v>
      </c>
      <c r="E854" s="26" t="s">
        <v>1558</v>
      </c>
      <c r="F854" s="26" t="s">
        <v>1567</v>
      </c>
      <c r="G854" s="26" t="s">
        <v>1591</v>
      </c>
      <c r="H854" s="26" t="s">
        <v>1561</v>
      </c>
      <c r="I854" s="26" t="s">
        <v>1561</v>
      </c>
      <c r="J854" s="26" t="s">
        <v>1564</v>
      </c>
      <c r="K854" s="21" t="str">
        <f>IF(Tabela813[[#This Row],[C]]&lt;&gt;"",IF(Tabela813[[#This Row],[RED]]&lt;&gt;"",(Tabela813[[#This Row],[RED]] &amp; "."),"") &amp; CONCATENATE(Tabela813[[#This Row],[C]],".",Tabela813[[#This Row],[O]],".",Tabela813[[#This Row],[E]],".",Tabela813[[#This Row],[D1]],".",Tabela813[[#This Row],[D2]],".",Tabela813[[#This Row],[D3]],".",Tabela813[[#This Row],[T]],".",Tabela813[[#This Row],[D4]]),"")</f>
        <v>1.7.1.2.50.0.0.00</v>
      </c>
      <c r="L854" s="27" t="s">
        <v>3811</v>
      </c>
      <c r="M854" s="21" t="str">
        <f t="shared" si="13"/>
        <v>S</v>
      </c>
      <c r="N854" s="21">
        <f>IF(VALUE(Tabela813[[#This Row],[RED]]) &gt; 0,1,0) + IF(VALUE(J854)&gt;0,8,IF(VALUE(I854)&gt;0,7,IF(VALUE(H854)&gt;0,6,IF(VALUE(G854)&gt;0,5,IF(VALUE(F854)&gt;0,4,IF(VALUE(E854)&gt;0,3,IF(VALUE(D854)&gt;0,2,1)))))))</f>
        <v>5</v>
      </c>
      <c r="O854" s="26" t="s">
        <v>55</v>
      </c>
      <c r="P854" s="1" t="s">
        <v>338</v>
      </c>
      <c r="Q854" s="1"/>
      <c r="R854" s="21"/>
      <c r="S854" s="7" t="str">
        <f>Tabela813[[#This Row],[NR]]&amp;" - "&amp;Tabela813[[#This Row],[Especificação]]</f>
        <v>1.7.1.2.50.0.0.00 - Cota-Parte da Compensação Financeira Pela Exploração de Recursos Hídricos</v>
      </c>
      <c r="T854" s="7" t="str">
        <f>Tabela813[[#This Row],[NR]]&amp;" - "&amp;Tabela813[[#This Row],[Especificação]]</f>
        <v>1.7.1.2.50.0.0.00 - Cota-Parte da Compensação Financeira Pela Exploração de Recursos Hídricos</v>
      </c>
      <c r="U854" s="7" t="str">
        <f>Tabela813[[#This Row],[NR]]&amp; " - "&amp;Tabela813[[#This Row],[Especificação]]</f>
        <v>1.7.1.2.50.0.0.00 - Cota-Parte da Compensação Financeira Pela Exploração de Recursos Hídricos</v>
      </c>
    </row>
    <row r="855" spans="1:21" ht="30" x14ac:dyDescent="0.25">
      <c r="A855" s="84"/>
      <c r="B855" s="73"/>
      <c r="C855" s="26" t="s">
        <v>1558</v>
      </c>
      <c r="D855" s="26" t="s">
        <v>1565</v>
      </c>
      <c r="E855" s="26" t="s">
        <v>1558</v>
      </c>
      <c r="F855" s="26" t="s">
        <v>1567</v>
      </c>
      <c r="G855" s="26" t="s">
        <v>1591</v>
      </c>
      <c r="H855" s="26" t="s">
        <v>1561</v>
      </c>
      <c r="I855" s="26" t="s">
        <v>1558</v>
      </c>
      <c r="J855" s="26" t="s">
        <v>1564</v>
      </c>
      <c r="K855" s="21" t="str">
        <f>IF(Tabela813[[#This Row],[C]]&lt;&gt;"",IF(Tabela813[[#This Row],[RED]]&lt;&gt;"",(Tabela813[[#This Row],[RED]] &amp; "."),"") &amp; CONCATENATE(Tabela813[[#This Row],[C]],".",Tabela813[[#This Row],[O]],".",Tabela813[[#This Row],[E]],".",Tabela813[[#This Row],[D1]],".",Tabela813[[#This Row],[D2]],".",Tabela813[[#This Row],[D3]],".",Tabela813[[#This Row],[T]],".",Tabela813[[#This Row],[D4]]),"")</f>
        <v>1.7.1.2.50.0.1.00</v>
      </c>
      <c r="L855" s="27" t="s">
        <v>3812</v>
      </c>
      <c r="M855" s="21" t="str">
        <f t="shared" si="13"/>
        <v>A</v>
      </c>
      <c r="N855" s="21">
        <f>IF(VALUE(Tabela813[[#This Row],[RED]]) &gt; 0,1,0) + IF(VALUE(J855)&gt;0,8,IF(VALUE(I855)&gt;0,7,IF(VALUE(H855)&gt;0,6,IF(VALUE(G855)&gt;0,5,IF(VALUE(F855)&gt;0,4,IF(VALUE(E855)&gt;0,3,IF(VALUE(D855)&gt;0,2,1)))))))</f>
        <v>7</v>
      </c>
      <c r="O855" s="26" t="s">
        <v>55</v>
      </c>
      <c r="P855" s="1" t="s">
        <v>338</v>
      </c>
      <c r="Q855" s="1"/>
      <c r="R855" s="21"/>
      <c r="S855" s="7" t="str">
        <f>Tabela813[[#This Row],[NR]]&amp;" - "&amp;Tabela813[[#This Row],[Especificação]]</f>
        <v>1.7.1.2.50.0.1.00 - Cota-Parte da Compensação Financeira Pela Exploração de Recursos Hídricos - Principal</v>
      </c>
      <c r="T855" s="7" t="str">
        <f>Tabela813[[#This Row],[NR]]&amp;" - "&amp;Tabela813[[#This Row],[Especificação]]</f>
        <v>1.7.1.2.50.0.1.00 - Cota-Parte da Compensação Financeira Pela Exploração de Recursos Hídricos - Principal</v>
      </c>
      <c r="U855" s="7" t="str">
        <f>Tabela813[[#This Row],[NR]]&amp; " - "&amp;Tabela813[[#This Row],[Especificação]]</f>
        <v>1.7.1.2.50.0.1.00 - Cota-Parte da Compensação Financeira Pela Exploração de Recursos Hídricos - Principal</v>
      </c>
    </row>
    <row r="856" spans="1:21" ht="30" x14ac:dyDescent="0.25">
      <c r="A856" s="84"/>
      <c r="B856" s="73"/>
      <c r="C856" s="26" t="s">
        <v>1558</v>
      </c>
      <c r="D856" s="26" t="s">
        <v>1565</v>
      </c>
      <c r="E856" s="26" t="s">
        <v>1558</v>
      </c>
      <c r="F856" s="26" t="s">
        <v>1567</v>
      </c>
      <c r="G856" s="26" t="s">
        <v>1596</v>
      </c>
      <c r="H856" s="26" t="s">
        <v>1561</v>
      </c>
      <c r="I856" s="26" t="s">
        <v>1561</v>
      </c>
      <c r="J856" s="26" t="s">
        <v>1564</v>
      </c>
      <c r="K856" s="21" t="str">
        <f>IF(Tabela813[[#This Row],[C]]&lt;&gt;"",IF(Tabela813[[#This Row],[RED]]&lt;&gt;"",(Tabela813[[#This Row],[RED]] &amp; "."),"") &amp; CONCATENATE(Tabela813[[#This Row],[C]],".",Tabela813[[#This Row],[O]],".",Tabela813[[#This Row],[E]],".",Tabela813[[#This Row],[D1]],".",Tabela813[[#This Row],[D2]],".",Tabela813[[#This Row],[D3]],".",Tabela813[[#This Row],[T]],".",Tabela813[[#This Row],[D4]]),"")</f>
        <v>1.7.1.2.51.0.0.00</v>
      </c>
      <c r="L856" s="27" t="s">
        <v>6650</v>
      </c>
      <c r="M856" s="21" t="str">
        <f t="shared" si="13"/>
        <v>S</v>
      </c>
      <c r="N856" s="21">
        <f>IF(VALUE(Tabela813[[#This Row],[RED]]) &gt; 0,1,0) + IF(VALUE(J856)&gt;0,8,IF(VALUE(I856)&gt;0,7,IF(VALUE(H856)&gt;0,6,IF(VALUE(G856)&gt;0,5,IF(VALUE(F856)&gt;0,4,IF(VALUE(E856)&gt;0,3,IF(VALUE(D856)&gt;0,2,1)))))))</f>
        <v>5</v>
      </c>
      <c r="O856" s="26" t="s">
        <v>55</v>
      </c>
      <c r="P856" s="1" t="s">
        <v>339</v>
      </c>
      <c r="Q856" s="1"/>
      <c r="R856" s="21"/>
      <c r="S856" s="7" t="str">
        <f>Tabela813[[#This Row],[NR]]&amp;" - "&amp;Tabela813[[#This Row],[Especificação]]</f>
        <v>1.7.1.2.51.0.0.00 - Cota-Parte da Compensação Financeira Pela Exploração de Recursos Minerais - Cfem</v>
      </c>
      <c r="T856" s="7" t="str">
        <f>Tabela813[[#This Row],[NR]]&amp;" - "&amp;Tabela813[[#This Row],[Especificação]]</f>
        <v>1.7.1.2.51.0.0.00 - Cota-Parte da Compensação Financeira Pela Exploração de Recursos Minerais - Cfem</v>
      </c>
      <c r="U856" s="7" t="str">
        <f>Tabela813[[#This Row],[NR]]&amp; " - "&amp;Tabela813[[#This Row],[Especificação]]</f>
        <v>1.7.1.2.51.0.0.00 - Cota-Parte da Compensação Financeira Pela Exploração de Recursos Minerais - Cfem</v>
      </c>
    </row>
    <row r="857" spans="1:21" ht="30" x14ac:dyDescent="0.25">
      <c r="A857" s="84"/>
      <c r="B857" s="73"/>
      <c r="C857" s="26" t="s">
        <v>1558</v>
      </c>
      <c r="D857" s="26" t="s">
        <v>1565</v>
      </c>
      <c r="E857" s="26" t="s">
        <v>1558</v>
      </c>
      <c r="F857" s="26" t="s">
        <v>1567</v>
      </c>
      <c r="G857" s="26" t="s">
        <v>1596</v>
      </c>
      <c r="H857" s="26" t="s">
        <v>1561</v>
      </c>
      <c r="I857" s="26" t="s">
        <v>1558</v>
      </c>
      <c r="J857" s="26" t="s">
        <v>1564</v>
      </c>
      <c r="K857" s="21" t="str">
        <f>IF(Tabela813[[#This Row],[C]]&lt;&gt;"",IF(Tabela813[[#This Row],[RED]]&lt;&gt;"",(Tabela813[[#This Row],[RED]] &amp; "."),"") &amp; CONCATENATE(Tabela813[[#This Row],[C]],".",Tabela813[[#This Row],[O]],".",Tabela813[[#This Row],[E]],".",Tabela813[[#This Row],[D1]],".",Tabela813[[#This Row],[D2]],".",Tabela813[[#This Row],[D3]],".",Tabela813[[#This Row],[T]],".",Tabela813[[#This Row],[D4]]),"")</f>
        <v>1.7.1.2.51.0.1.00</v>
      </c>
      <c r="L857" s="27" t="s">
        <v>6651</v>
      </c>
      <c r="M857" s="21" t="str">
        <f t="shared" si="13"/>
        <v>A</v>
      </c>
      <c r="N857" s="21">
        <f>IF(VALUE(Tabela813[[#This Row],[RED]]) &gt; 0,1,0) + IF(VALUE(J857)&gt;0,8,IF(VALUE(I857)&gt;0,7,IF(VALUE(H857)&gt;0,6,IF(VALUE(G857)&gt;0,5,IF(VALUE(F857)&gt;0,4,IF(VALUE(E857)&gt;0,3,IF(VALUE(D857)&gt;0,2,1)))))))</f>
        <v>7</v>
      </c>
      <c r="O857" s="26" t="s">
        <v>55</v>
      </c>
      <c r="P857" s="1" t="s">
        <v>339</v>
      </c>
      <c r="Q857" s="1"/>
      <c r="R857" s="21"/>
      <c r="S857" s="7" t="str">
        <f>Tabela813[[#This Row],[NR]]&amp;" - "&amp;Tabela813[[#This Row],[Especificação]]</f>
        <v>1.7.1.2.51.0.1.00 - Cota-Parte da Compensação Financeira Pela Exploração de Recursos Minerais - Cfem - Principal</v>
      </c>
      <c r="T857" s="7" t="str">
        <f>Tabela813[[#This Row],[NR]]&amp;" - "&amp;Tabela813[[#This Row],[Especificação]]</f>
        <v>1.7.1.2.51.0.1.00 - Cota-Parte da Compensação Financeira Pela Exploração de Recursos Minerais - Cfem - Principal</v>
      </c>
      <c r="U857" s="7" t="str">
        <f>Tabela813[[#This Row],[NR]]&amp; " - "&amp;Tabela813[[#This Row],[Especificação]]</f>
        <v>1.7.1.2.51.0.1.00 - Cota-Parte da Compensação Financeira Pela Exploração de Recursos Minerais - Cfem - Principal</v>
      </c>
    </row>
    <row r="858" spans="1:21" x14ac:dyDescent="0.25">
      <c r="A858" s="84"/>
      <c r="B858" s="73"/>
      <c r="C858" s="26" t="s">
        <v>1558</v>
      </c>
      <c r="D858" s="26" t="s">
        <v>1565</v>
      </c>
      <c r="E858" s="26" t="s">
        <v>1558</v>
      </c>
      <c r="F858" s="26" t="s">
        <v>1567</v>
      </c>
      <c r="G858" s="26" t="s">
        <v>1598</v>
      </c>
      <c r="H858" s="26" t="s">
        <v>1561</v>
      </c>
      <c r="I858" s="26" t="s">
        <v>1561</v>
      </c>
      <c r="J858" s="26" t="s">
        <v>1564</v>
      </c>
      <c r="K858" s="21" t="str">
        <f>IF(Tabela813[[#This Row],[C]]&lt;&gt;"",IF(Tabela813[[#This Row],[RED]]&lt;&gt;"",(Tabela813[[#This Row],[RED]] &amp; "."),"") &amp; CONCATENATE(Tabela813[[#This Row],[C]],".",Tabela813[[#This Row],[O]],".",Tabela813[[#This Row],[E]],".",Tabela813[[#This Row],[D1]],".",Tabela813[[#This Row],[D2]],".",Tabela813[[#This Row],[D3]],".",Tabela813[[#This Row],[T]],".",Tabela813[[#This Row],[D4]]),"")</f>
        <v>1.7.1.2.52.0.0.00</v>
      </c>
      <c r="L858" s="27" t="s">
        <v>3813</v>
      </c>
      <c r="M858" s="21" t="str">
        <f t="shared" si="13"/>
        <v>S</v>
      </c>
      <c r="N858" s="21">
        <f>IF(VALUE(Tabela813[[#This Row],[RED]]) &gt; 0,1,0) + IF(VALUE(J858)&gt;0,8,IF(VALUE(I858)&gt;0,7,IF(VALUE(H858)&gt;0,6,IF(VALUE(G858)&gt;0,5,IF(VALUE(F858)&gt;0,4,IF(VALUE(E858)&gt;0,3,IF(VALUE(D858)&gt;0,2,1)))))))</f>
        <v>5</v>
      </c>
      <c r="O858" s="26" t="s">
        <v>55</v>
      </c>
      <c r="P858" s="1" t="s">
        <v>340</v>
      </c>
      <c r="Q858" s="1"/>
      <c r="R858" s="21"/>
      <c r="S858" s="7" t="str">
        <f>Tabela813[[#This Row],[NR]]&amp;" - "&amp;Tabela813[[#This Row],[Especificação]]</f>
        <v>1.7.1.2.52.0.0.00 - Cota-Parte da Compensação Financeira Pela Produção de Petróleo</v>
      </c>
      <c r="T858" s="7" t="str">
        <f>Tabela813[[#This Row],[NR]]&amp;" - "&amp;Tabela813[[#This Row],[Especificação]]</f>
        <v>1.7.1.2.52.0.0.00 - Cota-Parte da Compensação Financeira Pela Produção de Petróleo</v>
      </c>
      <c r="U858" s="7" t="str">
        <f>Tabela813[[#This Row],[NR]]&amp; " - "&amp;Tabela813[[#This Row],[Especificação]]</f>
        <v>1.7.1.2.52.0.0.00 - Cota-Parte da Compensação Financeira Pela Produção de Petróleo</v>
      </c>
    </row>
    <row r="859" spans="1:21" ht="30" x14ac:dyDescent="0.25">
      <c r="A859" s="84"/>
      <c r="B859" s="73"/>
      <c r="C859" s="26" t="s">
        <v>1558</v>
      </c>
      <c r="D859" s="26" t="s">
        <v>1565</v>
      </c>
      <c r="E859" s="26" t="s">
        <v>1558</v>
      </c>
      <c r="F859" s="26" t="s">
        <v>1567</v>
      </c>
      <c r="G859" s="26" t="s">
        <v>1598</v>
      </c>
      <c r="H859" s="26" t="s">
        <v>1558</v>
      </c>
      <c r="I859" s="26" t="s">
        <v>1561</v>
      </c>
      <c r="J859" s="26" t="s">
        <v>1564</v>
      </c>
      <c r="K859" s="21" t="str">
        <f>IF(Tabela813[[#This Row],[C]]&lt;&gt;"",IF(Tabela813[[#This Row],[RED]]&lt;&gt;"",(Tabela813[[#This Row],[RED]] &amp; "."),"") &amp; CONCATENATE(Tabela813[[#This Row],[C]],".",Tabela813[[#This Row],[O]],".",Tabela813[[#This Row],[E]],".",Tabela813[[#This Row],[D1]],".",Tabela813[[#This Row],[D2]],".",Tabela813[[#This Row],[D3]],".",Tabela813[[#This Row],[T]],".",Tabela813[[#This Row],[D4]]),"")</f>
        <v>1.7.1.2.52.1.0.00</v>
      </c>
      <c r="L859" s="27" t="s">
        <v>6652</v>
      </c>
      <c r="M859" s="21" t="str">
        <f t="shared" si="13"/>
        <v>S</v>
      </c>
      <c r="N859" s="21">
        <f>IF(VALUE(Tabela813[[#This Row],[RED]]) &gt; 0,1,0) + IF(VALUE(J859)&gt;0,8,IF(VALUE(I859)&gt;0,7,IF(VALUE(H859)&gt;0,6,IF(VALUE(G859)&gt;0,5,IF(VALUE(F859)&gt;0,4,IF(VALUE(E859)&gt;0,3,IF(VALUE(D859)&gt;0,2,1)))))))</f>
        <v>6</v>
      </c>
      <c r="O859" s="26" t="s">
        <v>55</v>
      </c>
      <c r="P859" s="1" t="s">
        <v>342</v>
      </c>
      <c r="Q859" s="1"/>
      <c r="R859" s="21"/>
      <c r="S859" s="7" t="str">
        <f>Tabela813[[#This Row],[NR]]&amp;" - "&amp;Tabela813[[#This Row],[Especificação]]</f>
        <v>1.7.1.2.52.1.0.00 - Cota-Parte da Compensação Financeira Pela Produção de Petróleo - Lei nº 7.990/89</v>
      </c>
      <c r="T859" s="7" t="str">
        <f>Tabela813[[#This Row],[NR]]&amp;" - "&amp;Tabela813[[#This Row],[Especificação]]</f>
        <v>1.7.1.2.52.1.0.00 - Cota-Parte da Compensação Financeira Pela Produção de Petróleo - Lei nº 7.990/89</v>
      </c>
      <c r="U859" s="7" t="str">
        <f>Tabela813[[#This Row],[NR]]&amp; " - "&amp;Tabela813[[#This Row],[Especificação]]</f>
        <v>1.7.1.2.52.1.0.00 - Cota-Parte da Compensação Financeira Pela Produção de Petróleo - Lei nº 7.990/89</v>
      </c>
    </row>
    <row r="860" spans="1:21" ht="30" x14ac:dyDescent="0.25">
      <c r="A860" s="84"/>
      <c r="B860" s="73"/>
      <c r="C860" s="26" t="s">
        <v>1558</v>
      </c>
      <c r="D860" s="26" t="s">
        <v>1565</v>
      </c>
      <c r="E860" s="26" t="s">
        <v>1558</v>
      </c>
      <c r="F860" s="26" t="s">
        <v>1567</v>
      </c>
      <c r="G860" s="26" t="s">
        <v>1598</v>
      </c>
      <c r="H860" s="26" t="s">
        <v>1558</v>
      </c>
      <c r="I860" s="26" t="s">
        <v>1558</v>
      </c>
      <c r="J860" s="26" t="s">
        <v>1564</v>
      </c>
      <c r="K860" s="21" t="str">
        <f>IF(Tabela813[[#This Row],[C]]&lt;&gt;"",IF(Tabela813[[#This Row],[RED]]&lt;&gt;"",(Tabela813[[#This Row],[RED]] &amp; "."),"") &amp; CONCATENATE(Tabela813[[#This Row],[C]],".",Tabela813[[#This Row],[O]],".",Tabela813[[#This Row],[E]],".",Tabela813[[#This Row],[D1]],".",Tabela813[[#This Row],[D2]],".",Tabela813[[#This Row],[D3]],".",Tabela813[[#This Row],[T]],".",Tabela813[[#This Row],[D4]]),"")</f>
        <v>1.7.1.2.52.1.1.00</v>
      </c>
      <c r="L860" s="27" t="s">
        <v>3814</v>
      </c>
      <c r="M860" s="21" t="str">
        <f t="shared" si="13"/>
        <v>A</v>
      </c>
      <c r="N860" s="21">
        <f>IF(VALUE(Tabela813[[#This Row],[RED]]) &gt; 0,1,0) + IF(VALUE(J860)&gt;0,8,IF(VALUE(I860)&gt;0,7,IF(VALUE(H860)&gt;0,6,IF(VALUE(G860)&gt;0,5,IF(VALUE(F860)&gt;0,4,IF(VALUE(E860)&gt;0,3,IF(VALUE(D860)&gt;0,2,1)))))))</f>
        <v>7</v>
      </c>
      <c r="O860" s="26" t="s">
        <v>55</v>
      </c>
      <c r="P860" s="1" t="s">
        <v>342</v>
      </c>
      <c r="Q860" s="1"/>
      <c r="R860" s="21"/>
      <c r="S860" s="7" t="str">
        <f>Tabela813[[#This Row],[NR]]&amp;" - "&amp;Tabela813[[#This Row],[Especificação]]</f>
        <v>1.7.1.2.52.1.1.00 - Cota-Parte da Compensação Financeira Pela Produção de Petróleo - Lei nº 7.990/89 - Principal</v>
      </c>
      <c r="T860" s="7" t="str">
        <f>Tabela813[[#This Row],[NR]]&amp;" - "&amp;Tabela813[[#This Row],[Especificação]]</f>
        <v>1.7.1.2.52.1.1.00 - Cota-Parte da Compensação Financeira Pela Produção de Petróleo - Lei nº 7.990/89 - Principal</v>
      </c>
      <c r="U860" s="7" t="str">
        <f>Tabela813[[#This Row],[NR]]&amp; " - "&amp;Tabela813[[#This Row],[Especificação]]</f>
        <v>1.7.1.2.52.1.1.00 - Cota-Parte da Compensação Financeira Pela Produção de Petróleo - Lei nº 7.990/89 - Principal</v>
      </c>
    </row>
    <row r="861" spans="1:21" ht="30" x14ac:dyDescent="0.25">
      <c r="A861" s="84"/>
      <c r="B861" s="73"/>
      <c r="C861" s="26" t="s">
        <v>1558</v>
      </c>
      <c r="D861" s="26" t="s">
        <v>1565</v>
      </c>
      <c r="E861" s="26" t="s">
        <v>1558</v>
      </c>
      <c r="F861" s="26" t="s">
        <v>1567</v>
      </c>
      <c r="G861" s="26" t="s">
        <v>1598</v>
      </c>
      <c r="H861" s="26" t="s">
        <v>1567</v>
      </c>
      <c r="I861" s="26" t="s">
        <v>1561</v>
      </c>
      <c r="J861" s="26" t="s">
        <v>1564</v>
      </c>
      <c r="K861" s="21" t="str">
        <f>IF(Tabela813[[#This Row],[C]]&lt;&gt;"",IF(Tabela813[[#This Row],[RED]]&lt;&gt;"",(Tabela813[[#This Row],[RED]] &amp; "."),"") &amp; CONCATENATE(Tabela813[[#This Row],[C]],".",Tabela813[[#This Row],[O]],".",Tabela813[[#This Row],[E]],".",Tabela813[[#This Row],[D1]],".",Tabela813[[#This Row],[D2]],".",Tabela813[[#This Row],[D3]],".",Tabela813[[#This Row],[T]],".",Tabela813[[#This Row],[D4]]),"")</f>
        <v>1.7.1.2.52.2.0.00</v>
      </c>
      <c r="L861" s="27" t="s">
        <v>6653</v>
      </c>
      <c r="M861" s="21" t="str">
        <f t="shared" si="13"/>
        <v>S</v>
      </c>
      <c r="N861" s="21">
        <f>IF(VALUE(Tabela813[[#This Row],[RED]]) &gt; 0,1,0) + IF(VALUE(J861)&gt;0,8,IF(VALUE(I861)&gt;0,7,IF(VALUE(H861)&gt;0,6,IF(VALUE(G861)&gt;0,5,IF(VALUE(F861)&gt;0,4,IF(VALUE(E861)&gt;0,3,IF(VALUE(D861)&gt;0,2,1)))))))</f>
        <v>6</v>
      </c>
      <c r="O861" s="26" t="s">
        <v>55</v>
      </c>
      <c r="P861" s="1" t="s">
        <v>344</v>
      </c>
      <c r="Q861" s="1"/>
      <c r="R861" s="21"/>
      <c r="S861" s="7" t="str">
        <f>Tabela813[[#This Row],[NR]]&amp;" - "&amp;Tabela813[[#This Row],[Especificação]]</f>
        <v>1.7.1.2.52.2.0.00 - Cota-Parte Pelo Excedente da Produção do Petróleo - Lei nº 9.478/97, Artigo 49, I e Ii</v>
      </c>
      <c r="T861" s="7" t="str">
        <f>Tabela813[[#This Row],[NR]]&amp;" - "&amp;Tabela813[[#This Row],[Especificação]]</f>
        <v>1.7.1.2.52.2.0.00 - Cota-Parte Pelo Excedente da Produção do Petróleo - Lei nº 9.478/97, Artigo 49, I e Ii</v>
      </c>
      <c r="U861" s="7" t="str">
        <f>Tabela813[[#This Row],[NR]]&amp; " - "&amp;Tabela813[[#This Row],[Especificação]]</f>
        <v>1.7.1.2.52.2.0.00 - Cota-Parte Pelo Excedente da Produção do Petróleo - Lei nº 9.478/97, Artigo 49, I e Ii</v>
      </c>
    </row>
    <row r="862" spans="1:21" ht="30" x14ac:dyDescent="0.25">
      <c r="A862" s="84"/>
      <c r="B862" s="73"/>
      <c r="C862" s="26" t="s">
        <v>1558</v>
      </c>
      <c r="D862" s="26" t="s">
        <v>1565</v>
      </c>
      <c r="E862" s="26" t="s">
        <v>1558</v>
      </c>
      <c r="F862" s="26" t="s">
        <v>1567</v>
      </c>
      <c r="G862" s="26" t="s">
        <v>1598</v>
      </c>
      <c r="H862" s="26" t="s">
        <v>1567</v>
      </c>
      <c r="I862" s="26" t="s">
        <v>1558</v>
      </c>
      <c r="J862" s="26" t="s">
        <v>1564</v>
      </c>
      <c r="K862" s="21" t="str">
        <f>IF(Tabela813[[#This Row],[C]]&lt;&gt;"",IF(Tabela813[[#This Row],[RED]]&lt;&gt;"",(Tabela813[[#This Row],[RED]] &amp; "."),"") &amp; CONCATENATE(Tabela813[[#This Row],[C]],".",Tabela813[[#This Row],[O]],".",Tabela813[[#This Row],[E]],".",Tabela813[[#This Row],[D1]],".",Tabela813[[#This Row],[D2]],".",Tabela813[[#This Row],[D3]],".",Tabela813[[#This Row],[T]],".",Tabela813[[#This Row],[D4]]),"")</f>
        <v>1.7.1.2.52.2.1.00</v>
      </c>
      <c r="L862" s="27" t="s">
        <v>6654</v>
      </c>
      <c r="M862" s="21" t="str">
        <f t="shared" si="13"/>
        <v>A</v>
      </c>
      <c r="N862" s="21">
        <f>IF(VALUE(Tabela813[[#This Row],[RED]]) &gt; 0,1,0) + IF(VALUE(J862)&gt;0,8,IF(VALUE(I862)&gt;0,7,IF(VALUE(H862)&gt;0,6,IF(VALUE(G862)&gt;0,5,IF(VALUE(F862)&gt;0,4,IF(VALUE(E862)&gt;0,3,IF(VALUE(D862)&gt;0,2,1)))))))</f>
        <v>7</v>
      </c>
      <c r="O862" s="26" t="s">
        <v>55</v>
      </c>
      <c r="P862" s="1" t="s">
        <v>344</v>
      </c>
      <c r="Q862" s="1"/>
      <c r="R862" s="21"/>
      <c r="S862" s="7" t="str">
        <f>Tabela813[[#This Row],[NR]]&amp;" - "&amp;Tabela813[[#This Row],[Especificação]]</f>
        <v>1.7.1.2.52.2.1.00 - Cota-Parte Pelo Excedente da Produção do Petróleo - Lei nº 9.478/97, Artigo 49, I e Ii - Principal</v>
      </c>
      <c r="T862" s="7" t="str">
        <f>Tabela813[[#This Row],[NR]]&amp;" - "&amp;Tabela813[[#This Row],[Especificação]]</f>
        <v>1.7.1.2.52.2.1.00 - Cota-Parte Pelo Excedente da Produção do Petróleo - Lei nº 9.478/97, Artigo 49, I e Ii - Principal</v>
      </c>
      <c r="U862" s="7" t="str">
        <f>Tabela813[[#This Row],[NR]]&amp; " - "&amp;Tabela813[[#This Row],[Especificação]]</f>
        <v>1.7.1.2.52.2.1.00 - Cota-Parte Pelo Excedente da Produção do Petróleo - Lei nº 9.478/97, Artigo 49, I e Ii - Principal</v>
      </c>
    </row>
    <row r="863" spans="1:21" ht="30" x14ac:dyDescent="0.25">
      <c r="A863" s="84"/>
      <c r="B863" s="73"/>
      <c r="C863" s="26" t="s">
        <v>1558</v>
      </c>
      <c r="D863" s="26" t="s">
        <v>1565</v>
      </c>
      <c r="E863" s="26" t="s">
        <v>1558</v>
      </c>
      <c r="F863" s="26" t="s">
        <v>1567</v>
      </c>
      <c r="G863" s="26" t="s">
        <v>1598</v>
      </c>
      <c r="H863" s="26" t="s">
        <v>1559</v>
      </c>
      <c r="I863" s="26" t="s">
        <v>1561</v>
      </c>
      <c r="J863" s="26" t="s">
        <v>1564</v>
      </c>
      <c r="K863" s="21" t="str">
        <f>IF(Tabela813[[#This Row],[C]]&lt;&gt;"",IF(Tabela813[[#This Row],[RED]]&lt;&gt;"",(Tabela813[[#This Row],[RED]] &amp; "."),"") &amp; CONCATENATE(Tabela813[[#This Row],[C]],".",Tabela813[[#This Row],[O]],".",Tabela813[[#This Row],[E]],".",Tabela813[[#This Row],[D1]],".",Tabela813[[#This Row],[D2]],".",Tabela813[[#This Row],[D3]],".",Tabela813[[#This Row],[T]],".",Tabela813[[#This Row],[D4]]),"")</f>
        <v>1.7.1.2.52.3.0.00</v>
      </c>
      <c r="L863" s="27" t="s">
        <v>6655</v>
      </c>
      <c r="M863" s="21" t="str">
        <f t="shared" si="13"/>
        <v>S</v>
      </c>
      <c r="N863" s="21">
        <f>IF(VALUE(Tabela813[[#This Row],[RED]]) &gt; 0,1,0) + IF(VALUE(J863)&gt;0,8,IF(VALUE(I863)&gt;0,7,IF(VALUE(H863)&gt;0,6,IF(VALUE(G863)&gt;0,5,IF(VALUE(F863)&gt;0,4,IF(VALUE(E863)&gt;0,3,IF(VALUE(D863)&gt;0,2,1)))))))</f>
        <v>6</v>
      </c>
      <c r="O863" s="26" t="s">
        <v>55</v>
      </c>
      <c r="P863" s="1" t="s">
        <v>346</v>
      </c>
      <c r="Q863" s="1"/>
      <c r="R863" s="21"/>
      <c r="S863" s="7" t="str">
        <f>Tabela813[[#This Row],[NR]]&amp;" - "&amp;Tabela813[[#This Row],[Especificação]]</f>
        <v>1.7.1.2.52.3.0.00 - Cota-Parte Pela Participação Especial - Lei nº 9.478/97, Artigo 50</v>
      </c>
      <c r="T863" s="7" t="str">
        <f>Tabela813[[#This Row],[NR]]&amp;" - "&amp;Tabela813[[#This Row],[Especificação]]</f>
        <v>1.7.1.2.52.3.0.00 - Cota-Parte Pela Participação Especial - Lei nº 9.478/97, Artigo 50</v>
      </c>
      <c r="U863" s="7" t="str">
        <f>Tabela813[[#This Row],[NR]]&amp; " - "&amp;Tabela813[[#This Row],[Especificação]]</f>
        <v>1.7.1.2.52.3.0.00 - Cota-Parte Pela Participação Especial - Lei nº 9.478/97, Artigo 50</v>
      </c>
    </row>
    <row r="864" spans="1:21" ht="30" x14ac:dyDescent="0.25">
      <c r="A864" s="84"/>
      <c r="B864" s="73"/>
      <c r="C864" s="26" t="s">
        <v>1558</v>
      </c>
      <c r="D864" s="26" t="s">
        <v>1565</v>
      </c>
      <c r="E864" s="26" t="s">
        <v>1558</v>
      </c>
      <c r="F864" s="26" t="s">
        <v>1567</v>
      </c>
      <c r="G864" s="26" t="s">
        <v>1598</v>
      </c>
      <c r="H864" s="26" t="s">
        <v>1559</v>
      </c>
      <c r="I864" s="26" t="s">
        <v>1558</v>
      </c>
      <c r="J864" s="26" t="s">
        <v>1564</v>
      </c>
      <c r="K864" s="21" t="str">
        <f>IF(Tabela813[[#This Row],[C]]&lt;&gt;"",IF(Tabela813[[#This Row],[RED]]&lt;&gt;"",(Tabela813[[#This Row],[RED]] &amp; "."),"") &amp; CONCATENATE(Tabela813[[#This Row],[C]],".",Tabela813[[#This Row],[O]],".",Tabela813[[#This Row],[E]],".",Tabela813[[#This Row],[D1]],".",Tabela813[[#This Row],[D2]],".",Tabela813[[#This Row],[D3]],".",Tabela813[[#This Row],[T]],".",Tabela813[[#This Row],[D4]]),"")</f>
        <v>1.7.1.2.52.3.1.00</v>
      </c>
      <c r="L864" s="27" t="s">
        <v>3815</v>
      </c>
      <c r="M864" s="21" t="str">
        <f t="shared" si="13"/>
        <v>A</v>
      </c>
      <c r="N864" s="21">
        <f>IF(VALUE(Tabela813[[#This Row],[RED]]) &gt; 0,1,0) + IF(VALUE(J864)&gt;0,8,IF(VALUE(I864)&gt;0,7,IF(VALUE(H864)&gt;0,6,IF(VALUE(G864)&gt;0,5,IF(VALUE(F864)&gt;0,4,IF(VALUE(E864)&gt;0,3,IF(VALUE(D864)&gt;0,2,1)))))))</f>
        <v>7</v>
      </c>
      <c r="O864" s="26" t="s">
        <v>55</v>
      </c>
      <c r="P864" s="1" t="s">
        <v>346</v>
      </c>
      <c r="Q864" s="1"/>
      <c r="R864" s="21"/>
      <c r="S864" s="7" t="str">
        <f>Tabela813[[#This Row],[NR]]&amp;" - "&amp;Tabela813[[#This Row],[Especificação]]</f>
        <v>1.7.1.2.52.3.1.00 - Cota-Parte Pela Participação Especial - Lei nº 9.478/97, Artigo 50 - Principal</v>
      </c>
      <c r="T864" s="7" t="str">
        <f>Tabela813[[#This Row],[NR]]&amp;" - "&amp;Tabela813[[#This Row],[Especificação]]</f>
        <v>1.7.1.2.52.3.1.00 - Cota-Parte Pela Participação Especial - Lei nº 9.478/97, Artigo 50 - Principal</v>
      </c>
      <c r="U864" s="7" t="str">
        <f>Tabela813[[#This Row],[NR]]&amp; " - "&amp;Tabela813[[#This Row],[Especificação]]</f>
        <v>1.7.1.2.52.3.1.00 - Cota-Parte Pela Participação Especial - Lei nº 9.478/97, Artigo 50 - Principal</v>
      </c>
    </row>
    <row r="865" spans="1:21" x14ac:dyDescent="0.25">
      <c r="A865" s="84"/>
      <c r="B865" s="73"/>
      <c r="C865" s="26" t="s">
        <v>1558</v>
      </c>
      <c r="D865" s="26" t="s">
        <v>1565</v>
      </c>
      <c r="E865" s="26" t="s">
        <v>1558</v>
      </c>
      <c r="F865" s="26" t="s">
        <v>1567</v>
      </c>
      <c r="G865" s="26" t="s">
        <v>1598</v>
      </c>
      <c r="H865" s="26" t="s">
        <v>1568</v>
      </c>
      <c r="I865" s="26" t="s">
        <v>1561</v>
      </c>
      <c r="J865" s="26" t="s">
        <v>1564</v>
      </c>
      <c r="K865" s="21" t="str">
        <f>IF(Tabela813[[#This Row],[C]]&lt;&gt;"",IF(Tabela813[[#This Row],[RED]]&lt;&gt;"",(Tabela813[[#This Row],[RED]] &amp; "."),"") &amp; CONCATENATE(Tabela813[[#This Row],[C]],".",Tabela813[[#This Row],[O]],".",Tabela813[[#This Row],[E]],".",Tabela813[[#This Row],[D1]],".",Tabela813[[#This Row],[D2]],".",Tabela813[[#This Row],[D3]],".",Tabela813[[#This Row],[T]],".",Tabela813[[#This Row],[D4]]),"")</f>
        <v>1.7.1.2.52.4.0.00</v>
      </c>
      <c r="L865" s="27" t="s">
        <v>6656</v>
      </c>
      <c r="M865" s="21" t="str">
        <f t="shared" si="13"/>
        <v>S</v>
      </c>
      <c r="N865" s="21">
        <f>IF(VALUE(Tabela813[[#This Row],[RED]]) &gt; 0,1,0) + IF(VALUE(J865)&gt;0,8,IF(VALUE(I865)&gt;0,7,IF(VALUE(H865)&gt;0,6,IF(VALUE(G865)&gt;0,5,IF(VALUE(F865)&gt;0,4,IF(VALUE(E865)&gt;0,3,IF(VALUE(D865)&gt;0,2,1)))))))</f>
        <v>6</v>
      </c>
      <c r="O865" s="26" t="s">
        <v>55</v>
      </c>
      <c r="P865" s="1" t="s">
        <v>348</v>
      </c>
      <c r="Q865" s="1"/>
      <c r="R865" s="21"/>
      <c r="S865" s="7" t="str">
        <f>Tabela813[[#This Row],[NR]]&amp;" - "&amp;Tabela813[[#This Row],[Especificação]]</f>
        <v>1.7.1.2.52.4.0.00 - Cota-Parte do Fundo Especial do Petróleo - FEP</v>
      </c>
      <c r="T865" s="7" t="str">
        <f>Tabela813[[#This Row],[NR]]&amp;" - "&amp;Tabela813[[#This Row],[Especificação]]</f>
        <v>1.7.1.2.52.4.0.00 - Cota-Parte do Fundo Especial do Petróleo - FEP</v>
      </c>
      <c r="U865" s="7" t="str">
        <f>Tabela813[[#This Row],[NR]]&amp; " - "&amp;Tabela813[[#This Row],[Especificação]]</f>
        <v>1.7.1.2.52.4.0.00 - Cota-Parte do Fundo Especial do Petróleo - FEP</v>
      </c>
    </row>
    <row r="866" spans="1:21" x14ac:dyDescent="0.25">
      <c r="A866" s="84"/>
      <c r="B866" s="73"/>
      <c r="C866" s="26" t="s">
        <v>1558</v>
      </c>
      <c r="D866" s="26" t="s">
        <v>1565</v>
      </c>
      <c r="E866" s="26" t="s">
        <v>1558</v>
      </c>
      <c r="F866" s="26" t="s">
        <v>1567</v>
      </c>
      <c r="G866" s="26" t="s">
        <v>1598</v>
      </c>
      <c r="H866" s="26" t="s">
        <v>1568</v>
      </c>
      <c r="I866" s="26" t="s">
        <v>1558</v>
      </c>
      <c r="J866" s="26" t="s">
        <v>1564</v>
      </c>
      <c r="K866" s="21" t="str">
        <f>IF(Tabela813[[#This Row],[C]]&lt;&gt;"",IF(Tabela813[[#This Row],[RED]]&lt;&gt;"",(Tabela813[[#This Row],[RED]] &amp; "."),"") &amp; CONCATENATE(Tabela813[[#This Row],[C]],".",Tabela813[[#This Row],[O]],".",Tabela813[[#This Row],[E]],".",Tabela813[[#This Row],[D1]],".",Tabela813[[#This Row],[D2]],".",Tabela813[[#This Row],[D3]],".",Tabela813[[#This Row],[T]],".",Tabela813[[#This Row],[D4]]),"")</f>
        <v>1.7.1.2.52.4.1.00</v>
      </c>
      <c r="L866" s="27" t="s">
        <v>3816</v>
      </c>
      <c r="M866" s="21" t="str">
        <f t="shared" si="13"/>
        <v>A</v>
      </c>
      <c r="N866" s="21">
        <f>IF(VALUE(Tabela813[[#This Row],[RED]]) &gt; 0,1,0) + IF(VALUE(J866)&gt;0,8,IF(VALUE(I866)&gt;0,7,IF(VALUE(H866)&gt;0,6,IF(VALUE(G866)&gt;0,5,IF(VALUE(F866)&gt;0,4,IF(VALUE(E866)&gt;0,3,IF(VALUE(D866)&gt;0,2,1)))))))</f>
        <v>7</v>
      </c>
      <c r="O866" s="26" t="s">
        <v>55</v>
      </c>
      <c r="P866" s="1" t="s">
        <v>348</v>
      </c>
      <c r="Q866" s="1"/>
      <c r="R866" s="21"/>
      <c r="S866" s="7" t="str">
        <f>Tabela813[[#This Row],[NR]]&amp;" - "&amp;Tabela813[[#This Row],[Especificação]]</f>
        <v>1.7.1.2.52.4.1.00 - Cota-Parte do Fundo Especial do Petróleo - FEP - Principal</v>
      </c>
      <c r="T866" s="7" t="str">
        <f>Tabela813[[#This Row],[NR]]&amp;" - "&amp;Tabela813[[#This Row],[Especificação]]</f>
        <v>1.7.1.2.52.4.1.00 - Cota-Parte do Fundo Especial do Petróleo - FEP - Principal</v>
      </c>
      <c r="U866" s="7" t="str">
        <f>Tabela813[[#This Row],[NR]]&amp; " - "&amp;Tabela813[[#This Row],[Especificação]]</f>
        <v>1.7.1.2.52.4.1.00 - Cota-Parte do Fundo Especial do Petróleo - FEP - Principal</v>
      </c>
    </row>
    <row r="867" spans="1:21" ht="30" x14ac:dyDescent="0.25">
      <c r="A867" s="84"/>
      <c r="B867" s="73"/>
      <c r="C867" s="26" t="s">
        <v>1558</v>
      </c>
      <c r="D867" s="26" t="s">
        <v>1565</v>
      </c>
      <c r="E867" s="26" t="s">
        <v>1558</v>
      </c>
      <c r="F867" s="26" t="s">
        <v>1567</v>
      </c>
      <c r="G867" s="26" t="s">
        <v>1595</v>
      </c>
      <c r="H867" s="26" t="s">
        <v>1561</v>
      </c>
      <c r="I867" s="26" t="s">
        <v>1561</v>
      </c>
      <c r="J867" s="26" t="s">
        <v>1564</v>
      </c>
      <c r="K867" s="21" t="str">
        <f>IF(Tabela813[[#This Row],[C]]&lt;&gt;"",IF(Tabela813[[#This Row],[RED]]&lt;&gt;"",(Tabela813[[#This Row],[RED]] &amp; "."),"") &amp; CONCATENATE(Tabela813[[#This Row],[C]],".",Tabela813[[#This Row],[O]],".",Tabela813[[#This Row],[E]],".",Tabela813[[#This Row],[D1]],".",Tabela813[[#This Row],[D2]],".",Tabela813[[#This Row],[D3]],".",Tabela813[[#This Row],[T]],".",Tabela813[[#This Row],[D4]]),"")</f>
        <v>1.7.1.2.53.0.0.00</v>
      </c>
      <c r="L867" s="27" t="s">
        <v>6657</v>
      </c>
      <c r="M867" s="21" t="str">
        <f t="shared" si="13"/>
        <v>S</v>
      </c>
      <c r="N867" s="21">
        <f>IF(VALUE(Tabela813[[#This Row],[RED]]) &gt; 0,1,0) + IF(VALUE(J867)&gt;0,8,IF(VALUE(I867)&gt;0,7,IF(VALUE(H867)&gt;0,6,IF(VALUE(G867)&gt;0,5,IF(VALUE(F867)&gt;0,4,IF(VALUE(E867)&gt;0,3,IF(VALUE(D867)&gt;0,2,1)))))))</f>
        <v>5</v>
      </c>
      <c r="O867" s="26" t="s">
        <v>55</v>
      </c>
      <c r="P867" s="1" t="s">
        <v>4947</v>
      </c>
      <c r="Q867" s="1"/>
      <c r="R867" s="21" t="s">
        <v>14</v>
      </c>
      <c r="S867" s="7" t="str">
        <f>Tabela813[[#This Row],[NR]]&amp;" - "&amp;Tabela813[[#This Row],[Especificação]]</f>
        <v>1.7.1.2.53.0.0.00 - Cota-Parte do Bônus de Assinatura de Contrato de Partilha de Produção</v>
      </c>
      <c r="T867" s="7" t="str">
        <f>Tabela813[[#This Row],[NR]]&amp;" - "&amp;Tabela813[[#This Row],[Especificação]]</f>
        <v>1.7.1.2.53.0.0.00 - Cota-Parte do Bônus de Assinatura de Contrato de Partilha de Produção</v>
      </c>
      <c r="U867" s="7" t="str">
        <f>Tabela813[[#This Row],[NR]]&amp; " - "&amp;Tabela813[[#This Row],[Especificação]]</f>
        <v>1.7.1.2.53.0.0.00 - Cota-Parte do Bônus de Assinatura de Contrato de Partilha de Produção</v>
      </c>
    </row>
    <row r="868" spans="1:21" ht="30" x14ac:dyDescent="0.25">
      <c r="A868" s="84"/>
      <c r="B868" s="73"/>
      <c r="C868" s="26" t="s">
        <v>1558</v>
      </c>
      <c r="D868" s="26" t="s">
        <v>1565</v>
      </c>
      <c r="E868" s="26" t="s">
        <v>1558</v>
      </c>
      <c r="F868" s="26" t="s">
        <v>1567</v>
      </c>
      <c r="G868" s="26" t="s">
        <v>1595</v>
      </c>
      <c r="H868" s="26" t="s">
        <v>1561</v>
      </c>
      <c r="I868" s="26" t="s">
        <v>1558</v>
      </c>
      <c r="J868" s="26" t="s">
        <v>1564</v>
      </c>
      <c r="K868" s="21" t="str">
        <f>IF(Tabela813[[#This Row],[C]]&lt;&gt;"",IF(Tabela813[[#This Row],[RED]]&lt;&gt;"",(Tabela813[[#This Row],[RED]] &amp; "."),"") &amp; CONCATENATE(Tabela813[[#This Row],[C]],".",Tabela813[[#This Row],[O]],".",Tabela813[[#This Row],[E]],".",Tabela813[[#This Row],[D1]],".",Tabela813[[#This Row],[D2]],".",Tabela813[[#This Row],[D3]],".",Tabela813[[#This Row],[T]],".",Tabela813[[#This Row],[D4]]),"")</f>
        <v>1.7.1.2.53.0.1.00</v>
      </c>
      <c r="L868" s="27" t="s">
        <v>6658</v>
      </c>
      <c r="M868" s="21" t="str">
        <f t="shared" si="13"/>
        <v>A</v>
      </c>
      <c r="N868" s="21">
        <f>IF(VALUE(Tabela813[[#This Row],[RED]]) &gt; 0,1,0) + IF(VALUE(J868)&gt;0,8,IF(VALUE(I868)&gt;0,7,IF(VALUE(H868)&gt;0,6,IF(VALUE(G868)&gt;0,5,IF(VALUE(F868)&gt;0,4,IF(VALUE(E868)&gt;0,3,IF(VALUE(D868)&gt;0,2,1)))))))</f>
        <v>7</v>
      </c>
      <c r="O868" s="26" t="s">
        <v>55</v>
      </c>
      <c r="P868" s="1" t="s">
        <v>4947</v>
      </c>
      <c r="Q868" s="1"/>
      <c r="R868" s="21" t="s">
        <v>14</v>
      </c>
      <c r="S868" s="7" t="str">
        <f>Tabela813[[#This Row],[NR]]&amp;" - "&amp;Tabela813[[#This Row],[Especificação]]</f>
        <v>1.7.1.2.53.0.1.00 - Cota-Parte do Bônus de Aasinatura de Contrato de Partilha de Produção</v>
      </c>
      <c r="T868" s="7" t="str">
        <f>Tabela813[[#This Row],[NR]]&amp;" - "&amp;Tabela813[[#This Row],[Especificação]]</f>
        <v>1.7.1.2.53.0.1.00 - Cota-Parte do Bônus de Aasinatura de Contrato de Partilha de Produção</v>
      </c>
      <c r="U868" s="7" t="str">
        <f>Tabela813[[#This Row],[NR]]&amp; " - "&amp;Tabela813[[#This Row],[Especificação]]</f>
        <v>1.7.1.2.53.0.1.00 - Cota-Parte do Bônus de Aasinatura de Contrato de Partilha de Produção</v>
      </c>
    </row>
    <row r="869" spans="1:21" ht="30" x14ac:dyDescent="0.25">
      <c r="A869" s="84"/>
      <c r="B869" s="74"/>
      <c r="C869" s="26" t="s">
        <v>1558</v>
      </c>
      <c r="D869" s="26" t="s">
        <v>1565</v>
      </c>
      <c r="E869" s="26" t="s">
        <v>1558</v>
      </c>
      <c r="F869" s="26" t="s">
        <v>1567</v>
      </c>
      <c r="G869" s="26" t="s">
        <v>1574</v>
      </c>
      <c r="H869" s="26" t="s">
        <v>1561</v>
      </c>
      <c r="I869" s="26" t="s">
        <v>1561</v>
      </c>
      <c r="J869" s="26" t="s">
        <v>1564</v>
      </c>
      <c r="K869" s="21" t="str">
        <f>IF(Tabela813[[#This Row],[C]]&lt;&gt;"",IF(Tabela813[[#This Row],[RED]]&lt;&gt;"",(Tabela813[[#This Row],[RED]] &amp; "."),"") &amp; CONCATENATE(Tabela813[[#This Row],[C]],".",Tabela813[[#This Row],[O]],".",Tabela813[[#This Row],[E]],".",Tabela813[[#This Row],[D1]],".",Tabela813[[#This Row],[D2]],".",Tabela813[[#This Row],[D3]],".",Tabela813[[#This Row],[T]],".",Tabela813[[#This Row],[D4]]),"")</f>
        <v>1.7.1.2.99.0.0.00</v>
      </c>
      <c r="L869" s="27" t="s">
        <v>6659</v>
      </c>
      <c r="M869" s="21" t="str">
        <f t="shared" si="13"/>
        <v>S</v>
      </c>
      <c r="N869" s="21">
        <f>IF(VALUE(Tabela813[[#This Row],[RED]]) &gt; 0,1,0) + IF(VALUE(J869)&gt;0,8,IF(VALUE(I869)&gt;0,7,IF(VALUE(H869)&gt;0,6,IF(VALUE(G869)&gt;0,5,IF(VALUE(F869)&gt;0,4,IF(VALUE(E869)&gt;0,3,IF(VALUE(D869)&gt;0,2,1)))))))</f>
        <v>5</v>
      </c>
      <c r="O869" s="26" t="s">
        <v>51</v>
      </c>
      <c r="P869" s="1" t="s">
        <v>349</v>
      </c>
      <c r="Q869" s="79"/>
      <c r="R869" s="65"/>
      <c r="S869" s="7" t="str">
        <f>Tabela813[[#This Row],[NR]]&amp;" - "&amp;Tabela813[[#This Row],[Especificação]]</f>
        <v>1.7.1.2.99.0.0.00 - Outras Transferências Decorrentes de Compensação Financeira Pela Exploração de Recursos Naturais</v>
      </c>
      <c r="T869" s="7" t="str">
        <f>Tabela813[[#This Row],[NR]]&amp;" - "&amp;Tabela813[[#This Row],[Especificação]]</f>
        <v>1.7.1.2.99.0.0.00 - Outras Transferências Decorrentes de Compensação Financeira Pela Exploração de Recursos Naturais</v>
      </c>
      <c r="U869" s="7" t="str">
        <f>Tabela813[[#This Row],[NR]]&amp; " - "&amp;Tabela813[[#This Row],[Especificação]]</f>
        <v>1.7.1.2.99.0.0.00 - Outras Transferências Decorrentes de Compensação Financeira Pela Exploração de Recursos Naturais</v>
      </c>
    </row>
    <row r="870" spans="1:21" ht="30" x14ac:dyDescent="0.25">
      <c r="A870" s="84"/>
      <c r="B870" s="74"/>
      <c r="C870" s="26" t="s">
        <v>1558</v>
      </c>
      <c r="D870" s="26" t="s">
        <v>1565</v>
      </c>
      <c r="E870" s="26" t="s">
        <v>1558</v>
      </c>
      <c r="F870" s="26" t="s">
        <v>1567</v>
      </c>
      <c r="G870" s="26" t="s">
        <v>1574</v>
      </c>
      <c r="H870" s="26" t="s">
        <v>1561</v>
      </c>
      <c r="I870" s="26" t="s">
        <v>1558</v>
      </c>
      <c r="J870" s="26" t="s">
        <v>1564</v>
      </c>
      <c r="K870" s="21" t="str">
        <f>IF(Tabela813[[#This Row],[C]]&lt;&gt;"",IF(Tabela813[[#This Row],[RED]]&lt;&gt;"",(Tabela813[[#This Row],[RED]] &amp; "."),"") &amp; CONCATENATE(Tabela813[[#This Row],[C]],".",Tabela813[[#This Row],[O]],".",Tabela813[[#This Row],[E]],".",Tabela813[[#This Row],[D1]],".",Tabela813[[#This Row],[D2]],".",Tabela813[[#This Row],[D3]],".",Tabela813[[#This Row],[T]],".",Tabela813[[#This Row],[D4]]),"")</f>
        <v>1.7.1.2.99.0.1.00</v>
      </c>
      <c r="L870" s="27" t="s">
        <v>3817</v>
      </c>
      <c r="M870" s="21" t="str">
        <f t="shared" si="13"/>
        <v>A</v>
      </c>
      <c r="N870" s="21">
        <f>IF(VALUE(Tabela813[[#This Row],[RED]]) &gt; 0,1,0) + IF(VALUE(J870)&gt;0,8,IF(VALUE(I870)&gt;0,7,IF(VALUE(H870)&gt;0,6,IF(VALUE(G870)&gt;0,5,IF(VALUE(F870)&gt;0,4,IF(VALUE(E870)&gt;0,3,IF(VALUE(D870)&gt;0,2,1)))))))</f>
        <v>7</v>
      </c>
      <c r="O870" s="26" t="s">
        <v>51</v>
      </c>
      <c r="P870" s="1" t="s">
        <v>349</v>
      </c>
      <c r="Q870" s="79"/>
      <c r="R870" s="65"/>
      <c r="S870" s="7" t="str">
        <f>Tabela813[[#This Row],[NR]]&amp;" - "&amp;Tabela813[[#This Row],[Especificação]]</f>
        <v>1.7.1.2.99.0.1.00 - Outras Transferências Decorrentes de Compensação Financeira Pela Exploração de Recursos Naturais - Principal</v>
      </c>
      <c r="T870" s="7" t="str">
        <f>Tabela813[[#This Row],[NR]]&amp;" - "&amp;Tabela813[[#This Row],[Especificação]]</f>
        <v>1.7.1.2.99.0.1.00 - Outras Transferências Decorrentes de Compensação Financeira Pela Exploração de Recursos Naturais - Principal</v>
      </c>
      <c r="U870" s="7" t="str">
        <f>Tabela813[[#This Row],[NR]]&amp; " - "&amp;Tabela813[[#This Row],[Especificação]]</f>
        <v>1.7.1.2.99.0.1.00 - Outras Transferências Decorrentes de Compensação Financeira Pela Exploração de Recursos Naturais - Principal</v>
      </c>
    </row>
    <row r="871" spans="1:21" ht="61.5" customHeight="1" x14ac:dyDescent="0.25">
      <c r="A871" s="84"/>
      <c r="B871" s="73"/>
      <c r="C871" s="26" t="s">
        <v>1558</v>
      </c>
      <c r="D871" s="26" t="s">
        <v>1565</v>
      </c>
      <c r="E871" s="26" t="s">
        <v>1558</v>
      </c>
      <c r="F871" s="26" t="s">
        <v>1559</v>
      </c>
      <c r="G871" s="26" t="s">
        <v>1564</v>
      </c>
      <c r="H871" s="26" t="s">
        <v>1561</v>
      </c>
      <c r="I871" s="26" t="s">
        <v>1561</v>
      </c>
      <c r="J871" s="26" t="s">
        <v>1564</v>
      </c>
      <c r="K871" s="21" t="str">
        <f>IF(Tabela813[[#This Row],[C]]&lt;&gt;"",IF(Tabela813[[#This Row],[RED]]&lt;&gt;"",(Tabela813[[#This Row],[RED]] &amp; "."),"") &amp; CONCATENATE(Tabela813[[#This Row],[C]],".",Tabela813[[#This Row],[O]],".",Tabela813[[#This Row],[E]],".",Tabela813[[#This Row],[D1]],".",Tabela813[[#This Row],[D2]],".",Tabela813[[#This Row],[D3]],".",Tabela813[[#This Row],[T]],".",Tabela813[[#This Row],[D4]]),"")</f>
        <v>1.7.1.3.00.0.0.00</v>
      </c>
      <c r="L871" s="27" t="s">
        <v>700</v>
      </c>
      <c r="M871" s="21" t="str">
        <f t="shared" si="13"/>
        <v>S</v>
      </c>
      <c r="N871" s="21">
        <f>IF(VALUE(Tabela813[[#This Row],[RED]]) &gt; 0,1,0) + IF(VALUE(J871)&gt;0,8,IF(VALUE(I871)&gt;0,7,IF(VALUE(H871)&gt;0,6,IF(VALUE(G871)&gt;0,5,IF(VALUE(F871)&gt;0,4,IF(VALUE(E871)&gt;0,3,IF(VALUE(D871)&gt;0,2,1)))))))</f>
        <v>4</v>
      </c>
      <c r="O871" s="26" t="s">
        <v>45</v>
      </c>
      <c r="P871" s="1" t="s">
        <v>4204</v>
      </c>
      <c r="Q871" s="1"/>
      <c r="R871" s="21"/>
      <c r="S871" s="7" t="str">
        <f>Tabela813[[#This Row],[NR]]&amp;" - "&amp;Tabela813[[#This Row],[Especificação]]</f>
        <v>1.7.1.3.00.0.0.00 - Transferências de Recursos do Sistema Único de Saúde - SUS</v>
      </c>
      <c r="T871" s="7" t="str">
        <f>Tabela813[[#This Row],[NR]]&amp;" - "&amp;Tabela813[[#This Row],[Especificação]]</f>
        <v>1.7.1.3.00.0.0.00 - Transferências de Recursos do Sistema Único de Saúde - SUS</v>
      </c>
      <c r="U871" s="7" t="str">
        <f>Tabela813[[#This Row],[NR]]&amp; " - "&amp;Tabela813[[#This Row],[Especificação]]</f>
        <v>1.7.1.3.00.0.0.00 - Transferências de Recursos do Sistema Único de Saúde - SUS</v>
      </c>
    </row>
    <row r="872" spans="1:21" ht="45" x14ac:dyDescent="0.25">
      <c r="A872" s="84"/>
      <c r="B872" s="73"/>
      <c r="C872" s="26" t="s">
        <v>1558</v>
      </c>
      <c r="D872" s="26" t="s">
        <v>1565</v>
      </c>
      <c r="E872" s="26" t="s">
        <v>1558</v>
      </c>
      <c r="F872" s="26" t="s">
        <v>1559</v>
      </c>
      <c r="G872" s="26" t="s">
        <v>1591</v>
      </c>
      <c r="H872" s="26" t="s">
        <v>1561</v>
      </c>
      <c r="I872" s="26" t="s">
        <v>1561</v>
      </c>
      <c r="J872" s="26" t="s">
        <v>1564</v>
      </c>
      <c r="K872" s="21" t="str">
        <f>IF(Tabela813[[#This Row],[C]]&lt;&gt;"",IF(Tabela813[[#This Row],[RED]]&lt;&gt;"",(Tabela813[[#This Row],[RED]] &amp; "."),"") &amp; CONCATENATE(Tabela813[[#This Row],[C]],".",Tabela813[[#This Row],[O]],".",Tabela813[[#This Row],[E]],".",Tabela813[[#This Row],[D1]],".",Tabela813[[#This Row],[D2]],".",Tabela813[[#This Row],[D3]],".",Tabela813[[#This Row],[T]],".",Tabela813[[#This Row],[D4]]),"")</f>
        <v>1.7.1.3.50.0.0.00</v>
      </c>
      <c r="L872" s="27" t="s">
        <v>6660</v>
      </c>
      <c r="M872" s="21" t="str">
        <f t="shared" si="13"/>
        <v>S</v>
      </c>
      <c r="N872" s="21">
        <f>IF(VALUE(Tabela813[[#This Row],[RED]]) &gt; 0,1,0) + IF(VALUE(J872)&gt;0,8,IF(VALUE(I872)&gt;0,7,IF(VALUE(H872)&gt;0,6,IF(VALUE(G872)&gt;0,5,IF(VALUE(F872)&gt;0,4,IF(VALUE(E872)&gt;0,3,IF(VALUE(D872)&gt;0,2,1)))))))</f>
        <v>5</v>
      </c>
      <c r="O872" s="26" t="s">
        <v>55</v>
      </c>
      <c r="P872" s="1" t="s">
        <v>353</v>
      </c>
      <c r="Q872" s="1"/>
      <c r="R872" s="21"/>
      <c r="S872" s="7" t="str">
        <f>Tabela813[[#This Row],[NR]]&amp;" - "&amp;Tabela813[[#This Row],[Especificação]]</f>
        <v>1.7.1.3.50.0.0.00 - Transferências de Recursos do Sistema Único de Saúde - SUS - Repasses Fundo a Fundo - Bloco de Manutenção das Ações e Serviços Públicos de Saúde</v>
      </c>
      <c r="T872" s="7" t="str">
        <f>Tabela813[[#This Row],[NR]]&amp;" - "&amp;Tabela813[[#This Row],[Especificação]]</f>
        <v>1.7.1.3.50.0.0.00 - Transferências de Recursos do Sistema Único de Saúde - SUS - Repasses Fundo a Fundo - Bloco de Manutenção das Ações e Serviços Públicos de Saúde</v>
      </c>
      <c r="U872" s="7" t="str">
        <f>Tabela813[[#This Row],[NR]]&amp; " - "&amp;Tabela813[[#This Row],[Especificação]]</f>
        <v>1.7.1.3.50.0.0.00 - Transferências de Recursos do Sistema Único de Saúde - SUS - Repasses Fundo a Fundo - Bloco de Manutenção das Ações e Serviços Públicos de Saúde</v>
      </c>
    </row>
    <row r="873" spans="1:21" ht="45" x14ac:dyDescent="0.25">
      <c r="A873" s="84"/>
      <c r="B873" s="73"/>
      <c r="C873" s="26" t="s">
        <v>1558</v>
      </c>
      <c r="D873" s="26" t="s">
        <v>1565</v>
      </c>
      <c r="E873" s="26" t="s">
        <v>1558</v>
      </c>
      <c r="F873" s="26" t="s">
        <v>1559</v>
      </c>
      <c r="G873" s="26" t="s">
        <v>1591</v>
      </c>
      <c r="H873" s="26" t="s">
        <v>1558</v>
      </c>
      <c r="I873" s="26" t="s">
        <v>1561</v>
      </c>
      <c r="J873" s="26" t="s">
        <v>1564</v>
      </c>
      <c r="K873" s="21" t="str">
        <f>IF(Tabela813[[#This Row],[C]]&lt;&gt;"",IF(Tabela813[[#This Row],[RED]]&lt;&gt;"",(Tabela813[[#This Row],[RED]] &amp; "."),"") &amp; CONCATENATE(Tabela813[[#This Row],[C]],".",Tabela813[[#This Row],[O]],".",Tabela813[[#This Row],[E]],".",Tabela813[[#This Row],[D1]],".",Tabela813[[#This Row],[D2]],".",Tabela813[[#This Row],[D3]],".",Tabela813[[#This Row],[T]],".",Tabela813[[#This Row],[D4]]),"")</f>
        <v>1.7.1.3.50.1.0.00</v>
      </c>
      <c r="L873" s="27" t="s">
        <v>6661</v>
      </c>
      <c r="M873" s="21" t="str">
        <f t="shared" si="13"/>
        <v>S</v>
      </c>
      <c r="N873" s="21">
        <f>IF(VALUE(Tabela813[[#This Row],[RED]]) &gt; 0,1,0) + IF(VALUE(J873)&gt;0,8,IF(VALUE(I873)&gt;0,7,IF(VALUE(H873)&gt;0,6,IF(VALUE(G873)&gt;0,5,IF(VALUE(F873)&gt;0,4,IF(VALUE(E873)&gt;0,3,IF(VALUE(D873)&gt;0,2,1)))))))</f>
        <v>6</v>
      </c>
      <c r="O873" s="26" t="s">
        <v>55</v>
      </c>
      <c r="P873" s="1" t="s">
        <v>355</v>
      </c>
      <c r="Q873" s="1"/>
      <c r="R873" s="21"/>
      <c r="S873" s="7" t="str">
        <f>Tabela813[[#This Row],[NR]]&amp;" - "&amp;Tabela813[[#This Row],[Especificação]]</f>
        <v>1.7.1.3.50.1.0.00 - Transferências de Recursos do Bloco de Manutenção das Ações e Serviços Públicos de Saúde - Atenção Primária</v>
      </c>
      <c r="T873" s="7" t="str">
        <f>Tabela813[[#This Row],[NR]]&amp;" - "&amp;Tabela813[[#This Row],[Especificação]]</f>
        <v>1.7.1.3.50.1.0.00 - Transferências de Recursos do Bloco de Manutenção das Ações e Serviços Públicos de Saúde - Atenção Primária</v>
      </c>
      <c r="U873" s="7" t="str">
        <f>Tabela813[[#This Row],[NR]]&amp; " - "&amp;Tabela813[[#This Row],[Especificação]]</f>
        <v>1.7.1.3.50.1.0.00 - Transferências de Recursos do Bloco de Manutenção das Ações e Serviços Públicos de Saúde - Atenção Primária</v>
      </c>
    </row>
    <row r="874" spans="1:21" ht="45" x14ac:dyDescent="0.25">
      <c r="A874" s="84"/>
      <c r="B874" s="73"/>
      <c r="C874" s="26" t="s">
        <v>1558</v>
      </c>
      <c r="D874" s="26" t="s">
        <v>1565</v>
      </c>
      <c r="E874" s="26" t="s">
        <v>1558</v>
      </c>
      <c r="F874" s="26" t="s">
        <v>1559</v>
      </c>
      <c r="G874" s="26" t="s">
        <v>1591</v>
      </c>
      <c r="H874" s="26" t="s">
        <v>1558</v>
      </c>
      <c r="I874" s="26" t="s">
        <v>1558</v>
      </c>
      <c r="J874" s="26" t="s">
        <v>1564</v>
      </c>
      <c r="K874" s="21" t="str">
        <f>IF(Tabela813[[#This Row],[C]]&lt;&gt;"",IF(Tabela813[[#This Row],[RED]]&lt;&gt;"",(Tabela813[[#This Row],[RED]] &amp; "."),"") &amp; CONCATENATE(Tabela813[[#This Row],[C]],".",Tabela813[[#This Row],[O]],".",Tabela813[[#This Row],[E]],".",Tabela813[[#This Row],[D1]],".",Tabela813[[#This Row],[D2]],".",Tabela813[[#This Row],[D3]],".",Tabela813[[#This Row],[T]],".",Tabela813[[#This Row],[D4]]),"")</f>
        <v>1.7.1.3.50.1.1.00</v>
      </c>
      <c r="L874" s="27" t="s">
        <v>3818</v>
      </c>
      <c r="M874" s="21" t="str">
        <f t="shared" si="13"/>
        <v>S</v>
      </c>
      <c r="N874" s="21">
        <f>IF(VALUE(Tabela813[[#This Row],[RED]]) &gt; 0,1,0) + IF(VALUE(J874)&gt;0,8,IF(VALUE(I874)&gt;0,7,IF(VALUE(H874)&gt;0,6,IF(VALUE(G874)&gt;0,5,IF(VALUE(F874)&gt;0,4,IF(VALUE(E874)&gt;0,3,IF(VALUE(D874)&gt;0,2,1)))))))</f>
        <v>7</v>
      </c>
      <c r="O874" s="26"/>
      <c r="P874" s="1" t="s">
        <v>355</v>
      </c>
      <c r="Q874" s="1"/>
      <c r="R874" s="21"/>
      <c r="S874" s="7" t="str">
        <f>Tabela813[[#This Row],[NR]]&amp;" - "&amp;Tabela813[[#This Row],[Especificação]]</f>
        <v>1.7.1.3.50.1.1.00 - Transferências de Recursos do Bloco de Manutenção das Ações e Serviços Públicos de Saúde - Atenção Primária - Principal</v>
      </c>
      <c r="T874" s="7" t="str">
        <f>Tabela813[[#This Row],[NR]]&amp;" - "&amp;Tabela813[[#This Row],[Especificação]]</f>
        <v>1.7.1.3.50.1.1.00 - Transferências de Recursos do Bloco de Manutenção das Ações e Serviços Públicos de Saúde - Atenção Primária - Principal</v>
      </c>
      <c r="U874" s="7" t="str">
        <f>Tabela813[[#This Row],[NR]]&amp; " - "&amp;Tabela813[[#This Row],[Especificação]]</f>
        <v>1.7.1.3.50.1.1.00 - Transferências de Recursos do Bloco de Manutenção das Ações e Serviços Públicos de Saúde - Atenção Primária - Principal</v>
      </c>
    </row>
    <row r="875" spans="1:21" ht="45" x14ac:dyDescent="0.25">
      <c r="A875" s="84"/>
      <c r="B875" s="73"/>
      <c r="C875" s="26" t="s">
        <v>1558</v>
      </c>
      <c r="D875" s="26" t="s">
        <v>1565</v>
      </c>
      <c r="E875" s="26" t="s">
        <v>1558</v>
      </c>
      <c r="F875" s="26" t="s">
        <v>1559</v>
      </c>
      <c r="G875" s="26" t="s">
        <v>1591</v>
      </c>
      <c r="H875" s="26" t="s">
        <v>1558</v>
      </c>
      <c r="I875" s="26" t="s">
        <v>1558</v>
      </c>
      <c r="J875" s="26" t="s">
        <v>1560</v>
      </c>
      <c r="K875" s="21" t="str">
        <f>IF(Tabela813[[#This Row],[C]]&lt;&gt;"",IF(Tabela813[[#This Row],[RED]]&lt;&gt;"",(Tabela813[[#This Row],[RED]] &amp; "."),"") &amp; CONCATENATE(Tabela813[[#This Row],[C]],".",Tabela813[[#This Row],[O]],".",Tabela813[[#This Row],[E]],".",Tabela813[[#This Row],[D1]],".",Tabela813[[#This Row],[D2]],".",Tabela813[[#This Row],[D3]],".",Tabela813[[#This Row],[T]],".",Tabela813[[#This Row],[D4]]),"")</f>
        <v>1.7.1.3.50.1.1.01</v>
      </c>
      <c r="L875" s="27" t="s">
        <v>3818</v>
      </c>
      <c r="M875" s="21" t="str">
        <f t="shared" si="13"/>
        <v>A</v>
      </c>
      <c r="N875" s="21">
        <f>IF(VALUE(Tabela813[[#This Row],[RED]]) &gt; 0,1,0) + IF(VALUE(J875)&gt;0,8,IF(VALUE(I875)&gt;0,7,IF(VALUE(H875)&gt;0,6,IF(VALUE(G875)&gt;0,5,IF(VALUE(F875)&gt;0,4,IF(VALUE(E875)&gt;0,3,IF(VALUE(D875)&gt;0,2,1)))))))</f>
        <v>8</v>
      </c>
      <c r="O875" s="26" t="s">
        <v>3165</v>
      </c>
      <c r="P875" s="1" t="s">
        <v>355</v>
      </c>
      <c r="Q875" s="1"/>
      <c r="R875" s="21"/>
      <c r="S875" s="7" t="str">
        <f>Tabela813[[#This Row],[NR]]&amp;" - "&amp;Tabela813[[#This Row],[Especificação]]</f>
        <v>1.7.1.3.50.1.1.01 - Transferências de Recursos do Bloco de Manutenção das Ações e Serviços Públicos de Saúde - Atenção Primária - Principal</v>
      </c>
      <c r="T875" s="7" t="str">
        <f>Tabela813[[#This Row],[NR]]&amp;" - "&amp;Tabela813[[#This Row],[Especificação]]</f>
        <v>1.7.1.3.50.1.1.01 - Transferências de Recursos do Bloco de Manutenção das Ações e Serviços Públicos de Saúde - Atenção Primária - Principal</v>
      </c>
      <c r="U875" s="7" t="str">
        <f>Tabela813[[#This Row],[NR]]&amp; " - "&amp;Tabela813[[#This Row],[Especificação]]</f>
        <v>1.7.1.3.50.1.1.01 - Transferências de Recursos do Bloco de Manutenção das Ações e Serviços Públicos de Saúde - Atenção Primária - Principal</v>
      </c>
    </row>
    <row r="876" spans="1:21" ht="45" x14ac:dyDescent="0.25">
      <c r="A876" s="84"/>
      <c r="B876" s="73"/>
      <c r="C876" s="26" t="s">
        <v>1558</v>
      </c>
      <c r="D876" s="26" t="s">
        <v>1565</v>
      </c>
      <c r="E876" s="26" t="s">
        <v>1558</v>
      </c>
      <c r="F876" s="26" t="s">
        <v>1559</v>
      </c>
      <c r="G876" s="26" t="s">
        <v>1591</v>
      </c>
      <c r="H876" s="26" t="s">
        <v>1558</v>
      </c>
      <c r="I876" s="26" t="s">
        <v>1558</v>
      </c>
      <c r="J876" s="26" t="s">
        <v>1562</v>
      </c>
      <c r="K876" s="21" t="str">
        <f>IF(Tabela813[[#This Row],[C]]&lt;&gt;"",IF(Tabela813[[#This Row],[RED]]&lt;&gt;"",(Tabela813[[#This Row],[RED]] &amp; "."),"") &amp; CONCATENATE(Tabela813[[#This Row],[C]],".",Tabela813[[#This Row],[O]],".",Tabela813[[#This Row],[E]],".",Tabela813[[#This Row],[D1]],".",Tabela813[[#This Row],[D2]],".",Tabela813[[#This Row],[D3]],".",Tabela813[[#This Row],[T]],".",Tabela813[[#This Row],[D4]]),"")</f>
        <v>1.7.1.3.50.1.1.02</v>
      </c>
      <c r="L876" s="27" t="s">
        <v>3819</v>
      </c>
      <c r="M876" s="21" t="str">
        <f t="shared" si="13"/>
        <v>A</v>
      </c>
      <c r="N876" s="21">
        <f>IF(VALUE(Tabela813[[#This Row],[RED]]) &gt; 0,1,0) + IF(VALUE(J876)&gt;0,8,IF(VALUE(I876)&gt;0,7,IF(VALUE(H876)&gt;0,6,IF(VALUE(G876)&gt;0,5,IF(VALUE(F876)&gt;0,4,IF(VALUE(E876)&gt;0,3,IF(VALUE(D876)&gt;0,2,1)))))))</f>
        <v>8</v>
      </c>
      <c r="O876" s="26" t="s">
        <v>3165</v>
      </c>
      <c r="P876" s="1" t="s">
        <v>4247</v>
      </c>
      <c r="Q876" s="1"/>
      <c r="R876" s="21"/>
      <c r="S876" s="7" t="str">
        <f>Tabela813[[#This Row],[NR]]&amp;" - "&amp;Tabela813[[#This Row],[Especificação]]</f>
        <v>1.7.1.3.50.1.1.02 - Transferências de Recursos do Bloco de Manutenção das Ações e Serviços Públicos de Saúde - Atenção Primária - Principal - Transferências da União Decorrentes de Emendas Parlamentares Individuais - Finalidade Definida</v>
      </c>
      <c r="T876" s="7" t="str">
        <f>Tabela813[[#This Row],[NR]]&amp;" - "&amp;Tabela813[[#This Row],[Especificação]]</f>
        <v>1.7.1.3.50.1.1.02 - Transferências de Recursos do Bloco de Manutenção das Ações e Serviços Públicos de Saúde - Atenção Primária - Principal - Transferências da União Decorrentes de Emendas Parlamentares Individuais - Finalidade Definida</v>
      </c>
      <c r="U876" s="7" t="str">
        <f>Tabela813[[#This Row],[NR]]&amp; " - "&amp;Tabela813[[#This Row],[Especificação]]</f>
        <v>1.7.1.3.50.1.1.02 - Transferências de Recursos do Bloco de Manutenção das Ações e Serviços Públicos de Saúde - Atenção Primária - Principal - Transferências da União Decorrentes de Emendas Parlamentares Individuais - Finalidade Definida</v>
      </c>
    </row>
    <row r="877" spans="1:21" ht="45" x14ac:dyDescent="0.25">
      <c r="A877" s="84"/>
      <c r="B877" s="73"/>
      <c r="C877" s="26" t="s">
        <v>1558</v>
      </c>
      <c r="D877" s="26" t="s">
        <v>1565</v>
      </c>
      <c r="E877" s="26" t="s">
        <v>1558</v>
      </c>
      <c r="F877" s="26" t="s">
        <v>1559</v>
      </c>
      <c r="G877" s="26" t="s">
        <v>1591</v>
      </c>
      <c r="H877" s="26" t="s">
        <v>1558</v>
      </c>
      <c r="I877" s="26" t="s">
        <v>1558</v>
      </c>
      <c r="J877" s="26" t="s">
        <v>1571</v>
      </c>
      <c r="K877" s="21" t="str">
        <f>IF(Tabela813[[#This Row],[C]]&lt;&gt;"",IF(Tabela813[[#This Row],[RED]]&lt;&gt;"",(Tabela813[[#This Row],[RED]] &amp; "."),"") &amp; CONCATENATE(Tabela813[[#This Row],[C]],".",Tabela813[[#This Row],[O]],".",Tabela813[[#This Row],[E]],".",Tabela813[[#This Row],[D1]],".",Tabela813[[#This Row],[D2]],".",Tabela813[[#This Row],[D3]],".",Tabela813[[#This Row],[T]],".",Tabela813[[#This Row],[D4]]),"")</f>
        <v>1.7.1.3.50.1.1.03</v>
      </c>
      <c r="L877" s="27" t="s">
        <v>3820</v>
      </c>
      <c r="M877" s="21" t="str">
        <f t="shared" si="13"/>
        <v>A</v>
      </c>
      <c r="N877" s="21">
        <f>IF(VALUE(Tabela813[[#This Row],[RED]]) &gt; 0,1,0) + IF(VALUE(J877)&gt;0,8,IF(VALUE(I877)&gt;0,7,IF(VALUE(H877)&gt;0,6,IF(VALUE(G877)&gt;0,5,IF(VALUE(F877)&gt;0,4,IF(VALUE(E877)&gt;0,3,IF(VALUE(D877)&gt;0,2,1)))))))</f>
        <v>8</v>
      </c>
      <c r="O877" s="26" t="s">
        <v>3165</v>
      </c>
      <c r="P877" s="1" t="s">
        <v>4246</v>
      </c>
      <c r="Q877" s="1"/>
      <c r="R877" s="21"/>
      <c r="S877" s="7" t="str">
        <f>Tabela813[[#This Row],[NR]]&amp;" - "&amp;Tabela813[[#This Row],[Especificação]]</f>
        <v>1.7.1.3.50.1.1.03 - Transferências de Recursos do Bloco de Manutenção das Ações e Serviços Públicos de Saúde - Atenção Primária - Principal - Transferências da União Decorrentes de Emendas Parlamentares de Bancada</v>
      </c>
      <c r="T877" s="7" t="str">
        <f>Tabela813[[#This Row],[NR]]&amp;" - "&amp;Tabela813[[#This Row],[Especificação]]</f>
        <v>1.7.1.3.50.1.1.03 - Transferências de Recursos do Bloco de Manutenção das Ações e Serviços Públicos de Saúde - Atenção Primária - Principal - Transferências da União Decorrentes de Emendas Parlamentares de Bancada</v>
      </c>
      <c r="U877" s="7" t="str">
        <f>Tabela813[[#This Row],[NR]]&amp; " - "&amp;Tabela813[[#This Row],[Especificação]]</f>
        <v>1.7.1.3.50.1.1.03 - Transferências de Recursos do Bloco de Manutenção das Ações e Serviços Públicos de Saúde - Atenção Primária - Principal - Transferências da União Decorrentes de Emendas Parlamentares de Bancada</v>
      </c>
    </row>
    <row r="878" spans="1:21" ht="45" x14ac:dyDescent="0.25">
      <c r="A878" s="84"/>
      <c r="B878" s="73"/>
      <c r="C878" s="26" t="s">
        <v>1558</v>
      </c>
      <c r="D878" s="26" t="s">
        <v>1565</v>
      </c>
      <c r="E878" s="26" t="s">
        <v>1558</v>
      </c>
      <c r="F878" s="26" t="s">
        <v>1559</v>
      </c>
      <c r="G878" s="26" t="s">
        <v>1591</v>
      </c>
      <c r="H878" s="26" t="s">
        <v>1567</v>
      </c>
      <c r="I878" s="26" t="s">
        <v>1561</v>
      </c>
      <c r="J878" s="26" t="s">
        <v>1564</v>
      </c>
      <c r="K878" s="21" t="str">
        <f>IF(Tabela813[[#This Row],[C]]&lt;&gt;"",IF(Tabela813[[#This Row],[RED]]&lt;&gt;"",(Tabela813[[#This Row],[RED]] &amp; "."),"") &amp; CONCATENATE(Tabela813[[#This Row],[C]],".",Tabela813[[#This Row],[O]],".",Tabela813[[#This Row],[E]],".",Tabela813[[#This Row],[D1]],".",Tabela813[[#This Row],[D2]],".",Tabela813[[#This Row],[D3]],".",Tabela813[[#This Row],[T]],".",Tabela813[[#This Row],[D4]]),"")</f>
        <v>1.7.1.3.50.2.0.00</v>
      </c>
      <c r="L878" s="27" t="s">
        <v>6662</v>
      </c>
      <c r="M878" s="21" t="str">
        <f t="shared" si="13"/>
        <v>S</v>
      </c>
      <c r="N878" s="21">
        <f>IF(VALUE(Tabela813[[#This Row],[RED]]) &gt; 0,1,0) + IF(VALUE(J878)&gt;0,8,IF(VALUE(I878)&gt;0,7,IF(VALUE(H878)&gt;0,6,IF(VALUE(G878)&gt;0,5,IF(VALUE(F878)&gt;0,4,IF(VALUE(E878)&gt;0,3,IF(VALUE(D878)&gt;0,2,1)))))))</f>
        <v>6</v>
      </c>
      <c r="O878" s="26" t="s">
        <v>55</v>
      </c>
      <c r="P878" s="1" t="s">
        <v>357</v>
      </c>
      <c r="Q878" s="1"/>
      <c r="R878" s="21"/>
      <c r="S878" s="7" t="str">
        <f>Tabela813[[#This Row],[NR]]&amp;" - "&amp;Tabela813[[#This Row],[Especificação]]</f>
        <v>1.7.1.3.50.2.0.00 - Transferências de Recursos do Bloco de Manutenção das Ações e Serviços Públicos de Saúde - Atenção Especializada</v>
      </c>
      <c r="T878" s="7" t="str">
        <f>Tabela813[[#This Row],[NR]]&amp;" - "&amp;Tabela813[[#This Row],[Especificação]]</f>
        <v>1.7.1.3.50.2.0.00 - Transferências de Recursos do Bloco de Manutenção das Ações e Serviços Públicos de Saúde - Atenção Especializada</v>
      </c>
      <c r="U878" s="7" t="str">
        <f>Tabela813[[#This Row],[NR]]&amp; " - "&amp;Tabela813[[#This Row],[Especificação]]</f>
        <v>1.7.1.3.50.2.0.00 - Transferências de Recursos do Bloco de Manutenção das Ações e Serviços Públicos de Saúde - Atenção Especializada</v>
      </c>
    </row>
    <row r="879" spans="1:21" ht="45" x14ac:dyDescent="0.25">
      <c r="A879" s="84"/>
      <c r="B879" s="73"/>
      <c r="C879" s="26" t="s">
        <v>1558</v>
      </c>
      <c r="D879" s="26" t="s">
        <v>1565</v>
      </c>
      <c r="E879" s="26" t="s">
        <v>1558</v>
      </c>
      <c r="F879" s="26" t="s">
        <v>1559</v>
      </c>
      <c r="G879" s="26" t="s">
        <v>1591</v>
      </c>
      <c r="H879" s="26" t="s">
        <v>1567</v>
      </c>
      <c r="I879" s="26" t="s">
        <v>1558</v>
      </c>
      <c r="J879" s="26" t="s">
        <v>1564</v>
      </c>
      <c r="K879" s="21" t="str">
        <f>IF(Tabela813[[#This Row],[C]]&lt;&gt;"",IF(Tabela813[[#This Row],[RED]]&lt;&gt;"",(Tabela813[[#This Row],[RED]] &amp; "."),"") &amp; CONCATENATE(Tabela813[[#This Row],[C]],".",Tabela813[[#This Row],[O]],".",Tabela813[[#This Row],[E]],".",Tabela813[[#This Row],[D1]],".",Tabela813[[#This Row],[D2]],".",Tabela813[[#This Row],[D3]],".",Tabela813[[#This Row],[T]],".",Tabela813[[#This Row],[D4]]),"")</f>
        <v>1.7.1.3.50.2.1.00</v>
      </c>
      <c r="L879" s="27" t="s">
        <v>3821</v>
      </c>
      <c r="M879" s="21" t="str">
        <f t="shared" si="13"/>
        <v>S</v>
      </c>
      <c r="N879" s="21">
        <f>IF(VALUE(Tabela813[[#This Row],[RED]]) &gt; 0,1,0) + IF(VALUE(J879)&gt;0,8,IF(VALUE(I879)&gt;0,7,IF(VALUE(H879)&gt;0,6,IF(VALUE(G879)&gt;0,5,IF(VALUE(F879)&gt;0,4,IF(VALUE(E879)&gt;0,3,IF(VALUE(D879)&gt;0,2,1)))))))</f>
        <v>7</v>
      </c>
      <c r="O879" s="26" t="s">
        <v>55</v>
      </c>
      <c r="P879" s="1" t="s">
        <v>357</v>
      </c>
      <c r="Q879" s="1"/>
      <c r="R879" s="21"/>
      <c r="S879" s="7" t="str">
        <f>Tabela813[[#This Row],[NR]]&amp;" - "&amp;Tabela813[[#This Row],[Especificação]]</f>
        <v>1.7.1.3.50.2.1.00 - Transferências de Recursos do Bloco de Manutenção das Ações e Serviços Públicos de Saúde - Atenção Especializada - Principal</v>
      </c>
      <c r="T879" s="7" t="str">
        <f>Tabela813[[#This Row],[NR]]&amp;" - "&amp;Tabela813[[#This Row],[Especificação]]</f>
        <v>1.7.1.3.50.2.1.00 - Transferências de Recursos do Bloco de Manutenção das Ações e Serviços Públicos de Saúde - Atenção Especializada - Principal</v>
      </c>
      <c r="U879" s="7" t="str">
        <f>Tabela813[[#This Row],[NR]]&amp; " - "&amp;Tabela813[[#This Row],[Especificação]]</f>
        <v>1.7.1.3.50.2.1.00 - Transferências de Recursos do Bloco de Manutenção das Ações e Serviços Públicos de Saúde - Atenção Especializada - Principal</v>
      </c>
    </row>
    <row r="880" spans="1:21" ht="45" x14ac:dyDescent="0.25">
      <c r="A880" s="84"/>
      <c r="B880" s="73"/>
      <c r="C880" s="26" t="s">
        <v>1558</v>
      </c>
      <c r="D880" s="26" t="s">
        <v>1565</v>
      </c>
      <c r="E880" s="26" t="s">
        <v>1558</v>
      </c>
      <c r="F880" s="26" t="s">
        <v>1559</v>
      </c>
      <c r="G880" s="26" t="s">
        <v>1591</v>
      </c>
      <c r="H880" s="26" t="s">
        <v>1567</v>
      </c>
      <c r="I880" s="26" t="s">
        <v>1558</v>
      </c>
      <c r="J880" s="26" t="s">
        <v>1560</v>
      </c>
      <c r="K880" s="21" t="str">
        <f>IF(Tabela813[[#This Row],[C]]&lt;&gt;"",IF(Tabela813[[#This Row],[RED]]&lt;&gt;"",(Tabela813[[#This Row],[RED]] &amp; "."),"") &amp; CONCATENATE(Tabela813[[#This Row],[C]],".",Tabela813[[#This Row],[O]],".",Tabela813[[#This Row],[E]],".",Tabela813[[#This Row],[D1]],".",Tabela813[[#This Row],[D2]],".",Tabela813[[#This Row],[D3]],".",Tabela813[[#This Row],[T]],".",Tabela813[[#This Row],[D4]]),"")</f>
        <v>1.7.1.3.50.2.1.01</v>
      </c>
      <c r="L880" s="27" t="s">
        <v>3821</v>
      </c>
      <c r="M880" s="21" t="str">
        <f t="shared" si="13"/>
        <v>A</v>
      </c>
      <c r="N880" s="21">
        <f>IF(VALUE(Tabela813[[#This Row],[RED]]) &gt; 0,1,0) + IF(VALUE(J880)&gt;0,8,IF(VALUE(I880)&gt;0,7,IF(VALUE(H880)&gt;0,6,IF(VALUE(G880)&gt;0,5,IF(VALUE(F880)&gt;0,4,IF(VALUE(E880)&gt;0,3,IF(VALUE(D880)&gt;0,2,1)))))))</f>
        <v>8</v>
      </c>
      <c r="O880" s="26" t="s">
        <v>3165</v>
      </c>
      <c r="P880" s="1" t="s">
        <v>357</v>
      </c>
      <c r="Q880" s="1"/>
      <c r="R880" s="21"/>
      <c r="S880" s="7" t="str">
        <f>Tabela813[[#This Row],[NR]]&amp;" - "&amp;Tabela813[[#This Row],[Especificação]]</f>
        <v>1.7.1.3.50.2.1.01 - Transferências de Recursos do Bloco de Manutenção das Ações e Serviços Públicos de Saúde - Atenção Especializada - Principal</v>
      </c>
      <c r="T880" s="7" t="str">
        <f>Tabela813[[#This Row],[NR]]&amp;" - "&amp;Tabela813[[#This Row],[Especificação]]</f>
        <v>1.7.1.3.50.2.1.01 - Transferências de Recursos do Bloco de Manutenção das Ações e Serviços Públicos de Saúde - Atenção Especializada - Principal</v>
      </c>
      <c r="U880" s="7" t="str">
        <f>Tabela813[[#This Row],[NR]]&amp; " - "&amp;Tabela813[[#This Row],[Especificação]]</f>
        <v>1.7.1.3.50.2.1.01 - Transferências de Recursos do Bloco de Manutenção das Ações e Serviços Públicos de Saúde - Atenção Especializada - Principal</v>
      </c>
    </row>
    <row r="881" spans="1:21" ht="60" x14ac:dyDescent="0.25">
      <c r="A881" s="84"/>
      <c r="B881" s="73"/>
      <c r="C881" s="26" t="s">
        <v>1558</v>
      </c>
      <c r="D881" s="26" t="s">
        <v>1565</v>
      </c>
      <c r="E881" s="26" t="s">
        <v>1558</v>
      </c>
      <c r="F881" s="26" t="s">
        <v>1559</v>
      </c>
      <c r="G881" s="26" t="s">
        <v>1591</v>
      </c>
      <c r="H881" s="26" t="s">
        <v>1567</v>
      </c>
      <c r="I881" s="26" t="s">
        <v>1558</v>
      </c>
      <c r="J881" s="26" t="s">
        <v>1562</v>
      </c>
      <c r="K881" s="21" t="str">
        <f>IF(Tabela813[[#This Row],[C]]&lt;&gt;"",IF(Tabela813[[#This Row],[RED]]&lt;&gt;"",(Tabela813[[#This Row],[RED]] &amp; "."),"") &amp; CONCATENATE(Tabela813[[#This Row],[C]],".",Tabela813[[#This Row],[O]],".",Tabela813[[#This Row],[E]],".",Tabela813[[#This Row],[D1]],".",Tabela813[[#This Row],[D2]],".",Tabela813[[#This Row],[D3]],".",Tabela813[[#This Row],[T]],".",Tabela813[[#This Row],[D4]]),"")</f>
        <v>1.7.1.3.50.2.1.02</v>
      </c>
      <c r="L881" s="27" t="s">
        <v>3822</v>
      </c>
      <c r="M881" s="21" t="str">
        <f t="shared" si="13"/>
        <v>A</v>
      </c>
      <c r="N881" s="21">
        <f>IF(VALUE(Tabela813[[#This Row],[RED]]) &gt; 0,1,0) + IF(VALUE(J881)&gt;0,8,IF(VALUE(I881)&gt;0,7,IF(VALUE(H881)&gt;0,6,IF(VALUE(G881)&gt;0,5,IF(VALUE(F881)&gt;0,4,IF(VALUE(E881)&gt;0,3,IF(VALUE(D881)&gt;0,2,1)))))))</f>
        <v>8</v>
      </c>
      <c r="O881" s="26" t="s">
        <v>3165</v>
      </c>
      <c r="P881" s="1" t="s">
        <v>4247</v>
      </c>
      <c r="Q881" s="1"/>
      <c r="R881" s="21"/>
      <c r="S881" s="7" t="str">
        <f>Tabela813[[#This Row],[NR]]&amp;" - "&amp;Tabela813[[#This Row],[Especificação]]</f>
        <v>1.7.1.3.50.2.1.02 - Transferências de Recursos do Bloco de Manutenção das Ações e Serviços Públicos de Saúde - Atenção Especializada - Principal - Transferências da União Decorrentes de Emendas Parlamentares Individuais - Finalidade Definida</v>
      </c>
      <c r="T881" s="7" t="str">
        <f>Tabela813[[#This Row],[NR]]&amp;" - "&amp;Tabela813[[#This Row],[Especificação]]</f>
        <v>1.7.1.3.50.2.1.02 - Transferências de Recursos do Bloco de Manutenção das Ações e Serviços Públicos de Saúde - Atenção Especializada - Principal - Transferências da União Decorrentes de Emendas Parlamentares Individuais - Finalidade Definida</v>
      </c>
      <c r="U881" s="7" t="str">
        <f>Tabela813[[#This Row],[NR]]&amp; " - "&amp;Tabela813[[#This Row],[Especificação]]</f>
        <v>1.7.1.3.50.2.1.02 - Transferências de Recursos do Bloco de Manutenção das Ações e Serviços Públicos de Saúde - Atenção Especializada - Principal - Transferências da União Decorrentes de Emendas Parlamentares Individuais - Finalidade Definida</v>
      </c>
    </row>
    <row r="882" spans="1:21" ht="45" x14ac:dyDescent="0.25">
      <c r="A882" s="84"/>
      <c r="B882" s="73"/>
      <c r="C882" s="26" t="s">
        <v>1558</v>
      </c>
      <c r="D882" s="26" t="s">
        <v>1565</v>
      </c>
      <c r="E882" s="26" t="s">
        <v>1558</v>
      </c>
      <c r="F882" s="26" t="s">
        <v>1559</v>
      </c>
      <c r="G882" s="26" t="s">
        <v>1591</v>
      </c>
      <c r="H882" s="26" t="s">
        <v>1567</v>
      </c>
      <c r="I882" s="26" t="s">
        <v>1558</v>
      </c>
      <c r="J882" s="26" t="s">
        <v>1571</v>
      </c>
      <c r="K882" s="21" t="str">
        <f>IF(Tabela813[[#This Row],[C]]&lt;&gt;"",IF(Tabela813[[#This Row],[RED]]&lt;&gt;"",(Tabela813[[#This Row],[RED]] &amp; "."),"") &amp; CONCATENATE(Tabela813[[#This Row],[C]],".",Tabela813[[#This Row],[O]],".",Tabela813[[#This Row],[E]],".",Tabela813[[#This Row],[D1]],".",Tabela813[[#This Row],[D2]],".",Tabela813[[#This Row],[D3]],".",Tabela813[[#This Row],[T]],".",Tabela813[[#This Row],[D4]]),"")</f>
        <v>1.7.1.3.50.2.1.03</v>
      </c>
      <c r="L882" s="27" t="s">
        <v>3823</v>
      </c>
      <c r="M882" s="21" t="str">
        <f t="shared" si="13"/>
        <v>A</v>
      </c>
      <c r="N882" s="21">
        <f>IF(VALUE(Tabela813[[#This Row],[RED]]) &gt; 0,1,0) + IF(VALUE(J882)&gt;0,8,IF(VALUE(I882)&gt;0,7,IF(VALUE(H882)&gt;0,6,IF(VALUE(G882)&gt;0,5,IF(VALUE(F882)&gt;0,4,IF(VALUE(E882)&gt;0,3,IF(VALUE(D882)&gt;0,2,1)))))))</f>
        <v>8</v>
      </c>
      <c r="O882" s="26" t="s">
        <v>3165</v>
      </c>
      <c r="P882" s="1" t="s">
        <v>4246</v>
      </c>
      <c r="Q882" s="1"/>
      <c r="R882" s="21"/>
      <c r="S882" s="7" t="str">
        <f>Tabela813[[#This Row],[NR]]&amp;" - "&amp;Tabela813[[#This Row],[Especificação]]</f>
        <v>1.7.1.3.50.2.1.03 - Transferências de Recursos do Bloco de Manutenção das Ações e Serviços Públicos de Saúde - Atenção Especializada - Principal - Transferências da União Decorrentes de Emendas Parlamentares de Bancada</v>
      </c>
      <c r="T882" s="7" t="str">
        <f>Tabela813[[#This Row],[NR]]&amp;" - "&amp;Tabela813[[#This Row],[Especificação]]</f>
        <v>1.7.1.3.50.2.1.03 - Transferências de Recursos do Bloco de Manutenção das Ações e Serviços Públicos de Saúde - Atenção Especializada - Principal - Transferências da União Decorrentes de Emendas Parlamentares de Bancada</v>
      </c>
      <c r="U882" s="7" t="str">
        <f>Tabela813[[#This Row],[NR]]&amp; " - "&amp;Tabela813[[#This Row],[Especificação]]</f>
        <v>1.7.1.3.50.2.1.03 - Transferências de Recursos do Bloco de Manutenção das Ações e Serviços Públicos de Saúde - Atenção Especializada - Principal - Transferências da União Decorrentes de Emendas Parlamentares de Bancada</v>
      </c>
    </row>
    <row r="883" spans="1:21" ht="45" x14ac:dyDescent="0.25">
      <c r="A883" s="84"/>
      <c r="B883" s="73"/>
      <c r="C883" s="26" t="s">
        <v>1558</v>
      </c>
      <c r="D883" s="26" t="s">
        <v>1565</v>
      </c>
      <c r="E883" s="26" t="s">
        <v>1558</v>
      </c>
      <c r="F883" s="26" t="s">
        <v>1559</v>
      </c>
      <c r="G883" s="26" t="s">
        <v>1591</v>
      </c>
      <c r="H883" s="26" t="s">
        <v>1559</v>
      </c>
      <c r="I883" s="26" t="s">
        <v>1561</v>
      </c>
      <c r="J883" s="26" t="s">
        <v>1564</v>
      </c>
      <c r="K883" s="21" t="str">
        <f>IF(Tabela813[[#This Row],[C]]&lt;&gt;"",IF(Tabela813[[#This Row],[RED]]&lt;&gt;"",(Tabela813[[#This Row],[RED]] &amp; "."),"") &amp; CONCATENATE(Tabela813[[#This Row],[C]],".",Tabela813[[#This Row],[O]],".",Tabela813[[#This Row],[E]],".",Tabela813[[#This Row],[D1]],".",Tabela813[[#This Row],[D2]],".",Tabela813[[#This Row],[D3]],".",Tabela813[[#This Row],[T]],".",Tabela813[[#This Row],[D4]]),"")</f>
        <v>1.7.1.3.50.3.0.00</v>
      </c>
      <c r="L883" s="27" t="s">
        <v>6663</v>
      </c>
      <c r="M883" s="21" t="str">
        <f t="shared" si="13"/>
        <v>S</v>
      </c>
      <c r="N883" s="21">
        <f>IF(VALUE(Tabela813[[#This Row],[RED]]) &gt; 0,1,0) + IF(VALUE(J883)&gt;0,8,IF(VALUE(I883)&gt;0,7,IF(VALUE(H883)&gt;0,6,IF(VALUE(G883)&gt;0,5,IF(VALUE(F883)&gt;0,4,IF(VALUE(E883)&gt;0,3,IF(VALUE(D883)&gt;0,2,1)))))))</f>
        <v>6</v>
      </c>
      <c r="O883" s="26" t="s">
        <v>55</v>
      </c>
      <c r="P883" s="1" t="s">
        <v>359</v>
      </c>
      <c r="Q883" s="1"/>
      <c r="R883" s="21"/>
      <c r="S883" s="7" t="str">
        <f>Tabela813[[#This Row],[NR]]&amp;" - "&amp;Tabela813[[#This Row],[Especificação]]</f>
        <v>1.7.1.3.50.3.0.00 - Transferências de Recursos do Bloco de Manutenção das Ações e Serviços Públicos de Saúde - Vigilância em Saúde</v>
      </c>
      <c r="T883" s="7" t="str">
        <f>Tabela813[[#This Row],[NR]]&amp;" - "&amp;Tabela813[[#This Row],[Especificação]]</f>
        <v>1.7.1.3.50.3.0.00 - Transferências de Recursos do Bloco de Manutenção das Ações e Serviços Públicos de Saúde - Vigilância em Saúde</v>
      </c>
      <c r="U883" s="7" t="str">
        <f>Tabela813[[#This Row],[NR]]&amp; " - "&amp;Tabela813[[#This Row],[Especificação]]</f>
        <v>1.7.1.3.50.3.0.00 - Transferências de Recursos do Bloco de Manutenção das Ações e Serviços Públicos de Saúde - Vigilância em Saúde</v>
      </c>
    </row>
    <row r="884" spans="1:21" ht="45" x14ac:dyDescent="0.25">
      <c r="A884" s="84"/>
      <c r="B884" s="73"/>
      <c r="C884" s="26" t="s">
        <v>1558</v>
      </c>
      <c r="D884" s="26" t="s">
        <v>1565</v>
      </c>
      <c r="E884" s="26" t="s">
        <v>1558</v>
      </c>
      <c r="F884" s="26" t="s">
        <v>1559</v>
      </c>
      <c r="G884" s="26" t="s">
        <v>1591</v>
      </c>
      <c r="H884" s="26" t="s">
        <v>1559</v>
      </c>
      <c r="I884" s="26" t="s">
        <v>1558</v>
      </c>
      <c r="J884" s="26" t="s">
        <v>1564</v>
      </c>
      <c r="K884" s="21" t="str">
        <f>IF(Tabela813[[#This Row],[C]]&lt;&gt;"",IF(Tabela813[[#This Row],[RED]]&lt;&gt;"",(Tabela813[[#This Row],[RED]] &amp; "."),"") &amp; CONCATENATE(Tabela813[[#This Row],[C]],".",Tabela813[[#This Row],[O]],".",Tabela813[[#This Row],[E]],".",Tabela813[[#This Row],[D1]],".",Tabela813[[#This Row],[D2]],".",Tabela813[[#This Row],[D3]],".",Tabela813[[#This Row],[T]],".",Tabela813[[#This Row],[D4]]),"")</f>
        <v>1.7.1.3.50.3.1.00</v>
      </c>
      <c r="L884" s="27" t="s">
        <v>3824</v>
      </c>
      <c r="M884" s="21" t="str">
        <f t="shared" si="13"/>
        <v>S</v>
      </c>
      <c r="N884" s="21">
        <f>IF(VALUE(Tabela813[[#This Row],[RED]]) &gt; 0,1,0) + IF(VALUE(J884)&gt;0,8,IF(VALUE(I884)&gt;0,7,IF(VALUE(H884)&gt;0,6,IF(VALUE(G884)&gt;0,5,IF(VALUE(F884)&gt;0,4,IF(VALUE(E884)&gt;0,3,IF(VALUE(D884)&gt;0,2,1)))))))</f>
        <v>7</v>
      </c>
      <c r="O884" s="26" t="s">
        <v>55</v>
      </c>
      <c r="P884" s="1" t="s">
        <v>359</v>
      </c>
      <c r="Q884" s="1"/>
      <c r="R884" s="21"/>
      <c r="S884" s="7" t="str">
        <f>Tabela813[[#This Row],[NR]]&amp;" - "&amp;Tabela813[[#This Row],[Especificação]]</f>
        <v>1.7.1.3.50.3.1.00 - Transferências de Recursos do Bloco de Manutenção das Ações e Serviços Públicos de Saúde - Vigilância em Saúde - Principal</v>
      </c>
      <c r="T884" s="7" t="str">
        <f>Tabela813[[#This Row],[NR]]&amp;" - "&amp;Tabela813[[#This Row],[Especificação]]</f>
        <v>1.7.1.3.50.3.1.00 - Transferências de Recursos do Bloco de Manutenção das Ações e Serviços Públicos de Saúde - Vigilância em Saúde - Principal</v>
      </c>
      <c r="U884" s="7" t="str">
        <f>Tabela813[[#This Row],[NR]]&amp; " - "&amp;Tabela813[[#This Row],[Especificação]]</f>
        <v>1.7.1.3.50.3.1.00 - Transferências de Recursos do Bloco de Manutenção das Ações e Serviços Públicos de Saúde - Vigilância em Saúde - Principal</v>
      </c>
    </row>
    <row r="885" spans="1:21" ht="45" x14ac:dyDescent="0.25">
      <c r="A885" s="84"/>
      <c r="B885" s="73"/>
      <c r="C885" s="26" t="s">
        <v>1558</v>
      </c>
      <c r="D885" s="26" t="s">
        <v>1565</v>
      </c>
      <c r="E885" s="26" t="s">
        <v>1558</v>
      </c>
      <c r="F885" s="26" t="s">
        <v>1559</v>
      </c>
      <c r="G885" s="26" t="s">
        <v>1591</v>
      </c>
      <c r="H885" s="26" t="s">
        <v>1559</v>
      </c>
      <c r="I885" s="26" t="s">
        <v>1558</v>
      </c>
      <c r="J885" s="26" t="s">
        <v>1560</v>
      </c>
      <c r="K885" s="21" t="str">
        <f>IF(Tabela813[[#This Row],[C]]&lt;&gt;"",IF(Tabela813[[#This Row],[RED]]&lt;&gt;"",(Tabela813[[#This Row],[RED]] &amp; "."),"") &amp; CONCATENATE(Tabela813[[#This Row],[C]],".",Tabela813[[#This Row],[O]],".",Tabela813[[#This Row],[E]],".",Tabela813[[#This Row],[D1]],".",Tabela813[[#This Row],[D2]],".",Tabela813[[#This Row],[D3]],".",Tabela813[[#This Row],[T]],".",Tabela813[[#This Row],[D4]]),"")</f>
        <v>1.7.1.3.50.3.1.01</v>
      </c>
      <c r="L885" s="27" t="s">
        <v>3824</v>
      </c>
      <c r="M885" s="21" t="str">
        <f t="shared" si="13"/>
        <v>A</v>
      </c>
      <c r="N885" s="21">
        <f>IF(VALUE(Tabela813[[#This Row],[RED]]) &gt; 0,1,0) + IF(VALUE(J885)&gt;0,8,IF(VALUE(I885)&gt;0,7,IF(VALUE(H885)&gt;0,6,IF(VALUE(G885)&gt;0,5,IF(VALUE(F885)&gt;0,4,IF(VALUE(E885)&gt;0,3,IF(VALUE(D885)&gt;0,2,1)))))))</f>
        <v>8</v>
      </c>
      <c r="O885" s="26" t="s">
        <v>3165</v>
      </c>
      <c r="P885" s="1" t="s">
        <v>359</v>
      </c>
      <c r="Q885" s="1"/>
      <c r="R885" s="21"/>
      <c r="S885" s="7" t="str">
        <f>Tabela813[[#This Row],[NR]]&amp;" - "&amp;Tabela813[[#This Row],[Especificação]]</f>
        <v>1.7.1.3.50.3.1.01 - Transferências de Recursos do Bloco de Manutenção das Ações e Serviços Públicos de Saúde - Vigilância em Saúde - Principal</v>
      </c>
      <c r="T885" s="7" t="str">
        <f>Tabela813[[#This Row],[NR]]&amp;" - "&amp;Tabela813[[#This Row],[Especificação]]</f>
        <v>1.7.1.3.50.3.1.01 - Transferências de Recursos do Bloco de Manutenção das Ações e Serviços Públicos de Saúde - Vigilância em Saúde - Principal</v>
      </c>
      <c r="U885" s="7" t="str">
        <f>Tabela813[[#This Row],[NR]]&amp; " - "&amp;Tabela813[[#This Row],[Especificação]]</f>
        <v>1.7.1.3.50.3.1.01 - Transferências de Recursos do Bloco de Manutenção das Ações e Serviços Públicos de Saúde - Vigilância em Saúde - Principal</v>
      </c>
    </row>
    <row r="886" spans="1:21" ht="60" x14ac:dyDescent="0.25">
      <c r="A886" s="84"/>
      <c r="B886" s="73"/>
      <c r="C886" s="26" t="s">
        <v>1558</v>
      </c>
      <c r="D886" s="26" t="s">
        <v>1565</v>
      </c>
      <c r="E886" s="26" t="s">
        <v>1558</v>
      </c>
      <c r="F886" s="26" t="s">
        <v>1559</v>
      </c>
      <c r="G886" s="26" t="s">
        <v>1591</v>
      </c>
      <c r="H886" s="26" t="s">
        <v>1559</v>
      </c>
      <c r="I886" s="26" t="s">
        <v>1558</v>
      </c>
      <c r="J886" s="26" t="s">
        <v>1562</v>
      </c>
      <c r="K886" s="21" t="str">
        <f>IF(Tabela813[[#This Row],[C]]&lt;&gt;"",IF(Tabela813[[#This Row],[RED]]&lt;&gt;"",(Tabela813[[#This Row],[RED]] &amp; "."),"") &amp; CONCATENATE(Tabela813[[#This Row],[C]],".",Tabela813[[#This Row],[O]],".",Tabela813[[#This Row],[E]],".",Tabela813[[#This Row],[D1]],".",Tabela813[[#This Row],[D2]],".",Tabela813[[#This Row],[D3]],".",Tabela813[[#This Row],[T]],".",Tabela813[[#This Row],[D4]]),"")</f>
        <v>1.7.1.3.50.3.1.02</v>
      </c>
      <c r="L886" s="27" t="s">
        <v>3825</v>
      </c>
      <c r="M886" s="21" t="str">
        <f t="shared" si="13"/>
        <v>A</v>
      </c>
      <c r="N886" s="21">
        <f>IF(VALUE(Tabela813[[#This Row],[RED]]) &gt; 0,1,0) + IF(VALUE(J886)&gt;0,8,IF(VALUE(I886)&gt;0,7,IF(VALUE(H886)&gt;0,6,IF(VALUE(G886)&gt;0,5,IF(VALUE(F886)&gt;0,4,IF(VALUE(E886)&gt;0,3,IF(VALUE(D886)&gt;0,2,1)))))))</f>
        <v>8</v>
      </c>
      <c r="O886" s="26" t="s">
        <v>3165</v>
      </c>
      <c r="P886" s="1" t="s">
        <v>4247</v>
      </c>
      <c r="Q886" s="1"/>
      <c r="R886" s="21"/>
      <c r="S886" s="7" t="str">
        <f>Tabela813[[#This Row],[NR]]&amp;" - "&amp;Tabela813[[#This Row],[Especificação]]</f>
        <v>1.7.1.3.50.3.1.02 - Transferências de Recursos do Bloco de Manutenção das Ações e Serviços Públicos de Saúde - Vigilância em Saúde - Principal - Transferências da União Decorrentes de Emendas Parlamentares Individuais - Finalidade Definida</v>
      </c>
      <c r="T886" s="7" t="str">
        <f>Tabela813[[#This Row],[NR]]&amp;" - "&amp;Tabela813[[#This Row],[Especificação]]</f>
        <v>1.7.1.3.50.3.1.02 - Transferências de Recursos do Bloco de Manutenção das Ações e Serviços Públicos de Saúde - Vigilância em Saúde - Principal - Transferências da União Decorrentes de Emendas Parlamentares Individuais - Finalidade Definida</v>
      </c>
      <c r="U886" s="7" t="str">
        <f>Tabela813[[#This Row],[NR]]&amp; " - "&amp;Tabela813[[#This Row],[Especificação]]</f>
        <v>1.7.1.3.50.3.1.02 - Transferências de Recursos do Bloco de Manutenção das Ações e Serviços Públicos de Saúde - Vigilância em Saúde - Principal - Transferências da União Decorrentes de Emendas Parlamentares Individuais - Finalidade Definida</v>
      </c>
    </row>
    <row r="887" spans="1:21" ht="45" x14ac:dyDescent="0.25">
      <c r="A887" s="84"/>
      <c r="B887" s="73"/>
      <c r="C887" s="26" t="s">
        <v>1558</v>
      </c>
      <c r="D887" s="26" t="s">
        <v>1565</v>
      </c>
      <c r="E887" s="26" t="s">
        <v>1558</v>
      </c>
      <c r="F887" s="26" t="s">
        <v>1559</v>
      </c>
      <c r="G887" s="26" t="s">
        <v>1591</v>
      </c>
      <c r="H887" s="26" t="s">
        <v>1559</v>
      </c>
      <c r="I887" s="26" t="s">
        <v>1558</v>
      </c>
      <c r="J887" s="26" t="s">
        <v>1571</v>
      </c>
      <c r="K887" s="21" t="str">
        <f>IF(Tabela813[[#This Row],[C]]&lt;&gt;"",IF(Tabela813[[#This Row],[RED]]&lt;&gt;"",(Tabela813[[#This Row],[RED]] &amp; "."),"") &amp; CONCATENATE(Tabela813[[#This Row],[C]],".",Tabela813[[#This Row],[O]],".",Tabela813[[#This Row],[E]],".",Tabela813[[#This Row],[D1]],".",Tabela813[[#This Row],[D2]],".",Tabela813[[#This Row],[D3]],".",Tabela813[[#This Row],[T]],".",Tabela813[[#This Row],[D4]]),"")</f>
        <v>1.7.1.3.50.3.1.03</v>
      </c>
      <c r="L887" s="27" t="s">
        <v>3826</v>
      </c>
      <c r="M887" s="21" t="str">
        <f t="shared" si="13"/>
        <v>A</v>
      </c>
      <c r="N887" s="21">
        <f>IF(VALUE(Tabela813[[#This Row],[RED]]) &gt; 0,1,0) + IF(VALUE(J887)&gt;0,8,IF(VALUE(I887)&gt;0,7,IF(VALUE(H887)&gt;0,6,IF(VALUE(G887)&gt;0,5,IF(VALUE(F887)&gt;0,4,IF(VALUE(E887)&gt;0,3,IF(VALUE(D887)&gt;0,2,1)))))))</f>
        <v>8</v>
      </c>
      <c r="O887" s="26" t="s">
        <v>3165</v>
      </c>
      <c r="P887" s="1" t="s">
        <v>4246</v>
      </c>
      <c r="Q887" s="1"/>
      <c r="R887" s="21"/>
      <c r="S887" s="7" t="str">
        <f>Tabela813[[#This Row],[NR]]&amp;" - "&amp;Tabela813[[#This Row],[Especificação]]</f>
        <v>1.7.1.3.50.3.1.03 - Transferências de Recursos do Bloco de Manutenção das Ações e Serviços Públicos de Saúde - Vigilância em Saúde - Principal - Transferências da União Decorrentes de Emendas Parlamentares de Bancada</v>
      </c>
      <c r="T887" s="7" t="str">
        <f>Tabela813[[#This Row],[NR]]&amp;" - "&amp;Tabela813[[#This Row],[Especificação]]</f>
        <v>1.7.1.3.50.3.1.03 - Transferências de Recursos do Bloco de Manutenção das Ações e Serviços Públicos de Saúde - Vigilância em Saúde - Principal - Transferências da União Decorrentes de Emendas Parlamentares de Bancada</v>
      </c>
      <c r="U887" s="7" t="str">
        <f>Tabela813[[#This Row],[NR]]&amp; " - "&amp;Tabela813[[#This Row],[Especificação]]</f>
        <v>1.7.1.3.50.3.1.03 - Transferências de Recursos do Bloco de Manutenção das Ações e Serviços Públicos de Saúde - Vigilância em Saúde - Principal - Transferências da União Decorrentes de Emendas Parlamentares de Bancada</v>
      </c>
    </row>
    <row r="888" spans="1:21" ht="45" x14ac:dyDescent="0.25">
      <c r="A888" s="297"/>
      <c r="B888" s="73"/>
      <c r="C888" s="26" t="s">
        <v>1558</v>
      </c>
      <c r="D888" s="26" t="s">
        <v>1565</v>
      </c>
      <c r="E888" s="26" t="s">
        <v>1558</v>
      </c>
      <c r="F888" s="26" t="s">
        <v>1559</v>
      </c>
      <c r="G888" s="26" t="s">
        <v>1591</v>
      </c>
      <c r="H888" s="26" t="s">
        <v>1568</v>
      </c>
      <c r="I888" s="26" t="s">
        <v>1561</v>
      </c>
      <c r="J888" s="26" t="s">
        <v>1564</v>
      </c>
      <c r="K888" s="21" t="str">
        <f>IF(Tabela813[[#This Row],[C]]&lt;&gt;"",IF(Tabela813[[#This Row],[RED]]&lt;&gt;"",(Tabela813[[#This Row],[RED]] &amp; "."),"") &amp; CONCATENATE(Tabela813[[#This Row],[C]],".",Tabela813[[#This Row],[O]],".",Tabela813[[#This Row],[E]],".",Tabela813[[#This Row],[D1]],".",Tabela813[[#This Row],[D2]],".",Tabela813[[#This Row],[D3]],".",Tabela813[[#This Row],[T]],".",Tabela813[[#This Row],[D4]]),"")</f>
        <v>1.7.1.3.50.4.0.00</v>
      </c>
      <c r="L888" s="27" t="s">
        <v>6664</v>
      </c>
      <c r="M888" s="21" t="str">
        <f t="shared" si="13"/>
        <v>S</v>
      </c>
      <c r="N888" s="21">
        <f>IF(VALUE(Tabela813[[#This Row],[RED]]) &gt; 0,1,0) + IF(VALUE(J888)&gt;0,8,IF(VALUE(I888)&gt;0,7,IF(VALUE(H888)&gt;0,6,IF(VALUE(G888)&gt;0,5,IF(VALUE(F888)&gt;0,4,IF(VALUE(E888)&gt;0,3,IF(VALUE(D888)&gt;0,2,1)))))))</f>
        <v>6</v>
      </c>
      <c r="O888" s="26" t="s">
        <v>55</v>
      </c>
      <c r="P888" s="1" t="s">
        <v>361</v>
      </c>
      <c r="Q888" s="1"/>
      <c r="R888" s="21"/>
      <c r="S888" s="7" t="str">
        <f>Tabela813[[#This Row],[NR]]&amp;" - "&amp;Tabela813[[#This Row],[Especificação]]</f>
        <v>1.7.1.3.50.4.0.00 - Transferências de Recursos do Bloco de Manutenção das Ações e Serviços Públicos de Saúde - Assistência Farmacêutica</v>
      </c>
      <c r="T888" s="7" t="str">
        <f>Tabela813[[#This Row],[NR]]&amp;" - "&amp;Tabela813[[#This Row],[Especificação]]</f>
        <v>1.7.1.3.50.4.0.00 - Transferências de Recursos do Bloco de Manutenção das Ações e Serviços Públicos de Saúde - Assistência Farmacêutica</v>
      </c>
      <c r="U888" s="7" t="str">
        <f>Tabela813[[#This Row],[NR]]&amp; " - "&amp;Tabela813[[#This Row],[Especificação]]</f>
        <v>1.7.1.3.50.4.0.00 - Transferências de Recursos do Bloco de Manutenção das Ações e Serviços Públicos de Saúde - Assistência Farmacêutica</v>
      </c>
    </row>
    <row r="889" spans="1:21" ht="45" x14ac:dyDescent="0.25">
      <c r="A889" s="297"/>
      <c r="B889" s="73"/>
      <c r="C889" s="26" t="s">
        <v>1558</v>
      </c>
      <c r="D889" s="26" t="s">
        <v>1565</v>
      </c>
      <c r="E889" s="26" t="s">
        <v>1558</v>
      </c>
      <c r="F889" s="26" t="s">
        <v>1559</v>
      </c>
      <c r="G889" s="26" t="s">
        <v>1591</v>
      </c>
      <c r="H889" s="26" t="s">
        <v>1568</v>
      </c>
      <c r="I889" s="26" t="s">
        <v>1558</v>
      </c>
      <c r="J889" s="26" t="s">
        <v>1564</v>
      </c>
      <c r="K889" s="21" t="str">
        <f>IF(Tabela813[[#This Row],[C]]&lt;&gt;"",IF(Tabela813[[#This Row],[RED]]&lt;&gt;"",(Tabela813[[#This Row],[RED]] &amp; "."),"") &amp; CONCATENATE(Tabela813[[#This Row],[C]],".",Tabela813[[#This Row],[O]],".",Tabela813[[#This Row],[E]],".",Tabela813[[#This Row],[D1]],".",Tabela813[[#This Row],[D2]],".",Tabela813[[#This Row],[D3]],".",Tabela813[[#This Row],[T]],".",Tabela813[[#This Row],[D4]]),"")</f>
        <v>1.7.1.3.50.4.1.00</v>
      </c>
      <c r="L889" s="27" t="s">
        <v>3827</v>
      </c>
      <c r="M889" s="21" t="str">
        <f t="shared" si="13"/>
        <v>S</v>
      </c>
      <c r="N889" s="21">
        <f>IF(VALUE(Tabela813[[#This Row],[RED]]) &gt; 0,1,0) + IF(VALUE(J889)&gt;0,8,IF(VALUE(I889)&gt;0,7,IF(VALUE(H889)&gt;0,6,IF(VALUE(G889)&gt;0,5,IF(VALUE(F889)&gt;0,4,IF(VALUE(E889)&gt;0,3,IF(VALUE(D889)&gt;0,2,1)))))))</f>
        <v>7</v>
      </c>
      <c r="O889" s="26" t="s">
        <v>55</v>
      </c>
      <c r="P889" s="1" t="s">
        <v>361</v>
      </c>
      <c r="Q889" s="1"/>
      <c r="R889" s="21"/>
      <c r="S889" s="7" t="str">
        <f>Tabela813[[#This Row],[NR]]&amp;" - "&amp;Tabela813[[#This Row],[Especificação]]</f>
        <v>1.7.1.3.50.4.1.00 - Transferências de Recursos do Bloco de Manutenção das Ações e Serviços Públicos de Saúde - Assistência Farmacêutica - Principal</v>
      </c>
      <c r="T889" s="7" t="str">
        <f>Tabela813[[#This Row],[NR]]&amp;" - "&amp;Tabela813[[#This Row],[Especificação]]</f>
        <v>1.7.1.3.50.4.1.00 - Transferências de Recursos do Bloco de Manutenção das Ações e Serviços Públicos de Saúde - Assistência Farmacêutica - Principal</v>
      </c>
      <c r="U889" s="7" t="str">
        <f>Tabela813[[#This Row],[NR]]&amp; " - "&amp;Tabela813[[#This Row],[Especificação]]</f>
        <v>1.7.1.3.50.4.1.00 - Transferências de Recursos do Bloco de Manutenção das Ações e Serviços Públicos de Saúde - Assistência Farmacêutica - Principal</v>
      </c>
    </row>
    <row r="890" spans="1:21" ht="45" x14ac:dyDescent="0.25">
      <c r="A890" s="85"/>
      <c r="B890" s="73"/>
      <c r="C890" s="26" t="s">
        <v>1558</v>
      </c>
      <c r="D890" s="26" t="s">
        <v>1565</v>
      </c>
      <c r="E890" s="26" t="s">
        <v>1558</v>
      </c>
      <c r="F890" s="26" t="s">
        <v>1559</v>
      </c>
      <c r="G890" s="26" t="s">
        <v>1591</v>
      </c>
      <c r="H890" s="26" t="s">
        <v>1568</v>
      </c>
      <c r="I890" s="26" t="s">
        <v>1558</v>
      </c>
      <c r="J890" s="26" t="s">
        <v>1560</v>
      </c>
      <c r="K890" s="21" t="str">
        <f>IF(Tabela813[[#This Row],[C]]&lt;&gt;"",IF(Tabela813[[#This Row],[RED]]&lt;&gt;"",(Tabela813[[#This Row],[RED]] &amp; "."),"") &amp; CONCATENATE(Tabela813[[#This Row],[C]],".",Tabela813[[#This Row],[O]],".",Tabela813[[#This Row],[E]],".",Tabela813[[#This Row],[D1]],".",Tabela813[[#This Row],[D2]],".",Tabela813[[#This Row],[D3]],".",Tabela813[[#This Row],[T]],".",Tabela813[[#This Row],[D4]]),"")</f>
        <v>1.7.1.3.50.4.1.01</v>
      </c>
      <c r="L890" s="27" t="s">
        <v>3827</v>
      </c>
      <c r="M890" s="21" t="str">
        <f t="shared" si="13"/>
        <v>A</v>
      </c>
      <c r="N890" s="21">
        <f>IF(VALUE(Tabela813[[#This Row],[RED]]) &gt; 0,1,0) + IF(VALUE(J890)&gt;0,8,IF(VALUE(I890)&gt;0,7,IF(VALUE(H890)&gt;0,6,IF(VALUE(G890)&gt;0,5,IF(VALUE(F890)&gt;0,4,IF(VALUE(E890)&gt;0,3,IF(VALUE(D890)&gt;0,2,1)))))))</f>
        <v>8</v>
      </c>
      <c r="O890" s="26" t="s">
        <v>3165</v>
      </c>
      <c r="P890" s="1" t="s">
        <v>361</v>
      </c>
      <c r="Q890" s="1"/>
      <c r="R890" s="21"/>
      <c r="S890" s="7" t="str">
        <f>Tabela813[[#This Row],[NR]]&amp;" - "&amp;Tabela813[[#This Row],[Especificação]]</f>
        <v>1.7.1.3.50.4.1.01 - Transferências de Recursos do Bloco de Manutenção das Ações e Serviços Públicos de Saúde - Assistência Farmacêutica - Principal</v>
      </c>
      <c r="T890" s="7" t="str">
        <f>Tabela813[[#This Row],[NR]]&amp;" - "&amp;Tabela813[[#This Row],[Especificação]]</f>
        <v>1.7.1.3.50.4.1.01 - Transferências de Recursos do Bloco de Manutenção das Ações e Serviços Públicos de Saúde - Assistência Farmacêutica - Principal</v>
      </c>
      <c r="U890" s="7" t="str">
        <f>Tabela813[[#This Row],[NR]]&amp; " - "&amp;Tabela813[[#This Row],[Especificação]]</f>
        <v>1.7.1.3.50.4.1.01 - Transferências de Recursos do Bloco de Manutenção das Ações e Serviços Públicos de Saúde - Assistência Farmacêutica - Principal</v>
      </c>
    </row>
    <row r="891" spans="1:21" ht="60" x14ac:dyDescent="0.25">
      <c r="A891" s="85"/>
      <c r="B891" s="73"/>
      <c r="C891" s="26" t="s">
        <v>1558</v>
      </c>
      <c r="D891" s="26" t="s">
        <v>1565</v>
      </c>
      <c r="E891" s="26" t="s">
        <v>1558</v>
      </c>
      <c r="F891" s="26" t="s">
        <v>1559</v>
      </c>
      <c r="G891" s="26" t="s">
        <v>1591</v>
      </c>
      <c r="H891" s="26" t="s">
        <v>1568</v>
      </c>
      <c r="I891" s="26" t="s">
        <v>1558</v>
      </c>
      <c r="J891" s="26" t="s">
        <v>1562</v>
      </c>
      <c r="K891" s="21" t="str">
        <f>IF(Tabela813[[#This Row],[C]]&lt;&gt;"",IF(Tabela813[[#This Row],[RED]]&lt;&gt;"",(Tabela813[[#This Row],[RED]] &amp; "."),"") &amp; CONCATENATE(Tabela813[[#This Row],[C]],".",Tabela813[[#This Row],[O]],".",Tabela813[[#This Row],[E]],".",Tabela813[[#This Row],[D1]],".",Tabela813[[#This Row],[D2]],".",Tabela813[[#This Row],[D3]],".",Tabela813[[#This Row],[T]],".",Tabela813[[#This Row],[D4]]),"")</f>
        <v>1.7.1.3.50.4.1.02</v>
      </c>
      <c r="L891" s="27" t="s">
        <v>3828</v>
      </c>
      <c r="M891" s="21" t="str">
        <f t="shared" ref="M891:M954" si="14">IF(N891 &lt; N892,"S","A")</f>
        <v>A</v>
      </c>
      <c r="N891" s="21">
        <f>IF(VALUE(Tabela813[[#This Row],[RED]]) &gt; 0,1,0) + IF(VALUE(J891)&gt;0,8,IF(VALUE(I891)&gt;0,7,IF(VALUE(H891)&gt;0,6,IF(VALUE(G891)&gt;0,5,IF(VALUE(F891)&gt;0,4,IF(VALUE(E891)&gt;0,3,IF(VALUE(D891)&gt;0,2,1)))))))</f>
        <v>8</v>
      </c>
      <c r="O891" s="26" t="s">
        <v>3165</v>
      </c>
      <c r="P891" s="1" t="s">
        <v>4247</v>
      </c>
      <c r="Q891" s="1"/>
      <c r="R891" s="21"/>
      <c r="S891" s="7" t="str">
        <f>Tabela813[[#This Row],[NR]]&amp;" - "&amp;Tabela813[[#This Row],[Especificação]]</f>
        <v>1.7.1.3.50.4.1.02 - Transferências de Recursos do Bloco de Manutenção das Ações e Serviços Públicos de Saúde - Assistência Farmacêutica - Principal - Transferências da União Decorrentes de Emendas Parlamentares Individuais - Finalidade Definida</v>
      </c>
      <c r="T891" s="7" t="str">
        <f>Tabela813[[#This Row],[NR]]&amp;" - "&amp;Tabela813[[#This Row],[Especificação]]</f>
        <v>1.7.1.3.50.4.1.02 - Transferências de Recursos do Bloco de Manutenção das Ações e Serviços Públicos de Saúde - Assistência Farmacêutica - Principal - Transferências da União Decorrentes de Emendas Parlamentares Individuais - Finalidade Definida</v>
      </c>
      <c r="U891" s="7" t="str">
        <f>Tabela813[[#This Row],[NR]]&amp; " - "&amp;Tabela813[[#This Row],[Especificação]]</f>
        <v>1.7.1.3.50.4.1.02 - Transferências de Recursos do Bloco de Manutenção das Ações e Serviços Públicos de Saúde - Assistência Farmacêutica - Principal - Transferências da União Decorrentes de Emendas Parlamentares Individuais - Finalidade Definida</v>
      </c>
    </row>
    <row r="892" spans="1:21" ht="45" x14ac:dyDescent="0.25">
      <c r="A892" s="85"/>
      <c r="B892" s="73"/>
      <c r="C892" s="26" t="s">
        <v>1558</v>
      </c>
      <c r="D892" s="26" t="s">
        <v>1565</v>
      </c>
      <c r="E892" s="26" t="s">
        <v>1558</v>
      </c>
      <c r="F892" s="26" t="s">
        <v>1559</v>
      </c>
      <c r="G892" s="26" t="s">
        <v>1591</v>
      </c>
      <c r="H892" s="26" t="s">
        <v>1568</v>
      </c>
      <c r="I892" s="26" t="s">
        <v>1558</v>
      </c>
      <c r="J892" s="26" t="s">
        <v>1571</v>
      </c>
      <c r="K892" s="21" t="str">
        <f>IF(Tabela813[[#This Row],[C]]&lt;&gt;"",IF(Tabela813[[#This Row],[RED]]&lt;&gt;"",(Tabela813[[#This Row],[RED]] &amp; "."),"") &amp; CONCATENATE(Tabela813[[#This Row],[C]],".",Tabela813[[#This Row],[O]],".",Tabela813[[#This Row],[E]],".",Tabela813[[#This Row],[D1]],".",Tabela813[[#This Row],[D2]],".",Tabela813[[#This Row],[D3]],".",Tabela813[[#This Row],[T]],".",Tabela813[[#This Row],[D4]]),"")</f>
        <v>1.7.1.3.50.4.1.03</v>
      </c>
      <c r="L892" s="27" t="s">
        <v>3829</v>
      </c>
      <c r="M892" s="21" t="str">
        <f t="shared" si="14"/>
        <v>A</v>
      </c>
      <c r="N892" s="21">
        <f>IF(VALUE(Tabela813[[#This Row],[RED]]) &gt; 0,1,0) + IF(VALUE(J892)&gt;0,8,IF(VALUE(I892)&gt;0,7,IF(VALUE(H892)&gt;0,6,IF(VALUE(G892)&gt;0,5,IF(VALUE(F892)&gt;0,4,IF(VALUE(E892)&gt;0,3,IF(VALUE(D892)&gt;0,2,1)))))))</f>
        <v>8</v>
      </c>
      <c r="O892" s="26" t="s">
        <v>3165</v>
      </c>
      <c r="P892" s="1" t="s">
        <v>4246</v>
      </c>
      <c r="Q892" s="1"/>
      <c r="R892" s="21"/>
      <c r="S892" s="7" t="str">
        <f>Tabela813[[#This Row],[NR]]&amp;" - "&amp;Tabela813[[#This Row],[Especificação]]</f>
        <v>1.7.1.3.50.4.1.03 - Transferências de Recursos do Bloco de Manutenção das Ações e Serviços Públicos de Saúde - Assistência Farmacêutica - Principal - Transferências da União Decorrentes de Emendas Parlamentares de Bancada</v>
      </c>
      <c r="T892" s="7" t="str">
        <f>Tabela813[[#This Row],[NR]]&amp;" - "&amp;Tabela813[[#This Row],[Especificação]]</f>
        <v>1.7.1.3.50.4.1.03 - Transferências de Recursos do Bloco de Manutenção das Ações e Serviços Públicos de Saúde - Assistência Farmacêutica - Principal - Transferências da União Decorrentes de Emendas Parlamentares de Bancada</v>
      </c>
      <c r="U892" s="7" t="str">
        <f>Tabela813[[#This Row],[NR]]&amp; " - "&amp;Tabela813[[#This Row],[Especificação]]</f>
        <v>1.7.1.3.50.4.1.03 - Transferências de Recursos do Bloco de Manutenção das Ações e Serviços Públicos de Saúde - Assistência Farmacêutica - Principal - Transferências da União Decorrentes de Emendas Parlamentares de Bancada</v>
      </c>
    </row>
    <row r="893" spans="1:21" ht="45" x14ac:dyDescent="0.25">
      <c r="A893" s="84"/>
      <c r="B893" s="73"/>
      <c r="C893" s="26" t="s">
        <v>1558</v>
      </c>
      <c r="D893" s="26" t="s">
        <v>1565</v>
      </c>
      <c r="E893" s="26" t="s">
        <v>1558</v>
      </c>
      <c r="F893" s="26" t="s">
        <v>1559</v>
      </c>
      <c r="G893" s="26" t="s">
        <v>1591</v>
      </c>
      <c r="H893" s="26" t="s">
        <v>1569</v>
      </c>
      <c r="I893" s="26" t="s">
        <v>1561</v>
      </c>
      <c r="J893" s="26" t="s">
        <v>1564</v>
      </c>
      <c r="K893" s="21" t="str">
        <f>IF(Tabela813[[#This Row],[C]]&lt;&gt;"",IF(Tabela813[[#This Row],[RED]]&lt;&gt;"",(Tabela813[[#This Row],[RED]] &amp; "."),"") &amp; CONCATENATE(Tabela813[[#This Row],[C]],".",Tabela813[[#This Row],[O]],".",Tabela813[[#This Row],[E]],".",Tabela813[[#This Row],[D1]],".",Tabela813[[#This Row],[D2]],".",Tabela813[[#This Row],[D3]],".",Tabela813[[#This Row],[T]],".",Tabela813[[#This Row],[D4]]),"")</f>
        <v>1.7.1.3.50.5.0.00</v>
      </c>
      <c r="L893" s="27" t="s">
        <v>6665</v>
      </c>
      <c r="M893" s="21" t="str">
        <f t="shared" si="14"/>
        <v>S</v>
      </c>
      <c r="N893" s="21">
        <f>IF(VALUE(Tabela813[[#This Row],[RED]]) &gt; 0,1,0) + IF(VALUE(J893)&gt;0,8,IF(VALUE(I893)&gt;0,7,IF(VALUE(H893)&gt;0,6,IF(VALUE(G893)&gt;0,5,IF(VALUE(F893)&gt;0,4,IF(VALUE(E893)&gt;0,3,IF(VALUE(D893)&gt;0,2,1)))))))</f>
        <v>6</v>
      </c>
      <c r="O893" s="26" t="s">
        <v>55</v>
      </c>
      <c r="P893" s="1" t="s">
        <v>363</v>
      </c>
      <c r="Q893" s="1"/>
      <c r="R893" s="21"/>
      <c r="S893" s="7" t="str">
        <f>Tabela813[[#This Row],[NR]]&amp;" - "&amp;Tabela813[[#This Row],[Especificação]]</f>
        <v>1.7.1.3.50.5.0.00 - Transferências de Recursos do Bloco de Manutenção das Ações e Serviços Públicos de Saúde - Gestão do SUS</v>
      </c>
      <c r="T893" s="7" t="str">
        <f>Tabela813[[#This Row],[NR]]&amp;" - "&amp;Tabela813[[#This Row],[Especificação]]</f>
        <v>1.7.1.3.50.5.0.00 - Transferências de Recursos do Bloco de Manutenção das Ações e Serviços Públicos de Saúde - Gestão do SUS</v>
      </c>
      <c r="U893" s="7" t="str">
        <f>Tabela813[[#This Row],[NR]]&amp; " - "&amp;Tabela813[[#This Row],[Especificação]]</f>
        <v>1.7.1.3.50.5.0.00 - Transferências de Recursos do Bloco de Manutenção das Ações e Serviços Públicos de Saúde - Gestão do SUS</v>
      </c>
    </row>
    <row r="894" spans="1:21" ht="45" x14ac:dyDescent="0.25">
      <c r="A894" s="84"/>
      <c r="B894" s="73"/>
      <c r="C894" s="26" t="s">
        <v>1558</v>
      </c>
      <c r="D894" s="26" t="s">
        <v>1565</v>
      </c>
      <c r="E894" s="26" t="s">
        <v>1558</v>
      </c>
      <c r="F894" s="26" t="s">
        <v>1559</v>
      </c>
      <c r="G894" s="26" t="s">
        <v>1591</v>
      </c>
      <c r="H894" s="26" t="s">
        <v>1569</v>
      </c>
      <c r="I894" s="26" t="s">
        <v>1558</v>
      </c>
      <c r="J894" s="26" t="s">
        <v>1564</v>
      </c>
      <c r="K894" s="21" t="str">
        <f>IF(Tabela813[[#This Row],[C]]&lt;&gt;"",IF(Tabela813[[#This Row],[RED]]&lt;&gt;"",(Tabela813[[#This Row],[RED]] &amp; "."),"") &amp; CONCATENATE(Tabela813[[#This Row],[C]],".",Tabela813[[#This Row],[O]],".",Tabela813[[#This Row],[E]],".",Tabela813[[#This Row],[D1]],".",Tabela813[[#This Row],[D2]],".",Tabela813[[#This Row],[D3]],".",Tabela813[[#This Row],[T]],".",Tabela813[[#This Row],[D4]]),"")</f>
        <v>1.7.1.3.50.5.1.00</v>
      </c>
      <c r="L894" s="27" t="s">
        <v>3830</v>
      </c>
      <c r="M894" s="21" t="str">
        <f t="shared" si="14"/>
        <v>S</v>
      </c>
      <c r="N894" s="21">
        <f>IF(VALUE(Tabela813[[#This Row],[RED]]) &gt; 0,1,0) + IF(VALUE(J894)&gt;0,8,IF(VALUE(I894)&gt;0,7,IF(VALUE(H894)&gt;0,6,IF(VALUE(G894)&gt;0,5,IF(VALUE(F894)&gt;0,4,IF(VALUE(E894)&gt;0,3,IF(VALUE(D894)&gt;0,2,1)))))))</f>
        <v>7</v>
      </c>
      <c r="O894" s="26" t="s">
        <v>55</v>
      </c>
      <c r="P894" s="1" t="s">
        <v>363</v>
      </c>
      <c r="Q894" s="1"/>
      <c r="R894" s="21"/>
      <c r="S894" s="7" t="str">
        <f>Tabela813[[#This Row],[NR]]&amp;" - "&amp;Tabela813[[#This Row],[Especificação]]</f>
        <v>1.7.1.3.50.5.1.00 - Transferências de Recursos do Bloco de Manutenção das Ações e Serviços Públicos de Saúde - Gestão do SUS - Principal</v>
      </c>
      <c r="T894" s="7" t="str">
        <f>Tabela813[[#This Row],[NR]]&amp;" - "&amp;Tabela813[[#This Row],[Especificação]]</f>
        <v>1.7.1.3.50.5.1.00 - Transferências de Recursos do Bloco de Manutenção das Ações e Serviços Públicos de Saúde - Gestão do SUS - Principal</v>
      </c>
      <c r="U894" s="7" t="str">
        <f>Tabela813[[#This Row],[NR]]&amp; " - "&amp;Tabela813[[#This Row],[Especificação]]</f>
        <v>1.7.1.3.50.5.1.00 - Transferências de Recursos do Bloco de Manutenção das Ações e Serviços Públicos de Saúde - Gestão do SUS - Principal</v>
      </c>
    </row>
    <row r="895" spans="1:21" ht="45" x14ac:dyDescent="0.25">
      <c r="A895" s="84"/>
      <c r="B895" s="73"/>
      <c r="C895" s="26" t="s">
        <v>1558</v>
      </c>
      <c r="D895" s="26" t="s">
        <v>1565</v>
      </c>
      <c r="E895" s="26" t="s">
        <v>1558</v>
      </c>
      <c r="F895" s="26" t="s">
        <v>1559</v>
      </c>
      <c r="G895" s="26" t="s">
        <v>1591</v>
      </c>
      <c r="H895" s="26" t="s">
        <v>1569</v>
      </c>
      <c r="I895" s="26" t="s">
        <v>1558</v>
      </c>
      <c r="J895" s="26" t="s">
        <v>1560</v>
      </c>
      <c r="K895" s="21" t="str">
        <f>IF(Tabela813[[#This Row],[C]]&lt;&gt;"",IF(Tabela813[[#This Row],[RED]]&lt;&gt;"",(Tabela813[[#This Row],[RED]] &amp; "."),"") &amp; CONCATENATE(Tabela813[[#This Row],[C]],".",Tabela813[[#This Row],[O]],".",Tabela813[[#This Row],[E]],".",Tabela813[[#This Row],[D1]],".",Tabela813[[#This Row],[D2]],".",Tabela813[[#This Row],[D3]],".",Tabela813[[#This Row],[T]],".",Tabela813[[#This Row],[D4]]),"")</f>
        <v>1.7.1.3.50.5.1.01</v>
      </c>
      <c r="L895" s="27" t="s">
        <v>3830</v>
      </c>
      <c r="M895" s="21" t="str">
        <f t="shared" si="14"/>
        <v>A</v>
      </c>
      <c r="N895" s="21">
        <f>IF(VALUE(Tabela813[[#This Row],[RED]]) &gt; 0,1,0) + IF(VALUE(J895)&gt;0,8,IF(VALUE(I895)&gt;0,7,IF(VALUE(H895)&gt;0,6,IF(VALUE(G895)&gt;0,5,IF(VALUE(F895)&gt;0,4,IF(VALUE(E895)&gt;0,3,IF(VALUE(D895)&gt;0,2,1)))))))</f>
        <v>8</v>
      </c>
      <c r="O895" s="26" t="s">
        <v>3165</v>
      </c>
      <c r="P895" s="1" t="s">
        <v>363</v>
      </c>
      <c r="Q895" s="1"/>
      <c r="R895" s="21"/>
      <c r="S895" s="7" t="str">
        <f>Tabela813[[#This Row],[NR]]&amp;" - "&amp;Tabela813[[#This Row],[Especificação]]</f>
        <v>1.7.1.3.50.5.1.01 - Transferências de Recursos do Bloco de Manutenção das Ações e Serviços Públicos de Saúde - Gestão do SUS - Principal</v>
      </c>
      <c r="T895" s="7" t="str">
        <f>Tabela813[[#This Row],[NR]]&amp;" - "&amp;Tabela813[[#This Row],[Especificação]]</f>
        <v>1.7.1.3.50.5.1.01 - Transferências de Recursos do Bloco de Manutenção das Ações e Serviços Públicos de Saúde - Gestão do SUS - Principal</v>
      </c>
      <c r="U895" s="7" t="str">
        <f>Tabela813[[#This Row],[NR]]&amp; " - "&amp;Tabela813[[#This Row],[Especificação]]</f>
        <v>1.7.1.3.50.5.1.01 - Transferências de Recursos do Bloco de Manutenção das Ações e Serviços Públicos de Saúde - Gestão do SUS - Principal</v>
      </c>
    </row>
    <row r="896" spans="1:21" ht="45" x14ac:dyDescent="0.25">
      <c r="A896" s="84"/>
      <c r="B896" s="73"/>
      <c r="C896" s="26" t="s">
        <v>1558</v>
      </c>
      <c r="D896" s="26" t="s">
        <v>1565</v>
      </c>
      <c r="E896" s="26" t="s">
        <v>1558</v>
      </c>
      <c r="F896" s="26" t="s">
        <v>1559</v>
      </c>
      <c r="G896" s="26" t="s">
        <v>1591</v>
      </c>
      <c r="H896" s="26" t="s">
        <v>1569</v>
      </c>
      <c r="I896" s="26" t="s">
        <v>1558</v>
      </c>
      <c r="J896" s="26" t="s">
        <v>1562</v>
      </c>
      <c r="K896" s="21" t="str">
        <f>IF(Tabela813[[#This Row],[C]]&lt;&gt;"",IF(Tabela813[[#This Row],[RED]]&lt;&gt;"",(Tabela813[[#This Row],[RED]] &amp; "."),"") &amp; CONCATENATE(Tabela813[[#This Row],[C]],".",Tabela813[[#This Row],[O]],".",Tabela813[[#This Row],[E]],".",Tabela813[[#This Row],[D1]],".",Tabela813[[#This Row],[D2]],".",Tabela813[[#This Row],[D3]],".",Tabela813[[#This Row],[T]],".",Tabela813[[#This Row],[D4]]),"")</f>
        <v>1.7.1.3.50.5.1.02</v>
      </c>
      <c r="L896" s="27" t="s">
        <v>3831</v>
      </c>
      <c r="M896" s="21" t="str">
        <f t="shared" si="14"/>
        <v>A</v>
      </c>
      <c r="N896" s="21">
        <f>IF(VALUE(Tabela813[[#This Row],[RED]]) &gt; 0,1,0) + IF(VALUE(J896)&gt;0,8,IF(VALUE(I896)&gt;0,7,IF(VALUE(H896)&gt;0,6,IF(VALUE(G896)&gt;0,5,IF(VALUE(F896)&gt;0,4,IF(VALUE(E896)&gt;0,3,IF(VALUE(D896)&gt;0,2,1)))))))</f>
        <v>8</v>
      </c>
      <c r="O896" s="26" t="s">
        <v>3165</v>
      </c>
      <c r="P896" s="1" t="s">
        <v>4247</v>
      </c>
      <c r="Q896" s="1"/>
      <c r="R896" s="21"/>
      <c r="S896" s="7" t="str">
        <f>Tabela813[[#This Row],[NR]]&amp;" - "&amp;Tabela813[[#This Row],[Especificação]]</f>
        <v>1.7.1.3.50.5.1.02 - Transferências de Recursos do Bloco de Manutenção das Ações e Serviços Públicos de Saúde - Gestão do SUS - Principal - Transferências da União Decorrentes de Emendas Parlamentares Individuais - Finalidade Definida</v>
      </c>
      <c r="T896" s="7" t="str">
        <f>Tabela813[[#This Row],[NR]]&amp;" - "&amp;Tabela813[[#This Row],[Especificação]]</f>
        <v>1.7.1.3.50.5.1.02 - Transferências de Recursos do Bloco de Manutenção das Ações e Serviços Públicos de Saúde - Gestão do SUS - Principal - Transferências da União Decorrentes de Emendas Parlamentares Individuais - Finalidade Definida</v>
      </c>
      <c r="U896" s="7" t="str">
        <f>Tabela813[[#This Row],[NR]]&amp; " - "&amp;Tabela813[[#This Row],[Especificação]]</f>
        <v>1.7.1.3.50.5.1.02 - Transferências de Recursos do Bloco de Manutenção das Ações e Serviços Públicos de Saúde - Gestão do SUS - Principal - Transferências da União Decorrentes de Emendas Parlamentares Individuais - Finalidade Definida</v>
      </c>
    </row>
    <row r="897" spans="1:21" ht="45" x14ac:dyDescent="0.25">
      <c r="A897" s="84"/>
      <c r="B897" s="73"/>
      <c r="C897" s="26" t="s">
        <v>1558</v>
      </c>
      <c r="D897" s="26" t="s">
        <v>1565</v>
      </c>
      <c r="E897" s="26" t="s">
        <v>1558</v>
      </c>
      <c r="F897" s="26" t="s">
        <v>1559</v>
      </c>
      <c r="G897" s="26" t="s">
        <v>1591</v>
      </c>
      <c r="H897" s="26" t="s">
        <v>1569</v>
      </c>
      <c r="I897" s="26" t="s">
        <v>1558</v>
      </c>
      <c r="J897" s="26" t="s">
        <v>1571</v>
      </c>
      <c r="K897" s="21" t="str">
        <f>IF(Tabela813[[#This Row],[C]]&lt;&gt;"",IF(Tabela813[[#This Row],[RED]]&lt;&gt;"",(Tabela813[[#This Row],[RED]] &amp; "."),"") &amp; CONCATENATE(Tabela813[[#This Row],[C]],".",Tabela813[[#This Row],[O]],".",Tabela813[[#This Row],[E]],".",Tabela813[[#This Row],[D1]],".",Tabela813[[#This Row],[D2]],".",Tabela813[[#This Row],[D3]],".",Tabela813[[#This Row],[T]],".",Tabela813[[#This Row],[D4]]),"")</f>
        <v>1.7.1.3.50.5.1.03</v>
      </c>
      <c r="L897" s="27" t="s">
        <v>3832</v>
      </c>
      <c r="M897" s="21" t="str">
        <f t="shared" si="14"/>
        <v>A</v>
      </c>
      <c r="N897" s="21">
        <f>IF(VALUE(Tabela813[[#This Row],[RED]]) &gt; 0,1,0) + IF(VALUE(J897)&gt;0,8,IF(VALUE(I897)&gt;0,7,IF(VALUE(H897)&gt;0,6,IF(VALUE(G897)&gt;0,5,IF(VALUE(F897)&gt;0,4,IF(VALUE(E897)&gt;0,3,IF(VALUE(D897)&gt;0,2,1)))))))</f>
        <v>8</v>
      </c>
      <c r="O897" s="26" t="s">
        <v>3165</v>
      </c>
      <c r="P897" s="1" t="s">
        <v>4246</v>
      </c>
      <c r="Q897" s="1"/>
      <c r="R897" s="21"/>
      <c r="S897" s="7" t="str">
        <f>Tabela813[[#This Row],[NR]]&amp;" - "&amp;Tabela813[[#This Row],[Especificação]]</f>
        <v>1.7.1.3.50.5.1.03 - Transferências de Recursos do Bloco de Manutenção das Ações e Serviços Públicos de Saúde - Gestão do SUS - Principal - Transferências da União Decorrentes de Emendas Parlamentares de Bancada</v>
      </c>
      <c r="T897" s="7" t="str">
        <f>Tabela813[[#This Row],[NR]]&amp;" - "&amp;Tabela813[[#This Row],[Especificação]]</f>
        <v>1.7.1.3.50.5.1.03 - Transferências de Recursos do Bloco de Manutenção das Ações e Serviços Públicos de Saúde - Gestão do SUS - Principal - Transferências da União Decorrentes de Emendas Parlamentares de Bancada</v>
      </c>
      <c r="U897" s="7" t="str">
        <f>Tabela813[[#This Row],[NR]]&amp; " - "&amp;Tabela813[[#This Row],[Especificação]]</f>
        <v>1.7.1.3.50.5.1.03 - Transferências de Recursos do Bloco de Manutenção das Ações e Serviços Públicos de Saúde - Gestão do SUS - Principal - Transferências da União Decorrentes de Emendas Parlamentares de Bancada</v>
      </c>
    </row>
    <row r="898" spans="1:21" ht="45" x14ac:dyDescent="0.25">
      <c r="A898" s="84"/>
      <c r="B898" s="73"/>
      <c r="C898" s="26" t="s">
        <v>1558</v>
      </c>
      <c r="D898" s="26" t="s">
        <v>1565</v>
      </c>
      <c r="E898" s="26" t="s">
        <v>1558</v>
      </c>
      <c r="F898" s="26" t="s">
        <v>1559</v>
      </c>
      <c r="G898" s="26" t="s">
        <v>1591</v>
      </c>
      <c r="H898" s="26" t="s">
        <v>1570</v>
      </c>
      <c r="I898" s="26" t="s">
        <v>1561</v>
      </c>
      <c r="J898" s="26" t="s">
        <v>1564</v>
      </c>
      <c r="K898" s="21" t="str">
        <f>IF(Tabela813[[#This Row],[C]]&lt;&gt;"",IF(Tabela813[[#This Row],[RED]]&lt;&gt;"",(Tabela813[[#This Row],[RED]] &amp; "."),"") &amp; CONCATENATE(Tabela813[[#This Row],[C]],".",Tabela813[[#This Row],[O]],".",Tabela813[[#This Row],[E]],".",Tabela813[[#This Row],[D1]],".",Tabela813[[#This Row],[D2]],".",Tabela813[[#This Row],[D3]],".",Tabela813[[#This Row],[T]],".",Tabela813[[#This Row],[D4]]),"")</f>
        <v>1.7.1.3.50.9.0.00</v>
      </c>
      <c r="L898" s="27" t="s">
        <v>6666</v>
      </c>
      <c r="M898" s="21" t="str">
        <f t="shared" si="14"/>
        <v>S</v>
      </c>
      <c r="N898" s="21">
        <f>IF(VALUE(Tabela813[[#This Row],[RED]]) &gt; 0,1,0) + IF(VALUE(J898)&gt;0,8,IF(VALUE(I898)&gt;0,7,IF(VALUE(H898)&gt;0,6,IF(VALUE(G898)&gt;0,5,IF(VALUE(F898)&gt;0,4,IF(VALUE(E898)&gt;0,3,IF(VALUE(D898)&gt;0,2,1)))))))</f>
        <v>6</v>
      </c>
      <c r="O898" s="26" t="s">
        <v>55</v>
      </c>
      <c r="P898" s="1" t="s">
        <v>365</v>
      </c>
      <c r="Q898" s="1"/>
      <c r="R898" s="21"/>
      <c r="S898" s="7" t="str">
        <f>Tabela813[[#This Row],[NR]]&amp;" - "&amp;Tabela813[[#This Row],[Especificação]]</f>
        <v>1.7.1.3.50.9.0.00 - Transferências de Recursos do Bloco de Manutenção das Ações e Serviços Públicos de Saúde - Outros Programas</v>
      </c>
      <c r="T898" s="7" t="str">
        <f>Tabela813[[#This Row],[NR]]&amp;" - "&amp;Tabela813[[#This Row],[Especificação]]</f>
        <v>1.7.1.3.50.9.0.00 - Transferências de Recursos do Bloco de Manutenção das Ações e Serviços Públicos de Saúde - Outros Programas</v>
      </c>
      <c r="U898" s="7" t="str">
        <f>Tabela813[[#This Row],[NR]]&amp; " - "&amp;Tabela813[[#This Row],[Especificação]]</f>
        <v>1.7.1.3.50.9.0.00 - Transferências de Recursos do Bloco de Manutenção das Ações e Serviços Públicos de Saúde - Outros Programas</v>
      </c>
    </row>
    <row r="899" spans="1:21" ht="45" x14ac:dyDescent="0.25">
      <c r="A899" s="84"/>
      <c r="B899" s="73"/>
      <c r="C899" s="26" t="s">
        <v>1558</v>
      </c>
      <c r="D899" s="26" t="s">
        <v>1565</v>
      </c>
      <c r="E899" s="26" t="s">
        <v>1558</v>
      </c>
      <c r="F899" s="26" t="s">
        <v>1559</v>
      </c>
      <c r="G899" s="26" t="s">
        <v>1591</v>
      </c>
      <c r="H899" s="26" t="s">
        <v>1570</v>
      </c>
      <c r="I899" s="26" t="s">
        <v>1558</v>
      </c>
      <c r="J899" s="26" t="s">
        <v>1564</v>
      </c>
      <c r="K899" s="21" t="str">
        <f>IF(Tabela813[[#This Row],[C]]&lt;&gt;"",IF(Tabela813[[#This Row],[RED]]&lt;&gt;"",(Tabela813[[#This Row],[RED]] &amp; "."),"") &amp; CONCATENATE(Tabela813[[#This Row],[C]],".",Tabela813[[#This Row],[O]],".",Tabela813[[#This Row],[E]],".",Tabela813[[#This Row],[D1]],".",Tabela813[[#This Row],[D2]],".",Tabela813[[#This Row],[D3]],".",Tabela813[[#This Row],[T]],".",Tabela813[[#This Row],[D4]]),"")</f>
        <v>1.7.1.3.50.9.1.00</v>
      </c>
      <c r="L899" s="27" t="s">
        <v>3833</v>
      </c>
      <c r="M899" s="21" t="str">
        <f t="shared" si="14"/>
        <v>S</v>
      </c>
      <c r="N899" s="21">
        <f>IF(VALUE(Tabela813[[#This Row],[RED]]) &gt; 0,1,0) + IF(VALUE(J899)&gt;0,8,IF(VALUE(I899)&gt;0,7,IF(VALUE(H899)&gt;0,6,IF(VALUE(G899)&gt;0,5,IF(VALUE(F899)&gt;0,4,IF(VALUE(E899)&gt;0,3,IF(VALUE(D899)&gt;0,2,1)))))))</f>
        <v>7</v>
      </c>
      <c r="O899" s="26" t="s">
        <v>55</v>
      </c>
      <c r="P899" s="1" t="s">
        <v>365</v>
      </c>
      <c r="Q899" s="1"/>
      <c r="R899" s="21"/>
      <c r="S899" s="7" t="str">
        <f>Tabela813[[#This Row],[NR]]&amp;" - "&amp;Tabela813[[#This Row],[Especificação]]</f>
        <v>1.7.1.3.50.9.1.00 - Transferências de Recursos do Bloco de Manutenção das Ações e Serviços Públicos de Saúde - Outros Programas - Principal</v>
      </c>
      <c r="T899" s="7" t="str">
        <f>Tabela813[[#This Row],[NR]]&amp;" - "&amp;Tabela813[[#This Row],[Especificação]]</f>
        <v>1.7.1.3.50.9.1.00 - Transferências de Recursos do Bloco de Manutenção das Ações e Serviços Públicos de Saúde - Outros Programas - Principal</v>
      </c>
      <c r="U899" s="7" t="str">
        <f>Tabela813[[#This Row],[NR]]&amp; " - "&amp;Tabela813[[#This Row],[Especificação]]</f>
        <v>1.7.1.3.50.9.1.00 - Transferências de Recursos do Bloco de Manutenção das Ações e Serviços Públicos de Saúde - Outros Programas - Principal</v>
      </c>
    </row>
    <row r="900" spans="1:21" ht="45" x14ac:dyDescent="0.25">
      <c r="A900" s="84"/>
      <c r="B900" s="73"/>
      <c r="C900" s="26" t="s">
        <v>1558</v>
      </c>
      <c r="D900" s="26" t="s">
        <v>1565</v>
      </c>
      <c r="E900" s="26" t="s">
        <v>1558</v>
      </c>
      <c r="F900" s="26" t="s">
        <v>1559</v>
      </c>
      <c r="G900" s="26" t="s">
        <v>1591</v>
      </c>
      <c r="H900" s="26" t="s">
        <v>1570</v>
      </c>
      <c r="I900" s="26" t="s">
        <v>1558</v>
      </c>
      <c r="J900" s="26" t="s">
        <v>1560</v>
      </c>
      <c r="K900" s="21" t="str">
        <f>IF(Tabela813[[#This Row],[C]]&lt;&gt;"",IF(Tabela813[[#This Row],[RED]]&lt;&gt;"",(Tabela813[[#This Row],[RED]] &amp; "."),"") &amp; CONCATENATE(Tabela813[[#This Row],[C]],".",Tabela813[[#This Row],[O]],".",Tabela813[[#This Row],[E]],".",Tabela813[[#This Row],[D1]],".",Tabela813[[#This Row],[D2]],".",Tabela813[[#This Row],[D3]],".",Tabela813[[#This Row],[T]],".",Tabela813[[#This Row],[D4]]),"")</f>
        <v>1.7.1.3.50.9.1.01</v>
      </c>
      <c r="L900" s="27" t="s">
        <v>3833</v>
      </c>
      <c r="M900" s="21" t="str">
        <f t="shared" si="14"/>
        <v>A</v>
      </c>
      <c r="N900" s="21">
        <f>IF(VALUE(Tabela813[[#This Row],[RED]]) &gt; 0,1,0) + IF(VALUE(J900)&gt;0,8,IF(VALUE(I900)&gt;0,7,IF(VALUE(H900)&gt;0,6,IF(VALUE(G900)&gt;0,5,IF(VALUE(F900)&gt;0,4,IF(VALUE(E900)&gt;0,3,IF(VALUE(D900)&gt;0,2,1)))))))</f>
        <v>8</v>
      </c>
      <c r="O900" s="26" t="s">
        <v>3165</v>
      </c>
      <c r="P900" s="1" t="s">
        <v>365</v>
      </c>
      <c r="Q900" s="1"/>
      <c r="R900" s="21"/>
      <c r="S900" s="7" t="str">
        <f>Tabela813[[#This Row],[NR]]&amp;" - "&amp;Tabela813[[#This Row],[Especificação]]</f>
        <v>1.7.1.3.50.9.1.01 - Transferências de Recursos do Bloco de Manutenção das Ações e Serviços Públicos de Saúde - Outros Programas - Principal</v>
      </c>
      <c r="T900" s="7" t="str">
        <f>Tabela813[[#This Row],[NR]]&amp;" - "&amp;Tabela813[[#This Row],[Especificação]]</f>
        <v>1.7.1.3.50.9.1.01 - Transferências de Recursos do Bloco de Manutenção das Ações e Serviços Públicos de Saúde - Outros Programas - Principal</v>
      </c>
      <c r="U900" s="7" t="str">
        <f>Tabela813[[#This Row],[NR]]&amp; " - "&amp;Tabela813[[#This Row],[Especificação]]</f>
        <v>1.7.1.3.50.9.1.01 - Transferências de Recursos do Bloco de Manutenção das Ações e Serviços Públicos de Saúde - Outros Programas - Principal</v>
      </c>
    </row>
    <row r="901" spans="1:21" ht="45" x14ac:dyDescent="0.25">
      <c r="A901" s="84"/>
      <c r="B901" s="73"/>
      <c r="C901" s="26" t="s">
        <v>1558</v>
      </c>
      <c r="D901" s="26" t="s">
        <v>1565</v>
      </c>
      <c r="E901" s="26" t="s">
        <v>1558</v>
      </c>
      <c r="F901" s="26" t="s">
        <v>1559</v>
      </c>
      <c r="G901" s="26" t="s">
        <v>1591</v>
      </c>
      <c r="H901" s="26" t="s">
        <v>1570</v>
      </c>
      <c r="I901" s="26" t="s">
        <v>1558</v>
      </c>
      <c r="J901" s="26" t="s">
        <v>1562</v>
      </c>
      <c r="K901" s="21" t="str">
        <f>IF(Tabela813[[#This Row],[C]]&lt;&gt;"",IF(Tabela813[[#This Row],[RED]]&lt;&gt;"",(Tabela813[[#This Row],[RED]] &amp; "."),"") &amp; CONCATENATE(Tabela813[[#This Row],[C]],".",Tabela813[[#This Row],[O]],".",Tabela813[[#This Row],[E]],".",Tabela813[[#This Row],[D1]],".",Tabela813[[#This Row],[D2]],".",Tabela813[[#This Row],[D3]],".",Tabela813[[#This Row],[T]],".",Tabela813[[#This Row],[D4]]),"")</f>
        <v>1.7.1.3.50.9.1.02</v>
      </c>
      <c r="L901" s="27" t="s">
        <v>3834</v>
      </c>
      <c r="M901" s="21" t="str">
        <f t="shared" si="14"/>
        <v>A</v>
      </c>
      <c r="N901" s="21">
        <f>IF(VALUE(Tabela813[[#This Row],[RED]]) &gt; 0,1,0) + IF(VALUE(J901)&gt;0,8,IF(VALUE(I901)&gt;0,7,IF(VALUE(H901)&gt;0,6,IF(VALUE(G901)&gt;0,5,IF(VALUE(F901)&gt;0,4,IF(VALUE(E901)&gt;0,3,IF(VALUE(D901)&gt;0,2,1)))))))</f>
        <v>8</v>
      </c>
      <c r="O901" s="26" t="s">
        <v>3165</v>
      </c>
      <c r="P901" s="1" t="s">
        <v>4247</v>
      </c>
      <c r="Q901" s="1"/>
      <c r="R901" s="21"/>
      <c r="S901" s="7" t="str">
        <f>Tabela813[[#This Row],[NR]]&amp;" - "&amp;Tabela813[[#This Row],[Especificação]]</f>
        <v>1.7.1.3.50.9.1.02 - Transferências de Recursos do Bloco de Manutenção das Ações e Serviços Públicos de Saúde - Outros Programas - Principal - Transferências da União Decorrentes de Emendas Parlamentares Individuais - Finalidade Definida</v>
      </c>
      <c r="T901" s="7" t="str">
        <f>Tabela813[[#This Row],[NR]]&amp;" - "&amp;Tabela813[[#This Row],[Especificação]]</f>
        <v>1.7.1.3.50.9.1.02 - Transferências de Recursos do Bloco de Manutenção das Ações e Serviços Públicos de Saúde - Outros Programas - Principal - Transferências da União Decorrentes de Emendas Parlamentares Individuais - Finalidade Definida</v>
      </c>
      <c r="U901" s="7" t="str">
        <f>Tabela813[[#This Row],[NR]]&amp; " - "&amp;Tabela813[[#This Row],[Especificação]]</f>
        <v>1.7.1.3.50.9.1.02 - Transferências de Recursos do Bloco de Manutenção das Ações e Serviços Públicos de Saúde - Outros Programas - Principal - Transferências da União Decorrentes de Emendas Parlamentares Individuais - Finalidade Definida</v>
      </c>
    </row>
    <row r="902" spans="1:21" ht="45" x14ac:dyDescent="0.25">
      <c r="A902" s="84"/>
      <c r="B902" s="73"/>
      <c r="C902" s="26" t="s">
        <v>1558</v>
      </c>
      <c r="D902" s="26" t="s">
        <v>1565</v>
      </c>
      <c r="E902" s="26" t="s">
        <v>1558</v>
      </c>
      <c r="F902" s="26" t="s">
        <v>1559</v>
      </c>
      <c r="G902" s="26" t="s">
        <v>1591</v>
      </c>
      <c r="H902" s="26" t="s">
        <v>1570</v>
      </c>
      <c r="I902" s="26" t="s">
        <v>1558</v>
      </c>
      <c r="J902" s="26" t="s">
        <v>1571</v>
      </c>
      <c r="K902" s="21" t="str">
        <f>IF(Tabela813[[#This Row],[C]]&lt;&gt;"",IF(Tabela813[[#This Row],[RED]]&lt;&gt;"",(Tabela813[[#This Row],[RED]] &amp; "."),"") &amp; CONCATENATE(Tabela813[[#This Row],[C]],".",Tabela813[[#This Row],[O]],".",Tabela813[[#This Row],[E]],".",Tabela813[[#This Row],[D1]],".",Tabela813[[#This Row],[D2]],".",Tabela813[[#This Row],[D3]],".",Tabela813[[#This Row],[T]],".",Tabela813[[#This Row],[D4]]),"")</f>
        <v>1.7.1.3.50.9.1.03</v>
      </c>
      <c r="L902" s="27" t="s">
        <v>3835</v>
      </c>
      <c r="M902" s="21" t="str">
        <f t="shared" si="14"/>
        <v>A</v>
      </c>
      <c r="N902" s="21">
        <f>IF(VALUE(Tabela813[[#This Row],[RED]]) &gt; 0,1,0) + IF(VALUE(J902)&gt;0,8,IF(VALUE(I902)&gt;0,7,IF(VALUE(H902)&gt;0,6,IF(VALUE(G902)&gt;0,5,IF(VALUE(F902)&gt;0,4,IF(VALUE(E902)&gt;0,3,IF(VALUE(D902)&gt;0,2,1)))))))</f>
        <v>8</v>
      </c>
      <c r="O902" s="26" t="s">
        <v>3165</v>
      </c>
      <c r="P902" s="1" t="s">
        <v>4246</v>
      </c>
      <c r="Q902" s="1"/>
      <c r="R902" s="21"/>
      <c r="S902" s="7" t="str">
        <f>Tabela813[[#This Row],[NR]]&amp;" - "&amp;Tabela813[[#This Row],[Especificação]]</f>
        <v>1.7.1.3.50.9.1.03 - Transferências de Recursos do Bloco de Manutenção das Ações e Serviços Públicos de Saúde - Outros Programas - Principal - Transferências da União Decorrentes de Emendas Parlamentares de Bancada</v>
      </c>
      <c r="T902" s="7" t="str">
        <f>Tabela813[[#This Row],[NR]]&amp;" - "&amp;Tabela813[[#This Row],[Especificação]]</f>
        <v>1.7.1.3.50.9.1.03 - Transferências de Recursos do Bloco de Manutenção das Ações e Serviços Públicos de Saúde - Outros Programas - Principal - Transferências da União Decorrentes de Emendas Parlamentares de Bancada</v>
      </c>
      <c r="U902" s="7" t="str">
        <f>Tabela813[[#This Row],[NR]]&amp; " - "&amp;Tabela813[[#This Row],[Especificação]]</f>
        <v>1.7.1.3.50.9.1.03 - Transferências de Recursos do Bloco de Manutenção das Ações e Serviços Públicos de Saúde - Outros Programas - Principal - Transferências da União Decorrentes de Emendas Parlamentares de Bancada</v>
      </c>
    </row>
    <row r="903" spans="1:21" ht="45" x14ac:dyDescent="0.25">
      <c r="A903" s="84"/>
      <c r="B903" s="73"/>
      <c r="C903" s="26" t="s">
        <v>1558</v>
      </c>
      <c r="D903" s="26" t="s">
        <v>1565</v>
      </c>
      <c r="E903" s="26" t="s">
        <v>1558</v>
      </c>
      <c r="F903" s="26" t="s">
        <v>1559</v>
      </c>
      <c r="G903" s="26" t="s">
        <v>1596</v>
      </c>
      <c r="H903" s="26" t="s">
        <v>1561</v>
      </c>
      <c r="I903" s="26" t="s">
        <v>1561</v>
      </c>
      <c r="J903" s="26" t="s">
        <v>1564</v>
      </c>
      <c r="K903" s="21" t="str">
        <f>IF(Tabela813[[#This Row],[C]]&lt;&gt;"",IF(Tabela813[[#This Row],[RED]]&lt;&gt;"",(Tabela813[[#This Row],[RED]] &amp; "."),"") &amp; CONCATENATE(Tabela813[[#This Row],[C]],".",Tabela813[[#This Row],[O]],".",Tabela813[[#This Row],[E]],".",Tabela813[[#This Row],[D1]],".",Tabela813[[#This Row],[D2]],".",Tabela813[[#This Row],[D3]],".",Tabela813[[#This Row],[T]],".",Tabela813[[#This Row],[D4]]),"")</f>
        <v>1.7.1.3.51.0.0.00</v>
      </c>
      <c r="L903" s="27" t="s">
        <v>6667</v>
      </c>
      <c r="M903" s="21" t="str">
        <f t="shared" si="14"/>
        <v>S</v>
      </c>
      <c r="N903" s="21">
        <f>IF(VALUE(Tabela813[[#This Row],[RED]]) &gt; 0,1,0) + IF(VALUE(J903)&gt;0,8,IF(VALUE(I903)&gt;0,7,IF(VALUE(H903)&gt;0,6,IF(VALUE(G903)&gt;0,5,IF(VALUE(F903)&gt;0,4,IF(VALUE(E903)&gt;0,3,IF(VALUE(D903)&gt;0,2,1)))))))</f>
        <v>5</v>
      </c>
      <c r="O903" s="26" t="s">
        <v>55</v>
      </c>
      <c r="P903" s="1" t="s">
        <v>367</v>
      </c>
      <c r="Q903" s="1"/>
      <c r="R903" s="21"/>
      <c r="S903" s="7" t="str">
        <f>Tabela813[[#This Row],[NR]]&amp;" - "&amp;Tabela813[[#This Row],[Especificação]]</f>
        <v>1.7.1.3.51.0.0.00 - Transferências de Recursos do Sistema Único de Saúde - SUS - Repasses Fundo a Fundo - Bloco de Estruturação da Rede de Serviços Públicos de Saúde</v>
      </c>
      <c r="T903" s="7" t="str">
        <f>Tabela813[[#This Row],[NR]]&amp;" - "&amp;Tabela813[[#This Row],[Especificação]]</f>
        <v>1.7.1.3.51.0.0.00 - Transferências de Recursos do Sistema Único de Saúde - SUS - Repasses Fundo a Fundo - Bloco de Estruturação da Rede de Serviços Públicos de Saúde</v>
      </c>
      <c r="U903" s="7" t="str">
        <f>Tabela813[[#This Row],[NR]]&amp; " - "&amp;Tabela813[[#This Row],[Especificação]]</f>
        <v>1.7.1.3.51.0.0.00 - Transferências de Recursos do Sistema Único de Saúde - SUS - Repasses Fundo a Fundo - Bloco de Estruturação da Rede de Serviços Públicos de Saúde</v>
      </c>
    </row>
    <row r="904" spans="1:21" ht="45" x14ac:dyDescent="0.25">
      <c r="A904" s="84"/>
      <c r="B904" s="73"/>
      <c r="C904" s="26" t="s">
        <v>1558</v>
      </c>
      <c r="D904" s="26" t="s">
        <v>1565</v>
      </c>
      <c r="E904" s="26" t="s">
        <v>1558</v>
      </c>
      <c r="F904" s="26" t="s">
        <v>1559</v>
      </c>
      <c r="G904" s="26" t="s">
        <v>1596</v>
      </c>
      <c r="H904" s="26" t="s">
        <v>1558</v>
      </c>
      <c r="I904" s="26" t="s">
        <v>1561</v>
      </c>
      <c r="J904" s="26" t="s">
        <v>1564</v>
      </c>
      <c r="K904" s="21" t="str">
        <f>IF(Tabela813[[#This Row],[C]]&lt;&gt;"",IF(Tabela813[[#This Row],[RED]]&lt;&gt;"",(Tabela813[[#This Row],[RED]] &amp; "."),"") &amp; CONCATENATE(Tabela813[[#This Row],[C]],".",Tabela813[[#This Row],[O]],".",Tabela813[[#This Row],[E]],".",Tabela813[[#This Row],[D1]],".",Tabela813[[#This Row],[D2]],".",Tabela813[[#This Row],[D3]],".",Tabela813[[#This Row],[T]],".",Tabela813[[#This Row],[D4]]),"")</f>
        <v>1.7.1.3.51.1.0.00</v>
      </c>
      <c r="L904" s="27" t="s">
        <v>368</v>
      </c>
      <c r="M904" s="21" t="str">
        <f t="shared" si="14"/>
        <v>S</v>
      </c>
      <c r="N904" s="21">
        <f>IF(VALUE(Tabela813[[#This Row],[RED]]) &gt; 0,1,0) + IF(VALUE(J904)&gt;0,8,IF(VALUE(I904)&gt;0,7,IF(VALUE(H904)&gt;0,6,IF(VALUE(G904)&gt;0,5,IF(VALUE(F904)&gt;0,4,IF(VALUE(E904)&gt;0,3,IF(VALUE(D904)&gt;0,2,1)))))))</f>
        <v>6</v>
      </c>
      <c r="O904" s="26" t="s">
        <v>55</v>
      </c>
      <c r="P904" s="1" t="s">
        <v>369</v>
      </c>
      <c r="Q904" s="1"/>
      <c r="R904" s="21"/>
      <c r="S904" s="7" t="str">
        <f>Tabela813[[#This Row],[NR]]&amp;" - "&amp;Tabela813[[#This Row],[Especificação]]</f>
        <v>1.7.1.3.51.1.0.00 - Transferências de Recursos do Bloco de Estruturação da Rede de Serviços Públicos de Saúde - Atenção Primária</v>
      </c>
      <c r="T904" s="7" t="str">
        <f>Tabela813[[#This Row],[NR]]&amp;" - "&amp;Tabela813[[#This Row],[Especificação]]</f>
        <v>1.7.1.3.51.1.0.00 - Transferências de Recursos do Bloco de Estruturação da Rede de Serviços Públicos de Saúde - Atenção Primária</v>
      </c>
      <c r="U904" s="7" t="str">
        <f>Tabela813[[#This Row],[NR]]&amp; " - "&amp;Tabela813[[#This Row],[Especificação]]</f>
        <v>1.7.1.3.51.1.0.00 - Transferências de Recursos do Bloco de Estruturação da Rede de Serviços Públicos de Saúde - Atenção Primária</v>
      </c>
    </row>
    <row r="905" spans="1:21" ht="45" x14ac:dyDescent="0.25">
      <c r="A905" s="84"/>
      <c r="B905" s="73"/>
      <c r="C905" s="26" t="s">
        <v>1558</v>
      </c>
      <c r="D905" s="26" t="s">
        <v>1565</v>
      </c>
      <c r="E905" s="26" t="s">
        <v>1558</v>
      </c>
      <c r="F905" s="26" t="s">
        <v>1559</v>
      </c>
      <c r="G905" s="26" t="s">
        <v>1596</v>
      </c>
      <c r="H905" s="26" t="s">
        <v>1558</v>
      </c>
      <c r="I905" s="26" t="s">
        <v>1558</v>
      </c>
      <c r="J905" s="26" t="s">
        <v>1564</v>
      </c>
      <c r="K905" s="21" t="str">
        <f>IF(Tabela813[[#This Row],[C]]&lt;&gt;"",IF(Tabela813[[#This Row],[RED]]&lt;&gt;"",(Tabela813[[#This Row],[RED]] &amp; "."),"") &amp; CONCATENATE(Tabela813[[#This Row],[C]],".",Tabela813[[#This Row],[O]],".",Tabela813[[#This Row],[E]],".",Tabela813[[#This Row],[D1]],".",Tabela813[[#This Row],[D2]],".",Tabela813[[#This Row],[D3]],".",Tabela813[[#This Row],[T]],".",Tabela813[[#This Row],[D4]]),"")</f>
        <v>1.7.1.3.51.1.1.00</v>
      </c>
      <c r="L905" s="27" t="s">
        <v>1358</v>
      </c>
      <c r="M905" s="21" t="str">
        <f t="shared" si="14"/>
        <v>S</v>
      </c>
      <c r="N905" s="21">
        <f>IF(VALUE(Tabela813[[#This Row],[RED]]) &gt; 0,1,0) + IF(VALUE(J905)&gt;0,8,IF(VALUE(I905)&gt;0,7,IF(VALUE(H905)&gt;0,6,IF(VALUE(G905)&gt;0,5,IF(VALUE(F905)&gt;0,4,IF(VALUE(E905)&gt;0,3,IF(VALUE(D905)&gt;0,2,1)))))))</f>
        <v>7</v>
      </c>
      <c r="O905" s="26" t="s">
        <v>55</v>
      </c>
      <c r="P905" s="1" t="s">
        <v>369</v>
      </c>
      <c r="Q905" s="1"/>
      <c r="R905" s="21"/>
      <c r="S905" s="7" t="str">
        <f>Tabela813[[#This Row],[NR]]&amp;" - "&amp;Tabela813[[#This Row],[Especificação]]</f>
        <v>1.7.1.3.51.1.1.00 - Transferências de Recursos do Bloco de Estruturação da Rede de Serviços Públicos de Saúde - Atenção Primária - Principal</v>
      </c>
      <c r="T905" s="7" t="str">
        <f>Tabela813[[#This Row],[NR]]&amp;" - "&amp;Tabela813[[#This Row],[Especificação]]</f>
        <v>1.7.1.3.51.1.1.00 - Transferências de Recursos do Bloco de Estruturação da Rede de Serviços Públicos de Saúde - Atenção Primária - Principal</v>
      </c>
      <c r="U905" s="7" t="str">
        <f>Tabela813[[#This Row],[NR]]&amp; " - "&amp;Tabela813[[#This Row],[Especificação]]</f>
        <v>1.7.1.3.51.1.1.00 - Transferências de Recursos do Bloco de Estruturação da Rede de Serviços Públicos de Saúde - Atenção Primária - Principal</v>
      </c>
    </row>
    <row r="906" spans="1:21" ht="45" x14ac:dyDescent="0.25">
      <c r="A906" s="84"/>
      <c r="B906" s="73"/>
      <c r="C906" s="26" t="s">
        <v>1558</v>
      </c>
      <c r="D906" s="26" t="s">
        <v>1565</v>
      </c>
      <c r="E906" s="26" t="s">
        <v>1558</v>
      </c>
      <c r="F906" s="26" t="s">
        <v>1559</v>
      </c>
      <c r="G906" s="26" t="s">
        <v>1596</v>
      </c>
      <c r="H906" s="26" t="s">
        <v>1558</v>
      </c>
      <c r="I906" s="26" t="s">
        <v>1558</v>
      </c>
      <c r="J906" s="26" t="s">
        <v>1560</v>
      </c>
      <c r="K906" s="21" t="str">
        <f>IF(Tabela813[[#This Row],[C]]&lt;&gt;"",IF(Tabela813[[#This Row],[RED]]&lt;&gt;"",(Tabela813[[#This Row],[RED]] &amp; "."),"") &amp; CONCATENATE(Tabela813[[#This Row],[C]],".",Tabela813[[#This Row],[O]],".",Tabela813[[#This Row],[E]],".",Tabela813[[#This Row],[D1]],".",Tabela813[[#This Row],[D2]],".",Tabela813[[#This Row],[D3]],".",Tabela813[[#This Row],[T]],".",Tabela813[[#This Row],[D4]]),"")</f>
        <v>1.7.1.3.51.1.1.01</v>
      </c>
      <c r="L906" s="27" t="s">
        <v>1358</v>
      </c>
      <c r="M906" s="21" t="str">
        <f t="shared" si="14"/>
        <v>A</v>
      </c>
      <c r="N906" s="21">
        <f>IF(VALUE(Tabela813[[#This Row],[RED]]) &gt; 0,1,0) + IF(VALUE(J906)&gt;0,8,IF(VALUE(I906)&gt;0,7,IF(VALUE(H906)&gt;0,6,IF(VALUE(G906)&gt;0,5,IF(VALUE(F906)&gt;0,4,IF(VALUE(E906)&gt;0,3,IF(VALUE(D906)&gt;0,2,1)))))))</f>
        <v>8</v>
      </c>
      <c r="O906" s="26" t="s">
        <v>3165</v>
      </c>
      <c r="P906" s="1" t="s">
        <v>369</v>
      </c>
      <c r="Q906" s="1"/>
      <c r="R906" s="21"/>
      <c r="S906" s="7" t="str">
        <f>Tabela813[[#This Row],[NR]]&amp;" - "&amp;Tabela813[[#This Row],[Especificação]]</f>
        <v>1.7.1.3.51.1.1.01 - Transferências de Recursos do Bloco de Estruturação da Rede de Serviços Públicos de Saúde - Atenção Primária - Principal</v>
      </c>
      <c r="T906" s="7" t="str">
        <f>Tabela813[[#This Row],[NR]]&amp;" - "&amp;Tabela813[[#This Row],[Especificação]]</f>
        <v>1.7.1.3.51.1.1.01 - Transferências de Recursos do Bloco de Estruturação da Rede de Serviços Públicos de Saúde - Atenção Primária - Principal</v>
      </c>
      <c r="U906" s="7" t="str">
        <f>Tabela813[[#This Row],[NR]]&amp; " - "&amp;Tabela813[[#This Row],[Especificação]]</f>
        <v>1.7.1.3.51.1.1.01 - Transferências de Recursos do Bloco de Estruturação da Rede de Serviços Públicos de Saúde - Atenção Primária - Principal</v>
      </c>
    </row>
    <row r="907" spans="1:21" ht="45" x14ac:dyDescent="0.25">
      <c r="A907" s="84"/>
      <c r="B907" s="73"/>
      <c r="C907" s="26" t="s">
        <v>1558</v>
      </c>
      <c r="D907" s="26" t="s">
        <v>1565</v>
      </c>
      <c r="E907" s="26" t="s">
        <v>1558</v>
      </c>
      <c r="F907" s="26" t="s">
        <v>1559</v>
      </c>
      <c r="G907" s="26" t="s">
        <v>1596</v>
      </c>
      <c r="H907" s="26" t="s">
        <v>1558</v>
      </c>
      <c r="I907" s="26" t="s">
        <v>1558</v>
      </c>
      <c r="J907" s="26" t="s">
        <v>1562</v>
      </c>
      <c r="K907" s="21" t="str">
        <f>IF(Tabela813[[#This Row],[C]]&lt;&gt;"",IF(Tabela813[[#This Row],[RED]]&lt;&gt;"",(Tabela813[[#This Row],[RED]] &amp; "."),"") &amp; CONCATENATE(Tabela813[[#This Row],[C]],".",Tabela813[[#This Row],[O]],".",Tabela813[[#This Row],[E]],".",Tabela813[[#This Row],[D1]],".",Tabela813[[#This Row],[D2]],".",Tabela813[[#This Row],[D3]],".",Tabela813[[#This Row],[T]],".",Tabela813[[#This Row],[D4]]),"")</f>
        <v>1.7.1.3.51.1.1.02</v>
      </c>
      <c r="L907" s="27" t="s">
        <v>3836</v>
      </c>
      <c r="M907" s="21" t="str">
        <f t="shared" si="14"/>
        <v>A</v>
      </c>
      <c r="N907" s="21">
        <f>IF(VALUE(Tabela813[[#This Row],[RED]]) &gt; 0,1,0) + IF(VALUE(J907)&gt;0,8,IF(VALUE(I907)&gt;0,7,IF(VALUE(H907)&gt;0,6,IF(VALUE(G907)&gt;0,5,IF(VALUE(F907)&gt;0,4,IF(VALUE(E907)&gt;0,3,IF(VALUE(D907)&gt;0,2,1)))))))</f>
        <v>8</v>
      </c>
      <c r="O907" s="26" t="s">
        <v>3165</v>
      </c>
      <c r="P907" s="1" t="s">
        <v>4247</v>
      </c>
      <c r="Q907" s="1"/>
      <c r="R907" s="21"/>
      <c r="S907" s="7" t="str">
        <f>Tabela813[[#This Row],[NR]]&amp;" - "&amp;Tabela813[[#This Row],[Especificação]]</f>
        <v>1.7.1.3.51.1.1.02 - Transferências de Recursos do Bloco de Estruturação da Rede de Serviços Públicos de Saúde - Atenção Primária - Principal - Transferências da União Decorrentes de Emendas Parlamentares Individuais - Finalidade Definida</v>
      </c>
      <c r="T907" s="7" t="str">
        <f>Tabela813[[#This Row],[NR]]&amp;" - "&amp;Tabela813[[#This Row],[Especificação]]</f>
        <v>1.7.1.3.51.1.1.02 - Transferências de Recursos do Bloco de Estruturação da Rede de Serviços Públicos de Saúde - Atenção Primária - Principal - Transferências da União Decorrentes de Emendas Parlamentares Individuais - Finalidade Definida</v>
      </c>
      <c r="U907" s="7" t="str">
        <f>Tabela813[[#This Row],[NR]]&amp; " - "&amp;Tabela813[[#This Row],[Especificação]]</f>
        <v>1.7.1.3.51.1.1.02 - Transferências de Recursos do Bloco de Estruturação da Rede de Serviços Públicos de Saúde - Atenção Primária - Principal - Transferências da União Decorrentes de Emendas Parlamentares Individuais - Finalidade Definida</v>
      </c>
    </row>
    <row r="908" spans="1:21" ht="45" x14ac:dyDescent="0.25">
      <c r="A908" s="84"/>
      <c r="B908" s="73"/>
      <c r="C908" s="26" t="s">
        <v>1558</v>
      </c>
      <c r="D908" s="26" t="s">
        <v>1565</v>
      </c>
      <c r="E908" s="26" t="s">
        <v>1558</v>
      </c>
      <c r="F908" s="26" t="s">
        <v>1559</v>
      </c>
      <c r="G908" s="26" t="s">
        <v>1596</v>
      </c>
      <c r="H908" s="26" t="s">
        <v>1558</v>
      </c>
      <c r="I908" s="26" t="s">
        <v>1558</v>
      </c>
      <c r="J908" s="26" t="s">
        <v>1571</v>
      </c>
      <c r="K908" s="21" t="str">
        <f>IF(Tabela813[[#This Row],[C]]&lt;&gt;"",IF(Tabela813[[#This Row],[RED]]&lt;&gt;"",(Tabela813[[#This Row],[RED]] &amp; "."),"") &amp; CONCATENATE(Tabela813[[#This Row],[C]],".",Tabela813[[#This Row],[O]],".",Tabela813[[#This Row],[E]],".",Tabela813[[#This Row],[D1]],".",Tabela813[[#This Row],[D2]],".",Tabela813[[#This Row],[D3]],".",Tabela813[[#This Row],[T]],".",Tabela813[[#This Row],[D4]]),"")</f>
        <v>1.7.1.3.51.1.1.03</v>
      </c>
      <c r="L908" s="27" t="s">
        <v>3837</v>
      </c>
      <c r="M908" s="21" t="str">
        <f t="shared" si="14"/>
        <v>A</v>
      </c>
      <c r="N908" s="21">
        <f>IF(VALUE(Tabela813[[#This Row],[RED]]) &gt; 0,1,0) + IF(VALUE(J908)&gt;0,8,IF(VALUE(I908)&gt;0,7,IF(VALUE(H908)&gt;0,6,IF(VALUE(G908)&gt;0,5,IF(VALUE(F908)&gt;0,4,IF(VALUE(E908)&gt;0,3,IF(VALUE(D908)&gt;0,2,1)))))))</f>
        <v>8</v>
      </c>
      <c r="O908" s="26" t="s">
        <v>3165</v>
      </c>
      <c r="P908" s="1" t="s">
        <v>4246</v>
      </c>
      <c r="Q908" s="1"/>
      <c r="R908" s="21"/>
      <c r="S908" s="7" t="str">
        <f>Tabela813[[#This Row],[NR]]&amp;" - "&amp;Tabela813[[#This Row],[Especificação]]</f>
        <v>1.7.1.3.51.1.1.03 - Transferências de Recursos do Bloco de Estruturação da Rede de Serviços Públicos de Saúde - Atenção Primária - Principal - Transferências da União Decorrentes de Emendas Parlamentares de Bancada</v>
      </c>
      <c r="T908" s="7" t="str">
        <f>Tabela813[[#This Row],[NR]]&amp;" - "&amp;Tabela813[[#This Row],[Especificação]]</f>
        <v>1.7.1.3.51.1.1.03 - Transferências de Recursos do Bloco de Estruturação da Rede de Serviços Públicos de Saúde - Atenção Primária - Principal - Transferências da União Decorrentes de Emendas Parlamentares de Bancada</v>
      </c>
      <c r="U908" s="7" t="str">
        <f>Tabela813[[#This Row],[NR]]&amp; " - "&amp;Tabela813[[#This Row],[Especificação]]</f>
        <v>1.7.1.3.51.1.1.03 - Transferências de Recursos do Bloco de Estruturação da Rede de Serviços Públicos de Saúde - Atenção Primária - Principal - Transferências da União Decorrentes de Emendas Parlamentares de Bancada</v>
      </c>
    </row>
    <row r="909" spans="1:21" ht="45" x14ac:dyDescent="0.25">
      <c r="A909" s="84"/>
      <c r="B909" s="73"/>
      <c r="C909" s="26" t="s">
        <v>1558</v>
      </c>
      <c r="D909" s="26" t="s">
        <v>1565</v>
      </c>
      <c r="E909" s="26" t="s">
        <v>1558</v>
      </c>
      <c r="F909" s="26" t="s">
        <v>1559</v>
      </c>
      <c r="G909" s="26" t="s">
        <v>1596</v>
      </c>
      <c r="H909" s="26" t="s">
        <v>1567</v>
      </c>
      <c r="I909" s="26" t="s">
        <v>1561</v>
      </c>
      <c r="J909" s="26" t="s">
        <v>1564</v>
      </c>
      <c r="K909" s="21" t="str">
        <f>IF(Tabela813[[#This Row],[C]]&lt;&gt;"",IF(Tabela813[[#This Row],[RED]]&lt;&gt;"",(Tabela813[[#This Row],[RED]] &amp; "."),"") &amp; CONCATENATE(Tabela813[[#This Row],[C]],".",Tabela813[[#This Row],[O]],".",Tabela813[[#This Row],[E]],".",Tabela813[[#This Row],[D1]],".",Tabela813[[#This Row],[D2]],".",Tabela813[[#This Row],[D3]],".",Tabela813[[#This Row],[T]],".",Tabela813[[#This Row],[D4]]),"")</f>
        <v>1.7.1.3.51.2.0.00</v>
      </c>
      <c r="L909" s="27" t="s">
        <v>370</v>
      </c>
      <c r="M909" s="21" t="str">
        <f t="shared" si="14"/>
        <v>S</v>
      </c>
      <c r="N909" s="21">
        <f>IF(VALUE(Tabela813[[#This Row],[RED]]) &gt; 0,1,0) + IF(VALUE(J909)&gt;0,8,IF(VALUE(I909)&gt;0,7,IF(VALUE(H909)&gt;0,6,IF(VALUE(G909)&gt;0,5,IF(VALUE(F909)&gt;0,4,IF(VALUE(E909)&gt;0,3,IF(VALUE(D909)&gt;0,2,1)))))))</f>
        <v>6</v>
      </c>
      <c r="O909" s="26" t="s">
        <v>55</v>
      </c>
      <c r="P909" s="1" t="s">
        <v>371</v>
      </c>
      <c r="Q909" s="1"/>
      <c r="R909" s="21"/>
      <c r="S909" s="7" t="str">
        <f>Tabela813[[#This Row],[NR]]&amp;" - "&amp;Tabela813[[#This Row],[Especificação]]</f>
        <v>1.7.1.3.51.2.0.00 - Transferências de Recursos do Bloco de Estruturação da Rede de Serviços Públicos de Saúde - Atenção Especializada</v>
      </c>
      <c r="T909" s="7" t="str">
        <f>Tabela813[[#This Row],[NR]]&amp;" - "&amp;Tabela813[[#This Row],[Especificação]]</f>
        <v>1.7.1.3.51.2.0.00 - Transferências de Recursos do Bloco de Estruturação da Rede de Serviços Públicos de Saúde - Atenção Especializada</v>
      </c>
      <c r="U909" s="7" t="str">
        <f>Tabela813[[#This Row],[NR]]&amp; " - "&amp;Tabela813[[#This Row],[Especificação]]</f>
        <v>1.7.1.3.51.2.0.00 - Transferências de Recursos do Bloco de Estruturação da Rede de Serviços Públicos de Saúde - Atenção Especializada</v>
      </c>
    </row>
    <row r="910" spans="1:21" ht="45" x14ac:dyDescent="0.25">
      <c r="A910" s="84"/>
      <c r="B910" s="73"/>
      <c r="C910" s="26" t="s">
        <v>1558</v>
      </c>
      <c r="D910" s="26" t="s">
        <v>1565</v>
      </c>
      <c r="E910" s="26" t="s">
        <v>1558</v>
      </c>
      <c r="F910" s="26" t="s">
        <v>1559</v>
      </c>
      <c r="G910" s="26" t="s">
        <v>1596</v>
      </c>
      <c r="H910" s="26" t="s">
        <v>1567</v>
      </c>
      <c r="I910" s="26" t="s">
        <v>1558</v>
      </c>
      <c r="J910" s="26" t="s">
        <v>1564</v>
      </c>
      <c r="K910" s="21" t="str">
        <f>IF(Tabela813[[#This Row],[C]]&lt;&gt;"",IF(Tabela813[[#This Row],[RED]]&lt;&gt;"",(Tabela813[[#This Row],[RED]] &amp; "."),"") &amp; CONCATENATE(Tabela813[[#This Row],[C]],".",Tabela813[[#This Row],[O]],".",Tabela813[[#This Row],[E]],".",Tabela813[[#This Row],[D1]],".",Tabela813[[#This Row],[D2]],".",Tabela813[[#This Row],[D3]],".",Tabela813[[#This Row],[T]],".",Tabela813[[#This Row],[D4]]),"")</f>
        <v>1.7.1.3.51.2.1.00</v>
      </c>
      <c r="L910" s="27" t="s">
        <v>1359</v>
      </c>
      <c r="M910" s="21" t="str">
        <f t="shared" si="14"/>
        <v>S</v>
      </c>
      <c r="N910" s="21">
        <f>IF(VALUE(Tabela813[[#This Row],[RED]]) &gt; 0,1,0) + IF(VALUE(J910)&gt;0,8,IF(VALUE(I910)&gt;0,7,IF(VALUE(H910)&gt;0,6,IF(VALUE(G910)&gt;0,5,IF(VALUE(F910)&gt;0,4,IF(VALUE(E910)&gt;0,3,IF(VALUE(D910)&gt;0,2,1)))))))</f>
        <v>7</v>
      </c>
      <c r="O910" s="26" t="s">
        <v>55</v>
      </c>
      <c r="P910" s="1" t="s">
        <v>371</v>
      </c>
      <c r="Q910" s="1"/>
      <c r="R910" s="21"/>
      <c r="S910" s="7" t="str">
        <f>Tabela813[[#This Row],[NR]]&amp;" - "&amp;Tabela813[[#This Row],[Especificação]]</f>
        <v>1.7.1.3.51.2.1.00 - Transferências de Recursos do Bloco de Estruturação da Rede de Serviços Públicos de Saúde - Atenção Especializada - Principal</v>
      </c>
      <c r="T910" s="7" t="str">
        <f>Tabela813[[#This Row],[NR]]&amp;" - "&amp;Tabela813[[#This Row],[Especificação]]</f>
        <v>1.7.1.3.51.2.1.00 - Transferências de Recursos do Bloco de Estruturação da Rede de Serviços Públicos de Saúde - Atenção Especializada - Principal</v>
      </c>
      <c r="U910" s="7" t="str">
        <f>Tabela813[[#This Row],[NR]]&amp; " - "&amp;Tabela813[[#This Row],[Especificação]]</f>
        <v>1.7.1.3.51.2.1.00 - Transferências de Recursos do Bloco de Estruturação da Rede de Serviços Públicos de Saúde - Atenção Especializada - Principal</v>
      </c>
    </row>
    <row r="911" spans="1:21" ht="45" x14ac:dyDescent="0.25">
      <c r="A911" s="84"/>
      <c r="B911" s="73"/>
      <c r="C911" s="26" t="s">
        <v>1558</v>
      </c>
      <c r="D911" s="26" t="s">
        <v>1565</v>
      </c>
      <c r="E911" s="26" t="s">
        <v>1558</v>
      </c>
      <c r="F911" s="26" t="s">
        <v>1559</v>
      </c>
      <c r="G911" s="26" t="s">
        <v>1596</v>
      </c>
      <c r="H911" s="26" t="s">
        <v>1567</v>
      </c>
      <c r="I911" s="26" t="s">
        <v>1558</v>
      </c>
      <c r="J911" s="26" t="s">
        <v>1560</v>
      </c>
      <c r="K911" s="21" t="str">
        <f>IF(Tabela813[[#This Row],[C]]&lt;&gt;"",IF(Tabela813[[#This Row],[RED]]&lt;&gt;"",(Tabela813[[#This Row],[RED]] &amp; "."),"") &amp; CONCATENATE(Tabela813[[#This Row],[C]],".",Tabela813[[#This Row],[O]],".",Tabela813[[#This Row],[E]],".",Tabela813[[#This Row],[D1]],".",Tabela813[[#This Row],[D2]],".",Tabela813[[#This Row],[D3]],".",Tabela813[[#This Row],[T]],".",Tabela813[[#This Row],[D4]]),"")</f>
        <v>1.7.1.3.51.2.1.01</v>
      </c>
      <c r="L911" s="27" t="s">
        <v>1359</v>
      </c>
      <c r="M911" s="21" t="str">
        <f t="shared" si="14"/>
        <v>A</v>
      </c>
      <c r="N911" s="21">
        <f>IF(VALUE(Tabela813[[#This Row],[RED]]) &gt; 0,1,0) + IF(VALUE(J911)&gt;0,8,IF(VALUE(I911)&gt;0,7,IF(VALUE(H911)&gt;0,6,IF(VALUE(G911)&gt;0,5,IF(VALUE(F911)&gt;0,4,IF(VALUE(E911)&gt;0,3,IF(VALUE(D911)&gt;0,2,1)))))))</f>
        <v>8</v>
      </c>
      <c r="O911" s="26" t="s">
        <v>3165</v>
      </c>
      <c r="P911" s="1" t="s">
        <v>371</v>
      </c>
      <c r="Q911" s="1"/>
      <c r="R911" s="21"/>
      <c r="S911" s="7" t="str">
        <f>Tabela813[[#This Row],[NR]]&amp;" - "&amp;Tabela813[[#This Row],[Especificação]]</f>
        <v>1.7.1.3.51.2.1.01 - Transferências de Recursos do Bloco de Estruturação da Rede de Serviços Públicos de Saúde - Atenção Especializada - Principal</v>
      </c>
      <c r="T911" s="7" t="str">
        <f>Tabela813[[#This Row],[NR]]&amp;" - "&amp;Tabela813[[#This Row],[Especificação]]</f>
        <v>1.7.1.3.51.2.1.01 - Transferências de Recursos do Bloco de Estruturação da Rede de Serviços Públicos de Saúde - Atenção Especializada - Principal</v>
      </c>
      <c r="U911" s="7" t="str">
        <f>Tabela813[[#This Row],[NR]]&amp; " - "&amp;Tabela813[[#This Row],[Especificação]]</f>
        <v>1.7.1.3.51.2.1.01 - Transferências de Recursos do Bloco de Estruturação da Rede de Serviços Públicos de Saúde - Atenção Especializada - Principal</v>
      </c>
    </row>
    <row r="912" spans="1:21" ht="60" x14ac:dyDescent="0.25">
      <c r="A912" s="84"/>
      <c r="B912" s="73"/>
      <c r="C912" s="26" t="s">
        <v>1558</v>
      </c>
      <c r="D912" s="26" t="s">
        <v>1565</v>
      </c>
      <c r="E912" s="26" t="s">
        <v>1558</v>
      </c>
      <c r="F912" s="26" t="s">
        <v>1559</v>
      </c>
      <c r="G912" s="26" t="s">
        <v>1596</v>
      </c>
      <c r="H912" s="26" t="s">
        <v>1567</v>
      </c>
      <c r="I912" s="26" t="s">
        <v>1558</v>
      </c>
      <c r="J912" s="26" t="s">
        <v>1562</v>
      </c>
      <c r="K912" s="21" t="str">
        <f>IF(Tabela813[[#This Row],[C]]&lt;&gt;"",IF(Tabela813[[#This Row],[RED]]&lt;&gt;"",(Tabela813[[#This Row],[RED]] &amp; "."),"") &amp; CONCATENATE(Tabela813[[#This Row],[C]],".",Tabela813[[#This Row],[O]],".",Tabela813[[#This Row],[E]],".",Tabela813[[#This Row],[D1]],".",Tabela813[[#This Row],[D2]],".",Tabela813[[#This Row],[D3]],".",Tabela813[[#This Row],[T]],".",Tabela813[[#This Row],[D4]]),"")</f>
        <v>1.7.1.3.51.2.1.02</v>
      </c>
      <c r="L912" s="27" t="s">
        <v>3838</v>
      </c>
      <c r="M912" s="21" t="str">
        <f t="shared" si="14"/>
        <v>A</v>
      </c>
      <c r="N912" s="21">
        <f>IF(VALUE(Tabela813[[#This Row],[RED]]) &gt; 0,1,0) + IF(VALUE(J912)&gt;0,8,IF(VALUE(I912)&gt;0,7,IF(VALUE(H912)&gt;0,6,IF(VALUE(G912)&gt;0,5,IF(VALUE(F912)&gt;0,4,IF(VALUE(E912)&gt;0,3,IF(VALUE(D912)&gt;0,2,1)))))))</f>
        <v>8</v>
      </c>
      <c r="O912" s="26" t="s">
        <v>3165</v>
      </c>
      <c r="P912" s="1" t="s">
        <v>4247</v>
      </c>
      <c r="Q912" s="1"/>
      <c r="R912" s="21"/>
      <c r="S912" s="7" t="str">
        <f>Tabela813[[#This Row],[NR]]&amp;" - "&amp;Tabela813[[#This Row],[Especificação]]</f>
        <v>1.7.1.3.51.2.1.02 - Transferências de Recursos do Bloco de Estruturação da Rede de Serviços Públicos de Saúde - Atenção Especializada - Principal - Transferências da União Decorrentes de Emendas Parlamentares Individuais - Finalidade Definida</v>
      </c>
      <c r="T912" s="7" t="str">
        <f>Tabela813[[#This Row],[NR]]&amp;" - "&amp;Tabela813[[#This Row],[Especificação]]</f>
        <v>1.7.1.3.51.2.1.02 - Transferências de Recursos do Bloco de Estruturação da Rede de Serviços Públicos de Saúde - Atenção Especializada - Principal - Transferências da União Decorrentes de Emendas Parlamentares Individuais - Finalidade Definida</v>
      </c>
      <c r="U912" s="7" t="str">
        <f>Tabela813[[#This Row],[NR]]&amp; " - "&amp;Tabela813[[#This Row],[Especificação]]</f>
        <v>1.7.1.3.51.2.1.02 - Transferências de Recursos do Bloco de Estruturação da Rede de Serviços Públicos de Saúde - Atenção Especializada - Principal - Transferências da União Decorrentes de Emendas Parlamentares Individuais - Finalidade Definida</v>
      </c>
    </row>
    <row r="913" spans="1:21" ht="45" x14ac:dyDescent="0.25">
      <c r="A913" s="84"/>
      <c r="B913" s="73"/>
      <c r="C913" s="26" t="s">
        <v>1558</v>
      </c>
      <c r="D913" s="26" t="s">
        <v>1565</v>
      </c>
      <c r="E913" s="26" t="s">
        <v>1558</v>
      </c>
      <c r="F913" s="26" t="s">
        <v>1559</v>
      </c>
      <c r="G913" s="26" t="s">
        <v>1596</v>
      </c>
      <c r="H913" s="26" t="s">
        <v>1567</v>
      </c>
      <c r="I913" s="26" t="s">
        <v>1558</v>
      </c>
      <c r="J913" s="26" t="s">
        <v>1571</v>
      </c>
      <c r="K913" s="21" t="str">
        <f>IF(Tabela813[[#This Row],[C]]&lt;&gt;"",IF(Tabela813[[#This Row],[RED]]&lt;&gt;"",(Tabela813[[#This Row],[RED]] &amp; "."),"") &amp; CONCATENATE(Tabela813[[#This Row],[C]],".",Tabela813[[#This Row],[O]],".",Tabela813[[#This Row],[E]],".",Tabela813[[#This Row],[D1]],".",Tabela813[[#This Row],[D2]],".",Tabela813[[#This Row],[D3]],".",Tabela813[[#This Row],[T]],".",Tabela813[[#This Row],[D4]]),"")</f>
        <v>1.7.1.3.51.2.1.03</v>
      </c>
      <c r="L913" s="27" t="s">
        <v>3839</v>
      </c>
      <c r="M913" s="21" t="str">
        <f t="shared" si="14"/>
        <v>A</v>
      </c>
      <c r="N913" s="21">
        <f>IF(VALUE(Tabela813[[#This Row],[RED]]) &gt; 0,1,0) + IF(VALUE(J913)&gt;0,8,IF(VALUE(I913)&gt;0,7,IF(VALUE(H913)&gt;0,6,IF(VALUE(G913)&gt;0,5,IF(VALUE(F913)&gt;0,4,IF(VALUE(E913)&gt;0,3,IF(VALUE(D913)&gt;0,2,1)))))))</f>
        <v>8</v>
      </c>
      <c r="O913" s="26" t="s">
        <v>3165</v>
      </c>
      <c r="P913" s="1" t="s">
        <v>4246</v>
      </c>
      <c r="Q913" s="1"/>
      <c r="R913" s="21"/>
      <c r="S913" s="7" t="str">
        <f>Tabela813[[#This Row],[NR]]&amp;" - "&amp;Tabela813[[#This Row],[Especificação]]</f>
        <v>1.7.1.3.51.2.1.03 - Transferências de Recursos do Bloco de Estruturação da Rede de Serviços Públicos de Saúde - Atenção Especializada - Principal - Transferências da União Decorrentes de Emendas Parlamentares de Bancada</v>
      </c>
      <c r="T913" s="7" t="str">
        <f>Tabela813[[#This Row],[NR]]&amp;" - "&amp;Tabela813[[#This Row],[Especificação]]</f>
        <v>1.7.1.3.51.2.1.03 - Transferências de Recursos do Bloco de Estruturação da Rede de Serviços Públicos de Saúde - Atenção Especializada - Principal - Transferências da União Decorrentes de Emendas Parlamentares de Bancada</v>
      </c>
      <c r="U913" s="7" t="str">
        <f>Tabela813[[#This Row],[NR]]&amp; " - "&amp;Tabela813[[#This Row],[Especificação]]</f>
        <v>1.7.1.3.51.2.1.03 - Transferências de Recursos do Bloco de Estruturação da Rede de Serviços Públicos de Saúde - Atenção Especializada - Principal - Transferências da União Decorrentes de Emendas Parlamentares de Bancada</v>
      </c>
    </row>
    <row r="914" spans="1:21" ht="45" x14ac:dyDescent="0.25">
      <c r="A914" s="84"/>
      <c r="B914" s="73"/>
      <c r="C914" s="26" t="s">
        <v>1558</v>
      </c>
      <c r="D914" s="26" t="s">
        <v>1565</v>
      </c>
      <c r="E914" s="26" t="s">
        <v>1558</v>
      </c>
      <c r="F914" s="26" t="s">
        <v>1559</v>
      </c>
      <c r="G914" s="26" t="s">
        <v>1596</v>
      </c>
      <c r="H914" s="26" t="s">
        <v>1559</v>
      </c>
      <c r="I914" s="26" t="s">
        <v>1561</v>
      </c>
      <c r="J914" s="26" t="s">
        <v>1564</v>
      </c>
      <c r="K914" s="21" t="str">
        <f>IF(Tabela813[[#This Row],[C]]&lt;&gt;"",IF(Tabela813[[#This Row],[RED]]&lt;&gt;"",(Tabela813[[#This Row],[RED]] &amp; "."),"") &amp; CONCATENATE(Tabela813[[#This Row],[C]],".",Tabela813[[#This Row],[O]],".",Tabela813[[#This Row],[E]],".",Tabela813[[#This Row],[D1]],".",Tabela813[[#This Row],[D2]],".",Tabela813[[#This Row],[D3]],".",Tabela813[[#This Row],[T]],".",Tabela813[[#This Row],[D4]]),"")</f>
        <v>1.7.1.3.51.3.0.00</v>
      </c>
      <c r="L914" s="27" t="s">
        <v>372</v>
      </c>
      <c r="M914" s="21" t="str">
        <f t="shared" si="14"/>
        <v>S</v>
      </c>
      <c r="N914" s="21">
        <f>IF(VALUE(Tabela813[[#This Row],[RED]]) &gt; 0,1,0) + IF(VALUE(J914)&gt;0,8,IF(VALUE(I914)&gt;0,7,IF(VALUE(H914)&gt;0,6,IF(VALUE(G914)&gt;0,5,IF(VALUE(F914)&gt;0,4,IF(VALUE(E914)&gt;0,3,IF(VALUE(D914)&gt;0,2,1)))))))</f>
        <v>6</v>
      </c>
      <c r="O914" s="26" t="s">
        <v>55</v>
      </c>
      <c r="P914" s="1" t="s">
        <v>373</v>
      </c>
      <c r="Q914" s="1"/>
      <c r="R914" s="21"/>
      <c r="S914" s="7" t="str">
        <f>Tabela813[[#This Row],[NR]]&amp;" - "&amp;Tabela813[[#This Row],[Especificação]]</f>
        <v>1.7.1.3.51.3.0.00 - Transferências de Recursos do Bloco de Estruturação da Rede de Serviços Públicos de Saúde - Vigilância em Saúde</v>
      </c>
      <c r="T914" s="7" t="str">
        <f>Tabela813[[#This Row],[NR]]&amp;" - "&amp;Tabela813[[#This Row],[Especificação]]</f>
        <v>1.7.1.3.51.3.0.00 - Transferências de Recursos do Bloco de Estruturação da Rede de Serviços Públicos de Saúde - Vigilância em Saúde</v>
      </c>
      <c r="U914" s="7" t="str">
        <f>Tabela813[[#This Row],[NR]]&amp; " - "&amp;Tabela813[[#This Row],[Especificação]]</f>
        <v>1.7.1.3.51.3.0.00 - Transferências de Recursos do Bloco de Estruturação da Rede de Serviços Públicos de Saúde - Vigilância em Saúde</v>
      </c>
    </row>
    <row r="915" spans="1:21" ht="45" x14ac:dyDescent="0.25">
      <c r="A915" s="84"/>
      <c r="B915" s="73"/>
      <c r="C915" s="26" t="s">
        <v>1558</v>
      </c>
      <c r="D915" s="26" t="s">
        <v>1565</v>
      </c>
      <c r="E915" s="26" t="s">
        <v>1558</v>
      </c>
      <c r="F915" s="26" t="s">
        <v>1559</v>
      </c>
      <c r="G915" s="26" t="s">
        <v>1596</v>
      </c>
      <c r="H915" s="26" t="s">
        <v>1559</v>
      </c>
      <c r="I915" s="26" t="s">
        <v>1558</v>
      </c>
      <c r="J915" s="26" t="s">
        <v>1564</v>
      </c>
      <c r="K915" s="21" t="str">
        <f>IF(Tabela813[[#This Row],[C]]&lt;&gt;"",IF(Tabela813[[#This Row],[RED]]&lt;&gt;"",(Tabela813[[#This Row],[RED]] &amp; "."),"") &amp; CONCATENATE(Tabela813[[#This Row],[C]],".",Tabela813[[#This Row],[O]],".",Tabela813[[#This Row],[E]],".",Tabela813[[#This Row],[D1]],".",Tabela813[[#This Row],[D2]],".",Tabela813[[#This Row],[D3]],".",Tabela813[[#This Row],[T]],".",Tabela813[[#This Row],[D4]]),"")</f>
        <v>1.7.1.3.51.3.1.00</v>
      </c>
      <c r="L915" s="27" t="s">
        <v>1360</v>
      </c>
      <c r="M915" s="21" t="str">
        <f t="shared" si="14"/>
        <v>S</v>
      </c>
      <c r="N915" s="21">
        <f>IF(VALUE(Tabela813[[#This Row],[RED]]) &gt; 0,1,0) + IF(VALUE(J915)&gt;0,8,IF(VALUE(I915)&gt;0,7,IF(VALUE(H915)&gt;0,6,IF(VALUE(G915)&gt;0,5,IF(VALUE(F915)&gt;0,4,IF(VALUE(E915)&gt;0,3,IF(VALUE(D915)&gt;0,2,1)))))))</f>
        <v>7</v>
      </c>
      <c r="O915" s="26" t="s">
        <v>55</v>
      </c>
      <c r="P915" s="1" t="s">
        <v>373</v>
      </c>
      <c r="Q915" s="1"/>
      <c r="R915" s="21"/>
      <c r="S915" s="7" t="str">
        <f>Tabela813[[#This Row],[NR]]&amp;" - "&amp;Tabela813[[#This Row],[Especificação]]</f>
        <v>1.7.1.3.51.3.1.00 - Transferências de Recursos do Bloco de Estruturação da Rede de Serviços Públicos de Saúde - Vigilância em Saúde - Principal</v>
      </c>
      <c r="T915" s="7" t="str">
        <f>Tabela813[[#This Row],[NR]]&amp;" - "&amp;Tabela813[[#This Row],[Especificação]]</f>
        <v>1.7.1.3.51.3.1.00 - Transferências de Recursos do Bloco de Estruturação da Rede de Serviços Públicos de Saúde - Vigilância em Saúde - Principal</v>
      </c>
      <c r="U915" s="7" t="str">
        <f>Tabela813[[#This Row],[NR]]&amp; " - "&amp;Tabela813[[#This Row],[Especificação]]</f>
        <v>1.7.1.3.51.3.1.00 - Transferências de Recursos do Bloco de Estruturação da Rede de Serviços Públicos de Saúde - Vigilância em Saúde - Principal</v>
      </c>
    </row>
    <row r="916" spans="1:21" ht="45" x14ac:dyDescent="0.25">
      <c r="A916" s="84"/>
      <c r="B916" s="73"/>
      <c r="C916" s="26" t="s">
        <v>1558</v>
      </c>
      <c r="D916" s="26" t="s">
        <v>1565</v>
      </c>
      <c r="E916" s="26" t="s">
        <v>1558</v>
      </c>
      <c r="F916" s="26" t="s">
        <v>1559</v>
      </c>
      <c r="G916" s="26" t="s">
        <v>1596</v>
      </c>
      <c r="H916" s="26" t="s">
        <v>1559</v>
      </c>
      <c r="I916" s="26" t="s">
        <v>1558</v>
      </c>
      <c r="J916" s="26" t="s">
        <v>1560</v>
      </c>
      <c r="K916" s="21" t="str">
        <f>IF(Tabela813[[#This Row],[C]]&lt;&gt;"",IF(Tabela813[[#This Row],[RED]]&lt;&gt;"",(Tabela813[[#This Row],[RED]] &amp; "."),"") &amp; CONCATENATE(Tabela813[[#This Row],[C]],".",Tabela813[[#This Row],[O]],".",Tabela813[[#This Row],[E]],".",Tabela813[[#This Row],[D1]],".",Tabela813[[#This Row],[D2]],".",Tabela813[[#This Row],[D3]],".",Tabela813[[#This Row],[T]],".",Tabela813[[#This Row],[D4]]),"")</f>
        <v>1.7.1.3.51.3.1.01</v>
      </c>
      <c r="L916" s="27" t="s">
        <v>1360</v>
      </c>
      <c r="M916" s="21" t="str">
        <f t="shared" si="14"/>
        <v>A</v>
      </c>
      <c r="N916" s="21">
        <f>IF(VALUE(Tabela813[[#This Row],[RED]]) &gt; 0,1,0) + IF(VALUE(J916)&gt;0,8,IF(VALUE(I916)&gt;0,7,IF(VALUE(H916)&gt;0,6,IF(VALUE(G916)&gt;0,5,IF(VALUE(F916)&gt;0,4,IF(VALUE(E916)&gt;0,3,IF(VALUE(D916)&gt;0,2,1)))))))</f>
        <v>8</v>
      </c>
      <c r="O916" s="26" t="s">
        <v>3165</v>
      </c>
      <c r="P916" s="1" t="s">
        <v>373</v>
      </c>
      <c r="Q916" s="1"/>
      <c r="R916" s="21"/>
      <c r="S916" s="7" t="str">
        <f>Tabela813[[#This Row],[NR]]&amp;" - "&amp;Tabela813[[#This Row],[Especificação]]</f>
        <v>1.7.1.3.51.3.1.01 - Transferências de Recursos do Bloco de Estruturação da Rede de Serviços Públicos de Saúde - Vigilância em Saúde - Principal</v>
      </c>
      <c r="T916" s="7" t="str">
        <f>Tabela813[[#This Row],[NR]]&amp;" - "&amp;Tabela813[[#This Row],[Especificação]]</f>
        <v>1.7.1.3.51.3.1.01 - Transferências de Recursos do Bloco de Estruturação da Rede de Serviços Públicos de Saúde - Vigilância em Saúde - Principal</v>
      </c>
      <c r="U916" s="7" t="str">
        <f>Tabela813[[#This Row],[NR]]&amp; " - "&amp;Tabela813[[#This Row],[Especificação]]</f>
        <v>1.7.1.3.51.3.1.01 - Transferências de Recursos do Bloco de Estruturação da Rede de Serviços Públicos de Saúde - Vigilância em Saúde - Principal</v>
      </c>
    </row>
    <row r="917" spans="1:21" ht="45" x14ac:dyDescent="0.25">
      <c r="A917" s="297"/>
      <c r="B917" s="73"/>
      <c r="C917" s="26" t="s">
        <v>1558</v>
      </c>
      <c r="D917" s="26" t="s">
        <v>1565</v>
      </c>
      <c r="E917" s="26" t="s">
        <v>1558</v>
      </c>
      <c r="F917" s="26" t="s">
        <v>1559</v>
      </c>
      <c r="G917" s="26" t="s">
        <v>1596</v>
      </c>
      <c r="H917" s="26" t="s">
        <v>1559</v>
      </c>
      <c r="I917" s="26" t="s">
        <v>1558</v>
      </c>
      <c r="J917" s="26" t="s">
        <v>1562</v>
      </c>
      <c r="K917" s="21" t="str">
        <f>IF(Tabela813[[#This Row],[C]]&lt;&gt;"",IF(Tabela813[[#This Row],[RED]]&lt;&gt;"",(Tabela813[[#This Row],[RED]] &amp; "."),"") &amp; CONCATENATE(Tabela813[[#This Row],[C]],".",Tabela813[[#This Row],[O]],".",Tabela813[[#This Row],[E]],".",Tabela813[[#This Row],[D1]],".",Tabela813[[#This Row],[D2]],".",Tabela813[[#This Row],[D3]],".",Tabela813[[#This Row],[T]],".",Tabela813[[#This Row],[D4]]),"")</f>
        <v>1.7.1.3.51.3.1.02</v>
      </c>
      <c r="L917" s="27" t="s">
        <v>3840</v>
      </c>
      <c r="M917" s="21" t="str">
        <f t="shared" si="14"/>
        <v>A</v>
      </c>
      <c r="N917" s="21">
        <f>IF(VALUE(Tabela813[[#This Row],[RED]]) &gt; 0,1,0) + IF(VALUE(J917)&gt;0,8,IF(VALUE(I917)&gt;0,7,IF(VALUE(H917)&gt;0,6,IF(VALUE(G917)&gt;0,5,IF(VALUE(F917)&gt;0,4,IF(VALUE(E917)&gt;0,3,IF(VALUE(D917)&gt;0,2,1)))))))</f>
        <v>8</v>
      </c>
      <c r="O917" s="26" t="s">
        <v>3165</v>
      </c>
      <c r="P917" s="1" t="s">
        <v>4247</v>
      </c>
      <c r="Q917" s="1"/>
      <c r="R917" s="21"/>
      <c r="S917" s="7" t="str">
        <f>Tabela813[[#This Row],[NR]]&amp;" - "&amp;Tabela813[[#This Row],[Especificação]]</f>
        <v>1.7.1.3.51.3.1.02 - Transferências de Recursos do Bloco de Estruturação da Rede de Serviços Públicos de Saúde - Vigilância em Saúde - Principal Transferências da União Decorrentes de Emendas Parlamentares Individuais - Finalidade Definida</v>
      </c>
      <c r="T917" s="7" t="str">
        <f>Tabela813[[#This Row],[NR]]&amp;" - "&amp;Tabela813[[#This Row],[Especificação]]</f>
        <v>1.7.1.3.51.3.1.02 - Transferências de Recursos do Bloco de Estruturação da Rede de Serviços Públicos de Saúde - Vigilância em Saúde - Principal Transferências da União Decorrentes de Emendas Parlamentares Individuais - Finalidade Definida</v>
      </c>
      <c r="U917" s="7" t="str">
        <f>Tabela813[[#This Row],[NR]]&amp; " - "&amp;Tabela813[[#This Row],[Especificação]]</f>
        <v>1.7.1.3.51.3.1.02 - Transferências de Recursos do Bloco de Estruturação da Rede de Serviços Públicos de Saúde - Vigilância em Saúde - Principal Transferências da União Decorrentes de Emendas Parlamentares Individuais - Finalidade Definida</v>
      </c>
    </row>
    <row r="918" spans="1:21" ht="45" x14ac:dyDescent="0.25">
      <c r="A918" s="297"/>
      <c r="B918" s="73"/>
      <c r="C918" s="26" t="s">
        <v>1558</v>
      </c>
      <c r="D918" s="26" t="s">
        <v>1565</v>
      </c>
      <c r="E918" s="26" t="s">
        <v>1558</v>
      </c>
      <c r="F918" s="26" t="s">
        <v>1559</v>
      </c>
      <c r="G918" s="26" t="s">
        <v>1596</v>
      </c>
      <c r="H918" s="26" t="s">
        <v>1559</v>
      </c>
      <c r="I918" s="26" t="s">
        <v>1558</v>
      </c>
      <c r="J918" s="26" t="s">
        <v>1571</v>
      </c>
      <c r="K918" s="21" t="str">
        <f>IF(Tabela813[[#This Row],[C]]&lt;&gt;"",IF(Tabela813[[#This Row],[RED]]&lt;&gt;"",(Tabela813[[#This Row],[RED]] &amp; "."),"") &amp; CONCATENATE(Tabela813[[#This Row],[C]],".",Tabela813[[#This Row],[O]],".",Tabela813[[#This Row],[E]],".",Tabela813[[#This Row],[D1]],".",Tabela813[[#This Row],[D2]],".",Tabela813[[#This Row],[D3]],".",Tabela813[[#This Row],[T]],".",Tabela813[[#This Row],[D4]]),"")</f>
        <v>1.7.1.3.51.3.1.03</v>
      </c>
      <c r="L918" s="27" t="s">
        <v>3841</v>
      </c>
      <c r="M918" s="21" t="str">
        <f t="shared" si="14"/>
        <v>A</v>
      </c>
      <c r="N918" s="21">
        <f>IF(VALUE(Tabela813[[#This Row],[RED]]) &gt; 0,1,0) + IF(VALUE(J918)&gt;0,8,IF(VALUE(I918)&gt;0,7,IF(VALUE(H918)&gt;0,6,IF(VALUE(G918)&gt;0,5,IF(VALUE(F918)&gt;0,4,IF(VALUE(E918)&gt;0,3,IF(VALUE(D918)&gt;0,2,1)))))))</f>
        <v>8</v>
      </c>
      <c r="O918" s="26" t="s">
        <v>3165</v>
      </c>
      <c r="P918" s="1" t="s">
        <v>4246</v>
      </c>
      <c r="Q918" s="1"/>
      <c r="R918" s="21"/>
      <c r="S918" s="7" t="str">
        <f>Tabela813[[#This Row],[NR]]&amp;" - "&amp;Tabela813[[#This Row],[Especificação]]</f>
        <v>1.7.1.3.51.3.1.03 - Transferências de Recursos do Bloco de Estruturação da Rede de Serviços Públicos de Saúde - Vigilância em Saúde - Principal - Transferências da União Decorrentes de Emendas Parlamentares de Bancada</v>
      </c>
      <c r="T918" s="7" t="str">
        <f>Tabela813[[#This Row],[NR]]&amp;" - "&amp;Tabela813[[#This Row],[Especificação]]</f>
        <v>1.7.1.3.51.3.1.03 - Transferências de Recursos do Bloco de Estruturação da Rede de Serviços Públicos de Saúde - Vigilância em Saúde - Principal - Transferências da União Decorrentes de Emendas Parlamentares de Bancada</v>
      </c>
      <c r="U918" s="7" t="str">
        <f>Tabela813[[#This Row],[NR]]&amp; " - "&amp;Tabela813[[#This Row],[Especificação]]</f>
        <v>1.7.1.3.51.3.1.03 - Transferências de Recursos do Bloco de Estruturação da Rede de Serviços Públicos de Saúde - Vigilância em Saúde - Principal - Transferências da União Decorrentes de Emendas Parlamentares de Bancada</v>
      </c>
    </row>
    <row r="919" spans="1:21" ht="45" x14ac:dyDescent="0.25">
      <c r="A919" s="84"/>
      <c r="B919" s="73"/>
      <c r="C919" s="26" t="s">
        <v>1558</v>
      </c>
      <c r="D919" s="26" t="s">
        <v>1565</v>
      </c>
      <c r="E919" s="26" t="s">
        <v>1558</v>
      </c>
      <c r="F919" s="26" t="s">
        <v>1559</v>
      </c>
      <c r="G919" s="26" t="s">
        <v>1596</v>
      </c>
      <c r="H919" s="26" t="s">
        <v>1568</v>
      </c>
      <c r="I919" s="26" t="s">
        <v>1561</v>
      </c>
      <c r="J919" s="26" t="s">
        <v>1564</v>
      </c>
      <c r="K919" s="21" t="str">
        <f>IF(Tabela813[[#This Row],[C]]&lt;&gt;"",IF(Tabela813[[#This Row],[RED]]&lt;&gt;"",(Tabela813[[#This Row],[RED]] &amp; "."),"") &amp; CONCATENATE(Tabela813[[#This Row],[C]],".",Tabela813[[#This Row],[O]],".",Tabela813[[#This Row],[E]],".",Tabela813[[#This Row],[D1]],".",Tabela813[[#This Row],[D2]],".",Tabela813[[#This Row],[D3]],".",Tabela813[[#This Row],[T]],".",Tabela813[[#This Row],[D4]]),"")</f>
        <v>1.7.1.3.51.4.0.00</v>
      </c>
      <c r="L919" s="27" t="s">
        <v>374</v>
      </c>
      <c r="M919" s="21" t="str">
        <f t="shared" si="14"/>
        <v>S</v>
      </c>
      <c r="N919" s="21">
        <f>IF(VALUE(Tabela813[[#This Row],[RED]]) &gt; 0,1,0) + IF(VALUE(J919)&gt;0,8,IF(VALUE(I919)&gt;0,7,IF(VALUE(H919)&gt;0,6,IF(VALUE(G919)&gt;0,5,IF(VALUE(F919)&gt;0,4,IF(VALUE(E919)&gt;0,3,IF(VALUE(D919)&gt;0,2,1)))))))</f>
        <v>6</v>
      </c>
      <c r="O919" s="26" t="s">
        <v>55</v>
      </c>
      <c r="P919" s="1" t="s">
        <v>3076</v>
      </c>
      <c r="Q919" s="1"/>
      <c r="R919" s="21"/>
      <c r="S919" s="7" t="str">
        <f>Tabela813[[#This Row],[NR]]&amp;" - "&amp;Tabela813[[#This Row],[Especificação]]</f>
        <v>1.7.1.3.51.4.0.00 - Transferências de Recursos do Bloco de Estruturação da Rede de Serviços Públicos de Saúde - Assistência Farmacêutica</v>
      </c>
      <c r="T919" s="7" t="str">
        <f>Tabela813[[#This Row],[NR]]&amp;" - "&amp;Tabela813[[#This Row],[Especificação]]</f>
        <v>1.7.1.3.51.4.0.00 - Transferências de Recursos do Bloco de Estruturação da Rede de Serviços Públicos de Saúde - Assistência Farmacêutica</v>
      </c>
      <c r="U919" s="7" t="str">
        <f>Tabela813[[#This Row],[NR]]&amp; " - "&amp;Tabela813[[#This Row],[Especificação]]</f>
        <v>1.7.1.3.51.4.0.00 - Transferências de Recursos do Bloco de Estruturação da Rede de Serviços Públicos de Saúde - Assistência Farmacêutica</v>
      </c>
    </row>
    <row r="920" spans="1:21" ht="45" x14ac:dyDescent="0.25">
      <c r="A920" s="297"/>
      <c r="B920" s="73"/>
      <c r="C920" s="26" t="s">
        <v>1558</v>
      </c>
      <c r="D920" s="26" t="s">
        <v>1565</v>
      </c>
      <c r="E920" s="26" t="s">
        <v>1558</v>
      </c>
      <c r="F920" s="26" t="s">
        <v>1559</v>
      </c>
      <c r="G920" s="26" t="s">
        <v>1596</v>
      </c>
      <c r="H920" s="26" t="s">
        <v>1568</v>
      </c>
      <c r="I920" s="26" t="s">
        <v>1558</v>
      </c>
      <c r="J920" s="26" t="s">
        <v>1564</v>
      </c>
      <c r="K920" s="21" t="str">
        <f>IF(Tabela813[[#This Row],[C]]&lt;&gt;"",IF(Tabela813[[#This Row],[RED]]&lt;&gt;"",(Tabela813[[#This Row],[RED]] &amp; "."),"") &amp; CONCATENATE(Tabela813[[#This Row],[C]],".",Tabela813[[#This Row],[O]],".",Tabela813[[#This Row],[E]],".",Tabela813[[#This Row],[D1]],".",Tabela813[[#This Row],[D2]],".",Tabela813[[#This Row],[D3]],".",Tabela813[[#This Row],[T]],".",Tabela813[[#This Row],[D4]]),"")</f>
        <v>1.7.1.3.51.4.1.00</v>
      </c>
      <c r="L920" s="27" t="s">
        <v>1361</v>
      </c>
      <c r="M920" s="21" t="str">
        <f t="shared" si="14"/>
        <v>S</v>
      </c>
      <c r="N920" s="21">
        <f>IF(VALUE(Tabela813[[#This Row],[RED]]) &gt; 0,1,0) + IF(VALUE(J920)&gt;0,8,IF(VALUE(I920)&gt;0,7,IF(VALUE(H920)&gt;0,6,IF(VALUE(G920)&gt;0,5,IF(VALUE(F920)&gt;0,4,IF(VALUE(E920)&gt;0,3,IF(VALUE(D920)&gt;0,2,1)))))))</f>
        <v>7</v>
      </c>
      <c r="O920" s="26" t="s">
        <v>55</v>
      </c>
      <c r="P920" s="1" t="s">
        <v>3076</v>
      </c>
      <c r="Q920" s="1"/>
      <c r="R920" s="21"/>
      <c r="S920" s="7" t="str">
        <f>Tabela813[[#This Row],[NR]]&amp;" - "&amp;Tabela813[[#This Row],[Especificação]]</f>
        <v>1.7.1.3.51.4.1.00 - Transferências de Recursos do Bloco de Estruturação da Rede de Serviços Públicos de Saúde - Assistência Farmacêutica - Principal</v>
      </c>
      <c r="T920" s="7" t="str">
        <f>Tabela813[[#This Row],[NR]]&amp;" - "&amp;Tabela813[[#This Row],[Especificação]]</f>
        <v>1.7.1.3.51.4.1.00 - Transferências de Recursos do Bloco de Estruturação da Rede de Serviços Públicos de Saúde - Assistência Farmacêutica - Principal</v>
      </c>
      <c r="U920" s="7" t="str">
        <f>Tabela813[[#This Row],[NR]]&amp; " - "&amp;Tabela813[[#This Row],[Especificação]]</f>
        <v>1.7.1.3.51.4.1.00 - Transferências de Recursos do Bloco de Estruturação da Rede de Serviços Públicos de Saúde - Assistência Farmacêutica - Principal</v>
      </c>
    </row>
    <row r="921" spans="1:21" ht="45" x14ac:dyDescent="0.25">
      <c r="A921" s="297"/>
      <c r="B921" s="73"/>
      <c r="C921" s="26" t="s">
        <v>1558</v>
      </c>
      <c r="D921" s="26" t="s">
        <v>1565</v>
      </c>
      <c r="E921" s="26" t="s">
        <v>1558</v>
      </c>
      <c r="F921" s="26" t="s">
        <v>1559</v>
      </c>
      <c r="G921" s="26" t="s">
        <v>1596</v>
      </c>
      <c r="H921" s="26" t="s">
        <v>1568</v>
      </c>
      <c r="I921" s="26" t="s">
        <v>1558</v>
      </c>
      <c r="J921" s="26" t="s">
        <v>1560</v>
      </c>
      <c r="K921" s="21" t="str">
        <f>IF(Tabela813[[#This Row],[C]]&lt;&gt;"",IF(Tabela813[[#This Row],[RED]]&lt;&gt;"",(Tabela813[[#This Row],[RED]] &amp; "."),"") &amp; CONCATENATE(Tabela813[[#This Row],[C]],".",Tabela813[[#This Row],[O]],".",Tabela813[[#This Row],[E]],".",Tabela813[[#This Row],[D1]],".",Tabela813[[#This Row],[D2]],".",Tabela813[[#This Row],[D3]],".",Tabela813[[#This Row],[T]],".",Tabela813[[#This Row],[D4]]),"")</f>
        <v>1.7.1.3.51.4.1.01</v>
      </c>
      <c r="L921" s="27" t="s">
        <v>1361</v>
      </c>
      <c r="M921" s="21" t="str">
        <f t="shared" si="14"/>
        <v>A</v>
      </c>
      <c r="N921" s="21">
        <f>IF(VALUE(Tabela813[[#This Row],[RED]]) &gt; 0,1,0) + IF(VALUE(J921)&gt;0,8,IF(VALUE(I921)&gt;0,7,IF(VALUE(H921)&gt;0,6,IF(VALUE(G921)&gt;0,5,IF(VALUE(F921)&gt;0,4,IF(VALUE(E921)&gt;0,3,IF(VALUE(D921)&gt;0,2,1)))))))</f>
        <v>8</v>
      </c>
      <c r="O921" s="26" t="s">
        <v>3165</v>
      </c>
      <c r="P921" s="1" t="s">
        <v>3076</v>
      </c>
      <c r="Q921" s="1"/>
      <c r="R921" s="21"/>
      <c r="S921" s="7" t="str">
        <f>Tabela813[[#This Row],[NR]]&amp;" - "&amp;Tabela813[[#This Row],[Especificação]]</f>
        <v>1.7.1.3.51.4.1.01 - Transferências de Recursos do Bloco de Estruturação da Rede de Serviços Públicos de Saúde - Assistência Farmacêutica - Principal</v>
      </c>
      <c r="T921" s="7" t="str">
        <f>Tabela813[[#This Row],[NR]]&amp;" - "&amp;Tabela813[[#This Row],[Especificação]]</f>
        <v>1.7.1.3.51.4.1.01 - Transferências de Recursos do Bloco de Estruturação da Rede de Serviços Públicos de Saúde - Assistência Farmacêutica - Principal</v>
      </c>
      <c r="U921" s="7" t="str">
        <f>Tabela813[[#This Row],[NR]]&amp; " - "&amp;Tabela813[[#This Row],[Especificação]]</f>
        <v>1.7.1.3.51.4.1.01 - Transferências de Recursos do Bloco de Estruturação da Rede de Serviços Públicos de Saúde - Assistência Farmacêutica - Principal</v>
      </c>
    </row>
    <row r="922" spans="1:21" ht="44.25" customHeight="1" x14ac:dyDescent="0.25">
      <c r="A922" s="297"/>
      <c r="B922" s="73"/>
      <c r="C922" s="26" t="s">
        <v>1558</v>
      </c>
      <c r="D922" s="26" t="s">
        <v>1565</v>
      </c>
      <c r="E922" s="26" t="s">
        <v>1558</v>
      </c>
      <c r="F922" s="26" t="s">
        <v>1559</v>
      </c>
      <c r="G922" s="26" t="s">
        <v>1596</v>
      </c>
      <c r="H922" s="26" t="s">
        <v>1568</v>
      </c>
      <c r="I922" s="26" t="s">
        <v>1558</v>
      </c>
      <c r="J922" s="26" t="s">
        <v>1562</v>
      </c>
      <c r="K922" s="21" t="str">
        <f>IF(Tabela813[[#This Row],[C]]&lt;&gt;"",IF(Tabela813[[#This Row],[RED]]&lt;&gt;"",(Tabela813[[#This Row],[RED]] &amp; "."),"") &amp; CONCATENATE(Tabela813[[#This Row],[C]],".",Tabela813[[#This Row],[O]],".",Tabela813[[#This Row],[E]],".",Tabela813[[#This Row],[D1]],".",Tabela813[[#This Row],[D2]],".",Tabela813[[#This Row],[D3]],".",Tabela813[[#This Row],[T]],".",Tabela813[[#This Row],[D4]]),"")</f>
        <v>1.7.1.3.51.4.1.02</v>
      </c>
      <c r="L922" s="27" t="s">
        <v>3842</v>
      </c>
      <c r="M922" s="21" t="str">
        <f t="shared" si="14"/>
        <v>A</v>
      </c>
      <c r="N922" s="21">
        <f>IF(VALUE(Tabela813[[#This Row],[RED]]) &gt; 0,1,0) + IF(VALUE(J922)&gt;0,8,IF(VALUE(I922)&gt;0,7,IF(VALUE(H922)&gt;0,6,IF(VALUE(G922)&gt;0,5,IF(VALUE(F922)&gt;0,4,IF(VALUE(E922)&gt;0,3,IF(VALUE(D922)&gt;0,2,1)))))))</f>
        <v>8</v>
      </c>
      <c r="O922" s="26" t="s">
        <v>3165</v>
      </c>
      <c r="P922" s="1" t="s">
        <v>4247</v>
      </c>
      <c r="Q922" s="1"/>
      <c r="R922" s="21"/>
      <c r="S922" s="7" t="str">
        <f>Tabela813[[#This Row],[NR]]&amp;" - "&amp;Tabela813[[#This Row],[Especificação]]</f>
        <v>1.7.1.3.51.4.1.02 - Transferências de Recursos do Bloco de Estruturação da Rede de Serviços Públicos de Saúde - Assistência Farmacêutica - Principal - Transferências da União Decorrentes de Emendas Parlamentares Individuais - Finalidade Definida</v>
      </c>
      <c r="T922" s="7" t="str">
        <f>Tabela813[[#This Row],[NR]]&amp;" - "&amp;Tabela813[[#This Row],[Especificação]]</f>
        <v>1.7.1.3.51.4.1.02 - Transferências de Recursos do Bloco de Estruturação da Rede de Serviços Públicos de Saúde - Assistência Farmacêutica - Principal - Transferências da União Decorrentes de Emendas Parlamentares Individuais - Finalidade Definida</v>
      </c>
      <c r="U922" s="7" t="str">
        <f>Tabela813[[#This Row],[NR]]&amp; " - "&amp;Tabela813[[#This Row],[Especificação]]</f>
        <v>1.7.1.3.51.4.1.02 - Transferências de Recursos do Bloco de Estruturação da Rede de Serviços Públicos de Saúde - Assistência Farmacêutica - Principal - Transferências da União Decorrentes de Emendas Parlamentares Individuais - Finalidade Definida</v>
      </c>
    </row>
    <row r="923" spans="1:21" ht="45" x14ac:dyDescent="0.25">
      <c r="A923" s="297"/>
      <c r="B923" s="73"/>
      <c r="C923" s="26" t="s">
        <v>1558</v>
      </c>
      <c r="D923" s="26" t="s">
        <v>1565</v>
      </c>
      <c r="E923" s="26" t="s">
        <v>1558</v>
      </c>
      <c r="F923" s="26" t="s">
        <v>1559</v>
      </c>
      <c r="G923" s="26" t="s">
        <v>1596</v>
      </c>
      <c r="H923" s="26" t="s">
        <v>1568</v>
      </c>
      <c r="I923" s="26" t="s">
        <v>1558</v>
      </c>
      <c r="J923" s="26" t="s">
        <v>1571</v>
      </c>
      <c r="K923" s="21" t="str">
        <f>IF(Tabela813[[#This Row],[C]]&lt;&gt;"",IF(Tabela813[[#This Row],[RED]]&lt;&gt;"",(Tabela813[[#This Row],[RED]] &amp; "."),"") &amp; CONCATENATE(Tabela813[[#This Row],[C]],".",Tabela813[[#This Row],[O]],".",Tabela813[[#This Row],[E]],".",Tabela813[[#This Row],[D1]],".",Tabela813[[#This Row],[D2]],".",Tabela813[[#This Row],[D3]],".",Tabela813[[#This Row],[T]],".",Tabela813[[#This Row],[D4]]),"")</f>
        <v>1.7.1.3.51.4.1.03</v>
      </c>
      <c r="L923" s="27" t="s">
        <v>3843</v>
      </c>
      <c r="M923" s="21" t="str">
        <f t="shared" si="14"/>
        <v>A</v>
      </c>
      <c r="N923" s="21">
        <f>IF(VALUE(Tabela813[[#This Row],[RED]]) &gt; 0,1,0) + IF(VALUE(J923)&gt;0,8,IF(VALUE(I923)&gt;0,7,IF(VALUE(H923)&gt;0,6,IF(VALUE(G923)&gt;0,5,IF(VALUE(F923)&gt;0,4,IF(VALUE(E923)&gt;0,3,IF(VALUE(D923)&gt;0,2,1)))))))</f>
        <v>8</v>
      </c>
      <c r="O923" s="26" t="s">
        <v>3165</v>
      </c>
      <c r="P923" s="1" t="s">
        <v>4246</v>
      </c>
      <c r="Q923" s="1"/>
      <c r="R923" s="21"/>
      <c r="S923" s="7" t="str">
        <f>Tabela813[[#This Row],[NR]]&amp;" - "&amp;Tabela813[[#This Row],[Especificação]]</f>
        <v>1.7.1.3.51.4.1.03 - Transferências de Recursos do Bloco de Estruturação da Rede de Serviços Públicos de Saúde - Assistência Farmacêutica - Principal - Transferências da União Decorrentes de Emendas Parlamentares de Bancada</v>
      </c>
      <c r="T923" s="7" t="str">
        <f>Tabela813[[#This Row],[NR]]&amp;" - "&amp;Tabela813[[#This Row],[Especificação]]</f>
        <v>1.7.1.3.51.4.1.03 - Transferências de Recursos do Bloco de Estruturação da Rede de Serviços Públicos de Saúde - Assistência Farmacêutica - Principal - Transferências da União Decorrentes de Emendas Parlamentares de Bancada</v>
      </c>
      <c r="U923" s="7" t="str">
        <f>Tabela813[[#This Row],[NR]]&amp; " - "&amp;Tabela813[[#This Row],[Especificação]]</f>
        <v>1.7.1.3.51.4.1.03 - Transferências de Recursos do Bloco de Estruturação da Rede de Serviços Públicos de Saúde - Assistência Farmacêutica - Principal - Transferências da União Decorrentes de Emendas Parlamentares de Bancada</v>
      </c>
    </row>
    <row r="924" spans="1:21" ht="45" x14ac:dyDescent="0.25">
      <c r="A924" s="297"/>
      <c r="B924" s="73"/>
      <c r="C924" s="26" t="s">
        <v>1558</v>
      </c>
      <c r="D924" s="26" t="s">
        <v>1565</v>
      </c>
      <c r="E924" s="26" t="s">
        <v>1558</v>
      </c>
      <c r="F924" s="26" t="s">
        <v>1559</v>
      </c>
      <c r="G924" s="26" t="s">
        <v>1596</v>
      </c>
      <c r="H924" s="26" t="s">
        <v>1569</v>
      </c>
      <c r="I924" s="26" t="s">
        <v>1561</v>
      </c>
      <c r="J924" s="26" t="s">
        <v>1564</v>
      </c>
      <c r="K924" s="21" t="str">
        <f>IF(Tabela813[[#This Row],[C]]&lt;&gt;"",IF(Tabela813[[#This Row],[RED]]&lt;&gt;"",(Tabela813[[#This Row],[RED]] &amp; "."),"") &amp; CONCATENATE(Tabela813[[#This Row],[C]],".",Tabela813[[#This Row],[O]],".",Tabela813[[#This Row],[E]],".",Tabela813[[#This Row],[D1]],".",Tabela813[[#This Row],[D2]],".",Tabela813[[#This Row],[D3]],".",Tabela813[[#This Row],[T]],".",Tabela813[[#This Row],[D4]]),"")</f>
        <v>1.7.1.3.51.5.0.00</v>
      </c>
      <c r="L924" s="27" t="s">
        <v>375</v>
      </c>
      <c r="M924" s="21" t="str">
        <f t="shared" si="14"/>
        <v>S</v>
      </c>
      <c r="N924" s="21">
        <f>IF(VALUE(Tabela813[[#This Row],[RED]]) &gt; 0,1,0) + IF(VALUE(J924)&gt;0,8,IF(VALUE(I924)&gt;0,7,IF(VALUE(H924)&gt;0,6,IF(VALUE(G924)&gt;0,5,IF(VALUE(F924)&gt;0,4,IF(VALUE(E924)&gt;0,3,IF(VALUE(D924)&gt;0,2,1)))))))</f>
        <v>6</v>
      </c>
      <c r="O924" s="26" t="s">
        <v>55</v>
      </c>
      <c r="P924" s="1" t="s">
        <v>376</v>
      </c>
      <c r="Q924" s="1"/>
      <c r="R924" s="21"/>
      <c r="S924" s="7" t="str">
        <f>Tabela813[[#This Row],[NR]]&amp;" - "&amp;Tabela813[[#This Row],[Especificação]]</f>
        <v>1.7.1.3.51.5.0.00 - Transferências de Recursos do Bloco de Estruturação da Rede de Serviços Públicos de Saúde - Gestão do SUS</v>
      </c>
      <c r="T924" s="7" t="str">
        <f>Tabela813[[#This Row],[NR]]&amp;" - "&amp;Tabela813[[#This Row],[Especificação]]</f>
        <v>1.7.1.3.51.5.0.00 - Transferências de Recursos do Bloco de Estruturação da Rede de Serviços Públicos de Saúde - Gestão do SUS</v>
      </c>
      <c r="U924" s="7" t="str">
        <f>Tabela813[[#This Row],[NR]]&amp; " - "&amp;Tabela813[[#This Row],[Especificação]]</f>
        <v>1.7.1.3.51.5.0.00 - Transferências de Recursos do Bloco de Estruturação da Rede de Serviços Públicos de Saúde - Gestão do SUS</v>
      </c>
    </row>
    <row r="925" spans="1:21" ht="45" x14ac:dyDescent="0.25">
      <c r="A925" s="297"/>
      <c r="B925" s="73"/>
      <c r="C925" s="26" t="s">
        <v>1558</v>
      </c>
      <c r="D925" s="26" t="s">
        <v>1565</v>
      </c>
      <c r="E925" s="26" t="s">
        <v>1558</v>
      </c>
      <c r="F925" s="26" t="s">
        <v>1559</v>
      </c>
      <c r="G925" s="26" t="s">
        <v>1596</v>
      </c>
      <c r="H925" s="26" t="s">
        <v>1569</v>
      </c>
      <c r="I925" s="26" t="s">
        <v>1558</v>
      </c>
      <c r="J925" s="26" t="s">
        <v>1564</v>
      </c>
      <c r="K925" s="21" t="str">
        <f>IF(Tabela813[[#This Row],[C]]&lt;&gt;"",IF(Tabela813[[#This Row],[RED]]&lt;&gt;"",(Tabela813[[#This Row],[RED]] &amp; "."),"") &amp; CONCATENATE(Tabela813[[#This Row],[C]],".",Tabela813[[#This Row],[O]],".",Tabela813[[#This Row],[E]],".",Tabela813[[#This Row],[D1]],".",Tabela813[[#This Row],[D2]],".",Tabela813[[#This Row],[D3]],".",Tabela813[[#This Row],[T]],".",Tabela813[[#This Row],[D4]]),"")</f>
        <v>1.7.1.3.51.5.1.00</v>
      </c>
      <c r="L925" s="27" t="s">
        <v>1362</v>
      </c>
      <c r="M925" s="21" t="str">
        <f t="shared" si="14"/>
        <v>S</v>
      </c>
      <c r="N925" s="21">
        <f>IF(VALUE(Tabela813[[#This Row],[RED]]) &gt; 0,1,0) + IF(VALUE(J925)&gt;0,8,IF(VALUE(I925)&gt;0,7,IF(VALUE(H925)&gt;0,6,IF(VALUE(G925)&gt;0,5,IF(VALUE(F925)&gt;0,4,IF(VALUE(E925)&gt;0,3,IF(VALUE(D925)&gt;0,2,1)))))))</f>
        <v>7</v>
      </c>
      <c r="O925" s="26" t="s">
        <v>55</v>
      </c>
      <c r="P925" s="1" t="s">
        <v>376</v>
      </c>
      <c r="Q925" s="1"/>
      <c r="R925" s="21"/>
      <c r="S925" s="7" t="str">
        <f>Tabela813[[#This Row],[NR]]&amp;" - "&amp;Tabela813[[#This Row],[Especificação]]</f>
        <v>1.7.1.3.51.5.1.00 - Transferências de Recursos do Bloco de Estruturação da Rede de Serviços Públicos de Saúde - Gestão do SUS - Principal</v>
      </c>
      <c r="T925" s="7" t="str">
        <f>Tabela813[[#This Row],[NR]]&amp;" - "&amp;Tabela813[[#This Row],[Especificação]]</f>
        <v>1.7.1.3.51.5.1.00 - Transferências de Recursos do Bloco de Estruturação da Rede de Serviços Públicos de Saúde - Gestão do SUS - Principal</v>
      </c>
      <c r="U925" s="7" t="str">
        <f>Tabela813[[#This Row],[NR]]&amp; " - "&amp;Tabela813[[#This Row],[Especificação]]</f>
        <v>1.7.1.3.51.5.1.00 - Transferências de Recursos do Bloco de Estruturação da Rede de Serviços Públicos de Saúde - Gestão do SUS - Principal</v>
      </c>
    </row>
    <row r="926" spans="1:21" ht="45" x14ac:dyDescent="0.25">
      <c r="A926" s="84"/>
      <c r="B926" s="73"/>
      <c r="C926" s="26" t="s">
        <v>1558</v>
      </c>
      <c r="D926" s="26" t="s">
        <v>1565</v>
      </c>
      <c r="E926" s="26" t="s">
        <v>1558</v>
      </c>
      <c r="F926" s="26" t="s">
        <v>1559</v>
      </c>
      <c r="G926" s="26" t="s">
        <v>1596</v>
      </c>
      <c r="H926" s="26" t="s">
        <v>1569</v>
      </c>
      <c r="I926" s="26" t="s">
        <v>1558</v>
      </c>
      <c r="J926" s="26" t="s">
        <v>1560</v>
      </c>
      <c r="K926" s="21" t="str">
        <f>IF(Tabela813[[#This Row],[C]]&lt;&gt;"",IF(Tabela813[[#This Row],[RED]]&lt;&gt;"",(Tabela813[[#This Row],[RED]] &amp; "."),"") &amp; CONCATENATE(Tabela813[[#This Row],[C]],".",Tabela813[[#This Row],[O]],".",Tabela813[[#This Row],[E]],".",Tabela813[[#This Row],[D1]],".",Tabela813[[#This Row],[D2]],".",Tabela813[[#This Row],[D3]],".",Tabela813[[#This Row],[T]],".",Tabela813[[#This Row],[D4]]),"")</f>
        <v>1.7.1.3.51.5.1.01</v>
      </c>
      <c r="L926" s="27" t="s">
        <v>1362</v>
      </c>
      <c r="M926" s="21" t="str">
        <f t="shared" si="14"/>
        <v>A</v>
      </c>
      <c r="N926" s="21">
        <f>IF(VALUE(Tabela813[[#This Row],[RED]]) &gt; 0,1,0) + IF(VALUE(J926)&gt;0,8,IF(VALUE(I926)&gt;0,7,IF(VALUE(H926)&gt;0,6,IF(VALUE(G926)&gt;0,5,IF(VALUE(F926)&gt;0,4,IF(VALUE(E926)&gt;0,3,IF(VALUE(D926)&gt;0,2,1)))))))</f>
        <v>8</v>
      </c>
      <c r="O926" s="26" t="s">
        <v>3165</v>
      </c>
      <c r="P926" s="1" t="s">
        <v>376</v>
      </c>
      <c r="Q926" s="1"/>
      <c r="R926" s="21"/>
      <c r="S926" s="7" t="str">
        <f>Tabela813[[#This Row],[NR]]&amp;" - "&amp;Tabela813[[#This Row],[Especificação]]</f>
        <v>1.7.1.3.51.5.1.01 - Transferências de Recursos do Bloco de Estruturação da Rede de Serviços Públicos de Saúde - Gestão do SUS - Principal</v>
      </c>
      <c r="T926" s="7" t="str">
        <f>Tabela813[[#This Row],[NR]]&amp;" - "&amp;Tabela813[[#This Row],[Especificação]]</f>
        <v>1.7.1.3.51.5.1.01 - Transferências de Recursos do Bloco de Estruturação da Rede de Serviços Públicos de Saúde - Gestão do SUS - Principal</v>
      </c>
      <c r="U926" s="7" t="str">
        <f>Tabela813[[#This Row],[NR]]&amp; " - "&amp;Tabela813[[#This Row],[Especificação]]</f>
        <v>1.7.1.3.51.5.1.01 - Transferências de Recursos do Bloco de Estruturação da Rede de Serviços Públicos de Saúde - Gestão do SUS - Principal</v>
      </c>
    </row>
    <row r="927" spans="1:21" ht="45" x14ac:dyDescent="0.25">
      <c r="A927" s="84"/>
      <c r="B927" s="73"/>
      <c r="C927" s="26" t="s">
        <v>1558</v>
      </c>
      <c r="D927" s="26" t="s">
        <v>1565</v>
      </c>
      <c r="E927" s="26" t="s">
        <v>1558</v>
      </c>
      <c r="F927" s="26" t="s">
        <v>1559</v>
      </c>
      <c r="G927" s="26" t="s">
        <v>1596</v>
      </c>
      <c r="H927" s="26" t="s">
        <v>1569</v>
      </c>
      <c r="I927" s="26" t="s">
        <v>1558</v>
      </c>
      <c r="J927" s="26" t="s">
        <v>1562</v>
      </c>
      <c r="K927" s="21" t="str">
        <f>IF(Tabela813[[#This Row],[C]]&lt;&gt;"",IF(Tabela813[[#This Row],[RED]]&lt;&gt;"",(Tabela813[[#This Row],[RED]] &amp; "."),"") &amp; CONCATENATE(Tabela813[[#This Row],[C]],".",Tabela813[[#This Row],[O]],".",Tabela813[[#This Row],[E]],".",Tabela813[[#This Row],[D1]],".",Tabela813[[#This Row],[D2]],".",Tabela813[[#This Row],[D3]],".",Tabela813[[#This Row],[T]],".",Tabela813[[#This Row],[D4]]),"")</f>
        <v>1.7.1.3.51.5.1.02</v>
      </c>
      <c r="L927" s="27" t="s">
        <v>3844</v>
      </c>
      <c r="M927" s="21" t="str">
        <f t="shared" si="14"/>
        <v>A</v>
      </c>
      <c r="N927" s="21">
        <f>IF(VALUE(Tabela813[[#This Row],[RED]]) &gt; 0,1,0) + IF(VALUE(J927)&gt;0,8,IF(VALUE(I927)&gt;0,7,IF(VALUE(H927)&gt;0,6,IF(VALUE(G927)&gt;0,5,IF(VALUE(F927)&gt;0,4,IF(VALUE(E927)&gt;0,3,IF(VALUE(D927)&gt;0,2,1)))))))</f>
        <v>8</v>
      </c>
      <c r="O927" s="26" t="s">
        <v>3165</v>
      </c>
      <c r="P927" s="1" t="s">
        <v>4247</v>
      </c>
      <c r="Q927" s="1"/>
      <c r="R927" s="21"/>
      <c r="S927" s="7" t="str">
        <f>Tabela813[[#This Row],[NR]]&amp;" - "&amp;Tabela813[[#This Row],[Especificação]]</f>
        <v>1.7.1.3.51.5.1.02 - Transferências de Recursos do Bloco de Estruturação da Rede de Serviços Públicos de Saúde - Gestão do SUS - Transferências da União Decorrentes de Emendas Parlamentares Individuais - Finalidade Definida</v>
      </c>
      <c r="T927" s="7" t="str">
        <f>Tabela813[[#This Row],[NR]]&amp;" - "&amp;Tabela813[[#This Row],[Especificação]]</f>
        <v>1.7.1.3.51.5.1.02 - Transferências de Recursos do Bloco de Estruturação da Rede de Serviços Públicos de Saúde - Gestão do SUS - Transferências da União Decorrentes de Emendas Parlamentares Individuais - Finalidade Definida</v>
      </c>
      <c r="U927" s="7" t="str">
        <f>Tabela813[[#This Row],[NR]]&amp; " - "&amp;Tabela813[[#This Row],[Especificação]]</f>
        <v>1.7.1.3.51.5.1.02 - Transferências de Recursos do Bloco de Estruturação da Rede de Serviços Públicos de Saúde - Gestão do SUS - Transferências da União Decorrentes de Emendas Parlamentares Individuais - Finalidade Definida</v>
      </c>
    </row>
    <row r="928" spans="1:21" ht="45" x14ac:dyDescent="0.25">
      <c r="A928" s="7"/>
      <c r="B928" s="73"/>
      <c r="C928" s="26" t="s">
        <v>1558</v>
      </c>
      <c r="D928" s="26" t="s">
        <v>1565</v>
      </c>
      <c r="E928" s="26" t="s">
        <v>1558</v>
      </c>
      <c r="F928" s="26" t="s">
        <v>1559</v>
      </c>
      <c r="G928" s="26" t="s">
        <v>1596</v>
      </c>
      <c r="H928" s="26" t="s">
        <v>1569</v>
      </c>
      <c r="I928" s="26" t="s">
        <v>1558</v>
      </c>
      <c r="J928" s="26" t="s">
        <v>1571</v>
      </c>
      <c r="K928" s="21" t="str">
        <f>IF(Tabela813[[#This Row],[C]]&lt;&gt;"",IF(Tabela813[[#This Row],[RED]]&lt;&gt;"",(Tabela813[[#This Row],[RED]] &amp; "."),"") &amp; CONCATENATE(Tabela813[[#This Row],[C]],".",Tabela813[[#This Row],[O]],".",Tabela813[[#This Row],[E]],".",Tabela813[[#This Row],[D1]],".",Tabela813[[#This Row],[D2]],".",Tabela813[[#This Row],[D3]],".",Tabela813[[#This Row],[T]],".",Tabela813[[#This Row],[D4]]),"")</f>
        <v>1.7.1.3.51.5.1.03</v>
      </c>
      <c r="L928" s="27" t="s">
        <v>3845</v>
      </c>
      <c r="M928" s="21" t="str">
        <f t="shared" si="14"/>
        <v>A</v>
      </c>
      <c r="N928" s="21">
        <f>IF(VALUE(Tabela813[[#This Row],[RED]]) &gt; 0,1,0) + IF(VALUE(J928)&gt;0,8,IF(VALUE(I928)&gt;0,7,IF(VALUE(H928)&gt;0,6,IF(VALUE(G928)&gt;0,5,IF(VALUE(F928)&gt;0,4,IF(VALUE(E928)&gt;0,3,IF(VALUE(D928)&gt;0,2,1)))))))</f>
        <v>8</v>
      </c>
      <c r="O928" s="26" t="s">
        <v>3165</v>
      </c>
      <c r="P928" s="1" t="s">
        <v>4246</v>
      </c>
      <c r="Q928" s="1"/>
      <c r="R928" s="21"/>
      <c r="S928" s="7" t="str">
        <f>Tabela813[[#This Row],[NR]]&amp;" - "&amp;Tabela813[[#This Row],[Especificação]]</f>
        <v>1.7.1.3.51.5.1.03 - Transferências de Recursos do Bloco de Estruturação da Rede de Serviços Públicos de Saúde - Gestão do SUS - Transferências da União Decorrentes de Emendas Parlamentares de Bancada</v>
      </c>
      <c r="T928" s="7" t="str">
        <f>Tabela813[[#This Row],[NR]]&amp;" - "&amp;Tabela813[[#This Row],[Especificação]]</f>
        <v>1.7.1.3.51.5.1.03 - Transferências de Recursos do Bloco de Estruturação da Rede de Serviços Públicos de Saúde - Gestão do SUS - Transferências da União Decorrentes de Emendas Parlamentares de Bancada</v>
      </c>
      <c r="U928" s="7" t="str">
        <f>Tabela813[[#This Row],[NR]]&amp; " - "&amp;Tabela813[[#This Row],[Especificação]]</f>
        <v>1.7.1.3.51.5.1.03 - Transferências de Recursos do Bloco de Estruturação da Rede de Serviços Públicos de Saúde - Gestão do SUS - Transferências da União Decorrentes de Emendas Parlamentares de Bancada</v>
      </c>
    </row>
    <row r="929" spans="1:21" ht="45" x14ac:dyDescent="0.25">
      <c r="A929" s="84"/>
      <c r="B929" s="73"/>
      <c r="C929" s="26" t="s">
        <v>1558</v>
      </c>
      <c r="D929" s="26" t="s">
        <v>1565</v>
      </c>
      <c r="E929" s="26" t="s">
        <v>1558</v>
      </c>
      <c r="F929" s="26" t="s">
        <v>1559</v>
      </c>
      <c r="G929" s="26" t="s">
        <v>1596</v>
      </c>
      <c r="H929" s="26" t="s">
        <v>1570</v>
      </c>
      <c r="I929" s="26" t="s">
        <v>1561</v>
      </c>
      <c r="J929" s="26" t="s">
        <v>1564</v>
      </c>
      <c r="K929" s="21" t="str">
        <f>IF(Tabela813[[#This Row],[C]]&lt;&gt;"",IF(Tabela813[[#This Row],[RED]]&lt;&gt;"",(Tabela813[[#This Row],[RED]] &amp; "."),"") &amp; CONCATENATE(Tabela813[[#This Row],[C]],".",Tabela813[[#This Row],[O]],".",Tabela813[[#This Row],[E]],".",Tabela813[[#This Row],[D1]],".",Tabela813[[#This Row],[D2]],".",Tabela813[[#This Row],[D3]],".",Tabela813[[#This Row],[T]],".",Tabela813[[#This Row],[D4]]),"")</f>
        <v>1.7.1.3.51.9.0.00</v>
      </c>
      <c r="L929" s="27" t="s">
        <v>377</v>
      </c>
      <c r="M929" s="21" t="str">
        <f t="shared" si="14"/>
        <v>S</v>
      </c>
      <c r="N929" s="21">
        <f>IF(VALUE(Tabela813[[#This Row],[RED]]) &gt; 0,1,0) + IF(VALUE(J929)&gt;0,8,IF(VALUE(I929)&gt;0,7,IF(VALUE(H929)&gt;0,6,IF(VALUE(G929)&gt;0,5,IF(VALUE(F929)&gt;0,4,IF(VALUE(E929)&gt;0,3,IF(VALUE(D929)&gt;0,2,1)))))))</f>
        <v>6</v>
      </c>
      <c r="O929" s="26" t="s">
        <v>55</v>
      </c>
      <c r="P929" s="57" t="s">
        <v>3077</v>
      </c>
      <c r="Q929" s="1"/>
      <c r="R929" s="21"/>
      <c r="S929" s="7" t="str">
        <f>Tabela813[[#This Row],[NR]]&amp;" - "&amp;Tabela813[[#This Row],[Especificação]]</f>
        <v>1.7.1.3.51.9.0.00 - Transferências de Recursos do Bloco de Estruturação da Rede de Serviços Públicos de Saúde - Outros Programas</v>
      </c>
      <c r="T929" s="7" t="str">
        <f>Tabela813[[#This Row],[NR]]&amp;" - "&amp;Tabela813[[#This Row],[Especificação]]</f>
        <v>1.7.1.3.51.9.0.00 - Transferências de Recursos do Bloco de Estruturação da Rede de Serviços Públicos de Saúde - Outros Programas</v>
      </c>
      <c r="U929" s="7" t="str">
        <f>Tabela813[[#This Row],[NR]]&amp; " - "&amp;Tabela813[[#This Row],[Especificação]]</f>
        <v>1.7.1.3.51.9.0.00 - Transferências de Recursos do Bloco de Estruturação da Rede de Serviços Públicos de Saúde - Outros Programas</v>
      </c>
    </row>
    <row r="930" spans="1:21" ht="45" x14ac:dyDescent="0.25">
      <c r="A930" s="84"/>
      <c r="B930" s="73"/>
      <c r="C930" s="26" t="s">
        <v>1558</v>
      </c>
      <c r="D930" s="26" t="s">
        <v>1565</v>
      </c>
      <c r="E930" s="26" t="s">
        <v>1558</v>
      </c>
      <c r="F930" s="26" t="s">
        <v>1559</v>
      </c>
      <c r="G930" s="26" t="s">
        <v>1596</v>
      </c>
      <c r="H930" s="26" t="s">
        <v>1570</v>
      </c>
      <c r="I930" s="26" t="s">
        <v>1558</v>
      </c>
      <c r="J930" s="26" t="s">
        <v>1564</v>
      </c>
      <c r="K930" s="21" t="str">
        <f>IF(Tabela813[[#This Row],[C]]&lt;&gt;"",IF(Tabela813[[#This Row],[RED]]&lt;&gt;"",(Tabela813[[#This Row],[RED]] &amp; "."),"") &amp; CONCATENATE(Tabela813[[#This Row],[C]],".",Tabela813[[#This Row],[O]],".",Tabela813[[#This Row],[E]],".",Tabela813[[#This Row],[D1]],".",Tabela813[[#This Row],[D2]],".",Tabela813[[#This Row],[D3]],".",Tabela813[[#This Row],[T]],".",Tabela813[[#This Row],[D4]]),"")</f>
        <v>1.7.1.3.51.9.1.00</v>
      </c>
      <c r="L930" s="27" t="s">
        <v>1363</v>
      </c>
      <c r="M930" s="21" t="str">
        <f t="shared" si="14"/>
        <v>S</v>
      </c>
      <c r="N930" s="21">
        <f>IF(VALUE(Tabela813[[#This Row],[RED]]) &gt; 0,1,0) + IF(VALUE(J930)&gt;0,8,IF(VALUE(I930)&gt;0,7,IF(VALUE(H930)&gt;0,6,IF(VALUE(G930)&gt;0,5,IF(VALUE(F930)&gt;0,4,IF(VALUE(E930)&gt;0,3,IF(VALUE(D930)&gt;0,2,1)))))))</f>
        <v>7</v>
      </c>
      <c r="O930" s="26" t="s">
        <v>55</v>
      </c>
      <c r="P930" s="57" t="s">
        <v>3077</v>
      </c>
      <c r="Q930" s="1"/>
      <c r="R930" s="21"/>
      <c r="S930" s="7" t="str">
        <f>Tabela813[[#This Row],[NR]]&amp;" - "&amp;Tabela813[[#This Row],[Especificação]]</f>
        <v>1.7.1.3.51.9.1.00 - Transferências de Recursos do Bloco de Estruturação da Rede de Serviços Públicos de Saúde - Outros Programas - Principal</v>
      </c>
      <c r="T930" s="7" t="str">
        <f>Tabela813[[#This Row],[NR]]&amp;" - "&amp;Tabela813[[#This Row],[Especificação]]</f>
        <v>1.7.1.3.51.9.1.00 - Transferências de Recursos do Bloco de Estruturação da Rede de Serviços Públicos de Saúde - Outros Programas - Principal</v>
      </c>
      <c r="U930" s="7" t="str">
        <f>Tabela813[[#This Row],[NR]]&amp; " - "&amp;Tabela813[[#This Row],[Especificação]]</f>
        <v>1.7.1.3.51.9.1.00 - Transferências de Recursos do Bloco de Estruturação da Rede de Serviços Públicos de Saúde - Outros Programas - Principal</v>
      </c>
    </row>
    <row r="931" spans="1:21" ht="45" x14ac:dyDescent="0.25">
      <c r="A931" s="84"/>
      <c r="B931" s="73"/>
      <c r="C931" s="26" t="s">
        <v>1558</v>
      </c>
      <c r="D931" s="26" t="s">
        <v>1565</v>
      </c>
      <c r="E931" s="26" t="s">
        <v>1558</v>
      </c>
      <c r="F931" s="26" t="s">
        <v>1559</v>
      </c>
      <c r="G931" s="26" t="s">
        <v>1596</v>
      </c>
      <c r="H931" s="26" t="s">
        <v>1570</v>
      </c>
      <c r="I931" s="26" t="s">
        <v>1558</v>
      </c>
      <c r="J931" s="26" t="s">
        <v>1560</v>
      </c>
      <c r="K931" s="21" t="str">
        <f>IF(Tabela813[[#This Row],[C]]&lt;&gt;"",IF(Tabela813[[#This Row],[RED]]&lt;&gt;"",(Tabela813[[#This Row],[RED]] &amp; "."),"") &amp; CONCATENATE(Tabela813[[#This Row],[C]],".",Tabela813[[#This Row],[O]],".",Tabela813[[#This Row],[E]],".",Tabela813[[#This Row],[D1]],".",Tabela813[[#This Row],[D2]],".",Tabela813[[#This Row],[D3]],".",Tabela813[[#This Row],[T]],".",Tabela813[[#This Row],[D4]]),"")</f>
        <v>1.7.1.3.51.9.1.01</v>
      </c>
      <c r="L931" s="27" t="s">
        <v>1363</v>
      </c>
      <c r="M931" s="21" t="str">
        <f t="shared" si="14"/>
        <v>A</v>
      </c>
      <c r="N931" s="21">
        <f>IF(VALUE(Tabela813[[#This Row],[RED]]) &gt; 0,1,0) + IF(VALUE(J931)&gt;0,8,IF(VALUE(I931)&gt;0,7,IF(VALUE(H931)&gt;0,6,IF(VALUE(G931)&gt;0,5,IF(VALUE(F931)&gt;0,4,IF(VALUE(E931)&gt;0,3,IF(VALUE(D931)&gt;0,2,1)))))))</f>
        <v>8</v>
      </c>
      <c r="O931" s="26" t="s">
        <v>3165</v>
      </c>
      <c r="P931" s="1" t="s">
        <v>3077</v>
      </c>
      <c r="Q931" s="1"/>
      <c r="R931" s="21"/>
      <c r="S931" s="7" t="str">
        <f>Tabela813[[#This Row],[NR]]&amp;" - "&amp;Tabela813[[#This Row],[Especificação]]</f>
        <v>1.7.1.3.51.9.1.01 - Transferências de Recursos do Bloco de Estruturação da Rede de Serviços Públicos de Saúde - Outros Programas - Principal</v>
      </c>
      <c r="T931" s="7" t="str">
        <f>Tabela813[[#This Row],[NR]]&amp;" - "&amp;Tabela813[[#This Row],[Especificação]]</f>
        <v>1.7.1.3.51.9.1.01 - Transferências de Recursos do Bloco de Estruturação da Rede de Serviços Públicos de Saúde - Outros Programas - Principal</v>
      </c>
      <c r="U931" s="7" t="str">
        <f>Tabela813[[#This Row],[NR]]&amp; " - "&amp;Tabela813[[#This Row],[Especificação]]</f>
        <v>1.7.1.3.51.9.1.01 - Transferências de Recursos do Bloco de Estruturação da Rede de Serviços Públicos de Saúde - Outros Programas - Principal</v>
      </c>
    </row>
    <row r="932" spans="1:21" ht="60" customHeight="1" x14ac:dyDescent="0.25">
      <c r="A932" s="86"/>
      <c r="B932" s="73"/>
      <c r="C932" s="26" t="s">
        <v>1558</v>
      </c>
      <c r="D932" s="26" t="s">
        <v>1565</v>
      </c>
      <c r="E932" s="26" t="s">
        <v>1558</v>
      </c>
      <c r="F932" s="26" t="s">
        <v>1559</v>
      </c>
      <c r="G932" s="26" t="s">
        <v>1596</v>
      </c>
      <c r="H932" s="26" t="s">
        <v>1570</v>
      </c>
      <c r="I932" s="26" t="s">
        <v>1558</v>
      </c>
      <c r="J932" s="26" t="s">
        <v>1562</v>
      </c>
      <c r="K932" s="21" t="str">
        <f>IF(Tabela813[[#This Row],[C]]&lt;&gt;"",IF(Tabela813[[#This Row],[RED]]&lt;&gt;"",(Tabela813[[#This Row],[RED]] &amp; "."),"") &amp; CONCATENATE(Tabela813[[#This Row],[C]],".",Tabela813[[#This Row],[O]],".",Tabela813[[#This Row],[E]],".",Tabela813[[#This Row],[D1]],".",Tabela813[[#This Row],[D2]],".",Tabela813[[#This Row],[D3]],".",Tabela813[[#This Row],[T]],".",Tabela813[[#This Row],[D4]]),"")</f>
        <v>1.7.1.3.51.9.1.02</v>
      </c>
      <c r="L932" s="27" t="s">
        <v>3846</v>
      </c>
      <c r="M932" s="21" t="str">
        <f t="shared" si="14"/>
        <v>A</v>
      </c>
      <c r="N932" s="21">
        <f>IF(VALUE(Tabela813[[#This Row],[RED]]) &gt; 0,1,0) + IF(VALUE(J932)&gt;0,8,IF(VALUE(I932)&gt;0,7,IF(VALUE(H932)&gt;0,6,IF(VALUE(G932)&gt;0,5,IF(VALUE(F932)&gt;0,4,IF(VALUE(E932)&gt;0,3,IF(VALUE(D932)&gt;0,2,1)))))))</f>
        <v>8</v>
      </c>
      <c r="O932" s="26" t="s">
        <v>3165</v>
      </c>
      <c r="P932" s="1" t="s">
        <v>4247</v>
      </c>
      <c r="Q932" s="1"/>
      <c r="R932" s="21"/>
      <c r="S932" s="7" t="str">
        <f>Tabela813[[#This Row],[NR]]&amp;" - "&amp;Tabela813[[#This Row],[Especificação]]</f>
        <v>1.7.1.3.51.9.1.02 - Transferências de Recursos do Bloco de Estruturação da Rede de Serviços Públicos de Saúde - Outros Programas - Transferências da União Decorrentes de Emendas Parlamentares Individuais - Finalidade Definida</v>
      </c>
      <c r="T932" s="7" t="str">
        <f>Tabela813[[#This Row],[NR]]&amp;" - "&amp;Tabela813[[#This Row],[Especificação]]</f>
        <v>1.7.1.3.51.9.1.02 - Transferências de Recursos do Bloco de Estruturação da Rede de Serviços Públicos de Saúde - Outros Programas - Transferências da União Decorrentes de Emendas Parlamentares Individuais - Finalidade Definida</v>
      </c>
      <c r="U932" s="7" t="str">
        <f>Tabela813[[#This Row],[NR]]&amp; " - "&amp;Tabela813[[#This Row],[Especificação]]</f>
        <v>1.7.1.3.51.9.1.02 - Transferências de Recursos do Bloco de Estruturação da Rede de Serviços Públicos de Saúde - Outros Programas - Transferências da União Decorrentes de Emendas Parlamentares Individuais - Finalidade Definida</v>
      </c>
    </row>
    <row r="933" spans="1:21" ht="45" x14ac:dyDescent="0.25">
      <c r="A933" s="84"/>
      <c r="B933" s="73"/>
      <c r="C933" s="26" t="s">
        <v>1558</v>
      </c>
      <c r="D933" s="26" t="s">
        <v>1565</v>
      </c>
      <c r="E933" s="26" t="s">
        <v>1558</v>
      </c>
      <c r="F933" s="26" t="s">
        <v>1559</v>
      </c>
      <c r="G933" s="26" t="s">
        <v>1596</v>
      </c>
      <c r="H933" s="26" t="s">
        <v>1570</v>
      </c>
      <c r="I933" s="26" t="s">
        <v>1558</v>
      </c>
      <c r="J933" s="26" t="s">
        <v>1571</v>
      </c>
      <c r="K933" s="21" t="str">
        <f>IF(Tabela813[[#This Row],[C]]&lt;&gt;"",IF(Tabela813[[#This Row],[RED]]&lt;&gt;"",(Tabela813[[#This Row],[RED]] &amp; "."),"") &amp; CONCATENATE(Tabela813[[#This Row],[C]],".",Tabela813[[#This Row],[O]],".",Tabela813[[#This Row],[E]],".",Tabela813[[#This Row],[D1]],".",Tabela813[[#This Row],[D2]],".",Tabela813[[#This Row],[D3]],".",Tabela813[[#This Row],[T]],".",Tabela813[[#This Row],[D4]]),"")</f>
        <v>1.7.1.3.51.9.1.03</v>
      </c>
      <c r="L933" s="27" t="s">
        <v>3847</v>
      </c>
      <c r="M933" s="21" t="str">
        <f t="shared" si="14"/>
        <v>A</v>
      </c>
      <c r="N933" s="21">
        <f>IF(VALUE(Tabela813[[#This Row],[RED]]) &gt; 0,1,0) + IF(VALUE(J933)&gt;0,8,IF(VALUE(I933)&gt;0,7,IF(VALUE(H933)&gt;0,6,IF(VALUE(G933)&gt;0,5,IF(VALUE(F933)&gt;0,4,IF(VALUE(E933)&gt;0,3,IF(VALUE(D933)&gt;0,2,1)))))))</f>
        <v>8</v>
      </c>
      <c r="O933" s="26" t="s">
        <v>3165</v>
      </c>
      <c r="P933" s="1" t="s">
        <v>4246</v>
      </c>
      <c r="Q933" s="1"/>
      <c r="R933" s="21"/>
      <c r="S933" s="7" t="str">
        <f>Tabela813[[#This Row],[NR]]&amp;" - "&amp;Tabela813[[#This Row],[Especificação]]</f>
        <v>1.7.1.3.51.9.1.03 - Transferências de Recursos do Bloco de Estruturação da Rede de Serviços Públicos de Saúde - Outros Programas - Transferências da União Decorrentes de Emendas Parlamentares de Bancada</v>
      </c>
      <c r="T933" s="7" t="str">
        <f>Tabela813[[#This Row],[NR]]&amp;" - "&amp;Tabela813[[#This Row],[Especificação]]</f>
        <v>1.7.1.3.51.9.1.03 - Transferências de Recursos do Bloco de Estruturação da Rede de Serviços Públicos de Saúde - Outros Programas - Transferências da União Decorrentes de Emendas Parlamentares de Bancada</v>
      </c>
      <c r="U933" s="7" t="str">
        <f>Tabela813[[#This Row],[NR]]&amp; " - "&amp;Tabela813[[#This Row],[Especificação]]</f>
        <v>1.7.1.3.51.9.1.03 - Transferências de Recursos do Bloco de Estruturação da Rede de Serviços Públicos de Saúde - Outros Programas - Transferências da União Decorrentes de Emendas Parlamentares de Bancada</v>
      </c>
    </row>
    <row r="934" spans="1:21" ht="45" x14ac:dyDescent="0.25">
      <c r="A934" s="84"/>
      <c r="B934" s="73"/>
      <c r="C934" s="26" t="s">
        <v>1558</v>
      </c>
      <c r="D934" s="26" t="s">
        <v>1565</v>
      </c>
      <c r="E934" s="26" t="s">
        <v>1558</v>
      </c>
      <c r="F934" s="26" t="s">
        <v>1559</v>
      </c>
      <c r="G934" s="26" t="s">
        <v>1574</v>
      </c>
      <c r="H934" s="26" t="s">
        <v>1561</v>
      </c>
      <c r="I934" s="26" t="s">
        <v>1561</v>
      </c>
      <c r="J934" s="26" t="s">
        <v>1564</v>
      </c>
      <c r="K934" s="21" t="str">
        <f>IF(Tabela813[[#This Row],[C]]&lt;&gt;"",IF(Tabela813[[#This Row],[RED]]&lt;&gt;"",(Tabela813[[#This Row],[RED]] &amp; "."),"") &amp; CONCATENATE(Tabela813[[#This Row],[C]],".",Tabela813[[#This Row],[O]],".",Tabela813[[#This Row],[E]],".",Tabela813[[#This Row],[D1]],".",Tabela813[[#This Row],[D2]],".",Tabela813[[#This Row],[D3]],".",Tabela813[[#This Row],[T]],".",Tabela813[[#This Row],[D4]]),"")</f>
        <v>1.7.1.3.99.0.0.00</v>
      </c>
      <c r="L934" s="27" t="s">
        <v>3078</v>
      </c>
      <c r="M934" s="21" t="str">
        <f t="shared" si="14"/>
        <v>S</v>
      </c>
      <c r="N934" s="21">
        <f>IF(VALUE(Tabela813[[#This Row],[RED]]) &gt; 0,1,0) + IF(VALUE(J934)&gt;0,8,IF(VALUE(I934)&gt;0,7,IF(VALUE(H934)&gt;0,6,IF(VALUE(G934)&gt;0,5,IF(VALUE(F934)&gt;0,4,IF(VALUE(E934)&gt;0,3,IF(VALUE(D934)&gt;0,2,1)))))))</f>
        <v>5</v>
      </c>
      <c r="O934" s="26" t="s">
        <v>51</v>
      </c>
      <c r="P934" s="1" t="s">
        <v>379</v>
      </c>
      <c r="Q934" s="1"/>
      <c r="R934" s="21"/>
      <c r="S934" s="7" t="str">
        <f>Tabela813[[#This Row],[NR]]&amp;" - "&amp;Tabela813[[#This Row],[Especificação]]</f>
        <v>1.7.1.3.99.0.0.00 - Outras Transferências de Recursos do Sistema Único de Saúde - SUS</v>
      </c>
      <c r="T934" s="7" t="str">
        <f>Tabela813[[#This Row],[NR]]&amp;" - "&amp;Tabela813[[#This Row],[Especificação]]</f>
        <v>1.7.1.3.99.0.0.00 - Outras Transferências de Recursos do Sistema Único de Saúde - SUS</v>
      </c>
      <c r="U934" s="7" t="str">
        <f>Tabela813[[#This Row],[NR]]&amp; " - "&amp;Tabela813[[#This Row],[Especificação]]</f>
        <v>1.7.1.3.99.0.0.00 - Outras Transferências de Recursos do Sistema Único de Saúde - SUS</v>
      </c>
    </row>
    <row r="935" spans="1:21" ht="45" x14ac:dyDescent="0.25">
      <c r="B935" s="73"/>
      <c r="C935" s="26" t="s">
        <v>1558</v>
      </c>
      <c r="D935" s="26" t="s">
        <v>1565</v>
      </c>
      <c r="E935" s="26" t="s">
        <v>1558</v>
      </c>
      <c r="F935" s="26" t="s">
        <v>1559</v>
      </c>
      <c r="G935" s="26" t="s">
        <v>1574</v>
      </c>
      <c r="H935" s="26" t="s">
        <v>1561</v>
      </c>
      <c r="I935" s="26" t="s">
        <v>1558</v>
      </c>
      <c r="J935" s="26" t="s">
        <v>1564</v>
      </c>
      <c r="K935" s="21" t="str">
        <f>IF(Tabela813[[#This Row],[C]]&lt;&gt;"",IF(Tabela813[[#This Row],[RED]]&lt;&gt;"",(Tabela813[[#This Row],[RED]] &amp; "."),"") &amp; CONCATENATE(Tabela813[[#This Row],[C]],".",Tabela813[[#This Row],[O]],".",Tabela813[[#This Row],[E]],".",Tabela813[[#This Row],[D1]],".",Tabela813[[#This Row],[D2]],".",Tabela813[[#This Row],[D3]],".",Tabela813[[#This Row],[T]],".",Tabela813[[#This Row],[D4]]),"")</f>
        <v>1.7.1.3.99.0.1.00</v>
      </c>
      <c r="L935" s="27" t="s">
        <v>3963</v>
      </c>
      <c r="M935" s="21" t="str">
        <f t="shared" si="14"/>
        <v>S</v>
      </c>
      <c r="N935" s="21">
        <f>IF(VALUE(Tabela813[[#This Row],[RED]]) &gt; 0,1,0) + IF(VALUE(J935)&gt;0,8,IF(VALUE(I935)&gt;0,7,IF(VALUE(H935)&gt;0,6,IF(VALUE(G935)&gt;0,5,IF(VALUE(F935)&gt;0,4,IF(VALUE(E935)&gt;0,3,IF(VALUE(D935)&gt;0,2,1)))))))</f>
        <v>7</v>
      </c>
      <c r="O935" s="26" t="s">
        <v>51</v>
      </c>
      <c r="P935" s="1" t="s">
        <v>379</v>
      </c>
      <c r="Q935" s="1"/>
      <c r="R935" s="21"/>
      <c r="S935" s="7" t="str">
        <f>Tabela813[[#This Row],[NR]]&amp;" - "&amp;Tabela813[[#This Row],[Especificação]]</f>
        <v>1.7.1.3.99.0.1.00 - Outras Transferências de Recursos do Sistema Único de Saúde - SUS - Principal</v>
      </c>
      <c r="T935" s="7" t="str">
        <f>Tabela813[[#This Row],[NR]]&amp;" - "&amp;Tabela813[[#This Row],[Especificação]]</f>
        <v>1.7.1.3.99.0.1.00 - Outras Transferências de Recursos do Sistema Único de Saúde - SUS - Principal</v>
      </c>
      <c r="U935" s="7" t="str">
        <f>Tabela813[[#This Row],[NR]]&amp; " - "&amp;Tabela813[[#This Row],[Especificação]]</f>
        <v>1.7.1.3.99.0.1.00 - Outras Transferências de Recursos do Sistema Único de Saúde - SUS - Principal</v>
      </c>
    </row>
    <row r="936" spans="1:21" ht="45" x14ac:dyDescent="0.25">
      <c r="B936" s="73"/>
      <c r="C936" s="26" t="s">
        <v>1558</v>
      </c>
      <c r="D936" s="26" t="s">
        <v>1565</v>
      </c>
      <c r="E936" s="26" t="s">
        <v>1558</v>
      </c>
      <c r="F936" s="26" t="s">
        <v>1559</v>
      </c>
      <c r="G936" s="26" t="s">
        <v>1574</v>
      </c>
      <c r="H936" s="26" t="s">
        <v>1561</v>
      </c>
      <c r="I936" s="26" t="s">
        <v>1558</v>
      </c>
      <c r="J936" s="26" t="s">
        <v>1560</v>
      </c>
      <c r="K936" s="21" t="str">
        <f>IF(Tabela813[[#This Row],[C]]&lt;&gt;"",IF(Tabela813[[#This Row],[RED]]&lt;&gt;"",(Tabela813[[#This Row],[RED]] &amp; "."),"") &amp; CONCATENATE(Tabela813[[#This Row],[C]],".",Tabela813[[#This Row],[O]],".",Tabela813[[#This Row],[E]],".",Tabela813[[#This Row],[D1]],".",Tabela813[[#This Row],[D2]],".",Tabela813[[#This Row],[D3]],".",Tabela813[[#This Row],[T]],".",Tabela813[[#This Row],[D4]]),"")</f>
        <v>1.7.1.3.99.0.1.01</v>
      </c>
      <c r="L936" s="27" t="s">
        <v>3963</v>
      </c>
      <c r="M936" s="21" t="str">
        <f t="shared" si="14"/>
        <v>A</v>
      </c>
      <c r="N936" s="21">
        <f>IF(VALUE(Tabela813[[#This Row],[RED]]) &gt; 0,1,0) + IF(VALUE(J936)&gt;0,8,IF(VALUE(I936)&gt;0,7,IF(VALUE(H936)&gt;0,6,IF(VALUE(G936)&gt;0,5,IF(VALUE(F936)&gt;0,4,IF(VALUE(E936)&gt;0,3,IF(VALUE(D936)&gt;0,2,1)))))))</f>
        <v>8</v>
      </c>
      <c r="O936" s="26" t="s">
        <v>3165</v>
      </c>
      <c r="P936" s="1" t="s">
        <v>379</v>
      </c>
      <c r="Q936" s="1"/>
      <c r="R936" s="21"/>
      <c r="S936" s="7" t="str">
        <f>Tabela813[[#This Row],[NR]]&amp;" - "&amp;Tabela813[[#This Row],[Especificação]]</f>
        <v>1.7.1.3.99.0.1.01 - Outras Transferências de Recursos do Sistema Único de Saúde - SUS - Principal</v>
      </c>
      <c r="T936" s="7" t="str">
        <f>Tabela813[[#This Row],[NR]]&amp;" - "&amp;Tabela813[[#This Row],[Especificação]]</f>
        <v>1.7.1.3.99.0.1.01 - Outras Transferências de Recursos do Sistema Único de Saúde - SUS - Principal</v>
      </c>
      <c r="U936" s="7" t="str">
        <f>Tabela813[[#This Row],[NR]]&amp; " - "&amp;Tabela813[[#This Row],[Especificação]]</f>
        <v>1.7.1.3.99.0.1.01 - Outras Transferências de Recursos do Sistema Único de Saúde - SUS - Principal</v>
      </c>
    </row>
    <row r="937" spans="1:21" ht="45" x14ac:dyDescent="0.25">
      <c r="A937" s="84"/>
      <c r="B937" s="73"/>
      <c r="C937" s="26" t="s">
        <v>1558</v>
      </c>
      <c r="D937" s="26" t="s">
        <v>1565</v>
      </c>
      <c r="E937" s="26" t="s">
        <v>1558</v>
      </c>
      <c r="F937" s="26" t="s">
        <v>1559</v>
      </c>
      <c r="G937" s="26" t="s">
        <v>1574</v>
      </c>
      <c r="H937" s="26" t="s">
        <v>1561</v>
      </c>
      <c r="I937" s="26" t="s">
        <v>1558</v>
      </c>
      <c r="J937" s="26" t="s">
        <v>1562</v>
      </c>
      <c r="K937" s="21" t="str">
        <f>IF(Tabela813[[#This Row],[C]]&lt;&gt;"",IF(Tabela813[[#This Row],[RED]]&lt;&gt;"",(Tabela813[[#This Row],[RED]] &amp; "."),"") &amp; CONCATENATE(Tabela813[[#This Row],[C]],".",Tabela813[[#This Row],[O]],".",Tabela813[[#This Row],[E]],".",Tabela813[[#This Row],[D1]],".",Tabela813[[#This Row],[D2]],".",Tabela813[[#This Row],[D3]],".",Tabela813[[#This Row],[T]],".",Tabela813[[#This Row],[D4]]),"")</f>
        <v>1.7.1.3.99.0.1.02</v>
      </c>
      <c r="L937" s="27" t="s">
        <v>3964</v>
      </c>
      <c r="M937" s="21" t="str">
        <f t="shared" si="14"/>
        <v>A</v>
      </c>
      <c r="N937" s="21">
        <f>IF(VALUE(Tabela813[[#This Row],[RED]]) &gt; 0,1,0) + IF(VALUE(J937)&gt;0,8,IF(VALUE(I937)&gt;0,7,IF(VALUE(H937)&gt;0,6,IF(VALUE(G937)&gt;0,5,IF(VALUE(F937)&gt;0,4,IF(VALUE(E937)&gt;0,3,IF(VALUE(D937)&gt;0,2,1)))))))</f>
        <v>8</v>
      </c>
      <c r="O937" s="26" t="s">
        <v>3165</v>
      </c>
      <c r="P937" s="1" t="s">
        <v>4247</v>
      </c>
      <c r="Q937" s="1"/>
      <c r="R937" s="21"/>
      <c r="S937" s="7" t="str">
        <f>Tabela813[[#This Row],[NR]]&amp;" - "&amp;Tabela813[[#This Row],[Especificação]]</f>
        <v>1.7.1.3.99.0.1.02 - Outras Transferências de Recursos do Sistema Único de Saúde - SUS - Transferências da União Decorrentes de Emendas Parlamentares Individuais - Finalidade Definida</v>
      </c>
      <c r="T937" s="7" t="str">
        <f>Tabela813[[#This Row],[NR]]&amp;" - "&amp;Tabela813[[#This Row],[Especificação]]</f>
        <v>1.7.1.3.99.0.1.02 - Outras Transferências de Recursos do Sistema Único de Saúde - SUS - Transferências da União Decorrentes de Emendas Parlamentares Individuais - Finalidade Definida</v>
      </c>
      <c r="U937" s="7" t="str">
        <f>Tabela813[[#This Row],[NR]]&amp; " - "&amp;Tabela813[[#This Row],[Especificação]]</f>
        <v>1.7.1.3.99.0.1.02 - Outras Transferências de Recursos do Sistema Único de Saúde - SUS - Transferências da União Decorrentes de Emendas Parlamentares Individuais - Finalidade Definida</v>
      </c>
    </row>
    <row r="938" spans="1:21" ht="33.75" customHeight="1" x14ac:dyDescent="0.25">
      <c r="A938" s="84"/>
      <c r="B938" s="73"/>
      <c r="C938" s="26" t="s">
        <v>1558</v>
      </c>
      <c r="D938" s="26" t="s">
        <v>1565</v>
      </c>
      <c r="E938" s="26" t="s">
        <v>1558</v>
      </c>
      <c r="F938" s="26" t="s">
        <v>1559</v>
      </c>
      <c r="G938" s="26" t="s">
        <v>1574</v>
      </c>
      <c r="H938" s="26" t="s">
        <v>1561</v>
      </c>
      <c r="I938" s="26" t="s">
        <v>1558</v>
      </c>
      <c r="J938" s="26" t="s">
        <v>1571</v>
      </c>
      <c r="K938" s="21" t="str">
        <f>IF(Tabela813[[#This Row],[C]]&lt;&gt;"",IF(Tabela813[[#This Row],[RED]]&lt;&gt;"",(Tabela813[[#This Row],[RED]] &amp; "."),"") &amp; CONCATENATE(Tabela813[[#This Row],[C]],".",Tabela813[[#This Row],[O]],".",Tabela813[[#This Row],[E]],".",Tabela813[[#This Row],[D1]],".",Tabela813[[#This Row],[D2]],".",Tabela813[[#This Row],[D3]],".",Tabela813[[#This Row],[T]],".",Tabela813[[#This Row],[D4]]),"")</f>
        <v>1.7.1.3.99.0.1.03</v>
      </c>
      <c r="L938" s="27" t="s">
        <v>6668</v>
      </c>
      <c r="M938" s="21" t="str">
        <f t="shared" si="14"/>
        <v>A</v>
      </c>
      <c r="N938" s="21">
        <f>IF(VALUE(Tabela813[[#This Row],[RED]]) &gt; 0,1,0) + IF(VALUE(J938)&gt;0,8,IF(VALUE(I938)&gt;0,7,IF(VALUE(H938)&gt;0,6,IF(VALUE(G938)&gt;0,5,IF(VALUE(F938)&gt;0,4,IF(VALUE(E938)&gt;0,3,IF(VALUE(D938)&gt;0,2,1)))))))</f>
        <v>8</v>
      </c>
      <c r="O938" s="26" t="s">
        <v>3165</v>
      </c>
      <c r="P938" s="1" t="s">
        <v>4246</v>
      </c>
      <c r="Q938" s="1"/>
      <c r="R938" s="21"/>
      <c r="S938" s="7" t="str">
        <f>Tabela813[[#This Row],[NR]]&amp;" - "&amp;Tabela813[[#This Row],[Especificação]]</f>
        <v>1.7.1.3.99.0.1.03 - Outras Transferências de Recursos do Sistema Único de Saúde - SUS - Transferências da União Decorrentes de Emendas Parlamentares de Bancada</v>
      </c>
      <c r="T938" s="7" t="str">
        <f>Tabela813[[#This Row],[NR]]&amp;" - "&amp;Tabela813[[#This Row],[Especificação]]</f>
        <v>1.7.1.3.99.0.1.03 - Outras Transferências de Recursos do Sistema Único de Saúde - SUS - Transferências da União Decorrentes de Emendas Parlamentares de Bancada</v>
      </c>
      <c r="U938" s="7" t="str">
        <f>Tabela813[[#This Row],[NR]]&amp; " - "&amp;Tabela813[[#This Row],[Especificação]]</f>
        <v>1.7.1.3.99.0.1.03 - Outras Transferências de Recursos do Sistema Único de Saúde - SUS - Transferências da União Decorrentes de Emendas Parlamentares de Bancada</v>
      </c>
    </row>
    <row r="939" spans="1:21" ht="45" x14ac:dyDescent="0.25">
      <c r="A939" s="84"/>
      <c r="B939" s="73"/>
      <c r="C939" s="26" t="s">
        <v>1558</v>
      </c>
      <c r="D939" s="26" t="s">
        <v>1565</v>
      </c>
      <c r="E939" s="26" t="s">
        <v>1558</v>
      </c>
      <c r="F939" s="26" t="s">
        <v>1568</v>
      </c>
      <c r="G939" s="26" t="s">
        <v>1564</v>
      </c>
      <c r="H939" s="26" t="s">
        <v>1561</v>
      </c>
      <c r="I939" s="26" t="s">
        <v>1561</v>
      </c>
      <c r="J939" s="26" t="s">
        <v>1564</v>
      </c>
      <c r="K939" s="21" t="str">
        <f>IF(Tabela813[[#This Row],[C]]&lt;&gt;"",IF(Tabela813[[#This Row],[RED]]&lt;&gt;"",(Tabela813[[#This Row],[RED]] &amp; "."),"") &amp; CONCATENATE(Tabela813[[#This Row],[C]],".",Tabela813[[#This Row],[O]],".",Tabela813[[#This Row],[E]],".",Tabela813[[#This Row],[D1]],".",Tabela813[[#This Row],[D2]],".",Tabela813[[#This Row],[D3]],".",Tabela813[[#This Row],[T]],".",Tabela813[[#This Row],[D4]]),"")</f>
        <v>1.7.1.4.00.0.0.00</v>
      </c>
      <c r="L939" s="27" t="s">
        <v>6669</v>
      </c>
      <c r="M939" s="21" t="str">
        <f t="shared" si="14"/>
        <v>S</v>
      </c>
      <c r="N939" s="21">
        <f>IF(VALUE(Tabela813[[#This Row],[RED]]) &gt; 0,1,0) + IF(VALUE(J939)&gt;0,8,IF(VALUE(I939)&gt;0,7,IF(VALUE(H939)&gt;0,6,IF(VALUE(G939)&gt;0,5,IF(VALUE(F939)&gt;0,4,IF(VALUE(E939)&gt;0,3,IF(VALUE(D939)&gt;0,2,1)))))))</f>
        <v>4</v>
      </c>
      <c r="O939" s="26" t="s">
        <v>45</v>
      </c>
      <c r="P939" s="1" t="s">
        <v>381</v>
      </c>
      <c r="Q939" s="1"/>
      <c r="R939" s="21"/>
      <c r="S939" s="7" t="str">
        <f>Tabela813[[#This Row],[NR]]&amp;" - "&amp;Tabela813[[#This Row],[Especificação]]</f>
        <v>1.7.1.4.00.0.0.00 - Transferências de Recursos do Fundo Nacional do Desenvolvimento da Educação - FNDE</v>
      </c>
      <c r="T939" s="7" t="str">
        <f>Tabela813[[#This Row],[NR]]&amp;" - "&amp;Tabela813[[#This Row],[Especificação]]</f>
        <v>1.7.1.4.00.0.0.00 - Transferências de Recursos do Fundo Nacional do Desenvolvimento da Educação - FNDE</v>
      </c>
      <c r="U939" s="7" t="str">
        <f>Tabela813[[#This Row],[NR]]&amp; " - "&amp;Tabela813[[#This Row],[Especificação]]</f>
        <v>1.7.1.4.00.0.0.00 - Transferências de Recursos do Fundo Nacional do Desenvolvimento da Educação - FNDE</v>
      </c>
    </row>
    <row r="940" spans="1:21" ht="30" x14ac:dyDescent="0.25">
      <c r="A940" s="84"/>
      <c r="B940" s="73"/>
      <c r="C940" s="26" t="s">
        <v>1558</v>
      </c>
      <c r="D940" s="26" t="s">
        <v>1565</v>
      </c>
      <c r="E940" s="26" t="s">
        <v>1558</v>
      </c>
      <c r="F940" s="26" t="s">
        <v>1568</v>
      </c>
      <c r="G940" s="26" t="s">
        <v>1591</v>
      </c>
      <c r="H940" s="26" t="s">
        <v>1561</v>
      </c>
      <c r="I940" s="26" t="s">
        <v>1561</v>
      </c>
      <c r="J940" s="26" t="s">
        <v>1564</v>
      </c>
      <c r="K940" s="21" t="str">
        <f>IF(Tabela813[[#This Row],[C]]&lt;&gt;"",IF(Tabela813[[#This Row],[RED]]&lt;&gt;"",(Tabela813[[#This Row],[RED]] &amp; "."),"") &amp; CONCATENATE(Tabela813[[#This Row],[C]],".",Tabela813[[#This Row],[O]],".",Tabela813[[#This Row],[E]],".",Tabela813[[#This Row],[D1]],".",Tabela813[[#This Row],[D2]],".",Tabela813[[#This Row],[D3]],".",Tabela813[[#This Row],[T]],".",Tabela813[[#This Row],[D4]]),"")</f>
        <v>1.7.1.4.50.0.0.00</v>
      </c>
      <c r="L940" s="27" t="s">
        <v>6670</v>
      </c>
      <c r="M940" s="21" t="str">
        <f t="shared" si="14"/>
        <v>S</v>
      </c>
      <c r="N940" s="21">
        <f>IF(VALUE(Tabela813[[#This Row],[RED]]) &gt; 0,1,0) + IF(VALUE(J940)&gt;0,8,IF(VALUE(I940)&gt;0,7,IF(VALUE(H940)&gt;0,6,IF(VALUE(G940)&gt;0,5,IF(VALUE(F940)&gt;0,4,IF(VALUE(E940)&gt;0,3,IF(VALUE(D940)&gt;0,2,1)))))))</f>
        <v>5</v>
      </c>
      <c r="O940" s="26" t="s">
        <v>55</v>
      </c>
      <c r="P940" s="1" t="s">
        <v>382</v>
      </c>
      <c r="Q940" s="1"/>
      <c r="R940" s="21"/>
      <c r="S940" s="7" t="str">
        <f>Tabela813[[#This Row],[NR]]&amp;" - "&amp;Tabela813[[#This Row],[Especificação]]</f>
        <v>1.7.1.4.50.0.0.00 - Transferências Dosalário-Educação</v>
      </c>
      <c r="T940" s="7" t="str">
        <f>Tabela813[[#This Row],[NR]]&amp;" - "&amp;Tabela813[[#This Row],[Especificação]]</f>
        <v>1.7.1.4.50.0.0.00 - Transferências Dosalário-Educação</v>
      </c>
      <c r="U940" s="7" t="str">
        <f>Tabela813[[#This Row],[NR]]&amp; " - "&amp;Tabela813[[#This Row],[Especificação]]</f>
        <v>1.7.1.4.50.0.0.00 - Transferências Dosalário-Educação</v>
      </c>
    </row>
    <row r="941" spans="1:21" ht="30" x14ac:dyDescent="0.25">
      <c r="A941" s="84"/>
      <c r="B941" s="73"/>
      <c r="C941" s="26" t="s">
        <v>1558</v>
      </c>
      <c r="D941" s="26" t="s">
        <v>1565</v>
      </c>
      <c r="E941" s="26" t="s">
        <v>1558</v>
      </c>
      <c r="F941" s="26" t="s">
        <v>1568</v>
      </c>
      <c r="G941" s="26" t="s">
        <v>1591</v>
      </c>
      <c r="H941" s="26" t="s">
        <v>1561</v>
      </c>
      <c r="I941" s="26" t="s">
        <v>1558</v>
      </c>
      <c r="J941" s="26" t="s">
        <v>1564</v>
      </c>
      <c r="K941" s="21" t="str">
        <f>IF(Tabela813[[#This Row],[C]]&lt;&gt;"",IF(Tabela813[[#This Row],[RED]]&lt;&gt;"",(Tabela813[[#This Row],[RED]] &amp; "."),"") &amp; CONCATENATE(Tabela813[[#This Row],[C]],".",Tabela813[[#This Row],[O]],".",Tabela813[[#This Row],[E]],".",Tabela813[[#This Row],[D1]],".",Tabela813[[#This Row],[D2]],".",Tabela813[[#This Row],[D3]],".",Tabela813[[#This Row],[T]],".",Tabela813[[#This Row],[D4]]),"")</f>
        <v>1.7.1.4.50.0.1.00</v>
      </c>
      <c r="L941" s="27" t="s">
        <v>6671</v>
      </c>
      <c r="M941" s="21" t="str">
        <f t="shared" si="14"/>
        <v>A</v>
      </c>
      <c r="N941" s="21">
        <f>IF(VALUE(Tabela813[[#This Row],[RED]]) &gt; 0,1,0) + IF(VALUE(J941)&gt;0,8,IF(VALUE(I941)&gt;0,7,IF(VALUE(H941)&gt;0,6,IF(VALUE(G941)&gt;0,5,IF(VALUE(F941)&gt;0,4,IF(VALUE(E941)&gt;0,3,IF(VALUE(D941)&gt;0,2,1)))))))</f>
        <v>7</v>
      </c>
      <c r="O941" s="26" t="s">
        <v>55</v>
      </c>
      <c r="P941" s="1" t="s">
        <v>382</v>
      </c>
      <c r="Q941" s="1"/>
      <c r="R941" s="21"/>
      <c r="S941" s="7" t="str">
        <f>Tabela813[[#This Row],[NR]]&amp;" - "&amp;Tabela813[[#This Row],[Especificação]]</f>
        <v>1.7.1.4.50.0.1.00 - Transferências Dosalário-Educação - Principal</v>
      </c>
      <c r="T941" s="7" t="str">
        <f>Tabela813[[#This Row],[NR]]&amp;" - "&amp;Tabela813[[#This Row],[Especificação]]</f>
        <v>1.7.1.4.50.0.1.00 - Transferências Dosalário-Educação - Principal</v>
      </c>
      <c r="U941" s="7" t="str">
        <f>Tabela813[[#This Row],[NR]]&amp; " - "&amp;Tabela813[[#This Row],[Especificação]]</f>
        <v>1.7.1.4.50.0.1.00 - Transferências Dosalário-Educação - Principal</v>
      </c>
    </row>
    <row r="942" spans="1:21" ht="30" x14ac:dyDescent="0.25">
      <c r="A942" s="84"/>
      <c r="B942" s="73"/>
      <c r="C942" s="26" t="s">
        <v>1558</v>
      </c>
      <c r="D942" s="26" t="s">
        <v>1565</v>
      </c>
      <c r="E942" s="26" t="s">
        <v>1558</v>
      </c>
      <c r="F942" s="26" t="s">
        <v>1568</v>
      </c>
      <c r="G942" s="26" t="s">
        <v>1596</v>
      </c>
      <c r="H942" s="26" t="s">
        <v>1561</v>
      </c>
      <c r="I942" s="26" t="s">
        <v>1561</v>
      </c>
      <c r="J942" s="26" t="s">
        <v>1564</v>
      </c>
      <c r="K942" s="21" t="str">
        <f>IF(Tabela813[[#This Row],[C]]&lt;&gt;"",IF(Tabela813[[#This Row],[RED]]&lt;&gt;"",(Tabela813[[#This Row],[RED]] &amp; "."),"") &amp; CONCATENATE(Tabela813[[#This Row],[C]],".",Tabela813[[#This Row],[O]],".",Tabela813[[#This Row],[E]],".",Tabela813[[#This Row],[D1]],".",Tabela813[[#This Row],[D2]],".",Tabela813[[#This Row],[D3]],".",Tabela813[[#This Row],[T]],".",Tabela813[[#This Row],[D4]]),"")</f>
        <v>1.7.1.4.51.0.0.00</v>
      </c>
      <c r="L942" s="27" t="s">
        <v>6672</v>
      </c>
      <c r="M942" s="21" t="str">
        <f t="shared" si="14"/>
        <v>S</v>
      </c>
      <c r="N942" s="21">
        <f>IF(VALUE(Tabela813[[#This Row],[RED]]) &gt; 0,1,0) + IF(VALUE(J942)&gt;0,8,IF(VALUE(I942)&gt;0,7,IF(VALUE(H942)&gt;0,6,IF(VALUE(G942)&gt;0,5,IF(VALUE(F942)&gt;0,4,IF(VALUE(E942)&gt;0,3,IF(VALUE(D942)&gt;0,2,1)))))))</f>
        <v>5</v>
      </c>
      <c r="O942" s="26" t="s">
        <v>55</v>
      </c>
      <c r="P942" s="1" t="s">
        <v>4205</v>
      </c>
      <c r="Q942" s="1"/>
      <c r="R942" s="21"/>
      <c r="S942" s="7" t="str">
        <f>Tabela813[[#This Row],[NR]]&amp;" - "&amp;Tabela813[[#This Row],[Especificação]]</f>
        <v>1.7.1.4.51.0.0.00 - Transferências Diretas do FNDE Referentes ao Programa Dinheiro Direto na Escola - Pdde</v>
      </c>
      <c r="T942" s="7" t="str">
        <f>Tabela813[[#This Row],[NR]]&amp;" - "&amp;Tabela813[[#This Row],[Especificação]]</f>
        <v>1.7.1.4.51.0.0.00 - Transferências Diretas do FNDE Referentes ao Programa Dinheiro Direto na Escola - Pdde</v>
      </c>
      <c r="U942" s="7" t="str">
        <f>Tabela813[[#This Row],[NR]]&amp; " - "&amp;Tabela813[[#This Row],[Especificação]]</f>
        <v>1.7.1.4.51.0.0.00 - Transferências Diretas do FNDE Referentes ao Programa Dinheiro Direto na Escola - Pdde</v>
      </c>
    </row>
    <row r="943" spans="1:21" ht="30" x14ac:dyDescent="0.25">
      <c r="A943" s="84"/>
      <c r="B943" s="73"/>
      <c r="C943" s="26" t="s">
        <v>1558</v>
      </c>
      <c r="D943" s="26" t="s">
        <v>1565</v>
      </c>
      <c r="E943" s="26" t="s">
        <v>1558</v>
      </c>
      <c r="F943" s="26" t="s">
        <v>1568</v>
      </c>
      <c r="G943" s="26" t="s">
        <v>1596</v>
      </c>
      <c r="H943" s="26" t="s">
        <v>1561</v>
      </c>
      <c r="I943" s="26" t="s">
        <v>1558</v>
      </c>
      <c r="J943" s="26" t="s">
        <v>1564</v>
      </c>
      <c r="K943" s="21" t="str">
        <f>IF(Tabela813[[#This Row],[C]]&lt;&gt;"",IF(Tabela813[[#This Row],[RED]]&lt;&gt;"",(Tabela813[[#This Row],[RED]] &amp; "."),"") &amp; CONCATENATE(Tabela813[[#This Row],[C]],".",Tabela813[[#This Row],[O]],".",Tabela813[[#This Row],[E]],".",Tabela813[[#This Row],[D1]],".",Tabela813[[#This Row],[D2]],".",Tabela813[[#This Row],[D3]],".",Tabela813[[#This Row],[T]],".",Tabela813[[#This Row],[D4]]),"")</f>
        <v>1.7.1.4.51.0.1.00</v>
      </c>
      <c r="L943" s="27" t="s">
        <v>6673</v>
      </c>
      <c r="M943" s="21" t="str">
        <f t="shared" si="14"/>
        <v>A</v>
      </c>
      <c r="N943" s="21">
        <f>IF(VALUE(Tabela813[[#This Row],[RED]]) &gt; 0,1,0) + IF(VALUE(J943)&gt;0,8,IF(VALUE(I943)&gt;0,7,IF(VALUE(H943)&gt;0,6,IF(VALUE(G943)&gt;0,5,IF(VALUE(F943)&gt;0,4,IF(VALUE(E943)&gt;0,3,IF(VALUE(D943)&gt;0,2,1)))))))</f>
        <v>7</v>
      </c>
      <c r="O943" s="26" t="s">
        <v>55</v>
      </c>
      <c r="P943" s="1" t="s">
        <v>4205</v>
      </c>
      <c r="Q943" s="1"/>
      <c r="R943" s="21"/>
      <c r="S943" s="7" t="str">
        <f>Tabela813[[#This Row],[NR]]&amp;" - "&amp;Tabela813[[#This Row],[Especificação]]</f>
        <v>1.7.1.4.51.0.1.00 - Transferências Diretas do FNDE Referentes ao Programa Dinheiro Direto na Escola - Pdde - Principal</v>
      </c>
      <c r="T943" s="7" t="str">
        <f>Tabela813[[#This Row],[NR]]&amp;" - "&amp;Tabela813[[#This Row],[Especificação]]</f>
        <v>1.7.1.4.51.0.1.00 - Transferências Diretas do FNDE Referentes ao Programa Dinheiro Direto na Escola - Pdde - Principal</v>
      </c>
      <c r="U943" s="7" t="str">
        <f>Tabela813[[#This Row],[NR]]&amp; " - "&amp;Tabela813[[#This Row],[Especificação]]</f>
        <v>1.7.1.4.51.0.1.00 - Transferências Diretas do FNDE Referentes ao Programa Dinheiro Direto na Escola - Pdde - Principal</v>
      </c>
    </row>
    <row r="944" spans="1:21" ht="30" x14ac:dyDescent="0.25">
      <c r="A944" s="84"/>
      <c r="B944" s="73"/>
      <c r="C944" s="26" t="s">
        <v>1558</v>
      </c>
      <c r="D944" s="26" t="s">
        <v>1565</v>
      </c>
      <c r="E944" s="26" t="s">
        <v>1558</v>
      </c>
      <c r="F944" s="26" t="s">
        <v>1568</v>
      </c>
      <c r="G944" s="26" t="s">
        <v>1598</v>
      </c>
      <c r="H944" s="26" t="s">
        <v>1561</v>
      </c>
      <c r="I944" s="26" t="s">
        <v>1561</v>
      </c>
      <c r="J944" s="26" t="s">
        <v>1564</v>
      </c>
      <c r="K944" s="21" t="str">
        <f>IF(Tabela813[[#This Row],[C]]&lt;&gt;"",IF(Tabela813[[#This Row],[RED]]&lt;&gt;"",(Tabela813[[#This Row],[RED]] &amp; "."),"") &amp; CONCATENATE(Tabela813[[#This Row],[C]],".",Tabela813[[#This Row],[O]],".",Tabela813[[#This Row],[E]],".",Tabela813[[#This Row],[D1]],".",Tabela813[[#This Row],[D2]],".",Tabela813[[#This Row],[D3]],".",Tabela813[[#This Row],[T]],".",Tabela813[[#This Row],[D4]]),"")</f>
        <v>1.7.1.4.52.0.0.00</v>
      </c>
      <c r="L944" s="27" t="s">
        <v>6674</v>
      </c>
      <c r="M944" s="21" t="str">
        <f t="shared" si="14"/>
        <v>S</v>
      </c>
      <c r="N944" s="21">
        <f>IF(VALUE(Tabela813[[#This Row],[RED]]) &gt; 0,1,0) + IF(VALUE(J944)&gt;0,8,IF(VALUE(I944)&gt;0,7,IF(VALUE(H944)&gt;0,6,IF(VALUE(G944)&gt;0,5,IF(VALUE(F944)&gt;0,4,IF(VALUE(E944)&gt;0,3,IF(VALUE(D944)&gt;0,2,1)))))))</f>
        <v>5</v>
      </c>
      <c r="O944" s="26" t="s">
        <v>55</v>
      </c>
      <c r="P944" s="1" t="s">
        <v>385</v>
      </c>
      <c r="Q944" s="1"/>
      <c r="R944" s="21"/>
      <c r="S944" s="7" t="str">
        <f>Tabela813[[#This Row],[NR]]&amp;" - "&amp;Tabela813[[#This Row],[Especificação]]</f>
        <v>1.7.1.4.52.0.0.00 - Transferências Referentes ao Programa Nacional de Alimentação Escolar - Pnae</v>
      </c>
      <c r="T944" s="7" t="str">
        <f>Tabela813[[#This Row],[NR]]&amp;" - "&amp;Tabela813[[#This Row],[Especificação]]</f>
        <v>1.7.1.4.52.0.0.00 - Transferências Referentes ao Programa Nacional de Alimentação Escolar - Pnae</v>
      </c>
      <c r="U944" s="7" t="str">
        <f>Tabela813[[#This Row],[NR]]&amp; " - "&amp;Tabela813[[#This Row],[Especificação]]</f>
        <v>1.7.1.4.52.0.0.00 - Transferências Referentes ao Programa Nacional de Alimentação Escolar - Pnae</v>
      </c>
    </row>
    <row r="945" spans="1:21" ht="30" x14ac:dyDescent="0.25">
      <c r="A945" s="84"/>
      <c r="B945" s="73"/>
      <c r="C945" s="26" t="s">
        <v>1558</v>
      </c>
      <c r="D945" s="26" t="s">
        <v>1565</v>
      </c>
      <c r="E945" s="26" t="s">
        <v>1558</v>
      </c>
      <c r="F945" s="26" t="s">
        <v>1568</v>
      </c>
      <c r="G945" s="26" t="s">
        <v>1598</v>
      </c>
      <c r="H945" s="26" t="s">
        <v>1561</v>
      </c>
      <c r="I945" s="26" t="s">
        <v>1558</v>
      </c>
      <c r="J945" s="26" t="s">
        <v>1564</v>
      </c>
      <c r="K945" s="21" t="str">
        <f>IF(Tabela813[[#This Row],[C]]&lt;&gt;"",IF(Tabela813[[#This Row],[RED]]&lt;&gt;"",(Tabela813[[#This Row],[RED]] &amp; "."),"") &amp; CONCATENATE(Tabela813[[#This Row],[C]],".",Tabela813[[#This Row],[O]],".",Tabela813[[#This Row],[E]],".",Tabela813[[#This Row],[D1]],".",Tabela813[[#This Row],[D2]],".",Tabela813[[#This Row],[D3]],".",Tabela813[[#This Row],[T]],".",Tabela813[[#This Row],[D4]]),"")</f>
        <v>1.7.1.4.52.0.1.00</v>
      </c>
      <c r="L945" s="27" t="s">
        <v>3848</v>
      </c>
      <c r="M945" s="21" t="str">
        <f t="shared" si="14"/>
        <v>A</v>
      </c>
      <c r="N945" s="21">
        <f>IF(VALUE(Tabela813[[#This Row],[RED]]) &gt; 0,1,0) + IF(VALUE(J945)&gt;0,8,IF(VALUE(I945)&gt;0,7,IF(VALUE(H945)&gt;0,6,IF(VALUE(G945)&gt;0,5,IF(VALUE(F945)&gt;0,4,IF(VALUE(E945)&gt;0,3,IF(VALUE(D945)&gt;0,2,1)))))))</f>
        <v>7</v>
      </c>
      <c r="O945" s="26" t="s">
        <v>55</v>
      </c>
      <c r="P945" s="1" t="s">
        <v>385</v>
      </c>
      <c r="Q945" s="1"/>
      <c r="R945" s="21"/>
      <c r="S945" s="7" t="str">
        <f>Tabela813[[#This Row],[NR]]&amp;" - "&amp;Tabela813[[#This Row],[Especificação]]</f>
        <v>1.7.1.4.52.0.1.00 - Transferências Referentes ao Programa Nacional de Alimentação Escolar - Pnae - Principal</v>
      </c>
      <c r="T945" s="7" t="str">
        <f>Tabela813[[#This Row],[NR]]&amp;" - "&amp;Tabela813[[#This Row],[Especificação]]</f>
        <v>1.7.1.4.52.0.1.00 - Transferências Referentes ao Programa Nacional de Alimentação Escolar - Pnae - Principal</v>
      </c>
      <c r="U945" s="7" t="str">
        <f>Tabela813[[#This Row],[NR]]&amp; " - "&amp;Tabela813[[#This Row],[Especificação]]</f>
        <v>1.7.1.4.52.0.1.00 - Transferências Referentes ao Programa Nacional de Alimentação Escolar - Pnae - Principal</v>
      </c>
    </row>
    <row r="946" spans="1:21" ht="30" x14ac:dyDescent="0.25">
      <c r="A946" s="84"/>
      <c r="B946" s="73"/>
      <c r="C946" s="26" t="s">
        <v>1558</v>
      </c>
      <c r="D946" s="26" t="s">
        <v>1565</v>
      </c>
      <c r="E946" s="26" t="s">
        <v>1558</v>
      </c>
      <c r="F946" s="26" t="s">
        <v>1568</v>
      </c>
      <c r="G946" s="26" t="s">
        <v>1595</v>
      </c>
      <c r="H946" s="26" t="s">
        <v>1561</v>
      </c>
      <c r="I946" s="26" t="s">
        <v>1561</v>
      </c>
      <c r="J946" s="26" t="s">
        <v>1564</v>
      </c>
      <c r="K946" s="21" t="str">
        <f>IF(Tabela813[[#This Row],[C]]&lt;&gt;"",IF(Tabela813[[#This Row],[RED]]&lt;&gt;"",(Tabela813[[#This Row],[RED]] &amp; "."),"") &amp; CONCATENATE(Tabela813[[#This Row],[C]],".",Tabela813[[#This Row],[O]],".",Tabela813[[#This Row],[E]],".",Tabela813[[#This Row],[D1]],".",Tabela813[[#This Row],[D2]],".",Tabela813[[#This Row],[D3]],".",Tabela813[[#This Row],[T]],".",Tabela813[[#This Row],[D4]]),"")</f>
        <v>1.7.1.4.53.0.0.00</v>
      </c>
      <c r="L946" s="27" t="s">
        <v>6675</v>
      </c>
      <c r="M946" s="21" t="str">
        <f t="shared" si="14"/>
        <v>S</v>
      </c>
      <c r="N946" s="21">
        <f>IF(VALUE(Tabela813[[#This Row],[RED]]) &gt; 0,1,0) + IF(VALUE(J946)&gt;0,8,IF(VALUE(I946)&gt;0,7,IF(VALUE(H946)&gt;0,6,IF(VALUE(G946)&gt;0,5,IF(VALUE(F946)&gt;0,4,IF(VALUE(E946)&gt;0,3,IF(VALUE(D946)&gt;0,2,1)))))))</f>
        <v>5</v>
      </c>
      <c r="O946" s="26" t="s">
        <v>55</v>
      </c>
      <c r="P946" s="1" t="s">
        <v>387</v>
      </c>
      <c r="Q946" s="1"/>
      <c r="R946" s="21"/>
      <c r="S946" s="7" t="str">
        <f>Tabela813[[#This Row],[NR]]&amp;" - "&amp;Tabela813[[#This Row],[Especificação]]</f>
        <v>1.7.1.4.53.0.0.00 - Transferências Referentes ao Programa Nacional de Apoio ao Transporte do Escolar - Pnate</v>
      </c>
      <c r="T946" s="7" t="str">
        <f>Tabela813[[#This Row],[NR]]&amp;" - "&amp;Tabela813[[#This Row],[Especificação]]</f>
        <v>1.7.1.4.53.0.0.00 - Transferências Referentes ao Programa Nacional de Apoio ao Transporte do Escolar - Pnate</v>
      </c>
      <c r="U946" s="7" t="str">
        <f>Tabela813[[#This Row],[NR]]&amp; " - "&amp;Tabela813[[#This Row],[Especificação]]</f>
        <v>1.7.1.4.53.0.0.00 - Transferências Referentes ao Programa Nacional de Apoio ao Transporte do Escolar - Pnate</v>
      </c>
    </row>
    <row r="947" spans="1:21" ht="30" x14ac:dyDescent="0.25">
      <c r="A947" s="84"/>
      <c r="B947" s="73"/>
      <c r="C947" s="26" t="s">
        <v>1558</v>
      </c>
      <c r="D947" s="26" t="s">
        <v>1565</v>
      </c>
      <c r="E947" s="26" t="s">
        <v>1558</v>
      </c>
      <c r="F947" s="26" t="s">
        <v>1568</v>
      </c>
      <c r="G947" s="26" t="s">
        <v>1595</v>
      </c>
      <c r="H947" s="26" t="s">
        <v>1561</v>
      </c>
      <c r="I947" s="26" t="s">
        <v>1558</v>
      </c>
      <c r="J947" s="26" t="s">
        <v>1564</v>
      </c>
      <c r="K947" s="21" t="str">
        <f>IF(Tabela813[[#This Row],[C]]&lt;&gt;"",IF(Tabela813[[#This Row],[RED]]&lt;&gt;"",(Tabela813[[#This Row],[RED]] &amp; "."),"") &amp; CONCATENATE(Tabela813[[#This Row],[C]],".",Tabela813[[#This Row],[O]],".",Tabela813[[#This Row],[E]],".",Tabela813[[#This Row],[D1]],".",Tabela813[[#This Row],[D2]],".",Tabela813[[#This Row],[D3]],".",Tabela813[[#This Row],[T]],".",Tabela813[[#This Row],[D4]]),"")</f>
        <v>1.7.1.4.53.0.1.00</v>
      </c>
      <c r="L947" s="27" t="s">
        <v>3849</v>
      </c>
      <c r="M947" s="21" t="str">
        <f t="shared" si="14"/>
        <v>A</v>
      </c>
      <c r="N947" s="21">
        <f>IF(VALUE(Tabela813[[#This Row],[RED]]) &gt; 0,1,0) + IF(VALUE(J947)&gt;0,8,IF(VALUE(I947)&gt;0,7,IF(VALUE(H947)&gt;0,6,IF(VALUE(G947)&gt;0,5,IF(VALUE(F947)&gt;0,4,IF(VALUE(E947)&gt;0,3,IF(VALUE(D947)&gt;0,2,1)))))))</f>
        <v>7</v>
      </c>
      <c r="O947" s="26" t="s">
        <v>55</v>
      </c>
      <c r="P947" s="1" t="s">
        <v>387</v>
      </c>
      <c r="Q947" s="1"/>
      <c r="R947" s="21"/>
      <c r="S947" s="7" t="str">
        <f>Tabela813[[#This Row],[NR]]&amp;" - "&amp;Tabela813[[#This Row],[Especificação]]</f>
        <v>1.7.1.4.53.0.1.00 - Transferências Referentes ao Programa Nacional de Apoio ao Transporte do Escolar - Pnate - Principal</v>
      </c>
      <c r="T947" s="7" t="str">
        <f>Tabela813[[#This Row],[NR]]&amp;" - "&amp;Tabela813[[#This Row],[Especificação]]</f>
        <v>1.7.1.4.53.0.1.00 - Transferências Referentes ao Programa Nacional de Apoio ao Transporte do Escolar - Pnate - Principal</v>
      </c>
      <c r="U947" s="7" t="str">
        <f>Tabela813[[#This Row],[NR]]&amp; " - "&amp;Tabela813[[#This Row],[Especificação]]</f>
        <v>1.7.1.4.53.0.1.00 - Transferências Referentes ao Programa Nacional de Apoio ao Transporte do Escolar - Pnate - Principal</v>
      </c>
    </row>
    <row r="948" spans="1:21" ht="30" x14ac:dyDescent="0.25">
      <c r="A948" s="84"/>
      <c r="B948" s="73"/>
      <c r="C948" s="26" t="s">
        <v>1558</v>
      </c>
      <c r="D948" s="26" t="s">
        <v>1565</v>
      </c>
      <c r="E948" s="26" t="s">
        <v>1558</v>
      </c>
      <c r="F948" s="26" t="s">
        <v>1568</v>
      </c>
      <c r="G948" s="26" t="s">
        <v>1599</v>
      </c>
      <c r="H948" s="26" t="s">
        <v>1561</v>
      </c>
      <c r="I948" s="26" t="s">
        <v>1561</v>
      </c>
      <c r="J948" s="26" t="s">
        <v>1564</v>
      </c>
      <c r="K948" s="21" t="str">
        <f>IF(Tabela813[[#This Row],[C]]&lt;&gt;"",IF(Tabela813[[#This Row],[RED]]&lt;&gt;"",(Tabela813[[#This Row],[RED]] &amp; "."),"") &amp; CONCATENATE(Tabela813[[#This Row],[C]],".",Tabela813[[#This Row],[O]],".",Tabela813[[#This Row],[E]],".",Tabela813[[#This Row],[D1]],".",Tabela813[[#This Row],[D2]],".",Tabela813[[#This Row],[D3]],".",Tabela813[[#This Row],[T]],".",Tabela813[[#This Row],[D4]]),"")</f>
        <v>1.7.1.4.54.0.0.00</v>
      </c>
      <c r="L948" s="27" t="s">
        <v>3850</v>
      </c>
      <c r="M948" s="21" t="str">
        <f t="shared" si="14"/>
        <v>S</v>
      </c>
      <c r="N948" s="21">
        <f>IF(VALUE(Tabela813[[#This Row],[RED]]) &gt; 0,1,0) + IF(VALUE(J948)&gt;0,8,IF(VALUE(I948)&gt;0,7,IF(VALUE(H948)&gt;0,6,IF(VALUE(G948)&gt;0,5,IF(VALUE(F948)&gt;0,4,IF(VALUE(E948)&gt;0,3,IF(VALUE(D948)&gt;0,2,1)))))))</f>
        <v>5</v>
      </c>
      <c r="O948" s="26" t="s">
        <v>55</v>
      </c>
      <c r="P948" s="1" t="s">
        <v>388</v>
      </c>
      <c r="Q948" s="1"/>
      <c r="R948" s="21"/>
      <c r="S948" s="7" t="str">
        <f>Tabela813[[#This Row],[NR]]&amp;" - "&amp;Tabela813[[#This Row],[Especificação]]</f>
        <v>1.7.1.4.54.0.0.00 - Transferências Referentes ao Programa Nacional de Inclusão de Jovens - Projovem</v>
      </c>
      <c r="T948" s="7" t="str">
        <f>Tabela813[[#This Row],[NR]]&amp;" - "&amp;Tabela813[[#This Row],[Especificação]]</f>
        <v>1.7.1.4.54.0.0.00 - Transferências Referentes ao Programa Nacional de Inclusão de Jovens - Projovem</v>
      </c>
      <c r="U948" s="7" t="str">
        <f>Tabela813[[#This Row],[NR]]&amp; " - "&amp;Tabela813[[#This Row],[Especificação]]</f>
        <v>1.7.1.4.54.0.0.00 - Transferências Referentes ao Programa Nacional de Inclusão de Jovens - Projovem</v>
      </c>
    </row>
    <row r="949" spans="1:21" ht="30" x14ac:dyDescent="0.25">
      <c r="A949" s="84"/>
      <c r="B949" s="73"/>
      <c r="C949" s="26" t="s">
        <v>1558</v>
      </c>
      <c r="D949" s="26" t="s">
        <v>1565</v>
      </c>
      <c r="E949" s="26" t="s">
        <v>1558</v>
      </c>
      <c r="F949" s="26" t="s">
        <v>1568</v>
      </c>
      <c r="G949" s="26" t="s">
        <v>1599</v>
      </c>
      <c r="H949" s="26" t="s">
        <v>1558</v>
      </c>
      <c r="I949" s="26" t="s">
        <v>1561</v>
      </c>
      <c r="J949" s="26" t="s">
        <v>1564</v>
      </c>
      <c r="K949" s="21" t="str">
        <f>IF(Tabela813[[#This Row],[C]]&lt;&gt;"",IF(Tabela813[[#This Row],[RED]]&lt;&gt;"",(Tabela813[[#This Row],[RED]] &amp; "."),"") &amp; CONCATENATE(Tabela813[[#This Row],[C]],".",Tabela813[[#This Row],[O]],".",Tabela813[[#This Row],[E]],".",Tabela813[[#This Row],[D1]],".",Tabela813[[#This Row],[D2]],".",Tabela813[[#This Row],[D3]],".",Tabela813[[#This Row],[T]],".",Tabela813[[#This Row],[D4]]),"")</f>
        <v>1.7.1.4.54.1.0.00</v>
      </c>
      <c r="L949" s="27" t="s">
        <v>3851</v>
      </c>
      <c r="M949" s="21" t="str">
        <f t="shared" si="14"/>
        <v>S</v>
      </c>
      <c r="N949" s="21">
        <f>IF(VALUE(Tabela813[[#This Row],[RED]]) &gt; 0,1,0) + IF(VALUE(J949)&gt;0,8,IF(VALUE(I949)&gt;0,7,IF(VALUE(H949)&gt;0,6,IF(VALUE(G949)&gt;0,5,IF(VALUE(F949)&gt;0,4,IF(VALUE(E949)&gt;0,3,IF(VALUE(D949)&gt;0,2,1)))))))</f>
        <v>6</v>
      </c>
      <c r="O949" s="26" t="s">
        <v>55</v>
      </c>
      <c r="P949" s="1" t="s">
        <v>389</v>
      </c>
      <c r="Q949" s="1" t="s">
        <v>102</v>
      </c>
      <c r="R949" s="21"/>
      <c r="S949" s="7" t="str">
        <f>Tabela813[[#This Row],[NR]]&amp;" - "&amp;Tabela813[[#This Row],[Especificação]]</f>
        <v>1.7.1.4.54.1.0.00 - Transferências Referentes ao Programa Nacional de Inclusão de Jovens - Projovem Urbano</v>
      </c>
      <c r="T949" s="7" t="str">
        <f>Tabela813[[#This Row],[NR]]&amp;" - "&amp;Tabela813[[#This Row],[Especificação]]</f>
        <v>1.7.1.4.54.1.0.00 - Transferências Referentes ao Programa Nacional de Inclusão de Jovens - Projovem Urbano</v>
      </c>
      <c r="U949" s="7" t="str">
        <f>Tabela813[[#This Row],[NR]]&amp; " - "&amp;Tabela813[[#This Row],[Especificação]]</f>
        <v>1.7.1.4.54.1.0.00 - Transferências Referentes ao Programa Nacional de Inclusão de Jovens - Projovem Urbano</v>
      </c>
    </row>
    <row r="950" spans="1:21" ht="30" x14ac:dyDescent="0.25">
      <c r="A950" s="84"/>
      <c r="B950" s="73"/>
      <c r="C950" s="26" t="s">
        <v>1558</v>
      </c>
      <c r="D950" s="26" t="s">
        <v>1565</v>
      </c>
      <c r="E950" s="26" t="s">
        <v>1558</v>
      </c>
      <c r="F950" s="26" t="s">
        <v>1568</v>
      </c>
      <c r="G950" s="26" t="s">
        <v>1599</v>
      </c>
      <c r="H950" s="26" t="s">
        <v>1558</v>
      </c>
      <c r="I950" s="26" t="s">
        <v>1558</v>
      </c>
      <c r="J950" s="26" t="s">
        <v>1564</v>
      </c>
      <c r="K950" s="21" t="str">
        <f>IF(Tabela813[[#This Row],[C]]&lt;&gt;"",IF(Tabela813[[#This Row],[RED]]&lt;&gt;"",(Tabela813[[#This Row],[RED]] &amp; "."),"") &amp; CONCATENATE(Tabela813[[#This Row],[C]],".",Tabela813[[#This Row],[O]],".",Tabela813[[#This Row],[E]],".",Tabela813[[#This Row],[D1]],".",Tabela813[[#This Row],[D2]],".",Tabela813[[#This Row],[D3]],".",Tabela813[[#This Row],[T]],".",Tabela813[[#This Row],[D4]]),"")</f>
        <v>1.7.1.4.54.1.1.00</v>
      </c>
      <c r="L950" s="27" t="s">
        <v>3852</v>
      </c>
      <c r="M950" s="21" t="str">
        <f t="shared" si="14"/>
        <v>A</v>
      </c>
      <c r="N950" s="21">
        <f>IF(VALUE(Tabela813[[#This Row],[RED]]) &gt; 0,1,0) + IF(VALUE(J950)&gt;0,8,IF(VALUE(I950)&gt;0,7,IF(VALUE(H950)&gt;0,6,IF(VALUE(G950)&gt;0,5,IF(VALUE(F950)&gt;0,4,IF(VALUE(E950)&gt;0,3,IF(VALUE(D950)&gt;0,2,1)))))))</f>
        <v>7</v>
      </c>
      <c r="O950" s="26" t="s">
        <v>55</v>
      </c>
      <c r="P950" s="1" t="s">
        <v>389</v>
      </c>
      <c r="Q950" s="1" t="s">
        <v>102</v>
      </c>
      <c r="R950" s="21"/>
      <c r="S950" s="7" t="str">
        <f>Tabela813[[#This Row],[NR]]&amp;" - "&amp;Tabela813[[#This Row],[Especificação]]</f>
        <v>1.7.1.4.54.1.1.00 - Transferências Referentes ao Programa Nacional de Inclusão de Jovens - Projovem Urbano - Principal</v>
      </c>
      <c r="T950" s="7" t="str">
        <f>Tabela813[[#This Row],[NR]]&amp;" - "&amp;Tabela813[[#This Row],[Especificação]]</f>
        <v>1.7.1.4.54.1.1.00 - Transferências Referentes ao Programa Nacional de Inclusão de Jovens - Projovem Urbano - Principal</v>
      </c>
      <c r="U950" s="7" t="str">
        <f>Tabela813[[#This Row],[NR]]&amp; " - "&amp;Tabela813[[#This Row],[Especificação]]</f>
        <v>1.7.1.4.54.1.1.00 - Transferências Referentes ao Programa Nacional de Inclusão de Jovens - Projovem Urbano - Principal</v>
      </c>
    </row>
    <row r="951" spans="1:21" ht="30" x14ac:dyDescent="0.25">
      <c r="A951" s="84"/>
      <c r="B951" s="73"/>
      <c r="C951" s="26" t="s">
        <v>1558</v>
      </c>
      <c r="D951" s="26" t="s">
        <v>1565</v>
      </c>
      <c r="E951" s="26" t="s">
        <v>1558</v>
      </c>
      <c r="F951" s="26" t="s">
        <v>1568</v>
      </c>
      <c r="G951" s="26" t="s">
        <v>1599</v>
      </c>
      <c r="H951" s="26" t="s">
        <v>1567</v>
      </c>
      <c r="I951" s="26" t="s">
        <v>1561</v>
      </c>
      <c r="J951" s="26" t="s">
        <v>1564</v>
      </c>
      <c r="K951" s="21" t="str">
        <f>IF(Tabela813[[#This Row],[C]]&lt;&gt;"",IF(Tabela813[[#This Row],[RED]]&lt;&gt;"",(Tabela813[[#This Row],[RED]] &amp; "."),"") &amp; CONCATENATE(Tabela813[[#This Row],[C]],".",Tabela813[[#This Row],[O]],".",Tabela813[[#This Row],[E]],".",Tabela813[[#This Row],[D1]],".",Tabela813[[#This Row],[D2]],".",Tabela813[[#This Row],[D3]],".",Tabela813[[#This Row],[T]],".",Tabela813[[#This Row],[D4]]),"")</f>
        <v>1.7.1.4.54.2.0.00</v>
      </c>
      <c r="L951" s="27" t="s">
        <v>3853</v>
      </c>
      <c r="M951" s="21" t="str">
        <f t="shared" si="14"/>
        <v>S</v>
      </c>
      <c r="N951" s="21">
        <f>IF(VALUE(Tabela813[[#This Row],[RED]]) &gt; 0,1,0) + IF(VALUE(J951)&gt;0,8,IF(VALUE(I951)&gt;0,7,IF(VALUE(H951)&gt;0,6,IF(VALUE(G951)&gt;0,5,IF(VALUE(F951)&gt;0,4,IF(VALUE(E951)&gt;0,3,IF(VALUE(D951)&gt;0,2,1)))))))</f>
        <v>6</v>
      </c>
      <c r="O951" s="26" t="s">
        <v>55</v>
      </c>
      <c r="P951" s="1" t="s">
        <v>390</v>
      </c>
      <c r="Q951" s="1" t="s">
        <v>102</v>
      </c>
      <c r="R951" s="21"/>
      <c r="S951" s="7" t="str">
        <f>Tabela813[[#This Row],[NR]]&amp;" - "&amp;Tabela813[[#This Row],[Especificação]]</f>
        <v>1.7.1.4.54.2.0.00 - Transferências Referentes ao Programa Nacional de Inclusão de Jovens - Projovem Campo</v>
      </c>
      <c r="T951" s="7" t="str">
        <f>Tabela813[[#This Row],[NR]]&amp;" - "&amp;Tabela813[[#This Row],[Especificação]]</f>
        <v>1.7.1.4.54.2.0.00 - Transferências Referentes ao Programa Nacional de Inclusão de Jovens - Projovem Campo</v>
      </c>
      <c r="U951" s="7" t="str">
        <f>Tabela813[[#This Row],[NR]]&amp; " - "&amp;Tabela813[[#This Row],[Especificação]]</f>
        <v>1.7.1.4.54.2.0.00 - Transferências Referentes ao Programa Nacional de Inclusão de Jovens - Projovem Campo</v>
      </c>
    </row>
    <row r="952" spans="1:21" ht="30" x14ac:dyDescent="0.25">
      <c r="A952" s="84"/>
      <c r="B952" s="73"/>
      <c r="C952" s="26" t="s">
        <v>1558</v>
      </c>
      <c r="D952" s="26" t="s">
        <v>1565</v>
      </c>
      <c r="E952" s="26" t="s">
        <v>1558</v>
      </c>
      <c r="F952" s="26" t="s">
        <v>1568</v>
      </c>
      <c r="G952" s="26" t="s">
        <v>1599</v>
      </c>
      <c r="H952" s="26" t="s">
        <v>1567</v>
      </c>
      <c r="I952" s="26" t="s">
        <v>1558</v>
      </c>
      <c r="J952" s="26" t="s">
        <v>1564</v>
      </c>
      <c r="K952" s="21" t="str">
        <f>IF(Tabela813[[#This Row],[C]]&lt;&gt;"",IF(Tabela813[[#This Row],[RED]]&lt;&gt;"",(Tabela813[[#This Row],[RED]] &amp; "."),"") &amp; CONCATENATE(Tabela813[[#This Row],[C]],".",Tabela813[[#This Row],[O]],".",Tabela813[[#This Row],[E]],".",Tabela813[[#This Row],[D1]],".",Tabela813[[#This Row],[D2]],".",Tabela813[[#This Row],[D3]],".",Tabela813[[#This Row],[T]],".",Tabela813[[#This Row],[D4]]),"")</f>
        <v>1.7.1.4.54.2.1.00</v>
      </c>
      <c r="L952" s="27" t="s">
        <v>3854</v>
      </c>
      <c r="M952" s="21" t="str">
        <f t="shared" si="14"/>
        <v>A</v>
      </c>
      <c r="N952" s="21">
        <f>IF(VALUE(Tabela813[[#This Row],[RED]]) &gt; 0,1,0) + IF(VALUE(J952)&gt;0,8,IF(VALUE(I952)&gt;0,7,IF(VALUE(H952)&gt;0,6,IF(VALUE(G952)&gt;0,5,IF(VALUE(F952)&gt;0,4,IF(VALUE(E952)&gt;0,3,IF(VALUE(D952)&gt;0,2,1)))))))</f>
        <v>7</v>
      </c>
      <c r="O952" s="26" t="s">
        <v>55</v>
      </c>
      <c r="P952" s="1" t="s">
        <v>390</v>
      </c>
      <c r="Q952" s="1" t="s">
        <v>102</v>
      </c>
      <c r="R952" s="21"/>
      <c r="S952" s="7" t="str">
        <f>Tabela813[[#This Row],[NR]]&amp;" - "&amp;Tabela813[[#This Row],[Especificação]]</f>
        <v>1.7.1.4.54.2.1.00 - Transferências Referentes ao Programa Nacional de Inclusão de Jovens - Projovem Campo - Principal</v>
      </c>
      <c r="T952" s="7" t="str">
        <f>Tabela813[[#This Row],[NR]]&amp;" - "&amp;Tabela813[[#This Row],[Especificação]]</f>
        <v>1.7.1.4.54.2.1.00 - Transferências Referentes ao Programa Nacional de Inclusão de Jovens - Projovem Campo - Principal</v>
      </c>
      <c r="U952" s="7" t="str">
        <f>Tabela813[[#This Row],[NR]]&amp; " - "&amp;Tabela813[[#This Row],[Especificação]]</f>
        <v>1.7.1.4.54.2.1.00 - Transferências Referentes ao Programa Nacional de Inclusão de Jovens - Projovem Campo - Principal</v>
      </c>
    </row>
    <row r="953" spans="1:21" ht="30" x14ac:dyDescent="0.25">
      <c r="A953" s="84"/>
      <c r="B953" s="73"/>
      <c r="C953" s="26" t="s">
        <v>1558</v>
      </c>
      <c r="D953" s="26" t="s">
        <v>1565</v>
      </c>
      <c r="E953" s="26" t="s">
        <v>1558</v>
      </c>
      <c r="F953" s="26" t="s">
        <v>1568</v>
      </c>
      <c r="G953" s="26" t="s">
        <v>1600</v>
      </c>
      <c r="H953" s="26" t="s">
        <v>1561</v>
      </c>
      <c r="I953" s="26" t="s">
        <v>1561</v>
      </c>
      <c r="J953" s="26" t="s">
        <v>1564</v>
      </c>
      <c r="K953" s="21" t="str">
        <f>IF(Tabela813[[#This Row],[C]]&lt;&gt;"",IF(Tabela813[[#This Row],[RED]]&lt;&gt;"",(Tabela813[[#This Row],[RED]] &amp; "."),"") &amp; CONCATENATE(Tabela813[[#This Row],[C]],".",Tabela813[[#This Row],[O]],".",Tabela813[[#This Row],[E]],".",Tabela813[[#This Row],[D1]],".",Tabela813[[#This Row],[D2]],".",Tabela813[[#This Row],[D3]],".",Tabela813[[#This Row],[T]],".",Tabela813[[#This Row],[D4]]),"")</f>
        <v>1.7.1.4.55.0.0.00</v>
      </c>
      <c r="L953" s="27" t="s">
        <v>3855</v>
      </c>
      <c r="M953" s="21" t="str">
        <f t="shared" si="14"/>
        <v>S</v>
      </c>
      <c r="N953" s="21">
        <f>IF(VALUE(Tabela813[[#This Row],[RED]]) &gt; 0,1,0) + IF(VALUE(J953)&gt;0,8,IF(VALUE(I953)&gt;0,7,IF(VALUE(H953)&gt;0,6,IF(VALUE(G953)&gt;0,5,IF(VALUE(F953)&gt;0,4,IF(VALUE(E953)&gt;0,3,IF(VALUE(D953)&gt;0,2,1)))))))</f>
        <v>5</v>
      </c>
      <c r="O953" s="26" t="s">
        <v>55</v>
      </c>
      <c r="P953" s="1" t="s">
        <v>391</v>
      </c>
      <c r="Q953" s="1" t="s">
        <v>102</v>
      </c>
      <c r="R953" s="21"/>
      <c r="S953" s="7" t="str">
        <f>Tabela813[[#This Row],[NR]]&amp;" - "&amp;Tabela813[[#This Row],[Especificação]]</f>
        <v>1.7.1.4.55.0.0.00 - Transferências Referentes ao Programa Brasil Alfabetizado - PBA</v>
      </c>
      <c r="T953" s="7" t="str">
        <f>Tabela813[[#This Row],[NR]]&amp;" - "&amp;Tabela813[[#This Row],[Especificação]]</f>
        <v>1.7.1.4.55.0.0.00 - Transferências Referentes ao Programa Brasil Alfabetizado - PBA</v>
      </c>
      <c r="U953" s="7" t="str">
        <f>Tabela813[[#This Row],[NR]]&amp; " - "&amp;Tabela813[[#This Row],[Especificação]]</f>
        <v>1.7.1.4.55.0.0.00 - Transferências Referentes ao Programa Brasil Alfabetizado - PBA</v>
      </c>
    </row>
    <row r="954" spans="1:21" ht="30" x14ac:dyDescent="0.25">
      <c r="A954" s="84"/>
      <c r="B954" s="73"/>
      <c r="C954" s="26" t="s">
        <v>1558</v>
      </c>
      <c r="D954" s="26" t="s">
        <v>1565</v>
      </c>
      <c r="E954" s="26" t="s">
        <v>1558</v>
      </c>
      <c r="F954" s="26" t="s">
        <v>1568</v>
      </c>
      <c r="G954" s="26" t="s">
        <v>1600</v>
      </c>
      <c r="H954" s="26" t="s">
        <v>1561</v>
      </c>
      <c r="I954" s="26" t="s">
        <v>1558</v>
      </c>
      <c r="J954" s="26" t="s">
        <v>1564</v>
      </c>
      <c r="K954" s="21" t="str">
        <f>IF(Tabela813[[#This Row],[C]]&lt;&gt;"",IF(Tabela813[[#This Row],[RED]]&lt;&gt;"",(Tabela813[[#This Row],[RED]] &amp; "."),"") &amp; CONCATENATE(Tabela813[[#This Row],[C]],".",Tabela813[[#This Row],[O]],".",Tabela813[[#This Row],[E]],".",Tabela813[[#This Row],[D1]],".",Tabela813[[#This Row],[D2]],".",Tabela813[[#This Row],[D3]],".",Tabela813[[#This Row],[T]],".",Tabela813[[#This Row],[D4]]),"")</f>
        <v>1.7.1.4.55.0.1.00</v>
      </c>
      <c r="L954" s="27" t="s">
        <v>3856</v>
      </c>
      <c r="M954" s="21" t="str">
        <f t="shared" si="14"/>
        <v>A</v>
      </c>
      <c r="N954" s="21">
        <f>IF(VALUE(Tabela813[[#This Row],[RED]]) &gt; 0,1,0) + IF(VALUE(J954)&gt;0,8,IF(VALUE(I954)&gt;0,7,IF(VALUE(H954)&gt;0,6,IF(VALUE(G954)&gt;0,5,IF(VALUE(F954)&gt;0,4,IF(VALUE(E954)&gt;0,3,IF(VALUE(D954)&gt;0,2,1)))))))</f>
        <v>7</v>
      </c>
      <c r="O954" s="26" t="s">
        <v>55</v>
      </c>
      <c r="P954" s="1" t="s">
        <v>391</v>
      </c>
      <c r="Q954" s="1" t="s">
        <v>102</v>
      </c>
      <c r="R954" s="21"/>
      <c r="S954" s="7" t="str">
        <f>Tabela813[[#This Row],[NR]]&amp;" - "&amp;Tabela813[[#This Row],[Especificação]]</f>
        <v>1.7.1.4.55.0.1.00 - Transferências Referentes ao Programa Brasil Alfabetizado - PBA - Principal</v>
      </c>
      <c r="T954" s="7" t="str">
        <f>Tabela813[[#This Row],[NR]]&amp;" - "&amp;Tabela813[[#This Row],[Especificação]]</f>
        <v>1.7.1.4.55.0.1.00 - Transferências Referentes ao Programa Brasil Alfabetizado - PBA - Principal</v>
      </c>
      <c r="U954" s="7" t="str">
        <f>Tabela813[[#This Row],[NR]]&amp; " - "&amp;Tabela813[[#This Row],[Especificação]]</f>
        <v>1.7.1.4.55.0.1.00 - Transferências Referentes ao Programa Brasil Alfabetizado - PBA - Principal</v>
      </c>
    </row>
    <row r="955" spans="1:21" ht="45" x14ac:dyDescent="0.25">
      <c r="A955" s="84"/>
      <c r="B955" s="73"/>
      <c r="C955" s="26" t="s">
        <v>1558</v>
      </c>
      <c r="D955" s="26" t="s">
        <v>1565</v>
      </c>
      <c r="E955" s="26" t="s">
        <v>1558</v>
      </c>
      <c r="F955" s="26" t="s">
        <v>1568</v>
      </c>
      <c r="G955" s="26" t="s">
        <v>1601</v>
      </c>
      <c r="H955" s="26" t="s">
        <v>1561</v>
      </c>
      <c r="I955" s="26" t="s">
        <v>1561</v>
      </c>
      <c r="J955" s="26" t="s">
        <v>1564</v>
      </c>
      <c r="K955" s="21" t="str">
        <f>IF(Tabela813[[#This Row],[C]]&lt;&gt;"",IF(Tabela813[[#This Row],[RED]]&lt;&gt;"",(Tabela813[[#This Row],[RED]] &amp; "."),"") &amp; CONCATENATE(Tabela813[[#This Row],[C]],".",Tabela813[[#This Row],[O]],".",Tabela813[[#This Row],[E]],".",Tabela813[[#This Row],[D1]],".",Tabela813[[#This Row],[D2]],".",Tabela813[[#This Row],[D3]],".",Tabela813[[#This Row],[T]],".",Tabela813[[#This Row],[D4]]),"")</f>
        <v>1.7.1.4.56.0.0.00</v>
      </c>
      <c r="L955" s="27" t="s">
        <v>3857</v>
      </c>
      <c r="M955" s="21" t="str">
        <f t="shared" ref="M955:M1018" si="15">IF(N955 &lt; N956,"S","A")</f>
        <v>S</v>
      </c>
      <c r="N955" s="21">
        <f>IF(VALUE(Tabela813[[#This Row],[RED]]) &gt; 0,1,0) + IF(VALUE(J955)&gt;0,8,IF(VALUE(I955)&gt;0,7,IF(VALUE(H955)&gt;0,6,IF(VALUE(G955)&gt;0,5,IF(VALUE(F955)&gt;0,4,IF(VALUE(E955)&gt;0,3,IF(VALUE(D955)&gt;0,2,1)))))))</f>
        <v>5</v>
      </c>
      <c r="O955" s="26" t="s">
        <v>55</v>
      </c>
      <c r="P955" s="1" t="s">
        <v>392</v>
      </c>
      <c r="Q955" s="1" t="s">
        <v>102</v>
      </c>
      <c r="R955" s="21"/>
      <c r="S955" s="7" t="str">
        <f>Tabela813[[#This Row],[NR]]&amp;" - "&amp;Tabela813[[#This Row],[Especificação]]</f>
        <v>1.7.1.4.56.0.0.00 - Transferências Referentes ao Programa de Apoio aos Sistemas de Ensino para Atendimento à Educação de Jovens e Adultos - Peja</v>
      </c>
      <c r="T955" s="7" t="str">
        <f>Tabela813[[#This Row],[NR]]&amp;" - "&amp;Tabela813[[#This Row],[Especificação]]</f>
        <v>1.7.1.4.56.0.0.00 - Transferências Referentes ao Programa de Apoio aos Sistemas de Ensino para Atendimento à Educação de Jovens e Adultos - Peja</v>
      </c>
      <c r="U955" s="7" t="str">
        <f>Tabela813[[#This Row],[NR]]&amp; " - "&amp;Tabela813[[#This Row],[Especificação]]</f>
        <v>1.7.1.4.56.0.0.00 - Transferências Referentes ao Programa de Apoio aos Sistemas de Ensino para Atendimento à Educação de Jovens e Adultos - Peja</v>
      </c>
    </row>
    <row r="956" spans="1:21" ht="45" x14ac:dyDescent="0.25">
      <c r="A956" s="84"/>
      <c r="B956" s="73"/>
      <c r="C956" s="26" t="s">
        <v>1558</v>
      </c>
      <c r="D956" s="26" t="s">
        <v>1565</v>
      </c>
      <c r="E956" s="26" t="s">
        <v>1558</v>
      </c>
      <c r="F956" s="26" t="s">
        <v>1568</v>
      </c>
      <c r="G956" s="26" t="s">
        <v>1601</v>
      </c>
      <c r="H956" s="26" t="s">
        <v>1561</v>
      </c>
      <c r="I956" s="26" t="s">
        <v>1558</v>
      </c>
      <c r="J956" s="26" t="s">
        <v>1564</v>
      </c>
      <c r="K956" s="21" t="str">
        <f>IF(Tabela813[[#This Row],[C]]&lt;&gt;"",IF(Tabela813[[#This Row],[RED]]&lt;&gt;"",(Tabela813[[#This Row],[RED]] &amp; "."),"") &amp; CONCATENATE(Tabela813[[#This Row],[C]],".",Tabela813[[#This Row],[O]],".",Tabela813[[#This Row],[E]],".",Tabela813[[#This Row],[D1]],".",Tabela813[[#This Row],[D2]],".",Tabela813[[#This Row],[D3]],".",Tabela813[[#This Row],[T]],".",Tabela813[[#This Row],[D4]]),"")</f>
        <v>1.7.1.4.56.0.1.00</v>
      </c>
      <c r="L956" s="27" t="s">
        <v>3858</v>
      </c>
      <c r="M956" s="21" t="str">
        <f t="shared" si="15"/>
        <v>A</v>
      </c>
      <c r="N956" s="21">
        <f>IF(VALUE(Tabela813[[#This Row],[RED]]) &gt; 0,1,0) + IF(VALUE(J956)&gt;0,8,IF(VALUE(I956)&gt;0,7,IF(VALUE(H956)&gt;0,6,IF(VALUE(G956)&gt;0,5,IF(VALUE(F956)&gt;0,4,IF(VALUE(E956)&gt;0,3,IF(VALUE(D956)&gt;0,2,1)))))))</f>
        <v>7</v>
      </c>
      <c r="O956" s="26" t="s">
        <v>55</v>
      </c>
      <c r="P956" s="1" t="s">
        <v>392</v>
      </c>
      <c r="Q956" s="1" t="s">
        <v>102</v>
      </c>
      <c r="R956" s="21"/>
      <c r="S956" s="7" t="str">
        <f>Tabela813[[#This Row],[NR]]&amp;" - "&amp;Tabela813[[#This Row],[Especificação]]</f>
        <v>1.7.1.4.56.0.1.00 - Transferências Referentes ao Programa de Apoio aos Sistemas de Ensino para Atendimento à Educação de Jovens e Adultos - Peja - Principal</v>
      </c>
      <c r="T956" s="7" t="str">
        <f>Tabela813[[#This Row],[NR]]&amp;" - "&amp;Tabela813[[#This Row],[Especificação]]</f>
        <v>1.7.1.4.56.0.1.00 - Transferências Referentes ao Programa de Apoio aos Sistemas de Ensino para Atendimento à Educação de Jovens e Adultos - Peja - Principal</v>
      </c>
      <c r="U956" s="7" t="str">
        <f>Tabela813[[#This Row],[NR]]&amp; " - "&amp;Tabela813[[#This Row],[Especificação]]</f>
        <v>1.7.1.4.56.0.1.00 - Transferências Referentes ao Programa de Apoio aos Sistemas de Ensino para Atendimento à Educação de Jovens e Adultos - Peja - Principal</v>
      </c>
    </row>
    <row r="957" spans="1:21" ht="30" x14ac:dyDescent="0.25">
      <c r="A957" s="84"/>
      <c r="B957" s="73"/>
      <c r="C957" s="26" t="s">
        <v>1558</v>
      </c>
      <c r="D957" s="26" t="s">
        <v>1565</v>
      </c>
      <c r="E957" s="26" t="s">
        <v>1558</v>
      </c>
      <c r="F957" s="26" t="s">
        <v>1568</v>
      </c>
      <c r="G957" s="26" t="s">
        <v>1634</v>
      </c>
      <c r="H957" s="26" t="s">
        <v>1561</v>
      </c>
      <c r="I957" s="26" t="s">
        <v>1561</v>
      </c>
      <c r="J957" s="26" t="s">
        <v>1564</v>
      </c>
      <c r="K957" s="21" t="str">
        <f>IF(Tabela813[[#This Row],[C]]&lt;&gt;"",IF(Tabela813[[#This Row],[RED]]&lt;&gt;"",(Tabela813[[#This Row],[RED]] &amp; "."),"") &amp; CONCATENATE(Tabela813[[#This Row],[C]],".",Tabela813[[#This Row],[O]],".",Tabela813[[#This Row],[E]],".",Tabela813[[#This Row],[D1]],".",Tabela813[[#This Row],[D2]],".",Tabela813[[#This Row],[D3]],".",Tabela813[[#This Row],[T]],".",Tabela813[[#This Row],[D4]]),"")</f>
        <v>1.7.1.4.57.0.0.00</v>
      </c>
      <c r="L957" s="27" t="s">
        <v>6676</v>
      </c>
      <c r="M957" s="21" t="str">
        <f t="shared" si="15"/>
        <v>S</v>
      </c>
      <c r="N957" s="21">
        <f>IF(VALUE(Tabela813[[#This Row],[RED]]) &gt; 0,1,0) + IF(VALUE(J957)&gt;0,8,IF(VALUE(I957)&gt;0,7,IF(VALUE(H957)&gt;0,6,IF(VALUE(G957)&gt;0,5,IF(VALUE(F957)&gt;0,4,IF(VALUE(E957)&gt;0,3,IF(VALUE(D957)&gt;0,2,1)))))))</f>
        <v>5</v>
      </c>
      <c r="O957" s="26" t="s">
        <v>55</v>
      </c>
      <c r="P957" s="1" t="s">
        <v>393</v>
      </c>
      <c r="Q957" s="1"/>
      <c r="R957" s="21"/>
      <c r="S957" s="7" t="str">
        <f>Tabela813[[#This Row],[NR]]&amp;" - "&amp;Tabela813[[#This Row],[Especificação]]</f>
        <v>1.7.1.4.57.0.0.00 - Transferências Referentes ao Programa Nacional de Saúde do Escolar - Pnse</v>
      </c>
      <c r="T957" s="7" t="str">
        <f>Tabela813[[#This Row],[NR]]&amp;" - "&amp;Tabela813[[#This Row],[Especificação]]</f>
        <v>1.7.1.4.57.0.0.00 - Transferências Referentes ao Programa Nacional de Saúde do Escolar - Pnse</v>
      </c>
      <c r="U957" s="7" t="str">
        <f>Tabela813[[#This Row],[NR]]&amp; " - "&amp;Tabela813[[#This Row],[Especificação]]</f>
        <v>1.7.1.4.57.0.0.00 - Transferências Referentes ao Programa Nacional de Saúde do Escolar - Pnse</v>
      </c>
    </row>
    <row r="958" spans="1:21" ht="30" x14ac:dyDescent="0.25">
      <c r="A958" s="297"/>
      <c r="B958" s="73"/>
      <c r="C958" s="26" t="s">
        <v>1558</v>
      </c>
      <c r="D958" s="26" t="s">
        <v>1565</v>
      </c>
      <c r="E958" s="26" t="s">
        <v>1558</v>
      </c>
      <c r="F958" s="26" t="s">
        <v>1568</v>
      </c>
      <c r="G958" s="26" t="s">
        <v>1634</v>
      </c>
      <c r="H958" s="26" t="s">
        <v>1561</v>
      </c>
      <c r="I958" s="26" t="s">
        <v>1558</v>
      </c>
      <c r="J958" s="26" t="s">
        <v>1564</v>
      </c>
      <c r="K958" s="21" t="str">
        <f>IF(Tabela813[[#This Row],[C]]&lt;&gt;"",IF(Tabela813[[#This Row],[RED]]&lt;&gt;"",(Tabela813[[#This Row],[RED]] &amp; "."),"") &amp; CONCATENATE(Tabela813[[#This Row],[C]],".",Tabela813[[#This Row],[O]],".",Tabela813[[#This Row],[E]],".",Tabela813[[#This Row],[D1]],".",Tabela813[[#This Row],[D2]],".",Tabela813[[#This Row],[D3]],".",Tabela813[[#This Row],[T]],".",Tabela813[[#This Row],[D4]]),"")</f>
        <v>1.7.1.4.57.0.1.00</v>
      </c>
      <c r="L958" s="27" t="s">
        <v>6677</v>
      </c>
      <c r="M958" s="21" t="str">
        <f t="shared" si="15"/>
        <v>A</v>
      </c>
      <c r="N958" s="21">
        <f>IF(VALUE(Tabela813[[#This Row],[RED]]) &gt; 0,1,0) + IF(VALUE(J958)&gt;0,8,IF(VALUE(I958)&gt;0,7,IF(VALUE(H958)&gt;0,6,IF(VALUE(G958)&gt;0,5,IF(VALUE(F958)&gt;0,4,IF(VALUE(E958)&gt;0,3,IF(VALUE(D958)&gt;0,2,1)))))))</f>
        <v>7</v>
      </c>
      <c r="O958" s="26" t="s">
        <v>55</v>
      </c>
      <c r="P958" s="1" t="s">
        <v>393</v>
      </c>
      <c r="Q958" s="1"/>
      <c r="R958" s="21"/>
      <c r="S958" s="7" t="str">
        <f>Tabela813[[#This Row],[NR]]&amp;" - "&amp;Tabela813[[#This Row],[Especificação]]</f>
        <v>1.7.1.4.57.0.1.00 - Transferências Referentes ao Programa Nacional de Saúde do Escolar - Pnse - Principal</v>
      </c>
      <c r="T958" s="7" t="str">
        <f>Tabela813[[#This Row],[NR]]&amp;" - "&amp;Tabela813[[#This Row],[Especificação]]</f>
        <v>1.7.1.4.57.0.1.00 - Transferências Referentes ao Programa Nacional de Saúde do Escolar - Pnse - Principal</v>
      </c>
      <c r="U958" s="7" t="str">
        <f>Tabela813[[#This Row],[NR]]&amp; " - "&amp;Tabela813[[#This Row],[Especificação]]</f>
        <v>1.7.1.4.57.0.1.00 - Transferências Referentes ao Programa Nacional de Saúde do Escolar - Pnse - Principal</v>
      </c>
    </row>
    <row r="959" spans="1:21" ht="30" x14ac:dyDescent="0.25">
      <c r="A959" s="297"/>
      <c r="B959" s="73"/>
      <c r="C959" s="26" t="s">
        <v>1558</v>
      </c>
      <c r="D959" s="26" t="s">
        <v>1565</v>
      </c>
      <c r="E959" s="26" t="s">
        <v>1558</v>
      </c>
      <c r="F959" s="26" t="s">
        <v>1568</v>
      </c>
      <c r="G959" s="26" t="s">
        <v>1635</v>
      </c>
      <c r="H959" s="26" t="s">
        <v>1561</v>
      </c>
      <c r="I959" s="26" t="s">
        <v>1561</v>
      </c>
      <c r="J959" s="26" t="s">
        <v>1564</v>
      </c>
      <c r="K959" s="21" t="str">
        <f>IF(Tabela813[[#This Row],[C]]&lt;&gt;"",IF(Tabela813[[#This Row],[RED]]&lt;&gt;"",(Tabela813[[#This Row],[RED]] &amp; "."),"") &amp; CONCATENATE(Tabela813[[#This Row],[C]],".",Tabela813[[#This Row],[O]],".",Tabela813[[#This Row],[E]],".",Tabela813[[#This Row],[D1]],".",Tabela813[[#This Row],[D2]],".",Tabela813[[#This Row],[D3]],".",Tabela813[[#This Row],[T]],".",Tabela813[[#This Row],[D4]]),"")</f>
        <v>1.7.1.4.58.0.0.00</v>
      </c>
      <c r="L959" s="27" t="s">
        <v>3859</v>
      </c>
      <c r="M959" s="21" t="str">
        <f t="shared" si="15"/>
        <v>S</v>
      </c>
      <c r="N959" s="21">
        <f>IF(VALUE(Tabela813[[#This Row],[RED]]) &gt; 0,1,0) + IF(VALUE(J959)&gt;0,8,IF(VALUE(I959)&gt;0,7,IF(VALUE(H959)&gt;0,6,IF(VALUE(G959)&gt;0,5,IF(VALUE(F959)&gt;0,4,IF(VALUE(E959)&gt;0,3,IF(VALUE(D959)&gt;0,2,1)))))))</f>
        <v>5</v>
      </c>
      <c r="O959" s="26" t="s">
        <v>55</v>
      </c>
      <c r="P959" s="1" t="s">
        <v>394</v>
      </c>
      <c r="Q959" s="1"/>
      <c r="R959" s="21"/>
      <c r="S959" s="7" t="str">
        <f>Tabela813[[#This Row],[NR]]&amp;" - "&amp;Tabela813[[#This Row],[Especificação]]</f>
        <v>1.7.1.4.58.0.0.00 - Transferências Referentes ao Programa de Apoio a Aquisição de Equipamentos para a Rede Pública de Ensino Fundamental</v>
      </c>
      <c r="T959" s="7" t="str">
        <f>Tabela813[[#This Row],[NR]]&amp;" - "&amp;Tabela813[[#This Row],[Especificação]]</f>
        <v>1.7.1.4.58.0.0.00 - Transferências Referentes ao Programa de Apoio a Aquisição de Equipamentos para a Rede Pública de Ensino Fundamental</v>
      </c>
      <c r="U959" s="7" t="str">
        <f>Tabela813[[#This Row],[NR]]&amp; " - "&amp;Tabela813[[#This Row],[Especificação]]</f>
        <v>1.7.1.4.58.0.0.00 - Transferências Referentes ao Programa de Apoio a Aquisição de Equipamentos para a Rede Pública de Ensino Fundamental</v>
      </c>
    </row>
    <row r="960" spans="1:21" ht="30" x14ac:dyDescent="0.25">
      <c r="A960" s="85"/>
      <c r="B960" s="73"/>
      <c r="C960" s="26" t="s">
        <v>1558</v>
      </c>
      <c r="D960" s="26" t="s">
        <v>1565</v>
      </c>
      <c r="E960" s="26" t="s">
        <v>1558</v>
      </c>
      <c r="F960" s="26" t="s">
        <v>1568</v>
      </c>
      <c r="G960" s="26" t="s">
        <v>1635</v>
      </c>
      <c r="H960" s="26" t="s">
        <v>1561</v>
      </c>
      <c r="I960" s="26" t="s">
        <v>1558</v>
      </c>
      <c r="J960" s="26" t="s">
        <v>1564</v>
      </c>
      <c r="K960" s="21" t="str">
        <f>IF(Tabela813[[#This Row],[C]]&lt;&gt;"",IF(Tabela813[[#This Row],[RED]]&lt;&gt;"",(Tabela813[[#This Row],[RED]] &amp; "."),"") &amp; CONCATENATE(Tabela813[[#This Row],[C]],".",Tabela813[[#This Row],[O]],".",Tabela813[[#This Row],[E]],".",Tabela813[[#This Row],[D1]],".",Tabela813[[#This Row],[D2]],".",Tabela813[[#This Row],[D3]],".",Tabela813[[#This Row],[T]],".",Tabela813[[#This Row],[D4]]),"")</f>
        <v>1.7.1.4.58.0.1.00</v>
      </c>
      <c r="L960" s="27" t="s">
        <v>3860</v>
      </c>
      <c r="M960" s="21" t="str">
        <f t="shared" si="15"/>
        <v>A</v>
      </c>
      <c r="N960" s="21">
        <f>IF(VALUE(Tabela813[[#This Row],[RED]]) &gt; 0,1,0) + IF(VALUE(J960)&gt;0,8,IF(VALUE(I960)&gt;0,7,IF(VALUE(H960)&gt;0,6,IF(VALUE(G960)&gt;0,5,IF(VALUE(F960)&gt;0,4,IF(VALUE(E960)&gt;0,3,IF(VALUE(D960)&gt;0,2,1)))))))</f>
        <v>7</v>
      </c>
      <c r="O960" s="26" t="s">
        <v>55</v>
      </c>
      <c r="P960" s="1" t="s">
        <v>394</v>
      </c>
      <c r="Q960" s="1"/>
      <c r="R960" s="21"/>
      <c r="S960" s="7" t="str">
        <f>Tabela813[[#This Row],[NR]]&amp;" - "&amp;Tabela813[[#This Row],[Especificação]]</f>
        <v>1.7.1.4.58.0.1.00 - Transferências Referentes ao Programa de Apoio a Aquisição de Equipamentos para a Rede Pública de Ensino Fundamental - Principal</v>
      </c>
      <c r="T960" s="7" t="str">
        <f>Tabela813[[#This Row],[NR]]&amp;" - "&amp;Tabela813[[#This Row],[Especificação]]</f>
        <v>1.7.1.4.58.0.1.00 - Transferências Referentes ao Programa de Apoio a Aquisição de Equipamentos para a Rede Pública de Ensino Fundamental - Principal</v>
      </c>
      <c r="U960" s="7" t="str">
        <f>Tabela813[[#This Row],[NR]]&amp; " - "&amp;Tabela813[[#This Row],[Especificação]]</f>
        <v>1.7.1.4.58.0.1.00 - Transferências Referentes ao Programa de Apoio a Aquisição de Equipamentos para a Rede Pública de Ensino Fundamental - Principal</v>
      </c>
    </row>
    <row r="961" spans="1:21" ht="30" x14ac:dyDescent="0.25">
      <c r="A961" s="85"/>
      <c r="B961" s="73"/>
      <c r="C961" s="26" t="s">
        <v>1558</v>
      </c>
      <c r="D961" s="26" t="s">
        <v>1565</v>
      </c>
      <c r="E961" s="26" t="s">
        <v>1558</v>
      </c>
      <c r="F961" s="26" t="s">
        <v>1568</v>
      </c>
      <c r="G961" s="26" t="s">
        <v>1636</v>
      </c>
      <c r="H961" s="26" t="s">
        <v>1561</v>
      </c>
      <c r="I961" s="26" t="s">
        <v>1561</v>
      </c>
      <c r="J961" s="26" t="s">
        <v>1564</v>
      </c>
      <c r="K961" s="21" t="str">
        <f>IF(Tabela813[[#This Row],[C]]&lt;&gt;"",IF(Tabela813[[#This Row],[RED]]&lt;&gt;"",(Tabela813[[#This Row],[RED]] &amp; "."),"") &amp; CONCATENATE(Tabela813[[#This Row],[C]],".",Tabela813[[#This Row],[O]],".",Tabela813[[#This Row],[E]],".",Tabela813[[#This Row],[D1]],".",Tabela813[[#This Row],[D2]],".",Tabela813[[#This Row],[D3]],".",Tabela813[[#This Row],[T]],".",Tabela813[[#This Row],[D4]]),"")</f>
        <v>1.7.1.4.59.0.0.00</v>
      </c>
      <c r="L961" s="27" t="s">
        <v>6678</v>
      </c>
      <c r="M961" s="21" t="str">
        <f t="shared" si="15"/>
        <v>S</v>
      </c>
      <c r="N961" s="21">
        <f>IF(VALUE(Tabela813[[#This Row],[RED]]) &gt; 0,1,0) + IF(VALUE(J961)&gt;0,8,IF(VALUE(I961)&gt;0,7,IF(VALUE(H961)&gt;0,6,IF(VALUE(G961)&gt;0,5,IF(VALUE(F961)&gt;0,4,IF(VALUE(E961)&gt;0,3,IF(VALUE(D961)&gt;0,2,1)))))))</f>
        <v>5</v>
      </c>
      <c r="O961" s="26" t="s">
        <v>55</v>
      </c>
      <c r="P961" s="1" t="s">
        <v>395</v>
      </c>
      <c r="Q961" s="1"/>
      <c r="R961" s="21"/>
      <c r="S961" s="7" t="str">
        <f>Tabela813[[#This Row],[NR]]&amp;" - "&amp;Tabela813[[#This Row],[Especificação]]</f>
        <v>1.7.1.4.59.0.0.00 - Transferências Referentes ao Programa de Apoio à Reestruturação da Rede Física Pública da Educação Básica - Reestfísica</v>
      </c>
      <c r="T961" s="7" t="str">
        <f>Tabela813[[#This Row],[NR]]&amp;" - "&amp;Tabela813[[#This Row],[Especificação]]</f>
        <v>1.7.1.4.59.0.0.00 - Transferências Referentes ao Programa de Apoio à Reestruturação da Rede Física Pública da Educação Básica - Reestfísica</v>
      </c>
      <c r="U961" s="7" t="str">
        <f>Tabela813[[#This Row],[NR]]&amp; " - "&amp;Tabela813[[#This Row],[Especificação]]</f>
        <v>1.7.1.4.59.0.0.00 - Transferências Referentes ao Programa de Apoio à Reestruturação da Rede Física Pública da Educação Básica - Reestfísica</v>
      </c>
    </row>
    <row r="962" spans="1:21" ht="30" x14ac:dyDescent="0.25">
      <c r="A962" s="85"/>
      <c r="B962" s="73"/>
      <c r="C962" s="26" t="s">
        <v>1558</v>
      </c>
      <c r="D962" s="26" t="s">
        <v>1565</v>
      </c>
      <c r="E962" s="26" t="s">
        <v>1558</v>
      </c>
      <c r="F962" s="26" t="s">
        <v>1568</v>
      </c>
      <c r="G962" s="26" t="s">
        <v>1636</v>
      </c>
      <c r="H962" s="26" t="s">
        <v>1561</v>
      </c>
      <c r="I962" s="26" t="s">
        <v>1558</v>
      </c>
      <c r="J962" s="26" t="s">
        <v>1564</v>
      </c>
      <c r="K962" s="21" t="str">
        <f>IF(Tabela813[[#This Row],[C]]&lt;&gt;"",IF(Tabela813[[#This Row],[RED]]&lt;&gt;"",(Tabela813[[#This Row],[RED]] &amp; "."),"") &amp; CONCATENATE(Tabela813[[#This Row],[C]],".",Tabela813[[#This Row],[O]],".",Tabela813[[#This Row],[E]],".",Tabela813[[#This Row],[D1]],".",Tabela813[[#This Row],[D2]],".",Tabela813[[#This Row],[D3]],".",Tabela813[[#This Row],[T]],".",Tabela813[[#This Row],[D4]]),"")</f>
        <v>1.7.1.4.59.0.1.00</v>
      </c>
      <c r="L962" s="27" t="s">
        <v>6679</v>
      </c>
      <c r="M962" s="21" t="str">
        <f t="shared" si="15"/>
        <v>A</v>
      </c>
      <c r="N962" s="21">
        <f>IF(VALUE(Tabela813[[#This Row],[RED]]) &gt; 0,1,0) + IF(VALUE(J962)&gt;0,8,IF(VALUE(I962)&gt;0,7,IF(VALUE(H962)&gt;0,6,IF(VALUE(G962)&gt;0,5,IF(VALUE(F962)&gt;0,4,IF(VALUE(E962)&gt;0,3,IF(VALUE(D962)&gt;0,2,1)))))))</f>
        <v>7</v>
      </c>
      <c r="O962" s="26" t="s">
        <v>55</v>
      </c>
      <c r="P962" s="1" t="s">
        <v>395</v>
      </c>
      <c r="Q962" s="1"/>
      <c r="R962" s="21"/>
      <c r="S962" s="7" t="str">
        <f>Tabela813[[#This Row],[NR]]&amp;" - "&amp;Tabela813[[#This Row],[Especificação]]</f>
        <v>1.7.1.4.59.0.1.00 - Transferências Referentes ao Programa de Apoio à Reestruturação da Rede Física Pública da Educação Básica - Reestfísica - Principal</v>
      </c>
      <c r="T962" s="7" t="str">
        <f>Tabela813[[#This Row],[NR]]&amp;" - "&amp;Tabela813[[#This Row],[Especificação]]</f>
        <v>1.7.1.4.59.0.1.00 - Transferências Referentes ao Programa de Apoio à Reestruturação da Rede Física Pública da Educação Básica - Reestfísica - Principal</v>
      </c>
      <c r="U962" s="7" t="str">
        <f>Tabela813[[#This Row],[NR]]&amp; " - "&amp;Tabela813[[#This Row],[Especificação]]</f>
        <v>1.7.1.4.59.0.1.00 - Transferências Referentes ao Programa de Apoio à Reestruturação da Rede Física Pública da Educação Básica - Reestfísica - Principal</v>
      </c>
    </row>
    <row r="963" spans="1:21" ht="45" x14ac:dyDescent="0.25">
      <c r="A963" s="84"/>
      <c r="B963" s="74"/>
      <c r="C963" s="26" t="s">
        <v>1558</v>
      </c>
      <c r="D963" s="26" t="s">
        <v>1565</v>
      </c>
      <c r="E963" s="26" t="s">
        <v>1558</v>
      </c>
      <c r="F963" s="26" t="s">
        <v>1568</v>
      </c>
      <c r="G963" s="26" t="s">
        <v>1574</v>
      </c>
      <c r="H963" s="26" t="s">
        <v>1561</v>
      </c>
      <c r="I963" s="26" t="s">
        <v>1561</v>
      </c>
      <c r="J963" s="26" t="s">
        <v>1564</v>
      </c>
      <c r="K963" s="21" t="str">
        <f>IF(Tabela813[[#This Row],[C]]&lt;&gt;"",IF(Tabela813[[#This Row],[RED]]&lt;&gt;"",(Tabela813[[#This Row],[RED]] &amp; "."),"") &amp; CONCATENATE(Tabela813[[#This Row],[C]],".",Tabela813[[#This Row],[O]],".",Tabela813[[#This Row],[E]],".",Tabela813[[#This Row],[D1]],".",Tabela813[[#This Row],[D2]],".",Tabela813[[#This Row],[D3]],".",Tabela813[[#This Row],[T]],".",Tabela813[[#This Row],[D4]]),"")</f>
        <v>1.7.1.4.99.0.0.00</v>
      </c>
      <c r="L963" s="27" t="s">
        <v>3079</v>
      </c>
      <c r="M963" s="21" t="str">
        <f t="shared" si="15"/>
        <v>S</v>
      </c>
      <c r="N963" s="21">
        <f>IF(VALUE(Tabela813[[#This Row],[RED]]) &gt; 0,1,0) + IF(VALUE(J963)&gt;0,8,IF(VALUE(I963)&gt;0,7,IF(VALUE(H963)&gt;0,6,IF(VALUE(G963)&gt;0,5,IF(VALUE(F963)&gt;0,4,IF(VALUE(E963)&gt;0,3,IF(VALUE(D963)&gt;0,2,1)))))))</f>
        <v>5</v>
      </c>
      <c r="O963" s="26" t="s">
        <v>51</v>
      </c>
      <c r="P963" s="1" t="s">
        <v>396</v>
      </c>
      <c r="Q963" s="1"/>
      <c r="R963" s="21"/>
      <c r="S963" s="7" t="str">
        <f>Tabela813[[#This Row],[NR]]&amp;" - "&amp;Tabela813[[#This Row],[Especificação]]</f>
        <v>1.7.1.4.99.0.0.00 - Outras Transferências Diretas do Fundo Nacional do Desenvolvimento da Educação - FNDE</v>
      </c>
      <c r="T963" s="7" t="str">
        <f>Tabela813[[#This Row],[NR]]&amp;" - "&amp;Tabela813[[#This Row],[Especificação]]</f>
        <v>1.7.1.4.99.0.0.00 - Outras Transferências Diretas do Fundo Nacional do Desenvolvimento da Educação - FNDE</v>
      </c>
      <c r="U963" s="7" t="str">
        <f>Tabela813[[#This Row],[NR]]&amp; " - "&amp;Tabela813[[#This Row],[Especificação]]</f>
        <v>1.7.1.4.99.0.0.00 - Outras Transferências Diretas do Fundo Nacional do Desenvolvimento da Educação - FNDE</v>
      </c>
    </row>
    <row r="964" spans="1:21" ht="45" x14ac:dyDescent="0.25">
      <c r="A964" s="84"/>
      <c r="B964" s="74"/>
      <c r="C964" s="26" t="s">
        <v>1558</v>
      </c>
      <c r="D964" s="26" t="s">
        <v>1565</v>
      </c>
      <c r="E964" s="26" t="s">
        <v>1558</v>
      </c>
      <c r="F964" s="26" t="s">
        <v>1568</v>
      </c>
      <c r="G964" s="26" t="s">
        <v>1574</v>
      </c>
      <c r="H964" s="26" t="s">
        <v>1561</v>
      </c>
      <c r="I964" s="26" t="s">
        <v>1558</v>
      </c>
      <c r="J964" s="26" t="s">
        <v>1564</v>
      </c>
      <c r="K964" s="21" t="str">
        <f>IF(Tabela813[[#This Row],[C]]&lt;&gt;"",IF(Tabela813[[#This Row],[RED]]&lt;&gt;"",(Tabela813[[#This Row],[RED]] &amp; "."),"") &amp; CONCATENATE(Tabela813[[#This Row],[C]],".",Tabela813[[#This Row],[O]],".",Tabela813[[#This Row],[E]],".",Tabela813[[#This Row],[D1]],".",Tabela813[[#This Row],[D2]],".",Tabela813[[#This Row],[D3]],".",Tabela813[[#This Row],[T]],".",Tabela813[[#This Row],[D4]]),"")</f>
        <v>1.7.1.4.99.0.1.00</v>
      </c>
      <c r="L964" s="27" t="s">
        <v>3861</v>
      </c>
      <c r="M964" s="21" t="str">
        <f t="shared" si="15"/>
        <v>A</v>
      </c>
      <c r="N964" s="21">
        <f>IF(VALUE(Tabela813[[#This Row],[RED]]) &gt; 0,1,0) + IF(VALUE(J964)&gt;0,8,IF(VALUE(I964)&gt;0,7,IF(VALUE(H964)&gt;0,6,IF(VALUE(G964)&gt;0,5,IF(VALUE(F964)&gt;0,4,IF(VALUE(E964)&gt;0,3,IF(VALUE(D964)&gt;0,2,1)))))))</f>
        <v>7</v>
      </c>
      <c r="O964" s="26" t="s">
        <v>51</v>
      </c>
      <c r="P964" s="1" t="s">
        <v>396</v>
      </c>
      <c r="Q964" s="1"/>
      <c r="R964" s="21"/>
      <c r="S964" s="7" t="str">
        <f>Tabela813[[#This Row],[NR]]&amp;" - "&amp;Tabela813[[#This Row],[Especificação]]</f>
        <v>1.7.1.4.99.0.1.00 - Outras Transferências Diretas do Fundo Nacional do Desenvolvimento da Educação - FNDE - Principal</v>
      </c>
      <c r="T964" s="7" t="str">
        <f>Tabela813[[#This Row],[NR]]&amp;" - "&amp;Tabela813[[#This Row],[Especificação]]</f>
        <v>1.7.1.4.99.0.1.00 - Outras Transferências Diretas do Fundo Nacional do Desenvolvimento da Educação - FNDE - Principal</v>
      </c>
      <c r="U964" s="7" t="str">
        <f>Tabela813[[#This Row],[NR]]&amp; " - "&amp;Tabela813[[#This Row],[Especificação]]</f>
        <v>1.7.1.4.99.0.1.00 - Outras Transferências Diretas do Fundo Nacional do Desenvolvimento da Educação - FNDE - Principal</v>
      </c>
    </row>
    <row r="965" spans="1:21" ht="45" x14ac:dyDescent="0.25">
      <c r="A965" s="84"/>
      <c r="B965" s="74"/>
      <c r="C965" s="26" t="s">
        <v>1558</v>
      </c>
      <c r="D965" s="26" t="s">
        <v>1565</v>
      </c>
      <c r="E965" s="26" t="s">
        <v>1558</v>
      </c>
      <c r="F965" s="26" t="s">
        <v>1569</v>
      </c>
      <c r="G965" s="26" t="s">
        <v>1564</v>
      </c>
      <c r="H965" s="26" t="s">
        <v>1561</v>
      </c>
      <c r="I965" s="26" t="s">
        <v>1561</v>
      </c>
      <c r="J965" s="26" t="s">
        <v>1564</v>
      </c>
      <c r="K965" s="21" t="str">
        <f>IF(Tabela813[[#This Row],[C]]&lt;&gt;"",IF(Tabela813[[#This Row],[RED]]&lt;&gt;"",(Tabela813[[#This Row],[RED]] &amp; "."),"") &amp; CONCATENATE(Tabela813[[#This Row],[C]],".",Tabela813[[#This Row],[O]],".",Tabela813[[#This Row],[E]],".",Tabela813[[#This Row],[D1]],".",Tabela813[[#This Row],[D2]],".",Tabela813[[#This Row],[D3]],".",Tabela813[[#This Row],[T]],".",Tabela813[[#This Row],[D4]]),"")</f>
        <v>1.7.1.5.00.0.0.00</v>
      </c>
      <c r="L965" s="27" t="s">
        <v>6680</v>
      </c>
      <c r="M965" s="21" t="str">
        <f t="shared" si="15"/>
        <v>S</v>
      </c>
      <c r="N965" s="21">
        <f>IF(VALUE(Tabela813[[#This Row],[RED]]) &gt; 0,1,0) + IF(VALUE(J965)&gt;0,8,IF(VALUE(I965)&gt;0,7,IF(VALUE(H965)&gt;0,6,IF(VALUE(G965)&gt;0,5,IF(VALUE(F965)&gt;0,4,IF(VALUE(E965)&gt;0,3,IF(VALUE(D965)&gt;0,2,1)))))))</f>
        <v>4</v>
      </c>
      <c r="O965" s="26" t="s">
        <v>45</v>
      </c>
      <c r="P965" s="1" t="s">
        <v>398</v>
      </c>
      <c r="Q965" s="1"/>
      <c r="R965" s="21"/>
      <c r="S965" s="7" t="str">
        <f>Tabela813[[#This Row],[NR]]&amp;" - "&amp;Tabela813[[#This Row],[Especificação]]</f>
        <v>1.7.1.5.00.0.0.00 - Transferências de Recursos de Complementação da União ao Fundo de Manutenção e Desenvolvimento da Educação Básica e de Valorização dos Profissionais da Educação - FUNDEB</v>
      </c>
      <c r="T965" s="7" t="str">
        <f>Tabela813[[#This Row],[NR]]&amp;" - "&amp;Tabela813[[#This Row],[Especificação]]</f>
        <v>1.7.1.5.00.0.0.00 - Transferências de Recursos de Complementação da União ao Fundo de Manutenção e Desenvolvimento da Educação Básica e de Valorização dos Profissionais da Educação - FUNDEB</v>
      </c>
      <c r="U965" s="7" t="str">
        <f>Tabela813[[#This Row],[NR]]&amp; " - "&amp;Tabela813[[#This Row],[Especificação]]</f>
        <v>1.7.1.5.00.0.0.00 - Transferências de Recursos de Complementação da União ao Fundo de Manutenção e Desenvolvimento da Educação Básica e de Valorização dos Profissionais da Educação - FUNDEB</v>
      </c>
    </row>
    <row r="966" spans="1:21" ht="30" x14ac:dyDescent="0.25">
      <c r="A966" s="84"/>
      <c r="B966" s="74"/>
      <c r="C966" s="26" t="s">
        <v>1558</v>
      </c>
      <c r="D966" s="26" t="s">
        <v>1565</v>
      </c>
      <c r="E966" s="26" t="s">
        <v>1558</v>
      </c>
      <c r="F966" s="26" t="s">
        <v>1569</v>
      </c>
      <c r="G966" s="26" t="s">
        <v>1591</v>
      </c>
      <c r="H966" s="26" t="s">
        <v>1561</v>
      </c>
      <c r="I966" s="26" t="s">
        <v>1561</v>
      </c>
      <c r="J966" s="26" t="s">
        <v>1564</v>
      </c>
      <c r="K966" s="21" t="str">
        <f>IF(Tabela813[[#This Row],[C]]&lt;&gt;"",IF(Tabela813[[#This Row],[RED]]&lt;&gt;"",(Tabela813[[#This Row],[RED]] &amp; "."),"") &amp; CONCATENATE(Tabela813[[#This Row],[C]],".",Tabela813[[#This Row],[O]],".",Tabela813[[#This Row],[E]],".",Tabela813[[#This Row],[D1]],".",Tabela813[[#This Row],[D2]],".",Tabela813[[#This Row],[D3]],".",Tabela813[[#This Row],[T]],".",Tabela813[[#This Row],[D4]]),"")</f>
        <v>1.7.1.5.50.0.0.00</v>
      </c>
      <c r="L966" s="7" t="s">
        <v>6681</v>
      </c>
      <c r="M966" s="21" t="str">
        <f t="shared" si="15"/>
        <v>S</v>
      </c>
      <c r="N966" s="21">
        <f>IF(VALUE(Tabela813[[#This Row],[RED]]) &gt; 0,1,0) + IF(VALUE(J966)&gt;0,8,IF(VALUE(I966)&gt;0,7,IF(VALUE(H966)&gt;0,6,IF(VALUE(G966)&gt;0,5,IF(VALUE(F966)&gt;0,4,IF(VALUE(E966)&gt;0,3,IF(VALUE(D966)&gt;0,2,1)))))))</f>
        <v>5</v>
      </c>
      <c r="O966" s="26" t="s">
        <v>55</v>
      </c>
      <c r="P966" s="20" t="s">
        <v>3080</v>
      </c>
      <c r="Q966" s="1"/>
      <c r="R966" s="21"/>
      <c r="S966" s="7" t="str">
        <f>Tabela813[[#This Row],[NR]]&amp;" - "&amp;Tabela813[[#This Row],[Especificação]]</f>
        <v>1.7.1.5.50.0.0.00 - Transferências de Recursos de Complementação da União ao FUNDEB - VAAT</v>
      </c>
      <c r="T966" s="7" t="str">
        <f>Tabela813[[#This Row],[NR]]&amp;" - "&amp;Tabela813[[#This Row],[Especificação]]</f>
        <v>1.7.1.5.50.0.0.00 - Transferências de Recursos de Complementação da União ao FUNDEB - VAAT</v>
      </c>
      <c r="U966" s="7" t="str">
        <f>Tabela813[[#This Row],[NR]]&amp; " - "&amp;Tabela813[[#This Row],[Especificação]]</f>
        <v>1.7.1.5.50.0.0.00 - Transferências de Recursos de Complementação da União ao FUNDEB - VAAT</v>
      </c>
    </row>
    <row r="967" spans="1:21" ht="30" x14ac:dyDescent="0.25">
      <c r="A967" s="84"/>
      <c r="B967" s="74"/>
      <c r="C967" s="26" t="s">
        <v>1558</v>
      </c>
      <c r="D967" s="26" t="s">
        <v>1565</v>
      </c>
      <c r="E967" s="26" t="s">
        <v>1558</v>
      </c>
      <c r="F967" s="26" t="s">
        <v>1569</v>
      </c>
      <c r="G967" s="26" t="s">
        <v>1591</v>
      </c>
      <c r="H967" s="26" t="s">
        <v>1561</v>
      </c>
      <c r="I967" s="26" t="s">
        <v>1558</v>
      </c>
      <c r="J967" s="26" t="s">
        <v>1564</v>
      </c>
      <c r="K967" s="21" t="str">
        <f>IF(Tabela813[[#This Row],[C]]&lt;&gt;"",IF(Tabela813[[#This Row],[RED]]&lt;&gt;"",(Tabela813[[#This Row],[RED]] &amp; "."),"") &amp; CONCATENATE(Tabela813[[#This Row],[C]],".",Tabela813[[#This Row],[O]],".",Tabela813[[#This Row],[E]],".",Tabela813[[#This Row],[D1]],".",Tabela813[[#This Row],[D2]],".",Tabela813[[#This Row],[D3]],".",Tabela813[[#This Row],[T]],".",Tabela813[[#This Row],[D4]]),"")</f>
        <v>1.7.1.5.50.0.1.00</v>
      </c>
      <c r="L967" s="27" t="s">
        <v>6682</v>
      </c>
      <c r="M967" s="21" t="str">
        <f t="shared" si="15"/>
        <v>A</v>
      </c>
      <c r="N967" s="21">
        <f>IF(VALUE(Tabela813[[#This Row],[RED]]) &gt; 0,1,0) + IF(VALUE(J967)&gt;0,8,IF(VALUE(I967)&gt;0,7,IF(VALUE(H967)&gt;0,6,IF(VALUE(G967)&gt;0,5,IF(VALUE(F967)&gt;0,4,IF(VALUE(E967)&gt;0,3,IF(VALUE(D967)&gt;0,2,1)))))))</f>
        <v>7</v>
      </c>
      <c r="O967" s="26" t="s">
        <v>55</v>
      </c>
      <c r="P967" s="20" t="s">
        <v>3080</v>
      </c>
      <c r="Q967" s="1"/>
      <c r="R967" s="21"/>
      <c r="S967" s="7" t="str">
        <f>Tabela813[[#This Row],[NR]]&amp;" - "&amp;Tabela813[[#This Row],[Especificação]]</f>
        <v>1.7.1.5.50.0.1.00 - Transferências de Recursos de Complementação da União ao FUNDEB - VAAT - Principal</v>
      </c>
      <c r="T967" s="7" t="str">
        <f>Tabela813[[#This Row],[NR]]&amp;" - "&amp;Tabela813[[#This Row],[Especificação]]</f>
        <v>1.7.1.5.50.0.1.00 - Transferências de Recursos de Complementação da União ao FUNDEB - VAAT - Principal</v>
      </c>
      <c r="U967" s="7" t="str">
        <f>Tabela813[[#This Row],[NR]]&amp; " - "&amp;Tabela813[[#This Row],[Especificação]]</f>
        <v>1.7.1.5.50.0.1.00 - Transferências de Recursos de Complementação da União ao FUNDEB - VAAT - Principal</v>
      </c>
    </row>
    <row r="968" spans="1:21" ht="30" x14ac:dyDescent="0.25">
      <c r="A968" s="84"/>
      <c r="B968" s="74"/>
      <c r="C968" s="26" t="s">
        <v>1558</v>
      </c>
      <c r="D968" s="26" t="s">
        <v>1565</v>
      </c>
      <c r="E968" s="26" t="s">
        <v>1558</v>
      </c>
      <c r="F968" s="26" t="s">
        <v>1569</v>
      </c>
      <c r="G968" s="26" t="s">
        <v>1596</v>
      </c>
      <c r="H968" s="26" t="s">
        <v>1561</v>
      </c>
      <c r="I968" s="26" t="s">
        <v>1561</v>
      </c>
      <c r="J968" s="26" t="s">
        <v>1564</v>
      </c>
      <c r="K968" s="21" t="str">
        <f>IF(Tabela813[[#This Row],[C]]&lt;&gt;"",IF(Tabela813[[#This Row],[RED]]&lt;&gt;"",(Tabela813[[#This Row],[RED]] &amp; "."),"") &amp; CONCATENATE(Tabela813[[#This Row],[C]],".",Tabela813[[#This Row],[O]],".",Tabela813[[#This Row],[E]],".",Tabela813[[#This Row],[D1]],".",Tabela813[[#This Row],[D2]],".",Tabela813[[#This Row],[D3]],".",Tabela813[[#This Row],[T]],".",Tabela813[[#This Row],[D4]]),"")</f>
        <v>1.7.1.5.51.0.0.00</v>
      </c>
      <c r="L968" s="27" t="s">
        <v>6683</v>
      </c>
      <c r="M968" s="21" t="str">
        <f t="shared" si="15"/>
        <v>S</v>
      </c>
      <c r="N968" s="21">
        <f>IF(VALUE(Tabela813[[#This Row],[RED]]) &gt; 0,1,0) + IF(VALUE(J968)&gt;0,8,IF(VALUE(I968)&gt;0,7,IF(VALUE(H968)&gt;0,6,IF(VALUE(G968)&gt;0,5,IF(VALUE(F968)&gt;0,4,IF(VALUE(E968)&gt;0,3,IF(VALUE(D968)&gt;0,2,1)))))))</f>
        <v>5</v>
      </c>
      <c r="O968" s="26" t="s">
        <v>55</v>
      </c>
      <c r="P968" s="20" t="s">
        <v>3081</v>
      </c>
      <c r="Q968" s="1"/>
      <c r="R968" s="21"/>
      <c r="S968" s="7" t="str">
        <f>Tabela813[[#This Row],[NR]]&amp;" - "&amp;Tabela813[[#This Row],[Especificação]]</f>
        <v>1.7.1.5.51.0.0.00 - Transferências de Recursos de Complementação da União ao FUNDEB - Vaaf</v>
      </c>
      <c r="T968" s="7" t="str">
        <f>Tabela813[[#This Row],[NR]]&amp;" - "&amp;Tabela813[[#This Row],[Especificação]]</f>
        <v>1.7.1.5.51.0.0.00 - Transferências de Recursos de Complementação da União ao FUNDEB - Vaaf</v>
      </c>
      <c r="U968" s="7" t="str">
        <f>Tabela813[[#This Row],[NR]]&amp; " - "&amp;Tabela813[[#This Row],[Especificação]]</f>
        <v>1.7.1.5.51.0.0.00 - Transferências de Recursos de Complementação da União ao FUNDEB - Vaaf</v>
      </c>
    </row>
    <row r="969" spans="1:21" ht="30" x14ac:dyDescent="0.25">
      <c r="A969" s="84"/>
      <c r="B969" s="74"/>
      <c r="C969" s="26" t="s">
        <v>1558</v>
      </c>
      <c r="D969" s="26" t="s">
        <v>1565</v>
      </c>
      <c r="E969" s="26" t="s">
        <v>1558</v>
      </c>
      <c r="F969" s="26" t="s">
        <v>1569</v>
      </c>
      <c r="G969" s="26" t="s">
        <v>1596</v>
      </c>
      <c r="H969" s="26" t="s">
        <v>1561</v>
      </c>
      <c r="I969" s="26" t="s">
        <v>1558</v>
      </c>
      <c r="J969" s="26" t="s">
        <v>1564</v>
      </c>
      <c r="K969" s="21" t="str">
        <f>IF(Tabela813[[#This Row],[C]]&lt;&gt;"",IF(Tabela813[[#This Row],[RED]]&lt;&gt;"",(Tabela813[[#This Row],[RED]] &amp; "."),"") &amp; CONCATENATE(Tabela813[[#This Row],[C]],".",Tabela813[[#This Row],[O]],".",Tabela813[[#This Row],[E]],".",Tabela813[[#This Row],[D1]],".",Tabela813[[#This Row],[D2]],".",Tabela813[[#This Row],[D3]],".",Tabela813[[#This Row],[T]],".",Tabela813[[#This Row],[D4]]),"")</f>
        <v>1.7.1.5.51.0.1.00</v>
      </c>
      <c r="L969" s="27" t="s">
        <v>3862</v>
      </c>
      <c r="M969" s="21" t="str">
        <f t="shared" si="15"/>
        <v>A</v>
      </c>
      <c r="N969" s="21">
        <f>IF(VALUE(Tabela813[[#This Row],[RED]]) &gt; 0,1,0) + IF(VALUE(J969)&gt;0,8,IF(VALUE(I969)&gt;0,7,IF(VALUE(H969)&gt;0,6,IF(VALUE(G969)&gt;0,5,IF(VALUE(F969)&gt;0,4,IF(VALUE(E969)&gt;0,3,IF(VALUE(D969)&gt;0,2,1)))))))</f>
        <v>7</v>
      </c>
      <c r="O969" s="26" t="s">
        <v>55</v>
      </c>
      <c r="P969" s="20" t="s">
        <v>3081</v>
      </c>
      <c r="Q969" s="1"/>
      <c r="R969" s="21"/>
      <c r="S969" s="7" t="str">
        <f>Tabela813[[#This Row],[NR]]&amp;" - "&amp;Tabela813[[#This Row],[Especificação]]</f>
        <v>1.7.1.5.51.0.1.00 - Transferências de Recursos de Complementação da União ao FUNDEB - Vaaf - Principal</v>
      </c>
      <c r="T969" s="7" t="str">
        <f>Tabela813[[#This Row],[NR]]&amp;" - "&amp;Tabela813[[#This Row],[Especificação]]</f>
        <v>1.7.1.5.51.0.1.00 - Transferências de Recursos de Complementação da União ao FUNDEB - Vaaf - Principal</v>
      </c>
      <c r="U969" s="7" t="str">
        <f>Tabela813[[#This Row],[NR]]&amp; " - "&amp;Tabela813[[#This Row],[Especificação]]</f>
        <v>1.7.1.5.51.0.1.00 - Transferências de Recursos de Complementação da União ao FUNDEB - Vaaf - Principal</v>
      </c>
    </row>
    <row r="970" spans="1:21" ht="30" x14ac:dyDescent="0.25">
      <c r="A970" s="84"/>
      <c r="B970" s="74"/>
      <c r="C970" s="26" t="s">
        <v>1558</v>
      </c>
      <c r="D970" s="26" t="s">
        <v>1565</v>
      </c>
      <c r="E970" s="26" t="s">
        <v>1558</v>
      </c>
      <c r="F970" s="26" t="s">
        <v>1569</v>
      </c>
      <c r="G970" s="26" t="s">
        <v>1598</v>
      </c>
      <c r="H970" s="26" t="s">
        <v>1561</v>
      </c>
      <c r="I970" s="26" t="s">
        <v>1561</v>
      </c>
      <c r="J970" s="26" t="s">
        <v>1564</v>
      </c>
      <c r="K970" s="21" t="str">
        <f>IF(Tabela813[[#This Row],[C]]&lt;&gt;"",IF(Tabela813[[#This Row],[RED]]&lt;&gt;"",(Tabela813[[#This Row],[RED]] &amp; "."),"") &amp; CONCATENATE(Tabela813[[#This Row],[C]],".",Tabela813[[#This Row],[O]],".",Tabela813[[#This Row],[E]],".",Tabela813[[#This Row],[D1]],".",Tabela813[[#This Row],[D2]],".",Tabela813[[#This Row],[D3]],".",Tabela813[[#This Row],[T]],".",Tabela813[[#This Row],[D4]]),"")</f>
        <v>1.7.1.5.52.0.0.00</v>
      </c>
      <c r="L970" s="27" t="s">
        <v>6684</v>
      </c>
      <c r="M970" s="21" t="str">
        <f t="shared" si="15"/>
        <v>S</v>
      </c>
      <c r="N970" s="21">
        <f>IF(VALUE(Tabela813[[#This Row],[RED]]) &gt; 0,1,0) + IF(VALUE(J970)&gt;0,8,IF(VALUE(I970)&gt;0,7,IF(VALUE(H970)&gt;0,6,IF(VALUE(G970)&gt;0,5,IF(VALUE(F970)&gt;0,4,IF(VALUE(E970)&gt;0,3,IF(VALUE(D970)&gt;0,2,1)))))))</f>
        <v>5</v>
      </c>
      <c r="O970" s="26" t="s">
        <v>55</v>
      </c>
      <c r="P970" s="20" t="s">
        <v>3082</v>
      </c>
      <c r="Q970" s="1"/>
      <c r="R970" s="21"/>
      <c r="S970" s="7" t="str">
        <f>Tabela813[[#This Row],[NR]]&amp;" - "&amp;Tabela813[[#This Row],[Especificação]]</f>
        <v>1.7.1.5.52.0.0.00 - Transferências de Recursos de Complementação da União ao FUNDEB - VAAR</v>
      </c>
      <c r="T970" s="7" t="str">
        <f>Tabela813[[#This Row],[NR]]&amp;" - "&amp;Tabela813[[#This Row],[Especificação]]</f>
        <v>1.7.1.5.52.0.0.00 - Transferências de Recursos de Complementação da União ao FUNDEB - VAAR</v>
      </c>
      <c r="U970" s="7" t="str">
        <f>Tabela813[[#This Row],[NR]]&amp; " - "&amp;Tabela813[[#This Row],[Especificação]]</f>
        <v>1.7.1.5.52.0.0.00 - Transferências de Recursos de Complementação da União ao FUNDEB - VAAR</v>
      </c>
    </row>
    <row r="971" spans="1:21" ht="30" x14ac:dyDescent="0.25">
      <c r="A971" s="84"/>
      <c r="B971" s="74"/>
      <c r="C971" s="26" t="s">
        <v>1558</v>
      </c>
      <c r="D971" s="26" t="s">
        <v>1565</v>
      </c>
      <c r="E971" s="26" t="s">
        <v>1558</v>
      </c>
      <c r="F971" s="26" t="s">
        <v>1569</v>
      </c>
      <c r="G971" s="26" t="s">
        <v>1598</v>
      </c>
      <c r="H971" s="26" t="s">
        <v>1561</v>
      </c>
      <c r="I971" s="26" t="s">
        <v>1558</v>
      </c>
      <c r="J971" s="26" t="s">
        <v>1564</v>
      </c>
      <c r="K971" s="21" t="str">
        <f>IF(Tabela813[[#This Row],[C]]&lt;&gt;"",IF(Tabela813[[#This Row],[RED]]&lt;&gt;"",(Tabela813[[#This Row],[RED]] &amp; "."),"") &amp; CONCATENATE(Tabela813[[#This Row],[C]],".",Tabela813[[#This Row],[O]],".",Tabela813[[#This Row],[E]],".",Tabela813[[#This Row],[D1]],".",Tabela813[[#This Row],[D2]],".",Tabela813[[#This Row],[D3]],".",Tabela813[[#This Row],[T]],".",Tabela813[[#This Row],[D4]]),"")</f>
        <v>1.7.1.5.52.0.1.00</v>
      </c>
      <c r="L971" s="27" t="s">
        <v>6685</v>
      </c>
      <c r="M971" s="21" t="str">
        <f t="shared" si="15"/>
        <v>A</v>
      </c>
      <c r="N971" s="21">
        <f>IF(VALUE(Tabela813[[#This Row],[RED]]) &gt; 0,1,0) + IF(VALUE(J971)&gt;0,8,IF(VALUE(I971)&gt;0,7,IF(VALUE(H971)&gt;0,6,IF(VALUE(G971)&gt;0,5,IF(VALUE(F971)&gt;0,4,IF(VALUE(E971)&gt;0,3,IF(VALUE(D971)&gt;0,2,1)))))))</f>
        <v>7</v>
      </c>
      <c r="O971" s="26" t="s">
        <v>55</v>
      </c>
      <c r="P971" s="20" t="s">
        <v>3082</v>
      </c>
      <c r="Q971" s="1"/>
      <c r="R971" s="21"/>
      <c r="S971" s="7" t="str">
        <f>Tabela813[[#This Row],[NR]]&amp;" - "&amp;Tabela813[[#This Row],[Especificação]]</f>
        <v>1.7.1.5.52.0.1.00 - Transferências de Recursos de Complementação da União ao FUNDEB - VAAR - Principal</v>
      </c>
      <c r="T971" s="7" t="str">
        <f>Tabela813[[#This Row],[NR]]&amp;" - "&amp;Tabela813[[#This Row],[Especificação]]</f>
        <v>1.7.1.5.52.0.1.00 - Transferências de Recursos de Complementação da União ao FUNDEB - VAAR - Principal</v>
      </c>
      <c r="U971" s="7" t="str">
        <f>Tabela813[[#This Row],[NR]]&amp; " - "&amp;Tabela813[[#This Row],[Especificação]]</f>
        <v>1.7.1.5.52.0.1.00 - Transferências de Recursos de Complementação da União ao FUNDEB - VAAR - Principal</v>
      </c>
    </row>
    <row r="972" spans="1:21" ht="30" x14ac:dyDescent="0.25">
      <c r="A972" s="84"/>
      <c r="B972" s="73"/>
      <c r="C972" s="26" t="s">
        <v>1558</v>
      </c>
      <c r="D972" s="26" t="s">
        <v>1565</v>
      </c>
      <c r="E972" s="26" t="s">
        <v>1558</v>
      </c>
      <c r="F972" s="26" t="s">
        <v>1563</v>
      </c>
      <c r="G972" s="26" t="s">
        <v>1564</v>
      </c>
      <c r="H972" s="26" t="s">
        <v>1561</v>
      </c>
      <c r="I972" s="26" t="s">
        <v>1561</v>
      </c>
      <c r="J972" s="26" t="s">
        <v>1564</v>
      </c>
      <c r="K972" s="21" t="str">
        <f>IF(Tabela813[[#This Row],[C]]&lt;&gt;"",IF(Tabela813[[#This Row],[RED]]&lt;&gt;"",(Tabela813[[#This Row],[RED]] &amp; "."),"") &amp; CONCATENATE(Tabela813[[#This Row],[C]],".",Tabela813[[#This Row],[O]],".",Tabela813[[#This Row],[E]],".",Tabela813[[#This Row],[D1]],".",Tabela813[[#This Row],[D2]],".",Tabela813[[#This Row],[D3]],".",Tabela813[[#This Row],[T]],".",Tabela813[[#This Row],[D4]]),"")</f>
        <v>1.7.1.6.00.0.0.00</v>
      </c>
      <c r="L972" s="27" t="s">
        <v>6686</v>
      </c>
      <c r="M972" s="21" t="str">
        <f t="shared" si="15"/>
        <v>S</v>
      </c>
      <c r="N972" s="21">
        <f>IF(VALUE(Tabela813[[#This Row],[RED]]) &gt; 0,1,0) + IF(VALUE(J972)&gt;0,8,IF(VALUE(I972)&gt;0,7,IF(VALUE(H972)&gt;0,6,IF(VALUE(G972)&gt;0,5,IF(VALUE(F972)&gt;0,4,IF(VALUE(E972)&gt;0,3,IF(VALUE(D972)&gt;0,2,1)))))))</f>
        <v>4</v>
      </c>
      <c r="O972" s="26" t="s">
        <v>45</v>
      </c>
      <c r="P972" s="1" t="s">
        <v>3083</v>
      </c>
      <c r="Q972" s="1"/>
      <c r="R972" s="21"/>
      <c r="S972" s="7" t="str">
        <f>Tabela813[[#This Row],[NR]]&amp;" - "&amp;Tabela813[[#This Row],[Especificação]]</f>
        <v>1.7.1.6.00.0.0.00 - Transferências de Recursos do Fundo Nacional de Assistência Social - FNAS</v>
      </c>
      <c r="T972" s="7" t="str">
        <f>Tabela813[[#This Row],[NR]]&amp;" - "&amp;Tabela813[[#This Row],[Especificação]]</f>
        <v>1.7.1.6.00.0.0.00 - Transferências de Recursos do Fundo Nacional de Assistência Social - FNAS</v>
      </c>
      <c r="U972" s="7" t="str">
        <f>Tabela813[[#This Row],[NR]]&amp; " - "&amp;Tabela813[[#This Row],[Especificação]]</f>
        <v>1.7.1.6.00.0.0.00 - Transferências de Recursos do Fundo Nacional de Assistência Social - FNAS</v>
      </c>
    </row>
    <row r="973" spans="1:21" ht="30" x14ac:dyDescent="0.25">
      <c r="A973" s="84"/>
      <c r="B973" s="73"/>
      <c r="C973" s="26" t="s">
        <v>1558</v>
      </c>
      <c r="D973" s="26" t="s">
        <v>1565</v>
      </c>
      <c r="E973" s="26" t="s">
        <v>1558</v>
      </c>
      <c r="F973" s="26" t="s">
        <v>1563</v>
      </c>
      <c r="G973" s="26" t="s">
        <v>1591</v>
      </c>
      <c r="H973" s="26" t="s">
        <v>1561</v>
      </c>
      <c r="I973" s="26" t="s">
        <v>1561</v>
      </c>
      <c r="J973" s="26" t="s">
        <v>1564</v>
      </c>
      <c r="K973" s="21" t="str">
        <f>IF(Tabela813[[#This Row],[C]]&lt;&gt;"",IF(Tabela813[[#This Row],[RED]]&lt;&gt;"",(Tabela813[[#This Row],[RED]] &amp; "."),"") &amp; CONCATENATE(Tabela813[[#This Row],[C]],".",Tabela813[[#This Row],[O]],".",Tabela813[[#This Row],[E]],".",Tabela813[[#This Row],[D1]],".",Tabela813[[#This Row],[D2]],".",Tabela813[[#This Row],[D3]],".",Tabela813[[#This Row],[T]],".",Tabela813[[#This Row],[D4]]),"")</f>
        <v>1.7.1.6.50.0.0.00</v>
      </c>
      <c r="L973" s="27" t="s">
        <v>6686</v>
      </c>
      <c r="M973" s="21" t="str">
        <f t="shared" si="15"/>
        <v>S</v>
      </c>
      <c r="N973" s="21">
        <f>IF(VALUE(Tabela813[[#This Row],[RED]]) &gt; 0,1,0) + IF(VALUE(J973)&gt;0,8,IF(VALUE(I973)&gt;0,7,IF(VALUE(H973)&gt;0,6,IF(VALUE(G973)&gt;0,5,IF(VALUE(F973)&gt;0,4,IF(VALUE(E973)&gt;0,3,IF(VALUE(D973)&gt;0,2,1)))))))</f>
        <v>5</v>
      </c>
      <c r="O973" s="26" t="s">
        <v>55</v>
      </c>
      <c r="P973" s="1" t="s">
        <v>404</v>
      </c>
      <c r="Q973" s="1"/>
      <c r="R973" s="21"/>
      <c r="S973" s="7" t="str">
        <f>Tabela813[[#This Row],[NR]]&amp;" - "&amp;Tabela813[[#This Row],[Especificação]]</f>
        <v>1.7.1.6.50.0.0.00 - Transferências de Recursos do Fundo Nacional de Assistência Social - FNAS</v>
      </c>
      <c r="T973" s="7" t="str">
        <f>Tabela813[[#This Row],[NR]]&amp;" - "&amp;Tabela813[[#This Row],[Especificação]]</f>
        <v>1.7.1.6.50.0.0.00 - Transferências de Recursos do Fundo Nacional de Assistência Social - FNAS</v>
      </c>
      <c r="U973" s="7" t="str">
        <f>Tabela813[[#This Row],[NR]]&amp; " - "&amp;Tabela813[[#This Row],[Especificação]]</f>
        <v>1.7.1.6.50.0.0.00 - Transferências de Recursos do Fundo Nacional de Assistência Social - FNAS</v>
      </c>
    </row>
    <row r="974" spans="1:21" ht="30" x14ac:dyDescent="0.25">
      <c r="A974" s="84"/>
      <c r="B974" s="73"/>
      <c r="C974" s="26" t="s">
        <v>1558</v>
      </c>
      <c r="D974" s="26" t="s">
        <v>1565</v>
      </c>
      <c r="E974" s="26" t="s">
        <v>1558</v>
      </c>
      <c r="F974" s="26" t="s">
        <v>1563</v>
      </c>
      <c r="G974" s="26" t="s">
        <v>1591</v>
      </c>
      <c r="H974" s="26" t="s">
        <v>1561</v>
      </c>
      <c r="I974" s="26" t="s">
        <v>1558</v>
      </c>
      <c r="J974" s="26" t="s">
        <v>1564</v>
      </c>
      <c r="K974" s="21" t="str">
        <f>IF(Tabela813[[#This Row],[C]]&lt;&gt;"",IF(Tabela813[[#This Row],[RED]]&lt;&gt;"",(Tabela813[[#This Row],[RED]] &amp; "."),"") &amp; CONCATENATE(Tabela813[[#This Row],[C]],".",Tabela813[[#This Row],[O]],".",Tabela813[[#This Row],[E]],".",Tabela813[[#This Row],[D1]],".",Tabela813[[#This Row],[D2]],".",Tabela813[[#This Row],[D3]],".",Tabela813[[#This Row],[T]],".",Tabela813[[#This Row],[D4]]),"")</f>
        <v>1.7.1.6.50.0.1.00</v>
      </c>
      <c r="L974" s="27" t="s">
        <v>3863</v>
      </c>
      <c r="M974" s="21" t="str">
        <f t="shared" si="15"/>
        <v>S</v>
      </c>
      <c r="N974" s="21">
        <f>IF(VALUE(Tabela813[[#This Row],[RED]]) &gt; 0,1,0) + IF(VALUE(J974)&gt;0,8,IF(VALUE(I974)&gt;0,7,IF(VALUE(H974)&gt;0,6,IF(VALUE(G974)&gt;0,5,IF(VALUE(F974)&gt;0,4,IF(VALUE(E974)&gt;0,3,IF(VALUE(D974)&gt;0,2,1)))))))</f>
        <v>7</v>
      </c>
      <c r="O974" s="26" t="s">
        <v>55</v>
      </c>
      <c r="P974" s="1" t="s">
        <v>404</v>
      </c>
      <c r="Q974" s="1"/>
      <c r="R974" s="21"/>
      <c r="S974" s="7" t="str">
        <f>Tabela813[[#This Row],[NR]]&amp;" - "&amp;Tabela813[[#This Row],[Especificação]]</f>
        <v>1.7.1.6.50.0.1.00 - Transferências de Recursos do Fundo Nacional de Assistência Social - FNAS - Principal</v>
      </c>
      <c r="T974" s="7" t="str">
        <f>Tabela813[[#This Row],[NR]]&amp;" - "&amp;Tabela813[[#This Row],[Especificação]]</f>
        <v>1.7.1.6.50.0.1.00 - Transferências de Recursos do Fundo Nacional de Assistência Social - FNAS - Principal</v>
      </c>
      <c r="U974" s="7" t="str">
        <f>Tabela813[[#This Row],[NR]]&amp; " - "&amp;Tabela813[[#This Row],[Especificação]]</f>
        <v>1.7.1.6.50.0.1.00 - Transferências de Recursos do Fundo Nacional de Assistência Social - FNAS - Principal</v>
      </c>
    </row>
    <row r="975" spans="1:21" ht="30" x14ac:dyDescent="0.25">
      <c r="A975" s="7"/>
      <c r="B975" s="73"/>
      <c r="C975" s="26" t="s">
        <v>1558</v>
      </c>
      <c r="D975" s="26" t="s">
        <v>1565</v>
      </c>
      <c r="E975" s="26" t="s">
        <v>1558</v>
      </c>
      <c r="F975" s="26" t="s">
        <v>1563</v>
      </c>
      <c r="G975" s="26" t="s">
        <v>1591</v>
      </c>
      <c r="H975" s="26" t="s">
        <v>1561</v>
      </c>
      <c r="I975" s="26" t="s">
        <v>1558</v>
      </c>
      <c r="J975" s="26" t="s">
        <v>1560</v>
      </c>
      <c r="K975" s="21" t="str">
        <f>IF(Tabela813[[#This Row],[C]]&lt;&gt;"",IF(Tabela813[[#This Row],[RED]]&lt;&gt;"",(Tabela813[[#This Row],[RED]] &amp; "."),"") &amp; CONCATENATE(Tabela813[[#This Row],[C]],".",Tabela813[[#This Row],[O]],".",Tabela813[[#This Row],[E]],".",Tabela813[[#This Row],[D1]],".",Tabela813[[#This Row],[D2]],".",Tabela813[[#This Row],[D3]],".",Tabela813[[#This Row],[T]],".",Tabela813[[#This Row],[D4]]),"")</f>
        <v>1.7.1.6.50.0.1.01</v>
      </c>
      <c r="L975" s="27" t="s">
        <v>3863</v>
      </c>
      <c r="M975" s="21" t="str">
        <f t="shared" si="15"/>
        <v>A</v>
      </c>
      <c r="N975" s="21">
        <f>IF(VALUE(Tabela813[[#This Row],[RED]]) &gt; 0,1,0) + IF(VALUE(J975)&gt;0,8,IF(VALUE(I975)&gt;0,7,IF(VALUE(H975)&gt;0,6,IF(VALUE(G975)&gt;0,5,IF(VALUE(F975)&gt;0,4,IF(VALUE(E975)&gt;0,3,IF(VALUE(D975)&gt;0,2,1)))))))</f>
        <v>8</v>
      </c>
      <c r="O975" s="26" t="s">
        <v>3165</v>
      </c>
      <c r="P975" s="1" t="s">
        <v>404</v>
      </c>
      <c r="Q975" s="1"/>
      <c r="R975" s="21"/>
      <c r="S975" s="7" t="str">
        <f>Tabela813[[#This Row],[NR]]&amp;" - "&amp;Tabela813[[#This Row],[Especificação]]</f>
        <v>1.7.1.6.50.0.1.01 - Transferências de Recursos do Fundo Nacional de Assistência Social - FNAS - Principal</v>
      </c>
      <c r="T975" s="7" t="str">
        <f>Tabela813[[#This Row],[NR]]&amp;" - "&amp;Tabela813[[#This Row],[Especificação]]</f>
        <v>1.7.1.6.50.0.1.01 - Transferências de Recursos do Fundo Nacional de Assistência Social - FNAS - Principal</v>
      </c>
      <c r="U975" s="7" t="str">
        <f>Tabela813[[#This Row],[NR]]&amp; " - "&amp;Tabela813[[#This Row],[Especificação]]</f>
        <v>1.7.1.6.50.0.1.01 - Transferências de Recursos do Fundo Nacional de Assistência Social - FNAS - Principal</v>
      </c>
    </row>
    <row r="976" spans="1:21" ht="45" x14ac:dyDescent="0.25">
      <c r="A976" s="84"/>
      <c r="B976" s="73"/>
      <c r="C976" s="26" t="s">
        <v>1558</v>
      </c>
      <c r="D976" s="26" t="s">
        <v>1565</v>
      </c>
      <c r="E976" s="26" t="s">
        <v>1558</v>
      </c>
      <c r="F976" s="26" t="s">
        <v>1563</v>
      </c>
      <c r="G976" s="26" t="s">
        <v>1591</v>
      </c>
      <c r="H976" s="26" t="s">
        <v>1561</v>
      </c>
      <c r="I976" s="26" t="s">
        <v>1558</v>
      </c>
      <c r="J976" s="26" t="s">
        <v>1562</v>
      </c>
      <c r="K976" s="21" t="str">
        <f>IF(Tabela813[[#This Row],[C]]&lt;&gt;"",IF(Tabela813[[#This Row],[RED]]&lt;&gt;"",(Tabela813[[#This Row],[RED]] &amp; "."),"") &amp; CONCATENATE(Tabela813[[#This Row],[C]],".",Tabela813[[#This Row],[O]],".",Tabela813[[#This Row],[E]],".",Tabela813[[#This Row],[D1]],".",Tabela813[[#This Row],[D2]],".",Tabela813[[#This Row],[D3]],".",Tabela813[[#This Row],[T]],".",Tabela813[[#This Row],[D4]]),"")</f>
        <v>1.7.1.6.50.0.1.02</v>
      </c>
      <c r="L976" s="27" t="s">
        <v>3864</v>
      </c>
      <c r="M976" s="21" t="str">
        <f t="shared" si="15"/>
        <v>A</v>
      </c>
      <c r="N976" s="21">
        <f>IF(VALUE(Tabela813[[#This Row],[RED]]) &gt; 0,1,0) + IF(VALUE(J976)&gt;0,8,IF(VALUE(I976)&gt;0,7,IF(VALUE(H976)&gt;0,6,IF(VALUE(G976)&gt;0,5,IF(VALUE(F976)&gt;0,4,IF(VALUE(E976)&gt;0,3,IF(VALUE(D976)&gt;0,2,1)))))))</f>
        <v>8</v>
      </c>
      <c r="O976" s="26" t="s">
        <v>3165</v>
      </c>
      <c r="P976" s="1" t="s">
        <v>4247</v>
      </c>
      <c r="Q976" s="1"/>
      <c r="R976" s="21"/>
      <c r="S976" s="7" t="str">
        <f>Tabela813[[#This Row],[NR]]&amp;" - "&amp;Tabela813[[#This Row],[Especificação]]</f>
        <v>1.7.1.6.50.0.1.02 - Transferências de Recursos do Fundo Nacional de Assistência Social - FNAS - Transferências da União Decorrentes de Emendas Parlamentares Individuais - Finalidade Definida</v>
      </c>
      <c r="T976" s="7" t="str">
        <f>Tabela813[[#This Row],[NR]]&amp;" - "&amp;Tabela813[[#This Row],[Especificação]]</f>
        <v>1.7.1.6.50.0.1.02 - Transferências de Recursos do Fundo Nacional de Assistência Social - FNAS - Transferências da União Decorrentes de Emendas Parlamentares Individuais - Finalidade Definida</v>
      </c>
      <c r="U976" s="7" t="str">
        <f>Tabela813[[#This Row],[NR]]&amp; " - "&amp;Tabela813[[#This Row],[Especificação]]</f>
        <v>1.7.1.6.50.0.1.02 - Transferências de Recursos do Fundo Nacional de Assistência Social - FNAS - Transferências da União Decorrentes de Emendas Parlamentares Individuais - Finalidade Definida</v>
      </c>
    </row>
    <row r="977" spans="1:21" ht="45" x14ac:dyDescent="0.25">
      <c r="A977" s="7"/>
      <c r="B977" s="73"/>
      <c r="C977" s="26" t="s">
        <v>1558</v>
      </c>
      <c r="D977" s="26" t="s">
        <v>1565</v>
      </c>
      <c r="E977" s="26" t="s">
        <v>1558</v>
      </c>
      <c r="F977" s="26" t="s">
        <v>1563</v>
      </c>
      <c r="G977" s="26" t="s">
        <v>1591</v>
      </c>
      <c r="H977" s="26" t="s">
        <v>1561</v>
      </c>
      <c r="I977" s="26" t="s">
        <v>1558</v>
      </c>
      <c r="J977" s="26" t="s">
        <v>1571</v>
      </c>
      <c r="K977" s="21" t="str">
        <f>IF(Tabela813[[#This Row],[C]]&lt;&gt;"",IF(Tabela813[[#This Row],[RED]]&lt;&gt;"",(Tabela813[[#This Row],[RED]] &amp; "."),"") &amp; CONCATENATE(Tabela813[[#This Row],[C]],".",Tabela813[[#This Row],[O]],".",Tabela813[[#This Row],[E]],".",Tabela813[[#This Row],[D1]],".",Tabela813[[#This Row],[D2]],".",Tabela813[[#This Row],[D3]],".",Tabela813[[#This Row],[T]],".",Tabela813[[#This Row],[D4]]),"")</f>
        <v>1.7.1.6.50.0.1.03</v>
      </c>
      <c r="L977" s="27" t="s">
        <v>3865</v>
      </c>
      <c r="M977" s="21" t="str">
        <f t="shared" si="15"/>
        <v>A</v>
      </c>
      <c r="N977" s="21">
        <f>IF(VALUE(Tabela813[[#This Row],[RED]]) &gt; 0,1,0) + IF(VALUE(J977)&gt;0,8,IF(VALUE(I977)&gt;0,7,IF(VALUE(H977)&gt;0,6,IF(VALUE(G977)&gt;0,5,IF(VALUE(F977)&gt;0,4,IF(VALUE(E977)&gt;0,3,IF(VALUE(D977)&gt;0,2,1)))))))</f>
        <v>8</v>
      </c>
      <c r="O977" s="26" t="s">
        <v>3165</v>
      </c>
      <c r="P977" s="1" t="s">
        <v>4246</v>
      </c>
      <c r="Q977" s="1"/>
      <c r="R977" s="21"/>
      <c r="S977" s="7" t="str">
        <f>Tabela813[[#This Row],[NR]]&amp;" - "&amp;Tabela813[[#This Row],[Especificação]]</f>
        <v>1.7.1.6.50.0.1.03 - Transferências de Recursos do Fundo Nacional de Assistência Social - FNAS - Transferências da União Decorrentes de Emendas Parlamentares de Bancada</v>
      </c>
      <c r="T977" s="7" t="str">
        <f>Tabela813[[#This Row],[NR]]&amp;" - "&amp;Tabela813[[#This Row],[Especificação]]</f>
        <v>1.7.1.6.50.0.1.03 - Transferências de Recursos do Fundo Nacional de Assistência Social - FNAS - Transferências da União Decorrentes de Emendas Parlamentares de Bancada</v>
      </c>
      <c r="U977" s="7" t="str">
        <f>Tabela813[[#This Row],[NR]]&amp; " - "&amp;Tabela813[[#This Row],[Especificação]]</f>
        <v>1.7.1.6.50.0.1.03 - Transferências de Recursos do Fundo Nacional de Assistência Social - FNAS - Transferências da União Decorrentes de Emendas Parlamentares de Bancada</v>
      </c>
    </row>
    <row r="978" spans="1:21" ht="60" x14ac:dyDescent="0.25">
      <c r="A978" s="84"/>
      <c r="B978" s="74"/>
      <c r="C978" s="26" t="s">
        <v>1558</v>
      </c>
      <c r="D978" s="26" t="s">
        <v>1565</v>
      </c>
      <c r="E978" s="26" t="s">
        <v>1558</v>
      </c>
      <c r="F978" s="26" t="s">
        <v>1565</v>
      </c>
      <c r="G978" s="26" t="s">
        <v>1564</v>
      </c>
      <c r="H978" s="26" t="s">
        <v>1561</v>
      </c>
      <c r="I978" s="26" t="s">
        <v>1561</v>
      </c>
      <c r="J978" s="26" t="s">
        <v>1564</v>
      </c>
      <c r="K978" s="21" t="str">
        <f>IF(Tabela813[[#This Row],[C]]&lt;&gt;"",IF(Tabela813[[#This Row],[RED]]&lt;&gt;"",(Tabela813[[#This Row],[RED]] &amp; "."),"") &amp; CONCATENATE(Tabela813[[#This Row],[C]],".",Tabela813[[#This Row],[O]],".",Tabela813[[#This Row],[E]],".",Tabela813[[#This Row],[D1]],".",Tabela813[[#This Row],[D2]],".",Tabela813[[#This Row],[D3]],".",Tabela813[[#This Row],[T]],".",Tabela813[[#This Row],[D4]]),"")</f>
        <v>1.7.1.7.00.0.0.00</v>
      </c>
      <c r="L978" s="27" t="s">
        <v>405</v>
      </c>
      <c r="M978" s="21" t="str">
        <f t="shared" si="15"/>
        <v>S</v>
      </c>
      <c r="N978" s="21">
        <f>IF(VALUE(Tabela813[[#This Row],[RED]]) &gt; 0,1,0) + IF(VALUE(J978)&gt;0,8,IF(VALUE(I978)&gt;0,7,IF(VALUE(H978)&gt;0,6,IF(VALUE(G978)&gt;0,5,IF(VALUE(F978)&gt;0,4,IF(VALUE(E978)&gt;0,3,IF(VALUE(D978)&gt;0,2,1)))))))</f>
        <v>4</v>
      </c>
      <c r="O978" s="26" t="s">
        <v>45</v>
      </c>
      <c r="P978" s="1" t="s">
        <v>406</v>
      </c>
      <c r="Q978" s="1"/>
      <c r="R978" s="21"/>
      <c r="S978" s="7" t="str">
        <f>Tabela813[[#This Row],[NR]]&amp;" - "&amp;Tabela813[[#This Row],[Especificação]]</f>
        <v>1.7.1.7.00.0.0.00 - Transferências de Convênios da União e de Suas Entidades</v>
      </c>
      <c r="T978" s="7" t="str">
        <f>Tabela813[[#This Row],[NR]]&amp;" - "&amp;Tabela813[[#This Row],[Especificação]]</f>
        <v>1.7.1.7.00.0.0.00 - Transferências de Convênios da União e de Suas Entidades</v>
      </c>
      <c r="U978" s="7" t="str">
        <f>Tabela813[[#This Row],[NR]]&amp; " - "&amp;Tabela813[[#This Row],[Especificação]]</f>
        <v>1.7.1.7.00.0.0.00 - Transferências de Convênios da União e de Suas Entidades</v>
      </c>
    </row>
    <row r="979" spans="1:21" ht="45" x14ac:dyDescent="0.25">
      <c r="A979" s="297"/>
      <c r="B979" s="73"/>
      <c r="C979" s="26" t="s">
        <v>1558</v>
      </c>
      <c r="D979" s="26" t="s">
        <v>1565</v>
      </c>
      <c r="E979" s="26" t="s">
        <v>1558</v>
      </c>
      <c r="F979" s="26" t="s">
        <v>1565</v>
      </c>
      <c r="G979" s="26" t="s">
        <v>1591</v>
      </c>
      <c r="H979" s="26" t="s">
        <v>1561</v>
      </c>
      <c r="I979" s="26" t="s">
        <v>1561</v>
      </c>
      <c r="J979" s="26" t="s">
        <v>1564</v>
      </c>
      <c r="K979" s="21" t="str">
        <f>IF(Tabela813[[#This Row],[C]]&lt;&gt;"",IF(Tabela813[[#This Row],[RED]]&lt;&gt;"",(Tabela813[[#This Row],[RED]] &amp; "."),"") &amp; CONCATENATE(Tabela813[[#This Row],[C]],".",Tabela813[[#This Row],[O]],".",Tabela813[[#This Row],[E]],".",Tabela813[[#This Row],[D1]],".",Tabela813[[#This Row],[D2]],".",Tabela813[[#This Row],[D3]],".",Tabela813[[#This Row],[T]],".",Tabela813[[#This Row],[D4]]),"")</f>
        <v>1.7.1.7.50.0.0.00</v>
      </c>
      <c r="L979" s="27" t="s">
        <v>6687</v>
      </c>
      <c r="M979" s="21" t="str">
        <f t="shared" si="15"/>
        <v>S</v>
      </c>
      <c r="N979" s="21">
        <f>IF(VALUE(Tabela813[[#This Row],[RED]]) &gt; 0,1,0) + IF(VALUE(J979)&gt;0,8,IF(VALUE(I979)&gt;0,7,IF(VALUE(H979)&gt;0,6,IF(VALUE(G979)&gt;0,5,IF(VALUE(F979)&gt;0,4,IF(VALUE(E979)&gt;0,3,IF(VALUE(D979)&gt;0,2,1)))))))</f>
        <v>5</v>
      </c>
      <c r="O979" s="26" t="s">
        <v>55</v>
      </c>
      <c r="P979" s="1" t="s">
        <v>408</v>
      </c>
      <c r="Q979" s="1"/>
      <c r="R979" s="21"/>
      <c r="S979" s="7" t="str">
        <f>Tabela813[[#This Row],[NR]]&amp;" - "&amp;Tabela813[[#This Row],[Especificação]]</f>
        <v>1.7.1.7.50.0.0.00 - Transferências de Convênios da União para o Sistema Único de Saúde - SUS</v>
      </c>
      <c r="T979" s="7" t="str">
        <f>Tabela813[[#This Row],[NR]]&amp;" - "&amp;Tabela813[[#This Row],[Especificação]]</f>
        <v>1.7.1.7.50.0.0.00 - Transferências de Convênios da União para o Sistema Único de Saúde - SUS</v>
      </c>
      <c r="U979" s="7" t="str">
        <f>Tabela813[[#This Row],[NR]]&amp; " - "&amp;Tabela813[[#This Row],[Especificação]]</f>
        <v>1.7.1.7.50.0.0.00 - Transferências de Convênios da União para o Sistema Único de Saúde - SUS</v>
      </c>
    </row>
    <row r="980" spans="1:21" ht="45" x14ac:dyDescent="0.25">
      <c r="A980" s="297"/>
      <c r="B980" s="73"/>
      <c r="C980" s="26" t="s">
        <v>1558</v>
      </c>
      <c r="D980" s="26" t="s">
        <v>1565</v>
      </c>
      <c r="E980" s="26" t="s">
        <v>1558</v>
      </c>
      <c r="F980" s="26" t="s">
        <v>1565</v>
      </c>
      <c r="G980" s="26" t="s">
        <v>1591</v>
      </c>
      <c r="H980" s="26" t="s">
        <v>1561</v>
      </c>
      <c r="I980" s="26" t="s">
        <v>1558</v>
      </c>
      <c r="J980" s="26" t="s">
        <v>1564</v>
      </c>
      <c r="K980" s="21" t="str">
        <f>IF(Tabela813[[#This Row],[C]]&lt;&gt;"",IF(Tabela813[[#This Row],[RED]]&lt;&gt;"",(Tabela813[[#This Row],[RED]] &amp; "."),"") &amp; CONCATENATE(Tabela813[[#This Row],[C]],".",Tabela813[[#This Row],[O]],".",Tabela813[[#This Row],[E]],".",Tabela813[[#This Row],[D1]],".",Tabela813[[#This Row],[D2]],".",Tabela813[[#This Row],[D3]],".",Tabela813[[#This Row],[T]],".",Tabela813[[#This Row],[D4]]),"")</f>
        <v>1.7.1.7.50.0.1.00</v>
      </c>
      <c r="L980" s="27" t="s">
        <v>3866</v>
      </c>
      <c r="M980" s="21" t="str">
        <f t="shared" si="15"/>
        <v>S</v>
      </c>
      <c r="N980" s="21">
        <f>IF(VALUE(Tabela813[[#This Row],[RED]]) &gt; 0,1,0) + IF(VALUE(J980)&gt;0,8,IF(VALUE(I980)&gt;0,7,IF(VALUE(H980)&gt;0,6,IF(VALUE(G980)&gt;0,5,IF(VALUE(F980)&gt;0,4,IF(VALUE(E980)&gt;0,3,IF(VALUE(D980)&gt;0,2,1)))))))</f>
        <v>7</v>
      </c>
      <c r="O980" s="26" t="s">
        <v>55</v>
      </c>
      <c r="P980" s="1" t="s">
        <v>408</v>
      </c>
      <c r="Q980" s="1"/>
      <c r="R980" s="21"/>
      <c r="S980" s="7" t="str">
        <f>Tabela813[[#This Row],[NR]]&amp;" - "&amp;Tabela813[[#This Row],[Especificação]]</f>
        <v>1.7.1.7.50.0.1.00 - Transferências de Convênios da União para o Sistema Único de Saúde - SUS - Principal</v>
      </c>
      <c r="T980" s="7" t="str">
        <f>Tabela813[[#This Row],[NR]]&amp;" - "&amp;Tabela813[[#This Row],[Especificação]]</f>
        <v>1.7.1.7.50.0.1.00 - Transferências de Convênios da União para o Sistema Único de Saúde - SUS - Principal</v>
      </c>
      <c r="U980" s="7" t="str">
        <f>Tabela813[[#This Row],[NR]]&amp; " - "&amp;Tabela813[[#This Row],[Especificação]]</f>
        <v>1.7.1.7.50.0.1.00 - Transferências de Convênios da União para o Sistema Único de Saúde - SUS - Principal</v>
      </c>
    </row>
    <row r="981" spans="1:21" ht="45" x14ac:dyDescent="0.25">
      <c r="A981" s="297"/>
      <c r="B981" s="73"/>
      <c r="C981" s="26" t="s">
        <v>1558</v>
      </c>
      <c r="D981" s="26" t="s">
        <v>1565</v>
      </c>
      <c r="E981" s="26" t="s">
        <v>1558</v>
      </c>
      <c r="F981" s="26" t="s">
        <v>1565</v>
      </c>
      <c r="G981" s="26" t="s">
        <v>1591</v>
      </c>
      <c r="H981" s="26" t="s">
        <v>1561</v>
      </c>
      <c r="I981" s="26" t="s">
        <v>1558</v>
      </c>
      <c r="J981" s="26" t="s">
        <v>1560</v>
      </c>
      <c r="K981" s="21" t="str">
        <f>IF(Tabela813[[#This Row],[C]]&lt;&gt;"",IF(Tabela813[[#This Row],[RED]]&lt;&gt;"",(Tabela813[[#This Row],[RED]] &amp; "."),"") &amp; CONCATENATE(Tabela813[[#This Row],[C]],".",Tabela813[[#This Row],[O]],".",Tabela813[[#This Row],[E]],".",Tabela813[[#This Row],[D1]],".",Tabela813[[#This Row],[D2]],".",Tabela813[[#This Row],[D3]],".",Tabela813[[#This Row],[T]],".",Tabela813[[#This Row],[D4]]),"")</f>
        <v>1.7.1.7.50.0.1.01</v>
      </c>
      <c r="L981" s="27" t="s">
        <v>3866</v>
      </c>
      <c r="M981" s="21" t="str">
        <f t="shared" si="15"/>
        <v>A</v>
      </c>
      <c r="N981" s="21">
        <f>IF(VALUE(Tabela813[[#This Row],[RED]]) &gt; 0,1,0) + IF(VALUE(J981)&gt;0,8,IF(VALUE(I981)&gt;0,7,IF(VALUE(H981)&gt;0,6,IF(VALUE(G981)&gt;0,5,IF(VALUE(F981)&gt;0,4,IF(VALUE(E981)&gt;0,3,IF(VALUE(D981)&gt;0,2,1)))))))</f>
        <v>8</v>
      </c>
      <c r="O981" s="26" t="s">
        <v>3165</v>
      </c>
      <c r="P981" s="1" t="s">
        <v>408</v>
      </c>
      <c r="Q981" s="1"/>
      <c r="R981" s="21"/>
      <c r="S981" s="7" t="str">
        <f>Tabela813[[#This Row],[NR]]&amp;" - "&amp;Tabela813[[#This Row],[Especificação]]</f>
        <v>1.7.1.7.50.0.1.01 - Transferências de Convênios da União para o Sistema Único de Saúde - SUS - Principal</v>
      </c>
      <c r="T981" s="7" t="str">
        <f>Tabela813[[#This Row],[NR]]&amp;" - "&amp;Tabela813[[#This Row],[Especificação]]</f>
        <v>1.7.1.7.50.0.1.01 - Transferências de Convênios da União para o Sistema Único de Saúde - SUS - Principal</v>
      </c>
      <c r="U981" s="7" t="str">
        <f>Tabela813[[#This Row],[NR]]&amp; " - "&amp;Tabela813[[#This Row],[Especificação]]</f>
        <v>1.7.1.7.50.0.1.01 - Transferências de Convênios da União para o Sistema Único de Saúde - SUS - Principal</v>
      </c>
    </row>
    <row r="982" spans="1:21" ht="45" x14ac:dyDescent="0.25">
      <c r="A982" s="297"/>
      <c r="B982" s="73"/>
      <c r="C982" s="26" t="s">
        <v>1558</v>
      </c>
      <c r="D982" s="26" t="s">
        <v>1565</v>
      </c>
      <c r="E982" s="26" t="s">
        <v>1558</v>
      </c>
      <c r="F982" s="26" t="s">
        <v>1565</v>
      </c>
      <c r="G982" s="26" t="s">
        <v>1591</v>
      </c>
      <c r="H982" s="26" t="s">
        <v>1561</v>
      </c>
      <c r="I982" s="26" t="s">
        <v>1558</v>
      </c>
      <c r="J982" s="26" t="s">
        <v>1562</v>
      </c>
      <c r="K982" s="21" t="str">
        <f>IF(Tabela813[[#This Row],[C]]&lt;&gt;"",IF(Tabela813[[#This Row],[RED]]&lt;&gt;"",(Tabela813[[#This Row],[RED]] &amp; "."),"") &amp; CONCATENATE(Tabela813[[#This Row],[C]],".",Tabela813[[#This Row],[O]],".",Tabela813[[#This Row],[E]],".",Tabela813[[#This Row],[D1]],".",Tabela813[[#This Row],[D2]],".",Tabela813[[#This Row],[D3]],".",Tabela813[[#This Row],[T]],".",Tabela813[[#This Row],[D4]]),"")</f>
        <v>1.7.1.7.50.0.1.02</v>
      </c>
      <c r="L982" s="27" t="s">
        <v>3867</v>
      </c>
      <c r="M982" s="21" t="str">
        <f t="shared" si="15"/>
        <v>A</v>
      </c>
      <c r="N982" s="21">
        <f>IF(VALUE(Tabela813[[#This Row],[RED]]) &gt; 0,1,0) + IF(VALUE(J982)&gt;0,8,IF(VALUE(I982)&gt;0,7,IF(VALUE(H982)&gt;0,6,IF(VALUE(G982)&gt;0,5,IF(VALUE(F982)&gt;0,4,IF(VALUE(E982)&gt;0,3,IF(VALUE(D982)&gt;0,2,1)))))))</f>
        <v>8</v>
      </c>
      <c r="O982" s="26" t="s">
        <v>3165</v>
      </c>
      <c r="P982" s="1" t="s">
        <v>4247</v>
      </c>
      <c r="Q982" s="1"/>
      <c r="R982" s="21"/>
      <c r="S982" s="7" t="str">
        <f>Tabela813[[#This Row],[NR]]&amp;" - "&amp;Tabela813[[#This Row],[Especificação]]</f>
        <v>1.7.1.7.50.0.1.02 - Transferências de Convênios da União para o Sistema Único de Saúde - SUS - Transferências da União Decorrentes de Emendas Parlamentares Individuais - Finalidade Definida</v>
      </c>
      <c r="T982" s="7" t="str">
        <f>Tabela813[[#This Row],[NR]]&amp;" - "&amp;Tabela813[[#This Row],[Especificação]]</f>
        <v>1.7.1.7.50.0.1.02 - Transferências de Convênios da União para o Sistema Único de Saúde - SUS - Transferências da União Decorrentes de Emendas Parlamentares Individuais - Finalidade Definida</v>
      </c>
      <c r="U982" s="7" t="str">
        <f>Tabela813[[#This Row],[NR]]&amp; " - "&amp;Tabela813[[#This Row],[Especificação]]</f>
        <v>1.7.1.7.50.0.1.02 - Transferências de Convênios da União para o Sistema Único de Saúde - SUS - Transferências da União Decorrentes de Emendas Parlamentares Individuais - Finalidade Definida</v>
      </c>
    </row>
    <row r="983" spans="1:21" ht="30" customHeight="1" x14ac:dyDescent="0.25">
      <c r="A983" s="84"/>
      <c r="B983" s="73"/>
      <c r="C983" s="26" t="s">
        <v>1558</v>
      </c>
      <c r="D983" s="26" t="s">
        <v>1565</v>
      </c>
      <c r="E983" s="26" t="s">
        <v>1558</v>
      </c>
      <c r="F983" s="26" t="s">
        <v>1565</v>
      </c>
      <c r="G983" s="26" t="s">
        <v>1591</v>
      </c>
      <c r="H983" s="26" t="s">
        <v>1561</v>
      </c>
      <c r="I983" s="26" t="s">
        <v>1558</v>
      </c>
      <c r="J983" s="26" t="s">
        <v>1571</v>
      </c>
      <c r="K983" s="21" t="str">
        <f>IF(Tabela813[[#This Row],[C]]&lt;&gt;"",IF(Tabela813[[#This Row],[RED]]&lt;&gt;"",(Tabela813[[#This Row],[RED]] &amp; "."),"") &amp; CONCATENATE(Tabela813[[#This Row],[C]],".",Tabela813[[#This Row],[O]],".",Tabela813[[#This Row],[E]],".",Tabela813[[#This Row],[D1]],".",Tabela813[[#This Row],[D2]],".",Tabela813[[#This Row],[D3]],".",Tabela813[[#This Row],[T]],".",Tabela813[[#This Row],[D4]]),"")</f>
        <v>1.7.1.7.50.0.1.03</v>
      </c>
      <c r="L983" s="27" t="s">
        <v>3868</v>
      </c>
      <c r="M983" s="21" t="str">
        <f t="shared" si="15"/>
        <v>A</v>
      </c>
      <c r="N983" s="21">
        <f>IF(VALUE(Tabela813[[#This Row],[RED]]) &gt; 0,1,0) + IF(VALUE(J983)&gt;0,8,IF(VALUE(I983)&gt;0,7,IF(VALUE(H983)&gt;0,6,IF(VALUE(G983)&gt;0,5,IF(VALUE(F983)&gt;0,4,IF(VALUE(E983)&gt;0,3,IF(VALUE(D983)&gt;0,2,1)))))))</f>
        <v>8</v>
      </c>
      <c r="O983" s="26" t="s">
        <v>3165</v>
      </c>
      <c r="P983" s="1" t="s">
        <v>4246</v>
      </c>
      <c r="Q983" s="1"/>
      <c r="R983" s="21"/>
      <c r="S983" s="7" t="str">
        <f>Tabela813[[#This Row],[NR]]&amp;" - "&amp;Tabela813[[#This Row],[Especificação]]</f>
        <v>1.7.1.7.50.0.1.03 - Transferências de Convênios da União para o Sistema Único de Saúde - SUS - Transferências da União Decorrentes de Emendas Parlamentares de Bancada</v>
      </c>
      <c r="T983" s="7" t="str">
        <f>Tabela813[[#This Row],[NR]]&amp;" - "&amp;Tabela813[[#This Row],[Especificação]]</f>
        <v>1.7.1.7.50.0.1.03 - Transferências de Convênios da União para o Sistema Único de Saúde - SUS - Transferências da União Decorrentes de Emendas Parlamentares de Bancada</v>
      </c>
      <c r="U983" s="7" t="str">
        <f>Tabela813[[#This Row],[NR]]&amp; " - "&amp;Tabela813[[#This Row],[Especificação]]</f>
        <v>1.7.1.7.50.0.1.03 - Transferências de Convênios da União para o Sistema Único de Saúde - SUS - Transferências da União Decorrentes de Emendas Parlamentares de Bancada</v>
      </c>
    </row>
    <row r="984" spans="1:21" x14ac:dyDescent="0.25">
      <c r="A984" s="84"/>
      <c r="B984" s="73"/>
      <c r="C984" s="26" t="s">
        <v>1558</v>
      </c>
      <c r="D984" s="26" t="s">
        <v>1565</v>
      </c>
      <c r="E984" s="26" t="s">
        <v>1558</v>
      </c>
      <c r="F984" s="26" t="s">
        <v>1565</v>
      </c>
      <c r="G984" s="26" t="s">
        <v>1596</v>
      </c>
      <c r="H984" s="26" t="s">
        <v>1561</v>
      </c>
      <c r="I984" s="26" t="s">
        <v>1561</v>
      </c>
      <c r="J984" s="26" t="s">
        <v>1564</v>
      </c>
      <c r="K984" s="21" t="str">
        <f>IF(Tabela813[[#This Row],[C]]&lt;&gt;"",IF(Tabela813[[#This Row],[RED]]&lt;&gt;"",(Tabela813[[#This Row],[RED]] &amp; "."),"") &amp; CONCATENATE(Tabela813[[#This Row],[C]],".",Tabela813[[#This Row],[O]],".",Tabela813[[#This Row],[E]],".",Tabela813[[#This Row],[D1]],".",Tabela813[[#This Row],[D2]],".",Tabela813[[#This Row],[D3]],".",Tabela813[[#This Row],[T]],".",Tabela813[[#This Row],[D4]]),"")</f>
        <v>1.7.1.7.51.0.0.00</v>
      </c>
      <c r="L984" s="27" t="s">
        <v>409</v>
      </c>
      <c r="M984" s="21" t="str">
        <f t="shared" si="15"/>
        <v>S</v>
      </c>
      <c r="N984" s="21">
        <f>IF(VALUE(Tabela813[[#This Row],[RED]]) &gt; 0,1,0) + IF(VALUE(J984)&gt;0,8,IF(VALUE(I984)&gt;0,7,IF(VALUE(H984)&gt;0,6,IF(VALUE(G984)&gt;0,5,IF(VALUE(F984)&gt;0,4,IF(VALUE(E984)&gt;0,3,IF(VALUE(D984)&gt;0,2,1)))))))</f>
        <v>5</v>
      </c>
      <c r="O984" s="26" t="s">
        <v>55</v>
      </c>
      <c r="P984" s="1" t="s">
        <v>410</v>
      </c>
      <c r="Q984" s="1"/>
      <c r="R984" s="21"/>
      <c r="S984" s="7" t="str">
        <f>Tabela813[[#This Row],[NR]]&amp;" - "&amp;Tabela813[[#This Row],[Especificação]]</f>
        <v>1.7.1.7.51.0.0.00 - Transferências de Convênios da União Destinadas a Programas de Educação</v>
      </c>
      <c r="T984" s="7" t="str">
        <f>Tabela813[[#This Row],[NR]]&amp;" - "&amp;Tabela813[[#This Row],[Especificação]]</f>
        <v>1.7.1.7.51.0.0.00 - Transferências de Convênios da União Destinadas a Programas de Educação</v>
      </c>
      <c r="U984" s="7" t="str">
        <f>Tabela813[[#This Row],[NR]]&amp; " - "&amp;Tabela813[[#This Row],[Especificação]]</f>
        <v>1.7.1.7.51.0.0.00 - Transferências de Convênios da União Destinadas a Programas de Educação</v>
      </c>
    </row>
    <row r="985" spans="1:21" ht="30" x14ac:dyDescent="0.25">
      <c r="A985" s="84"/>
      <c r="B985" s="73"/>
      <c r="C985" s="26" t="s">
        <v>1558</v>
      </c>
      <c r="D985" s="26" t="s">
        <v>1565</v>
      </c>
      <c r="E985" s="26" t="s">
        <v>1558</v>
      </c>
      <c r="F985" s="26" t="s">
        <v>1565</v>
      </c>
      <c r="G985" s="26" t="s">
        <v>1596</v>
      </c>
      <c r="H985" s="26" t="s">
        <v>1561</v>
      </c>
      <c r="I985" s="26" t="s">
        <v>1558</v>
      </c>
      <c r="J985" s="26" t="s">
        <v>1564</v>
      </c>
      <c r="K985" s="21" t="str">
        <f>IF(Tabela813[[#This Row],[C]]&lt;&gt;"",IF(Tabela813[[#This Row],[RED]]&lt;&gt;"",(Tabela813[[#This Row],[RED]] &amp; "."),"") &amp; CONCATENATE(Tabela813[[#This Row],[C]],".",Tabela813[[#This Row],[O]],".",Tabela813[[#This Row],[E]],".",Tabela813[[#This Row],[D1]],".",Tabela813[[#This Row],[D2]],".",Tabela813[[#This Row],[D3]],".",Tabela813[[#This Row],[T]],".",Tabela813[[#This Row],[D4]]),"")</f>
        <v>1.7.1.7.51.0.1.00</v>
      </c>
      <c r="L985" s="27" t="s">
        <v>1367</v>
      </c>
      <c r="M985" s="21" t="str">
        <f t="shared" si="15"/>
        <v>S</v>
      </c>
      <c r="N985" s="21">
        <f>IF(VALUE(Tabela813[[#This Row],[RED]]) &gt; 0,1,0) + IF(VALUE(J985)&gt;0,8,IF(VALUE(I985)&gt;0,7,IF(VALUE(H985)&gt;0,6,IF(VALUE(G985)&gt;0,5,IF(VALUE(F985)&gt;0,4,IF(VALUE(E985)&gt;0,3,IF(VALUE(D985)&gt;0,2,1)))))))</f>
        <v>7</v>
      </c>
      <c r="O985" s="26" t="s">
        <v>55</v>
      </c>
      <c r="P985" s="1" t="s">
        <v>410</v>
      </c>
      <c r="Q985" s="1"/>
      <c r="R985" s="21"/>
      <c r="S985" s="7" t="str">
        <f>Tabela813[[#This Row],[NR]]&amp;" - "&amp;Tabela813[[#This Row],[Especificação]]</f>
        <v>1.7.1.7.51.0.1.00 - Transferências de Convênios da União Destinadas a Programas de Educação - Principal</v>
      </c>
      <c r="T985" s="7" t="str">
        <f>Tabela813[[#This Row],[NR]]&amp;" - "&amp;Tabela813[[#This Row],[Especificação]]</f>
        <v>1.7.1.7.51.0.1.00 - Transferências de Convênios da União Destinadas a Programas de Educação - Principal</v>
      </c>
      <c r="U985" s="7" t="str">
        <f>Tabela813[[#This Row],[NR]]&amp; " - "&amp;Tabela813[[#This Row],[Especificação]]</f>
        <v>1.7.1.7.51.0.1.00 - Transferências de Convênios da União Destinadas a Programas de Educação - Principal</v>
      </c>
    </row>
    <row r="986" spans="1:21" ht="30" x14ac:dyDescent="0.25">
      <c r="A986" s="84"/>
      <c r="B986" s="73"/>
      <c r="C986" s="26" t="s">
        <v>1558</v>
      </c>
      <c r="D986" s="26" t="s">
        <v>1565</v>
      </c>
      <c r="E986" s="26" t="s">
        <v>1558</v>
      </c>
      <c r="F986" s="26" t="s">
        <v>1565</v>
      </c>
      <c r="G986" s="26" t="s">
        <v>1596</v>
      </c>
      <c r="H986" s="26" t="s">
        <v>1561</v>
      </c>
      <c r="I986" s="26" t="s">
        <v>1558</v>
      </c>
      <c r="J986" s="26" t="s">
        <v>1560</v>
      </c>
      <c r="K986" s="21" t="str">
        <f>IF(Tabela813[[#This Row],[C]]&lt;&gt;"",IF(Tabela813[[#This Row],[RED]]&lt;&gt;"",(Tabela813[[#This Row],[RED]] &amp; "."),"") &amp; CONCATENATE(Tabela813[[#This Row],[C]],".",Tabela813[[#This Row],[O]],".",Tabela813[[#This Row],[E]],".",Tabela813[[#This Row],[D1]],".",Tabela813[[#This Row],[D2]],".",Tabela813[[#This Row],[D3]],".",Tabela813[[#This Row],[T]],".",Tabela813[[#This Row],[D4]]),"")</f>
        <v>1.7.1.7.51.0.1.01</v>
      </c>
      <c r="L986" s="27" t="s">
        <v>1367</v>
      </c>
      <c r="M986" s="21" t="str">
        <f t="shared" si="15"/>
        <v>A</v>
      </c>
      <c r="N986" s="21">
        <f>IF(VALUE(Tabela813[[#This Row],[RED]]) &gt; 0,1,0) + IF(VALUE(J986)&gt;0,8,IF(VALUE(I986)&gt;0,7,IF(VALUE(H986)&gt;0,6,IF(VALUE(G986)&gt;0,5,IF(VALUE(F986)&gt;0,4,IF(VALUE(E986)&gt;0,3,IF(VALUE(D986)&gt;0,2,1)))))))</f>
        <v>8</v>
      </c>
      <c r="O986" s="26" t="s">
        <v>3165</v>
      </c>
      <c r="P986" s="1" t="s">
        <v>410</v>
      </c>
      <c r="Q986" s="1"/>
      <c r="R986" s="21"/>
      <c r="S986" s="7" t="str">
        <f>Tabela813[[#This Row],[NR]]&amp;" - "&amp;Tabela813[[#This Row],[Especificação]]</f>
        <v>1.7.1.7.51.0.1.01 - Transferências de Convênios da União Destinadas a Programas de Educação - Principal</v>
      </c>
      <c r="T986" s="7" t="str">
        <f>Tabela813[[#This Row],[NR]]&amp;" - "&amp;Tabela813[[#This Row],[Especificação]]</f>
        <v>1.7.1.7.51.0.1.01 - Transferências de Convênios da União Destinadas a Programas de Educação - Principal</v>
      </c>
      <c r="U986" s="7" t="str">
        <f>Tabela813[[#This Row],[NR]]&amp; " - "&amp;Tabela813[[#This Row],[Especificação]]</f>
        <v>1.7.1.7.51.0.1.01 - Transferências de Convênios da União Destinadas a Programas de Educação - Principal</v>
      </c>
    </row>
    <row r="987" spans="1:21" ht="45" x14ac:dyDescent="0.25">
      <c r="A987" s="84"/>
      <c r="B987" s="73"/>
      <c r="C987" s="26" t="s">
        <v>1558</v>
      </c>
      <c r="D987" s="26" t="s">
        <v>1565</v>
      </c>
      <c r="E987" s="26" t="s">
        <v>1558</v>
      </c>
      <c r="F987" s="26" t="s">
        <v>1565</v>
      </c>
      <c r="G987" s="26" t="s">
        <v>1596</v>
      </c>
      <c r="H987" s="26" t="s">
        <v>1561</v>
      </c>
      <c r="I987" s="26" t="s">
        <v>1558</v>
      </c>
      <c r="J987" s="26" t="s">
        <v>1562</v>
      </c>
      <c r="K987" s="21" t="str">
        <f>IF(Tabela813[[#This Row],[C]]&lt;&gt;"",IF(Tabela813[[#This Row],[RED]]&lt;&gt;"",(Tabela813[[#This Row],[RED]] &amp; "."),"") &amp; CONCATENATE(Tabela813[[#This Row],[C]],".",Tabela813[[#This Row],[O]],".",Tabela813[[#This Row],[E]],".",Tabela813[[#This Row],[D1]],".",Tabela813[[#This Row],[D2]],".",Tabela813[[#This Row],[D3]],".",Tabela813[[#This Row],[T]],".",Tabela813[[#This Row],[D4]]),"")</f>
        <v>1.7.1.7.51.0.1.02</v>
      </c>
      <c r="L987" s="27" t="s">
        <v>3869</v>
      </c>
      <c r="M987" s="21" t="str">
        <f t="shared" si="15"/>
        <v>A</v>
      </c>
      <c r="N987" s="21">
        <f>IF(VALUE(Tabela813[[#This Row],[RED]]) &gt; 0,1,0) + IF(VALUE(J987)&gt;0,8,IF(VALUE(I987)&gt;0,7,IF(VALUE(H987)&gt;0,6,IF(VALUE(G987)&gt;0,5,IF(VALUE(F987)&gt;0,4,IF(VALUE(E987)&gt;0,3,IF(VALUE(D987)&gt;0,2,1)))))))</f>
        <v>8</v>
      </c>
      <c r="O987" s="26" t="s">
        <v>3165</v>
      </c>
      <c r="P987" s="1" t="s">
        <v>4247</v>
      </c>
      <c r="Q987" s="1"/>
      <c r="R987" s="21"/>
      <c r="S987" s="7" t="str">
        <f>Tabela813[[#This Row],[NR]]&amp;" - "&amp;Tabela813[[#This Row],[Especificação]]</f>
        <v>1.7.1.7.51.0.1.02 - Transferências de Convênios da União Destinadas a Programas de Educação - Transferências da União Decorrentes de Emendas Parlamentares Individuais - Finalidade Definida</v>
      </c>
      <c r="T987" s="7" t="str">
        <f>Tabela813[[#This Row],[NR]]&amp;" - "&amp;Tabela813[[#This Row],[Especificação]]</f>
        <v>1.7.1.7.51.0.1.02 - Transferências de Convênios da União Destinadas a Programas de Educação - Transferências da União Decorrentes de Emendas Parlamentares Individuais - Finalidade Definida</v>
      </c>
      <c r="U987" s="7" t="str">
        <f>Tabela813[[#This Row],[NR]]&amp; " - "&amp;Tabela813[[#This Row],[Especificação]]</f>
        <v>1.7.1.7.51.0.1.02 - Transferências de Convênios da União Destinadas a Programas de Educação - Transferências da União Decorrentes de Emendas Parlamentares Individuais - Finalidade Definida</v>
      </c>
    </row>
    <row r="988" spans="1:21" ht="45" x14ac:dyDescent="0.25">
      <c r="A988" s="84"/>
      <c r="B988" s="73"/>
      <c r="C988" s="26" t="s">
        <v>1558</v>
      </c>
      <c r="D988" s="26" t="s">
        <v>1565</v>
      </c>
      <c r="E988" s="26" t="s">
        <v>1558</v>
      </c>
      <c r="F988" s="26" t="s">
        <v>1565</v>
      </c>
      <c r="G988" s="26" t="s">
        <v>1596</v>
      </c>
      <c r="H988" s="26" t="s">
        <v>1561</v>
      </c>
      <c r="I988" s="26" t="s">
        <v>1558</v>
      </c>
      <c r="J988" s="26" t="s">
        <v>1571</v>
      </c>
      <c r="K988" s="21" t="str">
        <f>IF(Tabela813[[#This Row],[C]]&lt;&gt;"",IF(Tabela813[[#This Row],[RED]]&lt;&gt;"",(Tabela813[[#This Row],[RED]] &amp; "."),"") &amp; CONCATENATE(Tabela813[[#This Row],[C]],".",Tabela813[[#This Row],[O]],".",Tabela813[[#This Row],[E]],".",Tabela813[[#This Row],[D1]],".",Tabela813[[#This Row],[D2]],".",Tabela813[[#This Row],[D3]],".",Tabela813[[#This Row],[T]],".",Tabela813[[#This Row],[D4]]),"")</f>
        <v>1.7.1.7.51.0.1.03</v>
      </c>
      <c r="L988" s="27" t="s">
        <v>3970</v>
      </c>
      <c r="M988" s="21" t="str">
        <f t="shared" si="15"/>
        <v>A</v>
      </c>
      <c r="N988" s="21">
        <f>IF(VALUE(Tabela813[[#This Row],[RED]]) &gt; 0,1,0) + IF(VALUE(J988)&gt;0,8,IF(VALUE(I988)&gt;0,7,IF(VALUE(H988)&gt;0,6,IF(VALUE(G988)&gt;0,5,IF(VALUE(F988)&gt;0,4,IF(VALUE(E988)&gt;0,3,IF(VALUE(D988)&gt;0,2,1)))))))</f>
        <v>8</v>
      </c>
      <c r="O988" s="26" t="s">
        <v>3165</v>
      </c>
      <c r="P988" s="1" t="s">
        <v>4246</v>
      </c>
      <c r="Q988" s="1"/>
      <c r="R988" s="21"/>
      <c r="S988" s="7" t="str">
        <f>Tabela813[[#This Row],[NR]]&amp;" - "&amp;Tabela813[[#This Row],[Especificação]]</f>
        <v>1.7.1.7.51.0.1.03 - Transferências de Convênios da União Destinadas a Programas de Educação - Transferências da União Decorrentes de Emendas Parlamentares de Bancada</v>
      </c>
      <c r="T988" s="7" t="str">
        <f>Tabela813[[#This Row],[NR]]&amp;" - "&amp;Tabela813[[#This Row],[Especificação]]</f>
        <v>1.7.1.7.51.0.1.03 - Transferências de Convênios da União Destinadas a Programas de Educação - Transferências da União Decorrentes de Emendas Parlamentares de Bancada</v>
      </c>
      <c r="U988" s="7" t="str">
        <f>Tabela813[[#This Row],[NR]]&amp; " - "&amp;Tabela813[[#This Row],[Especificação]]</f>
        <v>1.7.1.7.51.0.1.03 - Transferências de Convênios da União Destinadas a Programas de Educação - Transferências da União Decorrentes de Emendas Parlamentares de Bancada</v>
      </c>
    </row>
    <row r="989" spans="1:21" ht="45" x14ac:dyDescent="0.25">
      <c r="A989" s="84"/>
      <c r="B989" s="73"/>
      <c r="C989" s="26" t="s">
        <v>1558</v>
      </c>
      <c r="D989" s="26" t="s">
        <v>1565</v>
      </c>
      <c r="E989" s="26" t="s">
        <v>1558</v>
      </c>
      <c r="F989" s="26" t="s">
        <v>1565</v>
      </c>
      <c r="G989" s="26" t="s">
        <v>1598</v>
      </c>
      <c r="H989" s="26" t="s">
        <v>1561</v>
      </c>
      <c r="I989" s="26" t="s">
        <v>1561</v>
      </c>
      <c r="J989" s="26" t="s">
        <v>1564</v>
      </c>
      <c r="K989" s="21" t="str">
        <f>IF(Tabela813[[#This Row],[C]]&lt;&gt;"",IF(Tabela813[[#This Row],[RED]]&lt;&gt;"",(Tabela813[[#This Row],[RED]] &amp; "."),"") &amp; CONCATENATE(Tabela813[[#This Row],[C]],".",Tabela813[[#This Row],[O]],".",Tabela813[[#This Row],[E]],".",Tabela813[[#This Row],[D1]],".",Tabela813[[#This Row],[D2]],".",Tabela813[[#This Row],[D3]],".",Tabela813[[#This Row],[T]],".",Tabela813[[#This Row],[D4]]),"")</f>
        <v>1.7.1.7.52.0.0.00</v>
      </c>
      <c r="L989" s="27" t="s">
        <v>411</v>
      </c>
      <c r="M989" s="21" t="str">
        <f t="shared" si="15"/>
        <v>S</v>
      </c>
      <c r="N989" s="21">
        <f>IF(VALUE(Tabela813[[#This Row],[RED]]) &gt; 0,1,0) + IF(VALUE(J989)&gt;0,8,IF(VALUE(I989)&gt;0,7,IF(VALUE(H989)&gt;0,6,IF(VALUE(G989)&gt;0,5,IF(VALUE(F989)&gt;0,4,IF(VALUE(E989)&gt;0,3,IF(VALUE(D989)&gt;0,2,1)))))))</f>
        <v>5</v>
      </c>
      <c r="O989" s="26" t="s">
        <v>55</v>
      </c>
      <c r="P989" s="1" t="s">
        <v>412</v>
      </c>
      <c r="Q989" s="1"/>
      <c r="R989" s="21"/>
      <c r="S989" s="7" t="str">
        <f>Tabela813[[#This Row],[NR]]&amp;" - "&amp;Tabela813[[#This Row],[Especificação]]</f>
        <v>1.7.1.7.52.0.0.00 - Transferências de Convênios da União Destinadas a Programas de Assistência Social</v>
      </c>
      <c r="T989" s="7" t="str">
        <f>Tabela813[[#This Row],[NR]]&amp;" - "&amp;Tabela813[[#This Row],[Especificação]]</f>
        <v>1.7.1.7.52.0.0.00 - Transferências de Convênios da União Destinadas a Programas de Assistência Social</v>
      </c>
      <c r="U989" s="7" t="str">
        <f>Tabela813[[#This Row],[NR]]&amp; " - "&amp;Tabela813[[#This Row],[Especificação]]</f>
        <v>1.7.1.7.52.0.0.00 - Transferências de Convênios da União Destinadas a Programas de Assistência Social</v>
      </c>
    </row>
    <row r="990" spans="1:21" ht="45" x14ac:dyDescent="0.25">
      <c r="A990" s="84"/>
      <c r="B990" s="73"/>
      <c r="C990" s="26" t="s">
        <v>1558</v>
      </c>
      <c r="D990" s="26" t="s">
        <v>1565</v>
      </c>
      <c r="E990" s="26" t="s">
        <v>1558</v>
      </c>
      <c r="F990" s="26" t="s">
        <v>1565</v>
      </c>
      <c r="G990" s="26" t="s">
        <v>1598</v>
      </c>
      <c r="H990" s="26" t="s">
        <v>1561</v>
      </c>
      <c r="I990" s="26" t="s">
        <v>1558</v>
      </c>
      <c r="J990" s="26" t="s">
        <v>1564</v>
      </c>
      <c r="K990" s="21" t="str">
        <f>IF(Tabela813[[#This Row],[C]]&lt;&gt;"",IF(Tabela813[[#This Row],[RED]]&lt;&gt;"",(Tabela813[[#This Row],[RED]] &amp; "."),"") &amp; CONCATENATE(Tabela813[[#This Row],[C]],".",Tabela813[[#This Row],[O]],".",Tabela813[[#This Row],[E]],".",Tabela813[[#This Row],[D1]],".",Tabela813[[#This Row],[D2]],".",Tabela813[[#This Row],[D3]],".",Tabela813[[#This Row],[T]],".",Tabela813[[#This Row],[D4]]),"")</f>
        <v>1.7.1.7.52.0.1.00</v>
      </c>
      <c r="L990" s="27" t="s">
        <v>1368</v>
      </c>
      <c r="M990" s="21" t="str">
        <f t="shared" si="15"/>
        <v>S</v>
      </c>
      <c r="N990" s="21">
        <f>IF(VALUE(Tabela813[[#This Row],[RED]]) &gt; 0,1,0) + IF(VALUE(J990)&gt;0,8,IF(VALUE(I990)&gt;0,7,IF(VALUE(H990)&gt;0,6,IF(VALUE(G990)&gt;0,5,IF(VALUE(F990)&gt;0,4,IF(VALUE(E990)&gt;0,3,IF(VALUE(D990)&gt;0,2,1)))))))</f>
        <v>7</v>
      </c>
      <c r="O990" s="26" t="s">
        <v>55</v>
      </c>
      <c r="P990" s="1" t="s">
        <v>412</v>
      </c>
      <c r="Q990" s="1"/>
      <c r="R990" s="21"/>
      <c r="S990" s="7" t="str">
        <f>Tabela813[[#This Row],[NR]]&amp;" - "&amp;Tabela813[[#This Row],[Especificação]]</f>
        <v>1.7.1.7.52.0.1.00 - Transferências de Convênios da União Destinadas a Programas de Assistência Social - Principal</v>
      </c>
      <c r="T990" s="7" t="str">
        <f>Tabela813[[#This Row],[NR]]&amp;" - "&amp;Tabela813[[#This Row],[Especificação]]</f>
        <v>1.7.1.7.52.0.1.00 - Transferências de Convênios da União Destinadas a Programas de Assistência Social - Principal</v>
      </c>
      <c r="U990" s="7" t="str">
        <f>Tabela813[[#This Row],[NR]]&amp; " - "&amp;Tabela813[[#This Row],[Especificação]]</f>
        <v>1.7.1.7.52.0.1.00 - Transferências de Convênios da União Destinadas a Programas de Assistência Social - Principal</v>
      </c>
    </row>
    <row r="991" spans="1:21" ht="45" x14ac:dyDescent="0.25">
      <c r="A991" s="84"/>
      <c r="B991" s="73"/>
      <c r="C991" s="26" t="s">
        <v>1558</v>
      </c>
      <c r="D991" s="26" t="s">
        <v>1565</v>
      </c>
      <c r="E991" s="26" t="s">
        <v>1558</v>
      </c>
      <c r="F991" s="26" t="s">
        <v>1565</v>
      </c>
      <c r="G991" s="26" t="s">
        <v>1598</v>
      </c>
      <c r="H991" s="26" t="s">
        <v>1561</v>
      </c>
      <c r="I991" s="26" t="s">
        <v>1558</v>
      </c>
      <c r="J991" s="26" t="s">
        <v>1560</v>
      </c>
      <c r="K991" s="21" t="str">
        <f>IF(Tabela813[[#This Row],[C]]&lt;&gt;"",IF(Tabela813[[#This Row],[RED]]&lt;&gt;"",(Tabela813[[#This Row],[RED]] &amp; "."),"") &amp; CONCATENATE(Tabela813[[#This Row],[C]],".",Tabela813[[#This Row],[O]],".",Tabela813[[#This Row],[E]],".",Tabela813[[#This Row],[D1]],".",Tabela813[[#This Row],[D2]],".",Tabela813[[#This Row],[D3]],".",Tabela813[[#This Row],[T]],".",Tabela813[[#This Row],[D4]]),"")</f>
        <v>1.7.1.7.52.0.1.01</v>
      </c>
      <c r="L991" s="27" t="s">
        <v>1368</v>
      </c>
      <c r="M991" s="21" t="str">
        <f t="shared" si="15"/>
        <v>A</v>
      </c>
      <c r="N991" s="21">
        <f>IF(VALUE(Tabela813[[#This Row],[RED]]) &gt; 0,1,0) + IF(VALUE(J991)&gt;0,8,IF(VALUE(I991)&gt;0,7,IF(VALUE(H991)&gt;0,6,IF(VALUE(G991)&gt;0,5,IF(VALUE(F991)&gt;0,4,IF(VALUE(E991)&gt;0,3,IF(VALUE(D991)&gt;0,2,1)))))))</f>
        <v>8</v>
      </c>
      <c r="O991" s="26" t="s">
        <v>3165</v>
      </c>
      <c r="P991" s="1" t="s">
        <v>412</v>
      </c>
      <c r="Q991" s="1"/>
      <c r="R991" s="21"/>
      <c r="S991" s="7" t="str">
        <f>Tabela813[[#This Row],[NR]]&amp;" - "&amp;Tabela813[[#This Row],[Especificação]]</f>
        <v>1.7.1.7.52.0.1.01 - Transferências de Convênios da União Destinadas a Programas de Assistência Social - Principal</v>
      </c>
      <c r="T991" s="7" t="str">
        <f>Tabela813[[#This Row],[NR]]&amp;" - "&amp;Tabela813[[#This Row],[Especificação]]</f>
        <v>1.7.1.7.52.0.1.01 - Transferências de Convênios da União Destinadas a Programas de Assistência Social - Principal</v>
      </c>
      <c r="U991" s="7" t="str">
        <f>Tabela813[[#This Row],[NR]]&amp; " - "&amp;Tabela813[[#This Row],[Especificação]]</f>
        <v>1.7.1.7.52.0.1.01 - Transferências de Convênios da União Destinadas a Programas de Assistência Social - Principal</v>
      </c>
    </row>
    <row r="992" spans="1:21" ht="45" x14ac:dyDescent="0.25">
      <c r="A992" s="84"/>
      <c r="B992" s="73"/>
      <c r="C992" s="26" t="s">
        <v>1558</v>
      </c>
      <c r="D992" s="26" t="s">
        <v>1565</v>
      </c>
      <c r="E992" s="26" t="s">
        <v>1558</v>
      </c>
      <c r="F992" s="26" t="s">
        <v>1565</v>
      </c>
      <c r="G992" s="26" t="s">
        <v>1598</v>
      </c>
      <c r="H992" s="26" t="s">
        <v>1561</v>
      </c>
      <c r="I992" s="26" t="s">
        <v>1558</v>
      </c>
      <c r="J992" s="26" t="s">
        <v>1562</v>
      </c>
      <c r="K992" s="21" t="str">
        <f>IF(Tabela813[[#This Row],[C]]&lt;&gt;"",IF(Tabela813[[#This Row],[RED]]&lt;&gt;"",(Tabela813[[#This Row],[RED]] &amp; "."),"") &amp; CONCATENATE(Tabela813[[#This Row],[C]],".",Tabela813[[#This Row],[O]],".",Tabela813[[#This Row],[E]],".",Tabela813[[#This Row],[D1]],".",Tabela813[[#This Row],[D2]],".",Tabela813[[#This Row],[D3]],".",Tabela813[[#This Row],[T]],".",Tabela813[[#This Row],[D4]]),"")</f>
        <v>1.7.1.7.52.0.1.02</v>
      </c>
      <c r="L992" s="27" t="s">
        <v>3870</v>
      </c>
      <c r="M992" s="21" t="str">
        <f t="shared" si="15"/>
        <v>A</v>
      </c>
      <c r="N992" s="21">
        <f>IF(VALUE(Tabela813[[#This Row],[RED]]) &gt; 0,1,0) + IF(VALUE(J992)&gt;0,8,IF(VALUE(I992)&gt;0,7,IF(VALUE(H992)&gt;0,6,IF(VALUE(G992)&gt;0,5,IF(VALUE(F992)&gt;0,4,IF(VALUE(E992)&gt;0,3,IF(VALUE(D992)&gt;0,2,1)))))))</f>
        <v>8</v>
      </c>
      <c r="O992" s="26" t="s">
        <v>3165</v>
      </c>
      <c r="P992" s="1" t="s">
        <v>4247</v>
      </c>
      <c r="Q992" s="1"/>
      <c r="R992" s="21"/>
      <c r="S992" s="7" t="str">
        <f>Tabela813[[#This Row],[NR]]&amp;" - "&amp;Tabela813[[#This Row],[Especificação]]</f>
        <v>1.7.1.7.52.0.1.02 - Transferências de Convênios da União Destinadas a Programas de Assistência Social - Transferências da União Decorrentes de Emendas Parlamentares Individuais - Finalidade Definida</v>
      </c>
      <c r="T992" s="7" t="str">
        <f>Tabela813[[#This Row],[NR]]&amp;" - "&amp;Tabela813[[#This Row],[Especificação]]</f>
        <v>1.7.1.7.52.0.1.02 - Transferências de Convênios da União Destinadas a Programas de Assistência Social - Transferências da União Decorrentes de Emendas Parlamentares Individuais - Finalidade Definida</v>
      </c>
      <c r="U992" s="7" t="str">
        <f>Tabela813[[#This Row],[NR]]&amp; " - "&amp;Tabela813[[#This Row],[Especificação]]</f>
        <v>1.7.1.7.52.0.1.02 - Transferências de Convênios da União Destinadas a Programas de Assistência Social - Transferências da União Decorrentes de Emendas Parlamentares Individuais - Finalidade Definida</v>
      </c>
    </row>
    <row r="993" spans="1:21" ht="45" x14ac:dyDescent="0.25">
      <c r="A993" s="84"/>
      <c r="B993" s="73"/>
      <c r="C993" s="26" t="s">
        <v>1558</v>
      </c>
      <c r="D993" s="26" t="s">
        <v>1565</v>
      </c>
      <c r="E993" s="26" t="s">
        <v>1558</v>
      </c>
      <c r="F993" s="26" t="s">
        <v>1565</v>
      </c>
      <c r="G993" s="26" t="s">
        <v>1598</v>
      </c>
      <c r="H993" s="26" t="s">
        <v>1561</v>
      </c>
      <c r="I993" s="26" t="s">
        <v>1558</v>
      </c>
      <c r="J993" s="26" t="s">
        <v>1571</v>
      </c>
      <c r="K993" s="21" t="str">
        <f>IF(Tabela813[[#This Row],[C]]&lt;&gt;"",IF(Tabela813[[#This Row],[RED]]&lt;&gt;"",(Tabela813[[#This Row],[RED]] &amp; "."),"") &amp; CONCATENATE(Tabela813[[#This Row],[C]],".",Tabela813[[#This Row],[O]],".",Tabela813[[#This Row],[E]],".",Tabela813[[#This Row],[D1]],".",Tabela813[[#This Row],[D2]],".",Tabela813[[#This Row],[D3]],".",Tabela813[[#This Row],[T]],".",Tabela813[[#This Row],[D4]]),"")</f>
        <v>1.7.1.7.52.0.1.03</v>
      </c>
      <c r="L993" s="27" t="s">
        <v>3871</v>
      </c>
      <c r="M993" s="21" t="str">
        <f t="shared" si="15"/>
        <v>A</v>
      </c>
      <c r="N993" s="21">
        <f>IF(VALUE(Tabela813[[#This Row],[RED]]) &gt; 0,1,0) + IF(VALUE(J993)&gt;0,8,IF(VALUE(I993)&gt;0,7,IF(VALUE(H993)&gt;0,6,IF(VALUE(G993)&gt;0,5,IF(VALUE(F993)&gt;0,4,IF(VALUE(E993)&gt;0,3,IF(VALUE(D993)&gt;0,2,1)))))))</f>
        <v>8</v>
      </c>
      <c r="O993" s="26" t="s">
        <v>3165</v>
      </c>
      <c r="P993" s="1" t="s">
        <v>4246</v>
      </c>
      <c r="Q993" s="1"/>
      <c r="R993" s="21"/>
      <c r="S993" s="7" t="str">
        <f>Tabela813[[#This Row],[NR]]&amp;" - "&amp;Tabela813[[#This Row],[Especificação]]</f>
        <v>1.7.1.7.52.0.1.03 - Transferências de Convênios da União Destinadas a Programas de Assistência Social - Transferências da União Decorrentes de Emendas Parlamentares de Bancada</v>
      </c>
      <c r="T993" s="7" t="str">
        <f>Tabela813[[#This Row],[NR]]&amp;" - "&amp;Tabela813[[#This Row],[Especificação]]</f>
        <v>1.7.1.7.52.0.1.03 - Transferências de Convênios da União Destinadas a Programas de Assistência Social - Transferências da União Decorrentes de Emendas Parlamentares de Bancada</v>
      </c>
      <c r="U993" s="7" t="str">
        <f>Tabela813[[#This Row],[NR]]&amp; " - "&amp;Tabela813[[#This Row],[Especificação]]</f>
        <v>1.7.1.7.52.0.1.03 - Transferências de Convênios da União Destinadas a Programas de Assistência Social - Transferências da União Decorrentes de Emendas Parlamentares de Bancada</v>
      </c>
    </row>
    <row r="994" spans="1:21" ht="30" x14ac:dyDescent="0.25">
      <c r="A994" s="84"/>
      <c r="B994" s="73"/>
      <c r="C994" s="26" t="s">
        <v>1558</v>
      </c>
      <c r="D994" s="26" t="s">
        <v>1565</v>
      </c>
      <c r="E994" s="26" t="s">
        <v>1558</v>
      </c>
      <c r="F994" s="26" t="s">
        <v>1565</v>
      </c>
      <c r="G994" s="26" t="s">
        <v>1595</v>
      </c>
      <c r="H994" s="26" t="s">
        <v>1561</v>
      </c>
      <c r="I994" s="26" t="s">
        <v>1561</v>
      </c>
      <c r="J994" s="26" t="s">
        <v>1564</v>
      </c>
      <c r="K994" s="21" t="str">
        <f>IF(Tabela813[[#This Row],[C]]&lt;&gt;"",IF(Tabela813[[#This Row],[RED]]&lt;&gt;"",(Tabela813[[#This Row],[RED]] &amp; "."),"") &amp; CONCATENATE(Tabela813[[#This Row],[C]],".",Tabela813[[#This Row],[O]],".",Tabela813[[#This Row],[E]],".",Tabela813[[#This Row],[D1]],".",Tabela813[[#This Row],[D2]],".",Tabela813[[#This Row],[D3]],".",Tabela813[[#This Row],[T]],".",Tabela813[[#This Row],[D4]]),"")</f>
        <v>1.7.1.7.53.0.0.00</v>
      </c>
      <c r="L994" s="27" t="s">
        <v>413</v>
      </c>
      <c r="M994" s="21" t="str">
        <f t="shared" si="15"/>
        <v>S</v>
      </c>
      <c r="N994" s="21">
        <f>IF(VALUE(Tabela813[[#This Row],[RED]]) &gt; 0,1,0) + IF(VALUE(J994)&gt;0,8,IF(VALUE(I994)&gt;0,7,IF(VALUE(H994)&gt;0,6,IF(VALUE(G994)&gt;0,5,IF(VALUE(F994)&gt;0,4,IF(VALUE(E994)&gt;0,3,IF(VALUE(D994)&gt;0,2,1)))))))</f>
        <v>5</v>
      </c>
      <c r="O994" s="26" t="s">
        <v>55</v>
      </c>
      <c r="P994" s="1" t="s">
        <v>414</v>
      </c>
      <c r="Q994" s="1"/>
      <c r="R994" s="21"/>
      <c r="S994" s="7" t="str">
        <f>Tabela813[[#This Row],[NR]]&amp;" - "&amp;Tabela813[[#This Row],[Especificação]]</f>
        <v>1.7.1.7.53.0.0.00 - Transferências de Convênios da União Destinadas a Programas de Combate à Fome</v>
      </c>
      <c r="T994" s="7" t="str">
        <f>Tabela813[[#This Row],[NR]]&amp;" - "&amp;Tabela813[[#This Row],[Especificação]]</f>
        <v>1.7.1.7.53.0.0.00 - Transferências de Convênios da União Destinadas a Programas de Combate à Fome</v>
      </c>
      <c r="U994" s="7" t="str">
        <f>Tabela813[[#This Row],[NR]]&amp; " - "&amp;Tabela813[[#This Row],[Especificação]]</f>
        <v>1.7.1.7.53.0.0.00 - Transferências de Convênios da União Destinadas a Programas de Combate à Fome</v>
      </c>
    </row>
    <row r="995" spans="1:21" ht="30" x14ac:dyDescent="0.25">
      <c r="A995" s="84"/>
      <c r="B995" s="73"/>
      <c r="C995" s="26" t="s">
        <v>1558</v>
      </c>
      <c r="D995" s="26" t="s">
        <v>1565</v>
      </c>
      <c r="E995" s="26" t="s">
        <v>1558</v>
      </c>
      <c r="F995" s="26" t="s">
        <v>1565</v>
      </c>
      <c r="G995" s="26" t="s">
        <v>1595</v>
      </c>
      <c r="H995" s="26" t="s">
        <v>1561</v>
      </c>
      <c r="I995" s="26" t="s">
        <v>1558</v>
      </c>
      <c r="J995" s="26" t="s">
        <v>1564</v>
      </c>
      <c r="K995" s="21" t="str">
        <f>IF(Tabela813[[#This Row],[C]]&lt;&gt;"",IF(Tabela813[[#This Row],[RED]]&lt;&gt;"",(Tabela813[[#This Row],[RED]] &amp; "."),"") &amp; CONCATENATE(Tabela813[[#This Row],[C]],".",Tabela813[[#This Row],[O]],".",Tabela813[[#This Row],[E]],".",Tabela813[[#This Row],[D1]],".",Tabela813[[#This Row],[D2]],".",Tabela813[[#This Row],[D3]],".",Tabela813[[#This Row],[T]],".",Tabela813[[#This Row],[D4]]),"")</f>
        <v>1.7.1.7.53.0.1.00</v>
      </c>
      <c r="L995" s="27" t="s">
        <v>1369</v>
      </c>
      <c r="M995" s="21" t="str">
        <f t="shared" si="15"/>
        <v>S</v>
      </c>
      <c r="N995" s="21">
        <f>IF(VALUE(Tabela813[[#This Row],[RED]]) &gt; 0,1,0) + IF(VALUE(J995)&gt;0,8,IF(VALUE(I995)&gt;0,7,IF(VALUE(H995)&gt;0,6,IF(VALUE(G995)&gt;0,5,IF(VALUE(F995)&gt;0,4,IF(VALUE(E995)&gt;0,3,IF(VALUE(D995)&gt;0,2,1)))))))</f>
        <v>7</v>
      </c>
      <c r="O995" s="26" t="s">
        <v>55</v>
      </c>
      <c r="P995" s="1" t="s">
        <v>414</v>
      </c>
      <c r="Q995" s="1"/>
      <c r="R995" s="21"/>
      <c r="S995" s="7" t="str">
        <f>Tabela813[[#This Row],[NR]]&amp;" - "&amp;Tabela813[[#This Row],[Especificação]]</f>
        <v>1.7.1.7.53.0.1.00 - Transferências de Convênios da União Destinadas a Programas de Combate à Fome - Principal</v>
      </c>
      <c r="T995" s="7" t="str">
        <f>Tabela813[[#This Row],[NR]]&amp;" - "&amp;Tabela813[[#This Row],[Especificação]]</f>
        <v>1.7.1.7.53.0.1.00 - Transferências de Convênios da União Destinadas a Programas de Combate à Fome - Principal</v>
      </c>
      <c r="U995" s="7" t="str">
        <f>Tabela813[[#This Row],[NR]]&amp; " - "&amp;Tabela813[[#This Row],[Especificação]]</f>
        <v>1.7.1.7.53.0.1.00 - Transferências de Convênios da União Destinadas a Programas de Combate à Fome - Principal</v>
      </c>
    </row>
    <row r="996" spans="1:21" ht="30" x14ac:dyDescent="0.25">
      <c r="A996" s="84"/>
      <c r="B996" s="73"/>
      <c r="C996" s="26" t="s">
        <v>1558</v>
      </c>
      <c r="D996" s="26" t="s">
        <v>1565</v>
      </c>
      <c r="E996" s="26" t="s">
        <v>1558</v>
      </c>
      <c r="F996" s="26" t="s">
        <v>1565</v>
      </c>
      <c r="G996" s="26" t="s">
        <v>1595</v>
      </c>
      <c r="H996" s="26" t="s">
        <v>1561</v>
      </c>
      <c r="I996" s="26" t="s">
        <v>1558</v>
      </c>
      <c r="J996" s="26" t="s">
        <v>1560</v>
      </c>
      <c r="K996" s="21" t="str">
        <f>IF(Tabela813[[#This Row],[C]]&lt;&gt;"",IF(Tabela813[[#This Row],[RED]]&lt;&gt;"",(Tabela813[[#This Row],[RED]] &amp; "."),"") &amp; CONCATENATE(Tabela813[[#This Row],[C]],".",Tabela813[[#This Row],[O]],".",Tabela813[[#This Row],[E]],".",Tabela813[[#This Row],[D1]],".",Tabela813[[#This Row],[D2]],".",Tabela813[[#This Row],[D3]],".",Tabela813[[#This Row],[T]],".",Tabela813[[#This Row],[D4]]),"")</f>
        <v>1.7.1.7.53.0.1.01</v>
      </c>
      <c r="L996" s="27" t="s">
        <v>1369</v>
      </c>
      <c r="M996" s="21" t="str">
        <f t="shared" si="15"/>
        <v>A</v>
      </c>
      <c r="N996" s="21">
        <f>IF(VALUE(Tabela813[[#This Row],[RED]]) &gt; 0,1,0) + IF(VALUE(J996)&gt;0,8,IF(VALUE(I996)&gt;0,7,IF(VALUE(H996)&gt;0,6,IF(VALUE(G996)&gt;0,5,IF(VALUE(F996)&gt;0,4,IF(VALUE(E996)&gt;0,3,IF(VALUE(D996)&gt;0,2,1)))))))</f>
        <v>8</v>
      </c>
      <c r="O996" s="26" t="s">
        <v>3165</v>
      </c>
      <c r="P996" s="1" t="s">
        <v>414</v>
      </c>
      <c r="Q996" s="1"/>
      <c r="R996" s="21"/>
      <c r="S996" s="7" t="str">
        <f>Tabela813[[#This Row],[NR]]&amp;" - "&amp;Tabela813[[#This Row],[Especificação]]</f>
        <v>1.7.1.7.53.0.1.01 - Transferências de Convênios da União Destinadas a Programas de Combate à Fome - Principal</v>
      </c>
      <c r="T996" s="7" t="str">
        <f>Tabela813[[#This Row],[NR]]&amp;" - "&amp;Tabela813[[#This Row],[Especificação]]</f>
        <v>1.7.1.7.53.0.1.01 - Transferências de Convênios da União Destinadas a Programas de Combate à Fome - Principal</v>
      </c>
      <c r="U996" s="7" t="str">
        <f>Tabela813[[#This Row],[NR]]&amp; " - "&amp;Tabela813[[#This Row],[Especificação]]</f>
        <v>1.7.1.7.53.0.1.01 - Transferências de Convênios da União Destinadas a Programas de Combate à Fome - Principal</v>
      </c>
    </row>
    <row r="997" spans="1:21" ht="45" x14ac:dyDescent="0.25">
      <c r="A997" s="84"/>
      <c r="B997" s="73"/>
      <c r="C997" s="26" t="s">
        <v>1558</v>
      </c>
      <c r="D997" s="26" t="s">
        <v>1565</v>
      </c>
      <c r="E997" s="26" t="s">
        <v>1558</v>
      </c>
      <c r="F997" s="26" t="s">
        <v>1565</v>
      </c>
      <c r="G997" s="26" t="s">
        <v>1595</v>
      </c>
      <c r="H997" s="26" t="s">
        <v>1561</v>
      </c>
      <c r="I997" s="26" t="s">
        <v>1558</v>
      </c>
      <c r="J997" s="26" t="s">
        <v>1562</v>
      </c>
      <c r="K997" s="21" t="str">
        <f>IF(Tabela813[[#This Row],[C]]&lt;&gt;"",IF(Tabela813[[#This Row],[RED]]&lt;&gt;"",(Tabela813[[#This Row],[RED]] &amp; "."),"") &amp; CONCATENATE(Tabela813[[#This Row],[C]],".",Tabela813[[#This Row],[O]],".",Tabela813[[#This Row],[E]],".",Tabela813[[#This Row],[D1]],".",Tabela813[[#This Row],[D2]],".",Tabela813[[#This Row],[D3]],".",Tabela813[[#This Row],[T]],".",Tabela813[[#This Row],[D4]]),"")</f>
        <v>1.7.1.7.53.0.1.02</v>
      </c>
      <c r="L997" s="27" t="s">
        <v>3872</v>
      </c>
      <c r="M997" s="21" t="str">
        <f t="shared" si="15"/>
        <v>A</v>
      </c>
      <c r="N997" s="21">
        <f>IF(VALUE(Tabela813[[#This Row],[RED]]) &gt; 0,1,0) + IF(VALUE(J997)&gt;0,8,IF(VALUE(I997)&gt;0,7,IF(VALUE(H997)&gt;0,6,IF(VALUE(G997)&gt;0,5,IF(VALUE(F997)&gt;0,4,IF(VALUE(E997)&gt;0,3,IF(VALUE(D997)&gt;0,2,1)))))))</f>
        <v>8</v>
      </c>
      <c r="O997" s="26" t="s">
        <v>3165</v>
      </c>
      <c r="P997" s="1" t="s">
        <v>4247</v>
      </c>
      <c r="Q997" s="1"/>
      <c r="R997" s="21"/>
      <c r="S997" s="7" t="str">
        <f>Tabela813[[#This Row],[NR]]&amp;" - "&amp;Tabela813[[#This Row],[Especificação]]</f>
        <v>1.7.1.7.53.0.1.02 - Transferências de Convênios da União Destinadas a Programas de Combate à Fome - Transferências da União Decorrentes de Emendas Parlamentares Individuais - Finalidade Definida</v>
      </c>
      <c r="T997" s="7" t="str">
        <f>Tabela813[[#This Row],[NR]]&amp;" - "&amp;Tabela813[[#This Row],[Especificação]]</f>
        <v>1.7.1.7.53.0.1.02 - Transferências de Convênios da União Destinadas a Programas de Combate à Fome - Transferências da União Decorrentes de Emendas Parlamentares Individuais - Finalidade Definida</v>
      </c>
      <c r="U997" s="7" t="str">
        <f>Tabela813[[#This Row],[NR]]&amp; " - "&amp;Tabela813[[#This Row],[Especificação]]</f>
        <v>1.7.1.7.53.0.1.02 - Transferências de Convênios da União Destinadas a Programas de Combate à Fome - Transferências da União Decorrentes de Emendas Parlamentares Individuais - Finalidade Definida</v>
      </c>
    </row>
    <row r="998" spans="1:21" ht="45" x14ac:dyDescent="0.25">
      <c r="A998" s="84"/>
      <c r="B998" s="73"/>
      <c r="C998" s="26" t="s">
        <v>1558</v>
      </c>
      <c r="D998" s="26" t="s">
        <v>1565</v>
      </c>
      <c r="E998" s="26" t="s">
        <v>1558</v>
      </c>
      <c r="F998" s="26" t="s">
        <v>1565</v>
      </c>
      <c r="G998" s="26" t="s">
        <v>1595</v>
      </c>
      <c r="H998" s="26" t="s">
        <v>1561</v>
      </c>
      <c r="I998" s="26" t="s">
        <v>1558</v>
      </c>
      <c r="J998" s="26" t="s">
        <v>1571</v>
      </c>
      <c r="K998" s="21" t="str">
        <f>IF(Tabela813[[#This Row],[C]]&lt;&gt;"",IF(Tabela813[[#This Row],[RED]]&lt;&gt;"",(Tabela813[[#This Row],[RED]] &amp; "."),"") &amp; CONCATENATE(Tabela813[[#This Row],[C]],".",Tabela813[[#This Row],[O]],".",Tabela813[[#This Row],[E]],".",Tabela813[[#This Row],[D1]],".",Tabela813[[#This Row],[D2]],".",Tabela813[[#This Row],[D3]],".",Tabela813[[#This Row],[T]],".",Tabela813[[#This Row],[D4]]),"")</f>
        <v>1.7.1.7.53.0.1.03</v>
      </c>
      <c r="L998" s="27" t="s">
        <v>6688</v>
      </c>
      <c r="M998" s="21" t="str">
        <f t="shared" si="15"/>
        <v>A</v>
      </c>
      <c r="N998" s="21">
        <f>IF(VALUE(Tabela813[[#This Row],[RED]]) &gt; 0,1,0) + IF(VALUE(J998)&gt;0,8,IF(VALUE(I998)&gt;0,7,IF(VALUE(H998)&gt;0,6,IF(VALUE(G998)&gt;0,5,IF(VALUE(F998)&gt;0,4,IF(VALUE(E998)&gt;0,3,IF(VALUE(D998)&gt;0,2,1)))))))</f>
        <v>8</v>
      </c>
      <c r="O998" s="26" t="s">
        <v>3165</v>
      </c>
      <c r="P998" s="1" t="s">
        <v>4246</v>
      </c>
      <c r="Q998" s="1"/>
      <c r="R998" s="21"/>
      <c r="S998" s="7" t="str">
        <f>Tabela813[[#This Row],[NR]]&amp;" - "&amp;Tabela813[[#This Row],[Especificação]]</f>
        <v>1.7.1.7.53.0.1.03 - Transferências de Convênios da União Destinadas a Programas de Combate à Fome - Transferências da União Decorrentes de Emendas Parlamentares de Bancada</v>
      </c>
      <c r="T998" s="7" t="str">
        <f>Tabela813[[#This Row],[NR]]&amp;" - "&amp;Tabela813[[#This Row],[Especificação]]</f>
        <v>1.7.1.7.53.0.1.03 - Transferências de Convênios da União Destinadas a Programas de Combate à Fome - Transferências da União Decorrentes de Emendas Parlamentares de Bancada</v>
      </c>
      <c r="U998" s="7" t="str">
        <f>Tabela813[[#This Row],[NR]]&amp; " - "&amp;Tabela813[[#This Row],[Especificação]]</f>
        <v>1.7.1.7.53.0.1.03 - Transferências de Convênios da União Destinadas a Programas de Combate à Fome - Transferências da União Decorrentes de Emendas Parlamentares de Bancada</v>
      </c>
    </row>
    <row r="999" spans="1:21" ht="30" x14ac:dyDescent="0.25">
      <c r="A999" s="297"/>
      <c r="B999" s="73"/>
      <c r="C999" s="26" t="s">
        <v>1558</v>
      </c>
      <c r="D999" s="26" t="s">
        <v>1565</v>
      </c>
      <c r="E999" s="26" t="s">
        <v>1558</v>
      </c>
      <c r="F999" s="26" t="s">
        <v>1565</v>
      </c>
      <c r="G999" s="26" t="s">
        <v>1599</v>
      </c>
      <c r="H999" s="26" t="s">
        <v>1561</v>
      </c>
      <c r="I999" s="26" t="s">
        <v>1561</v>
      </c>
      <c r="J999" s="26" t="s">
        <v>1564</v>
      </c>
      <c r="K999" s="21" t="str">
        <f>IF(Tabela813[[#This Row],[C]]&lt;&gt;"",IF(Tabela813[[#This Row],[RED]]&lt;&gt;"",(Tabela813[[#This Row],[RED]] &amp; "."),"") &amp; CONCATENATE(Tabela813[[#This Row],[C]],".",Tabela813[[#This Row],[O]],".",Tabela813[[#This Row],[E]],".",Tabela813[[#This Row],[D1]],".",Tabela813[[#This Row],[D2]],".",Tabela813[[#This Row],[D3]],".",Tabela813[[#This Row],[T]],".",Tabela813[[#This Row],[D4]]),"")</f>
        <v>1.7.1.7.54.0.0.00</v>
      </c>
      <c r="L999" s="27" t="s">
        <v>415</v>
      </c>
      <c r="M999" s="21" t="str">
        <f t="shared" si="15"/>
        <v>S</v>
      </c>
      <c r="N999" s="21">
        <f>IF(VALUE(Tabela813[[#This Row],[RED]]) &gt; 0,1,0) + IF(VALUE(J999)&gt;0,8,IF(VALUE(I999)&gt;0,7,IF(VALUE(H999)&gt;0,6,IF(VALUE(G999)&gt;0,5,IF(VALUE(F999)&gt;0,4,IF(VALUE(E999)&gt;0,3,IF(VALUE(D999)&gt;0,2,1)))))))</f>
        <v>5</v>
      </c>
      <c r="O999" s="26" t="s">
        <v>55</v>
      </c>
      <c r="P999" s="1" t="s">
        <v>416</v>
      </c>
      <c r="Q999" s="1"/>
      <c r="R999" s="21"/>
      <c r="S999" s="7" t="str">
        <f>Tabela813[[#This Row],[NR]]&amp;" - "&amp;Tabela813[[#This Row],[Especificação]]</f>
        <v>1.7.1.7.54.0.0.00 - Transferências de Convênios da União Destinadas a Programas de Saneamento Básico</v>
      </c>
      <c r="T999" s="7" t="str">
        <f>Tabela813[[#This Row],[NR]]&amp;" - "&amp;Tabela813[[#This Row],[Especificação]]</f>
        <v>1.7.1.7.54.0.0.00 - Transferências de Convênios da União Destinadas a Programas de Saneamento Básico</v>
      </c>
      <c r="U999" s="7" t="str">
        <f>Tabela813[[#This Row],[NR]]&amp; " - "&amp;Tabela813[[#This Row],[Especificação]]</f>
        <v>1.7.1.7.54.0.0.00 - Transferências de Convênios da União Destinadas a Programas de Saneamento Básico</v>
      </c>
    </row>
    <row r="1000" spans="1:21" ht="30" x14ac:dyDescent="0.25">
      <c r="A1000" s="297"/>
      <c r="B1000" s="73"/>
      <c r="C1000" s="26" t="s">
        <v>1558</v>
      </c>
      <c r="D1000" s="26" t="s">
        <v>1565</v>
      </c>
      <c r="E1000" s="26" t="s">
        <v>1558</v>
      </c>
      <c r="F1000" s="26" t="s">
        <v>1565</v>
      </c>
      <c r="G1000" s="26" t="s">
        <v>1599</v>
      </c>
      <c r="H1000" s="26" t="s">
        <v>1561</v>
      </c>
      <c r="I1000" s="26" t="s">
        <v>1558</v>
      </c>
      <c r="J1000" s="26" t="s">
        <v>1564</v>
      </c>
      <c r="K1000" s="21" t="str">
        <f>IF(Tabela813[[#This Row],[C]]&lt;&gt;"",IF(Tabela813[[#This Row],[RED]]&lt;&gt;"",(Tabela813[[#This Row],[RED]] &amp; "."),"") &amp; CONCATENATE(Tabela813[[#This Row],[C]],".",Tabela813[[#This Row],[O]],".",Tabela813[[#This Row],[E]],".",Tabela813[[#This Row],[D1]],".",Tabela813[[#This Row],[D2]],".",Tabela813[[#This Row],[D3]],".",Tabela813[[#This Row],[T]],".",Tabela813[[#This Row],[D4]]),"")</f>
        <v>1.7.1.7.54.0.1.00</v>
      </c>
      <c r="L1000" s="27" t="s">
        <v>1370</v>
      </c>
      <c r="M1000" s="21" t="str">
        <f t="shared" si="15"/>
        <v>S</v>
      </c>
      <c r="N1000" s="21">
        <f>IF(VALUE(Tabela813[[#This Row],[RED]]) &gt; 0,1,0) + IF(VALUE(J1000)&gt;0,8,IF(VALUE(I1000)&gt;0,7,IF(VALUE(H1000)&gt;0,6,IF(VALUE(G1000)&gt;0,5,IF(VALUE(F1000)&gt;0,4,IF(VALUE(E1000)&gt;0,3,IF(VALUE(D1000)&gt;0,2,1)))))))</f>
        <v>7</v>
      </c>
      <c r="O1000" s="26" t="s">
        <v>55</v>
      </c>
      <c r="P1000" s="1" t="s">
        <v>416</v>
      </c>
      <c r="Q1000" s="1"/>
      <c r="R1000" s="21"/>
      <c r="S1000" s="7" t="str">
        <f>Tabela813[[#This Row],[NR]]&amp;" - "&amp;Tabela813[[#This Row],[Especificação]]</f>
        <v>1.7.1.7.54.0.1.00 - Transferências de Convênios da União Destinadas a Programas de Saneamento Básico - Principal</v>
      </c>
      <c r="T1000" s="7" t="str">
        <f>Tabela813[[#This Row],[NR]]&amp;" - "&amp;Tabela813[[#This Row],[Especificação]]</f>
        <v>1.7.1.7.54.0.1.00 - Transferências de Convênios da União Destinadas a Programas de Saneamento Básico - Principal</v>
      </c>
      <c r="U1000" s="7" t="str">
        <f>Tabela813[[#This Row],[NR]]&amp; " - "&amp;Tabela813[[#This Row],[Especificação]]</f>
        <v>1.7.1.7.54.0.1.00 - Transferências de Convênios da União Destinadas a Programas de Saneamento Básico - Principal</v>
      </c>
    </row>
    <row r="1001" spans="1:21" ht="30" x14ac:dyDescent="0.25">
      <c r="A1001" s="84"/>
      <c r="B1001" s="73"/>
      <c r="C1001" s="26" t="s">
        <v>1558</v>
      </c>
      <c r="D1001" s="26" t="s">
        <v>1565</v>
      </c>
      <c r="E1001" s="26" t="s">
        <v>1558</v>
      </c>
      <c r="F1001" s="26" t="s">
        <v>1565</v>
      </c>
      <c r="G1001" s="26" t="s">
        <v>1599</v>
      </c>
      <c r="H1001" s="26" t="s">
        <v>1561</v>
      </c>
      <c r="I1001" s="26" t="s">
        <v>1558</v>
      </c>
      <c r="J1001" s="26" t="s">
        <v>1560</v>
      </c>
      <c r="K1001" s="21" t="str">
        <f>IF(Tabela813[[#This Row],[C]]&lt;&gt;"",IF(Tabela813[[#This Row],[RED]]&lt;&gt;"",(Tabela813[[#This Row],[RED]] &amp; "."),"") &amp; CONCATENATE(Tabela813[[#This Row],[C]],".",Tabela813[[#This Row],[O]],".",Tabela813[[#This Row],[E]],".",Tabela813[[#This Row],[D1]],".",Tabela813[[#This Row],[D2]],".",Tabela813[[#This Row],[D3]],".",Tabela813[[#This Row],[T]],".",Tabela813[[#This Row],[D4]]),"")</f>
        <v>1.7.1.7.54.0.1.01</v>
      </c>
      <c r="L1001" s="27" t="s">
        <v>1370</v>
      </c>
      <c r="M1001" s="21" t="str">
        <f t="shared" si="15"/>
        <v>A</v>
      </c>
      <c r="N1001" s="21">
        <f>IF(VALUE(Tabela813[[#This Row],[RED]]) &gt; 0,1,0) + IF(VALUE(J1001)&gt;0,8,IF(VALUE(I1001)&gt;0,7,IF(VALUE(H1001)&gt;0,6,IF(VALUE(G1001)&gt;0,5,IF(VALUE(F1001)&gt;0,4,IF(VALUE(E1001)&gt;0,3,IF(VALUE(D1001)&gt;0,2,1)))))))</f>
        <v>8</v>
      </c>
      <c r="O1001" s="26" t="s">
        <v>3165</v>
      </c>
      <c r="P1001" s="1" t="s">
        <v>416</v>
      </c>
      <c r="Q1001" s="1"/>
      <c r="R1001" s="21"/>
      <c r="S1001" s="7" t="str">
        <f>Tabela813[[#This Row],[NR]]&amp;" - "&amp;Tabela813[[#This Row],[Especificação]]</f>
        <v>1.7.1.7.54.0.1.01 - Transferências de Convênios da União Destinadas a Programas de Saneamento Básico - Principal</v>
      </c>
      <c r="T1001" s="7" t="str">
        <f>Tabela813[[#This Row],[NR]]&amp;" - "&amp;Tabela813[[#This Row],[Especificação]]</f>
        <v>1.7.1.7.54.0.1.01 - Transferências de Convênios da União Destinadas a Programas de Saneamento Básico - Principal</v>
      </c>
      <c r="U1001" s="7" t="str">
        <f>Tabela813[[#This Row],[NR]]&amp; " - "&amp;Tabela813[[#This Row],[Especificação]]</f>
        <v>1.7.1.7.54.0.1.01 - Transferências de Convênios da União Destinadas a Programas de Saneamento Básico - Principal</v>
      </c>
    </row>
    <row r="1002" spans="1:21" ht="45" x14ac:dyDescent="0.25">
      <c r="A1002" s="297"/>
      <c r="B1002" s="73"/>
      <c r="C1002" s="26" t="s">
        <v>1558</v>
      </c>
      <c r="D1002" s="26" t="s">
        <v>1565</v>
      </c>
      <c r="E1002" s="26" t="s">
        <v>1558</v>
      </c>
      <c r="F1002" s="26" t="s">
        <v>1565</v>
      </c>
      <c r="G1002" s="26" t="s">
        <v>1599</v>
      </c>
      <c r="H1002" s="26" t="s">
        <v>1561</v>
      </c>
      <c r="I1002" s="26" t="s">
        <v>1558</v>
      </c>
      <c r="J1002" s="26" t="s">
        <v>1562</v>
      </c>
      <c r="K1002" s="21" t="str">
        <f>IF(Tabela813[[#This Row],[C]]&lt;&gt;"",IF(Tabela813[[#This Row],[RED]]&lt;&gt;"",(Tabela813[[#This Row],[RED]] &amp; "."),"") &amp; CONCATENATE(Tabela813[[#This Row],[C]],".",Tabela813[[#This Row],[O]],".",Tabela813[[#This Row],[E]],".",Tabela813[[#This Row],[D1]],".",Tabela813[[#This Row],[D2]],".",Tabela813[[#This Row],[D3]],".",Tabela813[[#This Row],[T]],".",Tabela813[[#This Row],[D4]]),"")</f>
        <v>1.7.1.7.54.0.1.02</v>
      </c>
      <c r="L1002" s="27" t="s">
        <v>3873</v>
      </c>
      <c r="M1002" s="21" t="str">
        <f t="shared" si="15"/>
        <v>A</v>
      </c>
      <c r="N1002" s="21">
        <f>IF(VALUE(Tabela813[[#This Row],[RED]]) &gt; 0,1,0) + IF(VALUE(J1002)&gt;0,8,IF(VALUE(I1002)&gt;0,7,IF(VALUE(H1002)&gt;0,6,IF(VALUE(G1002)&gt;0,5,IF(VALUE(F1002)&gt;0,4,IF(VALUE(E1002)&gt;0,3,IF(VALUE(D1002)&gt;0,2,1)))))))</f>
        <v>8</v>
      </c>
      <c r="O1002" s="26" t="s">
        <v>3165</v>
      </c>
      <c r="P1002" s="1" t="s">
        <v>4247</v>
      </c>
      <c r="Q1002" s="1"/>
      <c r="R1002" s="21"/>
      <c r="S1002" s="7" t="str">
        <f>Tabela813[[#This Row],[NR]]&amp;" - "&amp;Tabela813[[#This Row],[Especificação]]</f>
        <v>1.7.1.7.54.0.1.02 - Transferências de Convênios da União Destinadas a Programas de Saneamento Básico - Transferências da União Decorrentes de Emendas Parlamentares Individuais - Finalidade Definida</v>
      </c>
      <c r="T1002" s="7" t="str">
        <f>Tabela813[[#This Row],[NR]]&amp;" - "&amp;Tabela813[[#This Row],[Especificação]]</f>
        <v>1.7.1.7.54.0.1.02 - Transferências de Convênios da União Destinadas a Programas de Saneamento Básico - Transferências da União Decorrentes de Emendas Parlamentares Individuais - Finalidade Definida</v>
      </c>
      <c r="U1002" s="7" t="str">
        <f>Tabela813[[#This Row],[NR]]&amp; " - "&amp;Tabela813[[#This Row],[Especificação]]</f>
        <v>1.7.1.7.54.0.1.02 - Transferências de Convênios da União Destinadas a Programas de Saneamento Básico - Transferências da União Decorrentes de Emendas Parlamentares Individuais - Finalidade Definida</v>
      </c>
    </row>
    <row r="1003" spans="1:21" ht="45" x14ac:dyDescent="0.25">
      <c r="A1003" s="297"/>
      <c r="B1003" s="73"/>
      <c r="C1003" s="26" t="s">
        <v>1558</v>
      </c>
      <c r="D1003" s="26" t="s">
        <v>1565</v>
      </c>
      <c r="E1003" s="26" t="s">
        <v>1558</v>
      </c>
      <c r="F1003" s="26" t="s">
        <v>1565</v>
      </c>
      <c r="G1003" s="26" t="s">
        <v>1599</v>
      </c>
      <c r="H1003" s="26" t="s">
        <v>1561</v>
      </c>
      <c r="I1003" s="26" t="s">
        <v>1558</v>
      </c>
      <c r="J1003" s="26" t="s">
        <v>1571</v>
      </c>
      <c r="K1003" s="21" t="str">
        <f>IF(Tabela813[[#This Row],[C]]&lt;&gt;"",IF(Tabela813[[#This Row],[RED]]&lt;&gt;"",(Tabela813[[#This Row],[RED]] &amp; "."),"") &amp; CONCATENATE(Tabela813[[#This Row],[C]],".",Tabela813[[#This Row],[O]],".",Tabela813[[#This Row],[E]],".",Tabela813[[#This Row],[D1]],".",Tabela813[[#This Row],[D2]],".",Tabela813[[#This Row],[D3]],".",Tabela813[[#This Row],[T]],".",Tabela813[[#This Row],[D4]]),"")</f>
        <v>1.7.1.7.54.0.1.03</v>
      </c>
      <c r="L1003" s="27" t="s">
        <v>3874</v>
      </c>
      <c r="M1003" s="21" t="str">
        <f t="shared" si="15"/>
        <v>A</v>
      </c>
      <c r="N1003" s="21">
        <f>IF(VALUE(Tabela813[[#This Row],[RED]]) &gt; 0,1,0) + IF(VALUE(J1003)&gt;0,8,IF(VALUE(I1003)&gt;0,7,IF(VALUE(H1003)&gt;0,6,IF(VALUE(G1003)&gt;0,5,IF(VALUE(F1003)&gt;0,4,IF(VALUE(E1003)&gt;0,3,IF(VALUE(D1003)&gt;0,2,1)))))))</f>
        <v>8</v>
      </c>
      <c r="O1003" s="26" t="s">
        <v>3165</v>
      </c>
      <c r="P1003" s="1" t="s">
        <v>4246</v>
      </c>
      <c r="Q1003" s="1"/>
      <c r="R1003" s="21"/>
      <c r="S1003" s="7" t="str">
        <f>Tabela813[[#This Row],[NR]]&amp;" - "&amp;Tabela813[[#This Row],[Especificação]]</f>
        <v>1.7.1.7.54.0.1.03 - Transferências de Convênios da União Destinadas a Programas de Saneamento Básico - Transferências da União Decorrentes de Emendas Parlamentares de Bancada</v>
      </c>
      <c r="T1003" s="7" t="str">
        <f>Tabela813[[#This Row],[NR]]&amp;" - "&amp;Tabela813[[#This Row],[Especificação]]</f>
        <v>1.7.1.7.54.0.1.03 - Transferências de Convênios da União Destinadas a Programas de Saneamento Básico - Transferências da União Decorrentes de Emendas Parlamentares de Bancada</v>
      </c>
      <c r="U1003" s="7" t="str">
        <f>Tabela813[[#This Row],[NR]]&amp; " - "&amp;Tabela813[[#This Row],[Especificação]]</f>
        <v>1.7.1.7.54.0.1.03 - Transferências de Convênios da União Destinadas a Programas de Saneamento Básico - Transferências da União Decorrentes de Emendas Parlamentares de Bancada</v>
      </c>
    </row>
    <row r="1004" spans="1:21" ht="30" x14ac:dyDescent="0.25">
      <c r="A1004" s="297"/>
      <c r="B1004" s="73"/>
      <c r="C1004" s="18" t="s">
        <v>1558</v>
      </c>
      <c r="D1004" s="19" t="s">
        <v>1565</v>
      </c>
      <c r="E1004" s="19" t="s">
        <v>1558</v>
      </c>
      <c r="F1004" s="19" t="s">
        <v>1565</v>
      </c>
      <c r="G1004" s="19" t="s">
        <v>1574</v>
      </c>
      <c r="H1004" s="26">
        <v>0</v>
      </c>
      <c r="I1004" s="19" t="s">
        <v>1561</v>
      </c>
      <c r="J1004" s="26" t="s">
        <v>1564</v>
      </c>
      <c r="K1004" s="21" t="str">
        <f>IF(Tabela813[[#This Row],[C]]&lt;&gt;"",IF(Tabela813[[#This Row],[RED]]&lt;&gt;"",(Tabela813[[#This Row],[RED]] &amp; "."),"") &amp; CONCATENATE(Tabela813[[#This Row],[C]],".",Tabela813[[#This Row],[O]],".",Tabela813[[#This Row],[E]],".",Tabela813[[#This Row],[D1]],".",Tabela813[[#This Row],[D2]],".",Tabela813[[#This Row],[D3]],".",Tabela813[[#This Row],[T]],".",Tabela813[[#This Row],[D4]]),"")</f>
        <v>1.7.1.7.99.0.0.00</v>
      </c>
      <c r="L1004" s="1" t="s">
        <v>3084</v>
      </c>
      <c r="M1004" s="21" t="str">
        <f t="shared" si="15"/>
        <v>S</v>
      </c>
      <c r="N1004" s="21">
        <f>IF(VALUE(Tabela813[[#This Row],[RED]]) &gt; 0,1,0) + IF(VALUE(J1004)&gt;0,8,IF(VALUE(I1004)&gt;0,7,IF(VALUE(H1004)&gt;0,6,IF(VALUE(G1004)&gt;0,5,IF(VALUE(F1004)&gt;0,4,IF(VALUE(E1004)&gt;0,3,IF(VALUE(D1004)&gt;0,2,1)))))))</f>
        <v>5</v>
      </c>
      <c r="O1004" s="26" t="s">
        <v>51</v>
      </c>
      <c r="P1004" s="1" t="s">
        <v>3085</v>
      </c>
      <c r="Q1004" s="1"/>
      <c r="R1004" s="21"/>
      <c r="S1004" s="7" t="str">
        <f>Tabela813[[#This Row],[NR]]&amp;" - "&amp;Tabela813[[#This Row],[Especificação]]</f>
        <v>1.7.1.7.99.0.0.00 - Outras Transferências de Convênios da União e de Suas Entidades</v>
      </c>
      <c r="T1004" s="7" t="str">
        <f>Tabela813[[#This Row],[NR]]&amp;" - "&amp;Tabela813[[#This Row],[Especificação]]</f>
        <v>1.7.1.7.99.0.0.00 - Outras Transferências de Convênios da União e de Suas Entidades</v>
      </c>
      <c r="U1004" s="7" t="str">
        <f>Tabela813[[#This Row],[NR]]&amp; " - "&amp;Tabela813[[#This Row],[Especificação]]</f>
        <v>1.7.1.7.99.0.0.00 - Outras Transferências de Convênios da União e de Suas Entidades</v>
      </c>
    </row>
    <row r="1005" spans="1:21" ht="30" x14ac:dyDescent="0.25">
      <c r="A1005" s="297"/>
      <c r="B1005" s="73"/>
      <c r="C1005" s="18" t="s">
        <v>1558</v>
      </c>
      <c r="D1005" s="19" t="s">
        <v>1565</v>
      </c>
      <c r="E1005" s="19" t="s">
        <v>1558</v>
      </c>
      <c r="F1005" s="19" t="s">
        <v>1565</v>
      </c>
      <c r="G1005" s="19" t="s">
        <v>1574</v>
      </c>
      <c r="H1005" s="19" t="s">
        <v>1561</v>
      </c>
      <c r="I1005" s="26" t="s">
        <v>1558</v>
      </c>
      <c r="J1005" s="26" t="s">
        <v>1564</v>
      </c>
      <c r="K1005" s="21" t="str">
        <f>IF(Tabela813[[#This Row],[C]]&lt;&gt;"",IF(Tabela813[[#This Row],[RED]]&lt;&gt;"",(Tabela813[[#This Row],[RED]] &amp; "."),"") &amp; CONCATENATE(Tabela813[[#This Row],[C]],".",Tabela813[[#This Row],[O]],".",Tabela813[[#This Row],[E]],".",Tabela813[[#This Row],[D1]],".",Tabela813[[#This Row],[D2]],".",Tabela813[[#This Row],[D3]],".",Tabela813[[#This Row],[T]],".",Tabela813[[#This Row],[D4]]),"")</f>
        <v>1.7.1.7.99.0.1.00</v>
      </c>
      <c r="L1005" s="1" t="s">
        <v>3084</v>
      </c>
      <c r="M1005" s="21" t="str">
        <f t="shared" si="15"/>
        <v>S</v>
      </c>
      <c r="N1005" s="21">
        <f>IF(VALUE(Tabela813[[#This Row],[RED]]) &gt; 0,1,0) + IF(VALUE(J1005)&gt;0,8,IF(VALUE(I1005)&gt;0,7,IF(VALUE(H1005)&gt;0,6,IF(VALUE(G1005)&gt;0,5,IF(VALUE(F1005)&gt;0,4,IF(VALUE(E1005)&gt;0,3,IF(VALUE(D1005)&gt;0,2,1)))))))</f>
        <v>7</v>
      </c>
      <c r="O1005" s="26" t="s">
        <v>51</v>
      </c>
      <c r="P1005" s="1" t="s">
        <v>3085</v>
      </c>
      <c r="Q1005" s="1"/>
      <c r="R1005" s="21"/>
      <c r="S1005" s="7" t="str">
        <f>Tabela813[[#This Row],[NR]]&amp;" - "&amp;Tabela813[[#This Row],[Especificação]]</f>
        <v>1.7.1.7.99.0.1.00 - Outras Transferências de Convênios da União e de Suas Entidades</v>
      </c>
      <c r="T1005" s="7" t="str">
        <f>Tabela813[[#This Row],[NR]]&amp;" - "&amp;Tabela813[[#This Row],[Especificação]]</f>
        <v>1.7.1.7.99.0.1.00 - Outras Transferências de Convênios da União e de Suas Entidades</v>
      </c>
      <c r="U1005" s="7" t="str">
        <f>Tabela813[[#This Row],[NR]]&amp; " - "&amp;Tabela813[[#This Row],[Especificação]]</f>
        <v>1.7.1.7.99.0.1.00 - Outras Transferências de Convênios da União e de Suas Entidades</v>
      </c>
    </row>
    <row r="1006" spans="1:21" ht="30" x14ac:dyDescent="0.25">
      <c r="A1006" s="297"/>
      <c r="B1006" s="73"/>
      <c r="C1006" s="18" t="s">
        <v>1558</v>
      </c>
      <c r="D1006" s="19" t="s">
        <v>1565</v>
      </c>
      <c r="E1006" s="19" t="s">
        <v>1558</v>
      </c>
      <c r="F1006" s="19" t="s">
        <v>1565</v>
      </c>
      <c r="G1006" s="19" t="s">
        <v>1574</v>
      </c>
      <c r="H1006" s="19" t="s">
        <v>1561</v>
      </c>
      <c r="I1006" s="26" t="s">
        <v>1558</v>
      </c>
      <c r="J1006" s="26" t="s">
        <v>1560</v>
      </c>
      <c r="K1006" s="21" t="str">
        <f>IF(Tabela813[[#This Row],[C]]&lt;&gt;"",IF(Tabela813[[#This Row],[RED]]&lt;&gt;"",(Tabela813[[#This Row],[RED]] &amp; "."),"") &amp; CONCATENATE(Tabela813[[#This Row],[C]],".",Tabela813[[#This Row],[O]],".",Tabela813[[#This Row],[E]],".",Tabela813[[#This Row],[D1]],".",Tabela813[[#This Row],[D2]],".",Tabela813[[#This Row],[D3]],".",Tabela813[[#This Row],[T]],".",Tabela813[[#This Row],[D4]]),"")</f>
        <v>1.7.1.7.99.0.1.01</v>
      </c>
      <c r="L1006" s="1" t="s">
        <v>3875</v>
      </c>
      <c r="M1006" s="21" t="str">
        <f t="shared" si="15"/>
        <v>A</v>
      </c>
      <c r="N1006" s="21">
        <f>IF(VALUE(Tabela813[[#This Row],[RED]]) &gt; 0,1,0) + IF(VALUE(J1006)&gt;0,8,IF(VALUE(I1006)&gt;0,7,IF(VALUE(H1006)&gt;0,6,IF(VALUE(G1006)&gt;0,5,IF(VALUE(F1006)&gt;0,4,IF(VALUE(E1006)&gt;0,3,IF(VALUE(D1006)&gt;0,2,1)))))))</f>
        <v>8</v>
      </c>
      <c r="O1006" s="26" t="s">
        <v>3165</v>
      </c>
      <c r="P1006" s="1" t="s">
        <v>3085</v>
      </c>
      <c r="Q1006" s="1"/>
      <c r="R1006" s="21"/>
      <c r="S1006" s="7" t="str">
        <f>Tabela813[[#This Row],[NR]]&amp;" - "&amp;Tabela813[[#This Row],[Especificação]]</f>
        <v>1.7.1.7.99.0.1.01 - Outras Transferências de Convênios da União e de Suas Entidades - Principal</v>
      </c>
      <c r="T1006" s="7" t="str">
        <f>Tabela813[[#This Row],[NR]]&amp;" - "&amp;Tabela813[[#This Row],[Especificação]]</f>
        <v>1.7.1.7.99.0.1.01 - Outras Transferências de Convênios da União e de Suas Entidades - Principal</v>
      </c>
      <c r="U1006" s="7" t="str">
        <f>Tabela813[[#This Row],[NR]]&amp; " - "&amp;Tabela813[[#This Row],[Especificação]]</f>
        <v>1.7.1.7.99.0.1.01 - Outras Transferências de Convênios da União e de Suas Entidades - Principal</v>
      </c>
    </row>
    <row r="1007" spans="1:21" ht="45" x14ac:dyDescent="0.25">
      <c r="A1007" s="297"/>
      <c r="B1007" s="73"/>
      <c r="C1007" s="18" t="s">
        <v>1558</v>
      </c>
      <c r="D1007" s="19" t="s">
        <v>1565</v>
      </c>
      <c r="E1007" s="19" t="s">
        <v>1558</v>
      </c>
      <c r="F1007" s="19" t="s">
        <v>1565</v>
      </c>
      <c r="G1007" s="19" t="s">
        <v>1574</v>
      </c>
      <c r="H1007" s="19" t="s">
        <v>1561</v>
      </c>
      <c r="I1007" s="26" t="s">
        <v>1558</v>
      </c>
      <c r="J1007" s="26" t="s">
        <v>1562</v>
      </c>
      <c r="K1007" s="21" t="str">
        <f>IF(Tabela813[[#This Row],[C]]&lt;&gt;"",IF(Tabela813[[#This Row],[RED]]&lt;&gt;"",(Tabela813[[#This Row],[RED]] &amp; "."),"") &amp; CONCATENATE(Tabela813[[#This Row],[C]],".",Tabela813[[#This Row],[O]],".",Tabela813[[#This Row],[E]],".",Tabela813[[#This Row],[D1]],".",Tabela813[[#This Row],[D2]],".",Tabela813[[#This Row],[D3]],".",Tabela813[[#This Row],[T]],".",Tabela813[[#This Row],[D4]]),"")</f>
        <v>1.7.1.7.99.0.1.02</v>
      </c>
      <c r="L1007" s="1" t="s">
        <v>3876</v>
      </c>
      <c r="M1007" s="21" t="str">
        <f t="shared" si="15"/>
        <v>A</v>
      </c>
      <c r="N1007" s="21">
        <f>IF(VALUE(Tabela813[[#This Row],[RED]]) &gt; 0,1,0) + IF(VALUE(J1007)&gt;0,8,IF(VALUE(I1007)&gt;0,7,IF(VALUE(H1007)&gt;0,6,IF(VALUE(G1007)&gt;0,5,IF(VALUE(F1007)&gt;0,4,IF(VALUE(E1007)&gt;0,3,IF(VALUE(D1007)&gt;0,2,1)))))))</f>
        <v>8</v>
      </c>
      <c r="O1007" s="26" t="s">
        <v>3165</v>
      </c>
      <c r="P1007" s="1" t="s">
        <v>4247</v>
      </c>
      <c r="Q1007" s="1"/>
      <c r="R1007" s="21"/>
      <c r="S1007" s="7" t="str">
        <f>Tabela813[[#This Row],[NR]]&amp;" - "&amp;Tabela813[[#This Row],[Especificação]]</f>
        <v>1.7.1.7.99.0.1.02 - Outras Transferências de Convênios da União e de Suas Entidades - Transferências da União Decorrentes de Emendas Parlamentares Individuais - Finalidade Definida</v>
      </c>
      <c r="T1007" s="7" t="str">
        <f>Tabela813[[#This Row],[NR]]&amp;" - "&amp;Tabela813[[#This Row],[Especificação]]</f>
        <v>1.7.1.7.99.0.1.02 - Outras Transferências de Convênios da União e de Suas Entidades - Transferências da União Decorrentes de Emendas Parlamentares Individuais - Finalidade Definida</v>
      </c>
      <c r="U1007" s="7" t="str">
        <f>Tabela813[[#This Row],[NR]]&amp; " - "&amp;Tabela813[[#This Row],[Especificação]]</f>
        <v>1.7.1.7.99.0.1.02 - Outras Transferências de Convênios da União e de Suas Entidades - Transferências da União Decorrentes de Emendas Parlamentares Individuais - Finalidade Definida</v>
      </c>
    </row>
    <row r="1008" spans="1:21" ht="45" x14ac:dyDescent="0.25">
      <c r="A1008" s="297"/>
      <c r="B1008" s="73"/>
      <c r="C1008" s="18" t="s">
        <v>1558</v>
      </c>
      <c r="D1008" s="19" t="s">
        <v>1565</v>
      </c>
      <c r="E1008" s="19" t="s">
        <v>1558</v>
      </c>
      <c r="F1008" s="19" t="s">
        <v>1565</v>
      </c>
      <c r="G1008" s="19" t="s">
        <v>1574</v>
      </c>
      <c r="H1008" s="19" t="s">
        <v>1561</v>
      </c>
      <c r="I1008" s="26" t="s">
        <v>1558</v>
      </c>
      <c r="J1008" s="26" t="s">
        <v>1571</v>
      </c>
      <c r="K1008" s="21" t="str">
        <f>IF(Tabela813[[#This Row],[C]]&lt;&gt;"",IF(Tabela813[[#This Row],[RED]]&lt;&gt;"",(Tabela813[[#This Row],[RED]] &amp; "."),"") &amp; CONCATENATE(Tabela813[[#This Row],[C]],".",Tabela813[[#This Row],[O]],".",Tabela813[[#This Row],[E]],".",Tabela813[[#This Row],[D1]],".",Tabela813[[#This Row],[D2]],".",Tabela813[[#This Row],[D3]],".",Tabela813[[#This Row],[T]],".",Tabela813[[#This Row],[D4]]),"")</f>
        <v>1.7.1.7.99.0.1.03</v>
      </c>
      <c r="L1008" s="27" t="s">
        <v>3877</v>
      </c>
      <c r="M1008" s="21" t="str">
        <f t="shared" si="15"/>
        <v>A</v>
      </c>
      <c r="N1008" s="21">
        <f>IF(VALUE(Tabela813[[#This Row],[RED]]) &gt; 0,1,0) + IF(VALUE(J1008)&gt;0,8,IF(VALUE(I1008)&gt;0,7,IF(VALUE(H1008)&gt;0,6,IF(VALUE(G1008)&gt;0,5,IF(VALUE(F1008)&gt;0,4,IF(VALUE(E1008)&gt;0,3,IF(VALUE(D1008)&gt;0,2,1)))))))</f>
        <v>8</v>
      </c>
      <c r="O1008" s="26" t="s">
        <v>3165</v>
      </c>
      <c r="P1008" s="1" t="s">
        <v>4246</v>
      </c>
      <c r="Q1008" s="1"/>
      <c r="R1008" s="21"/>
      <c r="S1008" s="7" t="str">
        <f>Tabela813[[#This Row],[NR]]&amp;" - "&amp;Tabela813[[#This Row],[Especificação]]</f>
        <v>1.7.1.7.99.0.1.03 - Outras Transferências de Convênios da União e de Suas Entidades - Transferências da União Decorrentes de Emendas Parlamentares de Bancada</v>
      </c>
      <c r="T1008" s="7" t="str">
        <f>Tabela813[[#This Row],[NR]]&amp;" - "&amp;Tabela813[[#This Row],[Especificação]]</f>
        <v>1.7.1.7.99.0.1.03 - Outras Transferências de Convênios da União e de Suas Entidades - Transferências da União Decorrentes de Emendas Parlamentares de Bancada</v>
      </c>
      <c r="U1008" s="7" t="str">
        <f>Tabela813[[#This Row],[NR]]&amp; " - "&amp;Tabela813[[#This Row],[Especificação]]</f>
        <v>1.7.1.7.99.0.1.03 - Outras Transferências de Convênios da União e de Suas Entidades - Transferências da União Decorrentes de Emendas Parlamentares de Bancada</v>
      </c>
    </row>
    <row r="1009" spans="1:21" x14ac:dyDescent="0.25">
      <c r="A1009" s="297"/>
      <c r="B1009" s="73"/>
      <c r="C1009" s="26" t="s">
        <v>1558</v>
      </c>
      <c r="D1009" s="26" t="s">
        <v>1565</v>
      </c>
      <c r="E1009" s="26" t="s">
        <v>1558</v>
      </c>
      <c r="F1009" s="26" t="s">
        <v>1570</v>
      </c>
      <c r="G1009" s="26" t="s">
        <v>1564</v>
      </c>
      <c r="H1009" s="26" t="s">
        <v>1561</v>
      </c>
      <c r="I1009" s="26" t="s">
        <v>1561</v>
      </c>
      <c r="J1009" s="26" t="s">
        <v>1564</v>
      </c>
      <c r="K1009" s="21" t="str">
        <f>IF(Tabela813[[#This Row],[C]]&lt;&gt;"",IF(Tabela813[[#This Row],[RED]]&lt;&gt;"",(Tabela813[[#This Row],[RED]] &amp; "."),"") &amp; CONCATENATE(Tabela813[[#This Row],[C]],".",Tabela813[[#This Row],[O]],".",Tabela813[[#This Row],[E]],".",Tabela813[[#This Row],[D1]],".",Tabela813[[#This Row],[D2]],".",Tabela813[[#This Row],[D3]],".",Tabela813[[#This Row],[T]],".",Tabela813[[#This Row],[D4]]),"")</f>
        <v>1.7.1.9.00.0.0.00</v>
      </c>
      <c r="L1009" s="27" t="s">
        <v>3878</v>
      </c>
      <c r="M1009" s="21" t="str">
        <f t="shared" si="15"/>
        <v>S</v>
      </c>
      <c r="N1009" s="21">
        <f>IF(VALUE(Tabela813[[#This Row],[RED]]) &gt; 0,1,0) + IF(VALUE(J1009)&gt;0,8,IF(VALUE(I1009)&gt;0,7,IF(VALUE(H1009)&gt;0,6,IF(VALUE(G1009)&gt;0,5,IF(VALUE(F1009)&gt;0,4,IF(VALUE(E1009)&gt;0,3,IF(VALUE(D1009)&gt;0,2,1)))))))</f>
        <v>4</v>
      </c>
      <c r="O1009" s="26" t="s">
        <v>45</v>
      </c>
      <c r="P1009" s="1" t="s">
        <v>3087</v>
      </c>
      <c r="Q1009" s="1"/>
      <c r="R1009" s="21"/>
      <c r="S1009" s="7" t="str">
        <f>Tabela813[[#This Row],[NR]]&amp;" - "&amp;Tabela813[[#This Row],[Especificação]]</f>
        <v>1.7.1.9.00.0.0.00 - Outras Transferências de Recursos da União e de Suas Entidades</v>
      </c>
      <c r="T1009" s="7" t="str">
        <f>Tabela813[[#This Row],[NR]]&amp;" - "&amp;Tabela813[[#This Row],[Especificação]]</f>
        <v>1.7.1.9.00.0.0.00 - Outras Transferências de Recursos da União e de Suas Entidades</v>
      </c>
      <c r="U1009" s="7" t="str">
        <f>Tabela813[[#This Row],[NR]]&amp; " - "&amp;Tabela813[[#This Row],[Especificação]]</f>
        <v>1.7.1.9.00.0.0.00 - Outras Transferências de Recursos da União e de Suas Entidades</v>
      </c>
    </row>
    <row r="1010" spans="1:21" x14ac:dyDescent="0.25">
      <c r="A1010" s="84"/>
      <c r="B1010" s="73"/>
      <c r="C1010" s="26" t="s">
        <v>1558</v>
      </c>
      <c r="D1010" s="26" t="s">
        <v>1565</v>
      </c>
      <c r="E1010" s="26" t="s">
        <v>1558</v>
      </c>
      <c r="F1010" s="26" t="s">
        <v>1570</v>
      </c>
      <c r="G1010" s="26" t="s">
        <v>1598</v>
      </c>
      <c r="H1010" s="26" t="s">
        <v>1561</v>
      </c>
      <c r="I1010" s="26" t="s">
        <v>1561</v>
      </c>
      <c r="J1010" s="26" t="s">
        <v>1564</v>
      </c>
      <c r="K1010" s="21" t="str">
        <f>IF(Tabela813[[#This Row],[C]]&lt;&gt;"",IF(Tabela813[[#This Row],[RED]]&lt;&gt;"",(Tabela813[[#This Row],[RED]] &amp; "."),"") &amp; CONCATENATE(Tabela813[[#This Row],[C]],".",Tabela813[[#This Row],[O]],".",Tabela813[[#This Row],[E]],".",Tabela813[[#This Row],[D1]],".",Tabela813[[#This Row],[D2]],".",Tabela813[[#This Row],[D3]],".",Tabela813[[#This Row],[T]],".",Tabela813[[#This Row],[D4]]),"")</f>
        <v>1.7.1.9.52.0.0.00</v>
      </c>
      <c r="L1010" s="27" t="s">
        <v>420</v>
      </c>
      <c r="M1010" s="21" t="str">
        <f t="shared" si="15"/>
        <v>S</v>
      </c>
      <c r="N1010" s="21">
        <f>IF(VALUE(Tabela813[[#This Row],[RED]]) &gt; 0,1,0) + IF(VALUE(J1010)&gt;0,8,IF(VALUE(I1010)&gt;0,7,IF(VALUE(H1010)&gt;0,6,IF(VALUE(G1010)&gt;0,5,IF(VALUE(F1010)&gt;0,4,IF(VALUE(E1010)&gt;0,3,IF(VALUE(D1010)&gt;0,2,1)))))))</f>
        <v>5</v>
      </c>
      <c r="O1010" s="26" t="s">
        <v>55</v>
      </c>
      <c r="P1010" s="1" t="s">
        <v>421</v>
      </c>
      <c r="Q1010" s="1"/>
      <c r="R1010" s="21"/>
      <c r="S1010" s="7" t="str">
        <f>Tabela813[[#This Row],[NR]]&amp;" - "&amp;Tabela813[[#This Row],[Especificação]]</f>
        <v>1.7.1.9.52.0.0.00 - Transferências da União a Consórcios Públicos</v>
      </c>
      <c r="T1010" s="7" t="str">
        <f>Tabela813[[#This Row],[NR]]&amp;" - "&amp;Tabela813[[#This Row],[Especificação]]</f>
        <v>1.7.1.9.52.0.0.00 - Transferências da União a Consórcios Públicos</v>
      </c>
      <c r="U1010" s="7" t="str">
        <f>Tabela813[[#This Row],[NR]]&amp; " - "&amp;Tabela813[[#This Row],[Especificação]]</f>
        <v>1.7.1.9.52.0.0.00 - Transferências da União a Consórcios Públicos</v>
      </c>
    </row>
    <row r="1011" spans="1:21" x14ac:dyDescent="0.25">
      <c r="A1011" s="84"/>
      <c r="B1011" s="73"/>
      <c r="C1011" s="26" t="s">
        <v>1558</v>
      </c>
      <c r="D1011" s="26" t="s">
        <v>1565</v>
      </c>
      <c r="E1011" s="26" t="s">
        <v>1558</v>
      </c>
      <c r="F1011" s="26" t="s">
        <v>1570</v>
      </c>
      <c r="G1011" s="26" t="s">
        <v>1598</v>
      </c>
      <c r="H1011" s="26" t="s">
        <v>1561</v>
      </c>
      <c r="I1011" s="26" t="s">
        <v>1558</v>
      </c>
      <c r="J1011" s="26" t="s">
        <v>1564</v>
      </c>
      <c r="K1011" s="21" t="str">
        <f>IF(Tabela813[[#This Row],[C]]&lt;&gt;"",IF(Tabela813[[#This Row],[RED]]&lt;&gt;"",(Tabela813[[#This Row],[RED]] &amp; "."),"") &amp; CONCATENATE(Tabela813[[#This Row],[C]],".",Tabela813[[#This Row],[O]],".",Tabela813[[#This Row],[E]],".",Tabela813[[#This Row],[D1]],".",Tabela813[[#This Row],[D2]],".",Tabela813[[#This Row],[D3]],".",Tabela813[[#This Row],[T]],".",Tabela813[[#This Row],[D4]]),"")</f>
        <v>1.7.1.9.52.0.1.00</v>
      </c>
      <c r="L1011" s="27" t="s">
        <v>1371</v>
      </c>
      <c r="M1011" s="21" t="str">
        <f t="shared" si="15"/>
        <v>A</v>
      </c>
      <c r="N1011" s="21">
        <f>IF(VALUE(Tabela813[[#This Row],[RED]]) &gt; 0,1,0) + IF(VALUE(J1011)&gt;0,8,IF(VALUE(I1011)&gt;0,7,IF(VALUE(H1011)&gt;0,6,IF(VALUE(G1011)&gt;0,5,IF(VALUE(F1011)&gt;0,4,IF(VALUE(E1011)&gt;0,3,IF(VALUE(D1011)&gt;0,2,1)))))))</f>
        <v>7</v>
      </c>
      <c r="O1011" s="26" t="s">
        <v>55</v>
      </c>
      <c r="P1011" s="1" t="s">
        <v>421</v>
      </c>
      <c r="Q1011" s="1"/>
      <c r="R1011" s="21"/>
      <c r="S1011" s="7" t="str">
        <f>Tabela813[[#This Row],[NR]]&amp;" - "&amp;Tabela813[[#This Row],[Especificação]]</f>
        <v>1.7.1.9.52.0.1.00 - Transferências da União a Consórcios Públicos - Principal</v>
      </c>
      <c r="T1011" s="7" t="str">
        <f>Tabela813[[#This Row],[NR]]&amp;" - "&amp;Tabela813[[#This Row],[Especificação]]</f>
        <v>1.7.1.9.52.0.1.00 - Transferências da União a Consórcios Públicos - Principal</v>
      </c>
      <c r="U1011" s="7" t="str">
        <f>Tabela813[[#This Row],[NR]]&amp; " - "&amp;Tabela813[[#This Row],[Especificação]]</f>
        <v>1.7.1.9.52.0.1.00 - Transferências da União a Consórcios Públicos - Principal</v>
      </c>
    </row>
    <row r="1012" spans="1:21" ht="30" x14ac:dyDescent="0.25">
      <c r="A1012" s="84"/>
      <c r="B1012" s="73"/>
      <c r="C1012" s="26" t="s">
        <v>1558</v>
      </c>
      <c r="D1012" s="26" t="s">
        <v>1565</v>
      </c>
      <c r="E1012" s="26" t="s">
        <v>1558</v>
      </c>
      <c r="F1012" s="26" t="s">
        <v>1570</v>
      </c>
      <c r="G1012" s="26" t="s">
        <v>1595</v>
      </c>
      <c r="H1012" s="26" t="s">
        <v>1561</v>
      </c>
      <c r="I1012" s="26" t="s">
        <v>1561</v>
      </c>
      <c r="J1012" s="26" t="s">
        <v>1564</v>
      </c>
      <c r="K1012" s="21" t="str">
        <f>IF(Tabela813[[#This Row],[C]]&lt;&gt;"",IF(Tabela813[[#This Row],[RED]]&lt;&gt;"",(Tabela813[[#This Row],[RED]] &amp; "."),"") &amp; CONCATENATE(Tabela813[[#This Row],[C]],".",Tabela813[[#This Row],[O]],".",Tabela813[[#This Row],[E]],".",Tabela813[[#This Row],[D1]],".",Tabela813[[#This Row],[D2]],".",Tabela813[[#This Row],[D3]],".",Tabela813[[#This Row],[T]],".",Tabela813[[#This Row],[D4]]),"")</f>
        <v>1.7.1.9.53.0.0.00</v>
      </c>
      <c r="L1012" s="27" t="s">
        <v>422</v>
      </c>
      <c r="M1012" s="21" t="str">
        <f t="shared" si="15"/>
        <v>S</v>
      </c>
      <c r="N1012" s="21">
        <f>IF(VALUE(Tabela813[[#This Row],[RED]]) &gt; 0,1,0) + IF(VALUE(J1012)&gt;0,8,IF(VALUE(I1012)&gt;0,7,IF(VALUE(H1012)&gt;0,6,IF(VALUE(G1012)&gt;0,5,IF(VALUE(F1012)&gt;0,4,IF(VALUE(E1012)&gt;0,3,IF(VALUE(D1012)&gt;0,2,1)))))))</f>
        <v>5</v>
      </c>
      <c r="O1012" s="26" t="s">
        <v>55</v>
      </c>
      <c r="P1012" s="1" t="s">
        <v>423</v>
      </c>
      <c r="Q1012" s="1"/>
      <c r="R1012" s="21"/>
      <c r="S1012" s="7" t="str">
        <f>Tabela813[[#This Row],[NR]]&amp;" - "&amp;Tabela813[[#This Row],[Especificação]]</f>
        <v>1.7.1.9.53.0.0.00 - Transferências de Recursos do Fundo Penitenciário Nacional - Fupen</v>
      </c>
      <c r="T1012" s="7" t="str">
        <f>Tabela813[[#This Row],[NR]]&amp;" - "&amp;Tabela813[[#This Row],[Especificação]]</f>
        <v>1.7.1.9.53.0.0.00 - Transferências de Recursos do Fundo Penitenciário Nacional - Fupen</v>
      </c>
      <c r="U1012" s="7" t="str">
        <f>Tabela813[[#This Row],[NR]]&amp; " - "&amp;Tabela813[[#This Row],[Especificação]]</f>
        <v>1.7.1.9.53.0.0.00 - Transferências de Recursos do Fundo Penitenciário Nacional - Fupen</v>
      </c>
    </row>
    <row r="1013" spans="1:21" ht="30" x14ac:dyDescent="0.25">
      <c r="A1013" s="7"/>
      <c r="B1013" s="73"/>
      <c r="C1013" s="26" t="s">
        <v>1558</v>
      </c>
      <c r="D1013" s="26" t="s">
        <v>1565</v>
      </c>
      <c r="E1013" s="26" t="s">
        <v>1558</v>
      </c>
      <c r="F1013" s="26" t="s">
        <v>1570</v>
      </c>
      <c r="G1013" s="26" t="s">
        <v>1595</v>
      </c>
      <c r="H1013" s="26" t="s">
        <v>1561</v>
      </c>
      <c r="I1013" s="26" t="s">
        <v>1558</v>
      </c>
      <c r="J1013" s="26" t="s">
        <v>1564</v>
      </c>
      <c r="K1013" s="21" t="str">
        <f>IF(Tabela813[[#This Row],[C]]&lt;&gt;"",IF(Tabela813[[#This Row],[RED]]&lt;&gt;"",(Tabela813[[#This Row],[RED]] &amp; "."),"") &amp; CONCATENATE(Tabela813[[#This Row],[C]],".",Tabela813[[#This Row],[O]],".",Tabela813[[#This Row],[E]],".",Tabela813[[#This Row],[D1]],".",Tabela813[[#This Row],[D2]],".",Tabela813[[#This Row],[D3]],".",Tabela813[[#This Row],[T]],".",Tabela813[[#This Row],[D4]]),"")</f>
        <v>1.7.1.9.53.0.1.00</v>
      </c>
      <c r="L1013" s="27" t="s">
        <v>1372</v>
      </c>
      <c r="M1013" s="21" t="str">
        <f t="shared" si="15"/>
        <v>A</v>
      </c>
      <c r="N1013" s="21">
        <f>IF(VALUE(Tabela813[[#This Row],[RED]]) &gt; 0,1,0) + IF(VALUE(J1013)&gt;0,8,IF(VALUE(I1013)&gt;0,7,IF(VALUE(H1013)&gt;0,6,IF(VALUE(G1013)&gt;0,5,IF(VALUE(F1013)&gt;0,4,IF(VALUE(E1013)&gt;0,3,IF(VALUE(D1013)&gt;0,2,1)))))))</f>
        <v>7</v>
      </c>
      <c r="O1013" s="26" t="s">
        <v>55</v>
      </c>
      <c r="P1013" s="1" t="s">
        <v>423</v>
      </c>
      <c r="Q1013" s="1"/>
      <c r="R1013" s="21"/>
      <c r="S1013" s="7" t="str">
        <f>Tabela813[[#This Row],[NR]]&amp;" - "&amp;Tabela813[[#This Row],[Especificação]]</f>
        <v>1.7.1.9.53.0.1.00 - Transferências de Recursos do Fundo Penitenciário Nacional - Fupen - Principal</v>
      </c>
      <c r="T1013" s="7" t="str">
        <f>Tabela813[[#This Row],[NR]]&amp;" - "&amp;Tabela813[[#This Row],[Especificação]]</f>
        <v>1.7.1.9.53.0.1.00 - Transferências de Recursos do Fundo Penitenciário Nacional - Fupen - Principal</v>
      </c>
      <c r="U1013" s="7" t="str">
        <f>Tabela813[[#This Row],[NR]]&amp; " - "&amp;Tabela813[[#This Row],[Especificação]]</f>
        <v>1.7.1.9.53.0.1.00 - Transferências de Recursos do Fundo Penitenciário Nacional - Fupen - Principal</v>
      </c>
    </row>
    <row r="1014" spans="1:21" ht="30" customHeight="1" x14ac:dyDescent="0.25">
      <c r="A1014" s="84"/>
      <c r="B1014" s="73"/>
      <c r="C1014" s="26" t="s">
        <v>1558</v>
      </c>
      <c r="D1014" s="26" t="s">
        <v>1565</v>
      </c>
      <c r="E1014" s="26" t="s">
        <v>1558</v>
      </c>
      <c r="F1014" s="26" t="s">
        <v>1570</v>
      </c>
      <c r="G1014" s="26" t="s">
        <v>1599</v>
      </c>
      <c r="H1014" s="26" t="s">
        <v>1561</v>
      </c>
      <c r="I1014" s="26" t="s">
        <v>1561</v>
      </c>
      <c r="J1014" s="26" t="s">
        <v>1564</v>
      </c>
      <c r="K1014" s="21" t="str">
        <f>IF(Tabela813[[#This Row],[C]]&lt;&gt;"",IF(Tabela813[[#This Row],[RED]]&lt;&gt;"",(Tabela813[[#This Row],[RED]] &amp; "."),"") &amp; CONCATENATE(Tabela813[[#This Row],[C]],".",Tabela813[[#This Row],[O]],".",Tabela813[[#This Row],[E]],".",Tabela813[[#This Row],[D1]],".",Tabela813[[#This Row],[D2]],".",Tabela813[[#This Row],[D3]],".",Tabela813[[#This Row],[T]],".",Tabela813[[#This Row],[D4]]),"")</f>
        <v>1.7.1.9.54.0.0.00</v>
      </c>
      <c r="L1014" s="27" t="s">
        <v>6689</v>
      </c>
      <c r="M1014" s="21" t="str">
        <f t="shared" si="15"/>
        <v>S</v>
      </c>
      <c r="N1014" s="21">
        <f>IF(VALUE(Tabela813[[#This Row],[RED]]) &gt; 0,1,0) + IF(VALUE(J1014)&gt;0,8,IF(VALUE(I1014)&gt;0,7,IF(VALUE(H1014)&gt;0,6,IF(VALUE(G1014)&gt;0,5,IF(VALUE(F1014)&gt;0,4,IF(VALUE(E1014)&gt;0,3,IF(VALUE(D1014)&gt;0,2,1)))))))</f>
        <v>5</v>
      </c>
      <c r="O1014" s="26" t="s">
        <v>55</v>
      </c>
      <c r="P1014" s="1" t="s">
        <v>424</v>
      </c>
      <c r="Q1014" s="1"/>
      <c r="R1014" s="21"/>
      <c r="S1014" s="7" t="str">
        <f>Tabela813[[#This Row],[NR]]&amp;" - "&amp;Tabela813[[#This Row],[Especificação]]</f>
        <v>1.7.1.9.54.0.0.00 - Transferências de Recursos do Fundo Nacional de Segurança Pública - Fnsp</v>
      </c>
      <c r="T1014" s="7" t="str">
        <f>Tabela813[[#This Row],[NR]]&amp;" - "&amp;Tabela813[[#This Row],[Especificação]]</f>
        <v>1.7.1.9.54.0.0.00 - Transferências de Recursos do Fundo Nacional de Segurança Pública - Fnsp</v>
      </c>
      <c r="U1014" s="7" t="str">
        <f>Tabela813[[#This Row],[NR]]&amp; " - "&amp;Tabela813[[#This Row],[Especificação]]</f>
        <v>1.7.1.9.54.0.0.00 - Transferências de Recursos do Fundo Nacional de Segurança Pública - Fnsp</v>
      </c>
    </row>
    <row r="1015" spans="1:21" ht="75" x14ac:dyDescent="0.25">
      <c r="A1015" s="85"/>
      <c r="B1015" s="73"/>
      <c r="C1015" s="26" t="s">
        <v>1558</v>
      </c>
      <c r="D1015" s="26" t="s">
        <v>1565</v>
      </c>
      <c r="E1015" s="26" t="s">
        <v>1558</v>
      </c>
      <c r="F1015" s="26" t="s">
        <v>1570</v>
      </c>
      <c r="G1015" s="26" t="s">
        <v>1599</v>
      </c>
      <c r="H1015" s="26" t="s">
        <v>1558</v>
      </c>
      <c r="I1015" s="26" t="s">
        <v>1561</v>
      </c>
      <c r="J1015" s="26" t="s">
        <v>1564</v>
      </c>
      <c r="K1015" s="21" t="str">
        <f>IF(Tabela813[[#This Row],[C]]&lt;&gt;"",IF(Tabela813[[#This Row],[RED]]&lt;&gt;"",(Tabela813[[#This Row],[RED]] &amp; "."),"") &amp; CONCATENATE(Tabela813[[#This Row],[C]],".",Tabela813[[#This Row],[O]],".",Tabela813[[#This Row],[E]],".",Tabela813[[#This Row],[D1]],".",Tabela813[[#This Row],[D2]],".",Tabela813[[#This Row],[D3]],".",Tabela813[[#This Row],[T]],".",Tabela813[[#This Row],[D4]]),"")</f>
        <v>1.7.1.9.54.1.0.00</v>
      </c>
      <c r="L1015" s="27" t="s">
        <v>6690</v>
      </c>
      <c r="M1015" s="21" t="str">
        <f t="shared" si="15"/>
        <v>S</v>
      </c>
      <c r="N1015" s="21">
        <f>IF(VALUE(Tabela813[[#This Row],[RED]]) &gt; 0,1,0) + IF(VALUE(J1015)&gt;0,8,IF(VALUE(I1015)&gt;0,7,IF(VALUE(H1015)&gt;0,6,IF(VALUE(G1015)&gt;0,5,IF(VALUE(F1015)&gt;0,4,IF(VALUE(E1015)&gt;0,3,IF(VALUE(D1015)&gt;0,2,1)))))))</f>
        <v>6</v>
      </c>
      <c r="O1015" s="26" t="s">
        <v>55</v>
      </c>
      <c r="P1015" s="1" t="s">
        <v>426</v>
      </c>
      <c r="Q1015" s="1" t="s">
        <v>427</v>
      </c>
      <c r="R1015" s="21"/>
      <c r="S1015" s="7" t="str">
        <f>Tabela813[[#This Row],[NR]]&amp;" - "&amp;Tabela813[[#This Row],[Especificação]]</f>
        <v>1.7.1.9.54.1.0.00 - Transferências de Recursos do Fundo Nacional de Segurança Pública - Fnsp - Obrigatórias</v>
      </c>
      <c r="T1015" s="7" t="str">
        <f>Tabela813[[#This Row],[NR]]&amp;" - "&amp;Tabela813[[#This Row],[Especificação]]</f>
        <v>1.7.1.9.54.1.0.00 - Transferências de Recursos do Fundo Nacional de Segurança Pública - Fnsp - Obrigatórias</v>
      </c>
      <c r="U1015" s="7" t="str">
        <f>Tabela813[[#This Row],[NR]]&amp; " - "&amp;Tabela813[[#This Row],[Especificação]]</f>
        <v>1.7.1.9.54.1.0.00 - Transferências de Recursos do Fundo Nacional de Segurança Pública - Fnsp - Obrigatórias</v>
      </c>
    </row>
    <row r="1016" spans="1:21" ht="75" x14ac:dyDescent="0.25">
      <c r="A1016" s="84"/>
      <c r="B1016" s="73"/>
      <c r="C1016" s="26" t="s">
        <v>1558</v>
      </c>
      <c r="D1016" s="26" t="s">
        <v>1565</v>
      </c>
      <c r="E1016" s="26" t="s">
        <v>1558</v>
      </c>
      <c r="F1016" s="26" t="s">
        <v>1570</v>
      </c>
      <c r="G1016" s="26" t="s">
        <v>1599</v>
      </c>
      <c r="H1016" s="26" t="s">
        <v>1558</v>
      </c>
      <c r="I1016" s="26" t="s">
        <v>1558</v>
      </c>
      <c r="J1016" s="26" t="s">
        <v>1564</v>
      </c>
      <c r="K1016" s="21" t="str">
        <f>IF(Tabela813[[#This Row],[C]]&lt;&gt;"",IF(Tabela813[[#This Row],[RED]]&lt;&gt;"",(Tabela813[[#This Row],[RED]] &amp; "."),"") &amp; CONCATENATE(Tabela813[[#This Row],[C]],".",Tabela813[[#This Row],[O]],".",Tabela813[[#This Row],[E]],".",Tabela813[[#This Row],[D1]],".",Tabela813[[#This Row],[D2]],".",Tabela813[[#This Row],[D3]],".",Tabela813[[#This Row],[T]],".",Tabela813[[#This Row],[D4]]),"")</f>
        <v>1.7.1.9.54.1.1.00</v>
      </c>
      <c r="L1016" s="27" t="s">
        <v>6691</v>
      </c>
      <c r="M1016" s="21" t="str">
        <f t="shared" si="15"/>
        <v>A</v>
      </c>
      <c r="N1016" s="21">
        <f>IF(VALUE(Tabela813[[#This Row],[RED]]) &gt; 0,1,0) + IF(VALUE(J1016)&gt;0,8,IF(VALUE(I1016)&gt;0,7,IF(VALUE(H1016)&gt;0,6,IF(VALUE(G1016)&gt;0,5,IF(VALUE(F1016)&gt;0,4,IF(VALUE(E1016)&gt;0,3,IF(VALUE(D1016)&gt;0,2,1)))))))</f>
        <v>7</v>
      </c>
      <c r="O1016" s="26" t="s">
        <v>55</v>
      </c>
      <c r="P1016" s="1" t="s">
        <v>426</v>
      </c>
      <c r="Q1016" s="1" t="s">
        <v>427</v>
      </c>
      <c r="R1016" s="21"/>
      <c r="S1016" s="7" t="str">
        <f>Tabela813[[#This Row],[NR]]&amp;" - "&amp;Tabela813[[#This Row],[Especificação]]</f>
        <v>1.7.1.9.54.1.1.00 - Transferências de Recursos do Fundo Nacional de Segurança Pública - Fnsp - Obrigatórias - Principal</v>
      </c>
      <c r="T1016" s="7" t="str">
        <f>Tabela813[[#This Row],[NR]]&amp;" - "&amp;Tabela813[[#This Row],[Especificação]]</f>
        <v>1.7.1.9.54.1.1.00 - Transferências de Recursos do Fundo Nacional de Segurança Pública - Fnsp - Obrigatórias - Principal</v>
      </c>
      <c r="U1016" s="7" t="str">
        <f>Tabela813[[#This Row],[NR]]&amp; " - "&amp;Tabela813[[#This Row],[Especificação]]</f>
        <v>1.7.1.9.54.1.1.00 - Transferências de Recursos do Fundo Nacional de Segurança Pública - Fnsp - Obrigatórias - Principal</v>
      </c>
    </row>
    <row r="1017" spans="1:21" ht="75" x14ac:dyDescent="0.25">
      <c r="A1017" s="84"/>
      <c r="B1017" s="73"/>
      <c r="C1017" s="26" t="s">
        <v>1558</v>
      </c>
      <c r="D1017" s="26" t="s">
        <v>1565</v>
      </c>
      <c r="E1017" s="26" t="s">
        <v>1558</v>
      </c>
      <c r="F1017" s="26" t="s">
        <v>1570</v>
      </c>
      <c r="G1017" s="26" t="s">
        <v>1599</v>
      </c>
      <c r="H1017" s="26" t="s">
        <v>1567</v>
      </c>
      <c r="I1017" s="26" t="s">
        <v>1561</v>
      </c>
      <c r="J1017" s="26" t="s">
        <v>1564</v>
      </c>
      <c r="K1017" s="21" t="str">
        <f>IF(Tabela813[[#This Row],[C]]&lt;&gt;"",IF(Tabela813[[#This Row],[RED]]&lt;&gt;"",(Tabela813[[#This Row],[RED]] &amp; "."),"") &amp; CONCATENATE(Tabela813[[#This Row],[C]],".",Tabela813[[#This Row],[O]],".",Tabela813[[#This Row],[E]],".",Tabela813[[#This Row],[D1]],".",Tabela813[[#This Row],[D2]],".",Tabela813[[#This Row],[D3]],".",Tabela813[[#This Row],[T]],".",Tabela813[[#This Row],[D4]]),"")</f>
        <v>1.7.1.9.54.2.0.00</v>
      </c>
      <c r="L1017" s="27" t="s">
        <v>6692</v>
      </c>
      <c r="M1017" s="21" t="str">
        <f t="shared" si="15"/>
        <v>S</v>
      </c>
      <c r="N1017" s="21">
        <f>IF(VALUE(Tabela813[[#This Row],[RED]]) &gt; 0,1,0) + IF(VALUE(J1017)&gt;0,8,IF(VALUE(I1017)&gt;0,7,IF(VALUE(H1017)&gt;0,6,IF(VALUE(G1017)&gt;0,5,IF(VALUE(F1017)&gt;0,4,IF(VALUE(E1017)&gt;0,3,IF(VALUE(D1017)&gt;0,2,1)))))))</f>
        <v>6</v>
      </c>
      <c r="O1017" s="26" t="s">
        <v>55</v>
      </c>
      <c r="P1017" s="1" t="s">
        <v>429</v>
      </c>
      <c r="Q1017" s="1" t="s">
        <v>427</v>
      </c>
      <c r="R1017" s="21"/>
      <c r="S1017" s="7" t="str">
        <f>Tabela813[[#This Row],[NR]]&amp;" - "&amp;Tabela813[[#This Row],[Especificação]]</f>
        <v>1.7.1.9.54.2.0.00 - Transferências de Recursos do Fundo Nacional de Segurança Pública - Fnsp - Acordadas</v>
      </c>
      <c r="T1017" s="7" t="str">
        <f>Tabela813[[#This Row],[NR]]&amp;" - "&amp;Tabela813[[#This Row],[Especificação]]</f>
        <v>1.7.1.9.54.2.0.00 - Transferências de Recursos do Fundo Nacional de Segurança Pública - Fnsp - Acordadas</v>
      </c>
      <c r="U1017" s="7" t="str">
        <f>Tabela813[[#This Row],[NR]]&amp; " - "&amp;Tabela813[[#This Row],[Especificação]]</f>
        <v>1.7.1.9.54.2.0.00 - Transferências de Recursos do Fundo Nacional de Segurança Pública - Fnsp - Acordadas</v>
      </c>
    </row>
    <row r="1018" spans="1:21" ht="75" x14ac:dyDescent="0.25">
      <c r="A1018" s="84"/>
      <c r="B1018" s="73"/>
      <c r="C1018" s="26" t="s">
        <v>1558</v>
      </c>
      <c r="D1018" s="26" t="s">
        <v>1565</v>
      </c>
      <c r="E1018" s="26" t="s">
        <v>1558</v>
      </c>
      <c r="F1018" s="26" t="s">
        <v>1570</v>
      </c>
      <c r="G1018" s="26" t="s">
        <v>1599</v>
      </c>
      <c r="H1018" s="26" t="s">
        <v>1567</v>
      </c>
      <c r="I1018" s="26" t="s">
        <v>1558</v>
      </c>
      <c r="J1018" s="26" t="s">
        <v>1564</v>
      </c>
      <c r="K1018" s="21" t="str">
        <f>IF(Tabela813[[#This Row],[C]]&lt;&gt;"",IF(Tabela813[[#This Row],[RED]]&lt;&gt;"",(Tabela813[[#This Row],[RED]] &amp; "."),"") &amp; CONCATENATE(Tabela813[[#This Row],[C]],".",Tabela813[[#This Row],[O]],".",Tabela813[[#This Row],[E]],".",Tabela813[[#This Row],[D1]],".",Tabela813[[#This Row],[D2]],".",Tabela813[[#This Row],[D3]],".",Tabela813[[#This Row],[T]],".",Tabela813[[#This Row],[D4]]),"")</f>
        <v>1.7.1.9.54.2.1.00</v>
      </c>
      <c r="L1018" s="27" t="s">
        <v>6693</v>
      </c>
      <c r="M1018" s="21" t="str">
        <f t="shared" si="15"/>
        <v>A</v>
      </c>
      <c r="N1018" s="21">
        <f>IF(VALUE(Tabela813[[#This Row],[RED]]) &gt; 0,1,0) + IF(VALUE(J1018)&gt;0,8,IF(VALUE(I1018)&gt;0,7,IF(VALUE(H1018)&gt;0,6,IF(VALUE(G1018)&gt;0,5,IF(VALUE(F1018)&gt;0,4,IF(VALUE(E1018)&gt;0,3,IF(VALUE(D1018)&gt;0,2,1)))))))</f>
        <v>7</v>
      </c>
      <c r="O1018" s="26" t="s">
        <v>55</v>
      </c>
      <c r="P1018" s="1" t="s">
        <v>429</v>
      </c>
      <c r="Q1018" s="1" t="s">
        <v>427</v>
      </c>
      <c r="R1018" s="21"/>
      <c r="S1018" s="7" t="str">
        <f>Tabela813[[#This Row],[NR]]&amp;" - "&amp;Tabela813[[#This Row],[Especificação]]</f>
        <v>1.7.1.9.54.2.1.00 - Transferências de Recursos do Fundo Nacional de Segurança Pública - Fnsp - Acordadas - Principal</v>
      </c>
      <c r="T1018" s="7" t="str">
        <f>Tabela813[[#This Row],[NR]]&amp;" - "&amp;Tabela813[[#This Row],[Especificação]]</f>
        <v>1.7.1.9.54.2.1.00 - Transferências de Recursos do Fundo Nacional de Segurança Pública - Fnsp - Acordadas - Principal</v>
      </c>
      <c r="U1018" s="7" t="str">
        <f>Tabela813[[#This Row],[NR]]&amp; " - "&amp;Tabela813[[#This Row],[Especificação]]</f>
        <v>1.7.1.9.54.2.1.00 - Transferências de Recursos do Fundo Nacional de Segurança Pública - Fnsp - Acordadas - Principal</v>
      </c>
    </row>
    <row r="1019" spans="1:21" ht="30" x14ac:dyDescent="0.25">
      <c r="A1019" s="84"/>
      <c r="B1019" s="73"/>
      <c r="C1019" s="26" t="s">
        <v>1558</v>
      </c>
      <c r="D1019" s="26" t="s">
        <v>1565</v>
      </c>
      <c r="E1019" s="26" t="s">
        <v>1558</v>
      </c>
      <c r="F1019" s="26" t="s">
        <v>1570</v>
      </c>
      <c r="G1019" s="26" t="s">
        <v>1600</v>
      </c>
      <c r="H1019" s="26" t="s">
        <v>1561</v>
      </c>
      <c r="I1019" s="26" t="s">
        <v>1561</v>
      </c>
      <c r="J1019" s="26" t="s">
        <v>1564</v>
      </c>
      <c r="K1019" s="21" t="str">
        <f>IF(Tabela813[[#This Row],[C]]&lt;&gt;"",IF(Tabela813[[#This Row],[RED]]&lt;&gt;"",(Tabela813[[#This Row],[RED]] &amp; "."),"") &amp; CONCATENATE(Tabela813[[#This Row],[C]],".",Tabela813[[#This Row],[O]],".",Tabela813[[#This Row],[E]],".",Tabela813[[#This Row],[D1]],".",Tabela813[[#This Row],[D2]],".",Tabela813[[#This Row],[D3]],".",Tabela813[[#This Row],[T]],".",Tabela813[[#This Row],[D4]]),"")</f>
        <v>1.7.1.9.55.0.0.00</v>
      </c>
      <c r="L1019" s="27" t="s">
        <v>430</v>
      </c>
      <c r="M1019" s="21" t="str">
        <f t="shared" ref="M1019:M1094" si="16">IF(N1019 &lt; N1020,"S","A")</f>
        <v>S</v>
      </c>
      <c r="N1019" s="21">
        <f>IF(VALUE(Tabela813[[#This Row],[RED]]) &gt; 0,1,0) + IF(VALUE(J1019)&gt;0,8,IF(VALUE(I1019)&gt;0,7,IF(VALUE(H1019)&gt;0,6,IF(VALUE(G1019)&gt;0,5,IF(VALUE(F1019)&gt;0,4,IF(VALUE(E1019)&gt;0,3,IF(VALUE(D1019)&gt;0,2,1)))))))</f>
        <v>5</v>
      </c>
      <c r="O1019" s="26" t="s">
        <v>55</v>
      </c>
      <c r="P1019" s="1" t="s">
        <v>431</v>
      </c>
      <c r="Q1019" s="1"/>
      <c r="R1019" s="21"/>
      <c r="S1019" s="7" t="str">
        <f>Tabela813[[#This Row],[NR]]&amp;" - "&amp;Tabela813[[#This Row],[Especificação]]</f>
        <v>1.7.1.9.55.0.0.00 - Outras Transferências para Segurança Pública</v>
      </c>
      <c r="T1019" s="7" t="str">
        <f>Tabela813[[#This Row],[NR]]&amp;" - "&amp;Tabela813[[#This Row],[Especificação]]</f>
        <v>1.7.1.9.55.0.0.00 - Outras Transferências para Segurança Pública</v>
      </c>
      <c r="U1019" s="7" t="str">
        <f>Tabela813[[#This Row],[NR]]&amp; " - "&amp;Tabela813[[#This Row],[Especificação]]</f>
        <v>1.7.1.9.55.0.0.00 - Outras Transferências para Segurança Pública</v>
      </c>
    </row>
    <row r="1020" spans="1:21" ht="30" x14ac:dyDescent="0.25">
      <c r="A1020" s="84"/>
      <c r="B1020" s="73"/>
      <c r="C1020" s="26" t="s">
        <v>1558</v>
      </c>
      <c r="D1020" s="26" t="s">
        <v>1565</v>
      </c>
      <c r="E1020" s="26" t="s">
        <v>1558</v>
      </c>
      <c r="F1020" s="26" t="s">
        <v>1570</v>
      </c>
      <c r="G1020" s="26" t="s">
        <v>1600</v>
      </c>
      <c r="H1020" s="26" t="s">
        <v>1561</v>
      </c>
      <c r="I1020" s="26" t="s">
        <v>1558</v>
      </c>
      <c r="J1020" s="26" t="s">
        <v>1564</v>
      </c>
      <c r="K1020" s="21" t="str">
        <f>IF(Tabela813[[#This Row],[C]]&lt;&gt;"",IF(Tabela813[[#This Row],[RED]]&lt;&gt;"",(Tabela813[[#This Row],[RED]] &amp; "."),"") &amp; CONCATENATE(Tabela813[[#This Row],[C]],".",Tabela813[[#This Row],[O]],".",Tabela813[[#This Row],[E]],".",Tabela813[[#This Row],[D1]],".",Tabela813[[#This Row],[D2]],".",Tabela813[[#This Row],[D3]],".",Tabela813[[#This Row],[T]],".",Tabela813[[#This Row],[D4]]),"")</f>
        <v>1.7.1.9.55.0.1.00</v>
      </c>
      <c r="L1020" s="27" t="s">
        <v>1373</v>
      </c>
      <c r="M1020" s="21" t="str">
        <f t="shared" si="16"/>
        <v>A</v>
      </c>
      <c r="N1020" s="21">
        <f>IF(VALUE(Tabela813[[#This Row],[RED]]) &gt; 0,1,0) + IF(VALUE(J1020)&gt;0,8,IF(VALUE(I1020)&gt;0,7,IF(VALUE(H1020)&gt;0,6,IF(VALUE(G1020)&gt;0,5,IF(VALUE(F1020)&gt;0,4,IF(VALUE(E1020)&gt;0,3,IF(VALUE(D1020)&gt;0,2,1)))))))</f>
        <v>7</v>
      </c>
      <c r="O1020" s="26" t="s">
        <v>55</v>
      </c>
      <c r="P1020" s="1" t="s">
        <v>431</v>
      </c>
      <c r="Q1020" s="1"/>
      <c r="R1020" s="21"/>
      <c r="S1020" s="7" t="str">
        <f>Tabela813[[#This Row],[NR]]&amp;" - "&amp;Tabela813[[#This Row],[Especificação]]</f>
        <v>1.7.1.9.55.0.1.00 - Outras Transferências para Segurança Pública - Principal</v>
      </c>
      <c r="T1020" s="7" t="str">
        <f>Tabela813[[#This Row],[NR]]&amp;" - "&amp;Tabela813[[#This Row],[Especificação]]</f>
        <v>1.7.1.9.55.0.1.00 - Outras Transferências para Segurança Pública - Principal</v>
      </c>
      <c r="U1020" s="7" t="str">
        <f>Tabela813[[#This Row],[NR]]&amp; " - "&amp;Tabela813[[#This Row],[Especificação]]</f>
        <v>1.7.1.9.55.0.1.00 - Outras Transferências para Segurança Pública - Principal</v>
      </c>
    </row>
    <row r="1021" spans="1:21" ht="75" x14ac:dyDescent="0.25">
      <c r="A1021" s="84"/>
      <c r="B1021" s="73"/>
      <c r="C1021" s="26" t="s">
        <v>1558</v>
      </c>
      <c r="D1021" s="26" t="s">
        <v>1565</v>
      </c>
      <c r="E1021" s="26" t="s">
        <v>1558</v>
      </c>
      <c r="F1021" s="26" t="s">
        <v>1570</v>
      </c>
      <c r="G1021" s="26" t="s">
        <v>1601</v>
      </c>
      <c r="H1021" s="26" t="s">
        <v>1561</v>
      </c>
      <c r="I1021" s="26" t="s">
        <v>1561</v>
      </c>
      <c r="J1021" s="26" t="s">
        <v>1564</v>
      </c>
      <c r="K1021" s="21" t="str">
        <f>IF(Tabela813[[#This Row],[C]]&lt;&gt;"",IF(Tabela813[[#This Row],[RED]]&lt;&gt;"",(Tabela813[[#This Row],[RED]] &amp; "."),"") &amp; CONCATENATE(Tabela813[[#This Row],[C]],".",Tabela813[[#This Row],[O]],".",Tabela813[[#This Row],[E]],".",Tabela813[[#This Row],[D1]],".",Tabela813[[#This Row],[D2]],".",Tabela813[[#This Row],[D3]],".",Tabela813[[#This Row],[T]],".",Tabela813[[#This Row],[D4]]),"")</f>
        <v>1.7.1.9.56.0.0.00</v>
      </c>
      <c r="L1021" s="27" t="s">
        <v>6694</v>
      </c>
      <c r="M1021" s="21" t="str">
        <f t="shared" si="16"/>
        <v>S</v>
      </c>
      <c r="N1021" s="21">
        <f>IF(VALUE(Tabela813[[#This Row],[RED]]) &gt; 0,1,0) + IF(VALUE(J1021)&gt;0,8,IF(VALUE(I1021)&gt;0,7,IF(VALUE(H1021)&gt;0,6,IF(VALUE(G1021)&gt;0,5,IF(VALUE(F1021)&gt;0,4,IF(VALUE(E1021)&gt;0,3,IF(VALUE(D1021)&gt;0,2,1)))))))</f>
        <v>5</v>
      </c>
      <c r="O1021" s="26" t="s">
        <v>55</v>
      </c>
      <c r="P1021" s="1" t="s">
        <v>433</v>
      </c>
      <c r="Q1021" s="1" t="s">
        <v>102</v>
      </c>
      <c r="R1021" s="21"/>
      <c r="S1021" s="7" t="str">
        <f>Tabela813[[#This Row],[NR]]&amp;" - "&amp;Tabela813[[#This Row],[Especificação]]</f>
        <v>1.7.1.9.56.0.0.00 - Transferências Decorrentes de Decisão Judicial (Precatórios) Relativas ao Fundo de Manutenção e Desenvolvimento do Ensino Fundamental e de Valorização do Magistério - Fundef</v>
      </c>
      <c r="T1021" s="7" t="str">
        <f>Tabela813[[#This Row],[NR]]&amp;" - "&amp;Tabela813[[#This Row],[Especificação]]</f>
        <v>1.7.1.9.56.0.0.00 - Transferências Decorrentes de Decisão Judicial (Precatórios) Relativas ao Fundo de Manutenção e Desenvolvimento do Ensino Fundamental e de Valorização do Magistério - Fundef</v>
      </c>
      <c r="U1021" s="7" t="str">
        <f>Tabela813[[#This Row],[NR]]&amp; " - "&amp;Tabela813[[#This Row],[Especificação]]</f>
        <v>1.7.1.9.56.0.0.00 - Transferências Decorrentes de Decisão Judicial (Precatórios) Relativas ao Fundo de Manutenção e Desenvolvimento do Ensino Fundamental e de Valorização do Magistério - Fundef</v>
      </c>
    </row>
    <row r="1022" spans="1:21" ht="75" x14ac:dyDescent="0.25">
      <c r="A1022" s="84"/>
      <c r="B1022" s="73"/>
      <c r="C1022" s="26" t="s">
        <v>1558</v>
      </c>
      <c r="D1022" s="26" t="s">
        <v>1565</v>
      </c>
      <c r="E1022" s="26" t="s">
        <v>1558</v>
      </c>
      <c r="F1022" s="26" t="s">
        <v>1570</v>
      </c>
      <c r="G1022" s="26" t="s">
        <v>1601</v>
      </c>
      <c r="H1022" s="26" t="s">
        <v>1561</v>
      </c>
      <c r="I1022" s="26" t="s">
        <v>1558</v>
      </c>
      <c r="J1022" s="26" t="s">
        <v>1564</v>
      </c>
      <c r="K1022" s="21" t="str">
        <f>IF(Tabela813[[#This Row],[C]]&lt;&gt;"",IF(Tabela813[[#This Row],[RED]]&lt;&gt;"",(Tabela813[[#This Row],[RED]] &amp; "."),"") &amp; CONCATENATE(Tabela813[[#This Row],[C]],".",Tabela813[[#This Row],[O]],".",Tabela813[[#This Row],[E]],".",Tabela813[[#This Row],[D1]],".",Tabela813[[#This Row],[D2]],".",Tabela813[[#This Row],[D3]],".",Tabela813[[#This Row],[T]],".",Tabela813[[#This Row],[D4]]),"")</f>
        <v>1.7.1.9.56.0.1.00</v>
      </c>
      <c r="L1022" s="27" t="s">
        <v>3880</v>
      </c>
      <c r="M1022" s="21" t="str">
        <f t="shared" si="16"/>
        <v>A</v>
      </c>
      <c r="N1022" s="21">
        <f>IF(VALUE(Tabela813[[#This Row],[RED]]) &gt; 0,1,0) + IF(VALUE(J1022)&gt;0,8,IF(VALUE(I1022)&gt;0,7,IF(VALUE(H1022)&gt;0,6,IF(VALUE(G1022)&gt;0,5,IF(VALUE(F1022)&gt;0,4,IF(VALUE(E1022)&gt;0,3,IF(VALUE(D1022)&gt;0,2,1)))))))</f>
        <v>7</v>
      </c>
      <c r="O1022" s="26" t="s">
        <v>55</v>
      </c>
      <c r="P1022" s="1" t="s">
        <v>433</v>
      </c>
      <c r="Q1022" s="1" t="s">
        <v>102</v>
      </c>
      <c r="R1022" s="21"/>
      <c r="S1022" s="7" t="str">
        <f>Tabela813[[#This Row],[NR]]&amp;" - "&amp;Tabela813[[#This Row],[Especificação]]</f>
        <v>1.7.1.9.56.0.1.00 - Transferências Decorrentes de Decisão Judicial (Precatórios) Relativas ao Fundo de Manutenção e Desenvolvimento do Ensino Fundamental e de Valorização do Magistério - Fundef - Principal</v>
      </c>
      <c r="T1022" s="7" t="str">
        <f>Tabela813[[#This Row],[NR]]&amp;" - "&amp;Tabela813[[#This Row],[Especificação]]</f>
        <v>1.7.1.9.56.0.1.00 - Transferências Decorrentes de Decisão Judicial (Precatórios) Relativas ao Fundo de Manutenção e Desenvolvimento do Ensino Fundamental e de Valorização do Magistério - Fundef - Principal</v>
      </c>
      <c r="U1022" s="7" t="str">
        <f>Tabela813[[#This Row],[NR]]&amp; " - "&amp;Tabela813[[#This Row],[Especificação]]</f>
        <v>1.7.1.9.56.0.1.00 - Transferências Decorrentes de Decisão Judicial (Precatórios) Relativas ao Fundo de Manutenção e Desenvolvimento do Ensino Fundamental e de Valorização do Magistério - Fundef - Principal</v>
      </c>
    </row>
    <row r="1023" spans="1:21" ht="30" x14ac:dyDescent="0.25">
      <c r="A1023" s="84"/>
      <c r="B1023" s="73"/>
      <c r="C1023" s="26" t="s">
        <v>1558</v>
      </c>
      <c r="D1023" s="26" t="s">
        <v>1565</v>
      </c>
      <c r="E1023" s="26" t="s">
        <v>1558</v>
      </c>
      <c r="F1023" s="26" t="s">
        <v>1570</v>
      </c>
      <c r="G1023" s="26" t="s">
        <v>1634</v>
      </c>
      <c r="H1023" s="26" t="s">
        <v>1561</v>
      </c>
      <c r="I1023" s="26" t="s">
        <v>1561</v>
      </c>
      <c r="J1023" s="26" t="s">
        <v>1564</v>
      </c>
      <c r="K1023" s="21" t="str">
        <f>IF(Tabela813[[#This Row],[C]]&lt;&gt;"",IF(Tabela813[[#This Row],[RED]]&lt;&gt;"",(Tabela813[[#This Row],[RED]] &amp; "."),"") &amp; CONCATENATE(Tabela813[[#This Row],[C]],".",Tabela813[[#This Row],[O]],".",Tabela813[[#This Row],[E]],".",Tabela813[[#This Row],[D1]],".",Tabela813[[#This Row],[D2]],".",Tabela813[[#This Row],[D3]],".",Tabela813[[#This Row],[T]],".",Tabela813[[#This Row],[D4]]),"")</f>
        <v>1.7.1.9.57.0.0.00</v>
      </c>
      <c r="L1023" s="27" t="s">
        <v>3088</v>
      </c>
      <c r="M1023" s="21" t="str">
        <f t="shared" si="16"/>
        <v>S</v>
      </c>
      <c r="N1023" s="21">
        <f>IF(VALUE(Tabela813[[#This Row],[RED]]) &gt; 0,1,0) + IF(VALUE(J1023)&gt;0,8,IF(VALUE(I1023)&gt;0,7,IF(VALUE(H1023)&gt;0,6,IF(VALUE(G1023)&gt;0,5,IF(VALUE(F1023)&gt;0,4,IF(VALUE(E1023)&gt;0,3,IF(VALUE(D1023)&gt;0,2,1)))))))</f>
        <v>5</v>
      </c>
      <c r="O1023" s="26" t="s">
        <v>55</v>
      </c>
      <c r="P1023" s="1" t="s">
        <v>3089</v>
      </c>
      <c r="Q1023" s="1"/>
      <c r="R1023" s="21"/>
      <c r="S1023" s="7" t="str">
        <f>Tabela813[[#This Row],[NR]]&amp;" - "&amp;Tabela813[[#This Row],[Especificação]]</f>
        <v>1.7.1.9.57.0.0.00 - Transferência Especial da União</v>
      </c>
      <c r="T1023" s="7" t="str">
        <f>Tabela813[[#This Row],[NR]]&amp;" - "&amp;Tabela813[[#This Row],[Especificação]]</f>
        <v>1.7.1.9.57.0.0.00 - Transferência Especial da União</v>
      </c>
      <c r="U1023" s="7" t="str">
        <f>Tabela813[[#This Row],[NR]]&amp; " - "&amp;Tabela813[[#This Row],[Especificação]]</f>
        <v>1.7.1.9.57.0.0.00 - Transferência Especial da União</v>
      </c>
    </row>
    <row r="1024" spans="1:21" ht="30" x14ac:dyDescent="0.25">
      <c r="A1024" s="84"/>
      <c r="B1024" s="73"/>
      <c r="C1024" s="26" t="s">
        <v>1558</v>
      </c>
      <c r="D1024" s="26" t="s">
        <v>1565</v>
      </c>
      <c r="E1024" s="26" t="s">
        <v>1558</v>
      </c>
      <c r="F1024" s="26" t="s">
        <v>1570</v>
      </c>
      <c r="G1024" s="26" t="s">
        <v>1634</v>
      </c>
      <c r="H1024" s="26" t="s">
        <v>1561</v>
      </c>
      <c r="I1024" s="26" t="s">
        <v>1558</v>
      </c>
      <c r="J1024" s="26" t="s">
        <v>1564</v>
      </c>
      <c r="K1024" s="21" t="str">
        <f>IF(Tabela813[[#This Row],[C]]&lt;&gt;"",IF(Tabela813[[#This Row],[RED]]&lt;&gt;"",(Tabela813[[#This Row],[RED]] &amp; "."),"") &amp; CONCATENATE(Tabela813[[#This Row],[C]],".",Tabela813[[#This Row],[O]],".",Tabela813[[#This Row],[E]],".",Tabela813[[#This Row],[D1]],".",Tabela813[[#This Row],[D2]],".",Tabela813[[#This Row],[D3]],".",Tabela813[[#This Row],[T]],".",Tabela813[[#This Row],[D4]]),"")</f>
        <v>1.7.1.9.57.0.1.00</v>
      </c>
      <c r="L1024" s="27" t="s">
        <v>4342</v>
      </c>
      <c r="M1024" s="21" t="str">
        <f t="shared" si="16"/>
        <v>A</v>
      </c>
      <c r="N1024" s="21">
        <f>IF(VALUE(Tabela813[[#This Row],[RED]]) &gt; 0,1,0) + IF(VALUE(J1024)&gt;0,8,IF(VALUE(I1024)&gt;0,7,IF(VALUE(H1024)&gt;0,6,IF(VALUE(G1024)&gt;0,5,IF(VALUE(F1024)&gt;0,4,IF(VALUE(E1024)&gt;0,3,IF(VALUE(D1024)&gt;0,2,1)))))))</f>
        <v>7</v>
      </c>
      <c r="O1024" s="26" t="s">
        <v>55</v>
      </c>
      <c r="P1024" s="1" t="s">
        <v>3089</v>
      </c>
      <c r="Q1024" s="1"/>
      <c r="R1024" s="21"/>
      <c r="S1024" s="7" t="str">
        <f>Tabela813[[#This Row],[NR]]&amp;" - "&amp;Tabela813[[#This Row],[Especificação]]</f>
        <v>1.7.1.9.57.0.1.00 - Transferência Especial da União - Principal</v>
      </c>
      <c r="T1024" s="7" t="str">
        <f>Tabela813[[#This Row],[NR]]&amp;" - "&amp;Tabela813[[#This Row],[Especificação]]</f>
        <v>1.7.1.9.57.0.1.00 - Transferência Especial da União - Principal</v>
      </c>
      <c r="U1024" s="7" t="str">
        <f>Tabela813[[#This Row],[NR]]&amp; " - "&amp;Tabela813[[#This Row],[Especificação]]</f>
        <v>1.7.1.9.57.0.1.00 - Transferência Especial da União - Principal</v>
      </c>
    </row>
    <row r="1025" spans="1:21" ht="30" x14ac:dyDescent="0.25">
      <c r="A1025" s="84"/>
      <c r="B1025" s="73"/>
      <c r="C1025" s="26" t="s">
        <v>1558</v>
      </c>
      <c r="D1025" s="26" t="s">
        <v>1565</v>
      </c>
      <c r="E1025" s="26" t="s">
        <v>1558</v>
      </c>
      <c r="F1025" s="26" t="s">
        <v>1570</v>
      </c>
      <c r="G1025" s="26" t="s">
        <v>1635</v>
      </c>
      <c r="H1025" s="26" t="s">
        <v>1561</v>
      </c>
      <c r="I1025" s="26" t="s">
        <v>1561</v>
      </c>
      <c r="J1025" s="26" t="s">
        <v>1564</v>
      </c>
      <c r="K1025" s="21" t="str">
        <f>IF(Tabela813[[#This Row],[C]]&lt;&gt;"",IF(Tabela813[[#This Row],[RED]]&lt;&gt;"",(Tabela813[[#This Row],[RED]] &amp; "."),"") &amp; CONCATENATE(Tabela813[[#This Row],[C]],".",Tabela813[[#This Row],[O]],".",Tabela813[[#This Row],[E]],".",Tabela813[[#This Row],[D1]],".",Tabela813[[#This Row],[D2]],".",Tabela813[[#This Row],[D3]],".",Tabela813[[#This Row],[T]],".",Tabela813[[#This Row],[D4]]),"")</f>
        <v>1.7.1.9.58.0.0.00</v>
      </c>
      <c r="L1025" s="27" t="s">
        <v>3090</v>
      </c>
      <c r="M1025" s="21" t="str">
        <f t="shared" si="16"/>
        <v>S</v>
      </c>
      <c r="N1025" s="21">
        <f>IF(VALUE(Tabela813[[#This Row],[RED]]) &gt; 0,1,0) + IF(VALUE(J1025)&gt;0,8,IF(VALUE(I1025)&gt;0,7,IF(VALUE(H1025)&gt;0,6,IF(VALUE(G1025)&gt;0,5,IF(VALUE(F1025)&gt;0,4,IF(VALUE(E1025)&gt;0,3,IF(VALUE(D1025)&gt;0,2,1)))))))</f>
        <v>5</v>
      </c>
      <c r="O1025" s="26" t="s">
        <v>55</v>
      </c>
      <c r="P1025" s="1" t="s">
        <v>3091</v>
      </c>
      <c r="Q1025" s="1"/>
      <c r="R1025" s="21"/>
      <c r="S1025" s="7" t="str">
        <f>Tabela813[[#This Row],[NR]]&amp;" - "&amp;Tabela813[[#This Row],[Especificação]]</f>
        <v>1.7.1.9.58.0.0.00 - Transferência Obrigatória Decorrente da Lei Complementar nº 176/2020</v>
      </c>
      <c r="T1025" s="7" t="str">
        <f>Tabela813[[#This Row],[NR]]&amp;" - "&amp;Tabela813[[#This Row],[Especificação]]</f>
        <v>1.7.1.9.58.0.0.00 - Transferência Obrigatória Decorrente da Lei Complementar nº 176/2020</v>
      </c>
      <c r="U1025" s="7" t="str">
        <f>Tabela813[[#This Row],[NR]]&amp; " - "&amp;Tabela813[[#This Row],[Especificação]]</f>
        <v>1.7.1.9.58.0.0.00 - Transferência Obrigatória Decorrente da Lei Complementar nº 176/2020</v>
      </c>
    </row>
    <row r="1026" spans="1:21" ht="30" x14ac:dyDescent="0.25">
      <c r="A1026" s="84"/>
      <c r="B1026" s="73"/>
      <c r="C1026" s="26" t="s">
        <v>1558</v>
      </c>
      <c r="D1026" s="26" t="s">
        <v>1565</v>
      </c>
      <c r="E1026" s="26" t="s">
        <v>1558</v>
      </c>
      <c r="F1026" s="26" t="s">
        <v>1570</v>
      </c>
      <c r="G1026" s="26" t="s">
        <v>1635</v>
      </c>
      <c r="H1026" s="26" t="s">
        <v>1561</v>
      </c>
      <c r="I1026" s="26" t="s">
        <v>1558</v>
      </c>
      <c r="J1026" s="26" t="s">
        <v>1564</v>
      </c>
      <c r="K1026" s="21" t="str">
        <f>IF(Tabela813[[#This Row],[C]]&lt;&gt;"",IF(Tabela813[[#This Row],[RED]]&lt;&gt;"",(Tabela813[[#This Row],[RED]] &amp; "."),"") &amp; CONCATENATE(Tabela813[[#This Row],[C]],".",Tabela813[[#This Row],[O]],".",Tabela813[[#This Row],[E]],".",Tabela813[[#This Row],[D1]],".",Tabela813[[#This Row],[D2]],".",Tabela813[[#This Row],[D3]],".",Tabela813[[#This Row],[T]],".",Tabela813[[#This Row],[D4]]),"")</f>
        <v>1.7.1.9.58.0.1.00</v>
      </c>
      <c r="L1026" s="27" t="s">
        <v>3306</v>
      </c>
      <c r="M1026" s="21" t="str">
        <f t="shared" si="16"/>
        <v>A</v>
      </c>
      <c r="N1026" s="21">
        <f>IF(VALUE(Tabela813[[#This Row],[RED]]) &gt; 0,1,0) + IF(VALUE(J1026)&gt;0,8,IF(VALUE(I1026)&gt;0,7,IF(VALUE(H1026)&gt;0,6,IF(VALUE(G1026)&gt;0,5,IF(VALUE(F1026)&gt;0,4,IF(VALUE(E1026)&gt;0,3,IF(VALUE(D1026)&gt;0,2,1)))))))</f>
        <v>7</v>
      </c>
      <c r="O1026" s="26" t="s">
        <v>55</v>
      </c>
      <c r="P1026" s="1" t="s">
        <v>3091</v>
      </c>
      <c r="Q1026" s="1"/>
      <c r="R1026" s="21"/>
      <c r="S1026" s="7" t="str">
        <f>Tabela813[[#This Row],[NR]]&amp;" - "&amp;Tabela813[[#This Row],[Especificação]]</f>
        <v>1.7.1.9.58.0.1.00 - Transferência Obrigatória Decorrente da Lei Complementar nº 176/2020 - Principal</v>
      </c>
      <c r="T1026" s="7" t="str">
        <f>Tabela813[[#This Row],[NR]]&amp;" - "&amp;Tabela813[[#This Row],[Especificação]]</f>
        <v>1.7.1.9.58.0.1.00 - Transferência Obrigatória Decorrente da Lei Complementar nº 176/2020 - Principal</v>
      </c>
      <c r="U1026" s="7" t="str">
        <f>Tabela813[[#This Row],[NR]]&amp; " - "&amp;Tabela813[[#This Row],[Especificação]]</f>
        <v>1.7.1.9.58.0.1.00 - Transferência Obrigatória Decorrente da Lei Complementar nº 176/2020 - Principal</v>
      </c>
    </row>
    <row r="1027" spans="1:21" x14ac:dyDescent="0.25">
      <c r="A1027" s="297"/>
      <c r="B1027" s="73"/>
      <c r="C1027" s="26" t="s">
        <v>1558</v>
      </c>
      <c r="D1027" s="26" t="s">
        <v>1565</v>
      </c>
      <c r="E1027" s="26" t="s">
        <v>1558</v>
      </c>
      <c r="F1027" s="26" t="s">
        <v>1570</v>
      </c>
      <c r="G1027" s="26" t="s">
        <v>1636</v>
      </c>
      <c r="H1027" s="26" t="s">
        <v>1561</v>
      </c>
      <c r="I1027" s="26" t="s">
        <v>1561</v>
      </c>
      <c r="J1027" s="26" t="s">
        <v>1564</v>
      </c>
      <c r="K1027" s="21" t="str">
        <f>IF(Tabela813[[#This Row],[C]]&lt;&gt;"",IF(Tabela813[[#This Row],[RED]]&lt;&gt;"",(Tabela813[[#This Row],[RED]] &amp; "."),"") &amp; CONCATENATE(Tabela813[[#This Row],[C]],".",Tabela813[[#This Row],[O]],".",Tabela813[[#This Row],[E]],".",Tabela813[[#This Row],[D1]],".",Tabela813[[#This Row],[D2]],".",Tabela813[[#This Row],[D3]],".",Tabela813[[#This Row],[T]],".",Tabela813[[#This Row],[D4]]),"")</f>
        <v>1.7.1.9.59.0.0.00</v>
      </c>
      <c r="L1027" s="27" t="s">
        <v>4696</v>
      </c>
      <c r="M1027" s="21" t="str">
        <f t="shared" si="16"/>
        <v>S</v>
      </c>
      <c r="N1027" s="21">
        <f>IF(VALUE(Tabela813[[#This Row],[RED]]) &gt; 0,1,0) + IF(VALUE(J1027)&gt;0,8,IF(VALUE(I1027)&gt;0,7,IF(VALUE(H1027)&gt;0,6,IF(VALUE(G1027)&gt;0,5,IF(VALUE(F1027)&gt;0,4,IF(VALUE(E1027)&gt;0,3,IF(VALUE(D1027)&gt;0,2,1)))))))</f>
        <v>5</v>
      </c>
      <c r="O1027" s="26" t="s">
        <v>55</v>
      </c>
      <c r="P1027" s="1" t="s">
        <v>4697</v>
      </c>
      <c r="Q1027" s="1"/>
      <c r="R1027" s="21" t="s">
        <v>14</v>
      </c>
      <c r="S1027" s="7" t="str">
        <f>Tabela813[[#This Row],[NR]]&amp;" - "&amp;Tabela813[[#This Row],[Especificação]]</f>
        <v>1.7.1.9.59.0.0.00 - Transferência de Recursos do Fundo de Amparo ao Trabalhador - FAT</v>
      </c>
      <c r="T1027" s="7" t="str">
        <f>Tabela813[[#This Row],[NR]]&amp;" - "&amp;Tabela813[[#This Row],[Especificação]]</f>
        <v>1.7.1.9.59.0.0.00 - Transferência de Recursos do Fundo de Amparo ao Trabalhador - FAT</v>
      </c>
      <c r="U1027" s="7" t="str">
        <f>Tabela813[[#This Row],[NR]]&amp; " - "&amp;Tabela813[[#This Row],[Especificação]]</f>
        <v>1.7.1.9.59.0.0.00 - Transferência de Recursos do Fundo de Amparo ao Trabalhador - FAT</v>
      </c>
    </row>
    <row r="1028" spans="1:21" ht="30" x14ac:dyDescent="0.25">
      <c r="A1028" s="297"/>
      <c r="B1028" s="73"/>
      <c r="C1028" s="26" t="s">
        <v>1558</v>
      </c>
      <c r="D1028" s="26" t="s">
        <v>1565</v>
      </c>
      <c r="E1028" s="26" t="s">
        <v>1558</v>
      </c>
      <c r="F1028" s="26" t="s">
        <v>1570</v>
      </c>
      <c r="G1028" s="26" t="s">
        <v>1636</v>
      </c>
      <c r="H1028" s="26" t="s">
        <v>1561</v>
      </c>
      <c r="I1028" s="26" t="s">
        <v>1558</v>
      </c>
      <c r="J1028" s="26" t="s">
        <v>1564</v>
      </c>
      <c r="K1028" s="21" t="str">
        <f>IF(Tabela813[[#This Row],[C]]&lt;&gt;"",IF(Tabela813[[#This Row],[RED]]&lt;&gt;"",(Tabela813[[#This Row],[RED]] &amp; "."),"") &amp; CONCATENATE(Tabela813[[#This Row],[C]],".",Tabela813[[#This Row],[O]],".",Tabela813[[#This Row],[E]],".",Tabela813[[#This Row],[D1]],".",Tabela813[[#This Row],[D2]],".",Tabela813[[#This Row],[D3]],".",Tabela813[[#This Row],[T]],".",Tabela813[[#This Row],[D4]]),"")</f>
        <v>1.7.1.9.59.0.1.00</v>
      </c>
      <c r="L1028" s="27" t="s">
        <v>6574</v>
      </c>
      <c r="M1028" s="21" t="str">
        <f>IF(N1028 &lt; N1037,"S","A")</f>
        <v>A</v>
      </c>
      <c r="N1028" s="21">
        <f>IF(VALUE(Tabela813[[#This Row],[RED]]) &gt; 0,1,0) + IF(VALUE(J1028)&gt;0,8,IF(VALUE(I1028)&gt;0,7,IF(VALUE(H1028)&gt;0,6,IF(VALUE(G1028)&gt;0,5,IF(VALUE(F1028)&gt;0,4,IF(VALUE(E1028)&gt;0,3,IF(VALUE(D1028)&gt;0,2,1)))))))</f>
        <v>7</v>
      </c>
      <c r="O1028" s="26" t="s">
        <v>55</v>
      </c>
      <c r="P1028" s="1" t="s">
        <v>4697</v>
      </c>
      <c r="Q1028" s="1"/>
      <c r="R1028" s="21" t="s">
        <v>14</v>
      </c>
      <c r="S1028" s="7" t="str">
        <f>Tabela813[[#This Row],[NR]]&amp;" - "&amp;Tabela813[[#This Row],[Especificação]]</f>
        <v>1.7.1.9.59.0.1.00 - Transferência de Recursos do Fundo de Amparo ao Trabalhador - FAT - Principal</v>
      </c>
      <c r="T1028" s="7" t="str">
        <f>Tabela813[[#This Row],[NR]]&amp;" - "&amp;Tabela813[[#This Row],[Especificação]]</f>
        <v>1.7.1.9.59.0.1.00 - Transferência de Recursos do Fundo de Amparo ao Trabalhador - FAT - Principal</v>
      </c>
      <c r="U1028" s="7" t="str">
        <f>Tabela813[[#This Row],[NR]]&amp; " - "&amp;Tabela813[[#This Row],[Especificação]]</f>
        <v>1.7.1.9.59.0.1.00 - Transferência de Recursos do Fundo de Amparo ao Trabalhador - FAT - Principal</v>
      </c>
    </row>
    <row r="1029" spans="1:21" ht="30" x14ac:dyDescent="0.25">
      <c r="A1029" s="85"/>
      <c r="B1029" s="73"/>
      <c r="C1029" s="26" t="s">
        <v>1558</v>
      </c>
      <c r="D1029" s="26" t="s">
        <v>1565</v>
      </c>
      <c r="E1029" s="26" t="s">
        <v>1558</v>
      </c>
      <c r="F1029" s="26" t="s">
        <v>1570</v>
      </c>
      <c r="G1029" s="26" t="s">
        <v>6973</v>
      </c>
      <c r="H1029" s="26" t="s">
        <v>1561</v>
      </c>
      <c r="I1029" s="26" t="s">
        <v>1561</v>
      </c>
      <c r="J1029" s="26" t="s">
        <v>1564</v>
      </c>
      <c r="K1029" s="21" t="s">
        <v>6974</v>
      </c>
      <c r="L1029" s="27" t="s">
        <v>6975</v>
      </c>
      <c r="M1029" s="21" t="s">
        <v>3156</v>
      </c>
      <c r="N1029" s="21">
        <v>5</v>
      </c>
      <c r="O1029" s="26" t="s">
        <v>55</v>
      </c>
      <c r="P1029" s="1" t="s">
        <v>6976</v>
      </c>
      <c r="Q1029" s="1" t="s">
        <v>6977</v>
      </c>
      <c r="R1029" s="21" t="s">
        <v>14</v>
      </c>
      <c r="S1029" s="7" t="str">
        <f>Tabela813[[#This Row],[NR]]&amp;" - "&amp;Tabela813[[#This Row],[Especificação]]</f>
        <v>1.7.1.9.60.0.0.00 - Transferências da Política Nacional Aldir Blanc de Fomento à Cultura - Lei nº 14.399/2022</v>
      </c>
      <c r="T1029" s="7" t="str">
        <f>Tabela813[[#This Row],[NR]]&amp;" - "&amp;Tabela813[[#This Row],[Especificação]]</f>
        <v>1.7.1.9.60.0.0.00 - Transferências da Política Nacional Aldir Blanc de Fomento à Cultura - Lei nº 14.399/2022</v>
      </c>
      <c r="U1029" s="7" t="str">
        <f>Tabela813[[#This Row],[NR]]&amp; " - "&amp;Tabela813[[#This Row],[Especificação]]</f>
        <v>1.7.1.9.60.0.0.00 - Transferências da Política Nacional Aldir Blanc de Fomento à Cultura - Lei nº 14.399/2022</v>
      </c>
    </row>
    <row r="1030" spans="1:21" ht="30" x14ac:dyDescent="0.25">
      <c r="A1030" s="85"/>
      <c r="B1030" s="73"/>
      <c r="C1030" s="26" t="s">
        <v>1558</v>
      </c>
      <c r="D1030" s="26" t="s">
        <v>1565</v>
      </c>
      <c r="E1030" s="26" t="s">
        <v>1558</v>
      </c>
      <c r="F1030" s="26" t="s">
        <v>1570</v>
      </c>
      <c r="G1030" s="26" t="s">
        <v>6973</v>
      </c>
      <c r="H1030" s="26" t="s">
        <v>1561</v>
      </c>
      <c r="I1030" s="26" t="s">
        <v>1558</v>
      </c>
      <c r="J1030" s="26" t="s">
        <v>1564</v>
      </c>
      <c r="K1030" s="21" t="s">
        <v>6978</v>
      </c>
      <c r="L1030" s="27" t="s">
        <v>6975</v>
      </c>
      <c r="M1030" s="21" t="s">
        <v>3157</v>
      </c>
      <c r="N1030" s="21">
        <v>7</v>
      </c>
      <c r="O1030" s="26" t="s">
        <v>55</v>
      </c>
      <c r="P1030" s="1" t="s">
        <v>6976</v>
      </c>
      <c r="Q1030" s="1" t="s">
        <v>6977</v>
      </c>
      <c r="R1030" s="21" t="s">
        <v>14</v>
      </c>
      <c r="S1030" s="7" t="str">
        <f>Tabela813[[#This Row],[NR]]&amp;" - "&amp;Tabela813[[#This Row],[Especificação]]</f>
        <v>1.7.1.9.60.0.1.00 - Transferências da Política Nacional Aldir Blanc de Fomento à Cultura - Lei nº 14.399/2022</v>
      </c>
      <c r="T1030" s="7" t="str">
        <f>Tabela813[[#This Row],[NR]]&amp;" - "&amp;Tabela813[[#This Row],[Especificação]]</f>
        <v>1.7.1.9.60.0.1.00 - Transferências da Política Nacional Aldir Blanc de Fomento à Cultura - Lei nº 14.399/2022</v>
      </c>
      <c r="U1030" s="7" t="str">
        <f>Tabela813[[#This Row],[NR]]&amp; " - "&amp;Tabela813[[#This Row],[Especificação]]</f>
        <v>1.7.1.9.60.0.1.00 - Transferências da Política Nacional Aldir Blanc de Fomento à Cultura - Lei nº 14.399/2022</v>
      </c>
    </row>
    <row r="1031" spans="1:21" ht="30" x14ac:dyDescent="0.25">
      <c r="A1031" s="85"/>
      <c r="B1031" s="73"/>
      <c r="C1031" s="26" t="s">
        <v>1558</v>
      </c>
      <c r="D1031" s="26" t="s">
        <v>1565</v>
      </c>
      <c r="E1031" s="26" t="s">
        <v>1558</v>
      </c>
      <c r="F1031" s="26" t="s">
        <v>1570</v>
      </c>
      <c r="G1031" s="26" t="s">
        <v>6979</v>
      </c>
      <c r="H1031" s="26" t="s">
        <v>1561</v>
      </c>
      <c r="I1031" s="26" t="s">
        <v>1561</v>
      </c>
      <c r="J1031" s="26" t="s">
        <v>1564</v>
      </c>
      <c r="K1031" s="21" t="s">
        <v>6980</v>
      </c>
      <c r="L1031" s="27" t="s">
        <v>7005</v>
      </c>
      <c r="M1031" s="21" t="s">
        <v>3156</v>
      </c>
      <c r="N1031" s="21">
        <v>5</v>
      </c>
      <c r="O1031" s="26" t="s">
        <v>55</v>
      </c>
      <c r="P1031" s="1" t="s">
        <v>6982</v>
      </c>
      <c r="Q1031" s="1" t="s">
        <v>6983</v>
      </c>
      <c r="R1031" s="21"/>
      <c r="S1031" s="7" t="str">
        <f>Tabela813[[#This Row],[NR]]&amp;" - "&amp;Tabela813[[#This Row],[Especificação]]</f>
        <v>1.7.1.9.61.0.0.00 - Auxílio Financeiro – Outorga Crédito Tributário ICMS – Art. 5º, Inciso V, EC nº 123/2022</v>
      </c>
      <c r="T1031" s="7" t="str">
        <f>Tabela813[[#This Row],[NR]]&amp;" - "&amp;Tabela813[[#This Row],[Especificação]]</f>
        <v>1.7.1.9.61.0.0.00 - Auxílio Financeiro – Outorga Crédito Tributário ICMS – Art. 5º, Inciso V, EC nº 123/2022</v>
      </c>
      <c r="U1031" s="7" t="str">
        <f>Tabela813[[#This Row],[NR]]&amp; " - "&amp;Tabela813[[#This Row],[Especificação]]</f>
        <v>1.7.1.9.61.0.0.00 - Auxílio Financeiro – Outorga Crédito Tributário ICMS – Art. 5º, Inciso V, EC nº 123/2022</v>
      </c>
    </row>
    <row r="1032" spans="1:21" ht="30" x14ac:dyDescent="0.25">
      <c r="A1032" s="7"/>
      <c r="B1032" s="73"/>
      <c r="C1032" s="26" t="s">
        <v>1558</v>
      </c>
      <c r="D1032" s="26" t="s">
        <v>1565</v>
      </c>
      <c r="E1032" s="26" t="s">
        <v>1558</v>
      </c>
      <c r="F1032" s="26" t="s">
        <v>1570</v>
      </c>
      <c r="G1032" s="26" t="s">
        <v>6979</v>
      </c>
      <c r="H1032" s="26" t="s">
        <v>1561</v>
      </c>
      <c r="I1032" s="26" t="s">
        <v>1558</v>
      </c>
      <c r="J1032" s="26" t="s">
        <v>1564</v>
      </c>
      <c r="K1032" s="21" t="s">
        <v>6984</v>
      </c>
      <c r="L1032" s="27" t="s">
        <v>6981</v>
      </c>
      <c r="M1032" s="21" t="s">
        <v>3157</v>
      </c>
      <c r="N1032" s="21">
        <v>7</v>
      </c>
      <c r="O1032" s="26" t="s">
        <v>55</v>
      </c>
      <c r="P1032" s="1" t="s">
        <v>6982</v>
      </c>
      <c r="Q1032" s="1" t="s">
        <v>6983</v>
      </c>
      <c r="R1032" s="21"/>
      <c r="S1032" s="7" t="str">
        <f>Tabela813[[#This Row],[NR]]&amp;" - "&amp;Tabela813[[#This Row],[Especificação]]</f>
        <v>1.7.1.9.61.0.1.00 - Auxílio Financeiro – Outorga Crédito Tributário ICMS – Art. 5º, Inciso V, EC nº 123/2022</v>
      </c>
      <c r="T1032" s="7" t="str">
        <f>Tabela813[[#This Row],[NR]]&amp;" - "&amp;Tabela813[[#This Row],[Especificação]]</f>
        <v>1.7.1.9.61.0.1.00 - Auxílio Financeiro – Outorga Crédito Tributário ICMS – Art. 5º, Inciso V, EC nº 123/2022</v>
      </c>
      <c r="U1032" s="7" t="str">
        <f>Tabela813[[#This Row],[NR]]&amp; " - "&amp;Tabela813[[#This Row],[Especificação]]</f>
        <v>1.7.1.9.61.0.1.00 - Auxílio Financeiro – Outorga Crédito Tributário ICMS – Art. 5º, Inciso V, EC nº 123/2022</v>
      </c>
    </row>
    <row r="1033" spans="1:21" ht="30" x14ac:dyDescent="0.25">
      <c r="A1033" s="7"/>
      <c r="B1033" s="175"/>
      <c r="C1033" s="175" t="s">
        <v>1558</v>
      </c>
      <c r="D1033" s="175" t="s">
        <v>1565</v>
      </c>
      <c r="E1033" s="175" t="s">
        <v>1558</v>
      </c>
      <c r="F1033" s="175" t="s">
        <v>1570</v>
      </c>
      <c r="G1033" s="175" t="s">
        <v>7007</v>
      </c>
      <c r="H1033" s="175" t="s">
        <v>1561</v>
      </c>
      <c r="I1033" s="175" t="s">
        <v>1561</v>
      </c>
      <c r="J1033" s="175" t="s">
        <v>1564</v>
      </c>
      <c r="K1033" s="176" t="str">
        <f>IF(Tabela813[[#This Row],[C]]&lt;&gt;"",IF(Tabela813[[#This Row],[RED]]&lt;&gt;"",(Tabela813[[#This Row],[RED]] &amp; "."),"") &amp; CONCATENATE(Tabela813[[#This Row],[C]],".",Tabela813[[#This Row],[O]],".",Tabela813[[#This Row],[E]],".",Tabela813[[#This Row],[D1]],".",Tabela813[[#This Row],[D2]],".",Tabela813[[#This Row],[D3]],".",Tabela813[[#This Row],[T]],".",Tabela813[[#This Row],[D4]]),"")</f>
        <v>1.7.1.9.62.0.0.00</v>
      </c>
      <c r="L1033" s="177" t="s">
        <v>7008</v>
      </c>
      <c r="M1033" s="176" t="str">
        <f>IF(N1033 &lt; N1035,"S","A")</f>
        <v>A</v>
      </c>
      <c r="N1033" s="176">
        <f>IF(VALUE(Tabela813[[#This Row],[RED]]) &gt; 0,1,0) + IF(VALUE(J1033)&gt;0,8,IF(VALUE(I1033)&gt;0,7,IF(VALUE(H1033)&gt;0,6,IF(VALUE(G1033)&gt;0,5,IF(VALUE(F1033)&gt;0,4,IF(VALUE(E1033)&gt;0,3,IF(VALUE(D1033)&gt;0,2,1)))))))</f>
        <v>5</v>
      </c>
      <c r="O1033" s="178" t="s">
        <v>55</v>
      </c>
      <c r="P1033" s="179" t="s">
        <v>7009</v>
      </c>
      <c r="Q1033" s="179" t="s">
        <v>7010</v>
      </c>
      <c r="R1033" s="176" t="s">
        <v>14</v>
      </c>
      <c r="S1033" s="7" t="str">
        <f>Tabela813[[#This Row],[NR]]&amp;" - "&amp;Tabela813[[#This Row],[Especificação]]</f>
        <v>1.7.1.9.62.0.0.00 - Transferência da Compensação Financeira das Perdas com Arrecadação de ICMS - Art. 3º, §4º, LC nº 194/2022.</v>
      </c>
    </row>
    <row r="1034" spans="1:21" ht="30" x14ac:dyDescent="0.25">
      <c r="A1034" s="7"/>
      <c r="B1034" s="73"/>
      <c r="C1034" s="175" t="s">
        <v>1558</v>
      </c>
      <c r="D1034" s="175" t="s">
        <v>1565</v>
      </c>
      <c r="E1034" s="175" t="s">
        <v>1558</v>
      </c>
      <c r="F1034" s="175" t="s">
        <v>1570</v>
      </c>
      <c r="G1034" s="175" t="s">
        <v>7007</v>
      </c>
      <c r="H1034" s="175" t="s">
        <v>1561</v>
      </c>
      <c r="I1034" s="175" t="s">
        <v>1558</v>
      </c>
      <c r="J1034" s="175" t="s">
        <v>1564</v>
      </c>
      <c r="K1034" s="176" t="str">
        <f>IF(Tabela813[[#This Row],[C]]&lt;&gt;"",IF(Tabela813[[#This Row],[RED]]&lt;&gt;"",(Tabela813[[#This Row],[RED]] &amp; "."),"") &amp; CONCATENATE(Tabela813[[#This Row],[C]],".",Tabela813[[#This Row],[O]],".",Tabela813[[#This Row],[E]],".",Tabela813[[#This Row],[D1]],".",Tabela813[[#This Row],[D2]],".",Tabela813[[#This Row],[D3]],".",Tabela813[[#This Row],[T]],".",Tabela813[[#This Row],[D4]]),"")</f>
        <v>1.7.1.9.62.0.1.00</v>
      </c>
      <c r="L1034" s="185" t="s">
        <v>7020</v>
      </c>
      <c r="M1034" s="21" t="str">
        <f>IF(N1034 &lt; N1035,"S","A")</f>
        <v>A</v>
      </c>
      <c r="N1034" s="21">
        <f>IF(VALUE(Tabela813[[#This Row],[RED]]) &gt; 0,1,0) + IF(VALUE(J1034)&gt;0,8,IF(VALUE(I1034)&gt;0,7,IF(VALUE(H1034)&gt;0,6,IF(VALUE(G1034)&gt;0,5,IF(VALUE(F1034)&gt;0,4,IF(VALUE(E1034)&gt;0,3,IF(VALUE(D1034)&gt;0,2,1)))))))</f>
        <v>7</v>
      </c>
      <c r="O1034" s="178" t="s">
        <v>55</v>
      </c>
      <c r="P1034" s="179" t="s">
        <v>7009</v>
      </c>
      <c r="Q1034" s="179" t="s">
        <v>7010</v>
      </c>
      <c r="R1034" s="176" t="s">
        <v>14</v>
      </c>
      <c r="S1034" s="7" t="str">
        <f>Tabela813[[#This Row],[NR]]&amp;" - "&amp;Tabela813[[#This Row],[Especificação]]</f>
        <v>1.7.1.9.62.0.1.00 - Transferência da Compensação Financeira das Perdas com Arrecadação de ICMS - Art. 3º, §4º, LC nº 194/2022 - Principal</v>
      </c>
    </row>
    <row r="1035" spans="1:21" ht="45" x14ac:dyDescent="0.25">
      <c r="A1035" s="7"/>
      <c r="B1035" s="175"/>
      <c r="C1035" s="175" t="s">
        <v>1558</v>
      </c>
      <c r="D1035" s="175" t="s">
        <v>1565</v>
      </c>
      <c r="E1035" s="175" t="s">
        <v>1558</v>
      </c>
      <c r="F1035" s="175" t="s">
        <v>1570</v>
      </c>
      <c r="G1035" s="175" t="s">
        <v>7011</v>
      </c>
      <c r="H1035" s="175" t="s">
        <v>1561</v>
      </c>
      <c r="I1035" s="175" t="s">
        <v>1561</v>
      </c>
      <c r="J1035" s="175" t="s">
        <v>1564</v>
      </c>
      <c r="K1035" s="176" t="str">
        <f>IF(Tabela813[[#This Row],[C]]&lt;&gt;"",IF(Tabela813[[#This Row],[RED]]&lt;&gt;"",(Tabela813[[#This Row],[RED]] &amp; "."),"") &amp; CONCATENATE(Tabela813[[#This Row],[C]],".",Tabela813[[#This Row],[O]],".",Tabela813[[#This Row],[E]],".",Tabela813[[#This Row],[D1]],".",Tabela813[[#This Row],[D2]],".",Tabela813[[#This Row],[D3]],".",Tabela813[[#This Row],[T]],".",Tabela813[[#This Row],[D4]]),"")</f>
        <v>1.7.1.9.63.0.0.00</v>
      </c>
      <c r="L1035" s="177" t="s">
        <v>7012</v>
      </c>
      <c r="M1035" s="176" t="str">
        <f>IF(N1035 &lt; N1037,"S","A")</f>
        <v>A</v>
      </c>
      <c r="N1035" s="176">
        <f>IF(VALUE(Tabela813[[#This Row],[RED]]) &gt; 0,1,0) + IF(VALUE(J1035)&gt;0,8,IF(VALUE(I1035)&gt;0,7,IF(VALUE(H1035)&gt;0,6,IF(VALUE(G1035)&gt;0,5,IF(VALUE(F1035)&gt;0,4,IF(VALUE(E1035)&gt;0,3,IF(VALUE(D1035)&gt;0,2,1)))))))</f>
        <v>5</v>
      </c>
      <c r="O1035" s="178" t="s">
        <v>55</v>
      </c>
      <c r="P1035" s="179" t="s">
        <v>7013</v>
      </c>
      <c r="Q1035" s="179" t="s">
        <v>7010</v>
      </c>
      <c r="R1035" s="176" t="s">
        <v>14</v>
      </c>
      <c r="S1035" s="7" t="str">
        <f>Tabela813[[#This Row],[NR]]&amp;" - "&amp;Tabela813[[#This Row],[Especificação]]</f>
        <v>1.7.1.9.63.0.0.00 - Transferência da Compensação Financeira das Perdas com Arrecadação de ICMS referente à apropriação da parcela da CFEM devida a União - Art. 3º, §5º, LC nº 194/2022.</v>
      </c>
    </row>
    <row r="1036" spans="1:21" ht="45" x14ac:dyDescent="0.25">
      <c r="A1036" s="7"/>
      <c r="B1036" s="73"/>
      <c r="C1036" s="26" t="s">
        <v>1558</v>
      </c>
      <c r="D1036" s="26" t="s">
        <v>1565</v>
      </c>
      <c r="E1036" s="26" t="s">
        <v>1558</v>
      </c>
      <c r="F1036" s="26" t="s">
        <v>1570</v>
      </c>
      <c r="G1036" s="26" t="s">
        <v>7011</v>
      </c>
      <c r="H1036" s="26" t="s">
        <v>1561</v>
      </c>
      <c r="I1036" s="26" t="s">
        <v>1558</v>
      </c>
      <c r="J1036" s="26" t="s">
        <v>1564</v>
      </c>
      <c r="K1036" s="21" t="str">
        <f>IF(Tabela813[[#This Row],[C]]&lt;&gt;"",IF(Tabela813[[#This Row],[RED]]&lt;&gt;"",(Tabela813[[#This Row],[RED]] &amp; "."),"") &amp; CONCATENATE(Tabela813[[#This Row],[C]],".",Tabela813[[#This Row],[O]],".",Tabela813[[#This Row],[E]],".",Tabela813[[#This Row],[D1]],".",Tabela813[[#This Row],[D2]],".",Tabela813[[#This Row],[D3]],".",Tabela813[[#This Row],[T]],".",Tabela813[[#This Row],[D4]]),"")</f>
        <v>1.7.1.9.63.0.1.00</v>
      </c>
      <c r="L1036" s="185" t="s">
        <v>7019</v>
      </c>
      <c r="M1036" s="21" t="str">
        <f>IF(N1036 &lt; N1037,"S","A")</f>
        <v>A</v>
      </c>
      <c r="N1036" s="21">
        <f>IF(VALUE(Tabela813[[#This Row],[RED]]) &gt; 0,1,0) + IF(VALUE(J1036)&gt;0,8,IF(VALUE(I1036)&gt;0,7,IF(VALUE(H1036)&gt;0,6,IF(VALUE(G1036)&gt;0,5,IF(VALUE(F1036)&gt;0,4,IF(VALUE(E1036)&gt;0,3,IF(VALUE(D1036)&gt;0,2,1)))))))</f>
        <v>7</v>
      </c>
      <c r="O1036" s="178" t="s">
        <v>55</v>
      </c>
      <c r="P1036" s="179" t="s">
        <v>7013</v>
      </c>
      <c r="Q1036" s="179" t="s">
        <v>7010</v>
      </c>
      <c r="R1036" s="176" t="s">
        <v>14</v>
      </c>
      <c r="S1036" s="7" t="str">
        <f>Tabela813[[#This Row],[NR]]&amp;" - "&amp;Tabela813[[#This Row],[Especificação]]</f>
        <v>1.7.1.9.63.0.1.00 - Transferência da Compensação Financeira das Perdas com Arrecadação de ICMS referente à apropriação da parcela da CFEM devida a União - Art. 3º, §5º, LC nº 194/2022 - Principal</v>
      </c>
    </row>
    <row r="1037" spans="1:21" ht="30" x14ac:dyDescent="0.25">
      <c r="A1037" s="84"/>
      <c r="B1037" s="73"/>
      <c r="C1037" s="26" t="s">
        <v>1558</v>
      </c>
      <c r="D1037" s="26" t="s">
        <v>1565</v>
      </c>
      <c r="E1037" s="26" t="s">
        <v>1558</v>
      </c>
      <c r="F1037" s="26" t="s">
        <v>1570</v>
      </c>
      <c r="G1037" s="26" t="s">
        <v>1574</v>
      </c>
      <c r="H1037" s="26" t="s">
        <v>1561</v>
      </c>
      <c r="I1037" s="26" t="s">
        <v>1561</v>
      </c>
      <c r="J1037" s="26" t="s">
        <v>1564</v>
      </c>
      <c r="K1037" s="21" t="str">
        <f>IF(Tabela813[[#This Row],[C]]&lt;&gt;"",IF(Tabela813[[#This Row],[RED]]&lt;&gt;"",(Tabela813[[#This Row],[RED]] &amp; "."),"") &amp; CONCATENATE(Tabela813[[#This Row],[C]],".",Tabela813[[#This Row],[O]],".",Tabela813[[#This Row],[E]],".",Tabela813[[#This Row],[D1]],".",Tabela813[[#This Row],[D2]],".",Tabela813[[#This Row],[D3]],".",Tabela813[[#This Row],[T]],".",Tabela813[[#This Row],[D4]]),"")</f>
        <v>1.7.1.9.99.0.0.00</v>
      </c>
      <c r="L1037" s="27" t="s">
        <v>3878</v>
      </c>
      <c r="M1037" s="21" t="str">
        <f t="shared" si="16"/>
        <v>S</v>
      </c>
      <c r="N1037" s="21">
        <f>IF(VALUE(Tabela813[[#This Row],[RED]]) &gt; 0,1,0) + IF(VALUE(J1037)&gt;0,8,IF(VALUE(I1037)&gt;0,7,IF(VALUE(H1037)&gt;0,6,IF(VALUE(G1037)&gt;0,5,IF(VALUE(F1037)&gt;0,4,IF(VALUE(E1037)&gt;0,3,IF(VALUE(D1037)&gt;0,2,1)))))))</f>
        <v>5</v>
      </c>
      <c r="O1037" s="26" t="s">
        <v>51</v>
      </c>
      <c r="P1037" s="1" t="s">
        <v>418</v>
      </c>
      <c r="Q1037" s="1"/>
      <c r="R1037" s="21"/>
      <c r="S1037" s="7" t="str">
        <f>Tabela813[[#This Row],[NR]]&amp;" - "&amp;Tabela813[[#This Row],[Especificação]]</f>
        <v>1.7.1.9.99.0.0.00 - Outras Transferências de Recursos da União e de Suas Entidades</v>
      </c>
      <c r="T1037" s="7" t="str">
        <f>Tabela813[[#This Row],[NR]]&amp;" - "&amp;Tabela813[[#This Row],[Especificação]]</f>
        <v>1.7.1.9.99.0.0.00 - Outras Transferências de Recursos da União e de Suas Entidades</v>
      </c>
      <c r="U1037" s="7" t="str">
        <f>Tabela813[[#This Row],[NR]]&amp; " - "&amp;Tabela813[[#This Row],[Especificação]]</f>
        <v>1.7.1.9.99.0.0.00 - Outras Transferências de Recursos da União e de Suas Entidades</v>
      </c>
    </row>
    <row r="1038" spans="1:21" ht="30" x14ac:dyDescent="0.25">
      <c r="A1038" s="7"/>
      <c r="B1038" s="73"/>
      <c r="C1038" s="26" t="s">
        <v>1558</v>
      </c>
      <c r="D1038" s="26" t="s">
        <v>1565</v>
      </c>
      <c r="E1038" s="26" t="s">
        <v>1558</v>
      </c>
      <c r="F1038" s="26" t="s">
        <v>1570</v>
      </c>
      <c r="G1038" s="26" t="s">
        <v>1574</v>
      </c>
      <c r="H1038" s="26" t="s">
        <v>1561</v>
      </c>
      <c r="I1038" s="26" t="s">
        <v>1558</v>
      </c>
      <c r="J1038" s="26" t="s">
        <v>1564</v>
      </c>
      <c r="K1038" s="21" t="str">
        <f>IF(Tabela813[[#This Row],[C]]&lt;&gt;"",IF(Tabela813[[#This Row],[RED]]&lt;&gt;"",(Tabela813[[#This Row],[RED]] &amp; "."),"") &amp; CONCATENATE(Tabela813[[#This Row],[C]],".",Tabela813[[#This Row],[O]],".",Tabela813[[#This Row],[E]],".",Tabela813[[#This Row],[D1]],".",Tabela813[[#This Row],[D2]],".",Tabela813[[#This Row],[D3]],".",Tabela813[[#This Row],[T]],".",Tabela813[[#This Row],[D4]]),"")</f>
        <v>1.7.1.9.99.0.1.00</v>
      </c>
      <c r="L1038" s="88" t="s">
        <v>3881</v>
      </c>
      <c r="M1038" s="21" t="str">
        <f t="shared" si="16"/>
        <v>S</v>
      </c>
      <c r="N1038" s="21">
        <f>IF(VALUE(Tabela813[[#This Row],[RED]]) &gt; 0,1,0) + IF(VALUE(J1038)&gt;0,8,IF(VALUE(I1038)&gt;0,7,IF(VALUE(H1038)&gt;0,6,IF(VALUE(G1038)&gt;0,5,IF(VALUE(F1038)&gt;0,4,IF(VALUE(E1038)&gt;0,3,IF(VALUE(D1038)&gt;0,2,1)))))))</f>
        <v>7</v>
      </c>
      <c r="O1038" s="26" t="s">
        <v>51</v>
      </c>
      <c r="P1038" s="1" t="s">
        <v>418</v>
      </c>
      <c r="Q1038" s="1"/>
      <c r="R1038" s="21"/>
      <c r="S1038" s="7" t="str">
        <f>Tabela813[[#This Row],[NR]]&amp;" - "&amp;Tabela813[[#This Row],[Especificação]]</f>
        <v>1.7.1.9.99.0.1.00 - Outras Transferências de Recursos da União e de Suas Entidades - Principal</v>
      </c>
      <c r="T1038" s="7" t="str">
        <f>Tabela813[[#This Row],[NR]]&amp;" - "&amp;Tabela813[[#This Row],[Especificação]]</f>
        <v>1.7.1.9.99.0.1.00 - Outras Transferências de Recursos da União e de Suas Entidades - Principal</v>
      </c>
      <c r="U1038" s="7" t="str">
        <f>Tabela813[[#This Row],[NR]]&amp; " - "&amp;Tabela813[[#This Row],[Especificação]]</f>
        <v>1.7.1.9.99.0.1.00 - Outras Transferências de Recursos da União e de Suas Entidades - Principal</v>
      </c>
    </row>
    <row r="1039" spans="1:21" ht="45" x14ac:dyDescent="0.25">
      <c r="A1039" s="84"/>
      <c r="B1039" s="73"/>
      <c r="C1039" s="26" t="s">
        <v>1558</v>
      </c>
      <c r="D1039" s="26" t="s">
        <v>1565</v>
      </c>
      <c r="E1039" s="26" t="s">
        <v>1558</v>
      </c>
      <c r="F1039" s="26" t="s">
        <v>1570</v>
      </c>
      <c r="G1039" s="26" t="s">
        <v>1574</v>
      </c>
      <c r="H1039" s="26" t="s">
        <v>1561</v>
      </c>
      <c r="I1039" s="26" t="s">
        <v>1558</v>
      </c>
      <c r="J1039" s="26" t="s">
        <v>1573</v>
      </c>
      <c r="K1039" s="21" t="str">
        <f>IF(Tabela813[[#This Row],[C]]&lt;&gt;"",IF(Tabela813[[#This Row],[RED]]&lt;&gt;"",(Tabela813[[#This Row],[RED]] &amp; "."),"") &amp; CONCATENATE(Tabela813[[#This Row],[C]],".",Tabela813[[#This Row],[O]],".",Tabela813[[#This Row],[E]],".",Tabela813[[#This Row],[D1]],".",Tabela813[[#This Row],[D2]],".",Tabela813[[#This Row],[D3]],".",Tabela813[[#This Row],[T]],".",Tabela813[[#This Row],[D4]]),"")</f>
        <v>1.7.1.9.99.0.1.05</v>
      </c>
      <c r="L1039" s="27" t="s">
        <v>3883</v>
      </c>
      <c r="M1039" s="21" t="str">
        <f>IF(N1039 &lt; N1044,"S","A")</f>
        <v>A</v>
      </c>
      <c r="N1039" s="21">
        <f>IF(VALUE(Tabela813[[#This Row],[RED]]) &gt; 0,1,0) + IF(VALUE(J1039)&gt;0,8,IF(VALUE(I1039)&gt;0,7,IF(VALUE(H1039)&gt;0,6,IF(VALUE(G1039)&gt;0,5,IF(VALUE(F1039)&gt;0,4,IF(VALUE(E1039)&gt;0,3,IF(VALUE(D1039)&gt;0,2,1)))))))</f>
        <v>8</v>
      </c>
      <c r="O1039" s="26" t="s">
        <v>3165</v>
      </c>
      <c r="P1039" s="1" t="s">
        <v>4584</v>
      </c>
      <c r="Q1039" s="1"/>
      <c r="R1039" s="21"/>
      <c r="S1039" s="7" t="str">
        <f>Tabela813[[#This Row],[NR]]&amp;" - "&amp;Tabela813[[#This Row],[Especificação]]</f>
        <v>1.7.1.9.99.0.1.05 - Outras Transferências de Recursos da União e de Suas Entidades - Auxílio Financeiro da União aos Municípios (Lei Complementar nº 173, de 27 de Maio de 2020)</v>
      </c>
      <c r="T1039" s="7" t="str">
        <f>Tabela813[[#This Row],[NR]]&amp;" - "&amp;Tabela813[[#This Row],[Especificação]]</f>
        <v>1.7.1.9.99.0.1.05 - Outras Transferências de Recursos da União e de Suas Entidades - Auxílio Financeiro da União aos Municípios (Lei Complementar nº 173, de 27 de Maio de 2020)</v>
      </c>
      <c r="U1039" s="7" t="str">
        <f>Tabela813[[#This Row],[NR]]&amp; " - "&amp;Tabela813[[#This Row],[Especificação]]</f>
        <v>1.7.1.9.99.0.1.05 - Outras Transferências de Recursos da União e de Suas Entidades - Auxílio Financeiro da União aos Municípios (Lei Complementar nº 173, de 27 de Maio de 2020)</v>
      </c>
    </row>
    <row r="1040" spans="1:21" ht="45" x14ac:dyDescent="0.25">
      <c r="A1040" s="84"/>
      <c r="B1040" s="73"/>
      <c r="C1040" s="26" t="s">
        <v>1558</v>
      </c>
      <c r="D1040" s="26" t="s">
        <v>1565</v>
      </c>
      <c r="E1040" s="26" t="s">
        <v>1558</v>
      </c>
      <c r="F1040" s="26" t="s">
        <v>1570</v>
      </c>
      <c r="G1040" s="26" t="s">
        <v>1574</v>
      </c>
      <c r="H1040" s="26" t="s">
        <v>1561</v>
      </c>
      <c r="I1040" s="26" t="s">
        <v>1558</v>
      </c>
      <c r="J1040" s="26" t="s">
        <v>1578</v>
      </c>
      <c r="K1040" s="21" t="s">
        <v>6985</v>
      </c>
      <c r="L1040" s="27" t="s">
        <v>7003</v>
      </c>
      <c r="M1040" s="21" t="s">
        <v>3157</v>
      </c>
      <c r="N1040" s="21">
        <v>8</v>
      </c>
      <c r="O1040" s="26" t="s">
        <v>55</v>
      </c>
      <c r="P1040" s="1" t="s">
        <v>6986</v>
      </c>
      <c r="Q1040" s="1"/>
      <c r="R1040" s="21"/>
      <c r="S1040" s="7" t="str">
        <f>Tabela813[[#This Row],[NR]]&amp;" - "&amp;Tabela813[[#This Row],[Especificação]]</f>
        <v>1.7.1.9.99.0.1.09 - Outras Transferências de Recursos da União e de Suas Entidades - Artigo 5º da  Lei Complementar nº 195/2022. (setor audiovisual).</v>
      </c>
      <c r="T1040" s="7" t="str">
        <f>Tabela813[[#This Row],[NR]]&amp;" - "&amp;Tabela813[[#This Row],[Especificação]]</f>
        <v>1.7.1.9.99.0.1.09 - Outras Transferências de Recursos da União e de Suas Entidades - Artigo 5º da  Lei Complementar nº 195/2022. (setor audiovisual).</v>
      </c>
      <c r="U1040" s="7" t="str">
        <f>Tabela813[[#This Row],[NR]]&amp; " - "&amp;Tabela813[[#This Row],[Especificação]]</f>
        <v>1.7.1.9.99.0.1.09 - Outras Transferências de Recursos da União e de Suas Entidades - Artigo 5º da  Lei Complementar nº 195/2022. (setor audiovisual).</v>
      </c>
    </row>
    <row r="1041" spans="1:21" ht="32.25" customHeight="1" x14ac:dyDescent="0.25">
      <c r="A1041" s="84"/>
      <c r="B1041" s="73"/>
      <c r="C1041" s="26" t="s">
        <v>1558</v>
      </c>
      <c r="D1041" s="26" t="s">
        <v>1565</v>
      </c>
      <c r="E1041" s="26" t="s">
        <v>1558</v>
      </c>
      <c r="F1041" s="26" t="s">
        <v>1570</v>
      </c>
      <c r="G1041" s="26" t="s">
        <v>1574</v>
      </c>
      <c r="H1041" s="26" t="s">
        <v>1561</v>
      </c>
      <c r="I1041" s="26" t="s">
        <v>1558</v>
      </c>
      <c r="J1041" s="26" t="s">
        <v>1579</v>
      </c>
      <c r="K1041" s="21" t="s">
        <v>6987</v>
      </c>
      <c r="L1041" s="27" t="s">
        <v>7004</v>
      </c>
      <c r="M1041" s="21" t="s">
        <v>3157</v>
      </c>
      <c r="N1041" s="21">
        <v>8</v>
      </c>
      <c r="O1041" s="26" t="s">
        <v>55</v>
      </c>
      <c r="P1041" s="1" t="s">
        <v>6988</v>
      </c>
      <c r="Q1041" s="1"/>
      <c r="R1041" s="21"/>
      <c r="S1041" s="7" t="str">
        <f>Tabela813[[#This Row],[NR]]&amp;" - "&amp;Tabela813[[#This Row],[Especificação]]</f>
        <v>1.7.1.9.99.0.1.10 - Outras Transferências de Recursos da União e de Suas Entidades - Artigo 8º da  Lei Complementar nº 195/2022. (Demais Setores da Cultura).</v>
      </c>
      <c r="T1041" s="7" t="str">
        <f>Tabela813[[#This Row],[NR]]&amp;" - "&amp;Tabela813[[#This Row],[Especificação]]</f>
        <v>1.7.1.9.99.0.1.10 - Outras Transferências de Recursos da União e de Suas Entidades - Artigo 8º da  Lei Complementar nº 195/2022. (Demais Setores da Cultura).</v>
      </c>
      <c r="U1041" s="7" t="str">
        <f>Tabela813[[#This Row],[NR]]&amp; " - "&amp;Tabela813[[#This Row],[Especificação]]</f>
        <v>1.7.1.9.99.0.1.10 - Outras Transferências de Recursos da União e de Suas Entidades - Artigo 8º da  Lei Complementar nº 195/2022. (Demais Setores da Cultura).</v>
      </c>
    </row>
    <row r="1042" spans="1:21" ht="45" x14ac:dyDescent="0.25">
      <c r="A1042" s="172"/>
      <c r="B1042" s="73"/>
      <c r="C1042" s="26" t="s">
        <v>1558</v>
      </c>
      <c r="D1042" s="26" t="s">
        <v>1565</v>
      </c>
      <c r="E1042" s="26" t="s">
        <v>1558</v>
      </c>
      <c r="F1042" s="26" t="s">
        <v>1570</v>
      </c>
      <c r="G1042" s="26" t="s">
        <v>1574</v>
      </c>
      <c r="H1042" s="26" t="s">
        <v>1561</v>
      </c>
      <c r="I1042" s="26" t="s">
        <v>1558</v>
      </c>
      <c r="J1042" s="26" t="s">
        <v>1580</v>
      </c>
      <c r="K1042" s="21" t="s">
        <v>6989</v>
      </c>
      <c r="L1042" s="27" t="s">
        <v>7006</v>
      </c>
      <c r="M1042" s="21" t="s">
        <v>3157</v>
      </c>
      <c r="N1042" s="21">
        <v>8</v>
      </c>
      <c r="O1042" s="26" t="s">
        <v>55</v>
      </c>
      <c r="P1042" s="1" t="s">
        <v>6990</v>
      </c>
      <c r="Q1042" s="1"/>
      <c r="R1042" s="21"/>
      <c r="S1042" s="7" t="str">
        <f>Tabela813[[#This Row],[NR]]&amp;" - "&amp;Tabela813[[#This Row],[Especificação]]</f>
        <v>1.7.1.9.99.0.1.12 - Outras Transferências de Recursos da União e de Suas Entidades -Emenda Constitucional nª 123, de 14 de julho de 2022,  inciso IV do art. 5º</v>
      </c>
      <c r="T1042" s="7" t="str">
        <f>Tabela813[[#This Row],[NR]]&amp;" - "&amp;Tabela813[[#This Row],[Especificação]]</f>
        <v>1.7.1.9.99.0.1.12 - Outras Transferências de Recursos da União e de Suas Entidades -Emenda Constitucional nª 123, de 14 de julho de 2022,  inciso IV do art. 5º</v>
      </c>
      <c r="U1042" s="7" t="str">
        <f>Tabela813[[#This Row],[NR]]&amp; " - "&amp;Tabela813[[#This Row],[Especificação]]</f>
        <v>1.7.1.9.99.0.1.12 - Outras Transferências de Recursos da União e de Suas Entidades -Emenda Constitucional nª 123, de 14 de julho de 2022,  inciso IV do art. 5º</v>
      </c>
    </row>
    <row r="1043" spans="1:21" ht="45" x14ac:dyDescent="0.25">
      <c r="A1043" s="172"/>
      <c r="B1043" s="73"/>
      <c r="C1043" s="26" t="s">
        <v>1558</v>
      </c>
      <c r="D1043" s="26" t="s">
        <v>1565</v>
      </c>
      <c r="E1043" s="26" t="s">
        <v>1558</v>
      </c>
      <c r="F1043" s="26" t="s">
        <v>1570</v>
      </c>
      <c r="G1043" s="26" t="s">
        <v>1574</v>
      </c>
      <c r="H1043" s="26" t="s">
        <v>1561</v>
      </c>
      <c r="I1043" s="26" t="s">
        <v>1558</v>
      </c>
      <c r="J1043" s="26" t="s">
        <v>1581</v>
      </c>
      <c r="K1043" s="21" t="s">
        <v>7026</v>
      </c>
      <c r="L1043" s="27" t="s">
        <v>7028</v>
      </c>
      <c r="M1043" s="21" t="s">
        <v>3157</v>
      </c>
      <c r="N1043" s="21">
        <v>8</v>
      </c>
      <c r="O1043" s="26" t="s">
        <v>55</v>
      </c>
      <c r="P1043" s="1" t="s">
        <v>7029</v>
      </c>
      <c r="Q1043" s="1" t="s">
        <v>7030</v>
      </c>
      <c r="R1043" s="21" t="s">
        <v>796</v>
      </c>
      <c r="S1043" s="7" t="str">
        <f>Tabela813[[#This Row],[NR]]&amp;" - "&amp;Tabela813[[#This Row],[Especificação]]</f>
        <v>1.7.1.9.99.0.1.13 - Outras Transferências de Recursos da União e de Suas Entidades - Apoio Financeiro - Lei Complementar nº 201, de 24 de outubro de 2023, Artigos 1º incisos VI e VII, 13 e 14 (Nota Técnica SEI nº 3241/2023/MF - Item 19)</v>
      </c>
    </row>
    <row r="1044" spans="1:21" ht="32.25" customHeight="1" x14ac:dyDescent="0.25">
      <c r="A1044" s="172"/>
      <c r="B1044" s="73"/>
      <c r="C1044" s="26" t="s">
        <v>1558</v>
      </c>
      <c r="D1044" s="26" t="s">
        <v>1565</v>
      </c>
      <c r="E1044" s="26" t="s">
        <v>1558</v>
      </c>
      <c r="F1044" s="26" t="s">
        <v>1570</v>
      </c>
      <c r="G1044" s="26" t="s">
        <v>1574</v>
      </c>
      <c r="H1044" s="26" t="s">
        <v>1561</v>
      </c>
      <c r="I1044" s="26" t="s">
        <v>1558</v>
      </c>
      <c r="J1044" s="26" t="s">
        <v>1574</v>
      </c>
      <c r="K1044" s="21" t="str">
        <f>IF(Tabela813[[#This Row],[C]]&lt;&gt;"",IF(Tabela813[[#This Row],[RED]]&lt;&gt;"",(Tabela813[[#This Row],[RED]] &amp; "."),"") &amp; CONCATENATE(Tabela813[[#This Row],[C]],".",Tabela813[[#This Row],[O]],".",Tabela813[[#This Row],[E]],".",Tabela813[[#This Row],[D1]],".",Tabela813[[#This Row],[D2]],".",Tabela813[[#This Row],[D3]],".",Tabela813[[#This Row],[T]],".",Tabela813[[#This Row],[D4]]),"")</f>
        <v>1.7.1.9.99.0.1.99</v>
      </c>
      <c r="L1044" s="27" t="s">
        <v>3881</v>
      </c>
      <c r="M1044" s="21" t="str">
        <f t="shared" si="16"/>
        <v>A</v>
      </c>
      <c r="N1044" s="21">
        <f>IF(VALUE(Tabela813[[#This Row],[RED]]) &gt; 0,1,0) + IF(VALUE(J1044)&gt;0,8,IF(VALUE(I1044)&gt;0,7,IF(VALUE(H1044)&gt;0,6,IF(VALUE(G1044)&gt;0,5,IF(VALUE(F1044)&gt;0,4,IF(VALUE(E1044)&gt;0,3,IF(VALUE(D1044)&gt;0,2,1)))))))</f>
        <v>8</v>
      </c>
      <c r="O1044" s="26" t="s">
        <v>3165</v>
      </c>
      <c r="P1044" s="1" t="s">
        <v>1590</v>
      </c>
      <c r="Q1044" s="1"/>
      <c r="R1044" s="21"/>
      <c r="S1044" s="7" t="str">
        <f>Tabela813[[#This Row],[NR]]&amp;" - "&amp;Tabela813[[#This Row],[Especificação]]</f>
        <v>1.7.1.9.99.0.1.99 - Outras Transferências de Recursos da União e de Suas Entidades - Principal</v>
      </c>
      <c r="T1044" s="7" t="str">
        <f>Tabela813[[#This Row],[NR]]&amp;" - "&amp;Tabela813[[#This Row],[Especificação]]</f>
        <v>1.7.1.9.99.0.1.99 - Outras Transferências de Recursos da União e de Suas Entidades - Principal</v>
      </c>
      <c r="U1044" s="7" t="str">
        <f>Tabela813[[#This Row],[NR]]&amp; " - "&amp;Tabela813[[#This Row],[Especificação]]</f>
        <v>1.7.1.9.99.0.1.99 - Outras Transferências de Recursos da União e de Suas Entidades - Principal</v>
      </c>
    </row>
    <row r="1045" spans="1:21" ht="45" x14ac:dyDescent="0.25">
      <c r="A1045" s="172"/>
      <c r="B1045" s="73"/>
      <c r="C1045" s="26" t="s">
        <v>1558</v>
      </c>
      <c r="D1045" s="26" t="s">
        <v>1565</v>
      </c>
      <c r="E1045" s="26" t="s">
        <v>1567</v>
      </c>
      <c r="F1045" s="26" t="s">
        <v>1561</v>
      </c>
      <c r="G1045" s="26" t="s">
        <v>1564</v>
      </c>
      <c r="H1045" s="26" t="s">
        <v>1561</v>
      </c>
      <c r="I1045" s="26" t="s">
        <v>1561</v>
      </c>
      <c r="J1045" s="26" t="s">
        <v>1564</v>
      </c>
      <c r="K1045" s="21" t="str">
        <f>IF(Tabela813[[#This Row],[C]]&lt;&gt;"",IF(Tabela813[[#This Row],[RED]]&lt;&gt;"",(Tabela813[[#This Row],[RED]] &amp; "."),"") &amp; CONCATENATE(Tabela813[[#This Row],[C]],".",Tabela813[[#This Row],[O]],".",Tabela813[[#This Row],[E]],".",Tabela813[[#This Row],[D1]],".",Tabela813[[#This Row],[D2]],".",Tabela813[[#This Row],[D3]],".",Tabela813[[#This Row],[T]],".",Tabela813[[#This Row],[D4]]),"")</f>
        <v>1.7.2.0.00.0.0.00</v>
      </c>
      <c r="L1045" s="27" t="s">
        <v>3884</v>
      </c>
      <c r="M1045" s="21" t="str">
        <f t="shared" si="16"/>
        <v>S</v>
      </c>
      <c r="N1045" s="21">
        <f>IF(VALUE(Tabela813[[#This Row],[RED]]) &gt; 0,1,0) + IF(VALUE(J1045)&gt;0,8,IF(VALUE(I1045)&gt;0,7,IF(VALUE(H1045)&gt;0,6,IF(VALUE(G1045)&gt;0,5,IF(VALUE(F1045)&gt;0,4,IF(VALUE(E1045)&gt;0,3,IF(VALUE(D1045)&gt;0,2,1)))))))</f>
        <v>3</v>
      </c>
      <c r="O1045" s="26" t="s">
        <v>45</v>
      </c>
      <c r="P1045" s="1" t="s">
        <v>434</v>
      </c>
      <c r="Q1045" s="1"/>
      <c r="R1045" s="21"/>
      <c r="S1045" s="7" t="str">
        <f>Tabela813[[#This Row],[NR]]&amp;" - "&amp;Tabela813[[#This Row],[Especificação]]</f>
        <v>1.7.2.0.00.0.0.00 - Transferências dos Estados e do Distrito Federal e de Suas Entidades</v>
      </c>
      <c r="T1045" s="7" t="str">
        <f>Tabela813[[#This Row],[NR]]&amp;" - "&amp;Tabela813[[#This Row],[Especificação]]</f>
        <v>1.7.2.0.00.0.0.00 - Transferências dos Estados e do Distrito Federal e de Suas Entidades</v>
      </c>
      <c r="U1045" s="7" t="str">
        <f>Tabela813[[#This Row],[NR]]&amp; " - "&amp;Tabela813[[#This Row],[Especificação]]</f>
        <v>1.7.2.0.00.0.0.00 - Transferências dos Estados e do Distrito Federal e de Suas Entidades</v>
      </c>
    </row>
    <row r="1046" spans="1:21" ht="18.75" x14ac:dyDescent="0.25">
      <c r="A1046" s="172"/>
      <c r="B1046" s="73"/>
      <c r="C1046" s="26" t="s">
        <v>1558</v>
      </c>
      <c r="D1046" s="26" t="s">
        <v>1565</v>
      </c>
      <c r="E1046" s="26" t="s">
        <v>1567</v>
      </c>
      <c r="F1046" s="26" t="s">
        <v>1558</v>
      </c>
      <c r="G1046" s="26" t="s">
        <v>1564</v>
      </c>
      <c r="H1046" s="26" t="s">
        <v>1561</v>
      </c>
      <c r="I1046" s="26" t="s">
        <v>1561</v>
      </c>
      <c r="J1046" s="26" t="s">
        <v>1564</v>
      </c>
      <c r="K1046" s="21" t="str">
        <f>IF(Tabela813[[#This Row],[C]]&lt;&gt;"",IF(Tabela813[[#This Row],[RED]]&lt;&gt;"",(Tabela813[[#This Row],[RED]] &amp; "."),"") &amp; CONCATENATE(Tabela813[[#This Row],[C]],".",Tabela813[[#This Row],[O]],".",Tabela813[[#This Row],[E]],".",Tabela813[[#This Row],[D1]],".",Tabela813[[#This Row],[D2]],".",Tabela813[[#This Row],[D3]],".",Tabela813[[#This Row],[T]],".",Tabela813[[#This Row],[D4]]),"")</f>
        <v>1.7.2.1.00.0.0.00</v>
      </c>
      <c r="L1046" s="27" t="s">
        <v>435</v>
      </c>
      <c r="M1046" s="21" t="str">
        <f t="shared" si="16"/>
        <v>S</v>
      </c>
      <c r="N1046" s="21">
        <f>IF(VALUE(Tabela813[[#This Row],[RED]]) &gt; 0,1,0) + IF(VALUE(J1046)&gt;0,8,IF(VALUE(I1046)&gt;0,7,IF(VALUE(H1046)&gt;0,6,IF(VALUE(G1046)&gt;0,5,IF(VALUE(F1046)&gt;0,4,IF(VALUE(E1046)&gt;0,3,IF(VALUE(D1046)&gt;0,2,1)))))))</f>
        <v>4</v>
      </c>
      <c r="O1046" s="26" t="s">
        <v>45</v>
      </c>
      <c r="P1046" s="1" t="s">
        <v>3092</v>
      </c>
      <c r="Q1046" s="1"/>
      <c r="R1046" s="21"/>
      <c r="S1046" s="7" t="str">
        <f>Tabela813[[#This Row],[NR]]&amp;" - "&amp;Tabela813[[#This Row],[Especificação]]</f>
        <v>1.7.2.1.00.0.0.00 - Participação na Receita dos Estados e Distrito Federal</v>
      </c>
      <c r="T1046" s="7" t="str">
        <f>Tabela813[[#This Row],[NR]]&amp;" - "&amp;Tabela813[[#This Row],[Especificação]]</f>
        <v>1.7.2.1.00.0.0.00 - Participação na Receita dos Estados e Distrito Federal</v>
      </c>
      <c r="U1046" s="7" t="str">
        <f>Tabela813[[#This Row],[NR]]&amp; " - "&amp;Tabela813[[#This Row],[Especificação]]</f>
        <v>1.7.2.1.00.0.0.00 - Participação na Receita dos Estados e Distrito Federal</v>
      </c>
    </row>
    <row r="1047" spans="1:21" ht="30" x14ac:dyDescent="0.25">
      <c r="A1047" s="84"/>
      <c r="B1047" s="73"/>
      <c r="C1047" s="26" t="s">
        <v>1558</v>
      </c>
      <c r="D1047" s="26" t="s">
        <v>1565</v>
      </c>
      <c r="E1047" s="26" t="s">
        <v>1567</v>
      </c>
      <c r="F1047" s="26" t="s">
        <v>1558</v>
      </c>
      <c r="G1047" s="26" t="s">
        <v>1591</v>
      </c>
      <c r="H1047" s="26" t="s">
        <v>1561</v>
      </c>
      <c r="I1047" s="26" t="s">
        <v>1561</v>
      </c>
      <c r="J1047" s="26" t="s">
        <v>1564</v>
      </c>
      <c r="K1047" s="21" t="str">
        <f>IF(Tabela813[[#This Row],[C]]&lt;&gt;"",IF(Tabela813[[#This Row],[RED]]&lt;&gt;"",(Tabela813[[#This Row],[RED]] &amp; "."),"") &amp; CONCATENATE(Tabela813[[#This Row],[C]],".",Tabela813[[#This Row],[O]],".",Tabela813[[#This Row],[E]],".",Tabela813[[#This Row],[D1]],".",Tabela813[[#This Row],[D2]],".",Tabela813[[#This Row],[D3]],".",Tabela813[[#This Row],[T]],".",Tabela813[[#This Row],[D4]]),"")</f>
        <v>1.7.2.1.50.0.0.00</v>
      </c>
      <c r="L1047" s="27" t="s">
        <v>436</v>
      </c>
      <c r="M1047" s="21" t="str">
        <f t="shared" si="16"/>
        <v>S</v>
      </c>
      <c r="N1047" s="21">
        <f>IF(VALUE(Tabela813[[#This Row],[RED]]) &gt; 0,1,0) + IF(VALUE(J1047)&gt;0,8,IF(VALUE(I1047)&gt;0,7,IF(VALUE(H1047)&gt;0,6,IF(VALUE(G1047)&gt;0,5,IF(VALUE(F1047)&gt;0,4,IF(VALUE(E1047)&gt;0,3,IF(VALUE(D1047)&gt;0,2,1)))))))</f>
        <v>5</v>
      </c>
      <c r="O1047" s="26" t="s">
        <v>55</v>
      </c>
      <c r="P1047" s="1" t="s">
        <v>437</v>
      </c>
      <c r="Q1047" s="1"/>
      <c r="R1047" s="21"/>
      <c r="S1047" s="7" t="str">
        <f>Tabela813[[#This Row],[NR]]&amp;" - "&amp;Tabela813[[#This Row],[Especificação]]</f>
        <v>1.7.2.1.50.0.0.00 - Cota-Parte do ICMS</v>
      </c>
      <c r="T1047" s="7" t="str">
        <f>Tabela813[[#This Row],[NR]]&amp;" - "&amp;Tabela813[[#This Row],[Especificação]]</f>
        <v>1.7.2.1.50.0.0.00 - Cota-Parte do ICMS</v>
      </c>
      <c r="U1047" s="7" t="str">
        <f>Tabela813[[#This Row],[NR]]&amp; " - "&amp;Tabela813[[#This Row],[Especificação]]</f>
        <v>1.7.2.1.50.0.0.00 - Cota-Parte do ICMS</v>
      </c>
    </row>
    <row r="1048" spans="1:21" ht="30" x14ac:dyDescent="0.25">
      <c r="A1048" s="84"/>
      <c r="B1048" s="73"/>
      <c r="C1048" s="26" t="s">
        <v>1558</v>
      </c>
      <c r="D1048" s="26" t="s">
        <v>1565</v>
      </c>
      <c r="E1048" s="26" t="s">
        <v>1567</v>
      </c>
      <c r="F1048" s="26" t="s">
        <v>1558</v>
      </c>
      <c r="G1048" s="26" t="s">
        <v>1591</v>
      </c>
      <c r="H1048" s="26" t="s">
        <v>1561</v>
      </c>
      <c r="I1048" s="26" t="s">
        <v>1558</v>
      </c>
      <c r="J1048" s="26" t="s">
        <v>1564</v>
      </c>
      <c r="K1048" s="21" t="str">
        <f>IF(Tabela813[[#This Row],[C]]&lt;&gt;"",IF(Tabela813[[#This Row],[RED]]&lt;&gt;"",(Tabela813[[#This Row],[RED]] &amp; "."),"") &amp; CONCATENATE(Tabela813[[#This Row],[C]],".",Tabela813[[#This Row],[O]],".",Tabela813[[#This Row],[E]],".",Tabela813[[#This Row],[D1]],".",Tabela813[[#This Row],[D2]],".",Tabela813[[#This Row],[D3]],".",Tabela813[[#This Row],[T]],".",Tabela813[[#This Row],[D4]]),"")</f>
        <v>1.7.2.1.50.0.1.00</v>
      </c>
      <c r="L1048" s="27" t="s">
        <v>1375</v>
      </c>
      <c r="M1048" s="21" t="str">
        <f t="shared" si="16"/>
        <v>A</v>
      </c>
      <c r="N1048" s="21">
        <f>IF(VALUE(Tabela813[[#This Row],[RED]]) &gt; 0,1,0) + IF(VALUE(J1048)&gt;0,8,IF(VALUE(I1048)&gt;0,7,IF(VALUE(H1048)&gt;0,6,IF(VALUE(G1048)&gt;0,5,IF(VALUE(F1048)&gt;0,4,IF(VALUE(E1048)&gt;0,3,IF(VALUE(D1048)&gt;0,2,1)))))))</f>
        <v>7</v>
      </c>
      <c r="O1048" s="26" t="s">
        <v>55</v>
      </c>
      <c r="P1048" s="1" t="s">
        <v>437</v>
      </c>
      <c r="Q1048" s="1"/>
      <c r="R1048" s="21"/>
      <c r="S1048" s="7" t="str">
        <f>Tabela813[[#This Row],[NR]]&amp;" - "&amp;Tabela813[[#This Row],[Especificação]]</f>
        <v>1.7.2.1.50.0.1.00 - Cota-Parte do ICMS - Principal</v>
      </c>
      <c r="T1048" s="7" t="str">
        <f>Tabela813[[#This Row],[NR]]&amp;" - "&amp;Tabela813[[#This Row],[Especificação]]</f>
        <v>1.7.2.1.50.0.1.00 - Cota-Parte do ICMS - Principal</v>
      </c>
      <c r="U1048" s="7" t="str">
        <f>Tabela813[[#This Row],[NR]]&amp; " - "&amp;Tabela813[[#This Row],[Especificação]]</f>
        <v>1.7.2.1.50.0.1.00 - Cota-Parte do ICMS - Principal</v>
      </c>
    </row>
    <row r="1049" spans="1:21" ht="48.75" customHeight="1" x14ac:dyDescent="0.25">
      <c r="A1049" s="84"/>
      <c r="B1049" s="73"/>
      <c r="C1049" s="26" t="s">
        <v>1558</v>
      </c>
      <c r="D1049" s="26" t="s">
        <v>1565</v>
      </c>
      <c r="E1049" s="26" t="s">
        <v>1567</v>
      </c>
      <c r="F1049" s="26" t="s">
        <v>1558</v>
      </c>
      <c r="G1049" s="26" t="s">
        <v>1596</v>
      </c>
      <c r="H1049" s="26" t="s">
        <v>1561</v>
      </c>
      <c r="I1049" s="26" t="s">
        <v>1561</v>
      </c>
      <c r="J1049" s="26" t="s">
        <v>1564</v>
      </c>
      <c r="K1049" s="21" t="str">
        <f>IF(Tabela813[[#This Row],[C]]&lt;&gt;"",IF(Tabela813[[#This Row],[RED]]&lt;&gt;"",(Tabela813[[#This Row],[RED]] &amp; "."),"") &amp; CONCATENATE(Tabela813[[#This Row],[C]],".",Tabela813[[#This Row],[O]],".",Tabela813[[#This Row],[E]],".",Tabela813[[#This Row],[D1]],".",Tabela813[[#This Row],[D2]],".",Tabela813[[#This Row],[D3]],".",Tabela813[[#This Row],[T]],".",Tabela813[[#This Row],[D4]]),"")</f>
        <v>1.7.2.1.51.0.0.00</v>
      </c>
      <c r="L1049" s="27" t="s">
        <v>438</v>
      </c>
      <c r="M1049" s="21" t="str">
        <f t="shared" si="16"/>
        <v>S</v>
      </c>
      <c r="N1049" s="21">
        <f>IF(VALUE(Tabela813[[#This Row],[RED]]) &gt; 0,1,0) + IF(VALUE(J1049)&gt;0,8,IF(VALUE(I1049)&gt;0,7,IF(VALUE(H1049)&gt;0,6,IF(VALUE(G1049)&gt;0,5,IF(VALUE(F1049)&gt;0,4,IF(VALUE(E1049)&gt;0,3,IF(VALUE(D1049)&gt;0,2,1)))))))</f>
        <v>5</v>
      </c>
      <c r="O1049" s="26" t="s">
        <v>55</v>
      </c>
      <c r="P1049" s="1" t="s">
        <v>439</v>
      </c>
      <c r="Q1049" s="1"/>
      <c r="R1049" s="21"/>
      <c r="S1049" s="7" t="str">
        <f>Tabela813[[#This Row],[NR]]&amp;" - "&amp;Tabela813[[#This Row],[Especificação]]</f>
        <v>1.7.2.1.51.0.0.00 - Cota-Parte do IPVA</v>
      </c>
      <c r="T1049" s="7" t="str">
        <f>Tabela813[[#This Row],[NR]]&amp;" - "&amp;Tabela813[[#This Row],[Especificação]]</f>
        <v>1.7.2.1.51.0.0.00 - Cota-Parte do IPVA</v>
      </c>
      <c r="U1049" s="7" t="str">
        <f>Tabela813[[#This Row],[NR]]&amp; " - "&amp;Tabela813[[#This Row],[Especificação]]</f>
        <v>1.7.2.1.51.0.0.00 - Cota-Parte do IPVA</v>
      </c>
    </row>
    <row r="1050" spans="1:21" ht="30" x14ac:dyDescent="0.25">
      <c r="A1050" s="172"/>
      <c r="B1050" s="73"/>
      <c r="C1050" s="26" t="s">
        <v>1558</v>
      </c>
      <c r="D1050" s="26" t="s">
        <v>1565</v>
      </c>
      <c r="E1050" s="26" t="s">
        <v>1567</v>
      </c>
      <c r="F1050" s="26" t="s">
        <v>1558</v>
      </c>
      <c r="G1050" s="26" t="s">
        <v>1596</v>
      </c>
      <c r="H1050" s="26" t="s">
        <v>1561</v>
      </c>
      <c r="I1050" s="26" t="s">
        <v>1558</v>
      </c>
      <c r="J1050" s="26" t="s">
        <v>1564</v>
      </c>
      <c r="K1050" s="21" t="str">
        <f>IF(Tabela813[[#This Row],[C]]&lt;&gt;"",IF(Tabela813[[#This Row],[RED]]&lt;&gt;"",(Tabela813[[#This Row],[RED]] &amp; "."),"") &amp; CONCATENATE(Tabela813[[#This Row],[C]],".",Tabela813[[#This Row],[O]],".",Tabela813[[#This Row],[E]],".",Tabela813[[#This Row],[D1]],".",Tabela813[[#This Row],[D2]],".",Tabela813[[#This Row],[D3]],".",Tabela813[[#This Row],[T]],".",Tabela813[[#This Row],[D4]]),"")</f>
        <v>1.7.2.1.51.0.1.00</v>
      </c>
      <c r="L1050" s="27" t="s">
        <v>1376</v>
      </c>
      <c r="M1050" s="21" t="str">
        <f t="shared" si="16"/>
        <v>A</v>
      </c>
      <c r="N1050" s="21">
        <f>IF(VALUE(Tabela813[[#This Row],[RED]]) &gt; 0,1,0) + IF(VALUE(J1050)&gt;0,8,IF(VALUE(I1050)&gt;0,7,IF(VALUE(H1050)&gt;0,6,IF(VALUE(G1050)&gt;0,5,IF(VALUE(F1050)&gt;0,4,IF(VALUE(E1050)&gt;0,3,IF(VALUE(D1050)&gt;0,2,1)))))))</f>
        <v>7</v>
      </c>
      <c r="O1050" s="26" t="s">
        <v>55</v>
      </c>
      <c r="P1050" s="1" t="s">
        <v>439</v>
      </c>
      <c r="Q1050" s="1"/>
      <c r="R1050" s="21"/>
      <c r="S1050" s="7" t="str">
        <f>Tabela813[[#This Row],[NR]]&amp;" - "&amp;Tabela813[[#This Row],[Especificação]]</f>
        <v>1.7.2.1.51.0.1.00 - Cota-Parte do IPVA - Principal</v>
      </c>
      <c r="T1050" s="7" t="str">
        <f>Tabela813[[#This Row],[NR]]&amp;" - "&amp;Tabela813[[#This Row],[Especificação]]</f>
        <v>1.7.2.1.51.0.1.00 - Cota-Parte do IPVA - Principal</v>
      </c>
      <c r="U1050" s="7" t="str">
        <f>Tabela813[[#This Row],[NR]]&amp; " - "&amp;Tabela813[[#This Row],[Especificação]]</f>
        <v>1.7.2.1.51.0.1.00 - Cota-Parte do IPVA - Principal</v>
      </c>
    </row>
    <row r="1051" spans="1:21" ht="30" x14ac:dyDescent="0.25">
      <c r="A1051" s="172"/>
      <c r="B1051" s="73"/>
      <c r="C1051" s="26" t="s">
        <v>1558</v>
      </c>
      <c r="D1051" s="26" t="s">
        <v>1565</v>
      </c>
      <c r="E1051" s="26" t="s">
        <v>1567</v>
      </c>
      <c r="F1051" s="26" t="s">
        <v>1558</v>
      </c>
      <c r="G1051" s="26" t="s">
        <v>1598</v>
      </c>
      <c r="H1051" s="26" t="s">
        <v>1561</v>
      </c>
      <c r="I1051" s="26" t="s">
        <v>1561</v>
      </c>
      <c r="J1051" s="26" t="s">
        <v>1564</v>
      </c>
      <c r="K1051" s="21" t="str">
        <f>IF(Tabela813[[#This Row],[C]]&lt;&gt;"",IF(Tabela813[[#This Row],[RED]]&lt;&gt;"",(Tabela813[[#This Row],[RED]] &amp; "."),"") &amp; CONCATENATE(Tabela813[[#This Row],[C]],".",Tabela813[[#This Row],[O]],".",Tabela813[[#This Row],[E]],".",Tabela813[[#This Row],[D1]],".",Tabela813[[#This Row],[D2]],".",Tabela813[[#This Row],[D3]],".",Tabela813[[#This Row],[T]],".",Tabela813[[#This Row],[D4]]),"")</f>
        <v>1.7.2.1.52.0.0.00</v>
      </c>
      <c r="L1051" s="27" t="s">
        <v>440</v>
      </c>
      <c r="M1051" s="21" t="str">
        <f t="shared" si="16"/>
        <v>S</v>
      </c>
      <c r="N1051" s="21">
        <f>IF(VALUE(Tabela813[[#This Row],[RED]]) &gt; 0,1,0) + IF(VALUE(J1051)&gt;0,8,IF(VALUE(I1051)&gt;0,7,IF(VALUE(H1051)&gt;0,6,IF(VALUE(G1051)&gt;0,5,IF(VALUE(F1051)&gt;0,4,IF(VALUE(E1051)&gt;0,3,IF(VALUE(D1051)&gt;0,2,1)))))))</f>
        <v>5</v>
      </c>
      <c r="O1051" s="26" t="s">
        <v>55</v>
      </c>
      <c r="P1051" s="1" t="s">
        <v>441</v>
      </c>
      <c r="Q1051" s="1"/>
      <c r="R1051" s="21"/>
      <c r="S1051" s="7" t="str">
        <f>Tabela813[[#This Row],[NR]]&amp;" - "&amp;Tabela813[[#This Row],[Especificação]]</f>
        <v>1.7.2.1.52.0.0.00 - Cota-Parte do IPI - Municípios</v>
      </c>
      <c r="T1051" s="7" t="str">
        <f>Tabela813[[#This Row],[NR]]&amp;" - "&amp;Tabela813[[#This Row],[Especificação]]</f>
        <v>1.7.2.1.52.0.0.00 - Cota-Parte do IPI - Municípios</v>
      </c>
      <c r="U1051" s="7" t="str">
        <f>Tabela813[[#This Row],[NR]]&amp; " - "&amp;Tabela813[[#This Row],[Especificação]]</f>
        <v>1.7.2.1.52.0.0.00 - Cota-Parte do IPI - Municípios</v>
      </c>
    </row>
    <row r="1052" spans="1:21" ht="30" x14ac:dyDescent="0.25">
      <c r="A1052" s="172"/>
      <c r="B1052" s="73"/>
      <c r="C1052" s="26" t="s">
        <v>1558</v>
      </c>
      <c r="D1052" s="26" t="s">
        <v>1565</v>
      </c>
      <c r="E1052" s="26" t="s">
        <v>1567</v>
      </c>
      <c r="F1052" s="26" t="s">
        <v>1558</v>
      </c>
      <c r="G1052" s="26" t="s">
        <v>1598</v>
      </c>
      <c r="H1052" s="26" t="s">
        <v>1561</v>
      </c>
      <c r="I1052" s="26" t="s">
        <v>1558</v>
      </c>
      <c r="J1052" s="26" t="s">
        <v>1564</v>
      </c>
      <c r="K1052" s="21" t="str">
        <f>IF(Tabela813[[#This Row],[C]]&lt;&gt;"",IF(Tabela813[[#This Row],[RED]]&lt;&gt;"",(Tabela813[[#This Row],[RED]] &amp; "."),"") &amp; CONCATENATE(Tabela813[[#This Row],[C]],".",Tabela813[[#This Row],[O]],".",Tabela813[[#This Row],[E]],".",Tabela813[[#This Row],[D1]],".",Tabela813[[#This Row],[D2]],".",Tabela813[[#This Row],[D3]],".",Tabela813[[#This Row],[T]],".",Tabela813[[#This Row],[D4]]),"")</f>
        <v>1.7.2.1.52.0.1.00</v>
      </c>
      <c r="L1052" s="27" t="s">
        <v>1377</v>
      </c>
      <c r="M1052" s="21" t="str">
        <f t="shared" si="16"/>
        <v>A</v>
      </c>
      <c r="N1052" s="21">
        <f>IF(VALUE(Tabela813[[#This Row],[RED]]) &gt; 0,1,0) + IF(VALUE(J1052)&gt;0,8,IF(VALUE(I1052)&gt;0,7,IF(VALUE(H1052)&gt;0,6,IF(VALUE(G1052)&gt;0,5,IF(VALUE(F1052)&gt;0,4,IF(VALUE(E1052)&gt;0,3,IF(VALUE(D1052)&gt;0,2,1)))))))</f>
        <v>7</v>
      </c>
      <c r="O1052" s="26" t="s">
        <v>55</v>
      </c>
      <c r="P1052" s="1" t="s">
        <v>441</v>
      </c>
      <c r="Q1052" s="1"/>
      <c r="R1052" s="21"/>
      <c r="S1052" s="7" t="str">
        <f>Tabela813[[#This Row],[NR]]&amp;" - "&amp;Tabela813[[#This Row],[Especificação]]</f>
        <v>1.7.2.1.52.0.1.00 - Cota-Parte do IPI - Municípios - Principal</v>
      </c>
      <c r="T1052" s="7" t="str">
        <f>Tabela813[[#This Row],[NR]]&amp;" - "&amp;Tabela813[[#This Row],[Especificação]]</f>
        <v>1.7.2.1.52.0.1.00 - Cota-Parte do IPI - Municípios - Principal</v>
      </c>
      <c r="U1052" s="7" t="str">
        <f>Tabela813[[#This Row],[NR]]&amp; " - "&amp;Tabela813[[#This Row],[Especificação]]</f>
        <v>1.7.2.1.52.0.1.00 - Cota-Parte do IPI - Municípios - Principal</v>
      </c>
    </row>
    <row r="1053" spans="1:21" ht="30" x14ac:dyDescent="0.25">
      <c r="A1053" s="84"/>
      <c r="B1053" s="73"/>
      <c r="C1053" s="26" t="s">
        <v>1558</v>
      </c>
      <c r="D1053" s="26" t="s">
        <v>1565</v>
      </c>
      <c r="E1053" s="26" t="s">
        <v>1567</v>
      </c>
      <c r="F1053" s="26" t="s">
        <v>1558</v>
      </c>
      <c r="G1053" s="26" t="s">
        <v>1595</v>
      </c>
      <c r="H1053" s="26" t="s">
        <v>1561</v>
      </c>
      <c r="I1053" s="26" t="s">
        <v>1561</v>
      </c>
      <c r="J1053" s="26" t="s">
        <v>1564</v>
      </c>
      <c r="K1053" s="21" t="str">
        <f>IF(Tabela813[[#This Row],[C]]&lt;&gt;"",IF(Tabela813[[#This Row],[RED]]&lt;&gt;"",(Tabela813[[#This Row],[RED]] &amp; "."),"") &amp; CONCATENATE(Tabela813[[#This Row],[C]],".",Tabela813[[#This Row],[O]],".",Tabela813[[#This Row],[E]],".",Tabela813[[#This Row],[D1]],".",Tabela813[[#This Row],[D2]],".",Tabela813[[#This Row],[D3]],".",Tabela813[[#This Row],[T]],".",Tabela813[[#This Row],[D4]]),"")</f>
        <v>1.7.2.1.53.0.0.00</v>
      </c>
      <c r="L1053" s="27" t="s">
        <v>334</v>
      </c>
      <c r="M1053" s="21" t="str">
        <f t="shared" si="16"/>
        <v>S</v>
      </c>
      <c r="N1053" s="21">
        <f>IF(VALUE(Tabela813[[#This Row],[RED]]) &gt; 0,1,0) + IF(VALUE(J1053)&gt;0,8,IF(VALUE(I1053)&gt;0,7,IF(VALUE(H1053)&gt;0,6,IF(VALUE(G1053)&gt;0,5,IF(VALUE(F1053)&gt;0,4,IF(VALUE(E1053)&gt;0,3,IF(VALUE(D1053)&gt;0,2,1)))))))</f>
        <v>5</v>
      </c>
      <c r="O1053" s="26" t="s">
        <v>55</v>
      </c>
      <c r="P1053" s="1" t="s">
        <v>442</v>
      </c>
      <c r="Q1053" s="1"/>
      <c r="R1053" s="21"/>
      <c r="S1053" s="7" t="str">
        <f>Tabela813[[#This Row],[NR]]&amp;" - "&amp;Tabela813[[#This Row],[Especificação]]</f>
        <v>1.7.2.1.53.0.0.00 - Cota-Parte da Contribuição de Intervenção no Domínio Econômico</v>
      </c>
      <c r="T1053" s="7" t="str">
        <f>Tabela813[[#This Row],[NR]]&amp;" - "&amp;Tabela813[[#This Row],[Especificação]]</f>
        <v>1.7.2.1.53.0.0.00 - Cota-Parte da Contribuição de Intervenção no Domínio Econômico</v>
      </c>
      <c r="U1053" s="7" t="str">
        <f>Tabela813[[#This Row],[NR]]&amp; " - "&amp;Tabela813[[#This Row],[Especificação]]</f>
        <v>1.7.2.1.53.0.0.00 - Cota-Parte da Contribuição de Intervenção no Domínio Econômico</v>
      </c>
    </row>
    <row r="1054" spans="1:21" ht="30" x14ac:dyDescent="0.25">
      <c r="A1054" s="84"/>
      <c r="B1054" s="73"/>
      <c r="C1054" s="26" t="s">
        <v>1558</v>
      </c>
      <c r="D1054" s="26" t="s">
        <v>1565</v>
      </c>
      <c r="E1054" s="26" t="s">
        <v>1567</v>
      </c>
      <c r="F1054" s="26" t="s">
        <v>1558</v>
      </c>
      <c r="G1054" s="26" t="s">
        <v>1595</v>
      </c>
      <c r="H1054" s="26" t="s">
        <v>1561</v>
      </c>
      <c r="I1054" s="26" t="s">
        <v>1558</v>
      </c>
      <c r="J1054" s="26" t="s">
        <v>1564</v>
      </c>
      <c r="K1054" s="21" t="str">
        <f>IF(Tabela813[[#This Row],[C]]&lt;&gt;"",IF(Tabela813[[#This Row],[RED]]&lt;&gt;"",(Tabela813[[#This Row],[RED]] &amp; "."),"") &amp; CONCATENATE(Tabela813[[#This Row],[C]],".",Tabela813[[#This Row],[O]],".",Tabela813[[#This Row],[E]],".",Tabela813[[#This Row],[D1]],".",Tabela813[[#This Row],[D2]],".",Tabela813[[#This Row],[D3]],".",Tabela813[[#This Row],[T]],".",Tabela813[[#This Row],[D4]]),"")</f>
        <v>1.7.2.1.53.0.1.00</v>
      </c>
      <c r="L1054" s="27" t="s">
        <v>1351</v>
      </c>
      <c r="M1054" s="21" t="str">
        <f t="shared" si="16"/>
        <v>A</v>
      </c>
      <c r="N1054" s="21">
        <f>IF(VALUE(Tabela813[[#This Row],[RED]]) &gt; 0,1,0) + IF(VALUE(J1054)&gt;0,8,IF(VALUE(I1054)&gt;0,7,IF(VALUE(H1054)&gt;0,6,IF(VALUE(G1054)&gt;0,5,IF(VALUE(F1054)&gt;0,4,IF(VALUE(E1054)&gt;0,3,IF(VALUE(D1054)&gt;0,2,1)))))))</f>
        <v>7</v>
      </c>
      <c r="O1054" s="26" t="s">
        <v>55</v>
      </c>
      <c r="P1054" s="1" t="s">
        <v>442</v>
      </c>
      <c r="Q1054" s="1"/>
      <c r="R1054" s="21"/>
      <c r="S1054" s="7" t="str">
        <f>Tabela813[[#This Row],[NR]]&amp;" - "&amp;Tabela813[[#This Row],[Especificação]]</f>
        <v>1.7.2.1.53.0.1.00 - Cota-Parte da Contribuição de Intervenção no Domínio Econômico - Principal</v>
      </c>
      <c r="T1054" s="7" t="str">
        <f>Tabela813[[#This Row],[NR]]&amp;" - "&amp;Tabela813[[#This Row],[Especificação]]</f>
        <v>1.7.2.1.53.0.1.00 - Cota-Parte da Contribuição de Intervenção no Domínio Econômico - Principal</v>
      </c>
      <c r="U1054" s="7" t="str">
        <f>Tabela813[[#This Row],[NR]]&amp; " - "&amp;Tabela813[[#This Row],[Especificação]]</f>
        <v>1.7.2.1.53.0.1.00 - Cota-Parte da Contribuição de Intervenção no Domínio Econômico - Principal</v>
      </c>
    </row>
    <row r="1055" spans="1:21" ht="18.75" customHeight="1" x14ac:dyDescent="0.25">
      <c r="A1055" s="84"/>
      <c r="B1055" s="73"/>
      <c r="C1055" s="26" t="s">
        <v>1558</v>
      </c>
      <c r="D1055" s="26" t="s">
        <v>1565</v>
      </c>
      <c r="E1055" s="26" t="s">
        <v>1567</v>
      </c>
      <c r="F1055" s="26" t="s">
        <v>1558</v>
      </c>
      <c r="G1055" s="26" t="s">
        <v>1597</v>
      </c>
      <c r="H1055" s="26" t="s">
        <v>1561</v>
      </c>
      <c r="I1055" s="26" t="s">
        <v>1561</v>
      </c>
      <c r="J1055" s="26" t="s">
        <v>1564</v>
      </c>
      <c r="K1055" s="21" t="str">
        <f>IF(Tabela813[[#This Row],[C]]&lt;&gt;"",IF(Tabela813[[#This Row],[RED]]&lt;&gt;"",(Tabela813[[#This Row],[RED]] &amp; "."),"") &amp; CONCATENATE(Tabela813[[#This Row],[C]],".",Tabela813[[#This Row],[O]],".",Tabela813[[#This Row],[E]],".",Tabela813[[#This Row],[D1]],".",Tabela813[[#This Row],[D2]],".",Tabela813[[#This Row],[D3]],".",Tabela813[[#This Row],[T]],".",Tabela813[[#This Row],[D4]]),"")</f>
        <v>1.7.2.1.98.0.0.00</v>
      </c>
      <c r="L1055" s="27" t="s">
        <v>3093</v>
      </c>
      <c r="M1055" s="21" t="str">
        <f t="shared" si="16"/>
        <v>S</v>
      </c>
      <c r="N1055" s="21">
        <f>IF(VALUE(Tabela813[[#This Row],[RED]]) &gt; 0,1,0) + IF(VALUE(J1055)&gt;0,8,IF(VALUE(I1055)&gt;0,7,IF(VALUE(H1055)&gt;0,6,IF(VALUE(G1055)&gt;0,5,IF(VALUE(F1055)&gt;0,4,IF(VALUE(E1055)&gt;0,3,IF(VALUE(D1055)&gt;0,2,1)))))))</f>
        <v>5</v>
      </c>
      <c r="O1055" s="26" t="s">
        <v>55</v>
      </c>
      <c r="P1055" s="1" t="s">
        <v>3094</v>
      </c>
      <c r="Q1055" s="1"/>
      <c r="R1055" s="21"/>
      <c r="S1055" s="7" t="str">
        <f>Tabela813[[#This Row],[NR]]&amp;" - "&amp;Tabela813[[#This Row],[Especificação]]</f>
        <v>1.7.2.1.98.0.0.00 - Transferências Decorrentes de Participação em Outras Receitas de Impostos dos Estados e do Distrito Federal</v>
      </c>
      <c r="T1055" s="7" t="str">
        <f>Tabela813[[#This Row],[NR]]&amp;" - "&amp;Tabela813[[#This Row],[Especificação]]</f>
        <v>1.7.2.1.98.0.0.00 - Transferências Decorrentes de Participação em Outras Receitas de Impostos dos Estados e do Distrito Federal</v>
      </c>
      <c r="U1055" s="7" t="str">
        <f>Tabela813[[#This Row],[NR]]&amp; " - "&amp;Tabela813[[#This Row],[Especificação]]</f>
        <v>1.7.2.1.98.0.0.00 - Transferências Decorrentes de Participação em Outras Receitas de Impostos dos Estados e do Distrito Federal</v>
      </c>
    </row>
    <row r="1056" spans="1:21" ht="30" x14ac:dyDescent="0.25">
      <c r="A1056" s="297"/>
      <c r="B1056" s="73"/>
      <c r="C1056" s="26" t="s">
        <v>1558</v>
      </c>
      <c r="D1056" s="26" t="s">
        <v>1565</v>
      </c>
      <c r="E1056" s="26" t="s">
        <v>1567</v>
      </c>
      <c r="F1056" s="26" t="s">
        <v>1558</v>
      </c>
      <c r="G1056" s="26" t="s">
        <v>1597</v>
      </c>
      <c r="H1056" s="26" t="s">
        <v>1561</v>
      </c>
      <c r="I1056" s="26" t="s">
        <v>1558</v>
      </c>
      <c r="J1056" s="26" t="s">
        <v>1564</v>
      </c>
      <c r="K1056" s="21" t="str">
        <f>IF(Tabela813[[#This Row],[C]]&lt;&gt;"",IF(Tabela813[[#This Row],[RED]]&lt;&gt;"",(Tabela813[[#This Row],[RED]] &amp; "."),"") &amp; CONCATENATE(Tabela813[[#This Row],[C]],".",Tabela813[[#This Row],[O]],".",Tabela813[[#This Row],[E]],".",Tabela813[[#This Row],[D1]],".",Tabela813[[#This Row],[D2]],".",Tabela813[[#This Row],[D3]],".",Tabela813[[#This Row],[T]],".",Tabela813[[#This Row],[D4]]),"")</f>
        <v>1.7.2.1.98.0.1.00</v>
      </c>
      <c r="L1056" s="27" t="s">
        <v>3093</v>
      </c>
      <c r="M1056" s="21" t="str">
        <f t="shared" si="16"/>
        <v>A</v>
      </c>
      <c r="N1056" s="21">
        <f>IF(VALUE(Tabela813[[#This Row],[RED]]) &gt; 0,1,0) + IF(VALUE(J1056)&gt;0,8,IF(VALUE(I1056)&gt;0,7,IF(VALUE(H1056)&gt;0,6,IF(VALUE(G1056)&gt;0,5,IF(VALUE(F1056)&gt;0,4,IF(VALUE(E1056)&gt;0,3,IF(VALUE(D1056)&gt;0,2,1)))))))</f>
        <v>7</v>
      </c>
      <c r="O1056" s="26" t="s">
        <v>55</v>
      </c>
      <c r="P1056" s="1" t="s">
        <v>3094</v>
      </c>
      <c r="Q1056" s="1"/>
      <c r="R1056" s="21"/>
      <c r="S1056" s="7" t="str">
        <f>Tabela813[[#This Row],[NR]]&amp;" - "&amp;Tabela813[[#This Row],[Especificação]]</f>
        <v>1.7.2.1.98.0.1.00 - Transferências Decorrentes de Participação em Outras Receitas de Impostos dos Estados e do Distrito Federal</v>
      </c>
      <c r="T1056" s="7" t="str">
        <f>Tabela813[[#This Row],[NR]]&amp;" - "&amp;Tabela813[[#This Row],[Especificação]]</f>
        <v>1.7.2.1.98.0.1.00 - Transferências Decorrentes de Participação em Outras Receitas de Impostos dos Estados e do Distrito Federal</v>
      </c>
      <c r="U1056" s="7" t="str">
        <f>Tabela813[[#This Row],[NR]]&amp; " - "&amp;Tabela813[[#This Row],[Especificação]]</f>
        <v>1.7.2.1.98.0.1.00 - Transferências Decorrentes de Participação em Outras Receitas de Impostos dos Estados e do Distrito Federal</v>
      </c>
    </row>
    <row r="1057" spans="1:21" ht="30" x14ac:dyDescent="0.25">
      <c r="A1057" s="297"/>
      <c r="B1057" s="74"/>
      <c r="C1057" s="26" t="s">
        <v>1558</v>
      </c>
      <c r="D1057" s="26" t="s">
        <v>1565</v>
      </c>
      <c r="E1057" s="26" t="s">
        <v>1567</v>
      </c>
      <c r="F1057" s="26" t="s">
        <v>1567</v>
      </c>
      <c r="G1057" s="26" t="s">
        <v>1564</v>
      </c>
      <c r="H1057" s="26" t="s">
        <v>1561</v>
      </c>
      <c r="I1057" s="26" t="s">
        <v>1561</v>
      </c>
      <c r="J1057" s="26" t="s">
        <v>1564</v>
      </c>
      <c r="K1057" s="21" t="str">
        <f>IF(Tabela813[[#This Row],[C]]&lt;&gt;"",IF(Tabela813[[#This Row],[RED]]&lt;&gt;"",(Tabela813[[#This Row],[RED]] &amp; "."),"") &amp; CONCATENATE(Tabela813[[#This Row],[C]],".",Tabela813[[#This Row],[O]],".",Tabela813[[#This Row],[E]],".",Tabela813[[#This Row],[D1]],".",Tabela813[[#This Row],[D2]],".",Tabela813[[#This Row],[D3]],".",Tabela813[[#This Row],[T]],".",Tabela813[[#This Row],[D4]]),"")</f>
        <v>1.7.2.2.00.0.0.00</v>
      </c>
      <c r="L1057" s="27" t="s">
        <v>3810</v>
      </c>
      <c r="M1057" s="21" t="str">
        <f t="shared" si="16"/>
        <v>S</v>
      </c>
      <c r="N1057" s="21">
        <f>IF(VALUE(Tabela813[[#This Row],[RED]]) &gt; 0,1,0) + IF(VALUE(J1057)&gt;0,8,IF(VALUE(I1057)&gt;0,7,IF(VALUE(H1057)&gt;0,6,IF(VALUE(G1057)&gt;0,5,IF(VALUE(F1057)&gt;0,4,IF(VALUE(E1057)&gt;0,3,IF(VALUE(D1057)&gt;0,2,1)))))))</f>
        <v>4</v>
      </c>
      <c r="O1057" s="26" t="s">
        <v>45</v>
      </c>
      <c r="P1057" s="1" t="s">
        <v>4207</v>
      </c>
      <c r="Q1057" s="1"/>
      <c r="R1057" s="21"/>
      <c r="S1057" s="7" t="str">
        <f>Tabela813[[#This Row],[NR]]&amp;" - "&amp;Tabela813[[#This Row],[Especificação]]</f>
        <v>1.7.2.2.00.0.0.00 - Transferências das Compensações Financeiras Pela Exploração de Recursos Naturais</v>
      </c>
      <c r="T1057" s="7" t="str">
        <f>Tabela813[[#This Row],[NR]]&amp;" - "&amp;Tabela813[[#This Row],[Especificação]]</f>
        <v>1.7.2.2.00.0.0.00 - Transferências das Compensações Financeiras Pela Exploração de Recursos Naturais</v>
      </c>
      <c r="U1057" s="7" t="str">
        <f>Tabela813[[#This Row],[NR]]&amp; " - "&amp;Tabela813[[#This Row],[Especificação]]</f>
        <v>1.7.2.2.00.0.0.00 - Transferências das Compensações Financeiras Pela Exploração de Recursos Naturais</v>
      </c>
    </row>
    <row r="1058" spans="1:21" x14ac:dyDescent="0.25">
      <c r="A1058" s="84"/>
      <c r="B1058" s="74"/>
      <c r="C1058" s="26" t="s">
        <v>1558</v>
      </c>
      <c r="D1058" s="26" t="s">
        <v>1565</v>
      </c>
      <c r="E1058" s="26" t="s">
        <v>1567</v>
      </c>
      <c r="F1058" s="26" t="s">
        <v>1567</v>
      </c>
      <c r="G1058" s="26" t="s">
        <v>1591</v>
      </c>
      <c r="H1058" s="26" t="s">
        <v>1561</v>
      </c>
      <c r="I1058" s="26" t="s">
        <v>1561</v>
      </c>
      <c r="J1058" s="26" t="s">
        <v>1564</v>
      </c>
      <c r="K1058" s="21" t="str">
        <f>IF(Tabela813[[#This Row],[C]]&lt;&gt;"",IF(Tabela813[[#This Row],[RED]]&lt;&gt;"",(Tabela813[[#This Row],[RED]] &amp; "."),"") &amp; CONCATENATE(Tabela813[[#This Row],[C]],".",Tabela813[[#This Row],[O]],".",Tabela813[[#This Row],[E]],".",Tabela813[[#This Row],[D1]],".",Tabela813[[#This Row],[D2]],".",Tabela813[[#This Row],[D3]],".",Tabela813[[#This Row],[T]],".",Tabela813[[#This Row],[D4]]),"")</f>
        <v>1.7.2.2.50.0.0.00</v>
      </c>
      <c r="L1058" s="27" t="s">
        <v>6695</v>
      </c>
      <c r="M1058" s="21" t="str">
        <f t="shared" si="16"/>
        <v>S</v>
      </c>
      <c r="N1058" s="21">
        <f>IF(VALUE(Tabela813[[#This Row],[RED]]) &gt; 0,1,0) + IF(VALUE(J1058)&gt;0,8,IF(VALUE(I1058)&gt;0,7,IF(VALUE(H1058)&gt;0,6,IF(VALUE(G1058)&gt;0,5,IF(VALUE(F1058)&gt;0,4,IF(VALUE(E1058)&gt;0,3,IF(VALUE(D1058)&gt;0,2,1)))))))</f>
        <v>5</v>
      </c>
      <c r="O1058" s="26" t="s">
        <v>55</v>
      </c>
      <c r="P1058" s="1" t="s">
        <v>443</v>
      </c>
      <c r="Q1058" s="1"/>
      <c r="R1058" s="21"/>
      <c r="S1058" s="7" t="str">
        <f>Tabela813[[#This Row],[NR]]&amp;" - "&amp;Tabela813[[#This Row],[Especificação]]</f>
        <v>1.7.2.2.50.0.0.00 - Cota-Parte da Compensação Financeira de Recursos Hídricos</v>
      </c>
      <c r="T1058" s="7" t="str">
        <f>Tabela813[[#This Row],[NR]]&amp;" - "&amp;Tabela813[[#This Row],[Especificação]]</f>
        <v>1.7.2.2.50.0.0.00 - Cota-Parte da Compensação Financeira de Recursos Hídricos</v>
      </c>
      <c r="U1058" s="7" t="str">
        <f>Tabela813[[#This Row],[NR]]&amp; " - "&amp;Tabela813[[#This Row],[Especificação]]</f>
        <v>1.7.2.2.50.0.0.00 - Cota-Parte da Compensação Financeira de Recursos Hídricos</v>
      </c>
    </row>
    <row r="1059" spans="1:21" x14ac:dyDescent="0.25">
      <c r="A1059" s="7"/>
      <c r="B1059" s="74"/>
      <c r="C1059" s="26" t="s">
        <v>1558</v>
      </c>
      <c r="D1059" s="26" t="s">
        <v>1565</v>
      </c>
      <c r="E1059" s="26" t="s">
        <v>1567</v>
      </c>
      <c r="F1059" s="26" t="s">
        <v>1567</v>
      </c>
      <c r="G1059" s="26" t="s">
        <v>1591</v>
      </c>
      <c r="H1059" s="26" t="s">
        <v>1561</v>
      </c>
      <c r="I1059" s="26" t="s">
        <v>1558</v>
      </c>
      <c r="J1059" s="26" t="s">
        <v>1564</v>
      </c>
      <c r="K1059" s="21" t="str">
        <f>IF(Tabela813[[#This Row],[C]]&lt;&gt;"",IF(Tabela813[[#This Row],[RED]]&lt;&gt;"",(Tabela813[[#This Row],[RED]] &amp; "."),"") &amp; CONCATENATE(Tabela813[[#This Row],[C]],".",Tabela813[[#This Row],[O]],".",Tabela813[[#This Row],[E]],".",Tabela813[[#This Row],[D1]],".",Tabela813[[#This Row],[D2]],".",Tabela813[[#This Row],[D3]],".",Tabela813[[#This Row],[T]],".",Tabela813[[#This Row],[D4]]),"")</f>
        <v>1.7.2.2.50.0.1.00</v>
      </c>
      <c r="L1059" s="27" t="s">
        <v>3885</v>
      </c>
      <c r="M1059" s="21" t="str">
        <f t="shared" si="16"/>
        <v>A</v>
      </c>
      <c r="N1059" s="21">
        <f>IF(VALUE(Tabela813[[#This Row],[RED]]) &gt; 0,1,0) + IF(VALUE(J1059)&gt;0,8,IF(VALUE(I1059)&gt;0,7,IF(VALUE(H1059)&gt;0,6,IF(VALUE(G1059)&gt;0,5,IF(VALUE(F1059)&gt;0,4,IF(VALUE(E1059)&gt;0,3,IF(VALUE(D1059)&gt;0,2,1)))))))</f>
        <v>7</v>
      </c>
      <c r="O1059" s="26" t="s">
        <v>55</v>
      </c>
      <c r="P1059" s="1" t="s">
        <v>443</v>
      </c>
      <c r="Q1059" s="1"/>
      <c r="R1059" s="21"/>
      <c r="S1059" s="7" t="str">
        <f>Tabela813[[#This Row],[NR]]&amp;" - "&amp;Tabela813[[#This Row],[Especificação]]</f>
        <v>1.7.2.2.50.0.1.00 - Cota-Parte da Compensação Financeira de Recursos Hídricos - Principal</v>
      </c>
      <c r="T1059" s="7" t="str">
        <f>Tabela813[[#This Row],[NR]]&amp;" - "&amp;Tabela813[[#This Row],[Especificação]]</f>
        <v>1.7.2.2.50.0.1.00 - Cota-Parte da Compensação Financeira de Recursos Hídricos - Principal</v>
      </c>
      <c r="U1059" s="7" t="str">
        <f>Tabela813[[#This Row],[NR]]&amp; " - "&amp;Tabela813[[#This Row],[Especificação]]</f>
        <v>1.7.2.2.50.0.1.00 - Cota-Parte da Compensação Financeira de Recursos Hídricos - Principal</v>
      </c>
    </row>
    <row r="1060" spans="1:21" x14ac:dyDescent="0.25">
      <c r="A1060" s="84"/>
      <c r="B1060" s="73"/>
      <c r="C1060" s="26" t="s">
        <v>1558</v>
      </c>
      <c r="D1060" s="26" t="s">
        <v>1565</v>
      </c>
      <c r="E1060" s="26" t="s">
        <v>1567</v>
      </c>
      <c r="F1060" s="26" t="s">
        <v>1567</v>
      </c>
      <c r="G1060" s="26" t="s">
        <v>1596</v>
      </c>
      <c r="H1060" s="26" t="s">
        <v>1561</v>
      </c>
      <c r="I1060" s="26" t="s">
        <v>1561</v>
      </c>
      <c r="J1060" s="26" t="s">
        <v>1564</v>
      </c>
      <c r="K1060" s="21" t="str">
        <f>IF(Tabela813[[#This Row],[C]]&lt;&gt;"",IF(Tabela813[[#This Row],[RED]]&lt;&gt;"",(Tabela813[[#This Row],[RED]] &amp; "."),"") &amp; CONCATENATE(Tabela813[[#This Row],[C]],".",Tabela813[[#This Row],[O]],".",Tabela813[[#This Row],[E]],".",Tabela813[[#This Row],[D1]],".",Tabela813[[#This Row],[D2]],".",Tabela813[[#This Row],[D3]],".",Tabela813[[#This Row],[T]],".",Tabela813[[#This Row],[D4]]),"")</f>
        <v>1.7.2.2.51.0.0.00</v>
      </c>
      <c r="L1060" s="27" t="s">
        <v>6696</v>
      </c>
      <c r="M1060" s="21" t="str">
        <f t="shared" si="16"/>
        <v>S</v>
      </c>
      <c r="N1060" s="21">
        <f>IF(VALUE(Tabela813[[#This Row],[RED]]) &gt; 0,1,0) + IF(VALUE(J1060)&gt;0,8,IF(VALUE(I1060)&gt;0,7,IF(VALUE(H1060)&gt;0,6,IF(VALUE(G1060)&gt;0,5,IF(VALUE(F1060)&gt;0,4,IF(VALUE(E1060)&gt;0,3,IF(VALUE(D1060)&gt;0,2,1)))))))</f>
        <v>5</v>
      </c>
      <c r="O1060" s="26" t="s">
        <v>55</v>
      </c>
      <c r="P1060" s="1" t="s">
        <v>444</v>
      </c>
      <c r="Q1060" s="1"/>
      <c r="R1060" s="21"/>
      <c r="S1060" s="7" t="str">
        <f>Tabela813[[#This Row],[NR]]&amp;" - "&amp;Tabela813[[#This Row],[Especificação]]</f>
        <v>1.7.2.2.51.0.0.00 - Cota-Parte da Compensação Financeira de Recursos Minerais - Cfem</v>
      </c>
      <c r="T1060" s="7" t="str">
        <f>Tabela813[[#This Row],[NR]]&amp;" - "&amp;Tabela813[[#This Row],[Especificação]]</f>
        <v>1.7.2.2.51.0.0.00 - Cota-Parte da Compensação Financeira de Recursos Minerais - Cfem</v>
      </c>
      <c r="U1060" s="7" t="str">
        <f>Tabela813[[#This Row],[NR]]&amp; " - "&amp;Tabela813[[#This Row],[Especificação]]</f>
        <v>1.7.2.2.51.0.0.00 - Cota-Parte da Compensação Financeira de Recursos Minerais - Cfem</v>
      </c>
    </row>
    <row r="1061" spans="1:21" ht="30" x14ac:dyDescent="0.25">
      <c r="A1061" s="84"/>
      <c r="B1061" s="75"/>
      <c r="C1061" s="26" t="s">
        <v>1558</v>
      </c>
      <c r="D1061" s="26" t="s">
        <v>1565</v>
      </c>
      <c r="E1061" s="26" t="s">
        <v>1567</v>
      </c>
      <c r="F1061" s="26" t="s">
        <v>1567</v>
      </c>
      <c r="G1061" s="26" t="s">
        <v>1596</v>
      </c>
      <c r="H1061" s="26" t="s">
        <v>1561</v>
      </c>
      <c r="I1061" s="26" t="s">
        <v>1558</v>
      </c>
      <c r="J1061" s="26" t="s">
        <v>1564</v>
      </c>
      <c r="K1061" s="21" t="str">
        <f>IF(Tabela813[[#This Row],[C]]&lt;&gt;"",IF(Tabela813[[#This Row],[RED]]&lt;&gt;"",(Tabela813[[#This Row],[RED]] &amp; "."),"") &amp; CONCATENATE(Tabela813[[#This Row],[C]],".",Tabela813[[#This Row],[O]],".",Tabela813[[#This Row],[E]],".",Tabela813[[#This Row],[D1]],".",Tabela813[[#This Row],[D2]],".",Tabela813[[#This Row],[D3]],".",Tabela813[[#This Row],[T]],".",Tabela813[[#This Row],[D4]]),"")</f>
        <v>1.7.2.2.51.0.1.00</v>
      </c>
      <c r="L1061" s="27" t="s">
        <v>6697</v>
      </c>
      <c r="M1061" s="21" t="str">
        <f t="shared" si="16"/>
        <v>A</v>
      </c>
      <c r="N1061" s="21">
        <f>IF(VALUE(Tabela813[[#This Row],[RED]]) &gt; 0,1,0) + IF(VALUE(J1061)&gt;0,8,IF(VALUE(I1061)&gt;0,7,IF(VALUE(H1061)&gt;0,6,IF(VALUE(G1061)&gt;0,5,IF(VALUE(F1061)&gt;0,4,IF(VALUE(E1061)&gt;0,3,IF(VALUE(D1061)&gt;0,2,1)))))))</f>
        <v>7</v>
      </c>
      <c r="O1061" s="26" t="s">
        <v>55</v>
      </c>
      <c r="P1061" s="1" t="s">
        <v>444</v>
      </c>
      <c r="Q1061" s="1"/>
      <c r="R1061" s="21"/>
      <c r="S1061" s="7" t="str">
        <f>Tabela813[[#This Row],[NR]]&amp;" - "&amp;Tabela813[[#This Row],[Especificação]]</f>
        <v>1.7.2.2.51.0.1.00 - Cota-Parte da Compensação Financeira de Recursos Minerais - Cfem - Principal</v>
      </c>
      <c r="T1061" s="7" t="str">
        <f>Tabela813[[#This Row],[NR]]&amp;" - "&amp;Tabela813[[#This Row],[Especificação]]</f>
        <v>1.7.2.2.51.0.1.00 - Cota-Parte da Compensação Financeira de Recursos Minerais - Cfem - Principal</v>
      </c>
      <c r="U1061" s="7" t="str">
        <f>Tabela813[[#This Row],[NR]]&amp; " - "&amp;Tabela813[[#This Row],[Especificação]]</f>
        <v>1.7.2.2.51.0.1.00 - Cota-Parte da Compensação Financeira de Recursos Minerais - Cfem - Principal</v>
      </c>
    </row>
    <row r="1062" spans="1:21" x14ac:dyDescent="0.25">
      <c r="A1062" s="297"/>
      <c r="B1062" s="73"/>
      <c r="C1062" s="26" t="s">
        <v>1558</v>
      </c>
      <c r="D1062" s="26" t="s">
        <v>1565</v>
      </c>
      <c r="E1062" s="26" t="s">
        <v>1567</v>
      </c>
      <c r="F1062" s="26" t="s">
        <v>1567</v>
      </c>
      <c r="G1062" s="26" t="s">
        <v>1598</v>
      </c>
      <c r="H1062" s="26" t="s">
        <v>1561</v>
      </c>
      <c r="I1062" s="26" t="s">
        <v>1561</v>
      </c>
      <c r="J1062" s="26" t="s">
        <v>1564</v>
      </c>
      <c r="K1062" s="21" t="str">
        <f>IF(Tabela813[[#This Row],[C]]&lt;&gt;"",IF(Tabela813[[#This Row],[RED]]&lt;&gt;"",(Tabela813[[#This Row],[RED]] &amp; "."),"") &amp; CONCATENATE(Tabela813[[#This Row],[C]],".",Tabela813[[#This Row],[O]],".",Tabela813[[#This Row],[E]],".",Tabela813[[#This Row],[D1]],".",Tabela813[[#This Row],[D2]],".",Tabela813[[#This Row],[D3]],".",Tabela813[[#This Row],[T]],".",Tabela813[[#This Row],[D4]]),"")</f>
        <v>1.7.2.2.52.0.0.00</v>
      </c>
      <c r="L1062" s="27" t="s">
        <v>6698</v>
      </c>
      <c r="M1062" s="21" t="str">
        <f t="shared" si="16"/>
        <v>S</v>
      </c>
      <c r="N1062" s="21">
        <f>IF(VALUE(Tabela813[[#This Row],[RED]]) &gt; 0,1,0) + IF(VALUE(J1062)&gt;0,8,IF(VALUE(I1062)&gt;0,7,IF(VALUE(H1062)&gt;0,6,IF(VALUE(G1062)&gt;0,5,IF(VALUE(F1062)&gt;0,4,IF(VALUE(E1062)&gt;0,3,IF(VALUE(D1062)&gt;0,2,1)))))))</f>
        <v>5</v>
      </c>
      <c r="O1062" s="26" t="s">
        <v>55</v>
      </c>
      <c r="P1062" s="1" t="s">
        <v>445</v>
      </c>
      <c r="Q1062" s="1"/>
      <c r="R1062" s="21"/>
      <c r="S1062" s="7" t="str">
        <f>Tabela813[[#This Row],[NR]]&amp;" - "&amp;Tabela813[[#This Row],[Especificação]]</f>
        <v>1.7.2.2.52.0.0.00 - Cota-Parte Royalties - Compensação Financeira Pela Produção do Petróleo</v>
      </c>
      <c r="T1062" s="7" t="str">
        <f>Tabela813[[#This Row],[NR]]&amp;" - "&amp;Tabela813[[#This Row],[Especificação]]</f>
        <v>1.7.2.2.52.0.0.00 - Cota-Parte Royalties - Compensação Financeira Pela Produção do Petróleo</v>
      </c>
      <c r="U1062" s="7" t="str">
        <f>Tabela813[[#This Row],[NR]]&amp; " - "&amp;Tabela813[[#This Row],[Especificação]]</f>
        <v>1.7.2.2.52.0.0.00 - Cota-Parte Royalties - Compensação Financeira Pela Produção do Petróleo</v>
      </c>
    </row>
    <row r="1063" spans="1:21" ht="30" x14ac:dyDescent="0.25">
      <c r="A1063" s="297"/>
      <c r="B1063" s="76"/>
      <c r="C1063" s="26" t="s">
        <v>1558</v>
      </c>
      <c r="D1063" s="26" t="s">
        <v>1565</v>
      </c>
      <c r="E1063" s="26" t="s">
        <v>1567</v>
      </c>
      <c r="F1063" s="26" t="s">
        <v>1567</v>
      </c>
      <c r="G1063" s="26" t="s">
        <v>1598</v>
      </c>
      <c r="H1063" s="26" t="s">
        <v>1561</v>
      </c>
      <c r="I1063" s="26" t="s">
        <v>1558</v>
      </c>
      <c r="J1063" s="26" t="s">
        <v>1564</v>
      </c>
      <c r="K1063" s="21" t="str">
        <f>IF(Tabela813[[#This Row],[C]]&lt;&gt;"",IF(Tabela813[[#This Row],[RED]]&lt;&gt;"",(Tabela813[[#This Row],[RED]] &amp; "."),"") &amp; CONCATENATE(Tabela813[[#This Row],[C]],".",Tabela813[[#This Row],[O]],".",Tabela813[[#This Row],[E]],".",Tabela813[[#This Row],[D1]],".",Tabela813[[#This Row],[D2]],".",Tabela813[[#This Row],[D3]],".",Tabela813[[#This Row],[T]],".",Tabela813[[#This Row],[D4]]),"")</f>
        <v>1.7.2.2.52.0.1.00</v>
      </c>
      <c r="L1063" s="27" t="s">
        <v>3886</v>
      </c>
      <c r="M1063" s="21" t="str">
        <f t="shared" si="16"/>
        <v>A</v>
      </c>
      <c r="N1063" s="21">
        <f>IF(VALUE(Tabela813[[#This Row],[RED]]) &gt; 0,1,0) + IF(VALUE(J1063)&gt;0,8,IF(VALUE(I1063)&gt;0,7,IF(VALUE(H1063)&gt;0,6,IF(VALUE(G1063)&gt;0,5,IF(VALUE(F1063)&gt;0,4,IF(VALUE(E1063)&gt;0,3,IF(VALUE(D1063)&gt;0,2,1)))))))</f>
        <v>7</v>
      </c>
      <c r="O1063" s="26" t="s">
        <v>55</v>
      </c>
      <c r="P1063" s="1" t="s">
        <v>445</v>
      </c>
      <c r="Q1063" s="1"/>
      <c r="R1063" s="21"/>
      <c r="S1063" s="7" t="str">
        <f>Tabela813[[#This Row],[NR]]&amp;" - "&amp;Tabela813[[#This Row],[Especificação]]</f>
        <v>1.7.2.2.52.0.1.00 - Cota-Parte Royalties - Compensação Financeira Pela Produção do Petróleo - Principal</v>
      </c>
      <c r="T1063" s="7" t="str">
        <f>Tabela813[[#This Row],[NR]]&amp;" - "&amp;Tabela813[[#This Row],[Especificação]]</f>
        <v>1.7.2.2.52.0.1.00 - Cota-Parte Royalties - Compensação Financeira Pela Produção do Petróleo - Principal</v>
      </c>
      <c r="U1063" s="7" t="str">
        <f>Tabela813[[#This Row],[NR]]&amp; " - "&amp;Tabela813[[#This Row],[Especificação]]</f>
        <v>1.7.2.2.52.0.1.00 - Cota-Parte Royalties - Compensação Financeira Pela Produção do Petróleo - Principal</v>
      </c>
    </row>
    <row r="1064" spans="1:21" x14ac:dyDescent="0.25">
      <c r="A1064" s="7"/>
      <c r="B1064" s="73"/>
      <c r="C1064" s="26" t="s">
        <v>1558</v>
      </c>
      <c r="D1064" s="26" t="s">
        <v>1565</v>
      </c>
      <c r="E1064" s="26" t="s">
        <v>1567</v>
      </c>
      <c r="F1064" s="26" t="s">
        <v>1567</v>
      </c>
      <c r="G1064" s="26" t="s">
        <v>1595</v>
      </c>
      <c r="H1064" s="26" t="s">
        <v>1561</v>
      </c>
      <c r="I1064" s="26" t="s">
        <v>1561</v>
      </c>
      <c r="J1064" s="26" t="s">
        <v>1564</v>
      </c>
      <c r="K1064" s="21" t="str">
        <f>IF(Tabela813[[#This Row],[C]]&lt;&gt;"",IF(Tabela813[[#This Row],[RED]]&lt;&gt;"",(Tabela813[[#This Row],[RED]] &amp; "."),"") &amp; CONCATENATE(Tabela813[[#This Row],[C]],".",Tabela813[[#This Row],[O]],".",Tabela813[[#This Row],[E]],".",Tabela813[[#This Row],[D1]],".",Tabela813[[#This Row],[D2]],".",Tabela813[[#This Row],[D3]],".",Tabela813[[#This Row],[T]],".",Tabela813[[#This Row],[D4]]),"")</f>
        <v>1.7.2.2.53.0.0.00</v>
      </c>
      <c r="L1064" s="27" t="s">
        <v>446</v>
      </c>
      <c r="M1064" s="21" t="str">
        <f t="shared" si="16"/>
        <v>S</v>
      </c>
      <c r="N1064" s="21">
        <f>IF(VALUE(Tabela813[[#This Row],[RED]]) &gt; 0,1,0) + IF(VALUE(J1064)&gt;0,8,IF(VALUE(I1064)&gt;0,7,IF(VALUE(H1064)&gt;0,6,IF(VALUE(G1064)&gt;0,5,IF(VALUE(F1064)&gt;0,4,IF(VALUE(E1064)&gt;0,3,IF(VALUE(D1064)&gt;0,2,1)))))))</f>
        <v>5</v>
      </c>
      <c r="O1064" s="26" t="s">
        <v>55</v>
      </c>
      <c r="P1064" s="1" t="s">
        <v>447</v>
      </c>
      <c r="Q1064" s="1"/>
      <c r="R1064" s="21"/>
      <c r="S1064" s="7" t="str">
        <f>Tabela813[[#This Row],[NR]]&amp;" - "&amp;Tabela813[[#This Row],[Especificação]]</f>
        <v>1.7.2.2.53.0.0.00 - Outras Transferências Decorrentes de Compensações Financeiras</v>
      </c>
      <c r="T1064" s="7" t="str">
        <f>Tabela813[[#This Row],[NR]]&amp;" - "&amp;Tabela813[[#This Row],[Especificação]]</f>
        <v>1.7.2.2.53.0.0.00 - Outras Transferências Decorrentes de Compensações Financeiras</v>
      </c>
      <c r="U1064" s="7" t="str">
        <f>Tabela813[[#This Row],[NR]]&amp; " - "&amp;Tabela813[[#This Row],[Especificação]]</f>
        <v>1.7.2.2.53.0.0.00 - Outras Transferências Decorrentes de Compensações Financeiras</v>
      </c>
    </row>
    <row r="1065" spans="1:21" x14ac:dyDescent="0.25">
      <c r="A1065" s="84"/>
      <c r="B1065" s="73"/>
      <c r="C1065" s="26" t="s">
        <v>1558</v>
      </c>
      <c r="D1065" s="26" t="s">
        <v>1565</v>
      </c>
      <c r="E1065" s="26" t="s">
        <v>1567</v>
      </c>
      <c r="F1065" s="26" t="s">
        <v>1567</v>
      </c>
      <c r="G1065" s="26" t="s">
        <v>1595</v>
      </c>
      <c r="H1065" s="26" t="s">
        <v>1561</v>
      </c>
      <c r="I1065" s="26" t="s">
        <v>1558</v>
      </c>
      <c r="J1065" s="26" t="s">
        <v>1564</v>
      </c>
      <c r="K1065" s="21" t="str">
        <f>IF(Tabela813[[#This Row],[C]]&lt;&gt;"",IF(Tabela813[[#This Row],[RED]]&lt;&gt;"",(Tabela813[[#This Row],[RED]] &amp; "."),"") &amp; CONCATENATE(Tabela813[[#This Row],[C]],".",Tabela813[[#This Row],[O]],".",Tabela813[[#This Row],[E]],".",Tabela813[[#This Row],[D1]],".",Tabela813[[#This Row],[D2]],".",Tabela813[[#This Row],[D3]],".",Tabela813[[#This Row],[T]],".",Tabela813[[#This Row],[D4]]),"")</f>
        <v>1.7.2.2.53.0.1.00</v>
      </c>
      <c r="L1065" s="27" t="s">
        <v>1378</v>
      </c>
      <c r="M1065" s="21" t="str">
        <f t="shared" si="16"/>
        <v>A</v>
      </c>
      <c r="N1065" s="21">
        <f>IF(VALUE(Tabela813[[#This Row],[RED]]) &gt; 0,1,0) + IF(VALUE(J1065)&gt;0,8,IF(VALUE(I1065)&gt;0,7,IF(VALUE(H1065)&gt;0,6,IF(VALUE(G1065)&gt;0,5,IF(VALUE(F1065)&gt;0,4,IF(VALUE(E1065)&gt;0,3,IF(VALUE(D1065)&gt;0,2,1)))))))</f>
        <v>7</v>
      </c>
      <c r="O1065" s="26" t="s">
        <v>55</v>
      </c>
      <c r="P1065" s="1" t="s">
        <v>447</v>
      </c>
      <c r="Q1065" s="1"/>
      <c r="R1065" s="21"/>
      <c r="S1065" s="7" t="str">
        <f>Tabela813[[#This Row],[NR]]&amp;" - "&amp;Tabela813[[#This Row],[Especificação]]</f>
        <v>1.7.2.2.53.0.1.00 - Outras Transferências Decorrentes de Compensações Financeiras - Principal</v>
      </c>
      <c r="T1065" s="7" t="str">
        <f>Tabela813[[#This Row],[NR]]&amp;" - "&amp;Tabela813[[#This Row],[Especificação]]</f>
        <v>1.7.2.2.53.0.1.00 - Outras Transferências Decorrentes de Compensações Financeiras - Principal</v>
      </c>
      <c r="U1065" s="7" t="str">
        <f>Tabela813[[#This Row],[NR]]&amp; " - "&amp;Tabela813[[#This Row],[Especificação]]</f>
        <v>1.7.2.2.53.0.1.00 - Outras Transferências Decorrentes de Compensações Financeiras - Principal</v>
      </c>
    </row>
    <row r="1066" spans="1:21" x14ac:dyDescent="0.25">
      <c r="A1066" s="7"/>
      <c r="B1066" s="73"/>
      <c r="C1066" s="26" t="s">
        <v>1558</v>
      </c>
      <c r="D1066" s="26" t="s">
        <v>1565</v>
      </c>
      <c r="E1066" s="26" t="s">
        <v>1567</v>
      </c>
      <c r="F1066" s="26" t="s">
        <v>1559</v>
      </c>
      <c r="G1066" s="26" t="s">
        <v>1564</v>
      </c>
      <c r="H1066" s="26" t="s">
        <v>1561</v>
      </c>
      <c r="I1066" s="26" t="s">
        <v>1561</v>
      </c>
      <c r="J1066" s="26" t="s">
        <v>1564</v>
      </c>
      <c r="K1066" s="21" t="str">
        <f>IF(Tabela813[[#This Row],[C]]&lt;&gt;"",IF(Tabela813[[#This Row],[RED]]&lt;&gt;"",(Tabela813[[#This Row],[RED]] &amp; "."),"") &amp; CONCATENATE(Tabela813[[#This Row],[C]],".",Tabela813[[#This Row],[O]],".",Tabela813[[#This Row],[E]],".",Tabela813[[#This Row],[D1]],".",Tabela813[[#This Row],[D2]],".",Tabela813[[#This Row],[D3]],".",Tabela813[[#This Row],[T]],".",Tabela813[[#This Row],[D4]]),"")</f>
        <v>1.7.2.3.00.0.0.00</v>
      </c>
      <c r="L1066" s="27" t="s">
        <v>700</v>
      </c>
      <c r="M1066" s="21" t="str">
        <f t="shared" si="16"/>
        <v>S</v>
      </c>
      <c r="N1066" s="21">
        <f>IF(VALUE(Tabela813[[#This Row],[RED]]) &gt; 0,1,0) + IF(VALUE(J1066)&gt;0,8,IF(VALUE(I1066)&gt;0,7,IF(VALUE(H1066)&gt;0,6,IF(VALUE(G1066)&gt;0,5,IF(VALUE(F1066)&gt;0,4,IF(VALUE(E1066)&gt;0,3,IF(VALUE(D1066)&gt;0,2,1)))))))</f>
        <v>4</v>
      </c>
      <c r="O1066" s="26" t="s">
        <v>45</v>
      </c>
      <c r="P1066" s="1" t="s">
        <v>3095</v>
      </c>
      <c r="Q1066" s="1"/>
      <c r="R1066" s="21"/>
      <c r="S1066" s="7" t="str">
        <f>Tabela813[[#This Row],[NR]]&amp;" - "&amp;Tabela813[[#This Row],[Especificação]]</f>
        <v>1.7.2.3.00.0.0.00 - Transferências de Recursos do Sistema Único de Saúde - SUS</v>
      </c>
      <c r="T1066" s="7" t="str">
        <f>Tabela813[[#This Row],[NR]]&amp;" - "&amp;Tabela813[[#This Row],[Especificação]]</f>
        <v>1.7.2.3.00.0.0.00 - Transferências de Recursos do Sistema Único de Saúde - SUS</v>
      </c>
      <c r="U1066" s="7" t="str">
        <f>Tabela813[[#This Row],[NR]]&amp; " - "&amp;Tabela813[[#This Row],[Especificação]]</f>
        <v>1.7.2.3.00.0.0.00 - Transferências de Recursos do Sistema Único de Saúde - SUS</v>
      </c>
    </row>
    <row r="1067" spans="1:21" x14ac:dyDescent="0.25">
      <c r="A1067" s="84"/>
      <c r="B1067" s="73"/>
      <c r="C1067" s="26" t="s">
        <v>1558</v>
      </c>
      <c r="D1067" s="26" t="s">
        <v>1565</v>
      </c>
      <c r="E1067" s="26" t="s">
        <v>1567</v>
      </c>
      <c r="F1067" s="26" t="s">
        <v>1559</v>
      </c>
      <c r="G1067" s="26" t="s">
        <v>1591</v>
      </c>
      <c r="H1067" s="26" t="s">
        <v>1561</v>
      </c>
      <c r="I1067" s="26" t="s">
        <v>1561</v>
      </c>
      <c r="J1067" s="26" t="s">
        <v>1564</v>
      </c>
      <c r="K1067" s="21" t="str">
        <f>IF(Tabela813[[#This Row],[C]]&lt;&gt;"",IF(Tabela813[[#This Row],[RED]]&lt;&gt;"",(Tabela813[[#This Row],[RED]] &amp; "."),"") &amp; CONCATENATE(Tabela813[[#This Row],[C]],".",Tabela813[[#This Row],[O]],".",Tabela813[[#This Row],[E]],".",Tabela813[[#This Row],[D1]],".",Tabela813[[#This Row],[D2]],".",Tabela813[[#This Row],[D3]],".",Tabela813[[#This Row],[T]],".",Tabela813[[#This Row],[D4]]),"")</f>
        <v>1.7.2.3.50.0.0.00</v>
      </c>
      <c r="L1067" s="27" t="s">
        <v>700</v>
      </c>
      <c r="M1067" s="21" t="str">
        <f t="shared" si="16"/>
        <v>S</v>
      </c>
      <c r="N1067" s="21">
        <f>IF(VALUE(Tabela813[[#This Row],[RED]]) &gt; 0,1,0) + IF(VALUE(J1067)&gt;0,8,IF(VALUE(I1067)&gt;0,7,IF(VALUE(H1067)&gt;0,6,IF(VALUE(G1067)&gt;0,5,IF(VALUE(F1067)&gt;0,4,IF(VALUE(E1067)&gt;0,3,IF(VALUE(D1067)&gt;0,2,1)))))))</f>
        <v>5</v>
      </c>
      <c r="O1067" s="26" t="s">
        <v>55</v>
      </c>
      <c r="P1067" s="1" t="s">
        <v>3096</v>
      </c>
      <c r="Q1067" s="1"/>
      <c r="R1067" s="21"/>
      <c r="S1067" s="7" t="str">
        <f>Tabela813[[#This Row],[NR]]&amp;" - "&amp;Tabela813[[#This Row],[Especificação]]</f>
        <v>1.7.2.3.50.0.0.00 - Transferências de Recursos do Sistema Único de Saúde - SUS</v>
      </c>
      <c r="T1067" s="7" t="str">
        <f>Tabela813[[#This Row],[NR]]&amp;" - "&amp;Tabela813[[#This Row],[Especificação]]</f>
        <v>1.7.2.3.50.0.0.00 - Transferências de Recursos do Sistema Único de Saúde - SUS</v>
      </c>
      <c r="U1067" s="7" t="str">
        <f>Tabela813[[#This Row],[NR]]&amp; " - "&amp;Tabela813[[#This Row],[Especificação]]</f>
        <v>1.7.2.3.50.0.0.00 - Transferências de Recursos do Sistema Único de Saúde - SUS</v>
      </c>
    </row>
    <row r="1068" spans="1:21" x14ac:dyDescent="0.25">
      <c r="A1068" s="7"/>
      <c r="B1068" s="73"/>
      <c r="C1068" s="26" t="s">
        <v>1558</v>
      </c>
      <c r="D1068" s="26" t="s">
        <v>1565</v>
      </c>
      <c r="E1068" s="26" t="s">
        <v>1567</v>
      </c>
      <c r="F1068" s="26" t="s">
        <v>1559</v>
      </c>
      <c r="G1068" s="26" t="s">
        <v>1591</v>
      </c>
      <c r="H1068" s="26" t="s">
        <v>1561</v>
      </c>
      <c r="I1068" s="26" t="s">
        <v>1558</v>
      </c>
      <c r="J1068" s="26" t="s">
        <v>1564</v>
      </c>
      <c r="K1068" s="21" t="str">
        <f>IF(Tabela813[[#This Row],[C]]&lt;&gt;"",IF(Tabela813[[#This Row],[RED]]&lt;&gt;"",(Tabela813[[#This Row],[RED]] &amp; "."),"") &amp; CONCATENATE(Tabela813[[#This Row],[C]],".",Tabela813[[#This Row],[O]],".",Tabela813[[#This Row],[E]],".",Tabela813[[#This Row],[D1]],".",Tabela813[[#This Row],[D2]],".",Tabela813[[#This Row],[D3]],".",Tabela813[[#This Row],[T]],".",Tabela813[[#This Row],[D4]]),"")</f>
        <v>1.7.2.3.50.0.1.00</v>
      </c>
      <c r="L1068" s="27" t="s">
        <v>3887</v>
      </c>
      <c r="M1068" s="21" t="str">
        <f t="shared" si="16"/>
        <v>S</v>
      </c>
      <c r="N1068" s="21">
        <f>IF(VALUE(Tabela813[[#This Row],[RED]]) &gt; 0,1,0) + IF(VALUE(J1068)&gt;0,8,IF(VALUE(I1068)&gt;0,7,IF(VALUE(H1068)&gt;0,6,IF(VALUE(G1068)&gt;0,5,IF(VALUE(F1068)&gt;0,4,IF(VALUE(E1068)&gt;0,3,IF(VALUE(D1068)&gt;0,2,1)))))))</f>
        <v>7</v>
      </c>
      <c r="O1068" s="26" t="s">
        <v>55</v>
      </c>
      <c r="P1068" s="1" t="s">
        <v>3096</v>
      </c>
      <c r="Q1068" s="1"/>
      <c r="R1068" s="21"/>
      <c r="S1068" s="7" t="str">
        <f>Tabela813[[#This Row],[NR]]&amp;" - "&amp;Tabela813[[#This Row],[Especificação]]</f>
        <v>1.7.2.3.50.0.1.00 - Transferências de Recursos do Sistema Único de Saúde - SUS - Principal</v>
      </c>
      <c r="T1068" s="7" t="str">
        <f>Tabela813[[#This Row],[NR]]&amp;" - "&amp;Tabela813[[#This Row],[Especificação]]</f>
        <v>1.7.2.3.50.0.1.00 - Transferências de Recursos do Sistema Único de Saúde - SUS - Principal</v>
      </c>
      <c r="U1068" s="7" t="str">
        <f>Tabela813[[#This Row],[NR]]&amp; " - "&amp;Tabela813[[#This Row],[Especificação]]</f>
        <v>1.7.2.3.50.0.1.00 - Transferências de Recursos do Sistema Único de Saúde - SUS - Principal</v>
      </c>
    </row>
    <row r="1069" spans="1:21" ht="20.25" customHeight="1" x14ac:dyDescent="0.25">
      <c r="A1069" s="84"/>
      <c r="B1069" s="73"/>
      <c r="C1069" s="26" t="s">
        <v>1558</v>
      </c>
      <c r="D1069" s="26" t="s">
        <v>1565</v>
      </c>
      <c r="E1069" s="26" t="s">
        <v>1567</v>
      </c>
      <c r="F1069" s="26" t="s">
        <v>1559</v>
      </c>
      <c r="G1069" s="26" t="s">
        <v>1591</v>
      </c>
      <c r="H1069" s="26" t="s">
        <v>1561</v>
      </c>
      <c r="I1069" s="26" t="s">
        <v>1558</v>
      </c>
      <c r="J1069" s="26" t="s">
        <v>1560</v>
      </c>
      <c r="K1069" s="21" t="str">
        <f>IF(Tabela813[[#This Row],[C]]&lt;&gt;"",IF(Tabela813[[#This Row],[RED]]&lt;&gt;"",(Tabela813[[#This Row],[RED]] &amp; "."),"") &amp; CONCATENATE(Tabela813[[#This Row],[C]],".",Tabela813[[#This Row],[O]],".",Tabela813[[#This Row],[E]],".",Tabela813[[#This Row],[D1]],".",Tabela813[[#This Row],[D2]],".",Tabela813[[#This Row],[D3]],".",Tabela813[[#This Row],[T]],".",Tabela813[[#This Row],[D4]]),"")</f>
        <v>1.7.2.3.50.0.1.01</v>
      </c>
      <c r="L1069" s="27" t="s">
        <v>3887</v>
      </c>
      <c r="M1069" s="21" t="str">
        <f t="shared" si="16"/>
        <v>A</v>
      </c>
      <c r="N1069" s="21">
        <f>IF(VALUE(Tabela813[[#This Row],[RED]]) &gt; 0,1,0) + IF(VALUE(J1069)&gt;0,8,IF(VALUE(I1069)&gt;0,7,IF(VALUE(H1069)&gt;0,6,IF(VALUE(G1069)&gt;0,5,IF(VALUE(F1069)&gt;0,4,IF(VALUE(E1069)&gt;0,3,IF(VALUE(D1069)&gt;0,2,1)))))))</f>
        <v>8</v>
      </c>
      <c r="O1069" s="26" t="s">
        <v>3165</v>
      </c>
      <c r="P1069" s="1" t="s">
        <v>3096</v>
      </c>
      <c r="Q1069" s="1"/>
      <c r="R1069" s="21"/>
      <c r="S1069" s="7" t="str">
        <f>Tabela813[[#This Row],[NR]]&amp;" - "&amp;Tabela813[[#This Row],[Especificação]]</f>
        <v>1.7.2.3.50.0.1.01 - Transferências de Recursos do Sistema Único de Saúde - SUS - Principal</v>
      </c>
      <c r="T1069" s="7" t="str">
        <f>Tabela813[[#This Row],[NR]]&amp;" - "&amp;Tabela813[[#This Row],[Especificação]]</f>
        <v>1.7.2.3.50.0.1.01 - Transferências de Recursos do Sistema Único de Saúde - SUS - Principal</v>
      </c>
      <c r="U1069" s="7" t="str">
        <f>Tabela813[[#This Row],[NR]]&amp; " - "&amp;Tabela813[[#This Row],[Especificação]]</f>
        <v>1.7.2.3.50.0.1.01 - Transferências de Recursos do Sistema Único de Saúde - SUS - Principal</v>
      </c>
    </row>
    <row r="1070" spans="1:21" ht="45" x14ac:dyDescent="0.25">
      <c r="A1070" s="84"/>
      <c r="B1070" s="73"/>
      <c r="C1070" s="26" t="s">
        <v>1558</v>
      </c>
      <c r="D1070" s="26" t="s">
        <v>1565</v>
      </c>
      <c r="E1070" s="26" t="s">
        <v>1567</v>
      </c>
      <c r="F1070" s="26" t="s">
        <v>1559</v>
      </c>
      <c r="G1070" s="26" t="s">
        <v>1591</v>
      </c>
      <c r="H1070" s="26" t="s">
        <v>1561</v>
      </c>
      <c r="I1070" s="26" t="s">
        <v>1558</v>
      </c>
      <c r="J1070" s="26" t="s">
        <v>1562</v>
      </c>
      <c r="K1070" s="21" t="str">
        <f>IF(Tabela813[[#This Row],[C]]&lt;&gt;"",IF(Tabela813[[#This Row],[RED]]&lt;&gt;"",(Tabela813[[#This Row],[RED]] &amp; "."),"") &amp; CONCATENATE(Tabela813[[#This Row],[C]],".",Tabela813[[#This Row],[O]],".",Tabela813[[#This Row],[E]],".",Tabela813[[#This Row],[D1]],".",Tabela813[[#This Row],[D2]],".",Tabela813[[#This Row],[D3]],".",Tabela813[[#This Row],[T]],".",Tabela813[[#This Row],[D4]]),"")</f>
        <v>1.7.2.3.50.0.1.02</v>
      </c>
      <c r="L1070" s="27" t="s">
        <v>6699</v>
      </c>
      <c r="M1070" s="21" t="str">
        <f t="shared" si="16"/>
        <v>A</v>
      </c>
      <c r="N1070" s="21">
        <f>IF(VALUE(Tabela813[[#This Row],[RED]]) &gt; 0,1,0) + IF(VALUE(J1070)&gt;0,8,IF(VALUE(I1070)&gt;0,7,IF(VALUE(H1070)&gt;0,6,IF(VALUE(G1070)&gt;0,5,IF(VALUE(F1070)&gt;0,4,IF(VALUE(E1070)&gt;0,3,IF(VALUE(D1070)&gt;0,2,1)))))))</f>
        <v>8</v>
      </c>
      <c r="O1070" s="26" t="s">
        <v>3165</v>
      </c>
      <c r="P1070" s="89" t="s">
        <v>4700</v>
      </c>
      <c r="Q1070" s="1"/>
      <c r="R1070" s="21"/>
      <c r="S1070" s="7" t="str">
        <f>Tabela813[[#This Row],[NR]]&amp;" - "&amp;Tabela813[[#This Row],[Especificação]]</f>
        <v>1.7.2.3.50.0.1.02 - Transferências de Recursos do Sistema Único de Saúde - SUS - Transferências dos Estados Decorrentes de Emendas Parlamentares Individuais</v>
      </c>
      <c r="T1070" s="7" t="str">
        <f>Tabela813[[#This Row],[NR]]&amp;" - "&amp;Tabela813[[#This Row],[Especificação]]</f>
        <v>1.7.2.3.50.0.1.02 - Transferências de Recursos do Sistema Único de Saúde - SUS - Transferências dos Estados Decorrentes de Emendas Parlamentares Individuais</v>
      </c>
      <c r="U1070" s="7" t="str">
        <f>Tabela813[[#This Row],[NR]]&amp; " - "&amp;Tabela813[[#This Row],[Especificação]]</f>
        <v>1.7.2.3.50.0.1.02 - Transferências de Recursos do Sistema Único de Saúde - SUS - Transferências dos Estados Decorrentes de Emendas Parlamentares Individuais</v>
      </c>
    </row>
    <row r="1071" spans="1:21" ht="45" x14ac:dyDescent="0.25">
      <c r="A1071" s="84"/>
      <c r="B1071" s="73"/>
      <c r="C1071" s="26" t="s">
        <v>1558</v>
      </c>
      <c r="D1071" s="26" t="s">
        <v>1565</v>
      </c>
      <c r="E1071" s="26" t="s">
        <v>1567</v>
      </c>
      <c r="F1071" s="26" t="s">
        <v>1559</v>
      </c>
      <c r="G1071" s="26" t="s">
        <v>1591</v>
      </c>
      <c r="H1071" s="26" t="s">
        <v>1561</v>
      </c>
      <c r="I1071" s="26" t="s">
        <v>1558</v>
      </c>
      <c r="J1071" s="26" t="s">
        <v>1571</v>
      </c>
      <c r="K1071" s="21" t="str">
        <f>IF(Tabela813[[#This Row],[C]]&lt;&gt;"",IF(Tabela813[[#This Row],[RED]]&lt;&gt;"",(Tabela813[[#This Row],[RED]] &amp; "."),"") &amp; CONCATENATE(Tabela813[[#This Row],[C]],".",Tabela813[[#This Row],[O]],".",Tabela813[[#This Row],[E]],".",Tabela813[[#This Row],[D1]],".",Tabela813[[#This Row],[D2]],".",Tabela813[[#This Row],[D3]],".",Tabela813[[#This Row],[T]],".",Tabela813[[#This Row],[D4]]),"")</f>
        <v>1.7.2.3.50.0.1.03</v>
      </c>
      <c r="L1071" s="27" t="s">
        <v>3888</v>
      </c>
      <c r="M1071" s="21" t="str">
        <f t="shared" si="16"/>
        <v>A</v>
      </c>
      <c r="N1071" s="21">
        <f>IF(VALUE(Tabela813[[#This Row],[RED]]) &gt; 0,1,0) + IF(VALUE(J1071)&gt;0,8,IF(VALUE(I1071)&gt;0,7,IF(VALUE(H1071)&gt;0,6,IF(VALUE(G1071)&gt;0,5,IF(VALUE(F1071)&gt;0,4,IF(VALUE(E1071)&gt;0,3,IF(VALUE(D1071)&gt;0,2,1)))))))</f>
        <v>8</v>
      </c>
      <c r="O1071" s="26" t="s">
        <v>3165</v>
      </c>
      <c r="P1071" s="1" t="s">
        <v>4701</v>
      </c>
      <c r="Q1071" s="1"/>
      <c r="R1071" s="21"/>
      <c r="S1071" s="7" t="str">
        <f>Tabela813[[#This Row],[NR]]&amp;" - "&amp;Tabela813[[#This Row],[Especificação]]</f>
        <v>1.7.2.3.50.0.1.03 - Transferências de Recursos do Sistema Único de Saúde - SUS - Transferências dos Estados Decorrentes de Emendas Parlamentares de Bancada</v>
      </c>
      <c r="T1071" s="7" t="str">
        <f>Tabela813[[#This Row],[NR]]&amp;" - "&amp;Tabela813[[#This Row],[Especificação]]</f>
        <v>1.7.2.3.50.0.1.03 - Transferências de Recursos do Sistema Único de Saúde - SUS - Transferências dos Estados Decorrentes de Emendas Parlamentares de Bancada</v>
      </c>
      <c r="U1071" s="7" t="str">
        <f>Tabela813[[#This Row],[NR]]&amp; " - "&amp;Tabela813[[#This Row],[Especificação]]</f>
        <v>1.7.2.3.50.0.1.03 - Transferências de Recursos do Sistema Único de Saúde - SUS - Transferências dos Estados Decorrentes de Emendas Parlamentares de Bancada</v>
      </c>
    </row>
    <row r="1072" spans="1:21" ht="45" x14ac:dyDescent="0.25">
      <c r="A1072" s="84"/>
      <c r="B1072" s="73"/>
      <c r="C1072" s="26" t="s">
        <v>1558</v>
      </c>
      <c r="D1072" s="26" t="s">
        <v>1565</v>
      </c>
      <c r="E1072" s="26" t="s">
        <v>1567</v>
      </c>
      <c r="F1072" s="26" t="s">
        <v>1568</v>
      </c>
      <c r="G1072" s="26" t="s">
        <v>1564</v>
      </c>
      <c r="H1072" s="26" t="s">
        <v>1561</v>
      </c>
      <c r="I1072" s="26" t="s">
        <v>1561</v>
      </c>
      <c r="J1072" s="26" t="s">
        <v>1564</v>
      </c>
      <c r="K1072" s="21" t="str">
        <f>IF(Tabela813[[#This Row],[C]]&lt;&gt;"",IF(Tabela813[[#This Row],[RED]]&lt;&gt;"",(Tabela813[[#This Row],[RED]] &amp; "."),"") &amp; CONCATENATE(Tabela813[[#This Row],[C]],".",Tabela813[[#This Row],[O]],".",Tabela813[[#This Row],[E]],".",Tabela813[[#This Row],[D1]],".",Tabela813[[#This Row],[D2]],".",Tabela813[[#This Row],[D3]],".",Tabela813[[#This Row],[T]],".",Tabela813[[#This Row],[D4]]),"")</f>
        <v>1.7.2.4.00.0.0.00</v>
      </c>
      <c r="L1072" s="90" t="s">
        <v>449</v>
      </c>
      <c r="M1072" s="21" t="str">
        <f t="shared" si="16"/>
        <v>S</v>
      </c>
      <c r="N1072" s="21">
        <f>IF(VALUE(Tabela813[[#This Row],[RED]]) &gt; 0,1,0) + IF(VALUE(J1072)&gt;0,8,IF(VALUE(I1072)&gt;0,7,IF(VALUE(H1072)&gt;0,6,IF(VALUE(G1072)&gt;0,5,IF(VALUE(F1072)&gt;0,4,IF(VALUE(E1072)&gt;0,3,IF(VALUE(D1072)&gt;0,2,1)))))))</f>
        <v>4</v>
      </c>
      <c r="O1072" s="26" t="s">
        <v>45</v>
      </c>
      <c r="P1072" s="1" t="s">
        <v>450</v>
      </c>
      <c r="Q1072" s="1"/>
      <c r="R1072" s="21"/>
      <c r="S1072" s="7" t="str">
        <f>Tabela813[[#This Row],[NR]]&amp;" - "&amp;Tabela813[[#This Row],[Especificação]]</f>
        <v>1.7.2.4.00.0.0.00 - Transferências de Convênios dos Estados e DF e de Suas Entidades</v>
      </c>
      <c r="T1072" s="7" t="str">
        <f>Tabela813[[#This Row],[NR]]&amp;" - "&amp;Tabela813[[#This Row],[Especificação]]</f>
        <v>1.7.2.4.00.0.0.00 - Transferências de Convênios dos Estados e DF e de Suas Entidades</v>
      </c>
      <c r="U1072" s="7" t="str">
        <f>Tabela813[[#This Row],[NR]]&amp; " - "&amp;Tabela813[[#This Row],[Especificação]]</f>
        <v>1.7.2.4.00.0.0.00 - Transferências de Convênios dos Estados e DF e de Suas Entidades</v>
      </c>
    </row>
    <row r="1073" spans="1:21" ht="45" x14ac:dyDescent="0.25">
      <c r="A1073" s="84"/>
      <c r="B1073" s="73"/>
      <c r="C1073" s="26" t="s">
        <v>1558</v>
      </c>
      <c r="D1073" s="26" t="s">
        <v>1565</v>
      </c>
      <c r="E1073" s="26" t="s">
        <v>1567</v>
      </c>
      <c r="F1073" s="26" t="s">
        <v>1568</v>
      </c>
      <c r="G1073" s="26" t="s">
        <v>1591</v>
      </c>
      <c r="H1073" s="26" t="s">
        <v>1561</v>
      </c>
      <c r="I1073" s="26" t="s">
        <v>1561</v>
      </c>
      <c r="J1073" s="26" t="s">
        <v>1564</v>
      </c>
      <c r="K1073" s="21" t="str">
        <f>IF(Tabela813[[#This Row],[C]]&lt;&gt;"",IF(Tabela813[[#This Row],[RED]]&lt;&gt;"",(Tabela813[[#This Row],[RED]] &amp; "."),"") &amp; CONCATENATE(Tabela813[[#This Row],[C]],".",Tabela813[[#This Row],[O]],".",Tabela813[[#This Row],[E]],".",Tabela813[[#This Row],[D1]],".",Tabela813[[#This Row],[D2]],".",Tabela813[[#This Row],[D3]],".",Tabela813[[#This Row],[T]],".",Tabela813[[#This Row],[D4]]),"")</f>
        <v>1.7.2.4.50.0.0.00</v>
      </c>
      <c r="L1073" s="91" t="s">
        <v>6700</v>
      </c>
      <c r="M1073" s="21" t="str">
        <f t="shared" si="16"/>
        <v>S</v>
      </c>
      <c r="N1073" s="21">
        <f>IF(VALUE(Tabela813[[#This Row],[RED]]) &gt; 0,1,0) + IF(VALUE(J1073)&gt;0,8,IF(VALUE(I1073)&gt;0,7,IF(VALUE(H1073)&gt;0,6,IF(VALUE(G1073)&gt;0,5,IF(VALUE(F1073)&gt;0,4,IF(VALUE(E1073)&gt;0,3,IF(VALUE(D1073)&gt;0,2,1)))))))</f>
        <v>5</v>
      </c>
      <c r="O1073" s="26" t="s">
        <v>55</v>
      </c>
      <c r="P1073" s="1" t="s">
        <v>452</v>
      </c>
      <c r="Q1073" s="1"/>
      <c r="R1073" s="21"/>
      <c r="S1073" s="7" t="str">
        <f>Tabela813[[#This Row],[NR]]&amp;" - "&amp;Tabela813[[#This Row],[Especificação]]</f>
        <v>1.7.2.4.50.0.0.00 - Transferências de Convênios dos Estados e DF para o Sistema Único de Saúde - SUS</v>
      </c>
      <c r="T1073" s="7" t="str">
        <f>Tabela813[[#This Row],[NR]]&amp;" - "&amp;Tabela813[[#This Row],[Especificação]]</f>
        <v>1.7.2.4.50.0.0.00 - Transferências de Convênios dos Estados e DF para o Sistema Único de Saúde - SUS</v>
      </c>
      <c r="U1073" s="7" t="str">
        <f>Tabela813[[#This Row],[NR]]&amp; " - "&amp;Tabela813[[#This Row],[Especificação]]</f>
        <v>1.7.2.4.50.0.0.00 - Transferências de Convênios dos Estados e DF para o Sistema Único de Saúde - SUS</v>
      </c>
    </row>
    <row r="1074" spans="1:21" ht="45" x14ac:dyDescent="0.25">
      <c r="A1074" s="84"/>
      <c r="B1074" s="73"/>
      <c r="C1074" s="26" t="s">
        <v>1558</v>
      </c>
      <c r="D1074" s="26" t="s">
        <v>1565</v>
      </c>
      <c r="E1074" s="26" t="s">
        <v>1567</v>
      </c>
      <c r="F1074" s="26" t="s">
        <v>1568</v>
      </c>
      <c r="G1074" s="26" t="s">
        <v>1591</v>
      </c>
      <c r="H1074" s="26" t="s">
        <v>1561</v>
      </c>
      <c r="I1074" s="26" t="s">
        <v>1558</v>
      </c>
      <c r="J1074" s="26" t="s">
        <v>1564</v>
      </c>
      <c r="K1074" s="21" t="str">
        <f>IF(Tabela813[[#This Row],[C]]&lt;&gt;"",IF(Tabela813[[#This Row],[RED]]&lt;&gt;"",(Tabela813[[#This Row],[RED]] &amp; "."),"") &amp; CONCATENATE(Tabela813[[#This Row],[C]],".",Tabela813[[#This Row],[O]],".",Tabela813[[#This Row],[E]],".",Tabela813[[#This Row],[D1]],".",Tabela813[[#This Row],[D2]],".",Tabela813[[#This Row],[D3]],".",Tabela813[[#This Row],[T]],".",Tabela813[[#This Row],[D4]]),"")</f>
        <v>1.7.2.4.50.0.1.00</v>
      </c>
      <c r="L1074" s="91" t="s">
        <v>3889</v>
      </c>
      <c r="M1074" s="21" t="str">
        <f t="shared" si="16"/>
        <v>S</v>
      </c>
      <c r="N1074" s="21">
        <f>IF(VALUE(Tabela813[[#This Row],[RED]]) &gt; 0,1,0) + IF(VALUE(J1074)&gt;0,8,IF(VALUE(I1074)&gt;0,7,IF(VALUE(H1074)&gt;0,6,IF(VALUE(G1074)&gt;0,5,IF(VALUE(F1074)&gt;0,4,IF(VALUE(E1074)&gt;0,3,IF(VALUE(D1074)&gt;0,2,1)))))))</f>
        <v>7</v>
      </c>
      <c r="O1074" s="26" t="s">
        <v>55</v>
      </c>
      <c r="P1074" s="1" t="s">
        <v>452</v>
      </c>
      <c r="Q1074" s="1"/>
      <c r="R1074" s="21"/>
      <c r="S1074" s="7" t="str">
        <f>Tabela813[[#This Row],[NR]]&amp;" - "&amp;Tabela813[[#This Row],[Especificação]]</f>
        <v>1.7.2.4.50.0.1.00 - Transferências de Convênios dos Estados e DF para o Sistema Único de Saúde - SUS - Principal</v>
      </c>
      <c r="T1074" s="7" t="str">
        <f>Tabela813[[#This Row],[NR]]&amp;" - "&amp;Tabela813[[#This Row],[Especificação]]</f>
        <v>1.7.2.4.50.0.1.00 - Transferências de Convênios dos Estados e DF para o Sistema Único de Saúde - SUS - Principal</v>
      </c>
      <c r="U1074" s="7" t="str">
        <f>Tabela813[[#This Row],[NR]]&amp; " - "&amp;Tabela813[[#This Row],[Especificação]]</f>
        <v>1.7.2.4.50.0.1.00 - Transferências de Convênios dos Estados e DF para o Sistema Único de Saúde - SUS - Principal</v>
      </c>
    </row>
    <row r="1075" spans="1:21" ht="45" x14ac:dyDescent="0.25">
      <c r="A1075" s="7"/>
      <c r="B1075" s="73"/>
      <c r="C1075" s="26" t="s">
        <v>1558</v>
      </c>
      <c r="D1075" s="26" t="s">
        <v>1565</v>
      </c>
      <c r="E1075" s="26" t="s">
        <v>1567</v>
      </c>
      <c r="F1075" s="26" t="s">
        <v>1568</v>
      </c>
      <c r="G1075" s="26" t="s">
        <v>1591</v>
      </c>
      <c r="H1075" s="26" t="s">
        <v>1561</v>
      </c>
      <c r="I1075" s="26" t="s">
        <v>1558</v>
      </c>
      <c r="J1075" s="26" t="s">
        <v>1560</v>
      </c>
      <c r="K1075" s="21" t="str">
        <f>IF(Tabela813[[#This Row],[C]]&lt;&gt;"",IF(Tabela813[[#This Row],[RED]]&lt;&gt;"",(Tabela813[[#This Row],[RED]] &amp; "."),"") &amp; CONCATENATE(Tabela813[[#This Row],[C]],".",Tabela813[[#This Row],[O]],".",Tabela813[[#This Row],[E]],".",Tabela813[[#This Row],[D1]],".",Tabela813[[#This Row],[D2]],".",Tabela813[[#This Row],[D3]],".",Tabela813[[#This Row],[T]],".",Tabela813[[#This Row],[D4]]),"")</f>
        <v>1.7.2.4.50.0.1.01</v>
      </c>
      <c r="L1075" s="27" t="s">
        <v>3889</v>
      </c>
      <c r="M1075" s="21" t="str">
        <f t="shared" si="16"/>
        <v>A</v>
      </c>
      <c r="N1075" s="21">
        <f>IF(VALUE(Tabela813[[#This Row],[RED]]) &gt; 0,1,0) + IF(VALUE(J1075)&gt;0,8,IF(VALUE(I1075)&gt;0,7,IF(VALUE(H1075)&gt;0,6,IF(VALUE(G1075)&gt;0,5,IF(VALUE(F1075)&gt;0,4,IF(VALUE(E1075)&gt;0,3,IF(VALUE(D1075)&gt;0,2,1)))))))</f>
        <v>8</v>
      </c>
      <c r="O1075" s="26" t="s">
        <v>3165</v>
      </c>
      <c r="P1075" s="1" t="s">
        <v>452</v>
      </c>
      <c r="Q1075" s="1"/>
      <c r="R1075" s="21"/>
      <c r="S1075" s="7" t="str">
        <f>Tabela813[[#This Row],[NR]]&amp;" - "&amp;Tabela813[[#This Row],[Especificação]]</f>
        <v>1.7.2.4.50.0.1.01 - Transferências de Convênios dos Estados e DF para o Sistema Único de Saúde - SUS - Principal</v>
      </c>
      <c r="T1075" s="7" t="str">
        <f>Tabela813[[#This Row],[NR]]&amp;" - "&amp;Tabela813[[#This Row],[Especificação]]</f>
        <v>1.7.2.4.50.0.1.01 - Transferências de Convênios dos Estados e DF para o Sistema Único de Saúde - SUS - Principal</v>
      </c>
      <c r="U1075" s="7" t="str">
        <f>Tabela813[[#This Row],[NR]]&amp; " - "&amp;Tabela813[[#This Row],[Especificação]]</f>
        <v>1.7.2.4.50.0.1.01 - Transferências de Convênios dos Estados e DF para o Sistema Único de Saúde - SUS - Principal</v>
      </c>
    </row>
    <row r="1076" spans="1:21" ht="45" x14ac:dyDescent="0.25">
      <c r="A1076" s="297"/>
      <c r="B1076" s="73"/>
      <c r="C1076" s="26" t="s">
        <v>1558</v>
      </c>
      <c r="D1076" s="26" t="s">
        <v>1565</v>
      </c>
      <c r="E1076" s="26" t="s">
        <v>1567</v>
      </c>
      <c r="F1076" s="26" t="s">
        <v>1568</v>
      </c>
      <c r="G1076" s="26" t="s">
        <v>1591</v>
      </c>
      <c r="H1076" s="26" t="s">
        <v>1561</v>
      </c>
      <c r="I1076" s="26" t="s">
        <v>1558</v>
      </c>
      <c r="J1076" s="26" t="s">
        <v>1562</v>
      </c>
      <c r="K1076" s="21" t="str">
        <f>IF(Tabela813[[#This Row],[C]]&lt;&gt;"",IF(Tabela813[[#This Row],[RED]]&lt;&gt;"",(Tabela813[[#This Row],[RED]] &amp; "."),"") &amp; CONCATENATE(Tabela813[[#This Row],[C]],".",Tabela813[[#This Row],[O]],".",Tabela813[[#This Row],[E]],".",Tabela813[[#This Row],[D1]],".",Tabela813[[#This Row],[D2]],".",Tabela813[[#This Row],[D3]],".",Tabela813[[#This Row],[T]],".",Tabela813[[#This Row],[D4]]),"")</f>
        <v>1.7.2.4.50.0.1.02</v>
      </c>
      <c r="L1076" s="27" t="s">
        <v>6701</v>
      </c>
      <c r="M1076" s="21" t="str">
        <f t="shared" si="16"/>
        <v>A</v>
      </c>
      <c r="N1076" s="21">
        <f>IF(VALUE(Tabela813[[#This Row],[RED]]) &gt; 0,1,0) + IF(VALUE(J1076)&gt;0,8,IF(VALUE(I1076)&gt;0,7,IF(VALUE(H1076)&gt;0,6,IF(VALUE(G1076)&gt;0,5,IF(VALUE(F1076)&gt;0,4,IF(VALUE(E1076)&gt;0,3,IF(VALUE(D1076)&gt;0,2,1)))))))</f>
        <v>8</v>
      </c>
      <c r="O1076" s="26" t="s">
        <v>3165</v>
      </c>
      <c r="P1076" s="1" t="s">
        <v>4700</v>
      </c>
      <c r="Q1076" s="1"/>
      <c r="R1076" s="21"/>
      <c r="S1076" s="7" t="str">
        <f>Tabela813[[#This Row],[NR]]&amp;" - "&amp;Tabela813[[#This Row],[Especificação]]</f>
        <v>1.7.2.4.50.0.1.02 - Transferências de Convênios dos Estados e DF para o Sistema Único de Saúde - SUS - Transferências dos Estados Decorrentes de Emendas Parlamentares Individuais</v>
      </c>
      <c r="T1076" s="7" t="str">
        <f>Tabela813[[#This Row],[NR]]&amp;" - "&amp;Tabela813[[#This Row],[Especificação]]</f>
        <v>1.7.2.4.50.0.1.02 - Transferências de Convênios dos Estados e DF para o Sistema Único de Saúde - SUS - Transferências dos Estados Decorrentes de Emendas Parlamentares Individuais</v>
      </c>
      <c r="U1076" s="7" t="str">
        <f>Tabela813[[#This Row],[NR]]&amp; " - "&amp;Tabela813[[#This Row],[Especificação]]</f>
        <v>1.7.2.4.50.0.1.02 - Transferências de Convênios dos Estados e DF para o Sistema Único de Saúde - SUS - Transferências dos Estados Decorrentes de Emendas Parlamentares Individuais</v>
      </c>
    </row>
    <row r="1077" spans="1:21" ht="45" x14ac:dyDescent="0.25">
      <c r="A1077" s="297"/>
      <c r="B1077" s="73"/>
      <c r="C1077" s="26" t="s">
        <v>1558</v>
      </c>
      <c r="D1077" s="26" t="s">
        <v>1565</v>
      </c>
      <c r="E1077" s="26" t="s">
        <v>1567</v>
      </c>
      <c r="F1077" s="26" t="s">
        <v>1568</v>
      </c>
      <c r="G1077" s="26" t="s">
        <v>1591</v>
      </c>
      <c r="H1077" s="26" t="s">
        <v>1561</v>
      </c>
      <c r="I1077" s="26" t="s">
        <v>1558</v>
      </c>
      <c r="J1077" s="26" t="s">
        <v>1571</v>
      </c>
      <c r="K1077" s="21" t="str">
        <f>IF(Tabela813[[#This Row],[C]]&lt;&gt;"",IF(Tabela813[[#This Row],[RED]]&lt;&gt;"",(Tabela813[[#This Row],[RED]] &amp; "."),"") &amp; CONCATENATE(Tabela813[[#This Row],[C]],".",Tabela813[[#This Row],[O]],".",Tabela813[[#This Row],[E]],".",Tabela813[[#This Row],[D1]],".",Tabela813[[#This Row],[D2]],".",Tabela813[[#This Row],[D3]],".",Tabela813[[#This Row],[T]],".",Tabela813[[#This Row],[D4]]),"")</f>
        <v>1.7.2.4.50.0.1.03</v>
      </c>
      <c r="L1077" s="27" t="s">
        <v>3890</v>
      </c>
      <c r="M1077" s="21" t="str">
        <f t="shared" si="16"/>
        <v>A</v>
      </c>
      <c r="N1077" s="21">
        <f>IF(VALUE(Tabela813[[#This Row],[RED]]) &gt; 0,1,0) + IF(VALUE(J1077)&gt;0,8,IF(VALUE(I1077)&gt;0,7,IF(VALUE(H1077)&gt;0,6,IF(VALUE(G1077)&gt;0,5,IF(VALUE(F1077)&gt;0,4,IF(VALUE(E1077)&gt;0,3,IF(VALUE(D1077)&gt;0,2,1)))))))</f>
        <v>8</v>
      </c>
      <c r="O1077" s="26" t="s">
        <v>3165</v>
      </c>
      <c r="P1077" s="1" t="s">
        <v>4701</v>
      </c>
      <c r="Q1077" s="1"/>
      <c r="R1077" s="21"/>
      <c r="S1077" s="7" t="str">
        <f>Tabela813[[#This Row],[NR]]&amp;" - "&amp;Tabela813[[#This Row],[Especificação]]</f>
        <v>1.7.2.4.50.0.1.03 - Transferências de Convênios dos Estados e DF para o Sistema Único de Saúde - SUS - Transferências dos Estados Decorrentes de Emendas Parlamentares de Bancada</v>
      </c>
      <c r="T1077" s="7" t="str">
        <f>Tabela813[[#This Row],[NR]]&amp;" - "&amp;Tabela813[[#This Row],[Especificação]]</f>
        <v>1.7.2.4.50.0.1.03 - Transferências de Convênios dos Estados e DF para o Sistema Único de Saúde - SUS - Transferências dos Estados Decorrentes de Emendas Parlamentares de Bancada</v>
      </c>
      <c r="U1077" s="7" t="str">
        <f>Tabela813[[#This Row],[NR]]&amp; " - "&amp;Tabela813[[#This Row],[Especificação]]</f>
        <v>1.7.2.4.50.0.1.03 - Transferências de Convênios dos Estados e DF para o Sistema Único de Saúde - SUS - Transferências dos Estados Decorrentes de Emendas Parlamentares de Bancada</v>
      </c>
    </row>
    <row r="1078" spans="1:21" ht="45" x14ac:dyDescent="0.25">
      <c r="A1078" s="84"/>
      <c r="B1078" s="73"/>
      <c r="C1078" s="26" t="s">
        <v>1558</v>
      </c>
      <c r="D1078" s="26" t="s">
        <v>1565</v>
      </c>
      <c r="E1078" s="26" t="s">
        <v>1567</v>
      </c>
      <c r="F1078" s="26" t="s">
        <v>1568</v>
      </c>
      <c r="G1078" s="26" t="s">
        <v>1596</v>
      </c>
      <c r="H1078" s="26" t="s">
        <v>1561</v>
      </c>
      <c r="I1078" s="26" t="s">
        <v>1561</v>
      </c>
      <c r="J1078" s="26" t="s">
        <v>1564</v>
      </c>
      <c r="K1078" s="21" t="str">
        <f>IF(Tabela813[[#This Row],[C]]&lt;&gt;"",IF(Tabela813[[#This Row],[RED]]&lt;&gt;"",(Tabela813[[#This Row],[RED]] &amp; "."),"") &amp; CONCATENATE(Tabela813[[#This Row],[C]],".",Tabela813[[#This Row],[O]],".",Tabela813[[#This Row],[E]],".",Tabela813[[#This Row],[D1]],".",Tabela813[[#This Row],[D2]],".",Tabela813[[#This Row],[D3]],".",Tabela813[[#This Row],[T]],".",Tabela813[[#This Row],[D4]]),"")</f>
        <v>1.7.2.4.51.0.0.00</v>
      </c>
      <c r="L1078" s="27" t="s">
        <v>453</v>
      </c>
      <c r="M1078" s="21" t="str">
        <f t="shared" si="16"/>
        <v>S</v>
      </c>
      <c r="N1078" s="21">
        <f>IF(VALUE(Tabela813[[#This Row],[RED]]) &gt; 0,1,0) + IF(VALUE(J1078)&gt;0,8,IF(VALUE(I1078)&gt;0,7,IF(VALUE(H1078)&gt;0,6,IF(VALUE(G1078)&gt;0,5,IF(VALUE(F1078)&gt;0,4,IF(VALUE(E1078)&gt;0,3,IF(VALUE(D1078)&gt;0,2,1)))))))</f>
        <v>5</v>
      </c>
      <c r="O1078" s="26" t="s">
        <v>55</v>
      </c>
      <c r="P1078" s="1" t="s">
        <v>454</v>
      </c>
      <c r="Q1078" s="1"/>
      <c r="R1078" s="21"/>
      <c r="S1078" s="7" t="str">
        <f>Tabela813[[#This Row],[NR]]&amp;" - "&amp;Tabela813[[#This Row],[Especificação]]</f>
        <v>1.7.2.4.51.0.0.00 - Transferências de Convênios dos Estados Destinadas a Programas de Educação</v>
      </c>
      <c r="T1078" s="7" t="str">
        <f>Tabela813[[#This Row],[NR]]&amp;" - "&amp;Tabela813[[#This Row],[Especificação]]</f>
        <v>1.7.2.4.51.0.0.00 - Transferências de Convênios dos Estados Destinadas a Programas de Educação</v>
      </c>
      <c r="U1078" s="7" t="str">
        <f>Tabela813[[#This Row],[NR]]&amp; " - "&amp;Tabela813[[#This Row],[Especificação]]</f>
        <v>1.7.2.4.51.0.0.00 - Transferências de Convênios dos Estados Destinadas a Programas de Educação</v>
      </c>
    </row>
    <row r="1079" spans="1:21" ht="45" x14ac:dyDescent="0.25">
      <c r="A1079" s="84"/>
      <c r="B1079" s="73"/>
      <c r="C1079" s="26" t="s">
        <v>1558</v>
      </c>
      <c r="D1079" s="26" t="s">
        <v>1565</v>
      </c>
      <c r="E1079" s="26" t="s">
        <v>1567</v>
      </c>
      <c r="F1079" s="26" t="s">
        <v>1568</v>
      </c>
      <c r="G1079" s="26" t="s">
        <v>1596</v>
      </c>
      <c r="H1079" s="26" t="s">
        <v>1561</v>
      </c>
      <c r="I1079" s="26" t="s">
        <v>1558</v>
      </c>
      <c r="J1079" s="26" t="s">
        <v>1564</v>
      </c>
      <c r="K1079" s="21" t="str">
        <f>IF(Tabela813[[#This Row],[C]]&lt;&gt;"",IF(Tabela813[[#This Row],[RED]]&lt;&gt;"",(Tabela813[[#This Row],[RED]] &amp; "."),"") &amp; CONCATENATE(Tabela813[[#This Row],[C]],".",Tabela813[[#This Row],[O]],".",Tabela813[[#This Row],[E]],".",Tabela813[[#This Row],[D1]],".",Tabela813[[#This Row],[D2]],".",Tabela813[[#This Row],[D3]],".",Tabela813[[#This Row],[T]],".",Tabela813[[#This Row],[D4]]),"")</f>
        <v>1.7.2.4.51.0.1.00</v>
      </c>
      <c r="L1079" s="27" t="s">
        <v>1381</v>
      </c>
      <c r="M1079" s="21" t="str">
        <f t="shared" si="16"/>
        <v>S</v>
      </c>
      <c r="N1079" s="21">
        <f>IF(VALUE(Tabela813[[#This Row],[RED]]) &gt; 0,1,0) + IF(VALUE(J1079)&gt;0,8,IF(VALUE(I1079)&gt;0,7,IF(VALUE(H1079)&gt;0,6,IF(VALUE(G1079)&gt;0,5,IF(VALUE(F1079)&gt;0,4,IF(VALUE(E1079)&gt;0,3,IF(VALUE(D1079)&gt;0,2,1)))))))</f>
        <v>7</v>
      </c>
      <c r="O1079" s="26" t="s">
        <v>55</v>
      </c>
      <c r="P1079" s="1" t="s">
        <v>454</v>
      </c>
      <c r="Q1079" s="1"/>
      <c r="R1079" s="21"/>
      <c r="S1079" s="7" t="str">
        <f>Tabela813[[#This Row],[NR]]&amp;" - "&amp;Tabela813[[#This Row],[Especificação]]</f>
        <v>1.7.2.4.51.0.1.00 - Transferências de Convênios dos Estados Destinadas a Programas de Educação - Principal</v>
      </c>
      <c r="T1079" s="7" t="str">
        <f>Tabela813[[#This Row],[NR]]&amp;" - "&amp;Tabela813[[#This Row],[Especificação]]</f>
        <v>1.7.2.4.51.0.1.00 - Transferências de Convênios dos Estados Destinadas a Programas de Educação - Principal</v>
      </c>
      <c r="U1079" s="7" t="str">
        <f>Tabela813[[#This Row],[NR]]&amp; " - "&amp;Tabela813[[#This Row],[Especificação]]</f>
        <v>1.7.2.4.51.0.1.00 - Transferências de Convênios dos Estados Destinadas a Programas de Educação - Principal</v>
      </c>
    </row>
    <row r="1080" spans="1:21" ht="45" x14ac:dyDescent="0.25">
      <c r="A1080" s="84"/>
      <c r="B1080" s="73"/>
      <c r="C1080" s="26" t="s">
        <v>1558</v>
      </c>
      <c r="D1080" s="26" t="s">
        <v>1565</v>
      </c>
      <c r="E1080" s="26" t="s">
        <v>1567</v>
      </c>
      <c r="F1080" s="26" t="s">
        <v>1568</v>
      </c>
      <c r="G1080" s="26" t="s">
        <v>1596</v>
      </c>
      <c r="H1080" s="26" t="s">
        <v>1561</v>
      </c>
      <c r="I1080" s="26" t="s">
        <v>1558</v>
      </c>
      <c r="J1080" s="26" t="s">
        <v>1560</v>
      </c>
      <c r="K1080" s="21" t="str">
        <f>IF(Tabela813[[#This Row],[C]]&lt;&gt;"",IF(Tabela813[[#This Row],[RED]]&lt;&gt;"",(Tabela813[[#This Row],[RED]] &amp; "."),"") &amp; CONCATENATE(Tabela813[[#This Row],[C]],".",Tabela813[[#This Row],[O]],".",Tabela813[[#This Row],[E]],".",Tabela813[[#This Row],[D1]],".",Tabela813[[#This Row],[D2]],".",Tabela813[[#This Row],[D3]],".",Tabela813[[#This Row],[T]],".",Tabela813[[#This Row],[D4]]),"")</f>
        <v>1.7.2.4.51.0.1.01</v>
      </c>
      <c r="L1080" s="27" t="s">
        <v>1381</v>
      </c>
      <c r="M1080" s="21" t="str">
        <f t="shared" si="16"/>
        <v>A</v>
      </c>
      <c r="N1080" s="21">
        <f>IF(VALUE(Tabela813[[#This Row],[RED]]) &gt; 0,1,0) + IF(VALUE(J1080)&gt;0,8,IF(VALUE(I1080)&gt;0,7,IF(VALUE(H1080)&gt;0,6,IF(VALUE(G1080)&gt;0,5,IF(VALUE(F1080)&gt;0,4,IF(VALUE(E1080)&gt;0,3,IF(VALUE(D1080)&gt;0,2,1)))))))</f>
        <v>8</v>
      </c>
      <c r="O1080" s="26" t="s">
        <v>3165</v>
      </c>
      <c r="P1080" s="1" t="s">
        <v>454</v>
      </c>
      <c r="Q1080" s="1"/>
      <c r="R1080" s="21"/>
      <c r="S1080" s="7" t="str">
        <f>Tabela813[[#This Row],[NR]]&amp;" - "&amp;Tabela813[[#This Row],[Especificação]]</f>
        <v>1.7.2.4.51.0.1.01 - Transferências de Convênios dos Estados Destinadas a Programas de Educação - Principal</v>
      </c>
      <c r="T1080" s="7" t="str">
        <f>Tabela813[[#This Row],[NR]]&amp;" - "&amp;Tabela813[[#This Row],[Especificação]]</f>
        <v>1.7.2.4.51.0.1.01 - Transferências de Convênios dos Estados Destinadas a Programas de Educação - Principal</v>
      </c>
      <c r="U1080" s="7" t="str">
        <f>Tabela813[[#This Row],[NR]]&amp; " - "&amp;Tabela813[[#This Row],[Especificação]]</f>
        <v>1.7.2.4.51.0.1.01 - Transferências de Convênios dos Estados Destinadas a Programas de Educação - Principal</v>
      </c>
    </row>
    <row r="1081" spans="1:21" ht="45" x14ac:dyDescent="0.25">
      <c r="A1081" s="84"/>
      <c r="B1081" s="73"/>
      <c r="C1081" s="26" t="s">
        <v>1558</v>
      </c>
      <c r="D1081" s="26" t="s">
        <v>1565</v>
      </c>
      <c r="E1081" s="26" t="s">
        <v>1567</v>
      </c>
      <c r="F1081" s="26" t="s">
        <v>1568</v>
      </c>
      <c r="G1081" s="26" t="s">
        <v>1596</v>
      </c>
      <c r="H1081" s="26" t="s">
        <v>1561</v>
      </c>
      <c r="I1081" s="26" t="s">
        <v>1558</v>
      </c>
      <c r="J1081" s="26" t="s">
        <v>1562</v>
      </c>
      <c r="K1081" s="21" t="str">
        <f>IF(Tabela813[[#This Row],[C]]&lt;&gt;"",IF(Tabela813[[#This Row],[RED]]&lt;&gt;"",(Tabela813[[#This Row],[RED]] &amp; "."),"") &amp; CONCATENATE(Tabela813[[#This Row],[C]],".",Tabela813[[#This Row],[O]],".",Tabela813[[#This Row],[E]],".",Tabela813[[#This Row],[D1]],".",Tabela813[[#This Row],[D2]],".",Tabela813[[#This Row],[D3]],".",Tabela813[[#This Row],[T]],".",Tabela813[[#This Row],[D4]]),"")</f>
        <v>1.7.2.4.51.0.1.02</v>
      </c>
      <c r="L1081" s="27" t="s">
        <v>6702</v>
      </c>
      <c r="M1081" s="21" t="str">
        <f t="shared" si="16"/>
        <v>A</v>
      </c>
      <c r="N1081" s="21">
        <f>IF(VALUE(Tabela813[[#This Row],[RED]]) &gt; 0,1,0) + IF(VALUE(J1081)&gt;0,8,IF(VALUE(I1081)&gt;0,7,IF(VALUE(H1081)&gt;0,6,IF(VALUE(G1081)&gt;0,5,IF(VALUE(F1081)&gt;0,4,IF(VALUE(E1081)&gt;0,3,IF(VALUE(D1081)&gt;0,2,1)))))))</f>
        <v>8</v>
      </c>
      <c r="O1081" s="26" t="s">
        <v>3165</v>
      </c>
      <c r="P1081" s="1" t="s">
        <v>4700</v>
      </c>
      <c r="Q1081" s="1"/>
      <c r="R1081" s="21"/>
      <c r="S1081" s="7" t="str">
        <f>Tabela813[[#This Row],[NR]]&amp;" - "&amp;Tabela813[[#This Row],[Especificação]]</f>
        <v>1.7.2.4.51.0.1.02 - Transferências de Convênios dos Estados Destinadas a Programas de Educação - Transferências dos Estados Decorrentes de Emendas Parlamentares Individuais</v>
      </c>
      <c r="T1081" s="7" t="str">
        <f>Tabela813[[#This Row],[NR]]&amp;" - "&amp;Tabela813[[#This Row],[Especificação]]</f>
        <v>1.7.2.4.51.0.1.02 - Transferências de Convênios dos Estados Destinadas a Programas de Educação - Transferências dos Estados Decorrentes de Emendas Parlamentares Individuais</v>
      </c>
      <c r="U1081" s="7" t="str">
        <f>Tabela813[[#This Row],[NR]]&amp; " - "&amp;Tabela813[[#This Row],[Especificação]]</f>
        <v>1.7.2.4.51.0.1.02 - Transferências de Convênios dos Estados Destinadas a Programas de Educação - Transferências dos Estados Decorrentes de Emendas Parlamentares Individuais</v>
      </c>
    </row>
    <row r="1082" spans="1:21" s="53" customFormat="1" ht="45" x14ac:dyDescent="0.25">
      <c r="A1082" s="84"/>
      <c r="B1082" s="73"/>
      <c r="C1082" s="26" t="s">
        <v>1558</v>
      </c>
      <c r="D1082" s="26" t="s">
        <v>1565</v>
      </c>
      <c r="E1082" s="26" t="s">
        <v>1567</v>
      </c>
      <c r="F1082" s="26" t="s">
        <v>1568</v>
      </c>
      <c r="G1082" s="26" t="s">
        <v>1596</v>
      </c>
      <c r="H1082" s="26" t="s">
        <v>1561</v>
      </c>
      <c r="I1082" s="26" t="s">
        <v>1558</v>
      </c>
      <c r="J1082" s="26" t="s">
        <v>1571</v>
      </c>
      <c r="K1082" s="21" t="str">
        <f>IF(Tabela813[[#This Row],[C]]&lt;&gt;"",IF(Tabela813[[#This Row],[RED]]&lt;&gt;"",(Tabela813[[#This Row],[RED]] &amp; "."),"") &amp; CONCATENATE(Tabela813[[#This Row],[C]],".",Tabela813[[#This Row],[O]],".",Tabela813[[#This Row],[E]],".",Tabela813[[#This Row],[D1]],".",Tabela813[[#This Row],[D2]],".",Tabela813[[#This Row],[D3]],".",Tabela813[[#This Row],[T]],".",Tabela813[[#This Row],[D4]]),"")</f>
        <v>1.7.2.4.51.0.1.03</v>
      </c>
      <c r="L1082" s="27" t="s">
        <v>3891</v>
      </c>
      <c r="M1082" s="21" t="str">
        <f t="shared" si="16"/>
        <v>A</v>
      </c>
      <c r="N1082" s="21">
        <f>IF(VALUE(Tabela813[[#This Row],[RED]]) &gt; 0,1,0) + IF(VALUE(J1082)&gt;0,8,IF(VALUE(I1082)&gt;0,7,IF(VALUE(H1082)&gt;0,6,IF(VALUE(G1082)&gt;0,5,IF(VALUE(F1082)&gt;0,4,IF(VALUE(E1082)&gt;0,3,IF(VALUE(D1082)&gt;0,2,1)))))))</f>
        <v>8</v>
      </c>
      <c r="O1082" s="26" t="s">
        <v>3165</v>
      </c>
      <c r="P1082" s="1" t="s">
        <v>4701</v>
      </c>
      <c r="Q1082" s="1"/>
      <c r="R1082" s="21"/>
      <c r="S1082" s="53" t="str">
        <f>Tabela813[[#This Row],[NR]]&amp;" - "&amp;Tabela813[[#This Row],[Especificação]]</f>
        <v>1.7.2.4.51.0.1.03 - Transferências de Convênios dos Estados Destinadas a Programas de Educação - Transferências dos Estados Decorrentes de Emendas Parlamentares de Bancada</v>
      </c>
      <c r="T1082" s="7" t="str">
        <f>Tabela813[[#This Row],[NR]]&amp;" - "&amp;Tabela813[[#This Row],[Especificação]]</f>
        <v>1.7.2.4.51.0.1.03 - Transferências de Convênios dos Estados Destinadas a Programas de Educação - Transferências dos Estados Decorrentes de Emendas Parlamentares de Bancada</v>
      </c>
      <c r="U1082" s="7" t="str">
        <f>Tabela813[[#This Row],[NR]]&amp; " - "&amp;Tabela813[[#This Row],[Especificação]]</f>
        <v>1.7.2.4.51.0.1.03 - Transferências de Convênios dos Estados Destinadas a Programas de Educação - Transferências dos Estados Decorrentes de Emendas Parlamentares de Bancada</v>
      </c>
    </row>
    <row r="1083" spans="1:21" s="53" customFormat="1" ht="45" x14ac:dyDescent="0.25">
      <c r="A1083" s="84"/>
      <c r="B1083" s="73"/>
      <c r="C1083" s="26" t="s">
        <v>1558</v>
      </c>
      <c r="D1083" s="26" t="s">
        <v>1565</v>
      </c>
      <c r="E1083" s="26" t="s">
        <v>1567</v>
      </c>
      <c r="F1083" s="26" t="s">
        <v>1568</v>
      </c>
      <c r="G1083" s="26" t="s">
        <v>1574</v>
      </c>
      <c r="H1083" s="26" t="s">
        <v>1561</v>
      </c>
      <c r="I1083" s="26" t="s">
        <v>1561</v>
      </c>
      <c r="J1083" s="26" t="s">
        <v>1564</v>
      </c>
      <c r="K1083" s="21" t="str">
        <f>IF(Tabela813[[#This Row],[C]]&lt;&gt;"",IF(Tabela813[[#This Row],[RED]]&lt;&gt;"",(Tabela813[[#This Row],[RED]] &amp; "."),"") &amp; CONCATENATE(Tabela813[[#This Row],[C]],".",Tabela813[[#This Row],[O]],".",Tabela813[[#This Row],[E]],".",Tabela813[[#This Row],[D1]],".",Tabela813[[#This Row],[D2]],".",Tabela813[[#This Row],[D3]],".",Tabela813[[#This Row],[T]],".",Tabela813[[#This Row],[D4]]),"")</f>
        <v>1.7.2.4.99.0.0.00</v>
      </c>
      <c r="L1083" s="27" t="s">
        <v>3097</v>
      </c>
      <c r="M1083" s="21" t="str">
        <f t="shared" si="16"/>
        <v>S</v>
      </c>
      <c r="N1083" s="21">
        <f>IF(VALUE(Tabela813[[#This Row],[RED]]) &gt; 0,1,0) + IF(VALUE(J1083)&gt;0,8,IF(VALUE(I1083)&gt;0,7,IF(VALUE(H1083)&gt;0,6,IF(VALUE(G1083)&gt;0,5,IF(VALUE(F1083)&gt;0,4,IF(VALUE(E1083)&gt;0,3,IF(VALUE(D1083)&gt;0,2,1)))))))</f>
        <v>5</v>
      </c>
      <c r="O1083" s="26" t="s">
        <v>51</v>
      </c>
      <c r="P1083" s="1" t="s">
        <v>3098</v>
      </c>
      <c r="Q1083" s="1"/>
      <c r="R1083" s="21"/>
      <c r="S1083" s="53" t="str">
        <f>Tabela813[[#This Row],[NR]]&amp;" - "&amp;Tabela813[[#This Row],[Especificação]]</f>
        <v>1.7.2.4.99.0.0.00 - Outras Transferências de Convênios dos Estados e DF e de Suas Entidades</v>
      </c>
      <c r="T1083" s="7" t="str">
        <f>Tabela813[[#This Row],[NR]]&amp;" - "&amp;Tabela813[[#This Row],[Especificação]]</f>
        <v>1.7.2.4.99.0.0.00 - Outras Transferências de Convênios dos Estados e DF e de Suas Entidades</v>
      </c>
      <c r="U1083" s="7" t="str">
        <f>Tabela813[[#This Row],[NR]]&amp; " - "&amp;Tabela813[[#This Row],[Especificação]]</f>
        <v>1.7.2.4.99.0.0.00 - Outras Transferências de Convênios dos Estados e DF e de Suas Entidades</v>
      </c>
    </row>
    <row r="1084" spans="1:21" s="53" customFormat="1" ht="41.25" customHeight="1" x14ac:dyDescent="0.25">
      <c r="A1084" s="84"/>
      <c r="B1084" s="73"/>
      <c r="C1084" s="26" t="s">
        <v>1558</v>
      </c>
      <c r="D1084" s="26" t="s">
        <v>1565</v>
      </c>
      <c r="E1084" s="26" t="s">
        <v>1567</v>
      </c>
      <c r="F1084" s="26" t="s">
        <v>1568</v>
      </c>
      <c r="G1084" s="26" t="s">
        <v>1574</v>
      </c>
      <c r="H1084" s="26" t="s">
        <v>1561</v>
      </c>
      <c r="I1084" s="26" t="s">
        <v>1558</v>
      </c>
      <c r="J1084" s="26" t="s">
        <v>1564</v>
      </c>
      <c r="K1084" s="21" t="str">
        <f>IF(Tabela813[[#This Row],[C]]&lt;&gt;"",IF(Tabela813[[#This Row],[RED]]&lt;&gt;"",(Tabela813[[#This Row],[RED]] &amp; "."),"") &amp; CONCATENATE(Tabela813[[#This Row],[C]],".",Tabela813[[#This Row],[O]],".",Tabela813[[#This Row],[E]],".",Tabela813[[#This Row],[D1]],".",Tabela813[[#This Row],[D2]],".",Tabela813[[#This Row],[D3]],".",Tabela813[[#This Row],[T]],".",Tabela813[[#This Row],[D4]]),"")</f>
        <v>1.7.2.4.99.0.1.00</v>
      </c>
      <c r="L1084" s="27" t="s">
        <v>3097</v>
      </c>
      <c r="M1084" s="21" t="str">
        <f t="shared" si="16"/>
        <v>S</v>
      </c>
      <c r="N1084" s="21">
        <f>IF(VALUE(Tabela813[[#This Row],[RED]]) &gt; 0,1,0) + IF(VALUE(J1084)&gt;0,8,IF(VALUE(I1084)&gt;0,7,IF(VALUE(H1084)&gt;0,6,IF(VALUE(G1084)&gt;0,5,IF(VALUE(F1084)&gt;0,4,IF(VALUE(E1084)&gt;0,3,IF(VALUE(D1084)&gt;0,2,1)))))))</f>
        <v>7</v>
      </c>
      <c r="O1084" s="26" t="s">
        <v>51</v>
      </c>
      <c r="P1084" s="1" t="s">
        <v>3098</v>
      </c>
      <c r="Q1084" s="1"/>
      <c r="R1084" s="21"/>
      <c r="S1084" s="53" t="str">
        <f>Tabela813[[#This Row],[NR]]&amp;" - "&amp;Tabela813[[#This Row],[Especificação]]</f>
        <v>1.7.2.4.99.0.1.00 - Outras Transferências de Convênios dos Estados e DF e de Suas Entidades</v>
      </c>
      <c r="T1084" s="7" t="str">
        <f>Tabela813[[#This Row],[NR]]&amp;" - "&amp;Tabela813[[#This Row],[Especificação]]</f>
        <v>1.7.2.4.99.0.1.00 - Outras Transferências de Convênios dos Estados e DF e de Suas Entidades</v>
      </c>
      <c r="U1084" s="7" t="str">
        <f>Tabela813[[#This Row],[NR]]&amp; " - "&amp;Tabela813[[#This Row],[Especificação]]</f>
        <v>1.7.2.4.99.0.1.00 - Outras Transferências de Convênios dos Estados e DF e de Suas Entidades</v>
      </c>
    </row>
    <row r="1085" spans="1:21" ht="45" x14ac:dyDescent="0.25">
      <c r="A1085" s="84"/>
      <c r="B1085" s="73"/>
      <c r="C1085" s="26" t="s">
        <v>1558</v>
      </c>
      <c r="D1085" s="26" t="s">
        <v>1565</v>
      </c>
      <c r="E1085" s="26" t="s">
        <v>1567</v>
      </c>
      <c r="F1085" s="26" t="s">
        <v>1568</v>
      </c>
      <c r="G1085" s="26" t="s">
        <v>1574</v>
      </c>
      <c r="H1085" s="26" t="s">
        <v>1561</v>
      </c>
      <c r="I1085" s="26" t="s">
        <v>1558</v>
      </c>
      <c r="J1085" s="26" t="s">
        <v>1560</v>
      </c>
      <c r="K1085" s="21" t="str">
        <f>IF(Tabela813[[#This Row],[C]]&lt;&gt;"",IF(Tabela813[[#This Row],[RED]]&lt;&gt;"",(Tabela813[[#This Row],[RED]] &amp; "."),"") &amp; CONCATENATE(Tabela813[[#This Row],[C]],".",Tabela813[[#This Row],[O]],".",Tabela813[[#This Row],[E]],".",Tabela813[[#This Row],[D1]],".",Tabela813[[#This Row],[D2]],".",Tabela813[[#This Row],[D3]],".",Tabela813[[#This Row],[T]],".",Tabela813[[#This Row],[D4]]),"")</f>
        <v>1.7.2.4.99.0.1.01</v>
      </c>
      <c r="L1085" s="1" t="s">
        <v>3343</v>
      </c>
      <c r="M1085" s="21" t="str">
        <f t="shared" si="16"/>
        <v>A</v>
      </c>
      <c r="N1085" s="21">
        <f>IF(VALUE(Tabela813[[#This Row],[RED]]) &gt; 0,1,0) + IF(VALUE(J1085)&gt;0,8,IF(VALUE(I1085)&gt;0,7,IF(VALUE(H1085)&gt;0,6,IF(VALUE(G1085)&gt;0,5,IF(VALUE(F1085)&gt;0,4,IF(VALUE(E1085)&gt;0,3,IF(VALUE(D1085)&gt;0,2,1)))))))</f>
        <v>8</v>
      </c>
      <c r="O1085" s="26" t="s">
        <v>3165</v>
      </c>
      <c r="P1085" s="1" t="s">
        <v>3098</v>
      </c>
      <c r="Q1085" s="1"/>
      <c r="R1085" s="21"/>
      <c r="S1085" s="7" t="str">
        <f>Tabela813[[#This Row],[NR]]&amp;" - "&amp;Tabela813[[#This Row],[Especificação]]</f>
        <v>1.7.2.4.99.0.1.01 - Outras Transferências de Convênios dos Estados e DF e de Suas Entidades - Principal</v>
      </c>
      <c r="T1085" s="7" t="str">
        <f>Tabela813[[#This Row],[NR]]&amp;" - "&amp;Tabela813[[#This Row],[Especificação]]</f>
        <v>1.7.2.4.99.0.1.01 - Outras Transferências de Convênios dos Estados e DF e de Suas Entidades - Principal</v>
      </c>
      <c r="U1085" s="7" t="str">
        <f>Tabela813[[#This Row],[NR]]&amp; " - "&amp;Tabela813[[#This Row],[Especificação]]</f>
        <v>1.7.2.4.99.0.1.01 - Outras Transferências de Convênios dos Estados e DF e de Suas Entidades - Principal</v>
      </c>
    </row>
    <row r="1086" spans="1:21" ht="45" x14ac:dyDescent="0.25">
      <c r="A1086" s="84"/>
      <c r="B1086" s="73"/>
      <c r="C1086" s="26" t="s">
        <v>1558</v>
      </c>
      <c r="D1086" s="26" t="s">
        <v>1565</v>
      </c>
      <c r="E1086" s="26" t="s">
        <v>1567</v>
      </c>
      <c r="F1086" s="26" t="s">
        <v>1568</v>
      </c>
      <c r="G1086" s="26" t="s">
        <v>1574</v>
      </c>
      <c r="H1086" s="26" t="s">
        <v>1561</v>
      </c>
      <c r="I1086" s="26" t="s">
        <v>1558</v>
      </c>
      <c r="J1086" s="26" t="s">
        <v>1562</v>
      </c>
      <c r="K1086" s="21" t="str">
        <f>IF(Tabela813[[#This Row],[C]]&lt;&gt;"",IF(Tabela813[[#This Row],[RED]]&lt;&gt;"",(Tabela813[[#This Row],[RED]] &amp; "."),"") &amp; CONCATENATE(Tabela813[[#This Row],[C]],".",Tabela813[[#This Row],[O]],".",Tabela813[[#This Row],[E]],".",Tabela813[[#This Row],[D1]],".",Tabela813[[#This Row],[D2]],".",Tabela813[[#This Row],[D3]],".",Tabela813[[#This Row],[T]],".",Tabela813[[#This Row],[D4]]),"")</f>
        <v>1.7.2.4.99.0.1.02</v>
      </c>
      <c r="L1086" s="1" t="s">
        <v>6703</v>
      </c>
      <c r="M1086" s="21" t="str">
        <f t="shared" si="16"/>
        <v>A</v>
      </c>
      <c r="N1086" s="21">
        <f>IF(VALUE(Tabela813[[#This Row],[RED]]) &gt; 0,1,0) + IF(VALUE(J1086)&gt;0,8,IF(VALUE(I1086)&gt;0,7,IF(VALUE(H1086)&gt;0,6,IF(VALUE(G1086)&gt;0,5,IF(VALUE(F1086)&gt;0,4,IF(VALUE(E1086)&gt;0,3,IF(VALUE(D1086)&gt;0,2,1)))))))</f>
        <v>8</v>
      </c>
      <c r="O1086" s="26" t="s">
        <v>3165</v>
      </c>
      <c r="P1086" s="1" t="s">
        <v>4700</v>
      </c>
      <c r="Q1086" s="1"/>
      <c r="R1086" s="21"/>
      <c r="S1086" s="7" t="str">
        <f>Tabela813[[#This Row],[NR]]&amp;" - "&amp;Tabela813[[#This Row],[Especificação]]</f>
        <v>1.7.2.4.99.0.1.02 - Outras Transferências de Convênios dos Estados e DF e de Suas Entidades - Transferências dos Estados Decorrentes de Emendas Parlamentares Individuais</v>
      </c>
      <c r="T1086" s="7" t="str">
        <f>Tabela813[[#This Row],[NR]]&amp;" - "&amp;Tabela813[[#This Row],[Especificação]]</f>
        <v>1.7.2.4.99.0.1.02 - Outras Transferências de Convênios dos Estados e DF e de Suas Entidades - Transferências dos Estados Decorrentes de Emendas Parlamentares Individuais</v>
      </c>
      <c r="U1086" s="7" t="str">
        <f>Tabela813[[#This Row],[NR]]&amp; " - "&amp;Tabela813[[#This Row],[Especificação]]</f>
        <v>1.7.2.4.99.0.1.02 - Outras Transferências de Convênios dos Estados e DF e de Suas Entidades - Transferências dos Estados Decorrentes de Emendas Parlamentares Individuais</v>
      </c>
    </row>
    <row r="1087" spans="1:21" ht="45" x14ac:dyDescent="0.25">
      <c r="A1087" s="7"/>
      <c r="B1087" s="73"/>
      <c r="C1087" s="26" t="s">
        <v>1558</v>
      </c>
      <c r="D1087" s="26" t="s">
        <v>1565</v>
      </c>
      <c r="E1087" s="26" t="s">
        <v>1567</v>
      </c>
      <c r="F1087" s="26" t="s">
        <v>1568</v>
      </c>
      <c r="G1087" s="26" t="s">
        <v>1574</v>
      </c>
      <c r="H1087" s="26" t="s">
        <v>1561</v>
      </c>
      <c r="I1087" s="26" t="s">
        <v>1558</v>
      </c>
      <c r="J1087" s="26" t="s">
        <v>1571</v>
      </c>
      <c r="K1087" s="21" t="str">
        <f>IF(Tabela813[[#This Row],[C]]&lt;&gt;"",IF(Tabela813[[#This Row],[RED]]&lt;&gt;"",(Tabela813[[#This Row],[RED]] &amp; "."),"") &amp; CONCATENATE(Tabela813[[#This Row],[C]],".",Tabela813[[#This Row],[O]],".",Tabela813[[#This Row],[E]],".",Tabela813[[#This Row],[D1]],".",Tabela813[[#This Row],[D2]],".",Tabela813[[#This Row],[D3]],".",Tabela813[[#This Row],[T]],".",Tabela813[[#This Row],[D4]]),"")</f>
        <v>1.7.2.4.99.0.1.03</v>
      </c>
      <c r="L1087" s="1" t="s">
        <v>3991</v>
      </c>
      <c r="M1087" s="21" t="str">
        <f t="shared" si="16"/>
        <v>A</v>
      </c>
      <c r="N1087" s="21">
        <f>IF(VALUE(Tabela813[[#This Row],[RED]]) &gt; 0,1,0) + IF(VALUE(J1087)&gt;0,8,IF(VALUE(I1087)&gt;0,7,IF(VALUE(H1087)&gt;0,6,IF(VALUE(G1087)&gt;0,5,IF(VALUE(F1087)&gt;0,4,IF(VALUE(E1087)&gt;0,3,IF(VALUE(D1087)&gt;0,2,1)))))))</f>
        <v>8</v>
      </c>
      <c r="O1087" s="26" t="s">
        <v>3165</v>
      </c>
      <c r="P1087" s="1" t="s">
        <v>4576</v>
      </c>
      <c r="Q1087" s="1"/>
      <c r="R1087" s="21"/>
      <c r="S1087" s="7" t="str">
        <f>Tabela813[[#This Row],[NR]]&amp;" - "&amp;Tabela813[[#This Row],[Especificação]]</f>
        <v>1.7.2.4.99.0.1.03 - Outras Transferências de Convênios dos Estados e DF e de Suas Entidades - Transferências dos Estados Decorrentes de Emendas Parlamentares de Bancada</v>
      </c>
      <c r="T1087" s="7" t="str">
        <f>Tabela813[[#This Row],[NR]]&amp;" - "&amp;Tabela813[[#This Row],[Especificação]]</f>
        <v>1.7.2.4.99.0.1.03 - Outras Transferências de Convênios dos Estados e DF e de Suas Entidades - Transferências dos Estados Decorrentes de Emendas Parlamentares de Bancada</v>
      </c>
      <c r="U1087" s="7" t="str">
        <f>Tabela813[[#This Row],[NR]]&amp; " - "&amp;Tabela813[[#This Row],[Especificação]]</f>
        <v>1.7.2.4.99.0.1.03 - Outras Transferências de Convênios dos Estados e DF e de Suas Entidades - Transferências dos Estados Decorrentes de Emendas Parlamentares de Bancada</v>
      </c>
    </row>
    <row r="1088" spans="1:21" x14ac:dyDescent="0.25">
      <c r="A1088" s="84"/>
      <c r="B1088" s="73"/>
      <c r="C1088" s="26" t="s">
        <v>1558</v>
      </c>
      <c r="D1088" s="26" t="s">
        <v>1565</v>
      </c>
      <c r="E1088" s="26" t="s">
        <v>1567</v>
      </c>
      <c r="F1088" s="26" t="s">
        <v>1570</v>
      </c>
      <c r="G1088" s="26" t="s">
        <v>1564</v>
      </c>
      <c r="H1088" s="26" t="s">
        <v>1561</v>
      </c>
      <c r="I1088" s="26" t="s">
        <v>1561</v>
      </c>
      <c r="J1088" s="26" t="s">
        <v>1564</v>
      </c>
      <c r="K1088" s="21" t="str">
        <f>IF(Tabela813[[#This Row],[C]]&lt;&gt;"",IF(Tabela813[[#This Row],[RED]]&lt;&gt;"",(Tabela813[[#This Row],[RED]] &amp; "."),"") &amp; CONCATENATE(Tabela813[[#This Row],[C]],".",Tabela813[[#This Row],[O]],".",Tabela813[[#This Row],[E]],".",Tabela813[[#This Row],[D1]],".",Tabela813[[#This Row],[D2]],".",Tabela813[[#This Row],[D3]],".",Tabela813[[#This Row],[T]],".",Tabela813[[#This Row],[D4]]),"")</f>
        <v>1.7.2.9.00.0.0.00</v>
      </c>
      <c r="L1088" s="1" t="s">
        <v>455</v>
      </c>
      <c r="M1088" s="21" t="str">
        <f t="shared" si="16"/>
        <v>S</v>
      </c>
      <c r="N1088" s="21">
        <f>IF(VALUE(Tabela813[[#This Row],[RED]]) &gt; 0,1,0) + IF(VALUE(J1088)&gt;0,8,IF(VALUE(I1088)&gt;0,7,IF(VALUE(H1088)&gt;0,6,IF(VALUE(G1088)&gt;0,5,IF(VALUE(F1088)&gt;0,4,IF(VALUE(E1088)&gt;0,3,IF(VALUE(D1088)&gt;0,2,1)))))))</f>
        <v>4</v>
      </c>
      <c r="O1088" s="26" t="s">
        <v>45</v>
      </c>
      <c r="P1088" s="1" t="s">
        <v>3099</v>
      </c>
      <c r="Q1088" s="1"/>
      <c r="R1088" s="21"/>
      <c r="S1088" s="7" t="str">
        <f>Tabela813[[#This Row],[NR]]&amp;" - "&amp;Tabela813[[#This Row],[Especificação]]</f>
        <v>1.7.2.9.00.0.0.00 - Outras Transferências dos Estados e Distrito Federal</v>
      </c>
      <c r="T1088" s="7" t="str">
        <f>Tabela813[[#This Row],[NR]]&amp;" - "&amp;Tabela813[[#This Row],[Especificação]]</f>
        <v>1.7.2.9.00.0.0.00 - Outras Transferências dos Estados e Distrito Federal</v>
      </c>
      <c r="U1088" s="7" t="str">
        <f>Tabela813[[#This Row],[NR]]&amp; " - "&amp;Tabela813[[#This Row],[Especificação]]</f>
        <v>1.7.2.9.00.0.0.00 - Outras Transferências dos Estados e Distrito Federal</v>
      </c>
    </row>
    <row r="1089" spans="1:21" ht="54.75" customHeight="1" x14ac:dyDescent="0.25">
      <c r="A1089" s="84"/>
      <c r="B1089" s="73"/>
      <c r="C1089" s="26" t="s">
        <v>1558</v>
      </c>
      <c r="D1089" s="26" t="s">
        <v>1565</v>
      </c>
      <c r="E1089" s="26" t="s">
        <v>1567</v>
      </c>
      <c r="F1089" s="26" t="s">
        <v>1570</v>
      </c>
      <c r="G1089" s="26" t="s">
        <v>1591</v>
      </c>
      <c r="H1089" s="26" t="s">
        <v>1561</v>
      </c>
      <c r="I1089" s="26" t="s">
        <v>1561</v>
      </c>
      <c r="J1089" s="26" t="s">
        <v>1564</v>
      </c>
      <c r="K1089" s="21" t="str">
        <f>IF(Tabela813[[#This Row],[C]]&lt;&gt;"",IF(Tabela813[[#This Row],[RED]]&lt;&gt;"",(Tabela813[[#This Row],[RED]] &amp; "."),"") &amp; CONCATENATE(Tabela813[[#This Row],[C]],".",Tabela813[[#This Row],[O]],".",Tabela813[[#This Row],[E]],".",Tabela813[[#This Row],[D1]],".",Tabela813[[#This Row],[D2]],".",Tabela813[[#This Row],[D3]],".",Tabela813[[#This Row],[T]],".",Tabela813[[#This Row],[D4]]),"")</f>
        <v>1.7.2.9.50.0.0.00</v>
      </c>
      <c r="L1089" s="1" t="s">
        <v>456</v>
      </c>
      <c r="M1089" s="21" t="str">
        <f t="shared" si="16"/>
        <v>S</v>
      </c>
      <c r="N1089" s="21">
        <f>IF(VALUE(Tabela813[[#This Row],[RED]]) &gt; 0,1,0) + IF(VALUE(J1089)&gt;0,8,IF(VALUE(I1089)&gt;0,7,IF(VALUE(H1089)&gt;0,6,IF(VALUE(G1089)&gt;0,5,IF(VALUE(F1089)&gt;0,4,IF(VALUE(E1089)&gt;0,3,IF(VALUE(D1089)&gt;0,2,1)))))))</f>
        <v>5</v>
      </c>
      <c r="O1089" s="26" t="s">
        <v>55</v>
      </c>
      <c r="P1089" s="1" t="s">
        <v>457</v>
      </c>
      <c r="Q1089" s="1"/>
      <c r="R1089" s="21"/>
      <c r="S1089" s="7" t="str">
        <f>Tabela813[[#This Row],[NR]]&amp;" - "&amp;Tabela813[[#This Row],[Especificação]]</f>
        <v>1.7.2.9.50.0.0.00 - Transferências de Estados a Consórcios Públicos</v>
      </c>
      <c r="T1089" s="7" t="str">
        <f>Tabela813[[#This Row],[NR]]&amp;" - "&amp;Tabela813[[#This Row],[Especificação]]</f>
        <v>1.7.2.9.50.0.0.00 - Transferências de Estados a Consórcios Públicos</v>
      </c>
      <c r="U1089" s="7" t="str">
        <f>Tabela813[[#This Row],[NR]]&amp; " - "&amp;Tabela813[[#This Row],[Especificação]]</f>
        <v>1.7.2.9.50.0.0.00 - Transferências de Estados a Consórcios Públicos</v>
      </c>
    </row>
    <row r="1090" spans="1:21" x14ac:dyDescent="0.25">
      <c r="A1090" s="84"/>
      <c r="B1090" s="73"/>
      <c r="C1090" s="26" t="s">
        <v>1558</v>
      </c>
      <c r="D1090" s="26" t="s">
        <v>1565</v>
      </c>
      <c r="E1090" s="26" t="s">
        <v>1567</v>
      </c>
      <c r="F1090" s="26" t="s">
        <v>1570</v>
      </c>
      <c r="G1090" s="26" t="s">
        <v>1591</v>
      </c>
      <c r="H1090" s="26" t="s">
        <v>1561</v>
      </c>
      <c r="I1090" s="26" t="s">
        <v>1558</v>
      </c>
      <c r="J1090" s="26" t="s">
        <v>1564</v>
      </c>
      <c r="K1090" s="21" t="str">
        <f>IF(Tabela813[[#This Row],[C]]&lt;&gt;"",IF(Tabela813[[#This Row],[RED]]&lt;&gt;"",(Tabela813[[#This Row],[RED]] &amp; "."),"") &amp; CONCATENATE(Tabela813[[#This Row],[C]],".",Tabela813[[#This Row],[O]],".",Tabela813[[#This Row],[E]],".",Tabela813[[#This Row],[D1]],".",Tabela813[[#This Row],[D2]],".",Tabela813[[#This Row],[D3]],".",Tabela813[[#This Row],[T]],".",Tabela813[[#This Row],[D4]]),"")</f>
        <v>1.7.2.9.50.0.1.00</v>
      </c>
      <c r="L1090" s="27" t="s">
        <v>1382</v>
      </c>
      <c r="M1090" s="21" t="str">
        <f t="shared" si="16"/>
        <v>A</v>
      </c>
      <c r="N1090" s="21">
        <f>IF(VALUE(Tabela813[[#This Row],[RED]]) &gt; 0,1,0) + IF(VALUE(J1090)&gt;0,8,IF(VALUE(I1090)&gt;0,7,IF(VALUE(H1090)&gt;0,6,IF(VALUE(G1090)&gt;0,5,IF(VALUE(F1090)&gt;0,4,IF(VALUE(E1090)&gt;0,3,IF(VALUE(D1090)&gt;0,2,1)))))))</f>
        <v>7</v>
      </c>
      <c r="O1090" s="26" t="s">
        <v>55</v>
      </c>
      <c r="P1090" s="1" t="s">
        <v>457</v>
      </c>
      <c r="Q1090" s="1"/>
      <c r="R1090" s="21"/>
      <c r="S1090" s="7" t="str">
        <f>Tabela813[[#This Row],[NR]]&amp;" - "&amp;Tabela813[[#This Row],[Especificação]]</f>
        <v>1.7.2.9.50.0.1.00 - Transferências de Estados a Consórcios Públicos - Principal</v>
      </c>
      <c r="T1090" s="7" t="str">
        <f>Tabela813[[#This Row],[NR]]&amp;" - "&amp;Tabela813[[#This Row],[Especificação]]</f>
        <v>1.7.2.9.50.0.1.00 - Transferências de Estados a Consórcios Públicos - Principal</v>
      </c>
      <c r="U1090" s="7" t="str">
        <f>Tabela813[[#This Row],[NR]]&amp; " - "&amp;Tabela813[[#This Row],[Especificação]]</f>
        <v>1.7.2.9.50.0.1.00 - Transferências de Estados a Consórcios Públicos - Principal</v>
      </c>
    </row>
    <row r="1091" spans="1:21" ht="27" customHeight="1" x14ac:dyDescent="0.25">
      <c r="A1091" s="297"/>
      <c r="B1091" s="73"/>
      <c r="C1091" s="26" t="s">
        <v>1558</v>
      </c>
      <c r="D1091" s="26" t="s">
        <v>1565</v>
      </c>
      <c r="E1091" s="26" t="s">
        <v>1567</v>
      </c>
      <c r="F1091" s="26" t="s">
        <v>1570</v>
      </c>
      <c r="G1091" s="26" t="s">
        <v>1596</v>
      </c>
      <c r="H1091" s="26" t="s">
        <v>1561</v>
      </c>
      <c r="I1091" s="26" t="s">
        <v>1561</v>
      </c>
      <c r="J1091" s="26" t="s">
        <v>1564</v>
      </c>
      <c r="K1091" s="21" t="str">
        <f>IF(Tabela813[[#This Row],[C]]&lt;&gt;"",IF(Tabela813[[#This Row],[RED]]&lt;&gt;"",(Tabela813[[#This Row],[RED]] &amp; "."),"") &amp; CONCATENATE(Tabela813[[#This Row],[C]],".",Tabela813[[#This Row],[O]],".",Tabela813[[#This Row],[E]],".",Tabela813[[#This Row],[D1]],".",Tabela813[[#This Row],[D2]],".",Tabela813[[#This Row],[D3]],".",Tabela813[[#This Row],[T]],".",Tabela813[[#This Row],[D4]]),"")</f>
        <v>1.7.2.9.51.0.0.00</v>
      </c>
      <c r="L1091" s="27" t="s">
        <v>3892</v>
      </c>
      <c r="M1091" s="21" t="str">
        <f t="shared" si="16"/>
        <v>S</v>
      </c>
      <c r="N1091" s="21">
        <f>IF(VALUE(Tabela813[[#This Row],[RED]]) &gt; 0,1,0) + IF(VALUE(J1091)&gt;0,8,IF(VALUE(I1091)&gt;0,7,IF(VALUE(H1091)&gt;0,6,IF(VALUE(G1091)&gt;0,5,IF(VALUE(F1091)&gt;0,4,IF(VALUE(E1091)&gt;0,3,IF(VALUE(D1091)&gt;0,2,1)))))))</f>
        <v>5</v>
      </c>
      <c r="O1091" s="26" t="s">
        <v>55</v>
      </c>
      <c r="P1091" s="1" t="s">
        <v>459</v>
      </c>
      <c r="Q1091" s="1"/>
      <c r="R1091" s="21"/>
      <c r="S1091" s="7" t="str">
        <f>Tabela813[[#This Row],[NR]]&amp;" - "&amp;Tabela813[[#This Row],[Especificação]]</f>
        <v>1.7.2.9.51.0.0.00 - Transferências de Estados Destinadas à Assistência Social</v>
      </c>
      <c r="T1091" s="7" t="str">
        <f>Tabela813[[#This Row],[NR]]&amp;" - "&amp;Tabela813[[#This Row],[Especificação]]</f>
        <v>1.7.2.9.51.0.0.00 - Transferências de Estados Destinadas à Assistência Social</v>
      </c>
      <c r="U1091" s="7" t="str">
        <f>Tabela813[[#This Row],[NR]]&amp; " - "&amp;Tabela813[[#This Row],[Especificação]]</f>
        <v>1.7.2.9.51.0.0.00 - Transferências de Estados Destinadas à Assistência Social</v>
      </c>
    </row>
    <row r="1092" spans="1:21" ht="35.25" customHeight="1" x14ac:dyDescent="0.25">
      <c r="A1092" s="297"/>
      <c r="B1092" s="73"/>
      <c r="C1092" s="26" t="s">
        <v>1558</v>
      </c>
      <c r="D1092" s="26" t="s">
        <v>1565</v>
      </c>
      <c r="E1092" s="26" t="s">
        <v>1567</v>
      </c>
      <c r="F1092" s="26" t="s">
        <v>1570</v>
      </c>
      <c r="G1092" s="26" t="s">
        <v>1596</v>
      </c>
      <c r="H1092" s="26" t="s">
        <v>1561</v>
      </c>
      <c r="I1092" s="26" t="s">
        <v>1558</v>
      </c>
      <c r="J1092" s="26" t="s">
        <v>1564</v>
      </c>
      <c r="K1092" s="21" t="str">
        <f>IF(Tabela813[[#This Row],[C]]&lt;&gt;"",IF(Tabela813[[#This Row],[RED]]&lt;&gt;"",(Tabela813[[#This Row],[RED]] &amp; "."),"") &amp; CONCATENATE(Tabela813[[#This Row],[C]],".",Tabela813[[#This Row],[O]],".",Tabela813[[#This Row],[E]],".",Tabela813[[#This Row],[D1]],".",Tabela813[[#This Row],[D2]],".",Tabela813[[#This Row],[D3]],".",Tabela813[[#This Row],[T]],".",Tabela813[[#This Row],[D4]]),"")</f>
        <v>1.7.2.9.51.0.1.00</v>
      </c>
      <c r="L1092" s="27" t="s">
        <v>3893</v>
      </c>
      <c r="M1092" s="21" t="str">
        <f t="shared" si="16"/>
        <v>S</v>
      </c>
      <c r="N1092" s="21">
        <f>IF(VALUE(Tabela813[[#This Row],[RED]]) &gt; 0,1,0) + IF(VALUE(J1092)&gt;0,8,IF(VALUE(I1092)&gt;0,7,IF(VALUE(H1092)&gt;0,6,IF(VALUE(G1092)&gt;0,5,IF(VALUE(F1092)&gt;0,4,IF(VALUE(E1092)&gt;0,3,IF(VALUE(D1092)&gt;0,2,1)))))))</f>
        <v>7</v>
      </c>
      <c r="O1092" s="26" t="s">
        <v>55</v>
      </c>
      <c r="P1092" s="1" t="s">
        <v>459</v>
      </c>
      <c r="Q1092" s="1"/>
      <c r="R1092" s="21"/>
      <c r="S1092" s="7" t="str">
        <f>Tabela813[[#This Row],[NR]]&amp;" - "&amp;Tabela813[[#This Row],[Especificação]]</f>
        <v>1.7.2.9.51.0.1.00 - Transferências de Estados Destinadas à Assistência Social - Principal</v>
      </c>
      <c r="T1092" s="7" t="str">
        <f>Tabela813[[#This Row],[NR]]&amp;" - "&amp;Tabela813[[#This Row],[Especificação]]</f>
        <v>1.7.2.9.51.0.1.00 - Transferências de Estados Destinadas à Assistência Social - Principal</v>
      </c>
      <c r="U1092" s="7" t="str">
        <f>Tabela813[[#This Row],[NR]]&amp; " - "&amp;Tabela813[[#This Row],[Especificação]]</f>
        <v>1.7.2.9.51.0.1.00 - Transferências de Estados Destinadas à Assistência Social - Principal</v>
      </c>
    </row>
    <row r="1093" spans="1:21" x14ac:dyDescent="0.25">
      <c r="A1093" s="84"/>
      <c r="B1093" s="73"/>
      <c r="C1093" s="26" t="s">
        <v>1558</v>
      </c>
      <c r="D1093" s="26" t="s">
        <v>1565</v>
      </c>
      <c r="E1093" s="26" t="s">
        <v>1567</v>
      </c>
      <c r="F1093" s="26" t="s">
        <v>1570</v>
      </c>
      <c r="G1093" s="26" t="s">
        <v>1596</v>
      </c>
      <c r="H1093" s="26" t="s">
        <v>1561</v>
      </c>
      <c r="I1093" s="26" t="s">
        <v>1558</v>
      </c>
      <c r="J1093" s="26" t="s">
        <v>1560</v>
      </c>
      <c r="K1093" s="21" t="str">
        <f>IF(Tabela813[[#This Row],[C]]&lt;&gt;"",IF(Tabela813[[#This Row],[RED]]&lt;&gt;"",(Tabela813[[#This Row],[RED]] &amp; "."),"") &amp; CONCATENATE(Tabela813[[#This Row],[C]],".",Tabela813[[#This Row],[O]],".",Tabela813[[#This Row],[E]],".",Tabela813[[#This Row],[D1]],".",Tabela813[[#This Row],[D2]],".",Tabela813[[#This Row],[D3]],".",Tabela813[[#This Row],[T]],".",Tabela813[[#This Row],[D4]]),"")</f>
        <v>1.7.2.9.51.0.1.01</v>
      </c>
      <c r="L1093" s="27" t="s">
        <v>3893</v>
      </c>
      <c r="M1093" s="21" t="str">
        <f t="shared" si="16"/>
        <v>A</v>
      </c>
      <c r="N1093" s="21">
        <f>IF(VALUE(Tabela813[[#This Row],[RED]]) &gt; 0,1,0) + IF(VALUE(J1093)&gt;0,8,IF(VALUE(I1093)&gt;0,7,IF(VALUE(H1093)&gt;0,6,IF(VALUE(G1093)&gt;0,5,IF(VALUE(F1093)&gt;0,4,IF(VALUE(E1093)&gt;0,3,IF(VALUE(D1093)&gt;0,2,1)))))))</f>
        <v>8</v>
      </c>
      <c r="O1093" s="26" t="s">
        <v>3165</v>
      </c>
      <c r="P1093" s="1" t="s">
        <v>459</v>
      </c>
      <c r="Q1093" s="1"/>
      <c r="R1093" s="21"/>
      <c r="S1093" s="7" t="str">
        <f>Tabela813[[#This Row],[NR]]&amp;" - "&amp;Tabela813[[#This Row],[Especificação]]</f>
        <v>1.7.2.9.51.0.1.01 - Transferências de Estados Destinadas à Assistência Social - Principal</v>
      </c>
      <c r="T1093" s="7" t="str">
        <f>Tabela813[[#This Row],[NR]]&amp;" - "&amp;Tabela813[[#This Row],[Especificação]]</f>
        <v>1.7.2.9.51.0.1.01 - Transferências de Estados Destinadas à Assistência Social - Principal</v>
      </c>
      <c r="U1093" s="7" t="str">
        <f>Tabela813[[#This Row],[NR]]&amp; " - "&amp;Tabela813[[#This Row],[Especificação]]</f>
        <v>1.7.2.9.51.0.1.01 - Transferências de Estados Destinadas à Assistência Social - Principal</v>
      </c>
    </row>
    <row r="1094" spans="1:21" ht="30" x14ac:dyDescent="0.25">
      <c r="A1094" s="84"/>
      <c r="B1094" s="73"/>
      <c r="C1094" s="26" t="s">
        <v>1558</v>
      </c>
      <c r="D1094" s="26" t="s">
        <v>1565</v>
      </c>
      <c r="E1094" s="26" t="s">
        <v>1567</v>
      </c>
      <c r="F1094" s="26" t="s">
        <v>1570</v>
      </c>
      <c r="G1094" s="26" t="s">
        <v>1596</v>
      </c>
      <c r="H1094" s="26" t="s">
        <v>1561</v>
      </c>
      <c r="I1094" s="26" t="s">
        <v>1558</v>
      </c>
      <c r="J1094" s="26" t="s">
        <v>1562</v>
      </c>
      <c r="K1094" s="21" t="str">
        <f>IF(Tabela813[[#This Row],[C]]&lt;&gt;"",IF(Tabela813[[#This Row],[RED]]&lt;&gt;"",(Tabela813[[#This Row],[RED]] &amp; "."),"") &amp; CONCATENATE(Tabela813[[#This Row],[C]],".",Tabela813[[#This Row],[O]],".",Tabela813[[#This Row],[E]],".",Tabela813[[#This Row],[D1]],".",Tabela813[[#This Row],[D2]],".",Tabela813[[#This Row],[D3]],".",Tabela813[[#This Row],[T]],".",Tabela813[[#This Row],[D4]]),"")</f>
        <v>1.7.2.9.51.0.1.02</v>
      </c>
      <c r="L1094" s="27" t="s">
        <v>4702</v>
      </c>
      <c r="M1094" s="21" t="str">
        <f t="shared" si="16"/>
        <v>A</v>
      </c>
      <c r="N1094" s="21">
        <f>IF(VALUE(Tabela813[[#This Row],[RED]]) &gt; 0,1,0) + IF(VALUE(J1094)&gt;0,8,IF(VALUE(I1094)&gt;0,7,IF(VALUE(H1094)&gt;0,6,IF(VALUE(G1094)&gt;0,5,IF(VALUE(F1094)&gt;0,4,IF(VALUE(E1094)&gt;0,3,IF(VALUE(D1094)&gt;0,2,1)))))))</f>
        <v>8</v>
      </c>
      <c r="O1094" s="26" t="s">
        <v>3165</v>
      </c>
      <c r="P1094" s="1" t="s">
        <v>4700</v>
      </c>
      <c r="Q1094" s="1"/>
      <c r="R1094" s="21"/>
      <c r="S1094" s="7" t="str">
        <f>Tabela813[[#This Row],[NR]]&amp;" - "&amp;Tabela813[[#This Row],[Especificação]]</f>
        <v>1.7.2.9.51.0.1.02 - Transferências de Estados Destinadas à Assistência Social - Transferências dos Estados Decorrentes de Emendas Parlamentares Individuais</v>
      </c>
      <c r="T1094" s="7" t="str">
        <f>Tabela813[[#This Row],[NR]]&amp;" - "&amp;Tabela813[[#This Row],[Especificação]]</f>
        <v>1.7.2.9.51.0.1.02 - Transferências de Estados Destinadas à Assistência Social - Transferências dos Estados Decorrentes de Emendas Parlamentares Individuais</v>
      </c>
      <c r="U1094" s="7" t="str">
        <f>Tabela813[[#This Row],[NR]]&amp; " - "&amp;Tabela813[[#This Row],[Especificação]]</f>
        <v>1.7.2.9.51.0.1.02 - Transferências de Estados Destinadas à Assistência Social - Transferências dos Estados Decorrentes de Emendas Parlamentares Individuais</v>
      </c>
    </row>
    <row r="1095" spans="1:21" ht="30" x14ac:dyDescent="0.25">
      <c r="A1095" s="84"/>
      <c r="B1095" s="73"/>
      <c r="C1095" s="26" t="s">
        <v>1558</v>
      </c>
      <c r="D1095" s="26" t="s">
        <v>1565</v>
      </c>
      <c r="E1095" s="26" t="s">
        <v>1567</v>
      </c>
      <c r="F1095" s="26" t="s">
        <v>1570</v>
      </c>
      <c r="G1095" s="26" t="s">
        <v>1596</v>
      </c>
      <c r="H1095" s="26" t="s">
        <v>1561</v>
      </c>
      <c r="I1095" s="26" t="s">
        <v>1558</v>
      </c>
      <c r="J1095" s="26" t="s">
        <v>1571</v>
      </c>
      <c r="K1095" s="21" t="str">
        <f>IF(Tabela813[[#This Row],[C]]&lt;&gt;"",IF(Tabela813[[#This Row],[RED]]&lt;&gt;"",(Tabela813[[#This Row],[RED]] &amp; "."),"") &amp; CONCATENATE(Tabela813[[#This Row],[C]],".",Tabela813[[#This Row],[O]],".",Tabela813[[#This Row],[E]],".",Tabela813[[#This Row],[D1]],".",Tabela813[[#This Row],[D2]],".",Tabela813[[#This Row],[D3]],".",Tabela813[[#This Row],[T]],".",Tabela813[[#This Row],[D4]]),"")</f>
        <v>1.7.2.9.51.0.1.03</v>
      </c>
      <c r="L1095" s="27" t="s">
        <v>3894</v>
      </c>
      <c r="M1095" s="21" t="str">
        <f t="shared" ref="M1095:M1160" si="17">IF(N1095 &lt; N1096,"S","A")</f>
        <v>A</v>
      </c>
      <c r="N1095" s="21">
        <f>IF(VALUE(Tabela813[[#This Row],[RED]]) &gt; 0,1,0) + IF(VALUE(J1095)&gt;0,8,IF(VALUE(I1095)&gt;0,7,IF(VALUE(H1095)&gt;0,6,IF(VALUE(G1095)&gt;0,5,IF(VALUE(F1095)&gt;0,4,IF(VALUE(E1095)&gt;0,3,IF(VALUE(D1095)&gt;0,2,1)))))))</f>
        <v>8</v>
      </c>
      <c r="O1095" s="26" t="s">
        <v>3165</v>
      </c>
      <c r="P1095" s="1" t="s">
        <v>4701</v>
      </c>
      <c r="Q1095" s="1"/>
      <c r="R1095" s="21"/>
      <c r="S1095" s="7" t="str">
        <f>Tabela813[[#This Row],[NR]]&amp;" - "&amp;Tabela813[[#This Row],[Especificação]]</f>
        <v>1.7.2.9.51.0.1.03 - Transferências de Estados Destinadas à Assistência Social - Transferências dos Estados Decorrentes de Emendas Parlamentares de Bancada</v>
      </c>
      <c r="T1095" s="7" t="str">
        <f>Tabela813[[#This Row],[NR]]&amp;" - "&amp;Tabela813[[#This Row],[Especificação]]</f>
        <v>1.7.2.9.51.0.1.03 - Transferências de Estados Destinadas à Assistência Social - Transferências dos Estados Decorrentes de Emendas Parlamentares de Bancada</v>
      </c>
      <c r="U1095" s="7" t="str">
        <f>Tabela813[[#This Row],[NR]]&amp; " - "&amp;Tabela813[[#This Row],[Especificação]]</f>
        <v>1.7.2.9.51.0.1.03 - Transferências de Estados Destinadas à Assistência Social - Transferências dos Estados Decorrentes de Emendas Parlamentares de Bancada</v>
      </c>
    </row>
    <row r="1096" spans="1:21" ht="45" x14ac:dyDescent="0.25">
      <c r="A1096" s="84"/>
      <c r="B1096" s="73"/>
      <c r="C1096" s="26" t="s">
        <v>1558</v>
      </c>
      <c r="D1096" s="26" t="s">
        <v>1565</v>
      </c>
      <c r="E1096" s="26" t="s">
        <v>1567</v>
      </c>
      <c r="F1096" s="26" t="s">
        <v>1570</v>
      </c>
      <c r="G1096" s="26" t="s">
        <v>1598</v>
      </c>
      <c r="H1096" s="26" t="s">
        <v>1561</v>
      </c>
      <c r="I1096" s="26" t="s">
        <v>1561</v>
      </c>
      <c r="J1096" s="26" t="s">
        <v>1564</v>
      </c>
      <c r="K1096" s="21" t="str">
        <f>IF(Tabela813[[#This Row],[C]]&lt;&gt;"",IF(Tabela813[[#This Row],[RED]]&lt;&gt;"",(Tabela813[[#This Row],[RED]] &amp; "."),"") &amp; CONCATENATE(Tabela813[[#This Row],[C]],".",Tabela813[[#This Row],[O]],".",Tabela813[[#This Row],[E]],".",Tabela813[[#This Row],[D1]],".",Tabela813[[#This Row],[D2]],".",Tabela813[[#This Row],[D3]],".",Tabela813[[#This Row],[T]],".",Tabela813[[#This Row],[D4]]),"")</f>
        <v>1.7.2.9.52.0.0.00</v>
      </c>
      <c r="L1096" s="27" t="s">
        <v>718</v>
      </c>
      <c r="M1096" s="21" t="str">
        <f t="shared" si="17"/>
        <v>S</v>
      </c>
      <c r="N1096" s="21">
        <f>IF(VALUE(Tabela813[[#This Row],[RED]]) &gt; 0,1,0) + IF(VALUE(J1096)&gt;0,8,IF(VALUE(I1096)&gt;0,7,IF(VALUE(H1096)&gt;0,6,IF(VALUE(G1096)&gt;0,5,IF(VALUE(F1096)&gt;0,4,IF(VALUE(E1096)&gt;0,3,IF(VALUE(D1096)&gt;0,2,1)))))))</f>
        <v>5</v>
      </c>
      <c r="O1096" s="26" t="s">
        <v>55</v>
      </c>
      <c r="P1096" s="1" t="s">
        <v>3100</v>
      </c>
      <c r="Q1096" s="1"/>
      <c r="R1096" s="21"/>
      <c r="S1096" s="7" t="str">
        <f>Tabela813[[#This Row],[NR]]&amp;" - "&amp;Tabela813[[#This Row],[Especificação]]</f>
        <v>1.7.2.9.52.0.0.00 - Transferências de Recursos Destinados a Programas de Educação</v>
      </c>
      <c r="T1096" s="7" t="str">
        <f>Tabela813[[#This Row],[NR]]&amp;" - "&amp;Tabela813[[#This Row],[Especificação]]</f>
        <v>1.7.2.9.52.0.0.00 - Transferências de Recursos Destinados a Programas de Educação</v>
      </c>
      <c r="U1096" s="7" t="str">
        <f>Tabela813[[#This Row],[NR]]&amp; " - "&amp;Tabela813[[#This Row],[Especificação]]</f>
        <v>1.7.2.9.52.0.0.00 - Transferências de Recursos Destinados a Programas de Educação</v>
      </c>
    </row>
    <row r="1097" spans="1:21" ht="45" x14ac:dyDescent="0.25">
      <c r="A1097" s="7"/>
      <c r="B1097" s="73"/>
      <c r="C1097" s="26" t="s">
        <v>1558</v>
      </c>
      <c r="D1097" s="26" t="s">
        <v>1565</v>
      </c>
      <c r="E1097" s="26" t="s">
        <v>1567</v>
      </c>
      <c r="F1097" s="26" t="s">
        <v>1570</v>
      </c>
      <c r="G1097" s="26" t="s">
        <v>1598</v>
      </c>
      <c r="H1097" s="26" t="s">
        <v>1561</v>
      </c>
      <c r="I1097" s="26" t="s">
        <v>1558</v>
      </c>
      <c r="J1097" s="26" t="s">
        <v>1564</v>
      </c>
      <c r="K1097" s="21" t="str">
        <f>IF(Tabela813[[#This Row],[C]]&lt;&gt;"",IF(Tabela813[[#This Row],[RED]]&lt;&gt;"",(Tabela813[[#This Row],[RED]] &amp; "."),"") &amp; CONCATENATE(Tabela813[[#This Row],[C]],".",Tabela813[[#This Row],[O]],".",Tabela813[[#This Row],[E]],".",Tabela813[[#This Row],[D1]],".",Tabela813[[#This Row],[D2]],".",Tabela813[[#This Row],[D3]],".",Tabela813[[#This Row],[T]],".",Tabela813[[#This Row],[D4]]),"")</f>
        <v>1.7.2.9.52.0.1.00</v>
      </c>
      <c r="L1097" s="27" t="s">
        <v>1546</v>
      </c>
      <c r="M1097" s="21" t="str">
        <f t="shared" si="17"/>
        <v>S</v>
      </c>
      <c r="N1097" s="21">
        <f>IF(VALUE(Tabela813[[#This Row],[RED]]) &gt; 0,1,0) + IF(VALUE(J1097)&gt;0,8,IF(VALUE(I1097)&gt;0,7,IF(VALUE(H1097)&gt;0,6,IF(VALUE(G1097)&gt;0,5,IF(VALUE(F1097)&gt;0,4,IF(VALUE(E1097)&gt;0,3,IF(VALUE(D1097)&gt;0,2,1)))))))</f>
        <v>7</v>
      </c>
      <c r="O1097" s="26" t="s">
        <v>55</v>
      </c>
      <c r="P1097" s="1" t="s">
        <v>3100</v>
      </c>
      <c r="Q1097" s="1"/>
      <c r="R1097" s="21"/>
      <c r="S1097" s="7" t="str">
        <f>Tabela813[[#This Row],[NR]]&amp;" - "&amp;Tabela813[[#This Row],[Especificação]]</f>
        <v>1.7.2.9.52.0.1.00 - Transferências de Recursos Destinados a Programas de Educação - Principal</v>
      </c>
      <c r="T1097" s="7" t="str">
        <f>Tabela813[[#This Row],[NR]]&amp;" - "&amp;Tabela813[[#This Row],[Especificação]]</f>
        <v>1.7.2.9.52.0.1.00 - Transferências de Recursos Destinados a Programas de Educação - Principal</v>
      </c>
      <c r="U1097" s="7" t="str">
        <f>Tabela813[[#This Row],[NR]]&amp; " - "&amp;Tabela813[[#This Row],[Especificação]]</f>
        <v>1.7.2.9.52.0.1.00 - Transferências de Recursos Destinados a Programas de Educação - Principal</v>
      </c>
    </row>
    <row r="1098" spans="1:21" ht="45" x14ac:dyDescent="0.25">
      <c r="A1098" s="84"/>
      <c r="B1098" s="73"/>
      <c r="C1098" s="26" t="s">
        <v>1558</v>
      </c>
      <c r="D1098" s="26" t="s">
        <v>1565</v>
      </c>
      <c r="E1098" s="26" t="s">
        <v>1567</v>
      </c>
      <c r="F1098" s="26" t="s">
        <v>1570</v>
      </c>
      <c r="G1098" s="26" t="s">
        <v>1598</v>
      </c>
      <c r="H1098" s="26" t="s">
        <v>1561</v>
      </c>
      <c r="I1098" s="26" t="s">
        <v>1558</v>
      </c>
      <c r="J1098" s="26" t="s">
        <v>1560</v>
      </c>
      <c r="K1098" s="21" t="str">
        <f>IF(Tabela813[[#This Row],[C]]&lt;&gt;"",IF(Tabela813[[#This Row],[RED]]&lt;&gt;"",(Tabela813[[#This Row],[RED]] &amp; "."),"") &amp; CONCATENATE(Tabela813[[#This Row],[C]],".",Tabela813[[#This Row],[O]],".",Tabela813[[#This Row],[E]],".",Tabela813[[#This Row],[D1]],".",Tabela813[[#This Row],[D2]],".",Tabela813[[#This Row],[D3]],".",Tabela813[[#This Row],[T]],".",Tabela813[[#This Row],[D4]]),"")</f>
        <v>1.7.2.9.52.0.1.01</v>
      </c>
      <c r="L1098" s="27" t="s">
        <v>1546</v>
      </c>
      <c r="M1098" s="21" t="str">
        <f t="shared" si="17"/>
        <v>A</v>
      </c>
      <c r="N1098" s="21">
        <f>IF(VALUE(Tabela813[[#This Row],[RED]]) &gt; 0,1,0) + IF(VALUE(J1098)&gt;0,8,IF(VALUE(I1098)&gt;0,7,IF(VALUE(H1098)&gt;0,6,IF(VALUE(G1098)&gt;0,5,IF(VALUE(F1098)&gt;0,4,IF(VALUE(E1098)&gt;0,3,IF(VALUE(D1098)&gt;0,2,1)))))))</f>
        <v>8</v>
      </c>
      <c r="O1098" s="26" t="s">
        <v>55</v>
      </c>
      <c r="P1098" s="1" t="s">
        <v>3100</v>
      </c>
      <c r="Q1098" s="1"/>
      <c r="R1098" s="21" t="s">
        <v>14</v>
      </c>
      <c r="S1098" s="7" t="str">
        <f>Tabela813[[#This Row],[NR]]&amp;" - "&amp;Tabela813[[#This Row],[Especificação]]</f>
        <v>1.7.2.9.52.0.1.01 - Transferências de Recursos Destinados a Programas de Educação - Principal</v>
      </c>
      <c r="T1098" s="7" t="str">
        <f>Tabela813[[#This Row],[NR]]&amp;" - "&amp;Tabela813[[#This Row],[Especificação]]</f>
        <v>1.7.2.9.52.0.1.01 - Transferências de Recursos Destinados a Programas de Educação - Principal</v>
      </c>
      <c r="U1098" s="7" t="str">
        <f>Tabela813[[#This Row],[NR]]&amp; " - "&amp;Tabela813[[#This Row],[Especificação]]</f>
        <v>1.7.2.9.52.0.1.01 - Transferências de Recursos Destinados a Programas de Educação - Principal</v>
      </c>
    </row>
    <row r="1099" spans="1:21" ht="45" x14ac:dyDescent="0.25">
      <c r="A1099" s="86"/>
      <c r="B1099" s="73"/>
      <c r="C1099" s="26" t="s">
        <v>1558</v>
      </c>
      <c r="D1099" s="26" t="s">
        <v>1565</v>
      </c>
      <c r="E1099" s="26" t="s">
        <v>1567</v>
      </c>
      <c r="F1099" s="26" t="s">
        <v>1570</v>
      </c>
      <c r="G1099" s="26" t="s">
        <v>1598</v>
      </c>
      <c r="H1099" s="26" t="s">
        <v>1561</v>
      </c>
      <c r="I1099" s="26" t="s">
        <v>1558</v>
      </c>
      <c r="J1099" s="26" t="s">
        <v>1562</v>
      </c>
      <c r="K1099" s="21" t="str">
        <f>IF(Tabela813[[#This Row],[C]]&lt;&gt;"",IF(Tabela813[[#This Row],[RED]]&lt;&gt;"",(Tabela813[[#This Row],[RED]] &amp; "."),"") &amp; CONCATENATE(Tabela813[[#This Row],[C]],".",Tabela813[[#This Row],[O]],".",Tabela813[[#This Row],[E]],".",Tabela813[[#This Row],[D1]],".",Tabela813[[#This Row],[D2]],".",Tabela813[[#This Row],[D3]],".",Tabela813[[#This Row],[T]],".",Tabela813[[#This Row],[D4]]),"")</f>
        <v>1.7.2.9.52.0.1.02</v>
      </c>
      <c r="L1099" s="27" t="s">
        <v>6704</v>
      </c>
      <c r="M1099" s="21" t="str">
        <f t="shared" si="17"/>
        <v>A</v>
      </c>
      <c r="N1099" s="21">
        <f>IF(VALUE(Tabela813[[#This Row],[RED]]) &gt; 0,1,0) + IF(VALUE(J1099)&gt;0,8,IF(VALUE(I1099)&gt;0,7,IF(VALUE(H1099)&gt;0,6,IF(VALUE(G1099)&gt;0,5,IF(VALUE(F1099)&gt;0,4,IF(VALUE(E1099)&gt;0,3,IF(VALUE(D1099)&gt;0,2,1)))))))</f>
        <v>8</v>
      </c>
      <c r="O1099" s="26" t="s">
        <v>55</v>
      </c>
      <c r="P1099" s="1" t="s">
        <v>4700</v>
      </c>
      <c r="Q1099" s="1"/>
      <c r="R1099" s="21" t="s">
        <v>14</v>
      </c>
      <c r="S1099" s="7" t="str">
        <f>Tabela813[[#This Row],[NR]]&amp;" - "&amp;Tabela813[[#This Row],[Especificação]]</f>
        <v>1.7.2.9.52.0.1.02 - Transferências de Recursos Destinados a Programas de Educação - Identificação das Transferências dos Estados Decorrentes de Emendas Parlamentares Individuaisl</v>
      </c>
      <c r="T1099" s="7" t="str">
        <f>Tabela813[[#This Row],[NR]]&amp;" - "&amp;Tabela813[[#This Row],[Especificação]]</f>
        <v>1.7.2.9.52.0.1.02 - Transferências de Recursos Destinados a Programas de Educação - Identificação das Transferências dos Estados Decorrentes de Emendas Parlamentares Individuaisl</v>
      </c>
      <c r="U1099" s="7" t="str">
        <f>Tabela813[[#This Row],[NR]]&amp; " - "&amp;Tabela813[[#This Row],[Especificação]]</f>
        <v>1.7.2.9.52.0.1.02 - Transferências de Recursos Destinados a Programas de Educação - Identificação das Transferências dos Estados Decorrentes de Emendas Parlamentares Individuaisl</v>
      </c>
    </row>
    <row r="1100" spans="1:21" ht="45" x14ac:dyDescent="0.25">
      <c r="A1100" s="86"/>
      <c r="B1100" s="73"/>
      <c r="C1100" s="26" t="s">
        <v>1558</v>
      </c>
      <c r="D1100" s="26" t="s">
        <v>1565</v>
      </c>
      <c r="E1100" s="26" t="s">
        <v>1567</v>
      </c>
      <c r="F1100" s="26" t="s">
        <v>1570</v>
      </c>
      <c r="G1100" s="26" t="s">
        <v>1598</v>
      </c>
      <c r="H1100" s="26" t="s">
        <v>1561</v>
      </c>
      <c r="I1100" s="26" t="s">
        <v>1558</v>
      </c>
      <c r="J1100" s="26" t="s">
        <v>1571</v>
      </c>
      <c r="K1100" s="21" t="str">
        <f>IF(Tabela813[[#This Row],[C]]&lt;&gt;"",IF(Tabela813[[#This Row],[RED]]&lt;&gt;"",(Tabela813[[#This Row],[RED]] &amp; "."),"") &amp; CONCATENATE(Tabela813[[#This Row],[C]],".",Tabela813[[#This Row],[O]],".",Tabela813[[#This Row],[E]],".",Tabela813[[#This Row],[D1]],".",Tabela813[[#This Row],[D2]],".",Tabela813[[#This Row],[D3]],".",Tabela813[[#This Row],[T]],".",Tabela813[[#This Row],[D4]]),"")</f>
        <v>1.7.2.9.52.0.1.03</v>
      </c>
      <c r="L1100" s="27" t="s">
        <v>6705</v>
      </c>
      <c r="M1100" s="21" t="str">
        <f>IF(N1100 &lt; N1103,"S","A")</f>
        <v>A</v>
      </c>
      <c r="N1100" s="21">
        <f>IF(VALUE(Tabela813[[#This Row],[RED]]) &gt; 0,1,0) + IF(VALUE(J1100)&gt;0,8,IF(VALUE(I1100)&gt;0,7,IF(VALUE(H1100)&gt;0,6,IF(VALUE(G1100)&gt;0,5,IF(VALUE(F1100)&gt;0,4,IF(VALUE(E1100)&gt;0,3,IF(VALUE(D1100)&gt;0,2,1)))))))</f>
        <v>8</v>
      </c>
      <c r="O1100" s="26" t="s">
        <v>55</v>
      </c>
      <c r="P1100" s="1" t="s">
        <v>4701</v>
      </c>
      <c r="Q1100" s="1"/>
      <c r="R1100" s="21" t="s">
        <v>14</v>
      </c>
      <c r="S1100" s="7" t="str">
        <f>Tabela813[[#This Row],[NR]]&amp;" - "&amp;Tabela813[[#This Row],[Especificação]]</f>
        <v>1.7.2.9.52.0.1.03 - Transferências de Recursos Destinados a Programas de Educação - Identificação das Transferências dos Estados Decorrentes de Emendas Parlamentares de Bancada</v>
      </c>
      <c r="T1100" s="7" t="str">
        <f>Tabela813[[#This Row],[NR]]&amp;" - "&amp;Tabela813[[#This Row],[Especificação]]</f>
        <v>1.7.2.9.52.0.1.03 - Transferências de Recursos Destinados a Programas de Educação - Identificação das Transferências dos Estados Decorrentes de Emendas Parlamentares de Bancada</v>
      </c>
      <c r="U1100" s="7" t="str">
        <f>Tabela813[[#This Row],[NR]]&amp; " - "&amp;Tabela813[[#This Row],[Especificação]]</f>
        <v>1.7.2.9.52.0.1.03 - Transferências de Recursos Destinados a Programas de Educação - Identificação das Transferências dos Estados Decorrentes de Emendas Parlamentares de Bancada</v>
      </c>
    </row>
    <row r="1101" spans="1:21" ht="30" x14ac:dyDescent="0.25">
      <c r="A1101" s="272"/>
      <c r="B1101" s="273"/>
      <c r="C1101" s="26" t="s">
        <v>1558</v>
      </c>
      <c r="D1101" s="26" t="s">
        <v>1565</v>
      </c>
      <c r="E1101" s="26" t="s">
        <v>1567</v>
      </c>
      <c r="F1101" s="26" t="s">
        <v>1570</v>
      </c>
      <c r="G1101" s="26" t="s">
        <v>1595</v>
      </c>
      <c r="H1101" s="26" t="s">
        <v>1561</v>
      </c>
      <c r="I1101" s="26" t="s">
        <v>1561</v>
      </c>
      <c r="J1101" s="26" t="s">
        <v>1564</v>
      </c>
      <c r="K1101" s="275" t="str">
        <f>IF(Tabela813[[#This Row],[C]]&lt;&gt;"",IF(Tabela813[[#This Row],[RED]]&lt;&gt;"",(Tabela813[[#This Row],[RED]] &amp; "."),"") &amp; CONCATENATE(Tabela813[[#This Row],[C]],".",Tabela813[[#This Row],[O]],".",Tabela813[[#This Row],[E]],".",Tabela813[[#This Row],[D1]],".",Tabela813[[#This Row],[D2]],".",Tabela813[[#This Row],[D3]],".",Tabela813[[#This Row],[T]],".",Tabela813[[#This Row],[D4]]),"")</f>
        <v>1.7.2.9.53.0.0.00</v>
      </c>
      <c r="L1101" s="27" t="s">
        <v>7031</v>
      </c>
      <c r="M1101" s="275" t="str">
        <f>IF(N1101 &lt; N1102,"S","A")</f>
        <v>S</v>
      </c>
      <c r="N1101" s="275">
        <f>IF(VALUE(Tabela813[[#This Row],[RED]]) &gt; 0,1,0) + IF(VALUE(J1101)&gt;0,8,IF(VALUE(I1101)&gt;0,7,IF(VALUE(H1101)&gt;0,6,IF(VALUE(G1101)&gt;0,5,IF(VALUE(F1101)&gt;0,4,IF(VALUE(E1101)&gt;0,3,IF(VALUE(D1101)&gt;0,2,1)))))))</f>
        <v>5</v>
      </c>
      <c r="O1101" s="274" t="s">
        <v>55</v>
      </c>
      <c r="P1101" s="1" t="s">
        <v>7033</v>
      </c>
      <c r="Q1101" s="1" t="s">
        <v>7034</v>
      </c>
      <c r="R1101" s="275" t="s">
        <v>14</v>
      </c>
      <c r="S1101" s="7" t="str">
        <f>Tabela813[[#This Row],[NR]]&amp;" - "&amp;Tabela813[[#This Row],[Especificação]]</f>
        <v>1.7.2.9.53.0.0.00 - Cota-Parte da Transferência da Compensação Financeira das Perdas com Arrecadação de ICMS - LC nº 194/2022</v>
      </c>
    </row>
    <row r="1102" spans="1:21" ht="30" x14ac:dyDescent="0.25">
      <c r="A1102" s="272"/>
      <c r="B1102" s="273"/>
      <c r="C1102" s="26" t="s">
        <v>1558</v>
      </c>
      <c r="D1102" s="26" t="s">
        <v>1565</v>
      </c>
      <c r="E1102" s="26" t="s">
        <v>1567</v>
      </c>
      <c r="F1102" s="26" t="s">
        <v>1570</v>
      </c>
      <c r="G1102" s="26" t="s">
        <v>1595</v>
      </c>
      <c r="H1102" s="26" t="s">
        <v>1561</v>
      </c>
      <c r="I1102" s="26" t="s">
        <v>1558</v>
      </c>
      <c r="J1102" s="26" t="s">
        <v>1564</v>
      </c>
      <c r="K1102" s="275" t="str">
        <f>IF(Tabela813[[#This Row],[C]]&lt;&gt;"",IF(Tabela813[[#This Row],[RED]]&lt;&gt;"",(Tabela813[[#This Row],[RED]] &amp; "."),"") &amp; CONCATENATE(Tabela813[[#This Row],[C]],".",Tabela813[[#This Row],[O]],".",Tabela813[[#This Row],[E]],".",Tabela813[[#This Row],[D1]],".",Tabela813[[#This Row],[D2]],".",Tabela813[[#This Row],[D3]],".",Tabela813[[#This Row],[T]],".",Tabela813[[#This Row],[D4]]),"")</f>
        <v>1.7.2.9.53.0.1.00</v>
      </c>
      <c r="L1102" s="27" t="s">
        <v>7032</v>
      </c>
      <c r="M1102" s="275" t="str">
        <f>IF(N1102 &lt; N1103,"S","A")</f>
        <v>A</v>
      </c>
      <c r="N1102" s="275">
        <f>IF(VALUE(Tabela813[[#This Row],[RED]]) &gt; 0,1,0) + IF(VALUE(J1102)&gt;0,8,IF(VALUE(I1102)&gt;0,7,IF(VALUE(H1102)&gt;0,6,IF(VALUE(G1102)&gt;0,5,IF(VALUE(F1102)&gt;0,4,IF(VALUE(E1102)&gt;0,3,IF(VALUE(D1102)&gt;0,2,1)))))))</f>
        <v>7</v>
      </c>
      <c r="O1102" s="274" t="s">
        <v>55</v>
      </c>
      <c r="P1102" s="1" t="s">
        <v>7033</v>
      </c>
      <c r="Q1102" s="1" t="s">
        <v>7034</v>
      </c>
      <c r="R1102" s="275" t="s">
        <v>14</v>
      </c>
      <c r="S1102" s="7" t="str">
        <f>Tabela813[[#This Row],[NR]]&amp;" - "&amp;Tabela813[[#This Row],[Especificação]]</f>
        <v>1.7.2.9.53.0.1.00 - Cota-Parte da Transferência da Compensação Financeira das Perdas com Arrecadação de ICMS - LC nº 194/2022 - Principal</v>
      </c>
    </row>
    <row r="1103" spans="1:21" x14ac:dyDescent="0.25">
      <c r="A1103" s="84"/>
      <c r="B1103" s="73"/>
      <c r="C1103" s="26" t="s">
        <v>1558</v>
      </c>
      <c r="D1103" s="26" t="s">
        <v>1565</v>
      </c>
      <c r="E1103" s="26" t="s">
        <v>1567</v>
      </c>
      <c r="F1103" s="26" t="s">
        <v>1570</v>
      </c>
      <c r="G1103" s="26" t="s">
        <v>1574</v>
      </c>
      <c r="H1103" s="26" t="s">
        <v>1561</v>
      </c>
      <c r="I1103" s="26" t="s">
        <v>1561</v>
      </c>
      <c r="J1103" s="26" t="s">
        <v>1564</v>
      </c>
      <c r="K1103" s="21" t="str">
        <f>IF(Tabela813[[#This Row],[C]]&lt;&gt;"",IF(Tabela813[[#This Row],[RED]]&lt;&gt;"",(Tabela813[[#This Row],[RED]] &amp; "."),"") &amp; CONCATENATE(Tabela813[[#This Row],[C]],".",Tabela813[[#This Row],[O]],".",Tabela813[[#This Row],[E]],".",Tabela813[[#This Row],[D1]],".",Tabela813[[#This Row],[D2]],".",Tabela813[[#This Row],[D3]],".",Tabela813[[#This Row],[T]],".",Tabela813[[#This Row],[D4]]),"")</f>
        <v>1.7.2.9.99.0.0.00</v>
      </c>
      <c r="L1103" s="27" t="s">
        <v>460</v>
      </c>
      <c r="M1103" s="21" t="str">
        <f t="shared" si="17"/>
        <v>S</v>
      </c>
      <c r="N1103" s="21">
        <f>IF(VALUE(Tabela813[[#This Row],[RED]]) &gt; 0,1,0) + IF(VALUE(J1103)&gt;0,8,IF(VALUE(I1103)&gt;0,7,IF(VALUE(H1103)&gt;0,6,IF(VALUE(G1103)&gt;0,5,IF(VALUE(F1103)&gt;0,4,IF(VALUE(E1103)&gt;0,3,IF(VALUE(D1103)&gt;0,2,1)))))))</f>
        <v>5</v>
      </c>
      <c r="O1103" s="26" t="s">
        <v>51</v>
      </c>
      <c r="P1103" s="1" t="s">
        <v>461</v>
      </c>
      <c r="Q1103" s="1"/>
      <c r="R1103" s="21"/>
      <c r="S1103" s="7" t="str">
        <f>Tabela813[[#This Row],[NR]]&amp;" - "&amp;Tabela813[[#This Row],[Especificação]]</f>
        <v>1.7.2.9.99.0.0.00 - Outras Transferências dos Estados e DF</v>
      </c>
      <c r="T1103" s="7" t="str">
        <f>Tabela813[[#This Row],[NR]]&amp;" - "&amp;Tabela813[[#This Row],[Especificação]]</f>
        <v>1.7.2.9.99.0.0.00 - Outras Transferências dos Estados e DF</v>
      </c>
      <c r="U1103" s="7" t="str">
        <f>Tabela813[[#This Row],[NR]]&amp; " - "&amp;Tabela813[[#This Row],[Especificação]]</f>
        <v>1.7.2.9.99.0.0.00 - Outras Transferências dos Estados e DF</v>
      </c>
    </row>
    <row r="1104" spans="1:21" x14ac:dyDescent="0.25">
      <c r="A1104" s="84"/>
      <c r="B1104" s="73"/>
      <c r="C1104" s="26" t="s">
        <v>1558</v>
      </c>
      <c r="D1104" s="26" t="s">
        <v>1565</v>
      </c>
      <c r="E1104" s="26" t="s">
        <v>1567</v>
      </c>
      <c r="F1104" s="26" t="s">
        <v>1570</v>
      </c>
      <c r="G1104" s="26" t="s">
        <v>1574</v>
      </c>
      <c r="H1104" s="26" t="s">
        <v>1561</v>
      </c>
      <c r="I1104" s="26" t="s">
        <v>1558</v>
      </c>
      <c r="J1104" s="26" t="s">
        <v>1564</v>
      </c>
      <c r="K1104" s="21" t="str">
        <f>IF(Tabela813[[#This Row],[C]]&lt;&gt;"",IF(Tabela813[[#This Row],[RED]]&lt;&gt;"",(Tabela813[[#This Row],[RED]] &amp; "."),"") &amp; CONCATENATE(Tabela813[[#This Row],[C]],".",Tabela813[[#This Row],[O]],".",Tabela813[[#This Row],[E]],".",Tabela813[[#This Row],[D1]],".",Tabela813[[#This Row],[D2]],".",Tabela813[[#This Row],[D3]],".",Tabela813[[#This Row],[T]],".",Tabela813[[#This Row],[D4]]),"")</f>
        <v>1.7.2.9.99.0.1.00</v>
      </c>
      <c r="L1104" s="27" t="s">
        <v>1384</v>
      </c>
      <c r="M1104" s="21" t="str">
        <f t="shared" si="17"/>
        <v>S</v>
      </c>
      <c r="N1104" s="21">
        <f>IF(VALUE(Tabela813[[#This Row],[RED]]) &gt; 0,1,0) + IF(VALUE(J1104)&gt;0,8,IF(VALUE(I1104)&gt;0,7,IF(VALUE(H1104)&gt;0,6,IF(VALUE(G1104)&gt;0,5,IF(VALUE(F1104)&gt;0,4,IF(VALUE(E1104)&gt;0,3,IF(VALUE(D1104)&gt;0,2,1)))))))</f>
        <v>7</v>
      </c>
      <c r="O1104" s="26" t="s">
        <v>51</v>
      </c>
      <c r="P1104" s="1" t="s">
        <v>461</v>
      </c>
      <c r="Q1104" s="1"/>
      <c r="R1104" s="21"/>
      <c r="S1104" s="7" t="str">
        <f>Tabela813[[#This Row],[NR]]&amp;" - "&amp;Tabela813[[#This Row],[Especificação]]</f>
        <v>1.7.2.9.99.0.1.00 - Outras Transferências dos Estados e DF - Principal</v>
      </c>
      <c r="T1104" s="7" t="str">
        <f>Tabela813[[#This Row],[NR]]&amp;" - "&amp;Tabela813[[#This Row],[Especificação]]</f>
        <v>1.7.2.9.99.0.1.00 - Outras Transferências dos Estados e DF - Principal</v>
      </c>
      <c r="U1104" s="7" t="str">
        <f>Tabela813[[#This Row],[NR]]&amp; " - "&amp;Tabela813[[#This Row],[Especificação]]</f>
        <v>1.7.2.9.99.0.1.00 - Outras Transferências dos Estados e DF - Principal</v>
      </c>
    </row>
    <row r="1105" spans="1:21" ht="45" x14ac:dyDescent="0.25">
      <c r="A1105" s="84"/>
      <c r="B1105" s="73"/>
      <c r="C1105" s="26" t="s">
        <v>1558</v>
      </c>
      <c r="D1105" s="26" t="s">
        <v>1565</v>
      </c>
      <c r="E1105" s="26" t="s">
        <v>1567</v>
      </c>
      <c r="F1105" s="26" t="s">
        <v>1570</v>
      </c>
      <c r="G1105" s="26" t="s">
        <v>1574</v>
      </c>
      <c r="H1105" s="26" t="s">
        <v>1561</v>
      </c>
      <c r="I1105" s="26" t="s">
        <v>1558</v>
      </c>
      <c r="J1105" s="26" t="s">
        <v>1560</v>
      </c>
      <c r="K1105" s="21" t="str">
        <f>IF(Tabela813[[#This Row],[C]]&lt;&gt;"",IF(Tabela813[[#This Row],[RED]]&lt;&gt;"",(Tabela813[[#This Row],[RED]] &amp; "."),"") &amp; CONCATENATE(Tabela813[[#This Row],[C]],".",Tabela813[[#This Row],[O]],".",Tabela813[[#This Row],[E]],".",Tabela813[[#This Row],[D1]],".",Tabela813[[#This Row],[D2]],".",Tabela813[[#This Row],[D3]],".",Tabela813[[#This Row],[T]],".",Tabela813[[#This Row],[D4]]),"")</f>
        <v>1.7.2.9.99.0.1.01</v>
      </c>
      <c r="L1105" s="27" t="s">
        <v>3895</v>
      </c>
      <c r="M1105" s="21" t="str">
        <f t="shared" si="17"/>
        <v>A</v>
      </c>
      <c r="N1105" s="21">
        <f>IF(VALUE(Tabela813[[#This Row],[RED]]) &gt; 0,1,0) + IF(VALUE(J1105)&gt;0,8,IF(VALUE(I1105)&gt;0,7,IF(VALUE(H1105)&gt;0,6,IF(VALUE(G1105)&gt;0,5,IF(VALUE(F1105)&gt;0,4,IF(VALUE(E1105)&gt;0,3,IF(VALUE(D1105)&gt;0,2,1)))))))</f>
        <v>8</v>
      </c>
      <c r="O1105" s="26" t="s">
        <v>3165</v>
      </c>
      <c r="P1105" s="1" t="s">
        <v>4703</v>
      </c>
      <c r="Q1105" s="1"/>
      <c r="R1105" s="21"/>
      <c r="S1105" s="7" t="str">
        <f>Tabela813[[#This Row],[NR]]&amp;" - "&amp;Tabela813[[#This Row],[Especificação]]</f>
        <v>1.7.2.9.99.0.1.01 - Outras Transferências dos Estados e DF - Transferência Especial Relativas às Emendas Individuais (Art. 166-A, Inciso I, da CF)</v>
      </c>
      <c r="T1105" s="7" t="str">
        <f>Tabela813[[#This Row],[NR]]&amp;" - "&amp;Tabela813[[#This Row],[Especificação]]</f>
        <v>1.7.2.9.99.0.1.01 - Outras Transferências dos Estados e DF - Transferência Especial Relativas às Emendas Individuais (Art. 166-A, Inciso I, da CF)</v>
      </c>
      <c r="U1105" s="7" t="str">
        <f>Tabela813[[#This Row],[NR]]&amp; " - "&amp;Tabela813[[#This Row],[Especificação]]</f>
        <v>1.7.2.9.99.0.1.01 - Outras Transferências dos Estados e DF - Transferência Especial Relativas às Emendas Individuais (Art. 166-A, Inciso I, da CF)</v>
      </c>
    </row>
    <row r="1106" spans="1:21" ht="30" x14ac:dyDescent="0.25">
      <c r="A1106" s="84"/>
      <c r="B1106" s="73"/>
      <c r="C1106" s="26" t="s">
        <v>1558</v>
      </c>
      <c r="D1106" s="26" t="s">
        <v>1565</v>
      </c>
      <c r="E1106" s="26" t="s">
        <v>1567</v>
      </c>
      <c r="F1106" s="26" t="s">
        <v>1570</v>
      </c>
      <c r="G1106" s="26" t="s">
        <v>1574</v>
      </c>
      <c r="H1106" s="26" t="s">
        <v>1561</v>
      </c>
      <c r="I1106" s="26" t="s">
        <v>1558</v>
      </c>
      <c r="J1106" s="26" t="s">
        <v>1562</v>
      </c>
      <c r="K1106" s="21" t="str">
        <f>IF(Tabela813[[#This Row],[C]]&lt;&gt;"",IF(Tabela813[[#This Row],[RED]]&lt;&gt;"",(Tabela813[[#This Row],[RED]] &amp; "."),"") &amp; CONCATENATE(Tabela813[[#This Row],[C]],".",Tabela813[[#This Row],[O]],".",Tabela813[[#This Row],[E]],".",Tabela813[[#This Row],[D1]],".",Tabela813[[#This Row],[D2]],".",Tabela813[[#This Row],[D3]],".",Tabela813[[#This Row],[T]],".",Tabela813[[#This Row],[D4]]),"")</f>
        <v>1.7.2.9.99.0.1.02</v>
      </c>
      <c r="L1106" s="27" t="s">
        <v>6706</v>
      </c>
      <c r="M1106" s="21" t="str">
        <f t="shared" si="17"/>
        <v>A</v>
      </c>
      <c r="N1106" s="21">
        <f>IF(VALUE(Tabela813[[#This Row],[RED]]) &gt; 0,1,0) + IF(VALUE(J1106)&gt;0,8,IF(VALUE(I1106)&gt;0,7,IF(VALUE(H1106)&gt;0,6,IF(VALUE(G1106)&gt;0,5,IF(VALUE(F1106)&gt;0,4,IF(VALUE(E1106)&gt;0,3,IF(VALUE(D1106)&gt;0,2,1)))))))</f>
        <v>8</v>
      </c>
      <c r="O1106" s="26" t="s">
        <v>3165</v>
      </c>
      <c r="P1106" s="1" t="s">
        <v>4954</v>
      </c>
      <c r="Q1106" s="1"/>
      <c r="R1106" s="21"/>
      <c r="S1106" s="7" t="str">
        <f>Tabela813[[#This Row],[NR]]&amp;" - "&amp;Tabela813[[#This Row],[Especificação]]</f>
        <v>1.7.2.9.99.0.1.02 - Outras Transferências dos Estados e DF - Transferências dos Estados Decorrentes de Emendas Parlamentares Individuais</v>
      </c>
      <c r="T1106" s="7" t="str">
        <f>Tabela813[[#This Row],[NR]]&amp;" - "&amp;Tabela813[[#This Row],[Especificação]]</f>
        <v>1.7.2.9.99.0.1.02 - Outras Transferências dos Estados e DF - Transferências dos Estados Decorrentes de Emendas Parlamentares Individuais</v>
      </c>
      <c r="U1106" s="7" t="str">
        <f>Tabela813[[#This Row],[NR]]&amp; " - "&amp;Tabela813[[#This Row],[Especificação]]</f>
        <v>1.7.2.9.99.0.1.02 - Outras Transferências dos Estados e DF - Transferências dos Estados Decorrentes de Emendas Parlamentares Individuais</v>
      </c>
    </row>
    <row r="1107" spans="1:21" ht="45" x14ac:dyDescent="0.25">
      <c r="A1107" s="84"/>
      <c r="B1107" s="73"/>
      <c r="C1107" s="26" t="s">
        <v>1558</v>
      </c>
      <c r="D1107" s="26" t="s">
        <v>1565</v>
      </c>
      <c r="E1107" s="26" t="s">
        <v>1567</v>
      </c>
      <c r="F1107" s="26" t="s">
        <v>1570</v>
      </c>
      <c r="G1107" s="26" t="s">
        <v>1574</v>
      </c>
      <c r="H1107" s="26" t="s">
        <v>1561</v>
      </c>
      <c r="I1107" s="26" t="s">
        <v>1558</v>
      </c>
      <c r="J1107" s="26" t="s">
        <v>1571</v>
      </c>
      <c r="K1107" s="21" t="str">
        <f>IF(Tabela813[[#This Row],[C]]&lt;&gt;"",IF(Tabela813[[#This Row],[RED]]&lt;&gt;"",(Tabela813[[#This Row],[RED]] &amp; "."),"") &amp; CONCATENATE(Tabela813[[#This Row],[C]],".",Tabela813[[#This Row],[O]],".",Tabela813[[#This Row],[E]],".",Tabela813[[#This Row],[D1]],".",Tabela813[[#This Row],[D2]],".",Tabela813[[#This Row],[D3]],".",Tabela813[[#This Row],[T]],".",Tabela813[[#This Row],[D4]]),"")</f>
        <v>1.7.2.9.99.0.1.03</v>
      </c>
      <c r="L1107" s="27" t="s">
        <v>3991</v>
      </c>
      <c r="M1107" s="21" t="str">
        <f t="shared" si="17"/>
        <v>A</v>
      </c>
      <c r="N1107" s="21">
        <f>IF(VALUE(Tabela813[[#This Row],[RED]]) &gt; 0,1,0) + IF(VALUE(J1107)&gt;0,8,IF(VALUE(I1107)&gt;0,7,IF(VALUE(H1107)&gt;0,6,IF(VALUE(G1107)&gt;0,5,IF(VALUE(F1107)&gt;0,4,IF(VALUE(E1107)&gt;0,3,IF(VALUE(D1107)&gt;0,2,1)))))))</f>
        <v>8</v>
      </c>
      <c r="O1107" s="26" t="s">
        <v>3165</v>
      </c>
      <c r="P1107" s="1" t="s">
        <v>4953</v>
      </c>
      <c r="Q1107" s="1"/>
      <c r="R1107" s="21"/>
      <c r="S1107" s="7" t="str">
        <f>Tabela813[[#This Row],[NR]]&amp;" - "&amp;Tabela813[[#This Row],[Especificação]]</f>
        <v>1.7.2.9.99.0.1.03 - Outras Transferências de Convênios dos Estados e DF e de Suas Entidades - Transferências dos Estados Decorrentes de Emendas Parlamentares de Bancada</v>
      </c>
      <c r="T1107" s="7" t="str">
        <f>Tabela813[[#This Row],[NR]]&amp;" - "&amp;Tabela813[[#This Row],[Especificação]]</f>
        <v>1.7.2.9.99.0.1.03 - Outras Transferências de Convênios dos Estados e DF e de Suas Entidades - Transferências dos Estados Decorrentes de Emendas Parlamentares de Bancada</v>
      </c>
      <c r="U1107" s="7" t="str">
        <f>Tabela813[[#This Row],[NR]]&amp; " - "&amp;Tabela813[[#This Row],[Especificação]]</f>
        <v>1.7.2.9.99.0.1.03 - Outras Transferências de Convênios dos Estados e DF e de Suas Entidades - Transferências dos Estados Decorrentes de Emendas Parlamentares de Bancada</v>
      </c>
    </row>
    <row r="1108" spans="1:21" x14ac:dyDescent="0.25">
      <c r="A1108" s="84"/>
      <c r="B1108" s="73"/>
      <c r="C1108" s="26" t="s">
        <v>1558</v>
      </c>
      <c r="D1108" s="26" t="s">
        <v>1565</v>
      </c>
      <c r="E1108" s="26" t="s">
        <v>1567</v>
      </c>
      <c r="F1108" s="26" t="s">
        <v>1570</v>
      </c>
      <c r="G1108" s="26" t="s">
        <v>1574</v>
      </c>
      <c r="H1108" s="26" t="s">
        <v>1561</v>
      </c>
      <c r="I1108" s="26" t="s">
        <v>1558</v>
      </c>
      <c r="J1108" s="26" t="s">
        <v>1574</v>
      </c>
      <c r="K1108" s="21" t="str">
        <f>IF(Tabela813[[#This Row],[C]]&lt;&gt;"",IF(Tabela813[[#This Row],[RED]]&lt;&gt;"",(Tabela813[[#This Row],[RED]] &amp; "."),"") &amp; CONCATENATE(Tabela813[[#This Row],[C]],".",Tabela813[[#This Row],[O]],".",Tabela813[[#This Row],[E]],".",Tabela813[[#This Row],[D1]],".",Tabela813[[#This Row],[D2]],".",Tabela813[[#This Row],[D3]],".",Tabela813[[#This Row],[T]],".",Tabela813[[#This Row],[D4]]),"")</f>
        <v>1.7.2.9.99.0.1.99</v>
      </c>
      <c r="L1108" s="27" t="s">
        <v>460</v>
      </c>
      <c r="M1108" s="21" t="str">
        <f t="shared" si="17"/>
        <v>A</v>
      </c>
      <c r="N1108" s="21">
        <f>IF(VALUE(Tabela813[[#This Row],[RED]]) &gt; 0,1,0) + IF(VALUE(J1108)&gt;0,8,IF(VALUE(I1108)&gt;0,7,IF(VALUE(H1108)&gt;0,6,IF(VALUE(G1108)&gt;0,5,IF(VALUE(F1108)&gt;0,4,IF(VALUE(E1108)&gt;0,3,IF(VALUE(D1108)&gt;0,2,1)))))))</f>
        <v>8</v>
      </c>
      <c r="O1108" s="26" t="s">
        <v>3165</v>
      </c>
      <c r="P1108" s="1" t="s">
        <v>461</v>
      </c>
      <c r="Q1108" s="1"/>
      <c r="R1108" s="21"/>
      <c r="S1108" s="7" t="str">
        <f>Tabela813[[#This Row],[NR]]&amp;" - "&amp;Tabela813[[#This Row],[Especificação]]</f>
        <v>1.7.2.9.99.0.1.99 - Outras Transferências dos Estados e DF</v>
      </c>
      <c r="T1108" s="7" t="str">
        <f>Tabela813[[#This Row],[NR]]&amp;" - "&amp;Tabela813[[#This Row],[Especificação]]</f>
        <v>1.7.2.9.99.0.1.99 - Outras Transferências dos Estados e DF</v>
      </c>
      <c r="U1108" s="7" t="str">
        <f>Tabela813[[#This Row],[NR]]&amp; " - "&amp;Tabela813[[#This Row],[Especificação]]</f>
        <v>1.7.2.9.99.0.1.99 - Outras Transferências dos Estados e DF</v>
      </c>
    </row>
    <row r="1109" spans="1:21" ht="45" x14ac:dyDescent="0.25">
      <c r="A1109" s="84"/>
      <c r="B1109" s="73"/>
      <c r="C1109" s="26" t="s">
        <v>1558</v>
      </c>
      <c r="D1109" s="26" t="s">
        <v>1565</v>
      </c>
      <c r="E1109" s="26" t="s">
        <v>1559</v>
      </c>
      <c r="F1109" s="26" t="s">
        <v>1561</v>
      </c>
      <c r="G1109" s="26" t="s">
        <v>1564</v>
      </c>
      <c r="H1109" s="26" t="s">
        <v>1561</v>
      </c>
      <c r="I1109" s="26" t="s">
        <v>1561</v>
      </c>
      <c r="J1109" s="26" t="s">
        <v>1564</v>
      </c>
      <c r="K1109" s="21" t="str">
        <f>IF(Tabela813[[#This Row],[C]]&lt;&gt;"",IF(Tabela813[[#This Row],[RED]]&lt;&gt;"",(Tabela813[[#This Row],[RED]] &amp; "."),"") &amp; CONCATENATE(Tabela813[[#This Row],[C]],".",Tabela813[[#This Row],[O]],".",Tabela813[[#This Row],[E]],".",Tabela813[[#This Row],[D1]],".",Tabela813[[#This Row],[D2]],".",Tabela813[[#This Row],[D3]],".",Tabela813[[#This Row],[T]],".",Tabela813[[#This Row],[D4]]),"")</f>
        <v>1.7.3.0.00.0.0.00</v>
      </c>
      <c r="L1109" s="1" t="s">
        <v>3896</v>
      </c>
      <c r="M1109" s="21" t="str">
        <f t="shared" si="17"/>
        <v>S</v>
      </c>
      <c r="N1109" s="21">
        <f>IF(VALUE(Tabela813[[#This Row],[RED]]) &gt; 0,1,0) + IF(VALUE(J1109)&gt;0,8,IF(VALUE(I1109)&gt;0,7,IF(VALUE(H1109)&gt;0,6,IF(VALUE(G1109)&gt;0,5,IF(VALUE(F1109)&gt;0,4,IF(VALUE(E1109)&gt;0,3,IF(VALUE(D1109)&gt;0,2,1)))))))</f>
        <v>3</v>
      </c>
      <c r="O1109" s="26" t="s">
        <v>45</v>
      </c>
      <c r="P1109" s="1" t="s">
        <v>462</v>
      </c>
      <c r="Q1109" s="1"/>
      <c r="R1109" s="21"/>
      <c r="S1109" s="7" t="str">
        <f>Tabela813[[#This Row],[NR]]&amp;" - "&amp;Tabela813[[#This Row],[Especificação]]</f>
        <v>1.7.3.0.00.0.0.00 - Transferências dos Municípios e de Suas Entidades</v>
      </c>
      <c r="T1109" s="7" t="str">
        <f>Tabela813[[#This Row],[NR]]&amp;" - "&amp;Tabela813[[#This Row],[Especificação]]</f>
        <v>1.7.3.0.00.0.0.00 - Transferências dos Municípios e de Suas Entidades</v>
      </c>
      <c r="U1109" s="7" t="str">
        <f>Tabela813[[#This Row],[NR]]&amp; " - "&amp;Tabela813[[#This Row],[Especificação]]</f>
        <v>1.7.3.0.00.0.0.00 - Transferências dos Municípios e de Suas Entidades</v>
      </c>
    </row>
    <row r="1110" spans="1:21" x14ac:dyDescent="0.25">
      <c r="A1110" s="84"/>
      <c r="B1110" s="73"/>
      <c r="C1110" s="26" t="s">
        <v>1558</v>
      </c>
      <c r="D1110" s="26" t="s">
        <v>1565</v>
      </c>
      <c r="E1110" s="26" t="s">
        <v>1559</v>
      </c>
      <c r="F1110" s="26" t="s">
        <v>1558</v>
      </c>
      <c r="G1110" s="26" t="s">
        <v>1564</v>
      </c>
      <c r="H1110" s="26" t="s">
        <v>1561</v>
      </c>
      <c r="I1110" s="26" t="s">
        <v>1561</v>
      </c>
      <c r="J1110" s="26" t="s">
        <v>1564</v>
      </c>
      <c r="K1110" s="21" t="str">
        <f>IF(Tabela813[[#This Row],[C]]&lt;&gt;"",IF(Tabela813[[#This Row],[RED]]&lt;&gt;"",(Tabela813[[#This Row],[RED]] &amp; "."),"") &amp; CONCATENATE(Tabela813[[#This Row],[C]],".",Tabela813[[#This Row],[O]],".",Tabela813[[#This Row],[E]],".",Tabela813[[#This Row],[D1]],".",Tabela813[[#This Row],[D2]],".",Tabela813[[#This Row],[D3]],".",Tabela813[[#This Row],[T]],".",Tabela813[[#This Row],[D4]]),"")</f>
        <v>1.7.3.1.00.0.0.00</v>
      </c>
      <c r="L1110" s="27" t="s">
        <v>700</v>
      </c>
      <c r="M1110" s="21" t="str">
        <f t="shared" si="17"/>
        <v>S</v>
      </c>
      <c r="N1110" s="21">
        <f>IF(VALUE(Tabela813[[#This Row],[RED]]) &gt; 0,1,0) + IF(VALUE(J1110)&gt;0,8,IF(VALUE(I1110)&gt;0,7,IF(VALUE(H1110)&gt;0,6,IF(VALUE(G1110)&gt;0,5,IF(VALUE(F1110)&gt;0,4,IF(VALUE(E1110)&gt;0,3,IF(VALUE(D1110)&gt;0,2,1)))))))</f>
        <v>4</v>
      </c>
      <c r="O1110" s="26" t="s">
        <v>45</v>
      </c>
      <c r="P1110" s="1" t="s">
        <v>3101</v>
      </c>
      <c r="Q1110" s="1"/>
      <c r="R1110" s="21"/>
      <c r="S1110" s="7" t="str">
        <f>Tabela813[[#This Row],[NR]]&amp;" - "&amp;Tabela813[[#This Row],[Especificação]]</f>
        <v>1.7.3.1.00.0.0.00 - Transferências de Recursos do Sistema Único de Saúde - SUS</v>
      </c>
      <c r="T1110" s="7" t="str">
        <f>Tabela813[[#This Row],[NR]]&amp;" - "&amp;Tabela813[[#This Row],[Especificação]]</f>
        <v>1.7.3.1.00.0.0.00 - Transferências de Recursos do Sistema Único de Saúde - SUS</v>
      </c>
      <c r="U1110" s="7" t="str">
        <f>Tabela813[[#This Row],[NR]]&amp; " - "&amp;Tabela813[[#This Row],[Especificação]]</f>
        <v>1.7.3.1.00.0.0.00 - Transferências de Recursos do Sistema Único de Saúde - SUS</v>
      </c>
    </row>
    <row r="1111" spans="1:21" ht="30" x14ac:dyDescent="0.25">
      <c r="A1111" s="84"/>
      <c r="B1111" s="73"/>
      <c r="C1111" s="26" t="s">
        <v>1558</v>
      </c>
      <c r="D1111" s="26" t="s">
        <v>1565</v>
      </c>
      <c r="E1111" s="26" t="s">
        <v>1559</v>
      </c>
      <c r="F1111" s="26" t="s">
        <v>1558</v>
      </c>
      <c r="G1111" s="26" t="s">
        <v>1591</v>
      </c>
      <c r="H1111" s="26" t="s">
        <v>1561</v>
      </c>
      <c r="I1111" s="26" t="s">
        <v>1561</v>
      </c>
      <c r="J1111" s="26" t="s">
        <v>1564</v>
      </c>
      <c r="K1111" s="21" t="str">
        <f>IF(Tabela813[[#This Row],[C]]&lt;&gt;"",IF(Tabela813[[#This Row],[RED]]&lt;&gt;"",(Tabela813[[#This Row],[RED]] &amp; "."),"") &amp; CONCATENATE(Tabela813[[#This Row],[C]],".",Tabela813[[#This Row],[O]],".",Tabela813[[#This Row],[E]],".",Tabela813[[#This Row],[D1]],".",Tabela813[[#This Row],[D2]],".",Tabela813[[#This Row],[D3]],".",Tabela813[[#This Row],[T]],".",Tabela813[[#This Row],[D4]]),"")</f>
        <v>1.7.3.1.50.0.0.00</v>
      </c>
      <c r="L1111" s="27" t="s">
        <v>700</v>
      </c>
      <c r="M1111" s="21" t="str">
        <f t="shared" si="17"/>
        <v>S</v>
      </c>
      <c r="N1111" s="21">
        <f>IF(VALUE(Tabela813[[#This Row],[RED]]) &gt; 0,1,0) + IF(VALUE(J1111)&gt;0,8,IF(VALUE(I1111)&gt;0,7,IF(VALUE(H1111)&gt;0,6,IF(VALUE(G1111)&gt;0,5,IF(VALUE(F1111)&gt;0,4,IF(VALUE(E1111)&gt;0,3,IF(VALUE(D1111)&gt;0,2,1)))))))</f>
        <v>5</v>
      </c>
      <c r="O1111" s="26" t="s">
        <v>55</v>
      </c>
      <c r="P1111" s="1" t="s">
        <v>463</v>
      </c>
      <c r="Q1111" s="1"/>
      <c r="R1111" s="21"/>
      <c r="S1111" s="7" t="str">
        <f>Tabela813[[#This Row],[NR]]&amp;" - "&amp;Tabela813[[#This Row],[Especificação]]</f>
        <v>1.7.3.1.50.0.0.00 - Transferências de Recursos do Sistema Único de Saúde - SUS</v>
      </c>
      <c r="T1111" s="7" t="str">
        <f>Tabela813[[#This Row],[NR]]&amp;" - "&amp;Tabela813[[#This Row],[Especificação]]</f>
        <v>1.7.3.1.50.0.0.00 - Transferências de Recursos do Sistema Único de Saúde - SUS</v>
      </c>
      <c r="U1111" s="7" t="str">
        <f>Tabela813[[#This Row],[NR]]&amp; " - "&amp;Tabela813[[#This Row],[Especificação]]</f>
        <v>1.7.3.1.50.0.0.00 - Transferências de Recursos do Sistema Único de Saúde - SUS</v>
      </c>
    </row>
    <row r="1112" spans="1:21" ht="30" x14ac:dyDescent="0.25">
      <c r="A1112" s="84"/>
      <c r="B1112" s="73"/>
      <c r="C1112" s="26" t="s">
        <v>1558</v>
      </c>
      <c r="D1112" s="26" t="s">
        <v>1565</v>
      </c>
      <c r="E1112" s="26" t="s">
        <v>1559</v>
      </c>
      <c r="F1112" s="26" t="s">
        <v>1558</v>
      </c>
      <c r="G1112" s="26" t="s">
        <v>1591</v>
      </c>
      <c r="H1112" s="26" t="s">
        <v>1561</v>
      </c>
      <c r="I1112" s="26" t="s">
        <v>1558</v>
      </c>
      <c r="J1112" s="26" t="s">
        <v>1564</v>
      </c>
      <c r="K1112" s="21" t="str">
        <f>IF(Tabela813[[#This Row],[C]]&lt;&gt;"",IF(Tabela813[[#This Row],[RED]]&lt;&gt;"",(Tabela813[[#This Row],[RED]] &amp; "."),"") &amp; CONCATENATE(Tabela813[[#This Row],[C]],".",Tabela813[[#This Row],[O]],".",Tabela813[[#This Row],[E]],".",Tabela813[[#This Row],[D1]],".",Tabela813[[#This Row],[D2]],".",Tabela813[[#This Row],[D3]],".",Tabela813[[#This Row],[T]],".",Tabela813[[#This Row],[D4]]),"")</f>
        <v>1.7.3.1.50.0.1.00</v>
      </c>
      <c r="L1112" s="27" t="s">
        <v>3887</v>
      </c>
      <c r="M1112" s="21" t="str">
        <f t="shared" si="17"/>
        <v>A</v>
      </c>
      <c r="N1112" s="21">
        <f>IF(VALUE(Tabela813[[#This Row],[RED]]) &gt; 0,1,0) + IF(VALUE(J1112)&gt;0,8,IF(VALUE(I1112)&gt;0,7,IF(VALUE(H1112)&gt;0,6,IF(VALUE(G1112)&gt;0,5,IF(VALUE(F1112)&gt;0,4,IF(VALUE(E1112)&gt;0,3,IF(VALUE(D1112)&gt;0,2,1)))))))</f>
        <v>7</v>
      </c>
      <c r="O1112" s="26" t="s">
        <v>55</v>
      </c>
      <c r="P1112" s="1" t="s">
        <v>463</v>
      </c>
      <c r="Q1112" s="1"/>
      <c r="R1112" s="21"/>
      <c r="S1112" s="7" t="str">
        <f>Tabela813[[#This Row],[NR]]&amp;" - "&amp;Tabela813[[#This Row],[Especificação]]</f>
        <v>1.7.3.1.50.0.1.00 - Transferências de Recursos do Sistema Único de Saúde - SUS - Principal</v>
      </c>
      <c r="T1112" s="7" t="str">
        <f>Tabela813[[#This Row],[NR]]&amp;" - "&amp;Tabela813[[#This Row],[Especificação]]</f>
        <v>1.7.3.1.50.0.1.00 - Transferências de Recursos do Sistema Único de Saúde - SUS - Principal</v>
      </c>
      <c r="U1112" s="7" t="str">
        <f>Tabela813[[#This Row],[NR]]&amp; " - "&amp;Tabela813[[#This Row],[Especificação]]</f>
        <v>1.7.3.1.50.0.1.00 - Transferências de Recursos do Sistema Único de Saúde - SUS - Principal</v>
      </c>
    </row>
    <row r="1113" spans="1:21" x14ac:dyDescent="0.25">
      <c r="A1113" s="84"/>
      <c r="B1113" s="73"/>
      <c r="C1113" s="26" t="s">
        <v>1558</v>
      </c>
      <c r="D1113" s="26" t="s">
        <v>1565</v>
      </c>
      <c r="E1113" s="26" t="s">
        <v>1559</v>
      </c>
      <c r="F1113" s="26" t="s">
        <v>1567</v>
      </c>
      <c r="G1113" s="26" t="s">
        <v>1564</v>
      </c>
      <c r="H1113" s="26" t="s">
        <v>1561</v>
      </c>
      <c r="I1113" s="26" t="s">
        <v>1561</v>
      </c>
      <c r="J1113" s="26" t="s">
        <v>1564</v>
      </c>
      <c r="K1113" s="21" t="str">
        <f>IF(Tabela813[[#This Row],[C]]&lt;&gt;"",IF(Tabela813[[#This Row],[RED]]&lt;&gt;"",(Tabela813[[#This Row],[RED]] &amp; "."),"") &amp; CONCATENATE(Tabela813[[#This Row],[C]],".",Tabela813[[#This Row],[O]],".",Tabela813[[#This Row],[E]],".",Tabela813[[#This Row],[D1]],".",Tabela813[[#This Row],[D2]],".",Tabela813[[#This Row],[D3]],".",Tabela813[[#This Row],[T]],".",Tabela813[[#This Row],[D4]]),"")</f>
        <v>1.7.3.2.00.0.0.00</v>
      </c>
      <c r="L1113" s="27" t="s">
        <v>466</v>
      </c>
      <c r="M1113" s="21" t="str">
        <f t="shared" si="17"/>
        <v>S</v>
      </c>
      <c r="N1113" s="21">
        <f>IF(VALUE(Tabela813[[#This Row],[RED]]) &gt; 0,1,0) + IF(VALUE(J1113)&gt;0,8,IF(VALUE(I1113)&gt;0,7,IF(VALUE(H1113)&gt;0,6,IF(VALUE(G1113)&gt;0,5,IF(VALUE(F1113)&gt;0,4,IF(VALUE(E1113)&gt;0,3,IF(VALUE(D1113)&gt;0,2,1)))))))</f>
        <v>4</v>
      </c>
      <c r="O1113" s="26" t="s">
        <v>45</v>
      </c>
      <c r="P1113" s="1" t="s">
        <v>3102</v>
      </c>
      <c r="Q1113" s="1"/>
      <c r="R1113" s="21"/>
      <c r="S1113" s="7" t="str">
        <f>Tabela813[[#This Row],[NR]]&amp;" - "&amp;Tabela813[[#This Row],[Especificação]]</f>
        <v>1.7.3.2.00.0.0.00 - Transferências de Convênios dos Municípios e de Suas Entidades</v>
      </c>
      <c r="T1113" s="7" t="str">
        <f>Tabela813[[#This Row],[NR]]&amp;" - "&amp;Tabela813[[#This Row],[Especificação]]</f>
        <v>1.7.3.2.00.0.0.00 - Transferências de Convênios dos Municípios e de Suas Entidades</v>
      </c>
      <c r="U1113" s="7" t="str">
        <f>Tabela813[[#This Row],[NR]]&amp; " - "&amp;Tabela813[[#This Row],[Especificação]]</f>
        <v>1.7.3.2.00.0.0.00 - Transferências de Convênios dos Municípios e de Suas Entidades</v>
      </c>
    </row>
    <row r="1114" spans="1:21" ht="45" x14ac:dyDescent="0.25">
      <c r="A1114" s="84"/>
      <c r="B1114" s="73"/>
      <c r="C1114" s="26" t="s">
        <v>1558</v>
      </c>
      <c r="D1114" s="26" t="s">
        <v>1565</v>
      </c>
      <c r="E1114" s="26" t="s">
        <v>1559</v>
      </c>
      <c r="F1114" s="26" t="s">
        <v>1567</v>
      </c>
      <c r="G1114" s="26" t="s">
        <v>1591</v>
      </c>
      <c r="H1114" s="26" t="s">
        <v>1561</v>
      </c>
      <c r="I1114" s="26" t="s">
        <v>1561</v>
      </c>
      <c r="J1114" s="26" t="s">
        <v>1564</v>
      </c>
      <c r="K1114" s="21" t="str">
        <f>IF(Tabela813[[#This Row],[C]]&lt;&gt;"",IF(Tabela813[[#This Row],[RED]]&lt;&gt;"",(Tabela813[[#This Row],[RED]] &amp; "."),"") &amp; CONCATENATE(Tabela813[[#This Row],[C]],".",Tabela813[[#This Row],[O]],".",Tabela813[[#This Row],[E]],".",Tabela813[[#This Row],[D1]],".",Tabela813[[#This Row],[D2]],".",Tabela813[[#This Row],[D3]],".",Tabela813[[#This Row],[T]],".",Tabela813[[#This Row],[D4]]),"")</f>
        <v>1.7.3.2.50.0.0.00</v>
      </c>
      <c r="L1114" s="1" t="s">
        <v>6707</v>
      </c>
      <c r="M1114" s="21" t="str">
        <f t="shared" si="17"/>
        <v>S</v>
      </c>
      <c r="N1114" s="21">
        <f>IF(VALUE(Tabela813[[#This Row],[RED]]) &gt; 0,1,0) + IF(VALUE(J1114)&gt;0,8,IF(VALUE(I1114)&gt;0,7,IF(VALUE(H1114)&gt;0,6,IF(VALUE(G1114)&gt;0,5,IF(VALUE(F1114)&gt;0,4,IF(VALUE(E1114)&gt;0,3,IF(VALUE(D1114)&gt;0,2,1)))))))</f>
        <v>5</v>
      </c>
      <c r="O1114" s="26" t="s">
        <v>55</v>
      </c>
      <c r="P1114" s="1" t="s">
        <v>468</v>
      </c>
      <c r="Q1114" s="1"/>
      <c r="R1114" s="21"/>
      <c r="S1114" s="7" t="str">
        <f>Tabela813[[#This Row],[NR]]&amp;" - "&amp;Tabela813[[#This Row],[Especificação]]</f>
        <v>1.7.3.2.50.0.0.00 - Transferências de Convênios dos Municípios para o Sistema Único de Saúde - SUS</v>
      </c>
      <c r="T1114" s="7" t="str">
        <f>Tabela813[[#This Row],[NR]]&amp;" - "&amp;Tabela813[[#This Row],[Especificação]]</f>
        <v>1.7.3.2.50.0.0.00 - Transferências de Convênios dos Municípios para o Sistema Único de Saúde - SUS</v>
      </c>
      <c r="U1114" s="7" t="str">
        <f>Tabela813[[#This Row],[NR]]&amp; " - "&amp;Tabela813[[#This Row],[Especificação]]</f>
        <v>1.7.3.2.50.0.0.00 - Transferências de Convênios dos Municípios para o Sistema Único de Saúde - SUS</v>
      </c>
    </row>
    <row r="1115" spans="1:21" ht="45" x14ac:dyDescent="0.25">
      <c r="A1115" s="84"/>
      <c r="B1115" s="73"/>
      <c r="C1115" s="26" t="s">
        <v>1558</v>
      </c>
      <c r="D1115" s="26" t="s">
        <v>1565</v>
      </c>
      <c r="E1115" s="26" t="s">
        <v>1559</v>
      </c>
      <c r="F1115" s="26" t="s">
        <v>1567</v>
      </c>
      <c r="G1115" s="26" t="s">
        <v>1591</v>
      </c>
      <c r="H1115" s="26" t="s">
        <v>1561</v>
      </c>
      <c r="I1115" s="26" t="s">
        <v>1558</v>
      </c>
      <c r="J1115" s="26" t="s">
        <v>1564</v>
      </c>
      <c r="K1115" s="21" t="str">
        <f>IF(Tabela813[[#This Row],[C]]&lt;&gt;"",IF(Tabela813[[#This Row],[RED]]&lt;&gt;"",(Tabela813[[#This Row],[RED]] &amp; "."),"") &amp; CONCATENATE(Tabela813[[#This Row],[C]],".",Tabela813[[#This Row],[O]],".",Tabela813[[#This Row],[E]],".",Tabela813[[#This Row],[D1]],".",Tabela813[[#This Row],[D2]],".",Tabela813[[#This Row],[D3]],".",Tabela813[[#This Row],[T]],".",Tabela813[[#This Row],[D4]]),"")</f>
        <v>1.7.3.2.50.0.1.00</v>
      </c>
      <c r="L1115" s="1" t="s">
        <v>3897</v>
      </c>
      <c r="M1115" s="21" t="str">
        <f t="shared" si="17"/>
        <v>A</v>
      </c>
      <c r="N1115" s="21">
        <f>IF(VALUE(Tabela813[[#This Row],[RED]]) &gt; 0,1,0) + IF(VALUE(J1115)&gt;0,8,IF(VALUE(I1115)&gt;0,7,IF(VALUE(H1115)&gt;0,6,IF(VALUE(G1115)&gt;0,5,IF(VALUE(F1115)&gt;0,4,IF(VALUE(E1115)&gt;0,3,IF(VALUE(D1115)&gt;0,2,1)))))))</f>
        <v>7</v>
      </c>
      <c r="O1115" s="26" t="s">
        <v>55</v>
      </c>
      <c r="P1115" s="1" t="s">
        <v>468</v>
      </c>
      <c r="Q1115" s="1"/>
      <c r="R1115" s="21"/>
      <c r="S1115" s="7" t="str">
        <f>Tabela813[[#This Row],[NR]]&amp;" - "&amp;Tabela813[[#This Row],[Especificação]]</f>
        <v>1.7.3.2.50.0.1.00 - Transferências de Convênios dos Municípios para o Sistema Único de Saúde - SUS - Principal</v>
      </c>
      <c r="T1115" s="7" t="str">
        <f>Tabela813[[#This Row],[NR]]&amp;" - "&amp;Tabela813[[#This Row],[Especificação]]</f>
        <v>1.7.3.2.50.0.1.00 - Transferências de Convênios dos Municípios para o Sistema Único de Saúde - SUS - Principal</v>
      </c>
      <c r="U1115" s="7" t="str">
        <f>Tabela813[[#This Row],[NR]]&amp; " - "&amp;Tabela813[[#This Row],[Especificação]]</f>
        <v>1.7.3.2.50.0.1.00 - Transferências de Convênios dos Municípios para o Sistema Único de Saúde - SUS - Principal</v>
      </c>
    </row>
    <row r="1116" spans="1:21" ht="45" x14ac:dyDescent="0.25">
      <c r="A1116" s="84"/>
      <c r="B1116" s="73"/>
      <c r="C1116" s="26" t="s">
        <v>1558</v>
      </c>
      <c r="D1116" s="26" t="s">
        <v>1565</v>
      </c>
      <c r="E1116" s="26" t="s">
        <v>1559</v>
      </c>
      <c r="F1116" s="26" t="s">
        <v>1567</v>
      </c>
      <c r="G1116" s="26" t="s">
        <v>1596</v>
      </c>
      <c r="H1116" s="26" t="s">
        <v>1561</v>
      </c>
      <c r="I1116" s="26" t="s">
        <v>1561</v>
      </c>
      <c r="J1116" s="26" t="s">
        <v>1564</v>
      </c>
      <c r="K1116" s="21" t="str">
        <f>IF(Tabela813[[#This Row],[C]]&lt;&gt;"",IF(Tabela813[[#This Row],[RED]]&lt;&gt;"",(Tabela813[[#This Row],[RED]] &amp; "."),"") &amp; CONCATENATE(Tabela813[[#This Row],[C]],".",Tabela813[[#This Row],[O]],".",Tabela813[[#This Row],[E]],".",Tabela813[[#This Row],[D1]],".",Tabela813[[#This Row],[D2]],".",Tabela813[[#This Row],[D3]],".",Tabela813[[#This Row],[T]],".",Tabela813[[#This Row],[D4]]),"")</f>
        <v>1.7.3.2.51.0.0.00</v>
      </c>
      <c r="L1116" s="27" t="s">
        <v>3898</v>
      </c>
      <c r="M1116" s="21" t="str">
        <f t="shared" si="17"/>
        <v>S</v>
      </c>
      <c r="N1116" s="21">
        <f>IF(VALUE(Tabela813[[#This Row],[RED]]) &gt; 0,1,0) + IF(VALUE(J1116)&gt;0,8,IF(VALUE(I1116)&gt;0,7,IF(VALUE(H1116)&gt;0,6,IF(VALUE(G1116)&gt;0,5,IF(VALUE(F1116)&gt;0,4,IF(VALUE(E1116)&gt;0,3,IF(VALUE(D1116)&gt;0,2,1)))))))</f>
        <v>5</v>
      </c>
      <c r="O1116" s="26" t="s">
        <v>55</v>
      </c>
      <c r="P1116" s="1" t="s">
        <v>469</v>
      </c>
      <c r="Q1116" s="1"/>
      <c r="R1116" s="21"/>
      <c r="S1116" s="7" t="str">
        <f>Tabela813[[#This Row],[NR]]&amp;" - "&amp;Tabela813[[#This Row],[Especificação]]</f>
        <v>1.7.3.2.51.0.0.00 - Transferências de Convênios dos Municípios Destinadas a Programas de Educação</v>
      </c>
      <c r="T1116" s="7" t="str">
        <f>Tabela813[[#This Row],[NR]]&amp;" - "&amp;Tabela813[[#This Row],[Especificação]]</f>
        <v>1.7.3.2.51.0.0.00 - Transferências de Convênios dos Municípios Destinadas a Programas de Educação</v>
      </c>
      <c r="U1116" s="7" t="str">
        <f>Tabela813[[#This Row],[NR]]&amp; " - "&amp;Tabela813[[#This Row],[Especificação]]</f>
        <v>1.7.3.2.51.0.0.00 - Transferências de Convênios dos Municípios Destinadas a Programas de Educação</v>
      </c>
    </row>
    <row r="1117" spans="1:21" ht="45" x14ac:dyDescent="0.25">
      <c r="A1117" s="84"/>
      <c r="B1117" s="73"/>
      <c r="C1117" s="26" t="s">
        <v>1558</v>
      </c>
      <c r="D1117" s="26" t="s">
        <v>1565</v>
      </c>
      <c r="E1117" s="26" t="s">
        <v>1559</v>
      </c>
      <c r="F1117" s="26" t="s">
        <v>1567</v>
      </c>
      <c r="G1117" s="26" t="s">
        <v>1596</v>
      </c>
      <c r="H1117" s="26" t="s">
        <v>1561</v>
      </c>
      <c r="I1117" s="26" t="s">
        <v>1558</v>
      </c>
      <c r="J1117" s="26" t="s">
        <v>1564</v>
      </c>
      <c r="K1117" s="21" t="str">
        <f>IF(Tabela813[[#This Row],[C]]&lt;&gt;"",IF(Tabela813[[#This Row],[RED]]&lt;&gt;"",(Tabela813[[#This Row],[RED]] &amp; "."),"") &amp; CONCATENATE(Tabela813[[#This Row],[C]],".",Tabela813[[#This Row],[O]],".",Tabela813[[#This Row],[E]],".",Tabela813[[#This Row],[D1]],".",Tabela813[[#This Row],[D2]],".",Tabela813[[#This Row],[D3]],".",Tabela813[[#This Row],[T]],".",Tabela813[[#This Row],[D4]]),"")</f>
        <v>1.7.3.2.51.0.1.00</v>
      </c>
      <c r="L1117" s="27" t="s">
        <v>3899</v>
      </c>
      <c r="M1117" s="21" t="str">
        <f t="shared" si="17"/>
        <v>A</v>
      </c>
      <c r="N1117" s="21">
        <f>IF(VALUE(Tabela813[[#This Row],[RED]]) &gt; 0,1,0) + IF(VALUE(J1117)&gt;0,8,IF(VALUE(I1117)&gt;0,7,IF(VALUE(H1117)&gt;0,6,IF(VALUE(G1117)&gt;0,5,IF(VALUE(F1117)&gt;0,4,IF(VALUE(E1117)&gt;0,3,IF(VALUE(D1117)&gt;0,2,1)))))))</f>
        <v>7</v>
      </c>
      <c r="O1117" s="26" t="s">
        <v>55</v>
      </c>
      <c r="P1117" s="1" t="s">
        <v>469</v>
      </c>
      <c r="Q1117" s="1"/>
      <c r="R1117" s="21"/>
      <c r="S1117" s="7" t="str">
        <f>Tabela813[[#This Row],[NR]]&amp;" - "&amp;Tabela813[[#This Row],[Especificação]]</f>
        <v>1.7.3.2.51.0.1.00 - Transferências de Convênios dos Municípios Destinadas a Programas de Educação - Principal</v>
      </c>
      <c r="T1117" s="7" t="str">
        <f>Tabela813[[#This Row],[NR]]&amp;" - "&amp;Tabela813[[#This Row],[Especificação]]</f>
        <v>1.7.3.2.51.0.1.00 - Transferências de Convênios dos Municípios Destinadas a Programas de Educação - Principal</v>
      </c>
      <c r="U1117" s="7" t="str">
        <f>Tabela813[[#This Row],[NR]]&amp; " - "&amp;Tabela813[[#This Row],[Especificação]]</f>
        <v>1.7.3.2.51.0.1.00 - Transferências de Convênios dos Municípios Destinadas a Programas de Educação - Principal</v>
      </c>
    </row>
    <row r="1118" spans="1:21" ht="45" x14ac:dyDescent="0.25">
      <c r="A1118" s="84"/>
      <c r="B1118" s="73"/>
      <c r="C1118" s="26" t="s">
        <v>1558</v>
      </c>
      <c r="D1118" s="26" t="s">
        <v>1565</v>
      </c>
      <c r="E1118" s="26" t="s">
        <v>1559</v>
      </c>
      <c r="F1118" s="26" t="s">
        <v>1567</v>
      </c>
      <c r="G1118" s="26" t="s">
        <v>1574</v>
      </c>
      <c r="H1118" s="26" t="s">
        <v>1561</v>
      </c>
      <c r="I1118" s="26" t="s">
        <v>1561</v>
      </c>
      <c r="J1118" s="26" t="s">
        <v>1564</v>
      </c>
      <c r="K1118" s="21" t="str">
        <f>IF(Tabela813[[#This Row],[C]]&lt;&gt;"",IF(Tabela813[[#This Row],[RED]]&lt;&gt;"",(Tabela813[[#This Row],[RED]] &amp; "."),"") &amp; CONCATENATE(Tabela813[[#This Row],[C]],".",Tabela813[[#This Row],[O]],".",Tabela813[[#This Row],[E]],".",Tabela813[[#This Row],[D1]],".",Tabela813[[#This Row],[D2]],".",Tabela813[[#This Row],[D3]],".",Tabela813[[#This Row],[T]],".",Tabela813[[#This Row],[D4]]),"")</f>
        <v>1.7.3.2.99.0.0.00</v>
      </c>
      <c r="L1118" s="27" t="s">
        <v>3103</v>
      </c>
      <c r="M1118" s="21" t="str">
        <f t="shared" si="17"/>
        <v>S</v>
      </c>
      <c r="N1118" s="21">
        <f>IF(VALUE(Tabela813[[#This Row],[RED]]) &gt; 0,1,0) + IF(VALUE(J1118)&gt;0,8,IF(VALUE(I1118)&gt;0,7,IF(VALUE(H1118)&gt;0,6,IF(VALUE(G1118)&gt;0,5,IF(VALUE(F1118)&gt;0,4,IF(VALUE(E1118)&gt;0,3,IF(VALUE(D1118)&gt;0,2,1)))))))</f>
        <v>5</v>
      </c>
      <c r="O1118" s="26" t="s">
        <v>51</v>
      </c>
      <c r="P1118" s="1" t="s">
        <v>3104</v>
      </c>
      <c r="Q1118" s="1"/>
      <c r="R1118" s="21"/>
      <c r="S1118" s="7" t="str">
        <f>Tabela813[[#This Row],[NR]]&amp;" - "&amp;Tabela813[[#This Row],[Especificação]]</f>
        <v>1.7.3.2.99.0.0.00 - Outras Transferências de Convênios dos Municípios e de Suas Entidades</v>
      </c>
      <c r="T1118" s="7" t="str">
        <f>Tabela813[[#This Row],[NR]]&amp;" - "&amp;Tabela813[[#This Row],[Especificação]]</f>
        <v>1.7.3.2.99.0.0.00 - Outras Transferências de Convênios dos Municípios e de Suas Entidades</v>
      </c>
      <c r="U1118" s="7" t="str">
        <f>Tabela813[[#This Row],[NR]]&amp; " - "&amp;Tabela813[[#This Row],[Especificação]]</f>
        <v>1.7.3.2.99.0.0.00 - Outras Transferências de Convênios dos Municípios e de Suas Entidades</v>
      </c>
    </row>
    <row r="1119" spans="1:21" ht="45" x14ac:dyDescent="0.25">
      <c r="A1119" s="7"/>
      <c r="B1119" s="73"/>
      <c r="C1119" s="26" t="s">
        <v>1558</v>
      </c>
      <c r="D1119" s="26" t="s">
        <v>1565</v>
      </c>
      <c r="E1119" s="26" t="s">
        <v>1559</v>
      </c>
      <c r="F1119" s="26" t="s">
        <v>1567</v>
      </c>
      <c r="G1119" s="26" t="s">
        <v>1574</v>
      </c>
      <c r="H1119" s="26" t="s">
        <v>1561</v>
      </c>
      <c r="I1119" s="26" t="s">
        <v>1558</v>
      </c>
      <c r="J1119" s="26" t="s">
        <v>1564</v>
      </c>
      <c r="K1119" s="21" t="str">
        <f>IF(Tabela813[[#This Row],[C]]&lt;&gt;"",IF(Tabela813[[#This Row],[RED]]&lt;&gt;"",(Tabela813[[#This Row],[RED]] &amp; "."),"") &amp; CONCATENATE(Tabela813[[#This Row],[C]],".",Tabela813[[#This Row],[O]],".",Tabela813[[#This Row],[E]],".",Tabela813[[#This Row],[D1]],".",Tabela813[[#This Row],[D2]],".",Tabela813[[#This Row],[D3]],".",Tabela813[[#This Row],[T]],".",Tabela813[[#This Row],[D4]]),"")</f>
        <v>1.7.3.2.99.0.1.00</v>
      </c>
      <c r="L1119" s="27" t="s">
        <v>3103</v>
      </c>
      <c r="M1119" s="21" t="str">
        <f t="shared" si="17"/>
        <v>A</v>
      </c>
      <c r="N1119" s="21">
        <f>IF(VALUE(Tabela813[[#This Row],[RED]]) &gt; 0,1,0) + IF(VALUE(J1119)&gt;0,8,IF(VALUE(I1119)&gt;0,7,IF(VALUE(H1119)&gt;0,6,IF(VALUE(G1119)&gt;0,5,IF(VALUE(F1119)&gt;0,4,IF(VALUE(E1119)&gt;0,3,IF(VALUE(D1119)&gt;0,2,1)))))))</f>
        <v>7</v>
      </c>
      <c r="O1119" s="26" t="s">
        <v>51</v>
      </c>
      <c r="P1119" s="1" t="s">
        <v>3104</v>
      </c>
      <c r="Q1119" s="1"/>
      <c r="R1119" s="21"/>
      <c r="S1119" s="7" t="str">
        <f>Tabela813[[#This Row],[NR]]&amp;" - "&amp;Tabela813[[#This Row],[Especificação]]</f>
        <v>1.7.3.2.99.0.1.00 - Outras Transferências de Convênios dos Municípios e de Suas Entidades</v>
      </c>
      <c r="T1119" s="7" t="str">
        <f>Tabela813[[#This Row],[NR]]&amp;" - "&amp;Tabela813[[#This Row],[Especificação]]</f>
        <v>1.7.3.2.99.0.1.00 - Outras Transferências de Convênios dos Municípios e de Suas Entidades</v>
      </c>
      <c r="U1119" s="7" t="str">
        <f>Tabela813[[#This Row],[NR]]&amp; " - "&amp;Tabela813[[#This Row],[Especificação]]</f>
        <v>1.7.3.2.99.0.1.00 - Outras Transferências de Convênios dos Municípios e de Suas Entidades</v>
      </c>
    </row>
    <row r="1120" spans="1:21" x14ac:dyDescent="0.25">
      <c r="A1120" s="84"/>
      <c r="B1120" s="73"/>
      <c r="C1120" s="26" t="s">
        <v>1558</v>
      </c>
      <c r="D1120" s="26" t="s">
        <v>1565</v>
      </c>
      <c r="E1120" s="26" t="s">
        <v>1559</v>
      </c>
      <c r="F1120" s="26" t="s">
        <v>1570</v>
      </c>
      <c r="G1120" s="26" t="s">
        <v>1564</v>
      </c>
      <c r="H1120" s="26" t="s">
        <v>1561</v>
      </c>
      <c r="I1120" s="26" t="s">
        <v>1561</v>
      </c>
      <c r="J1120" s="26" t="s">
        <v>1564</v>
      </c>
      <c r="K1120" s="21" t="str">
        <f>IF(Tabela813[[#This Row],[C]]&lt;&gt;"",IF(Tabela813[[#This Row],[RED]]&lt;&gt;"",(Tabela813[[#This Row],[RED]] &amp; "."),"") &amp; CONCATENATE(Tabela813[[#This Row],[C]],".",Tabela813[[#This Row],[O]],".",Tabela813[[#This Row],[E]],".",Tabela813[[#This Row],[D1]],".",Tabela813[[#This Row],[D2]],".",Tabela813[[#This Row],[D3]],".",Tabela813[[#This Row],[T]],".",Tabela813[[#This Row],[D4]]),"")</f>
        <v>1.7.3.9.00.0.0.00</v>
      </c>
      <c r="L1120" s="1" t="s">
        <v>470</v>
      </c>
      <c r="M1120" s="21" t="str">
        <f t="shared" si="17"/>
        <v>S</v>
      </c>
      <c r="N1120" s="21">
        <f>IF(VALUE(Tabela813[[#This Row],[RED]]) &gt; 0,1,0) + IF(VALUE(J1120)&gt;0,8,IF(VALUE(I1120)&gt;0,7,IF(VALUE(H1120)&gt;0,6,IF(VALUE(G1120)&gt;0,5,IF(VALUE(F1120)&gt;0,4,IF(VALUE(E1120)&gt;0,3,IF(VALUE(D1120)&gt;0,2,1)))))))</f>
        <v>4</v>
      </c>
      <c r="O1120" s="26" t="s">
        <v>45</v>
      </c>
      <c r="P1120" s="1" t="s">
        <v>3105</v>
      </c>
      <c r="Q1120" s="1"/>
      <c r="R1120" s="21"/>
      <c r="S1120" s="7" t="str">
        <f>Tabela813[[#This Row],[NR]]&amp;" - "&amp;Tabela813[[#This Row],[Especificação]]</f>
        <v>1.7.3.9.00.0.0.00 - Outras Transferências dos Municípios</v>
      </c>
      <c r="T1120" s="7" t="str">
        <f>Tabela813[[#This Row],[NR]]&amp;" - "&amp;Tabela813[[#This Row],[Especificação]]</f>
        <v>1.7.3.9.00.0.0.00 - Outras Transferências dos Municípios</v>
      </c>
      <c r="U1120" s="7" t="str">
        <f>Tabela813[[#This Row],[NR]]&amp; " - "&amp;Tabela813[[#This Row],[Especificação]]</f>
        <v>1.7.3.9.00.0.0.00 - Outras Transferências dos Municípios</v>
      </c>
    </row>
    <row r="1121" spans="1:21" x14ac:dyDescent="0.25">
      <c r="A1121" s="84"/>
      <c r="B1121" s="73"/>
      <c r="C1121" s="26" t="s">
        <v>1558</v>
      </c>
      <c r="D1121" s="26" t="s">
        <v>1565</v>
      </c>
      <c r="E1121" s="26" t="s">
        <v>1559</v>
      </c>
      <c r="F1121" s="26" t="s">
        <v>1570</v>
      </c>
      <c r="G1121" s="26" t="s">
        <v>1591</v>
      </c>
      <c r="H1121" s="26" t="s">
        <v>1561</v>
      </c>
      <c r="I1121" s="26" t="s">
        <v>1561</v>
      </c>
      <c r="J1121" s="26" t="s">
        <v>1564</v>
      </c>
      <c r="K1121" s="21" t="str">
        <f>IF(Tabela813[[#This Row],[C]]&lt;&gt;"",IF(Tabela813[[#This Row],[RED]]&lt;&gt;"",(Tabela813[[#This Row],[RED]] &amp; "."),"") &amp; CONCATENATE(Tabela813[[#This Row],[C]],".",Tabela813[[#This Row],[O]],".",Tabela813[[#This Row],[E]],".",Tabela813[[#This Row],[D1]],".",Tabela813[[#This Row],[D2]],".",Tabela813[[#This Row],[D3]],".",Tabela813[[#This Row],[T]],".",Tabela813[[#This Row],[D4]]),"")</f>
        <v>1.7.3.9.50.0.0.00</v>
      </c>
      <c r="L1121" s="1" t="s">
        <v>464</v>
      </c>
      <c r="M1121" s="21" t="str">
        <f t="shared" si="17"/>
        <v>S</v>
      </c>
      <c r="N1121" s="21">
        <f>IF(VALUE(Tabela813[[#This Row],[RED]]) &gt; 0,1,0) + IF(VALUE(J1121)&gt;0,8,IF(VALUE(I1121)&gt;0,7,IF(VALUE(H1121)&gt;0,6,IF(VALUE(G1121)&gt;0,5,IF(VALUE(F1121)&gt;0,4,IF(VALUE(E1121)&gt;0,3,IF(VALUE(D1121)&gt;0,2,1)))))))</f>
        <v>5</v>
      </c>
      <c r="O1121" s="26" t="s">
        <v>55</v>
      </c>
      <c r="P1121" s="1" t="s">
        <v>465</v>
      </c>
      <c r="Q1121" s="1"/>
      <c r="R1121" s="21"/>
      <c r="S1121" s="7" t="str">
        <f>Tabela813[[#This Row],[NR]]&amp;" - "&amp;Tabela813[[#This Row],[Especificação]]</f>
        <v>1.7.3.9.50.0.0.00 - Transferências de Municípios a Consórcios Públicos</v>
      </c>
      <c r="T1121" s="7" t="str">
        <f>Tabela813[[#This Row],[NR]]&amp;" - "&amp;Tabela813[[#This Row],[Especificação]]</f>
        <v>1.7.3.9.50.0.0.00 - Transferências de Municípios a Consórcios Públicos</v>
      </c>
      <c r="U1121" s="7" t="str">
        <f>Tabela813[[#This Row],[NR]]&amp; " - "&amp;Tabela813[[#This Row],[Especificação]]</f>
        <v>1.7.3.9.50.0.0.00 - Transferências de Municípios a Consórcios Públicos</v>
      </c>
    </row>
    <row r="1122" spans="1:21" x14ac:dyDescent="0.25">
      <c r="A1122" s="84"/>
      <c r="B1122" s="73"/>
      <c r="C1122" s="26" t="s">
        <v>1558</v>
      </c>
      <c r="D1122" s="26" t="s">
        <v>1565</v>
      </c>
      <c r="E1122" s="26" t="s">
        <v>1559</v>
      </c>
      <c r="F1122" s="26" t="s">
        <v>1570</v>
      </c>
      <c r="G1122" s="26" t="s">
        <v>1591</v>
      </c>
      <c r="H1122" s="26" t="s">
        <v>1561</v>
      </c>
      <c r="I1122" s="26" t="s">
        <v>1558</v>
      </c>
      <c r="J1122" s="26" t="s">
        <v>1564</v>
      </c>
      <c r="K1122" s="21" t="str">
        <f>IF(Tabela813[[#This Row],[C]]&lt;&gt;"",IF(Tabela813[[#This Row],[RED]]&lt;&gt;"",(Tabela813[[#This Row],[RED]] &amp; "."),"") &amp; CONCATENATE(Tabela813[[#This Row],[C]],".",Tabela813[[#This Row],[O]],".",Tabela813[[#This Row],[E]],".",Tabela813[[#This Row],[D1]],".",Tabela813[[#This Row],[D2]],".",Tabela813[[#This Row],[D3]],".",Tabela813[[#This Row],[T]],".",Tabela813[[#This Row],[D4]]),"")</f>
        <v>1.7.3.9.50.0.1.00</v>
      </c>
      <c r="L1122" s="27" t="s">
        <v>1385</v>
      </c>
      <c r="M1122" s="21" t="str">
        <f t="shared" si="17"/>
        <v>A</v>
      </c>
      <c r="N1122" s="21">
        <f>IF(VALUE(Tabela813[[#This Row],[RED]]) &gt; 0,1,0) + IF(VALUE(J1122)&gt;0,8,IF(VALUE(I1122)&gt;0,7,IF(VALUE(H1122)&gt;0,6,IF(VALUE(G1122)&gt;0,5,IF(VALUE(F1122)&gt;0,4,IF(VALUE(E1122)&gt;0,3,IF(VALUE(D1122)&gt;0,2,1)))))))</f>
        <v>7</v>
      </c>
      <c r="O1122" s="26" t="s">
        <v>55</v>
      </c>
      <c r="P1122" s="1" t="s">
        <v>465</v>
      </c>
      <c r="Q1122" s="1"/>
      <c r="R1122" s="21"/>
      <c r="S1122" s="7" t="str">
        <f>Tabela813[[#This Row],[NR]]&amp;" - "&amp;Tabela813[[#This Row],[Especificação]]</f>
        <v>1.7.3.9.50.0.1.00 - Transferências de Municípios a Consórcios Públicos - Principal</v>
      </c>
      <c r="T1122" s="7" t="str">
        <f>Tabela813[[#This Row],[NR]]&amp;" - "&amp;Tabela813[[#This Row],[Especificação]]</f>
        <v>1.7.3.9.50.0.1.00 - Transferências de Municípios a Consórcios Públicos - Principal</v>
      </c>
      <c r="U1122" s="7" t="str">
        <f>Tabela813[[#This Row],[NR]]&amp; " - "&amp;Tabela813[[#This Row],[Especificação]]</f>
        <v>1.7.3.9.50.0.1.00 - Transferências de Municípios a Consórcios Públicos - Principal</v>
      </c>
    </row>
    <row r="1123" spans="1:21" x14ac:dyDescent="0.25">
      <c r="A1123" s="84"/>
      <c r="B1123" s="73"/>
      <c r="C1123" s="26" t="s">
        <v>1558</v>
      </c>
      <c r="D1123" s="26" t="s">
        <v>1565</v>
      </c>
      <c r="E1123" s="26" t="s">
        <v>1559</v>
      </c>
      <c r="F1123" s="26" t="s">
        <v>1570</v>
      </c>
      <c r="G1123" s="26" t="s">
        <v>1591</v>
      </c>
      <c r="H1123" s="26" t="s">
        <v>1561</v>
      </c>
      <c r="I1123" s="26" t="s">
        <v>1567</v>
      </c>
      <c r="J1123" s="26" t="s">
        <v>1564</v>
      </c>
      <c r="K1123" s="21" t="str">
        <f>IF(Tabela813[[#This Row],[C]]&lt;&gt;"",IF(Tabela813[[#This Row],[RED]]&lt;&gt;"",(Tabela813[[#This Row],[RED]] &amp; "."),"") &amp; CONCATENATE(Tabela813[[#This Row],[C]],".",Tabela813[[#This Row],[O]],".",Tabela813[[#This Row],[E]],".",Tabela813[[#This Row],[D1]],".",Tabela813[[#This Row],[D2]],".",Tabela813[[#This Row],[D3]],".",Tabela813[[#This Row],[T]],".",Tabela813[[#This Row],[D4]]),"")</f>
        <v>1.7.3.9.50.0.2.00</v>
      </c>
      <c r="L1123" s="27" t="s">
        <v>3362</v>
      </c>
      <c r="M1123" s="21" t="str">
        <f t="shared" si="17"/>
        <v>A</v>
      </c>
      <c r="N1123" s="21">
        <f>IF(VALUE(Tabela813[[#This Row],[RED]]) &gt; 0,1,0) + IF(VALUE(J1123)&gt;0,8,IF(VALUE(I1123)&gt;0,7,IF(VALUE(H1123)&gt;0,6,IF(VALUE(G1123)&gt;0,5,IF(VALUE(F1123)&gt;0,4,IF(VALUE(E1123)&gt;0,3,IF(VALUE(D1123)&gt;0,2,1)))))))</f>
        <v>7</v>
      </c>
      <c r="O1123" s="26" t="s">
        <v>55</v>
      </c>
      <c r="P1123" s="1" t="s">
        <v>465</v>
      </c>
      <c r="Q1123" s="1"/>
      <c r="R1123" s="21"/>
      <c r="S1123" s="7" t="str">
        <f>Tabela813[[#This Row],[NR]]&amp;" - "&amp;Tabela813[[#This Row],[Especificação]]</f>
        <v>1.7.3.9.50.0.2.00 - Transferências de Municípios a Consórcios Públicos - Multas e Juros de Mora</v>
      </c>
      <c r="T1123" s="7" t="str">
        <f>Tabela813[[#This Row],[NR]]&amp;" - "&amp;Tabela813[[#This Row],[Especificação]]</f>
        <v>1.7.3.9.50.0.2.00 - Transferências de Municípios a Consórcios Públicos - Multas e Juros de Mora</v>
      </c>
      <c r="U1123" s="7" t="str">
        <f>Tabela813[[#This Row],[NR]]&amp; " - "&amp;Tabela813[[#This Row],[Especificação]]</f>
        <v>1.7.3.9.50.0.2.00 - Transferências de Municípios a Consórcios Públicos - Multas e Juros de Mora</v>
      </c>
    </row>
    <row r="1124" spans="1:21" ht="45" x14ac:dyDescent="0.25">
      <c r="A1124" s="84"/>
      <c r="B1124" s="73"/>
      <c r="C1124" s="26" t="s">
        <v>1558</v>
      </c>
      <c r="D1124" s="26" t="s">
        <v>1565</v>
      </c>
      <c r="E1124" s="26" t="s">
        <v>1559</v>
      </c>
      <c r="F1124" s="26" t="s">
        <v>1570</v>
      </c>
      <c r="G1124" s="26" t="s">
        <v>1574</v>
      </c>
      <c r="H1124" s="26" t="s">
        <v>1561</v>
      </c>
      <c r="I1124" s="26" t="s">
        <v>1561</v>
      </c>
      <c r="J1124" s="26" t="s">
        <v>1564</v>
      </c>
      <c r="K1124" s="21" t="str">
        <f>IF(Tabela813[[#This Row],[C]]&lt;&gt;"",IF(Tabela813[[#This Row],[RED]]&lt;&gt;"",(Tabela813[[#This Row],[RED]] &amp; "."),"") &amp; CONCATENATE(Tabela813[[#This Row],[C]],".",Tabela813[[#This Row],[O]],".",Tabela813[[#This Row],[E]],".",Tabela813[[#This Row],[D1]],".",Tabela813[[#This Row],[D2]],".",Tabela813[[#This Row],[D3]],".",Tabela813[[#This Row],[T]],".",Tabela813[[#This Row],[D4]]),"")</f>
        <v>1.7.3.9.99.0.0.00</v>
      </c>
      <c r="L1124" s="27" t="s">
        <v>470</v>
      </c>
      <c r="M1124" s="21" t="str">
        <f t="shared" si="17"/>
        <v>S</v>
      </c>
      <c r="N1124" s="21">
        <f>IF(VALUE(Tabela813[[#This Row],[RED]]) &gt; 0,1,0) + IF(VALUE(J1124)&gt;0,8,IF(VALUE(I1124)&gt;0,7,IF(VALUE(H1124)&gt;0,6,IF(VALUE(G1124)&gt;0,5,IF(VALUE(F1124)&gt;0,4,IF(VALUE(E1124)&gt;0,3,IF(VALUE(D1124)&gt;0,2,1)))))))</f>
        <v>5</v>
      </c>
      <c r="O1124" s="26" t="s">
        <v>51</v>
      </c>
      <c r="P1124" s="1" t="s">
        <v>4209</v>
      </c>
      <c r="Q1124" s="1"/>
      <c r="R1124" s="21"/>
      <c r="S1124" s="7" t="str">
        <f>Tabela813[[#This Row],[NR]]&amp;" - "&amp;Tabela813[[#This Row],[Especificação]]</f>
        <v>1.7.3.9.99.0.0.00 - Outras Transferências dos Municípios</v>
      </c>
      <c r="T1124" s="7" t="str">
        <f>Tabela813[[#This Row],[NR]]&amp;" - "&amp;Tabela813[[#This Row],[Especificação]]</f>
        <v>1.7.3.9.99.0.0.00 - Outras Transferências dos Municípios</v>
      </c>
      <c r="U1124" s="7" t="str">
        <f>Tabela813[[#This Row],[NR]]&amp; " - "&amp;Tabela813[[#This Row],[Especificação]]</f>
        <v>1.7.3.9.99.0.0.00 - Outras Transferências dos Municípios</v>
      </c>
    </row>
    <row r="1125" spans="1:21" ht="45" x14ac:dyDescent="0.25">
      <c r="A1125" s="84"/>
      <c r="B1125" s="73"/>
      <c r="C1125" s="26" t="s">
        <v>1558</v>
      </c>
      <c r="D1125" s="26" t="s">
        <v>1565</v>
      </c>
      <c r="E1125" s="26" t="s">
        <v>1559</v>
      </c>
      <c r="F1125" s="26" t="s">
        <v>1570</v>
      </c>
      <c r="G1125" s="26" t="s">
        <v>1574</v>
      </c>
      <c r="H1125" s="26" t="s">
        <v>1561</v>
      </c>
      <c r="I1125" s="26" t="s">
        <v>1558</v>
      </c>
      <c r="J1125" s="26" t="s">
        <v>1564</v>
      </c>
      <c r="K1125" s="21" t="str">
        <f>IF(Tabela813[[#This Row],[C]]&lt;&gt;"",IF(Tabela813[[#This Row],[RED]]&lt;&gt;"",(Tabela813[[#This Row],[RED]] &amp; "."),"") &amp; CONCATENATE(Tabela813[[#This Row],[C]],".",Tabela813[[#This Row],[O]],".",Tabela813[[#This Row],[E]],".",Tabela813[[#This Row],[D1]],".",Tabela813[[#This Row],[D2]],".",Tabela813[[#This Row],[D3]],".",Tabela813[[#This Row],[T]],".",Tabela813[[#This Row],[D4]]),"")</f>
        <v>1.7.3.9.99.0.1.00</v>
      </c>
      <c r="L1125" s="27" t="s">
        <v>1386</v>
      </c>
      <c r="M1125" s="21" t="str">
        <f t="shared" si="17"/>
        <v>A</v>
      </c>
      <c r="N1125" s="21">
        <f>IF(VALUE(Tabela813[[#This Row],[RED]]) &gt; 0,1,0) + IF(VALUE(J1125)&gt;0,8,IF(VALUE(I1125)&gt;0,7,IF(VALUE(H1125)&gt;0,6,IF(VALUE(G1125)&gt;0,5,IF(VALUE(F1125)&gt;0,4,IF(VALUE(E1125)&gt;0,3,IF(VALUE(D1125)&gt;0,2,1)))))))</f>
        <v>7</v>
      </c>
      <c r="O1125" s="26" t="s">
        <v>51</v>
      </c>
      <c r="P1125" s="1" t="s">
        <v>4209</v>
      </c>
      <c r="Q1125" s="1"/>
      <c r="R1125" s="21"/>
      <c r="S1125" s="7" t="str">
        <f>Tabela813[[#This Row],[NR]]&amp;" - "&amp;Tabela813[[#This Row],[Especificação]]</f>
        <v>1.7.3.9.99.0.1.00 - Outras Transferências dos Municípios - Principal</v>
      </c>
      <c r="T1125" s="7" t="str">
        <f>Tabela813[[#This Row],[NR]]&amp;" - "&amp;Tabela813[[#This Row],[Especificação]]</f>
        <v>1.7.3.9.99.0.1.00 - Outras Transferências dos Municípios - Principal</v>
      </c>
      <c r="U1125" s="7" t="str">
        <f>Tabela813[[#This Row],[NR]]&amp; " - "&amp;Tabela813[[#This Row],[Especificação]]</f>
        <v>1.7.3.9.99.0.1.00 - Outras Transferências dos Municípios - Principal</v>
      </c>
    </row>
    <row r="1126" spans="1:21" ht="45" x14ac:dyDescent="0.25">
      <c r="A1126" s="84"/>
      <c r="B1126" s="73"/>
      <c r="C1126" s="26" t="s">
        <v>1558</v>
      </c>
      <c r="D1126" s="26" t="s">
        <v>1565</v>
      </c>
      <c r="E1126" s="26" t="s">
        <v>1568</v>
      </c>
      <c r="F1126" s="26" t="s">
        <v>1561</v>
      </c>
      <c r="G1126" s="26" t="s">
        <v>1564</v>
      </c>
      <c r="H1126" s="26" t="s">
        <v>1561</v>
      </c>
      <c r="I1126" s="26" t="s">
        <v>1561</v>
      </c>
      <c r="J1126" s="26" t="s">
        <v>1564</v>
      </c>
      <c r="K1126" s="21" t="str">
        <f>IF(Tabela813[[#This Row],[C]]&lt;&gt;"",IF(Tabela813[[#This Row],[RED]]&lt;&gt;"",(Tabela813[[#This Row],[RED]] &amp; "."),"") &amp; CONCATENATE(Tabela813[[#This Row],[C]],".",Tabela813[[#This Row],[O]],".",Tabela813[[#This Row],[E]],".",Tabela813[[#This Row],[D1]],".",Tabela813[[#This Row],[D2]],".",Tabela813[[#This Row],[D3]],".",Tabela813[[#This Row],[T]],".",Tabela813[[#This Row],[D4]]),"")</f>
        <v>1.7.4.0.00.0.0.00</v>
      </c>
      <c r="L1126" s="27" t="s">
        <v>471</v>
      </c>
      <c r="M1126" s="21" t="str">
        <f t="shared" si="17"/>
        <v>S</v>
      </c>
      <c r="N1126" s="21">
        <f>IF(VALUE(Tabela813[[#This Row],[RED]]) &gt; 0,1,0) + IF(VALUE(J1126)&gt;0,8,IF(VALUE(I1126)&gt;0,7,IF(VALUE(H1126)&gt;0,6,IF(VALUE(G1126)&gt;0,5,IF(VALUE(F1126)&gt;0,4,IF(VALUE(E1126)&gt;0,3,IF(VALUE(D1126)&gt;0,2,1)))))))</f>
        <v>3</v>
      </c>
      <c r="O1126" s="26" t="s">
        <v>45</v>
      </c>
      <c r="P1126" s="1" t="s">
        <v>472</v>
      </c>
      <c r="Q1126" s="1"/>
      <c r="R1126" s="21"/>
      <c r="S1126" s="7" t="str">
        <f>Tabela813[[#This Row],[NR]]&amp;" - "&amp;Tabela813[[#This Row],[Especificação]]</f>
        <v>1.7.4.0.00.0.0.00 - Transferências de Instituições Privadas</v>
      </c>
      <c r="T1126" s="7" t="str">
        <f>Tabela813[[#This Row],[NR]]&amp;" - "&amp;Tabela813[[#This Row],[Especificação]]</f>
        <v>1.7.4.0.00.0.0.00 - Transferências de Instituições Privadas</v>
      </c>
      <c r="U1126" s="7" t="str">
        <f>Tabela813[[#This Row],[NR]]&amp; " - "&amp;Tabela813[[#This Row],[Especificação]]</f>
        <v>1.7.4.0.00.0.0.00 - Transferências de Instituições Privadas</v>
      </c>
    </row>
    <row r="1127" spans="1:21" ht="45" x14ac:dyDescent="0.25">
      <c r="A1127" s="84"/>
      <c r="B1127" s="73"/>
      <c r="C1127" s="26" t="s">
        <v>1558</v>
      </c>
      <c r="D1127" s="26" t="s">
        <v>1565</v>
      </c>
      <c r="E1127" s="26" t="s">
        <v>1568</v>
      </c>
      <c r="F1127" s="26" t="s">
        <v>1558</v>
      </c>
      <c r="G1127" s="26" t="s">
        <v>1564</v>
      </c>
      <c r="H1127" s="26" t="s">
        <v>1561</v>
      </c>
      <c r="I1127" s="26" t="s">
        <v>1561</v>
      </c>
      <c r="J1127" s="26" t="s">
        <v>1564</v>
      </c>
      <c r="K1127" s="21" t="str">
        <f>IF(Tabela813[[#This Row],[C]]&lt;&gt;"",IF(Tabela813[[#This Row],[RED]]&lt;&gt;"",(Tabela813[[#This Row],[RED]] &amp; "."),"") &amp; CONCATENATE(Tabela813[[#This Row],[C]],".",Tabela813[[#This Row],[O]],".",Tabela813[[#This Row],[E]],".",Tabela813[[#This Row],[D1]],".",Tabela813[[#This Row],[D2]],".",Tabela813[[#This Row],[D3]],".",Tabela813[[#This Row],[T]],".",Tabela813[[#This Row],[D4]]),"")</f>
        <v>1.7.4.1.00.0.0.00</v>
      </c>
      <c r="L1127" s="27" t="s">
        <v>471</v>
      </c>
      <c r="M1127" s="21" t="str">
        <f t="shared" si="17"/>
        <v>S</v>
      </c>
      <c r="N1127" s="21">
        <f>IF(VALUE(Tabela813[[#This Row],[RED]]) &gt; 0,1,0) + IF(VALUE(J1127)&gt;0,8,IF(VALUE(I1127)&gt;0,7,IF(VALUE(H1127)&gt;0,6,IF(VALUE(G1127)&gt;0,5,IF(VALUE(F1127)&gt;0,4,IF(VALUE(E1127)&gt;0,3,IF(VALUE(D1127)&gt;0,2,1)))))))</f>
        <v>4</v>
      </c>
      <c r="O1127" s="26" t="s">
        <v>45</v>
      </c>
      <c r="P1127" s="1" t="s">
        <v>472</v>
      </c>
      <c r="Q1127" s="1"/>
      <c r="R1127" s="21"/>
      <c r="S1127" s="7" t="str">
        <f>Tabela813[[#This Row],[NR]]&amp;" - "&amp;Tabela813[[#This Row],[Especificação]]</f>
        <v>1.7.4.1.00.0.0.00 - Transferências de Instituições Privadas</v>
      </c>
      <c r="T1127" s="7" t="str">
        <f>Tabela813[[#This Row],[NR]]&amp;" - "&amp;Tabela813[[#This Row],[Especificação]]</f>
        <v>1.7.4.1.00.0.0.00 - Transferências de Instituições Privadas</v>
      </c>
      <c r="U1127" s="7" t="str">
        <f>Tabela813[[#This Row],[NR]]&amp; " - "&amp;Tabela813[[#This Row],[Especificação]]</f>
        <v>1.7.4.1.00.0.0.00 - Transferências de Instituições Privadas</v>
      </c>
    </row>
    <row r="1128" spans="1:21" ht="45" x14ac:dyDescent="0.25">
      <c r="A1128" s="84"/>
      <c r="B1128" s="73"/>
      <c r="C1128" s="26" t="s">
        <v>1558</v>
      </c>
      <c r="D1128" s="26" t="s">
        <v>1565</v>
      </c>
      <c r="E1128" s="26" t="s">
        <v>1568</v>
      </c>
      <c r="F1128" s="26" t="s">
        <v>1558</v>
      </c>
      <c r="G1128" s="26" t="s">
        <v>1591</v>
      </c>
      <c r="H1128" s="26" t="s">
        <v>1561</v>
      </c>
      <c r="I1128" s="26" t="s">
        <v>1561</v>
      </c>
      <c r="J1128" s="26" t="s">
        <v>1564</v>
      </c>
      <c r="K1128" s="21" t="str">
        <f>IF(Tabela813[[#This Row],[C]]&lt;&gt;"",IF(Tabela813[[#This Row],[RED]]&lt;&gt;"",(Tabela813[[#This Row],[RED]] &amp; "."),"") &amp; CONCATENATE(Tabela813[[#This Row],[C]],".",Tabela813[[#This Row],[O]],".",Tabela813[[#This Row],[E]],".",Tabela813[[#This Row],[D1]],".",Tabela813[[#This Row],[D2]],".",Tabela813[[#This Row],[D3]],".",Tabela813[[#This Row],[T]],".",Tabela813[[#This Row],[D4]]),"")</f>
        <v>1.7.4.1.50.0.0.00</v>
      </c>
      <c r="L1128" s="1" t="s">
        <v>473</v>
      </c>
      <c r="M1128" s="21" t="str">
        <f t="shared" si="17"/>
        <v>S</v>
      </c>
      <c r="N1128" s="21">
        <f>IF(VALUE(Tabela813[[#This Row],[RED]]) &gt; 0,1,0) + IF(VALUE(J1128)&gt;0,8,IF(VALUE(I1128)&gt;0,7,IF(VALUE(H1128)&gt;0,6,IF(VALUE(G1128)&gt;0,5,IF(VALUE(F1128)&gt;0,4,IF(VALUE(E1128)&gt;0,3,IF(VALUE(D1128)&gt;0,2,1)))))))</f>
        <v>5</v>
      </c>
      <c r="O1128" s="26" t="s">
        <v>55</v>
      </c>
      <c r="P1128" s="1" t="s">
        <v>474</v>
      </c>
      <c r="Q1128" s="1"/>
      <c r="R1128" s="21"/>
      <c r="S1128" s="7" t="str">
        <f>Tabela813[[#This Row],[NR]]&amp;" - "&amp;Tabela813[[#This Row],[Especificação]]</f>
        <v>1.7.4.1.50.0.0.00 - Transferências de Convênios de Instituições Privadas para Programas de Saúde</v>
      </c>
      <c r="T1128" s="7" t="str">
        <f>Tabela813[[#This Row],[NR]]&amp;" - "&amp;Tabela813[[#This Row],[Especificação]]</f>
        <v>1.7.4.1.50.0.0.00 - Transferências de Convênios de Instituições Privadas para Programas de Saúde</v>
      </c>
      <c r="U1128" s="7" t="str">
        <f>Tabela813[[#This Row],[NR]]&amp; " - "&amp;Tabela813[[#This Row],[Especificação]]</f>
        <v>1.7.4.1.50.0.0.00 - Transferências de Convênios de Instituições Privadas para Programas de Saúde</v>
      </c>
    </row>
    <row r="1129" spans="1:21" ht="45" x14ac:dyDescent="0.25">
      <c r="A1129" s="84"/>
      <c r="B1129" s="73"/>
      <c r="C1129" s="26" t="s">
        <v>1558</v>
      </c>
      <c r="D1129" s="26" t="s">
        <v>1565</v>
      </c>
      <c r="E1129" s="26" t="s">
        <v>1568</v>
      </c>
      <c r="F1129" s="26" t="s">
        <v>1558</v>
      </c>
      <c r="G1129" s="26" t="s">
        <v>1591</v>
      </c>
      <c r="H1129" s="26" t="s">
        <v>1561</v>
      </c>
      <c r="I1129" s="26" t="s">
        <v>1558</v>
      </c>
      <c r="J1129" s="26" t="s">
        <v>1564</v>
      </c>
      <c r="K1129" s="21" t="str">
        <f>IF(Tabela813[[#This Row],[C]]&lt;&gt;"",IF(Tabela813[[#This Row],[RED]]&lt;&gt;"",(Tabela813[[#This Row],[RED]] &amp; "."),"") &amp; CONCATENATE(Tabela813[[#This Row],[C]],".",Tabela813[[#This Row],[O]],".",Tabela813[[#This Row],[E]],".",Tabela813[[#This Row],[D1]],".",Tabela813[[#This Row],[D2]],".",Tabela813[[#This Row],[D3]],".",Tabela813[[#This Row],[T]],".",Tabela813[[#This Row],[D4]]),"")</f>
        <v>1.7.4.1.50.0.1.00</v>
      </c>
      <c r="L1129" s="1" t="s">
        <v>1387</v>
      </c>
      <c r="M1129" s="21" t="str">
        <f t="shared" si="17"/>
        <v>A</v>
      </c>
      <c r="N1129" s="21">
        <f>IF(VALUE(Tabela813[[#This Row],[RED]]) &gt; 0,1,0) + IF(VALUE(J1129)&gt;0,8,IF(VALUE(I1129)&gt;0,7,IF(VALUE(H1129)&gt;0,6,IF(VALUE(G1129)&gt;0,5,IF(VALUE(F1129)&gt;0,4,IF(VALUE(E1129)&gt;0,3,IF(VALUE(D1129)&gt;0,2,1)))))))</f>
        <v>7</v>
      </c>
      <c r="O1129" s="26" t="s">
        <v>55</v>
      </c>
      <c r="P1129" s="1" t="s">
        <v>474</v>
      </c>
      <c r="Q1129" s="1"/>
      <c r="R1129" s="21"/>
      <c r="S1129" s="7" t="str">
        <f>Tabela813[[#This Row],[NR]]&amp;" - "&amp;Tabela813[[#This Row],[Especificação]]</f>
        <v>1.7.4.1.50.0.1.00 - Transferências de Convênios de Instituições Privadas para Programas de Saúde - Principal</v>
      </c>
      <c r="T1129" s="7" t="str">
        <f>Tabela813[[#This Row],[NR]]&amp;" - "&amp;Tabela813[[#This Row],[Especificação]]</f>
        <v>1.7.4.1.50.0.1.00 - Transferências de Convênios de Instituições Privadas para Programas de Saúde - Principal</v>
      </c>
      <c r="U1129" s="7" t="str">
        <f>Tabela813[[#This Row],[NR]]&amp; " - "&amp;Tabela813[[#This Row],[Especificação]]</f>
        <v>1.7.4.1.50.0.1.00 - Transferências de Convênios de Instituições Privadas para Programas de Saúde - Principal</v>
      </c>
    </row>
    <row r="1130" spans="1:21" ht="60" x14ac:dyDescent="0.25">
      <c r="A1130" s="84"/>
      <c r="B1130" s="73"/>
      <c r="C1130" s="26" t="s">
        <v>1558</v>
      </c>
      <c r="D1130" s="26" t="s">
        <v>1565</v>
      </c>
      <c r="E1130" s="26" t="s">
        <v>1568</v>
      </c>
      <c r="F1130" s="26" t="s">
        <v>1558</v>
      </c>
      <c r="G1130" s="26" t="s">
        <v>1596</v>
      </c>
      <c r="H1130" s="26" t="s">
        <v>1561</v>
      </c>
      <c r="I1130" s="26" t="s">
        <v>1561</v>
      </c>
      <c r="J1130" s="26" t="s">
        <v>1564</v>
      </c>
      <c r="K1130" s="21" t="str">
        <f>IF(Tabela813[[#This Row],[C]]&lt;&gt;"",IF(Tabela813[[#This Row],[RED]]&lt;&gt;"",(Tabela813[[#This Row],[RED]] &amp; "."),"") &amp; CONCATENATE(Tabela813[[#This Row],[C]],".",Tabela813[[#This Row],[O]],".",Tabela813[[#This Row],[E]],".",Tabela813[[#This Row],[D1]],".",Tabela813[[#This Row],[D2]],".",Tabela813[[#This Row],[D3]],".",Tabela813[[#This Row],[T]],".",Tabela813[[#This Row],[D4]]),"")</f>
        <v>1.7.4.1.51.0.0.00</v>
      </c>
      <c r="L1130" s="27" t="s">
        <v>475</v>
      </c>
      <c r="M1130" s="21" t="str">
        <f t="shared" si="17"/>
        <v>S</v>
      </c>
      <c r="N1130" s="21">
        <f>IF(VALUE(Tabela813[[#This Row],[RED]]) &gt; 0,1,0) + IF(VALUE(J1130)&gt;0,8,IF(VALUE(I1130)&gt;0,7,IF(VALUE(H1130)&gt;0,6,IF(VALUE(G1130)&gt;0,5,IF(VALUE(F1130)&gt;0,4,IF(VALUE(E1130)&gt;0,3,IF(VALUE(D1130)&gt;0,2,1)))))))</f>
        <v>5</v>
      </c>
      <c r="O1130" s="26" t="s">
        <v>55</v>
      </c>
      <c r="P1130" s="1" t="s">
        <v>476</v>
      </c>
      <c r="Q1130" s="1"/>
      <c r="R1130" s="21"/>
      <c r="S1130" s="7" t="str">
        <f>Tabela813[[#This Row],[NR]]&amp;" - "&amp;Tabela813[[#This Row],[Especificação]]</f>
        <v>1.7.4.1.51.0.0.00 - Transferências de Convênios de Instituições Privadas para Programas de Educação</v>
      </c>
      <c r="T1130" s="7" t="str">
        <f>Tabela813[[#This Row],[NR]]&amp;" - "&amp;Tabela813[[#This Row],[Especificação]]</f>
        <v>1.7.4.1.51.0.0.00 - Transferências de Convênios de Instituições Privadas para Programas de Educação</v>
      </c>
      <c r="U1130" s="7" t="str">
        <f>Tabela813[[#This Row],[NR]]&amp; " - "&amp;Tabela813[[#This Row],[Especificação]]</f>
        <v>1.7.4.1.51.0.0.00 - Transferências de Convênios de Instituições Privadas para Programas de Educação</v>
      </c>
    </row>
    <row r="1131" spans="1:21" ht="60" x14ac:dyDescent="0.25">
      <c r="A1131" s="84"/>
      <c r="B1131" s="73"/>
      <c r="C1131" s="26" t="s">
        <v>1558</v>
      </c>
      <c r="D1131" s="26" t="s">
        <v>1565</v>
      </c>
      <c r="E1131" s="26" t="s">
        <v>1568</v>
      </c>
      <c r="F1131" s="26" t="s">
        <v>1558</v>
      </c>
      <c r="G1131" s="26" t="s">
        <v>1596</v>
      </c>
      <c r="H1131" s="26" t="s">
        <v>1561</v>
      </c>
      <c r="I1131" s="26" t="s">
        <v>1558</v>
      </c>
      <c r="J1131" s="26" t="s">
        <v>1564</v>
      </c>
      <c r="K1131" s="21" t="str">
        <f>IF(Tabela813[[#This Row],[C]]&lt;&gt;"",IF(Tabela813[[#This Row],[RED]]&lt;&gt;"",(Tabela813[[#This Row],[RED]] &amp; "."),"") &amp; CONCATENATE(Tabela813[[#This Row],[C]],".",Tabela813[[#This Row],[O]],".",Tabela813[[#This Row],[E]],".",Tabela813[[#This Row],[D1]],".",Tabela813[[#This Row],[D2]],".",Tabela813[[#This Row],[D3]],".",Tabela813[[#This Row],[T]],".",Tabela813[[#This Row],[D4]]),"")</f>
        <v>1.7.4.1.51.0.1.00</v>
      </c>
      <c r="L1131" s="27" t="s">
        <v>1388</v>
      </c>
      <c r="M1131" s="21" t="str">
        <f t="shared" si="17"/>
        <v>A</v>
      </c>
      <c r="N1131" s="21">
        <f>IF(VALUE(Tabela813[[#This Row],[RED]]) &gt; 0,1,0) + IF(VALUE(J1131)&gt;0,8,IF(VALUE(I1131)&gt;0,7,IF(VALUE(H1131)&gt;0,6,IF(VALUE(G1131)&gt;0,5,IF(VALUE(F1131)&gt;0,4,IF(VALUE(E1131)&gt;0,3,IF(VALUE(D1131)&gt;0,2,1)))))))</f>
        <v>7</v>
      </c>
      <c r="O1131" s="26" t="s">
        <v>55</v>
      </c>
      <c r="P1131" s="1" t="s">
        <v>476</v>
      </c>
      <c r="Q1131" s="1"/>
      <c r="R1131" s="21"/>
      <c r="S1131" s="7" t="str">
        <f>Tabela813[[#This Row],[NR]]&amp;" - "&amp;Tabela813[[#This Row],[Especificação]]</f>
        <v>1.7.4.1.51.0.1.00 - Transferências de Convênios de Instituições Privadas para Programas de Educação - Principal</v>
      </c>
      <c r="T1131" s="7" t="str">
        <f>Tabela813[[#This Row],[NR]]&amp;" - "&amp;Tabela813[[#This Row],[Especificação]]</f>
        <v>1.7.4.1.51.0.1.00 - Transferências de Convênios de Instituições Privadas para Programas de Educação - Principal</v>
      </c>
      <c r="U1131" s="7" t="str">
        <f>Tabela813[[#This Row],[NR]]&amp; " - "&amp;Tabela813[[#This Row],[Especificação]]</f>
        <v>1.7.4.1.51.0.1.00 - Transferências de Convênios de Instituições Privadas para Programas de Educação - Principal</v>
      </c>
    </row>
    <row r="1132" spans="1:21" ht="45" x14ac:dyDescent="0.25">
      <c r="A1132" s="84"/>
      <c r="B1132" s="73"/>
      <c r="C1132" s="26" t="s">
        <v>1558</v>
      </c>
      <c r="D1132" s="26" t="s">
        <v>1565</v>
      </c>
      <c r="E1132" s="26" t="s">
        <v>1568</v>
      </c>
      <c r="F1132" s="26" t="s">
        <v>1558</v>
      </c>
      <c r="G1132" s="26" t="s">
        <v>1574</v>
      </c>
      <c r="H1132" s="26" t="s">
        <v>1561</v>
      </c>
      <c r="I1132" s="26" t="s">
        <v>1561</v>
      </c>
      <c r="J1132" s="26" t="s">
        <v>1564</v>
      </c>
      <c r="K1132" s="21" t="str">
        <f>IF(Tabela813[[#This Row],[C]]&lt;&gt;"",IF(Tabela813[[#This Row],[RED]]&lt;&gt;"",(Tabela813[[#This Row],[RED]] &amp; "."),"") &amp; CONCATENATE(Tabela813[[#This Row],[C]],".",Tabela813[[#This Row],[O]],".",Tabela813[[#This Row],[E]],".",Tabela813[[#This Row],[D1]],".",Tabela813[[#This Row],[D2]],".",Tabela813[[#This Row],[D3]],".",Tabela813[[#This Row],[T]],".",Tabela813[[#This Row],[D4]]),"")</f>
        <v>1.7.4.1.99.0.0.00</v>
      </c>
      <c r="L1132" s="27" t="s">
        <v>477</v>
      </c>
      <c r="M1132" s="21" t="str">
        <f t="shared" si="17"/>
        <v>S</v>
      </c>
      <c r="N1132" s="21">
        <f>IF(VALUE(Tabela813[[#This Row],[RED]]) &gt; 0,1,0) + IF(VALUE(J1132)&gt;0,8,IF(VALUE(I1132)&gt;0,7,IF(VALUE(H1132)&gt;0,6,IF(VALUE(G1132)&gt;0,5,IF(VALUE(F1132)&gt;0,4,IF(VALUE(E1132)&gt;0,3,IF(VALUE(D1132)&gt;0,2,1)))))))</f>
        <v>5</v>
      </c>
      <c r="O1132" s="26" t="s">
        <v>51</v>
      </c>
      <c r="P1132" s="1" t="s">
        <v>4210</v>
      </c>
      <c r="Q1132" s="1" t="s">
        <v>102</v>
      </c>
      <c r="R1132" s="21"/>
      <c r="S1132" s="7" t="str">
        <f>Tabela813[[#This Row],[NR]]&amp;" - "&amp;Tabela813[[#This Row],[Especificação]]</f>
        <v>1.7.4.1.99.0.0.00 - Outras Transferências de Instituições Privadas</v>
      </c>
      <c r="T1132" s="7" t="str">
        <f>Tabela813[[#This Row],[NR]]&amp;" - "&amp;Tabela813[[#This Row],[Especificação]]</f>
        <v>1.7.4.1.99.0.0.00 - Outras Transferências de Instituições Privadas</v>
      </c>
      <c r="U1132" s="7" t="str">
        <f>Tabela813[[#This Row],[NR]]&amp; " - "&amp;Tabela813[[#This Row],[Especificação]]</f>
        <v>1.7.4.1.99.0.0.00 - Outras Transferências de Instituições Privadas</v>
      </c>
    </row>
    <row r="1133" spans="1:21" ht="45" x14ac:dyDescent="0.25">
      <c r="A1133" s="7"/>
      <c r="B1133" s="73"/>
      <c r="C1133" s="26" t="s">
        <v>1558</v>
      </c>
      <c r="D1133" s="26" t="s">
        <v>1565</v>
      </c>
      <c r="E1133" s="26" t="s">
        <v>1568</v>
      </c>
      <c r="F1133" s="26" t="s">
        <v>1558</v>
      </c>
      <c r="G1133" s="26" t="s">
        <v>1574</v>
      </c>
      <c r="H1133" s="26" t="s">
        <v>1561</v>
      </c>
      <c r="I1133" s="26" t="s">
        <v>1558</v>
      </c>
      <c r="J1133" s="26" t="s">
        <v>1564</v>
      </c>
      <c r="K1133" s="21" t="str">
        <f>IF(Tabela813[[#This Row],[C]]&lt;&gt;"",IF(Tabela813[[#This Row],[RED]]&lt;&gt;"",(Tabela813[[#This Row],[RED]] &amp; "."),"") &amp; CONCATENATE(Tabela813[[#This Row],[C]],".",Tabela813[[#This Row],[O]],".",Tabela813[[#This Row],[E]],".",Tabela813[[#This Row],[D1]],".",Tabela813[[#This Row],[D2]],".",Tabela813[[#This Row],[D3]],".",Tabela813[[#This Row],[T]],".",Tabela813[[#This Row],[D4]]),"")</f>
        <v>1.7.4.1.99.0.1.00</v>
      </c>
      <c r="L1133" s="27" t="s">
        <v>477</v>
      </c>
      <c r="M1133" s="21" t="str">
        <f t="shared" si="17"/>
        <v>A</v>
      </c>
      <c r="N1133" s="21">
        <f>IF(VALUE(Tabela813[[#This Row],[RED]]) &gt; 0,1,0) + IF(VALUE(J1133)&gt;0,8,IF(VALUE(I1133)&gt;0,7,IF(VALUE(H1133)&gt;0,6,IF(VALUE(G1133)&gt;0,5,IF(VALUE(F1133)&gt;0,4,IF(VALUE(E1133)&gt;0,3,IF(VALUE(D1133)&gt;0,2,1)))))))</f>
        <v>7</v>
      </c>
      <c r="O1133" s="26" t="s">
        <v>51</v>
      </c>
      <c r="P1133" s="1" t="s">
        <v>4210</v>
      </c>
      <c r="Q1133" s="1" t="s">
        <v>102</v>
      </c>
      <c r="R1133" s="21"/>
      <c r="S1133" s="7" t="str">
        <f>Tabela813[[#This Row],[NR]]&amp;" - "&amp;Tabela813[[#This Row],[Especificação]]</f>
        <v>1.7.4.1.99.0.1.00 - Outras Transferências de Instituições Privadas</v>
      </c>
      <c r="T1133" s="7" t="str">
        <f>Tabela813[[#This Row],[NR]]&amp;" - "&amp;Tabela813[[#This Row],[Especificação]]</f>
        <v>1.7.4.1.99.0.1.00 - Outras Transferências de Instituições Privadas</v>
      </c>
      <c r="U1133" s="7" t="str">
        <f>Tabela813[[#This Row],[NR]]&amp; " - "&amp;Tabela813[[#This Row],[Especificação]]</f>
        <v>1.7.4.1.99.0.1.00 - Outras Transferências de Instituições Privadas</v>
      </c>
    </row>
    <row r="1134" spans="1:21" ht="45" x14ac:dyDescent="0.25">
      <c r="A1134" s="84"/>
      <c r="B1134" s="74"/>
      <c r="C1134" s="26" t="s">
        <v>1558</v>
      </c>
      <c r="D1134" s="26" t="s">
        <v>1565</v>
      </c>
      <c r="E1134" s="26" t="s">
        <v>1569</v>
      </c>
      <c r="F1134" s="26" t="s">
        <v>1561</v>
      </c>
      <c r="G1134" s="26" t="s">
        <v>1564</v>
      </c>
      <c r="H1134" s="26" t="s">
        <v>1561</v>
      </c>
      <c r="I1134" s="26" t="s">
        <v>1561</v>
      </c>
      <c r="J1134" s="26" t="s">
        <v>1564</v>
      </c>
      <c r="K1134" s="21" t="str">
        <f>IF(Tabela813[[#This Row],[C]]&lt;&gt;"",IF(Tabela813[[#This Row],[RED]]&lt;&gt;"",(Tabela813[[#This Row],[RED]] &amp; "."),"") &amp; CONCATENATE(Tabela813[[#This Row],[C]],".",Tabela813[[#This Row],[O]],".",Tabela813[[#This Row],[E]],".",Tabela813[[#This Row],[D1]],".",Tabela813[[#This Row],[D2]],".",Tabela813[[#This Row],[D3]],".",Tabela813[[#This Row],[T]],".",Tabela813[[#This Row],[D4]]),"")</f>
        <v>1.7.5.0.00.0.0.00</v>
      </c>
      <c r="L1134" s="1" t="s">
        <v>478</v>
      </c>
      <c r="M1134" s="21" t="str">
        <f t="shared" si="17"/>
        <v>S</v>
      </c>
      <c r="N1134" s="21">
        <f>IF(VALUE(Tabela813[[#This Row],[RED]]) &gt; 0,1,0) + IF(VALUE(J1134)&gt;0,8,IF(VALUE(I1134)&gt;0,7,IF(VALUE(H1134)&gt;0,6,IF(VALUE(G1134)&gt;0,5,IF(VALUE(F1134)&gt;0,4,IF(VALUE(E1134)&gt;0,3,IF(VALUE(D1134)&gt;0,2,1)))))))</f>
        <v>3</v>
      </c>
      <c r="O1134" s="26" t="s">
        <v>45</v>
      </c>
      <c r="P1134" s="1" t="s">
        <v>479</v>
      </c>
      <c r="Q1134" s="1"/>
      <c r="R1134" s="21"/>
      <c r="S1134" s="7" t="str">
        <f>Tabela813[[#This Row],[NR]]&amp;" - "&amp;Tabela813[[#This Row],[Especificação]]</f>
        <v>1.7.5.0.00.0.0.00 - Transferências de Outras Instituições Públicas</v>
      </c>
      <c r="T1134" s="7" t="str">
        <f>Tabela813[[#This Row],[NR]]&amp;" - "&amp;Tabela813[[#This Row],[Especificação]]</f>
        <v>1.7.5.0.00.0.0.00 - Transferências de Outras Instituições Públicas</v>
      </c>
      <c r="U1134" s="7" t="str">
        <f>Tabela813[[#This Row],[NR]]&amp; " - "&amp;Tabela813[[#This Row],[Especificação]]</f>
        <v>1.7.5.0.00.0.0.00 - Transferências de Outras Instituições Públicas</v>
      </c>
    </row>
    <row r="1135" spans="1:21" ht="30" x14ac:dyDescent="0.25">
      <c r="A1135" s="84"/>
      <c r="B1135" s="74"/>
      <c r="C1135" s="26" t="s">
        <v>1558</v>
      </c>
      <c r="D1135" s="26" t="s">
        <v>1565</v>
      </c>
      <c r="E1135" s="26" t="s">
        <v>1569</v>
      </c>
      <c r="F1135" s="26" t="s">
        <v>1558</v>
      </c>
      <c r="G1135" s="26" t="s">
        <v>1564</v>
      </c>
      <c r="H1135" s="26" t="s">
        <v>1561</v>
      </c>
      <c r="I1135" s="26" t="s">
        <v>1561</v>
      </c>
      <c r="J1135" s="26" t="s">
        <v>1564</v>
      </c>
      <c r="K1135" s="21" t="str">
        <f>IF(Tabela813[[#This Row],[C]]&lt;&gt;"",IF(Tabela813[[#This Row],[RED]]&lt;&gt;"",(Tabela813[[#This Row],[RED]] &amp; "."),"") &amp; CONCATENATE(Tabela813[[#This Row],[C]],".",Tabela813[[#This Row],[O]],".",Tabela813[[#This Row],[E]],".",Tabela813[[#This Row],[D1]],".",Tabela813[[#This Row],[D2]],".",Tabela813[[#This Row],[D3]],".",Tabela813[[#This Row],[T]],".",Tabela813[[#This Row],[D4]]),"")</f>
        <v>1.7.5.1.00.0.0.00</v>
      </c>
      <c r="L1135" s="1" t="s">
        <v>480</v>
      </c>
      <c r="M1135" s="21" t="str">
        <f t="shared" si="17"/>
        <v>S</v>
      </c>
      <c r="N1135" s="21">
        <f>IF(VALUE(Tabela813[[#This Row],[RED]]) &gt; 0,1,0) + IF(VALUE(J1135)&gt;0,8,IF(VALUE(I1135)&gt;0,7,IF(VALUE(H1135)&gt;0,6,IF(VALUE(G1135)&gt;0,5,IF(VALUE(F1135)&gt;0,4,IF(VALUE(E1135)&gt;0,3,IF(VALUE(D1135)&gt;0,2,1)))))))</f>
        <v>4</v>
      </c>
      <c r="O1135" s="26" t="s">
        <v>45</v>
      </c>
      <c r="P1135" s="1" t="s">
        <v>3106</v>
      </c>
      <c r="Q1135" s="1"/>
      <c r="R1135" s="21"/>
      <c r="S1135" s="7" t="str">
        <f>Tabela813[[#This Row],[NR]]&amp;" - "&amp;Tabela813[[#This Row],[Especificação]]</f>
        <v>1.7.5.1.00.0.0.00 - Transferências de Recursos do Fundo de Manutenção e Desenvolvimento da Educação Básica e de Valorização dos Profissionais da Educação - FUNDEB</v>
      </c>
      <c r="T1135" s="7" t="str">
        <f>Tabela813[[#This Row],[NR]]&amp;" - "&amp;Tabela813[[#This Row],[Especificação]]</f>
        <v>1.7.5.1.00.0.0.00 - Transferências de Recursos do Fundo de Manutenção e Desenvolvimento da Educação Básica e de Valorização dos Profissionais da Educação - FUNDEB</v>
      </c>
      <c r="U1135" s="7" t="str">
        <f>Tabela813[[#This Row],[NR]]&amp; " - "&amp;Tabela813[[#This Row],[Especificação]]</f>
        <v>1.7.5.1.00.0.0.00 - Transferências de Recursos do Fundo de Manutenção e Desenvolvimento da Educação Básica e de Valorização dos Profissionais da Educação - FUNDEB</v>
      </c>
    </row>
    <row r="1136" spans="1:21" ht="30" x14ac:dyDescent="0.25">
      <c r="A1136" s="84"/>
      <c r="B1136" s="73"/>
      <c r="C1136" s="26" t="s">
        <v>1558</v>
      </c>
      <c r="D1136" s="26" t="s">
        <v>1565</v>
      </c>
      <c r="E1136" s="26" t="s">
        <v>1569</v>
      </c>
      <c r="F1136" s="26" t="s">
        <v>1558</v>
      </c>
      <c r="G1136" s="26" t="s">
        <v>1591</v>
      </c>
      <c r="H1136" s="26" t="s">
        <v>1561</v>
      </c>
      <c r="I1136" s="26" t="s">
        <v>1561</v>
      </c>
      <c r="J1136" s="26" t="s">
        <v>1564</v>
      </c>
      <c r="K1136" s="21" t="str">
        <f>IF(Tabela813[[#This Row],[C]]&lt;&gt;"",IF(Tabela813[[#This Row],[RED]]&lt;&gt;"",(Tabela813[[#This Row],[RED]] &amp; "."),"") &amp; CONCATENATE(Tabela813[[#This Row],[C]],".",Tabela813[[#This Row],[O]],".",Tabela813[[#This Row],[E]],".",Tabela813[[#This Row],[D1]],".",Tabela813[[#This Row],[D2]],".",Tabela813[[#This Row],[D3]],".",Tabela813[[#This Row],[T]],".",Tabela813[[#This Row],[D4]]),"")</f>
        <v>1.7.5.1.50.0.0.00</v>
      </c>
      <c r="L1136" s="27" t="s">
        <v>480</v>
      </c>
      <c r="M1136" s="21" t="str">
        <f t="shared" si="17"/>
        <v>S</v>
      </c>
      <c r="N1136" s="21">
        <f>IF(VALUE(Tabela813[[#This Row],[RED]]) &gt; 0,1,0) + IF(VALUE(J1136)&gt;0,8,IF(VALUE(I1136)&gt;0,7,IF(VALUE(H1136)&gt;0,6,IF(VALUE(G1136)&gt;0,5,IF(VALUE(F1136)&gt;0,4,IF(VALUE(E1136)&gt;0,3,IF(VALUE(D1136)&gt;0,2,1)))))))</f>
        <v>5</v>
      </c>
      <c r="O1136" s="26" t="s">
        <v>55</v>
      </c>
      <c r="P1136" s="1" t="s">
        <v>482</v>
      </c>
      <c r="Q1136" s="1"/>
      <c r="R1136" s="21"/>
      <c r="S1136" s="7" t="str">
        <f>Tabela813[[#This Row],[NR]]&amp;" - "&amp;Tabela813[[#This Row],[Especificação]]</f>
        <v>1.7.5.1.50.0.0.00 - Transferências de Recursos do Fundo de Manutenção e Desenvolvimento da Educação Básica e de Valorização dos Profissionais da Educação - FUNDEB</v>
      </c>
      <c r="T1136" s="7" t="str">
        <f>Tabela813[[#This Row],[NR]]&amp;" - "&amp;Tabela813[[#This Row],[Especificação]]</f>
        <v>1.7.5.1.50.0.0.00 - Transferências de Recursos do Fundo de Manutenção e Desenvolvimento da Educação Básica e de Valorização dos Profissionais da Educação - FUNDEB</v>
      </c>
      <c r="U1136" s="7" t="str">
        <f>Tabela813[[#This Row],[NR]]&amp; " - "&amp;Tabela813[[#This Row],[Especificação]]</f>
        <v>1.7.5.1.50.0.0.00 - Transferências de Recursos do Fundo de Manutenção e Desenvolvimento da Educação Básica e de Valorização dos Profissionais da Educação - FUNDEB</v>
      </c>
    </row>
    <row r="1137" spans="1:21" ht="45" x14ac:dyDescent="0.25">
      <c r="A1137" s="84"/>
      <c r="B1137" s="73"/>
      <c r="C1137" s="26" t="s">
        <v>1558</v>
      </c>
      <c r="D1137" s="26" t="s">
        <v>1565</v>
      </c>
      <c r="E1137" s="26" t="s">
        <v>1569</v>
      </c>
      <c r="F1137" s="26" t="s">
        <v>1558</v>
      </c>
      <c r="G1137" s="26" t="s">
        <v>1591</v>
      </c>
      <c r="H1137" s="26" t="s">
        <v>1561</v>
      </c>
      <c r="I1137" s="26" t="s">
        <v>1558</v>
      </c>
      <c r="J1137" s="26" t="s">
        <v>1564</v>
      </c>
      <c r="K1137" s="21" t="str">
        <f>IF(Tabela813[[#This Row],[C]]&lt;&gt;"",IF(Tabela813[[#This Row],[RED]]&lt;&gt;"",(Tabela813[[#This Row],[RED]] &amp; "."),"") &amp; CONCATENATE(Tabela813[[#This Row],[C]],".",Tabela813[[#This Row],[O]],".",Tabela813[[#This Row],[E]],".",Tabela813[[#This Row],[D1]],".",Tabela813[[#This Row],[D2]],".",Tabela813[[#This Row],[D3]],".",Tabela813[[#This Row],[T]],".",Tabela813[[#This Row],[D4]]),"")</f>
        <v>1.7.5.1.50.0.1.00</v>
      </c>
      <c r="L1137" s="27" t="s">
        <v>3900</v>
      </c>
      <c r="M1137" s="21" t="str">
        <f t="shared" si="17"/>
        <v>A</v>
      </c>
      <c r="N1137" s="21">
        <f>IF(VALUE(Tabela813[[#This Row],[RED]]) &gt; 0,1,0) + IF(VALUE(J1137)&gt;0,8,IF(VALUE(I1137)&gt;0,7,IF(VALUE(H1137)&gt;0,6,IF(VALUE(G1137)&gt;0,5,IF(VALUE(F1137)&gt;0,4,IF(VALUE(E1137)&gt;0,3,IF(VALUE(D1137)&gt;0,2,1)))))))</f>
        <v>7</v>
      </c>
      <c r="O1137" s="26" t="s">
        <v>55</v>
      </c>
      <c r="P1137" s="1" t="s">
        <v>482</v>
      </c>
      <c r="Q1137" s="1"/>
      <c r="R1137" s="21"/>
      <c r="S1137" s="7" t="str">
        <f>Tabela813[[#This Row],[NR]]&amp;" - "&amp;Tabela813[[#This Row],[Especificação]]</f>
        <v>1.7.5.1.50.0.1.00 - Transferências de Recursos do Fundo de Manutenção e Desenvolvimento da Educação Básica e de Valorização dos Profissionais da Educação - FUNDEB - Principal</v>
      </c>
      <c r="T1137" s="7" t="str">
        <f>Tabela813[[#This Row],[NR]]&amp;" - "&amp;Tabela813[[#This Row],[Especificação]]</f>
        <v>1.7.5.1.50.0.1.00 - Transferências de Recursos do Fundo de Manutenção e Desenvolvimento da Educação Básica e de Valorização dos Profissionais da Educação - FUNDEB - Principal</v>
      </c>
      <c r="U1137" s="7" t="str">
        <f>Tabela813[[#This Row],[NR]]&amp; " - "&amp;Tabela813[[#This Row],[Especificação]]</f>
        <v>1.7.5.1.50.0.1.00 - Transferências de Recursos do Fundo de Manutenção e Desenvolvimento da Educação Básica e de Valorização dos Profissionais da Educação - FUNDEB - Principal</v>
      </c>
    </row>
    <row r="1138" spans="1:21" x14ac:dyDescent="0.25">
      <c r="A1138" s="84"/>
      <c r="B1138" s="73"/>
      <c r="C1138" s="26" t="s">
        <v>1558</v>
      </c>
      <c r="D1138" s="26" t="s">
        <v>1565</v>
      </c>
      <c r="E1138" s="26" t="s">
        <v>1569</v>
      </c>
      <c r="F1138" s="26" t="s">
        <v>1570</v>
      </c>
      <c r="G1138" s="26" t="s">
        <v>1564</v>
      </c>
      <c r="H1138" s="26" t="s">
        <v>1561</v>
      </c>
      <c r="I1138" s="26" t="s">
        <v>1561</v>
      </c>
      <c r="J1138" s="26" t="s">
        <v>1564</v>
      </c>
      <c r="K1138" s="21" t="str">
        <f>IF(Tabela813[[#This Row],[C]]&lt;&gt;"",IF(Tabela813[[#This Row],[RED]]&lt;&gt;"",(Tabela813[[#This Row],[RED]] &amp; "."),"") &amp; CONCATENATE(Tabela813[[#This Row],[C]],".",Tabela813[[#This Row],[O]],".",Tabela813[[#This Row],[E]],".",Tabela813[[#This Row],[D1]],".",Tabela813[[#This Row],[D2]],".",Tabela813[[#This Row],[D3]],".",Tabela813[[#This Row],[T]],".",Tabela813[[#This Row],[D4]]),"")</f>
        <v>1.7.5.9.00.0.0.00</v>
      </c>
      <c r="L1138" s="27" t="s">
        <v>483</v>
      </c>
      <c r="M1138" s="21" t="str">
        <f t="shared" si="17"/>
        <v>S</v>
      </c>
      <c r="N1138" s="21">
        <f>IF(VALUE(Tabela813[[#This Row],[RED]]) &gt; 0,1,0) + IF(VALUE(J1138)&gt;0,8,IF(VALUE(I1138)&gt;0,7,IF(VALUE(H1138)&gt;0,6,IF(VALUE(G1138)&gt;0,5,IF(VALUE(F1138)&gt;0,4,IF(VALUE(E1138)&gt;0,3,IF(VALUE(D1138)&gt;0,2,1)))))))</f>
        <v>4</v>
      </c>
      <c r="O1138" s="26" t="s">
        <v>45</v>
      </c>
      <c r="P1138" s="1" t="s">
        <v>3107</v>
      </c>
      <c r="Q1138" s="1"/>
      <c r="R1138" s="21"/>
      <c r="S1138" s="7" t="str">
        <f>Tabela813[[#This Row],[NR]]&amp;" - "&amp;Tabela813[[#This Row],[Especificação]]</f>
        <v>1.7.5.9.00.0.0.00 - Demais Transferências de Outras Instituições Públicas</v>
      </c>
      <c r="T1138" s="7" t="str">
        <f>Tabela813[[#This Row],[NR]]&amp;" - "&amp;Tabela813[[#This Row],[Especificação]]</f>
        <v>1.7.5.9.00.0.0.00 - Demais Transferências de Outras Instituições Públicas</v>
      </c>
      <c r="U1138" s="7" t="str">
        <f>Tabela813[[#This Row],[NR]]&amp; " - "&amp;Tabela813[[#This Row],[Especificação]]</f>
        <v>1.7.5.9.00.0.0.00 - Demais Transferências de Outras Instituições Públicas</v>
      </c>
    </row>
    <row r="1139" spans="1:21" x14ac:dyDescent="0.25">
      <c r="A1139" s="84"/>
      <c r="B1139" s="73"/>
      <c r="C1139" s="26" t="s">
        <v>1558</v>
      </c>
      <c r="D1139" s="26" t="s">
        <v>1565</v>
      </c>
      <c r="E1139" s="26" t="s">
        <v>1569</v>
      </c>
      <c r="F1139" s="26" t="s">
        <v>1570</v>
      </c>
      <c r="G1139" s="26" t="s">
        <v>1574</v>
      </c>
      <c r="H1139" s="26" t="s">
        <v>1561</v>
      </c>
      <c r="I1139" s="26" t="s">
        <v>1561</v>
      </c>
      <c r="J1139" s="26" t="s">
        <v>1564</v>
      </c>
      <c r="K1139" s="21" t="str">
        <f>IF(Tabela813[[#This Row],[C]]&lt;&gt;"",IF(Tabela813[[#This Row],[RED]]&lt;&gt;"",(Tabela813[[#This Row],[RED]] &amp; "."),"") &amp; CONCATENATE(Tabela813[[#This Row],[C]],".",Tabela813[[#This Row],[O]],".",Tabela813[[#This Row],[E]],".",Tabela813[[#This Row],[D1]],".",Tabela813[[#This Row],[D2]],".",Tabela813[[#This Row],[D3]],".",Tabela813[[#This Row],[T]],".",Tabela813[[#This Row],[D4]]),"")</f>
        <v>1.7.5.9.99.0.0.00</v>
      </c>
      <c r="L1139" s="27" t="s">
        <v>483</v>
      </c>
      <c r="M1139" s="21" t="str">
        <f t="shared" si="17"/>
        <v>S</v>
      </c>
      <c r="N1139" s="21">
        <f>IF(VALUE(Tabela813[[#This Row],[RED]]) &gt; 0,1,0) + IF(VALUE(J1139)&gt;0,8,IF(VALUE(I1139)&gt;0,7,IF(VALUE(H1139)&gt;0,6,IF(VALUE(G1139)&gt;0,5,IF(VALUE(F1139)&gt;0,4,IF(VALUE(E1139)&gt;0,3,IF(VALUE(D1139)&gt;0,2,1)))))))</f>
        <v>5</v>
      </c>
      <c r="O1139" s="26" t="s">
        <v>51</v>
      </c>
      <c r="P1139" s="1" t="s">
        <v>484</v>
      </c>
      <c r="Q1139" s="1"/>
      <c r="R1139" s="21"/>
      <c r="S1139" s="7" t="str">
        <f>Tabela813[[#This Row],[NR]]&amp;" - "&amp;Tabela813[[#This Row],[Especificação]]</f>
        <v>1.7.5.9.99.0.0.00 - Demais Transferências de Outras Instituições Públicas</v>
      </c>
      <c r="T1139" s="7" t="str">
        <f>Tabela813[[#This Row],[NR]]&amp;" - "&amp;Tabela813[[#This Row],[Especificação]]</f>
        <v>1.7.5.9.99.0.0.00 - Demais Transferências de Outras Instituições Públicas</v>
      </c>
      <c r="U1139" s="7" t="str">
        <f>Tabela813[[#This Row],[NR]]&amp; " - "&amp;Tabela813[[#This Row],[Especificação]]</f>
        <v>1.7.5.9.99.0.0.00 - Demais Transferências de Outras Instituições Públicas</v>
      </c>
    </row>
    <row r="1140" spans="1:21" x14ac:dyDescent="0.25">
      <c r="A1140" s="84"/>
      <c r="B1140" s="73"/>
      <c r="C1140" s="26" t="s">
        <v>1558</v>
      </c>
      <c r="D1140" s="26" t="s">
        <v>1565</v>
      </c>
      <c r="E1140" s="26" t="s">
        <v>1569</v>
      </c>
      <c r="F1140" s="26" t="s">
        <v>1570</v>
      </c>
      <c r="G1140" s="26" t="s">
        <v>1574</v>
      </c>
      <c r="H1140" s="26" t="s">
        <v>1561</v>
      </c>
      <c r="I1140" s="26" t="s">
        <v>1558</v>
      </c>
      <c r="J1140" s="26" t="s">
        <v>1564</v>
      </c>
      <c r="K1140" s="21" t="str">
        <f>IF(Tabela813[[#This Row],[C]]&lt;&gt;"",IF(Tabela813[[#This Row],[RED]]&lt;&gt;"",(Tabela813[[#This Row],[RED]] &amp; "."),"") &amp; CONCATENATE(Tabela813[[#This Row],[C]],".",Tabela813[[#This Row],[O]],".",Tabela813[[#This Row],[E]],".",Tabela813[[#This Row],[D1]],".",Tabela813[[#This Row],[D2]],".",Tabela813[[#This Row],[D3]],".",Tabela813[[#This Row],[T]],".",Tabela813[[#This Row],[D4]]),"")</f>
        <v>1.7.5.9.99.0.1.00</v>
      </c>
      <c r="L1140" s="27" t="s">
        <v>1389</v>
      </c>
      <c r="M1140" s="21" t="str">
        <f t="shared" si="17"/>
        <v>A</v>
      </c>
      <c r="N1140" s="21">
        <f>IF(VALUE(Tabela813[[#This Row],[RED]]) &gt; 0,1,0) + IF(VALUE(J1140)&gt;0,8,IF(VALUE(I1140)&gt;0,7,IF(VALUE(H1140)&gt;0,6,IF(VALUE(G1140)&gt;0,5,IF(VALUE(F1140)&gt;0,4,IF(VALUE(E1140)&gt;0,3,IF(VALUE(D1140)&gt;0,2,1)))))))</f>
        <v>7</v>
      </c>
      <c r="O1140" s="26" t="s">
        <v>51</v>
      </c>
      <c r="P1140" s="1" t="s">
        <v>484</v>
      </c>
      <c r="Q1140" s="1"/>
      <c r="R1140" s="21"/>
      <c r="S1140" s="7" t="str">
        <f>Tabela813[[#This Row],[NR]]&amp;" - "&amp;Tabela813[[#This Row],[Especificação]]</f>
        <v>1.7.5.9.99.0.1.00 - Demais Transferências de Outras Instituições Públicas - Principal</v>
      </c>
      <c r="T1140" s="7" t="str">
        <f>Tabela813[[#This Row],[NR]]&amp;" - "&amp;Tabela813[[#This Row],[Especificação]]</f>
        <v>1.7.5.9.99.0.1.00 - Demais Transferências de Outras Instituições Públicas - Principal</v>
      </c>
      <c r="U1140" s="7" t="str">
        <f>Tabela813[[#This Row],[NR]]&amp; " - "&amp;Tabela813[[#This Row],[Especificação]]</f>
        <v>1.7.5.9.99.0.1.00 - Demais Transferências de Outras Instituições Públicas - Principal</v>
      </c>
    </row>
    <row r="1141" spans="1:21" ht="30" x14ac:dyDescent="0.25">
      <c r="A1141" s="84"/>
      <c r="B1141" s="73"/>
      <c r="C1141" s="26" t="s">
        <v>1558</v>
      </c>
      <c r="D1141" s="26" t="s">
        <v>1565</v>
      </c>
      <c r="E1141" s="26" t="s">
        <v>1563</v>
      </c>
      <c r="F1141" s="26" t="s">
        <v>1561</v>
      </c>
      <c r="G1141" s="26" t="s">
        <v>1564</v>
      </c>
      <c r="H1141" s="26" t="s">
        <v>1561</v>
      </c>
      <c r="I1141" s="26" t="s">
        <v>1561</v>
      </c>
      <c r="J1141" s="26" t="s">
        <v>1564</v>
      </c>
      <c r="K1141" s="21" t="str">
        <f>IF(Tabela813[[#This Row],[C]]&lt;&gt;"",IF(Tabela813[[#This Row],[RED]]&lt;&gt;"",(Tabela813[[#This Row],[RED]] &amp; "."),"") &amp; CONCATENATE(Tabela813[[#This Row],[C]],".",Tabela813[[#This Row],[O]],".",Tabela813[[#This Row],[E]],".",Tabela813[[#This Row],[D1]],".",Tabela813[[#This Row],[D2]],".",Tabela813[[#This Row],[D3]],".",Tabela813[[#This Row],[T]],".",Tabela813[[#This Row],[D4]]),"")</f>
        <v>1.7.6.0.00.0.0.00</v>
      </c>
      <c r="L1141" s="27" t="s">
        <v>485</v>
      </c>
      <c r="M1141" s="21" t="str">
        <f t="shared" si="17"/>
        <v>S</v>
      </c>
      <c r="N1141" s="21">
        <f>IF(VALUE(Tabela813[[#This Row],[RED]]) &gt; 0,1,0) + IF(VALUE(J1141)&gt;0,8,IF(VALUE(I1141)&gt;0,7,IF(VALUE(H1141)&gt;0,6,IF(VALUE(G1141)&gt;0,5,IF(VALUE(F1141)&gt;0,4,IF(VALUE(E1141)&gt;0,3,IF(VALUE(D1141)&gt;0,2,1)))))))</f>
        <v>3</v>
      </c>
      <c r="O1141" s="26" t="s">
        <v>45</v>
      </c>
      <c r="P1141" s="1" t="s">
        <v>486</v>
      </c>
      <c r="Q1141" s="1"/>
      <c r="R1141" s="21"/>
      <c r="S1141" s="7" t="str">
        <f>Tabela813[[#This Row],[NR]]&amp;" - "&amp;Tabela813[[#This Row],[Especificação]]</f>
        <v>1.7.6.0.00.0.0.00 - Transferências do Exterior</v>
      </c>
      <c r="T1141" s="7" t="str">
        <f>Tabela813[[#This Row],[NR]]&amp;" - "&amp;Tabela813[[#This Row],[Especificação]]</f>
        <v>1.7.6.0.00.0.0.00 - Transferências do Exterior</v>
      </c>
      <c r="U1141" s="7" t="str">
        <f>Tabela813[[#This Row],[NR]]&amp; " - "&amp;Tabela813[[#This Row],[Especificação]]</f>
        <v>1.7.6.0.00.0.0.00 - Transferências do Exterior</v>
      </c>
    </row>
    <row r="1142" spans="1:21" ht="30" x14ac:dyDescent="0.25">
      <c r="A1142" s="84"/>
      <c r="B1142" s="73"/>
      <c r="C1142" s="26" t="s">
        <v>1558</v>
      </c>
      <c r="D1142" s="26" t="s">
        <v>1565</v>
      </c>
      <c r="E1142" s="26" t="s">
        <v>1563</v>
      </c>
      <c r="F1142" s="26" t="s">
        <v>1558</v>
      </c>
      <c r="G1142" s="26" t="s">
        <v>1564</v>
      </c>
      <c r="H1142" s="26" t="s">
        <v>1561</v>
      </c>
      <c r="I1142" s="26" t="s">
        <v>1561</v>
      </c>
      <c r="J1142" s="26" t="s">
        <v>1564</v>
      </c>
      <c r="K1142" s="21" t="str">
        <f>IF(Tabela813[[#This Row],[C]]&lt;&gt;"",IF(Tabela813[[#This Row],[RED]]&lt;&gt;"",(Tabela813[[#This Row],[RED]] &amp; "."),"") &amp; CONCATENATE(Tabela813[[#This Row],[C]],".",Tabela813[[#This Row],[O]],".",Tabela813[[#This Row],[E]],".",Tabela813[[#This Row],[D1]],".",Tabela813[[#This Row],[D2]],".",Tabela813[[#This Row],[D3]],".",Tabela813[[#This Row],[T]],".",Tabela813[[#This Row],[D4]]),"")</f>
        <v>1.7.6.1.00.0.0.00</v>
      </c>
      <c r="L1142" s="27" t="s">
        <v>485</v>
      </c>
      <c r="M1142" s="21" t="str">
        <f t="shared" si="17"/>
        <v>S</v>
      </c>
      <c r="N1142" s="21">
        <f>IF(VALUE(Tabela813[[#This Row],[RED]]) &gt; 0,1,0) + IF(VALUE(J1142)&gt;0,8,IF(VALUE(I1142)&gt;0,7,IF(VALUE(H1142)&gt;0,6,IF(VALUE(G1142)&gt;0,5,IF(VALUE(F1142)&gt;0,4,IF(VALUE(E1142)&gt;0,3,IF(VALUE(D1142)&gt;0,2,1)))))))</f>
        <v>4</v>
      </c>
      <c r="O1142" s="26" t="s">
        <v>45</v>
      </c>
      <c r="P1142" s="1" t="s">
        <v>486</v>
      </c>
      <c r="Q1142" s="1"/>
      <c r="R1142" s="21"/>
      <c r="S1142" s="7" t="str">
        <f>Tabela813[[#This Row],[NR]]&amp;" - "&amp;Tabela813[[#This Row],[Especificação]]</f>
        <v>1.7.6.1.00.0.0.00 - Transferências do Exterior</v>
      </c>
      <c r="T1142" s="7" t="str">
        <f>Tabela813[[#This Row],[NR]]&amp;" - "&amp;Tabela813[[#This Row],[Especificação]]</f>
        <v>1.7.6.1.00.0.0.00 - Transferências do Exterior</v>
      </c>
      <c r="U1142" s="7" t="str">
        <f>Tabela813[[#This Row],[NR]]&amp; " - "&amp;Tabela813[[#This Row],[Especificação]]</f>
        <v>1.7.6.1.00.0.0.00 - Transferências do Exterior</v>
      </c>
    </row>
    <row r="1143" spans="1:21" ht="30" x14ac:dyDescent="0.25">
      <c r="A1143" s="84"/>
      <c r="B1143" s="73"/>
      <c r="C1143" s="26" t="s">
        <v>1558</v>
      </c>
      <c r="D1143" s="26" t="s">
        <v>1565</v>
      </c>
      <c r="E1143" s="26" t="s">
        <v>1563</v>
      </c>
      <c r="F1143" s="26" t="s">
        <v>1558</v>
      </c>
      <c r="G1143" s="26" t="s">
        <v>1591</v>
      </c>
      <c r="H1143" s="26" t="s">
        <v>1561</v>
      </c>
      <c r="I1143" s="26" t="s">
        <v>1561</v>
      </c>
      <c r="J1143" s="26" t="s">
        <v>1564</v>
      </c>
      <c r="K1143" s="21" t="str">
        <f>IF(Tabela813[[#This Row],[C]]&lt;&gt;"",IF(Tabela813[[#This Row],[RED]]&lt;&gt;"",(Tabela813[[#This Row],[RED]] &amp; "."),"") &amp; CONCATENATE(Tabela813[[#This Row],[C]],".",Tabela813[[#This Row],[O]],".",Tabela813[[#This Row],[E]],".",Tabela813[[#This Row],[D1]],".",Tabela813[[#This Row],[D2]],".",Tabela813[[#This Row],[D3]],".",Tabela813[[#This Row],[T]],".",Tabela813[[#This Row],[D4]]),"")</f>
        <v>1.7.6.1.50.0.0.00</v>
      </c>
      <c r="L1143" s="1" t="s">
        <v>487</v>
      </c>
      <c r="M1143" s="21" t="str">
        <f t="shared" si="17"/>
        <v>S</v>
      </c>
      <c r="N1143" s="21">
        <f>IF(VALUE(Tabela813[[#This Row],[RED]]) &gt; 0,1,0) + IF(VALUE(J1143)&gt;0,8,IF(VALUE(I1143)&gt;0,7,IF(VALUE(H1143)&gt;0,6,IF(VALUE(G1143)&gt;0,5,IF(VALUE(F1143)&gt;0,4,IF(VALUE(E1143)&gt;0,3,IF(VALUE(D1143)&gt;0,2,1)))))))</f>
        <v>5</v>
      </c>
      <c r="O1143" s="26" t="s">
        <v>55</v>
      </c>
      <c r="P1143" s="1" t="s">
        <v>488</v>
      </c>
      <c r="Q1143" s="1"/>
      <c r="R1143" s="21"/>
      <c r="S1143" s="7" t="str">
        <f>Tabela813[[#This Row],[NR]]&amp;" - "&amp;Tabela813[[#This Row],[Especificação]]</f>
        <v>1.7.6.1.50.0.0.00 - Transferências de Convênios do Exterior - Programas de Saúde</v>
      </c>
      <c r="T1143" s="7" t="str">
        <f>Tabela813[[#This Row],[NR]]&amp;" - "&amp;Tabela813[[#This Row],[Especificação]]</f>
        <v>1.7.6.1.50.0.0.00 - Transferências de Convênios do Exterior - Programas de Saúde</v>
      </c>
      <c r="U1143" s="7" t="str">
        <f>Tabela813[[#This Row],[NR]]&amp; " - "&amp;Tabela813[[#This Row],[Especificação]]</f>
        <v>1.7.6.1.50.0.0.00 - Transferências de Convênios do Exterior - Programas de Saúde</v>
      </c>
    </row>
    <row r="1144" spans="1:21" ht="30" x14ac:dyDescent="0.25">
      <c r="A1144" s="84"/>
      <c r="B1144" s="73"/>
      <c r="C1144" s="26" t="s">
        <v>1558</v>
      </c>
      <c r="D1144" s="26" t="s">
        <v>1565</v>
      </c>
      <c r="E1144" s="26" t="s">
        <v>1563</v>
      </c>
      <c r="F1144" s="26" t="s">
        <v>1558</v>
      </c>
      <c r="G1144" s="26" t="s">
        <v>1591</v>
      </c>
      <c r="H1144" s="26" t="s">
        <v>1561</v>
      </c>
      <c r="I1144" s="26" t="s">
        <v>1558</v>
      </c>
      <c r="J1144" s="26" t="s">
        <v>1564</v>
      </c>
      <c r="K1144" s="21" t="str">
        <f>IF(Tabela813[[#This Row],[C]]&lt;&gt;"",IF(Tabela813[[#This Row],[RED]]&lt;&gt;"",(Tabela813[[#This Row],[RED]] &amp; "."),"") &amp; CONCATENATE(Tabela813[[#This Row],[C]],".",Tabela813[[#This Row],[O]],".",Tabela813[[#This Row],[E]],".",Tabela813[[#This Row],[D1]],".",Tabela813[[#This Row],[D2]],".",Tabela813[[#This Row],[D3]],".",Tabela813[[#This Row],[T]],".",Tabela813[[#This Row],[D4]]),"")</f>
        <v>1.7.6.1.50.0.1.00</v>
      </c>
      <c r="L1144" s="1" t="s">
        <v>1390</v>
      </c>
      <c r="M1144" s="21" t="str">
        <f t="shared" si="17"/>
        <v>A</v>
      </c>
      <c r="N1144" s="21">
        <f>IF(VALUE(Tabela813[[#This Row],[RED]]) &gt; 0,1,0) + IF(VALUE(J1144)&gt;0,8,IF(VALUE(I1144)&gt;0,7,IF(VALUE(H1144)&gt;0,6,IF(VALUE(G1144)&gt;0,5,IF(VALUE(F1144)&gt;0,4,IF(VALUE(E1144)&gt;0,3,IF(VALUE(D1144)&gt;0,2,1)))))))</f>
        <v>7</v>
      </c>
      <c r="O1144" s="26" t="s">
        <v>55</v>
      </c>
      <c r="P1144" s="1" t="s">
        <v>488</v>
      </c>
      <c r="Q1144" s="1"/>
      <c r="R1144" s="21"/>
      <c r="S1144" s="7" t="str">
        <f>Tabela813[[#This Row],[NR]]&amp;" - "&amp;Tabela813[[#This Row],[Especificação]]</f>
        <v>1.7.6.1.50.0.1.00 - Transferências de Convênios do Exterior - Programas de Saúde - Principal</v>
      </c>
      <c r="T1144" s="7" t="str">
        <f>Tabela813[[#This Row],[NR]]&amp;" - "&amp;Tabela813[[#This Row],[Especificação]]</f>
        <v>1.7.6.1.50.0.1.00 - Transferências de Convênios do Exterior - Programas de Saúde - Principal</v>
      </c>
      <c r="U1144" s="7" t="str">
        <f>Tabela813[[#This Row],[NR]]&amp; " - "&amp;Tabela813[[#This Row],[Especificação]]</f>
        <v>1.7.6.1.50.0.1.00 - Transferências de Convênios do Exterior - Programas de Saúde - Principal</v>
      </c>
    </row>
    <row r="1145" spans="1:21" ht="45" x14ac:dyDescent="0.25">
      <c r="A1145" s="84"/>
      <c r="B1145" s="73"/>
      <c r="C1145" s="26" t="s">
        <v>1558</v>
      </c>
      <c r="D1145" s="26" t="s">
        <v>1565</v>
      </c>
      <c r="E1145" s="26" t="s">
        <v>1563</v>
      </c>
      <c r="F1145" s="26" t="s">
        <v>1558</v>
      </c>
      <c r="G1145" s="26" t="s">
        <v>1596</v>
      </c>
      <c r="H1145" s="26" t="s">
        <v>1561</v>
      </c>
      <c r="I1145" s="26" t="s">
        <v>1561</v>
      </c>
      <c r="J1145" s="26" t="s">
        <v>1564</v>
      </c>
      <c r="K1145" s="21" t="str">
        <f>IF(Tabela813[[#This Row],[C]]&lt;&gt;"",IF(Tabela813[[#This Row],[RED]]&lt;&gt;"",(Tabela813[[#This Row],[RED]] &amp; "."),"") &amp; CONCATENATE(Tabela813[[#This Row],[C]],".",Tabela813[[#This Row],[O]],".",Tabela813[[#This Row],[E]],".",Tabela813[[#This Row],[D1]],".",Tabela813[[#This Row],[D2]],".",Tabela813[[#This Row],[D3]],".",Tabela813[[#This Row],[T]],".",Tabela813[[#This Row],[D4]]),"")</f>
        <v>1.7.6.1.51.0.0.00</v>
      </c>
      <c r="L1145" s="27" t="s">
        <v>489</v>
      </c>
      <c r="M1145" s="21" t="str">
        <f t="shared" si="17"/>
        <v>S</v>
      </c>
      <c r="N1145" s="21">
        <f>IF(VALUE(Tabela813[[#This Row],[RED]]) &gt; 0,1,0) + IF(VALUE(J1145)&gt;0,8,IF(VALUE(I1145)&gt;0,7,IF(VALUE(H1145)&gt;0,6,IF(VALUE(G1145)&gt;0,5,IF(VALUE(F1145)&gt;0,4,IF(VALUE(E1145)&gt;0,3,IF(VALUE(D1145)&gt;0,2,1)))))))</f>
        <v>5</v>
      </c>
      <c r="O1145" s="26" t="s">
        <v>55</v>
      </c>
      <c r="P1145" s="1" t="s">
        <v>490</v>
      </c>
      <c r="Q1145" s="1"/>
      <c r="R1145" s="21"/>
      <c r="S1145" s="7" t="str">
        <f>Tabela813[[#This Row],[NR]]&amp;" - "&amp;Tabela813[[#This Row],[Especificação]]</f>
        <v>1.7.6.1.51.0.0.00 - Transferências de Convênios do Exterior - Programas de Educação</v>
      </c>
      <c r="T1145" s="7" t="str">
        <f>Tabela813[[#This Row],[NR]]&amp;" - "&amp;Tabela813[[#This Row],[Especificação]]</f>
        <v>1.7.6.1.51.0.0.00 - Transferências de Convênios do Exterior - Programas de Educação</v>
      </c>
      <c r="U1145" s="7" t="str">
        <f>Tabela813[[#This Row],[NR]]&amp; " - "&amp;Tabela813[[#This Row],[Especificação]]</f>
        <v>1.7.6.1.51.0.0.00 - Transferências de Convênios do Exterior - Programas de Educação</v>
      </c>
    </row>
    <row r="1146" spans="1:21" ht="45" x14ac:dyDescent="0.25">
      <c r="A1146" s="84"/>
      <c r="B1146" s="73"/>
      <c r="C1146" s="26" t="s">
        <v>1558</v>
      </c>
      <c r="D1146" s="26" t="s">
        <v>1565</v>
      </c>
      <c r="E1146" s="26" t="s">
        <v>1563</v>
      </c>
      <c r="F1146" s="26" t="s">
        <v>1558</v>
      </c>
      <c r="G1146" s="26" t="s">
        <v>1596</v>
      </c>
      <c r="H1146" s="26" t="s">
        <v>1561</v>
      </c>
      <c r="I1146" s="26" t="s">
        <v>1558</v>
      </c>
      <c r="J1146" s="26" t="s">
        <v>1564</v>
      </c>
      <c r="K1146" s="21" t="str">
        <f>IF(Tabela813[[#This Row],[C]]&lt;&gt;"",IF(Tabela813[[#This Row],[RED]]&lt;&gt;"",(Tabela813[[#This Row],[RED]] &amp; "."),"") &amp; CONCATENATE(Tabela813[[#This Row],[C]],".",Tabela813[[#This Row],[O]],".",Tabela813[[#This Row],[E]],".",Tabela813[[#This Row],[D1]],".",Tabela813[[#This Row],[D2]],".",Tabela813[[#This Row],[D3]],".",Tabela813[[#This Row],[T]],".",Tabela813[[#This Row],[D4]]),"")</f>
        <v>1.7.6.1.51.0.1.00</v>
      </c>
      <c r="L1146" s="27" t="s">
        <v>1391</v>
      </c>
      <c r="M1146" s="21" t="str">
        <f t="shared" si="17"/>
        <v>A</v>
      </c>
      <c r="N1146" s="21">
        <f>IF(VALUE(Tabela813[[#This Row],[RED]]) &gt; 0,1,0) + IF(VALUE(J1146)&gt;0,8,IF(VALUE(I1146)&gt;0,7,IF(VALUE(H1146)&gt;0,6,IF(VALUE(G1146)&gt;0,5,IF(VALUE(F1146)&gt;0,4,IF(VALUE(E1146)&gt;0,3,IF(VALUE(D1146)&gt;0,2,1)))))))</f>
        <v>7</v>
      </c>
      <c r="O1146" s="26" t="s">
        <v>55</v>
      </c>
      <c r="P1146" s="1" t="s">
        <v>490</v>
      </c>
      <c r="Q1146" s="1"/>
      <c r="R1146" s="21"/>
      <c r="S1146" s="7" t="str">
        <f>Tabela813[[#This Row],[NR]]&amp;" - "&amp;Tabela813[[#This Row],[Especificação]]</f>
        <v>1.7.6.1.51.0.1.00 - Transferências de Convênios do Exterior - Programas de Educação - Principal</v>
      </c>
      <c r="T1146" s="7" t="str">
        <f>Tabela813[[#This Row],[NR]]&amp;" - "&amp;Tabela813[[#This Row],[Especificação]]</f>
        <v>1.7.6.1.51.0.1.00 - Transferências de Convênios do Exterior - Programas de Educação - Principal</v>
      </c>
      <c r="U1146" s="7" t="str">
        <f>Tabela813[[#This Row],[NR]]&amp; " - "&amp;Tabela813[[#This Row],[Especificação]]</f>
        <v>1.7.6.1.51.0.1.00 - Transferências de Convênios do Exterior - Programas de Educação - Principal</v>
      </c>
    </row>
    <row r="1147" spans="1:21" ht="30" x14ac:dyDescent="0.25">
      <c r="A1147" s="84"/>
      <c r="B1147" s="73"/>
      <c r="C1147" s="26" t="s">
        <v>1558</v>
      </c>
      <c r="D1147" s="26" t="s">
        <v>1565</v>
      </c>
      <c r="E1147" s="26" t="s">
        <v>1563</v>
      </c>
      <c r="F1147" s="26" t="s">
        <v>1558</v>
      </c>
      <c r="G1147" s="26" t="s">
        <v>1574</v>
      </c>
      <c r="H1147" s="26" t="s">
        <v>1561</v>
      </c>
      <c r="I1147" s="26" t="s">
        <v>1561</v>
      </c>
      <c r="J1147" s="26" t="s">
        <v>1564</v>
      </c>
      <c r="K1147" s="21" t="str">
        <f>IF(Tabela813[[#This Row],[C]]&lt;&gt;"",IF(Tabela813[[#This Row],[RED]]&lt;&gt;"",(Tabela813[[#This Row],[RED]] &amp; "."),"") &amp; CONCATENATE(Tabela813[[#This Row],[C]],".",Tabela813[[#This Row],[O]],".",Tabela813[[#This Row],[E]],".",Tabela813[[#This Row],[D1]],".",Tabela813[[#This Row],[D2]],".",Tabela813[[#This Row],[D3]],".",Tabela813[[#This Row],[T]],".",Tabela813[[#This Row],[D4]]),"")</f>
        <v>1.7.6.1.99.0.0.00</v>
      </c>
      <c r="L1147" s="27" t="s">
        <v>3108</v>
      </c>
      <c r="M1147" s="21" t="str">
        <f t="shared" si="17"/>
        <v>S</v>
      </c>
      <c r="N1147" s="21">
        <f>IF(VALUE(Tabela813[[#This Row],[RED]]) &gt; 0,1,0) + IF(VALUE(J1147)&gt;0,8,IF(VALUE(I1147)&gt;0,7,IF(VALUE(H1147)&gt;0,6,IF(VALUE(G1147)&gt;0,5,IF(VALUE(F1147)&gt;0,4,IF(VALUE(E1147)&gt;0,3,IF(VALUE(D1147)&gt;0,2,1)))))))</f>
        <v>5</v>
      </c>
      <c r="O1147" s="26" t="s">
        <v>51</v>
      </c>
      <c r="P1147" s="1" t="s">
        <v>3109</v>
      </c>
      <c r="Q1147" s="1" t="s">
        <v>102</v>
      </c>
      <c r="R1147" s="21"/>
      <c r="S1147" s="7" t="str">
        <f>Tabela813[[#This Row],[NR]]&amp;" - "&amp;Tabela813[[#This Row],[Especificação]]</f>
        <v>1.7.6.1.99.0.0.00 - Outras Transferências do Exterior</v>
      </c>
      <c r="T1147" s="7" t="str">
        <f>Tabela813[[#This Row],[NR]]&amp;" - "&amp;Tabela813[[#This Row],[Especificação]]</f>
        <v>1.7.6.1.99.0.0.00 - Outras Transferências do Exterior</v>
      </c>
      <c r="U1147" s="7" t="str">
        <f>Tabela813[[#This Row],[NR]]&amp; " - "&amp;Tabela813[[#This Row],[Especificação]]</f>
        <v>1.7.6.1.99.0.0.00 - Outras Transferências do Exterior</v>
      </c>
    </row>
    <row r="1148" spans="1:21" ht="30" x14ac:dyDescent="0.25">
      <c r="A1148" s="7"/>
      <c r="B1148" s="73"/>
      <c r="C1148" s="26" t="s">
        <v>1558</v>
      </c>
      <c r="D1148" s="26" t="s">
        <v>1565</v>
      </c>
      <c r="E1148" s="26" t="s">
        <v>1563</v>
      </c>
      <c r="F1148" s="26" t="s">
        <v>1558</v>
      </c>
      <c r="G1148" s="26" t="s">
        <v>1574</v>
      </c>
      <c r="H1148" s="26" t="s">
        <v>1561</v>
      </c>
      <c r="I1148" s="26" t="s">
        <v>1558</v>
      </c>
      <c r="J1148" s="26" t="s">
        <v>1564</v>
      </c>
      <c r="K1148" s="21" t="str">
        <f>IF(Tabela813[[#This Row],[C]]&lt;&gt;"",IF(Tabela813[[#This Row],[RED]]&lt;&gt;"",(Tabela813[[#This Row],[RED]] &amp; "."),"") &amp; CONCATENATE(Tabela813[[#This Row],[C]],".",Tabela813[[#This Row],[O]],".",Tabela813[[#This Row],[E]],".",Tabela813[[#This Row],[D1]],".",Tabela813[[#This Row],[D2]],".",Tabela813[[#This Row],[D3]],".",Tabela813[[#This Row],[T]],".",Tabela813[[#This Row],[D4]]),"")</f>
        <v>1.7.6.1.99.0.1.00</v>
      </c>
      <c r="L1148" s="27" t="s">
        <v>3108</v>
      </c>
      <c r="M1148" s="21" t="str">
        <f t="shared" si="17"/>
        <v>A</v>
      </c>
      <c r="N1148" s="21">
        <f>IF(VALUE(Tabela813[[#This Row],[RED]]) &gt; 0,1,0) + IF(VALUE(J1148)&gt;0,8,IF(VALUE(I1148)&gt;0,7,IF(VALUE(H1148)&gt;0,6,IF(VALUE(G1148)&gt;0,5,IF(VALUE(F1148)&gt;0,4,IF(VALUE(E1148)&gt;0,3,IF(VALUE(D1148)&gt;0,2,1)))))))</f>
        <v>7</v>
      </c>
      <c r="O1148" s="26" t="s">
        <v>51</v>
      </c>
      <c r="P1148" s="1" t="s">
        <v>3109</v>
      </c>
      <c r="Q1148" s="1" t="s">
        <v>102</v>
      </c>
      <c r="R1148" s="21"/>
      <c r="S1148" s="7" t="str">
        <f>Tabela813[[#This Row],[NR]]&amp;" - "&amp;Tabela813[[#This Row],[Especificação]]</f>
        <v>1.7.6.1.99.0.1.00 - Outras Transferências do Exterior</v>
      </c>
      <c r="T1148" s="7" t="str">
        <f>Tabela813[[#This Row],[NR]]&amp;" - "&amp;Tabela813[[#This Row],[Especificação]]</f>
        <v>1.7.6.1.99.0.1.00 - Outras Transferências do Exterior</v>
      </c>
      <c r="U1148" s="7" t="str">
        <f>Tabela813[[#This Row],[NR]]&amp; " - "&amp;Tabela813[[#This Row],[Especificação]]</f>
        <v>1.7.6.1.99.0.1.00 - Outras Transferências do Exterior</v>
      </c>
    </row>
    <row r="1149" spans="1:21" x14ac:dyDescent="0.25">
      <c r="A1149" s="84"/>
      <c r="B1149" s="74"/>
      <c r="C1149" s="26" t="s">
        <v>1558</v>
      </c>
      <c r="D1149" s="26" t="s">
        <v>1565</v>
      </c>
      <c r="E1149" s="26" t="s">
        <v>1570</v>
      </c>
      <c r="F1149" s="26" t="s">
        <v>1561</v>
      </c>
      <c r="G1149" s="26" t="s">
        <v>1564</v>
      </c>
      <c r="H1149" s="26" t="s">
        <v>1561</v>
      </c>
      <c r="I1149" s="26" t="s">
        <v>1561</v>
      </c>
      <c r="J1149" s="26" t="s">
        <v>1564</v>
      </c>
      <c r="K1149" s="21" t="str">
        <f>IF(Tabela813[[#This Row],[C]]&lt;&gt;"",IF(Tabela813[[#This Row],[RED]]&lt;&gt;"",(Tabela813[[#This Row],[RED]] &amp; "."),"") &amp; CONCATENATE(Tabela813[[#This Row],[C]],".",Tabela813[[#This Row],[O]],".",Tabela813[[#This Row],[E]],".",Tabela813[[#This Row],[D1]],".",Tabela813[[#This Row],[D2]],".",Tabela813[[#This Row],[D3]],".",Tabela813[[#This Row],[T]],".",Tabela813[[#This Row],[D4]]),"")</f>
        <v>1.7.9.0.00.0.0.00</v>
      </c>
      <c r="L1149" s="1" t="s">
        <v>491</v>
      </c>
      <c r="M1149" s="21" t="str">
        <f t="shared" si="17"/>
        <v>S</v>
      </c>
      <c r="N1149" s="21">
        <f>IF(VALUE(Tabela813[[#This Row],[RED]]) &gt; 0,1,0) + IF(VALUE(J1149)&gt;0,8,IF(VALUE(I1149)&gt;0,7,IF(VALUE(H1149)&gt;0,6,IF(VALUE(G1149)&gt;0,5,IF(VALUE(F1149)&gt;0,4,IF(VALUE(E1149)&gt;0,3,IF(VALUE(D1149)&gt;0,2,1)))))))</f>
        <v>3</v>
      </c>
      <c r="O1149" s="26" t="s">
        <v>45</v>
      </c>
      <c r="P1149" s="1" t="s">
        <v>3110</v>
      </c>
      <c r="Q1149" s="1"/>
      <c r="R1149" s="21"/>
      <c r="S1149" s="7" t="str">
        <f>Tabela813[[#This Row],[NR]]&amp;" - "&amp;Tabela813[[#This Row],[Especificação]]</f>
        <v>1.7.9.0.00.0.0.00 - Demais Transferências Correntes</v>
      </c>
      <c r="T1149" s="7" t="str">
        <f>Tabela813[[#This Row],[NR]]&amp;" - "&amp;Tabela813[[#This Row],[Especificação]]</f>
        <v>1.7.9.0.00.0.0.00 - Demais Transferências Correntes</v>
      </c>
      <c r="U1149" s="7" t="str">
        <f>Tabela813[[#This Row],[NR]]&amp; " - "&amp;Tabela813[[#This Row],[Especificação]]</f>
        <v>1.7.9.0.00.0.0.00 - Demais Transferências Correntes</v>
      </c>
    </row>
    <row r="1150" spans="1:21" ht="45" x14ac:dyDescent="0.25">
      <c r="A1150" s="84"/>
      <c r="B1150" s="74"/>
      <c r="C1150" s="26" t="s">
        <v>1558</v>
      </c>
      <c r="D1150" s="26" t="s">
        <v>1565</v>
      </c>
      <c r="E1150" s="26" t="s">
        <v>1570</v>
      </c>
      <c r="F1150" s="26" t="s">
        <v>1558</v>
      </c>
      <c r="G1150" s="26" t="s">
        <v>1564</v>
      </c>
      <c r="H1150" s="26" t="s">
        <v>1561</v>
      </c>
      <c r="I1150" s="26" t="s">
        <v>1561</v>
      </c>
      <c r="J1150" s="26" t="s">
        <v>1564</v>
      </c>
      <c r="K1150" s="21" t="str">
        <f>IF(Tabela813[[#This Row],[C]]&lt;&gt;"",IF(Tabela813[[#This Row],[RED]]&lt;&gt;"",(Tabela813[[#This Row],[RED]] &amp; "."),"") &amp; CONCATENATE(Tabela813[[#This Row],[C]],".",Tabela813[[#This Row],[O]],".",Tabela813[[#This Row],[E]],".",Tabela813[[#This Row],[D1]],".",Tabela813[[#This Row],[D2]],".",Tabela813[[#This Row],[D3]],".",Tabela813[[#This Row],[T]],".",Tabela813[[#This Row],[D4]]),"")</f>
        <v>1.7.9.1.00.0.0.00</v>
      </c>
      <c r="L1150" s="1" t="s">
        <v>492</v>
      </c>
      <c r="M1150" s="21" t="str">
        <f t="shared" si="17"/>
        <v>S</v>
      </c>
      <c r="N1150" s="21">
        <f>IF(VALUE(Tabela813[[#This Row],[RED]]) &gt; 0,1,0) + IF(VALUE(J1150)&gt;0,8,IF(VALUE(I1150)&gt;0,7,IF(VALUE(H1150)&gt;0,6,IF(VALUE(G1150)&gt;0,5,IF(VALUE(F1150)&gt;0,4,IF(VALUE(E1150)&gt;0,3,IF(VALUE(D1150)&gt;0,2,1)))))))</f>
        <v>4</v>
      </c>
      <c r="O1150" s="26" t="s">
        <v>45</v>
      </c>
      <c r="P1150" s="1" t="s">
        <v>496</v>
      </c>
      <c r="Q1150" s="1"/>
      <c r="R1150" s="21"/>
      <c r="S1150" s="7" t="str">
        <f>Tabela813[[#This Row],[NR]]&amp;" - "&amp;Tabela813[[#This Row],[Especificação]]</f>
        <v>1.7.9.1.00.0.0.00 - Transferências de Pessoas Físicas</v>
      </c>
      <c r="T1150" s="7" t="str">
        <f>Tabela813[[#This Row],[NR]]&amp;" - "&amp;Tabela813[[#This Row],[Especificação]]</f>
        <v>1.7.9.1.00.0.0.00 - Transferências de Pessoas Físicas</v>
      </c>
      <c r="U1150" s="7" t="str">
        <f>Tabela813[[#This Row],[NR]]&amp; " - "&amp;Tabela813[[#This Row],[Especificação]]</f>
        <v>1.7.9.1.00.0.0.00 - Transferências de Pessoas Físicas</v>
      </c>
    </row>
    <row r="1151" spans="1:21" ht="45" x14ac:dyDescent="0.25">
      <c r="A1151" s="84"/>
      <c r="B1151" s="73"/>
      <c r="C1151" s="26" t="s">
        <v>1558</v>
      </c>
      <c r="D1151" s="26" t="s">
        <v>1565</v>
      </c>
      <c r="E1151" s="26" t="s">
        <v>1570</v>
      </c>
      <c r="F1151" s="26" t="s">
        <v>1558</v>
      </c>
      <c r="G1151" s="26" t="s">
        <v>1591</v>
      </c>
      <c r="H1151" s="26" t="s">
        <v>1561</v>
      </c>
      <c r="I1151" s="26" t="s">
        <v>1561</v>
      </c>
      <c r="J1151" s="26" t="s">
        <v>1564</v>
      </c>
      <c r="K1151" s="21" t="str">
        <f>IF(Tabela813[[#This Row],[C]]&lt;&gt;"",IF(Tabela813[[#This Row],[RED]]&lt;&gt;"",(Tabela813[[#This Row],[RED]] &amp; "."),"") &amp; CONCATENATE(Tabela813[[#This Row],[C]],".",Tabela813[[#This Row],[O]],".",Tabela813[[#This Row],[E]],".",Tabela813[[#This Row],[D1]],".",Tabela813[[#This Row],[D2]],".",Tabela813[[#This Row],[D3]],".",Tabela813[[#This Row],[T]],".",Tabela813[[#This Row],[D4]]),"")</f>
        <v>1.7.9.1.50.0.0.00</v>
      </c>
      <c r="L1151" s="1" t="s">
        <v>3901</v>
      </c>
      <c r="M1151" s="21" t="str">
        <f t="shared" si="17"/>
        <v>S</v>
      </c>
      <c r="N1151" s="21">
        <f>IF(VALUE(Tabela813[[#This Row],[RED]]) &gt; 0,1,0) + IF(VALUE(J1151)&gt;0,8,IF(VALUE(I1151)&gt;0,7,IF(VALUE(H1151)&gt;0,6,IF(VALUE(G1151)&gt;0,5,IF(VALUE(F1151)&gt;0,4,IF(VALUE(E1151)&gt;0,3,IF(VALUE(D1151)&gt;0,2,1)))))))</f>
        <v>5</v>
      </c>
      <c r="O1151" s="26" t="s">
        <v>55</v>
      </c>
      <c r="P1151" s="1" t="s">
        <v>493</v>
      </c>
      <c r="Q1151" s="1"/>
      <c r="R1151" s="21"/>
      <c r="S1151" s="7" t="str">
        <f>Tabela813[[#This Row],[NR]]&amp;" - "&amp;Tabela813[[#This Row],[Especificação]]</f>
        <v>1.7.9.1.50.0.0.00 - Transferências de Pessoas Físicas - Programas de Saúde</v>
      </c>
      <c r="T1151" s="7" t="str">
        <f>Tabela813[[#This Row],[NR]]&amp;" - "&amp;Tabela813[[#This Row],[Especificação]]</f>
        <v>1.7.9.1.50.0.0.00 - Transferências de Pessoas Físicas - Programas de Saúde</v>
      </c>
      <c r="U1151" s="7" t="str">
        <f>Tabela813[[#This Row],[NR]]&amp; " - "&amp;Tabela813[[#This Row],[Especificação]]</f>
        <v>1.7.9.1.50.0.0.00 - Transferências de Pessoas Físicas - Programas de Saúde</v>
      </c>
    </row>
    <row r="1152" spans="1:21" ht="45" x14ac:dyDescent="0.25">
      <c r="A1152" s="84"/>
      <c r="B1152" s="73"/>
      <c r="C1152" s="26" t="s">
        <v>1558</v>
      </c>
      <c r="D1152" s="26" t="s">
        <v>1565</v>
      </c>
      <c r="E1152" s="26" t="s">
        <v>1570</v>
      </c>
      <c r="F1152" s="26" t="s">
        <v>1558</v>
      </c>
      <c r="G1152" s="26" t="s">
        <v>1591</v>
      </c>
      <c r="H1152" s="26" t="s">
        <v>1561</v>
      </c>
      <c r="I1152" s="26" t="s">
        <v>1558</v>
      </c>
      <c r="J1152" s="26" t="s">
        <v>1564</v>
      </c>
      <c r="K1152" s="21" t="str">
        <f>IF(Tabela813[[#This Row],[C]]&lt;&gt;"",IF(Tabela813[[#This Row],[RED]]&lt;&gt;"",(Tabela813[[#This Row],[RED]] &amp; "."),"") &amp; CONCATENATE(Tabela813[[#This Row],[C]],".",Tabela813[[#This Row],[O]],".",Tabela813[[#This Row],[E]],".",Tabela813[[#This Row],[D1]],".",Tabela813[[#This Row],[D2]],".",Tabela813[[#This Row],[D3]],".",Tabela813[[#This Row],[T]],".",Tabela813[[#This Row],[D4]]),"")</f>
        <v>1.7.9.1.50.0.1.00</v>
      </c>
      <c r="L1152" s="1" t="s">
        <v>3902</v>
      </c>
      <c r="M1152" s="21" t="str">
        <f t="shared" si="17"/>
        <v>A</v>
      </c>
      <c r="N1152" s="21">
        <f>IF(VALUE(Tabela813[[#This Row],[RED]]) &gt; 0,1,0) + IF(VALUE(J1152)&gt;0,8,IF(VALUE(I1152)&gt;0,7,IF(VALUE(H1152)&gt;0,6,IF(VALUE(G1152)&gt;0,5,IF(VALUE(F1152)&gt;0,4,IF(VALUE(E1152)&gt;0,3,IF(VALUE(D1152)&gt;0,2,1)))))))</f>
        <v>7</v>
      </c>
      <c r="O1152" s="26" t="s">
        <v>55</v>
      </c>
      <c r="P1152" s="1" t="s">
        <v>493</v>
      </c>
      <c r="Q1152" s="1"/>
      <c r="R1152" s="21"/>
      <c r="S1152" s="7" t="str">
        <f>Tabela813[[#This Row],[NR]]&amp;" - "&amp;Tabela813[[#This Row],[Especificação]]</f>
        <v>1.7.9.1.50.0.1.00 - Transferências de Pessoas Físicas - Programas de Saúde - Principal</v>
      </c>
      <c r="T1152" s="7" t="str">
        <f>Tabela813[[#This Row],[NR]]&amp;" - "&amp;Tabela813[[#This Row],[Especificação]]</f>
        <v>1.7.9.1.50.0.1.00 - Transferências de Pessoas Físicas - Programas de Saúde - Principal</v>
      </c>
      <c r="U1152" s="7" t="str">
        <f>Tabela813[[#This Row],[NR]]&amp; " - "&amp;Tabela813[[#This Row],[Especificação]]</f>
        <v>1.7.9.1.50.0.1.00 - Transferências de Pessoas Físicas - Programas de Saúde - Principal</v>
      </c>
    </row>
    <row r="1153" spans="1:21" ht="45" x14ac:dyDescent="0.25">
      <c r="A1153" s="84"/>
      <c r="B1153" s="73"/>
      <c r="C1153" s="26" t="s">
        <v>1558</v>
      </c>
      <c r="D1153" s="26" t="s">
        <v>1565</v>
      </c>
      <c r="E1153" s="26" t="s">
        <v>1570</v>
      </c>
      <c r="F1153" s="26" t="s">
        <v>1558</v>
      </c>
      <c r="G1153" s="26" t="s">
        <v>1596</v>
      </c>
      <c r="H1153" s="26" t="s">
        <v>1561</v>
      </c>
      <c r="I1153" s="26" t="s">
        <v>1561</v>
      </c>
      <c r="J1153" s="26" t="s">
        <v>1564</v>
      </c>
      <c r="K1153" s="21" t="str">
        <f>IF(Tabela813[[#This Row],[C]]&lt;&gt;"",IF(Tabela813[[#This Row],[RED]]&lt;&gt;"",(Tabela813[[#This Row],[RED]] &amp; "."),"") &amp; CONCATENATE(Tabela813[[#This Row],[C]],".",Tabela813[[#This Row],[O]],".",Tabela813[[#This Row],[E]],".",Tabela813[[#This Row],[D1]],".",Tabela813[[#This Row],[D2]],".",Tabela813[[#This Row],[D3]],".",Tabela813[[#This Row],[T]],".",Tabela813[[#This Row],[D4]]),"")</f>
        <v>1.7.9.1.51.0.0.00</v>
      </c>
      <c r="L1153" s="27" t="s">
        <v>6708</v>
      </c>
      <c r="M1153" s="21" t="str">
        <f t="shared" si="17"/>
        <v>S</v>
      </c>
      <c r="N1153" s="21">
        <f>IF(VALUE(Tabela813[[#This Row],[RED]]) &gt; 0,1,0) + IF(VALUE(J1153)&gt;0,8,IF(VALUE(I1153)&gt;0,7,IF(VALUE(H1153)&gt;0,6,IF(VALUE(G1153)&gt;0,5,IF(VALUE(F1153)&gt;0,4,IF(VALUE(E1153)&gt;0,3,IF(VALUE(D1153)&gt;0,2,1)))))))</f>
        <v>5</v>
      </c>
      <c r="O1153" s="26" t="s">
        <v>55</v>
      </c>
      <c r="P1153" s="1" t="s">
        <v>495</v>
      </c>
      <c r="Q1153" s="1"/>
      <c r="R1153" s="21"/>
      <c r="S1153" s="7" t="str">
        <f>Tabela813[[#This Row],[NR]]&amp;" - "&amp;Tabela813[[#This Row],[Especificação]]</f>
        <v>1.7.9.1.51.0.0.00 - Transferências de Pessoas Físicas - Programas de Educação</v>
      </c>
      <c r="T1153" s="7" t="str">
        <f>Tabela813[[#This Row],[NR]]&amp;" - "&amp;Tabela813[[#This Row],[Especificação]]</f>
        <v>1.7.9.1.51.0.0.00 - Transferências de Pessoas Físicas - Programas de Educação</v>
      </c>
      <c r="U1153" s="7" t="str">
        <f>Tabela813[[#This Row],[NR]]&amp; " - "&amp;Tabela813[[#This Row],[Especificação]]</f>
        <v>1.7.9.1.51.0.0.00 - Transferências de Pessoas Físicas - Programas de Educação</v>
      </c>
    </row>
    <row r="1154" spans="1:21" ht="45" x14ac:dyDescent="0.25">
      <c r="A1154" s="84"/>
      <c r="B1154" s="73"/>
      <c r="C1154" s="26" t="s">
        <v>1558</v>
      </c>
      <c r="D1154" s="26" t="s">
        <v>1565</v>
      </c>
      <c r="E1154" s="26" t="s">
        <v>1570</v>
      </c>
      <c r="F1154" s="26" t="s">
        <v>1558</v>
      </c>
      <c r="G1154" s="26" t="s">
        <v>1596</v>
      </c>
      <c r="H1154" s="26" t="s">
        <v>1561</v>
      </c>
      <c r="I1154" s="26" t="s">
        <v>1558</v>
      </c>
      <c r="J1154" s="26" t="s">
        <v>1564</v>
      </c>
      <c r="K1154" s="21" t="str">
        <f>IF(Tabela813[[#This Row],[C]]&lt;&gt;"",IF(Tabela813[[#This Row],[RED]]&lt;&gt;"",(Tabela813[[#This Row],[RED]] &amp; "."),"") &amp; CONCATENATE(Tabela813[[#This Row],[C]],".",Tabela813[[#This Row],[O]],".",Tabela813[[#This Row],[E]],".",Tabela813[[#This Row],[D1]],".",Tabela813[[#This Row],[D2]],".",Tabela813[[#This Row],[D3]],".",Tabela813[[#This Row],[T]],".",Tabela813[[#This Row],[D4]]),"")</f>
        <v>1.7.9.1.51.0.1.00</v>
      </c>
      <c r="L1154" s="27" t="s">
        <v>6709</v>
      </c>
      <c r="M1154" s="21" t="str">
        <f t="shared" si="17"/>
        <v>A</v>
      </c>
      <c r="N1154" s="21">
        <f>IF(VALUE(Tabela813[[#This Row],[RED]]) &gt; 0,1,0) + IF(VALUE(J1154)&gt;0,8,IF(VALUE(I1154)&gt;0,7,IF(VALUE(H1154)&gt;0,6,IF(VALUE(G1154)&gt;0,5,IF(VALUE(F1154)&gt;0,4,IF(VALUE(E1154)&gt;0,3,IF(VALUE(D1154)&gt;0,2,1)))))))</f>
        <v>7</v>
      </c>
      <c r="O1154" s="26" t="s">
        <v>55</v>
      </c>
      <c r="P1154" s="1" t="s">
        <v>495</v>
      </c>
      <c r="Q1154" s="1"/>
      <c r="R1154" s="21"/>
      <c r="S1154" s="7" t="str">
        <f>Tabela813[[#This Row],[NR]]&amp;" - "&amp;Tabela813[[#This Row],[Especificação]]</f>
        <v>1.7.9.1.51.0.1.00 - Transferências de Pessoas Físicas - Programas de Educação - Principal</v>
      </c>
      <c r="T1154" s="7" t="str">
        <f>Tabela813[[#This Row],[NR]]&amp;" - "&amp;Tabela813[[#This Row],[Especificação]]</f>
        <v>1.7.9.1.51.0.1.00 - Transferências de Pessoas Físicas - Programas de Educação - Principal</v>
      </c>
      <c r="U1154" s="7" t="str">
        <f>Tabela813[[#This Row],[NR]]&amp; " - "&amp;Tabela813[[#This Row],[Especificação]]</f>
        <v>1.7.9.1.51.0.1.00 - Transferências de Pessoas Físicas - Programas de Educação - Principal</v>
      </c>
    </row>
    <row r="1155" spans="1:21" ht="30" x14ac:dyDescent="0.25">
      <c r="A1155" s="84"/>
      <c r="B1155" s="73"/>
      <c r="C1155" s="26" t="s">
        <v>1558</v>
      </c>
      <c r="D1155" s="26" t="s">
        <v>1565</v>
      </c>
      <c r="E1155" s="26" t="s">
        <v>1570</v>
      </c>
      <c r="F1155" s="26" t="s">
        <v>1558</v>
      </c>
      <c r="G1155" s="26" t="s">
        <v>1574</v>
      </c>
      <c r="H1155" s="26" t="s">
        <v>1561</v>
      </c>
      <c r="I1155" s="26" t="s">
        <v>1561</v>
      </c>
      <c r="J1155" s="26" t="s">
        <v>1564</v>
      </c>
      <c r="K1155" s="21" t="str">
        <f>IF(Tabela813[[#This Row],[C]]&lt;&gt;"",IF(Tabela813[[#This Row],[RED]]&lt;&gt;"",(Tabela813[[#This Row],[RED]] &amp; "."),"") &amp; CONCATENATE(Tabela813[[#This Row],[C]],".",Tabela813[[#This Row],[O]],".",Tabela813[[#This Row],[E]],".",Tabela813[[#This Row],[D1]],".",Tabela813[[#This Row],[D2]],".",Tabela813[[#This Row],[D3]],".",Tabela813[[#This Row],[T]],".",Tabela813[[#This Row],[D4]]),"")</f>
        <v>1.7.9.1.99.0.0.00</v>
      </c>
      <c r="L1155" s="27" t="s">
        <v>3111</v>
      </c>
      <c r="M1155" s="21" t="str">
        <f t="shared" si="17"/>
        <v>S</v>
      </c>
      <c r="N1155" s="21">
        <f>IF(VALUE(Tabela813[[#This Row],[RED]]) &gt; 0,1,0) + IF(VALUE(J1155)&gt;0,8,IF(VALUE(I1155)&gt;0,7,IF(VALUE(H1155)&gt;0,6,IF(VALUE(G1155)&gt;0,5,IF(VALUE(F1155)&gt;0,4,IF(VALUE(E1155)&gt;0,3,IF(VALUE(D1155)&gt;0,2,1)))))))</f>
        <v>5</v>
      </c>
      <c r="O1155" s="26" t="s">
        <v>55</v>
      </c>
      <c r="P1155" s="1" t="s">
        <v>3112</v>
      </c>
      <c r="Q1155" s="1"/>
      <c r="R1155" s="21"/>
      <c r="S1155" s="7" t="str">
        <f>Tabela813[[#This Row],[NR]]&amp;" - "&amp;Tabela813[[#This Row],[Especificação]]</f>
        <v>1.7.9.1.99.0.0.00 - Outras Transferências de Pessoas Físicas</v>
      </c>
      <c r="T1155" s="7" t="str">
        <f>Tabela813[[#This Row],[NR]]&amp;" - "&amp;Tabela813[[#This Row],[Especificação]]</f>
        <v>1.7.9.1.99.0.0.00 - Outras Transferências de Pessoas Físicas</v>
      </c>
      <c r="U1155" s="7" t="str">
        <f>Tabela813[[#This Row],[NR]]&amp; " - "&amp;Tabela813[[#This Row],[Especificação]]</f>
        <v>1.7.9.1.99.0.0.00 - Outras Transferências de Pessoas Físicas</v>
      </c>
    </row>
    <row r="1156" spans="1:21" ht="30" x14ac:dyDescent="0.25">
      <c r="A1156" s="7"/>
      <c r="B1156" s="73"/>
      <c r="C1156" s="26" t="s">
        <v>1558</v>
      </c>
      <c r="D1156" s="26" t="s">
        <v>1565</v>
      </c>
      <c r="E1156" s="26" t="s">
        <v>1570</v>
      </c>
      <c r="F1156" s="26" t="s">
        <v>1558</v>
      </c>
      <c r="G1156" s="26" t="s">
        <v>1574</v>
      </c>
      <c r="H1156" s="26" t="s">
        <v>1561</v>
      </c>
      <c r="I1156" s="26" t="s">
        <v>1558</v>
      </c>
      <c r="J1156" s="26" t="s">
        <v>1564</v>
      </c>
      <c r="K1156" s="21" t="str">
        <f>IF(Tabela813[[#This Row],[C]]&lt;&gt;"",IF(Tabela813[[#This Row],[RED]]&lt;&gt;"",(Tabela813[[#This Row],[RED]] &amp; "."),"") &amp; CONCATENATE(Tabela813[[#This Row],[C]],".",Tabela813[[#This Row],[O]],".",Tabela813[[#This Row],[E]],".",Tabela813[[#This Row],[D1]],".",Tabela813[[#This Row],[D2]],".",Tabela813[[#This Row],[D3]],".",Tabela813[[#This Row],[T]],".",Tabela813[[#This Row],[D4]]),"")</f>
        <v>1.7.9.1.99.0.1.00</v>
      </c>
      <c r="L1156" s="27" t="s">
        <v>3111</v>
      </c>
      <c r="M1156" s="21" t="str">
        <f t="shared" si="17"/>
        <v>A</v>
      </c>
      <c r="N1156" s="21">
        <f>IF(VALUE(Tabela813[[#This Row],[RED]]) &gt; 0,1,0) + IF(VALUE(J1156)&gt;0,8,IF(VALUE(I1156)&gt;0,7,IF(VALUE(H1156)&gt;0,6,IF(VALUE(G1156)&gt;0,5,IF(VALUE(F1156)&gt;0,4,IF(VALUE(E1156)&gt;0,3,IF(VALUE(D1156)&gt;0,2,1)))))))</f>
        <v>7</v>
      </c>
      <c r="O1156" s="26" t="s">
        <v>55</v>
      </c>
      <c r="P1156" s="1" t="s">
        <v>3112</v>
      </c>
      <c r="Q1156" s="1"/>
      <c r="R1156" s="21"/>
      <c r="S1156" s="7" t="str">
        <f>Tabela813[[#This Row],[NR]]&amp;" - "&amp;Tabela813[[#This Row],[Especificação]]</f>
        <v>1.7.9.1.99.0.1.00 - Outras Transferências de Pessoas Físicas</v>
      </c>
      <c r="T1156" s="7" t="str">
        <f>Tabela813[[#This Row],[NR]]&amp;" - "&amp;Tabela813[[#This Row],[Especificação]]</f>
        <v>1.7.9.1.99.0.1.00 - Outras Transferências de Pessoas Físicas</v>
      </c>
      <c r="U1156" s="7" t="str">
        <f>Tabela813[[#This Row],[NR]]&amp; " - "&amp;Tabela813[[#This Row],[Especificação]]</f>
        <v>1.7.9.1.99.0.1.00 - Outras Transferências de Pessoas Físicas</v>
      </c>
    </row>
    <row r="1157" spans="1:21" ht="30" x14ac:dyDescent="0.25">
      <c r="A1157" s="84"/>
      <c r="B1157" s="73"/>
      <c r="C1157" s="26" t="s">
        <v>1558</v>
      </c>
      <c r="D1157" s="26" t="s">
        <v>1565</v>
      </c>
      <c r="E1157" s="26" t="s">
        <v>1570</v>
      </c>
      <c r="F1157" s="26" t="s">
        <v>1567</v>
      </c>
      <c r="G1157" s="26" t="s">
        <v>1564</v>
      </c>
      <c r="H1157" s="26" t="s">
        <v>1561</v>
      </c>
      <c r="I1157" s="26" t="s">
        <v>1561</v>
      </c>
      <c r="J1157" s="26" t="s">
        <v>1564</v>
      </c>
      <c r="K1157" s="21" t="str">
        <f>IF(Tabela813[[#This Row],[C]]&lt;&gt;"",IF(Tabela813[[#This Row],[RED]]&lt;&gt;"",(Tabela813[[#This Row],[RED]] &amp; "."),"") &amp; CONCATENATE(Tabela813[[#This Row],[C]],".",Tabela813[[#This Row],[O]],".",Tabela813[[#This Row],[E]],".",Tabela813[[#This Row],[D1]],".",Tabela813[[#This Row],[D2]],".",Tabela813[[#This Row],[D3]],".",Tabela813[[#This Row],[T]],".",Tabela813[[#This Row],[D4]]),"")</f>
        <v>1.7.9.2.00.0.0.00</v>
      </c>
      <c r="L1157" s="1" t="s">
        <v>497</v>
      </c>
      <c r="M1157" s="21" t="str">
        <f t="shared" si="17"/>
        <v>S</v>
      </c>
      <c r="N1157" s="21">
        <f>IF(VALUE(Tabela813[[#This Row],[RED]]) &gt; 0,1,0) + IF(VALUE(J1157)&gt;0,8,IF(VALUE(I1157)&gt;0,7,IF(VALUE(H1157)&gt;0,6,IF(VALUE(G1157)&gt;0,5,IF(VALUE(F1157)&gt;0,4,IF(VALUE(E1157)&gt;0,3,IF(VALUE(D1157)&gt;0,2,1)))))))</f>
        <v>4</v>
      </c>
      <c r="O1157" s="26" t="s">
        <v>45</v>
      </c>
      <c r="P1157" s="1" t="s">
        <v>498</v>
      </c>
      <c r="Q1157" s="1"/>
      <c r="R1157" s="21"/>
      <c r="S1157" s="7" t="str">
        <f>Tabela813[[#This Row],[NR]]&amp;" - "&amp;Tabela813[[#This Row],[Especificação]]</f>
        <v>1.7.9.2.00.0.0.00 - Transferências Provenientes de Depósitos Não Identificados</v>
      </c>
      <c r="T1157" s="7" t="str">
        <f>Tabela813[[#This Row],[NR]]&amp;" - "&amp;Tabela813[[#This Row],[Especificação]]</f>
        <v>1.7.9.2.00.0.0.00 - Transferências Provenientes de Depósitos Não Identificados</v>
      </c>
      <c r="U1157" s="7" t="str">
        <f>Tabela813[[#This Row],[NR]]&amp; " - "&amp;Tabela813[[#This Row],[Especificação]]</f>
        <v>1.7.9.2.00.0.0.00 - Transferências Provenientes de Depósitos Não Identificados</v>
      </c>
    </row>
    <row r="1158" spans="1:21" ht="30" x14ac:dyDescent="0.25">
      <c r="A1158" s="84"/>
      <c r="B1158" s="73"/>
      <c r="C1158" s="26" t="s">
        <v>1558</v>
      </c>
      <c r="D1158" s="26" t="s">
        <v>1565</v>
      </c>
      <c r="E1158" s="26" t="s">
        <v>1570</v>
      </c>
      <c r="F1158" s="26" t="s">
        <v>1567</v>
      </c>
      <c r="G1158" s="26" t="s">
        <v>1560</v>
      </c>
      <c r="H1158" s="26" t="s">
        <v>1561</v>
      </c>
      <c r="I1158" s="26" t="s">
        <v>1561</v>
      </c>
      <c r="J1158" s="26" t="s">
        <v>1564</v>
      </c>
      <c r="K1158" s="21" t="str">
        <f>IF(Tabela813[[#This Row],[C]]&lt;&gt;"",IF(Tabela813[[#This Row],[RED]]&lt;&gt;"",(Tabela813[[#This Row],[RED]] &amp; "."),"") &amp; CONCATENATE(Tabela813[[#This Row],[C]],".",Tabela813[[#This Row],[O]],".",Tabela813[[#This Row],[E]],".",Tabela813[[#This Row],[D1]],".",Tabela813[[#This Row],[D2]],".",Tabela813[[#This Row],[D3]],".",Tabela813[[#This Row],[T]],".",Tabela813[[#This Row],[D4]]),"")</f>
        <v>1.7.9.2.01.0.0.00</v>
      </c>
      <c r="L1158" s="1" t="s">
        <v>497</v>
      </c>
      <c r="M1158" s="21" t="str">
        <f t="shared" si="17"/>
        <v>S</v>
      </c>
      <c r="N1158" s="21">
        <f>IF(VALUE(Tabela813[[#This Row],[RED]]) &gt; 0,1,0) + IF(VALUE(J1158)&gt;0,8,IF(VALUE(I1158)&gt;0,7,IF(VALUE(H1158)&gt;0,6,IF(VALUE(G1158)&gt;0,5,IF(VALUE(F1158)&gt;0,4,IF(VALUE(E1158)&gt;0,3,IF(VALUE(D1158)&gt;0,2,1)))))))</f>
        <v>5</v>
      </c>
      <c r="O1158" s="26" t="s">
        <v>51</v>
      </c>
      <c r="P1158" s="1" t="s">
        <v>3113</v>
      </c>
      <c r="Q1158" s="1"/>
      <c r="R1158" s="21"/>
      <c r="S1158" s="7" t="str">
        <f>Tabela813[[#This Row],[NR]]&amp;" - "&amp;Tabela813[[#This Row],[Especificação]]</f>
        <v>1.7.9.2.01.0.0.00 - Transferências Provenientes de Depósitos Não Identificados</v>
      </c>
      <c r="T1158" s="7" t="str">
        <f>Tabela813[[#This Row],[NR]]&amp;" - "&amp;Tabela813[[#This Row],[Especificação]]</f>
        <v>1.7.9.2.01.0.0.00 - Transferências Provenientes de Depósitos Não Identificados</v>
      </c>
      <c r="U1158" s="7" t="str">
        <f>Tabela813[[#This Row],[NR]]&amp; " - "&amp;Tabela813[[#This Row],[Especificação]]</f>
        <v>1.7.9.2.01.0.0.00 - Transferências Provenientes de Depósitos Não Identificados</v>
      </c>
    </row>
    <row r="1159" spans="1:21" ht="30" x14ac:dyDescent="0.25">
      <c r="A1159" s="84"/>
      <c r="B1159" s="73"/>
      <c r="C1159" s="26" t="s">
        <v>1558</v>
      </c>
      <c r="D1159" s="26" t="s">
        <v>1565</v>
      </c>
      <c r="E1159" s="26" t="s">
        <v>1570</v>
      </c>
      <c r="F1159" s="26" t="s">
        <v>1567</v>
      </c>
      <c r="G1159" s="26" t="s">
        <v>1560</v>
      </c>
      <c r="H1159" s="26" t="s">
        <v>1561</v>
      </c>
      <c r="I1159" s="26" t="s">
        <v>1558</v>
      </c>
      <c r="J1159" s="26" t="s">
        <v>1564</v>
      </c>
      <c r="K1159" s="21" t="str">
        <f>IF(Tabela813[[#This Row],[C]]&lt;&gt;"",IF(Tabela813[[#This Row],[RED]]&lt;&gt;"",(Tabela813[[#This Row],[RED]] &amp; "."),"") &amp; CONCATENATE(Tabela813[[#This Row],[C]],".",Tabela813[[#This Row],[O]],".",Tabela813[[#This Row],[E]],".",Tabela813[[#This Row],[D1]],".",Tabela813[[#This Row],[D2]],".",Tabela813[[#This Row],[D3]],".",Tabela813[[#This Row],[T]],".",Tabela813[[#This Row],[D4]]),"")</f>
        <v>1.7.9.2.01.0.1.00</v>
      </c>
      <c r="L1159" s="27" t="s">
        <v>1392</v>
      </c>
      <c r="M1159" s="21" t="str">
        <f t="shared" si="17"/>
        <v>A</v>
      </c>
      <c r="N1159" s="21">
        <f>IF(VALUE(Tabela813[[#This Row],[RED]]) &gt; 0,1,0) + IF(VALUE(J1159)&gt;0,8,IF(VALUE(I1159)&gt;0,7,IF(VALUE(H1159)&gt;0,6,IF(VALUE(G1159)&gt;0,5,IF(VALUE(F1159)&gt;0,4,IF(VALUE(E1159)&gt;0,3,IF(VALUE(D1159)&gt;0,2,1)))))))</f>
        <v>7</v>
      </c>
      <c r="O1159" s="26" t="s">
        <v>51</v>
      </c>
      <c r="P1159" s="1" t="s">
        <v>3113</v>
      </c>
      <c r="Q1159" s="1"/>
      <c r="R1159" s="21"/>
      <c r="S1159" s="7" t="str">
        <f>Tabela813[[#This Row],[NR]]&amp;" - "&amp;Tabela813[[#This Row],[Especificação]]</f>
        <v>1.7.9.2.01.0.1.00 - Transferências Provenientes de Depósitos Não Identificados - Principal</v>
      </c>
      <c r="T1159" s="7" t="str">
        <f>Tabela813[[#This Row],[NR]]&amp;" - "&amp;Tabela813[[#This Row],[Especificação]]</f>
        <v>1.7.9.2.01.0.1.00 - Transferências Provenientes de Depósitos Não Identificados - Principal</v>
      </c>
      <c r="U1159" s="7" t="str">
        <f>Tabela813[[#This Row],[NR]]&amp; " - "&amp;Tabela813[[#This Row],[Especificação]]</f>
        <v>1.7.9.2.01.0.1.00 - Transferências Provenientes de Depósitos Não Identificados - Principal</v>
      </c>
    </row>
    <row r="1160" spans="1:21" x14ac:dyDescent="0.25">
      <c r="A1160" s="84"/>
      <c r="B1160" s="73"/>
      <c r="C1160" s="26" t="s">
        <v>1558</v>
      </c>
      <c r="D1160" s="26" t="s">
        <v>1565</v>
      </c>
      <c r="E1160" s="26" t="s">
        <v>1570</v>
      </c>
      <c r="F1160" s="26" t="s">
        <v>1570</v>
      </c>
      <c r="G1160" s="26" t="s">
        <v>1564</v>
      </c>
      <c r="H1160" s="26" t="s">
        <v>1561</v>
      </c>
      <c r="I1160" s="26" t="s">
        <v>1561</v>
      </c>
      <c r="J1160" s="26" t="s">
        <v>1564</v>
      </c>
      <c r="K1160" s="21" t="str">
        <f>IF(Tabela813[[#This Row],[C]]&lt;&gt;"",IF(Tabela813[[#This Row],[RED]]&lt;&gt;"",(Tabela813[[#This Row],[RED]] &amp; "."),"") &amp; CONCATENATE(Tabela813[[#This Row],[C]],".",Tabela813[[#This Row],[O]],".",Tabela813[[#This Row],[E]],".",Tabela813[[#This Row],[D1]],".",Tabela813[[#This Row],[D2]],".",Tabela813[[#This Row],[D3]],".",Tabela813[[#This Row],[T]],".",Tabela813[[#This Row],[D4]]),"")</f>
        <v>1.7.9.9.00.0.0.00</v>
      </c>
      <c r="L1160" s="27" t="s">
        <v>499</v>
      </c>
      <c r="M1160" s="21" t="str">
        <f t="shared" si="17"/>
        <v>S</v>
      </c>
      <c r="N1160" s="21">
        <f>IF(VALUE(Tabela813[[#This Row],[RED]]) &gt; 0,1,0) + IF(VALUE(J1160)&gt;0,8,IF(VALUE(I1160)&gt;0,7,IF(VALUE(H1160)&gt;0,6,IF(VALUE(G1160)&gt;0,5,IF(VALUE(F1160)&gt;0,4,IF(VALUE(E1160)&gt;0,3,IF(VALUE(D1160)&gt;0,2,1)))))))</f>
        <v>4</v>
      </c>
      <c r="O1160" s="26" t="s">
        <v>45</v>
      </c>
      <c r="P1160" s="80" t="s">
        <v>3114</v>
      </c>
      <c r="Q1160" s="1"/>
      <c r="R1160" s="21"/>
      <c r="S1160" s="7" t="str">
        <f>Tabela813[[#This Row],[NR]]&amp;" - "&amp;Tabela813[[#This Row],[Especificação]]</f>
        <v>1.7.9.9.00.0.0.00 - Outras Transferências Correntes</v>
      </c>
      <c r="T1160" s="7" t="str">
        <f>Tabela813[[#This Row],[NR]]&amp;" - "&amp;Tabela813[[#This Row],[Especificação]]</f>
        <v>1.7.9.9.00.0.0.00 - Outras Transferências Correntes</v>
      </c>
      <c r="U1160" s="7" t="str">
        <f>Tabela813[[#This Row],[NR]]&amp; " - "&amp;Tabela813[[#This Row],[Especificação]]</f>
        <v>1.7.9.9.00.0.0.00 - Outras Transferências Correntes</v>
      </c>
    </row>
    <row r="1161" spans="1:21" x14ac:dyDescent="0.25">
      <c r="A1161" s="84"/>
      <c r="B1161" s="73"/>
      <c r="C1161" s="26" t="s">
        <v>1558</v>
      </c>
      <c r="D1161" s="26" t="s">
        <v>1565</v>
      </c>
      <c r="E1161" s="26" t="s">
        <v>1570</v>
      </c>
      <c r="F1161" s="26" t="s">
        <v>1570</v>
      </c>
      <c r="G1161" s="26" t="s">
        <v>1574</v>
      </c>
      <c r="H1161" s="26" t="s">
        <v>1561</v>
      </c>
      <c r="I1161" s="26" t="s">
        <v>1561</v>
      </c>
      <c r="J1161" s="26" t="s">
        <v>1564</v>
      </c>
      <c r="K1161" s="21" t="str">
        <f>IF(Tabela813[[#This Row],[C]]&lt;&gt;"",IF(Tabela813[[#This Row],[RED]]&lt;&gt;"",(Tabela813[[#This Row],[RED]] &amp; "."),"") &amp; CONCATENATE(Tabela813[[#This Row],[C]],".",Tabela813[[#This Row],[O]],".",Tabela813[[#This Row],[E]],".",Tabela813[[#This Row],[D1]],".",Tabela813[[#This Row],[D2]],".",Tabela813[[#This Row],[D3]],".",Tabela813[[#This Row],[T]],".",Tabela813[[#This Row],[D4]]),"")</f>
        <v>1.7.9.9.99.0.0.00</v>
      </c>
      <c r="L1161" s="27" t="s">
        <v>499</v>
      </c>
      <c r="M1161" s="21" t="str">
        <f t="shared" ref="M1161:M1224" si="18">IF(N1161 &lt; N1162,"S","A")</f>
        <v>S</v>
      </c>
      <c r="N1161" s="21">
        <f>IF(VALUE(Tabela813[[#This Row],[RED]]) &gt; 0,1,0) + IF(VALUE(J1161)&gt;0,8,IF(VALUE(I1161)&gt;0,7,IF(VALUE(H1161)&gt;0,6,IF(VALUE(G1161)&gt;0,5,IF(VALUE(F1161)&gt;0,4,IF(VALUE(E1161)&gt;0,3,IF(VALUE(D1161)&gt;0,2,1)))))))</f>
        <v>5</v>
      </c>
      <c r="O1161" s="26" t="s">
        <v>51</v>
      </c>
      <c r="P1161" s="1" t="s">
        <v>3115</v>
      </c>
      <c r="Q1161" s="1"/>
      <c r="R1161" s="21"/>
      <c r="S1161" s="7" t="str">
        <f>Tabela813[[#This Row],[NR]]&amp;" - "&amp;Tabela813[[#This Row],[Especificação]]</f>
        <v>1.7.9.9.99.0.0.00 - Outras Transferências Correntes</v>
      </c>
      <c r="T1161" s="7" t="str">
        <f>Tabela813[[#This Row],[NR]]&amp;" - "&amp;Tabela813[[#This Row],[Especificação]]</f>
        <v>1.7.9.9.99.0.0.00 - Outras Transferências Correntes</v>
      </c>
      <c r="U1161" s="7" t="str">
        <f>Tabela813[[#This Row],[NR]]&amp; " - "&amp;Tabela813[[#This Row],[Especificação]]</f>
        <v>1.7.9.9.99.0.0.00 - Outras Transferências Correntes</v>
      </c>
    </row>
    <row r="1162" spans="1:21" x14ac:dyDescent="0.25">
      <c r="A1162" s="84"/>
      <c r="B1162" s="73"/>
      <c r="C1162" s="26" t="s">
        <v>1558</v>
      </c>
      <c r="D1162" s="26" t="s">
        <v>1565</v>
      </c>
      <c r="E1162" s="26" t="s">
        <v>1570</v>
      </c>
      <c r="F1162" s="26" t="s">
        <v>1570</v>
      </c>
      <c r="G1162" s="26" t="s">
        <v>1574</v>
      </c>
      <c r="H1162" s="26" t="s">
        <v>1561</v>
      </c>
      <c r="I1162" s="26" t="s">
        <v>1558</v>
      </c>
      <c r="J1162" s="26" t="s">
        <v>1564</v>
      </c>
      <c r="K1162" s="21" t="str">
        <f>IF(Tabela813[[#This Row],[C]]&lt;&gt;"",IF(Tabela813[[#This Row],[RED]]&lt;&gt;"",(Tabela813[[#This Row],[RED]] &amp; "."),"") &amp; CONCATENATE(Tabela813[[#This Row],[C]],".",Tabela813[[#This Row],[O]],".",Tabela813[[#This Row],[E]],".",Tabela813[[#This Row],[D1]],".",Tabela813[[#This Row],[D2]],".",Tabela813[[#This Row],[D3]],".",Tabela813[[#This Row],[T]],".",Tabela813[[#This Row],[D4]]),"")</f>
        <v>1.7.9.9.99.0.1.00</v>
      </c>
      <c r="L1162" s="27" t="s">
        <v>1393</v>
      </c>
      <c r="M1162" s="21" t="str">
        <f t="shared" si="18"/>
        <v>A</v>
      </c>
      <c r="N1162" s="21">
        <f>IF(VALUE(Tabela813[[#This Row],[RED]]) &gt; 0,1,0) + IF(VALUE(J1162)&gt;0,8,IF(VALUE(I1162)&gt;0,7,IF(VALUE(H1162)&gt;0,6,IF(VALUE(G1162)&gt;0,5,IF(VALUE(F1162)&gt;0,4,IF(VALUE(E1162)&gt;0,3,IF(VALUE(D1162)&gt;0,2,1)))))))</f>
        <v>7</v>
      </c>
      <c r="O1162" s="26" t="s">
        <v>51</v>
      </c>
      <c r="P1162" s="1" t="s">
        <v>3114</v>
      </c>
      <c r="Q1162" s="1"/>
      <c r="R1162" s="21"/>
      <c r="S1162" s="7" t="str">
        <f>Tabela813[[#This Row],[NR]]&amp;" - "&amp;Tabela813[[#This Row],[Especificação]]</f>
        <v>1.7.9.9.99.0.1.00 - Outras Transferências Correntes - Principal</v>
      </c>
      <c r="T1162" s="7" t="str">
        <f>Tabela813[[#This Row],[NR]]&amp;" - "&amp;Tabela813[[#This Row],[Especificação]]</f>
        <v>1.7.9.9.99.0.1.00 - Outras Transferências Correntes - Principal</v>
      </c>
      <c r="U1162" s="7" t="str">
        <f>Tabela813[[#This Row],[NR]]&amp; " - "&amp;Tabela813[[#This Row],[Especificação]]</f>
        <v>1.7.9.9.99.0.1.00 - Outras Transferências Correntes - Principal</v>
      </c>
    </row>
    <row r="1163" spans="1:21" x14ac:dyDescent="0.25">
      <c r="A1163" s="84"/>
      <c r="B1163" s="73"/>
      <c r="C1163" s="26" t="s">
        <v>1558</v>
      </c>
      <c r="D1163" s="26" t="s">
        <v>1570</v>
      </c>
      <c r="E1163" s="26" t="s">
        <v>1561</v>
      </c>
      <c r="F1163" s="26" t="s">
        <v>1561</v>
      </c>
      <c r="G1163" s="26" t="s">
        <v>1564</v>
      </c>
      <c r="H1163" s="26" t="s">
        <v>1561</v>
      </c>
      <c r="I1163" s="26" t="s">
        <v>1561</v>
      </c>
      <c r="J1163" s="26" t="s">
        <v>1564</v>
      </c>
      <c r="K1163" s="21" t="str">
        <f>IF(Tabela813[[#This Row],[C]]&lt;&gt;"",IF(Tabela813[[#This Row],[RED]]&lt;&gt;"",(Tabela813[[#This Row],[RED]] &amp; "."),"") &amp; CONCATENATE(Tabela813[[#This Row],[C]],".",Tabela813[[#This Row],[O]],".",Tabela813[[#This Row],[E]],".",Tabela813[[#This Row],[D1]],".",Tabela813[[#This Row],[D2]],".",Tabela813[[#This Row],[D3]],".",Tabela813[[#This Row],[T]],".",Tabela813[[#This Row],[D4]]),"")</f>
        <v>1.9.0.0.00.0.0.00</v>
      </c>
      <c r="L1163" s="27" t="s">
        <v>500</v>
      </c>
      <c r="M1163" s="21" t="str">
        <f t="shared" si="18"/>
        <v>S</v>
      </c>
      <c r="N1163" s="21">
        <f>IF(VALUE(Tabela813[[#This Row],[RED]]) &gt; 0,1,0) + IF(VALUE(J1163)&gt;0,8,IF(VALUE(I1163)&gt;0,7,IF(VALUE(H1163)&gt;0,6,IF(VALUE(G1163)&gt;0,5,IF(VALUE(F1163)&gt;0,4,IF(VALUE(E1163)&gt;0,3,IF(VALUE(D1163)&gt;0,2,1)))))))</f>
        <v>2</v>
      </c>
      <c r="O1163" s="26" t="s">
        <v>45</v>
      </c>
      <c r="P1163" s="1" t="s">
        <v>501</v>
      </c>
      <c r="Q1163" s="1"/>
      <c r="R1163" s="21"/>
      <c r="S1163" s="7" t="str">
        <f>Tabela813[[#This Row],[NR]]&amp;" - "&amp;Tabela813[[#This Row],[Especificação]]</f>
        <v>1.9.0.0.00.0.0.00 - Outras Receitas Correntes</v>
      </c>
      <c r="T1163" s="7" t="str">
        <f>Tabela813[[#This Row],[NR]]&amp;" - "&amp;Tabela813[[#This Row],[Especificação]]</f>
        <v>1.9.0.0.00.0.0.00 - Outras Receitas Correntes</v>
      </c>
      <c r="U1163" s="7" t="str">
        <f>Tabela813[[#This Row],[NR]]&amp; " - "&amp;Tabela813[[#This Row],[Especificação]]</f>
        <v>1.9.0.0.00.0.0.00 - Outras Receitas Correntes</v>
      </c>
    </row>
    <row r="1164" spans="1:21" x14ac:dyDescent="0.25">
      <c r="A1164" s="84"/>
      <c r="B1164" s="73"/>
      <c r="C1164" s="26" t="s">
        <v>1558</v>
      </c>
      <c r="D1164" s="26" t="s">
        <v>1570</v>
      </c>
      <c r="E1164" s="26" t="s">
        <v>1558</v>
      </c>
      <c r="F1164" s="26" t="s">
        <v>1561</v>
      </c>
      <c r="G1164" s="26" t="s">
        <v>1564</v>
      </c>
      <c r="H1164" s="26" t="s">
        <v>1561</v>
      </c>
      <c r="I1164" s="26" t="s">
        <v>1561</v>
      </c>
      <c r="J1164" s="26" t="s">
        <v>1564</v>
      </c>
      <c r="K1164" s="21" t="str">
        <f>IF(Tabela813[[#This Row],[C]]&lt;&gt;"",IF(Tabela813[[#This Row],[RED]]&lt;&gt;"",(Tabela813[[#This Row],[RED]] &amp; "."),"") &amp; CONCATENATE(Tabela813[[#This Row],[C]],".",Tabela813[[#This Row],[O]],".",Tabela813[[#This Row],[E]],".",Tabela813[[#This Row],[D1]],".",Tabela813[[#This Row],[D2]],".",Tabela813[[#This Row],[D3]],".",Tabela813[[#This Row],[T]],".",Tabela813[[#This Row],[D4]]),"")</f>
        <v>1.9.1.0.00.0.0.00</v>
      </c>
      <c r="L1164" s="27" t="s">
        <v>502</v>
      </c>
      <c r="M1164" s="21" t="str">
        <f t="shared" si="18"/>
        <v>S</v>
      </c>
      <c r="N1164" s="21">
        <f>IF(VALUE(Tabela813[[#This Row],[RED]]) &gt; 0,1,0) + IF(VALUE(J1164)&gt;0,8,IF(VALUE(I1164)&gt;0,7,IF(VALUE(H1164)&gt;0,6,IF(VALUE(G1164)&gt;0,5,IF(VALUE(F1164)&gt;0,4,IF(VALUE(E1164)&gt;0,3,IF(VALUE(D1164)&gt;0,2,1)))))))</f>
        <v>3</v>
      </c>
      <c r="O1164" s="26" t="s">
        <v>45</v>
      </c>
      <c r="P1164" s="1" t="s">
        <v>503</v>
      </c>
      <c r="Q1164" s="1"/>
      <c r="R1164" s="21"/>
      <c r="S1164" s="7" t="str">
        <f>Tabela813[[#This Row],[NR]]&amp;" - "&amp;Tabela813[[#This Row],[Especificação]]</f>
        <v>1.9.1.0.00.0.0.00 - Multas Administrativas, Contratuais e Judiciais</v>
      </c>
      <c r="T1164" s="7" t="str">
        <f>Tabela813[[#This Row],[NR]]&amp;" - "&amp;Tabela813[[#This Row],[Especificação]]</f>
        <v>1.9.1.0.00.0.0.00 - Multas Administrativas, Contratuais e Judiciais</v>
      </c>
      <c r="U1164" s="7" t="str">
        <f>Tabela813[[#This Row],[NR]]&amp; " - "&amp;Tabela813[[#This Row],[Especificação]]</f>
        <v>1.9.1.0.00.0.0.00 - Multas Administrativas, Contratuais e Judiciais</v>
      </c>
    </row>
    <row r="1165" spans="1:21" x14ac:dyDescent="0.25">
      <c r="A1165" s="84"/>
      <c r="B1165" s="73"/>
      <c r="C1165" s="26" t="s">
        <v>1558</v>
      </c>
      <c r="D1165" s="26" t="s">
        <v>1570</v>
      </c>
      <c r="E1165" s="26" t="s">
        <v>1558</v>
      </c>
      <c r="F1165" s="26" t="s">
        <v>1558</v>
      </c>
      <c r="G1165" s="26" t="s">
        <v>1564</v>
      </c>
      <c r="H1165" s="26" t="s">
        <v>1561</v>
      </c>
      <c r="I1165" s="26" t="s">
        <v>1561</v>
      </c>
      <c r="J1165" s="26" t="s">
        <v>1564</v>
      </c>
      <c r="K1165" s="21" t="str">
        <f>IF(Tabela813[[#This Row],[C]]&lt;&gt;"",IF(Tabela813[[#This Row],[RED]]&lt;&gt;"",(Tabela813[[#This Row],[RED]] &amp; "."),"") &amp; CONCATENATE(Tabela813[[#This Row],[C]],".",Tabela813[[#This Row],[O]],".",Tabela813[[#This Row],[E]],".",Tabela813[[#This Row],[D1]],".",Tabela813[[#This Row],[D2]],".",Tabela813[[#This Row],[D3]],".",Tabela813[[#This Row],[T]],".",Tabela813[[#This Row],[D4]]),"")</f>
        <v>1.9.1.1.00.0.0.00</v>
      </c>
      <c r="L1165" s="27" t="s">
        <v>502</v>
      </c>
      <c r="M1165" s="21" t="str">
        <f t="shared" si="18"/>
        <v>S</v>
      </c>
      <c r="N1165" s="21">
        <f>IF(VALUE(Tabela813[[#This Row],[RED]]) &gt; 0,1,0) + IF(VALUE(J1165)&gt;0,8,IF(VALUE(I1165)&gt;0,7,IF(VALUE(H1165)&gt;0,6,IF(VALUE(G1165)&gt;0,5,IF(VALUE(F1165)&gt;0,4,IF(VALUE(E1165)&gt;0,3,IF(VALUE(D1165)&gt;0,2,1)))))))</f>
        <v>4</v>
      </c>
      <c r="O1165" s="26" t="s">
        <v>45</v>
      </c>
      <c r="P1165" s="1" t="s">
        <v>3116</v>
      </c>
      <c r="Q1165" s="1"/>
      <c r="R1165" s="21"/>
      <c r="S1165" s="7" t="str">
        <f>Tabela813[[#This Row],[NR]]&amp;" - "&amp;Tabela813[[#This Row],[Especificação]]</f>
        <v>1.9.1.1.00.0.0.00 - Multas Administrativas, Contratuais e Judiciais</v>
      </c>
      <c r="T1165" s="7" t="str">
        <f>Tabela813[[#This Row],[NR]]&amp;" - "&amp;Tabela813[[#This Row],[Especificação]]</f>
        <v>1.9.1.1.00.0.0.00 - Multas Administrativas, Contratuais e Judiciais</v>
      </c>
      <c r="U1165" s="7" t="str">
        <f>Tabela813[[#This Row],[NR]]&amp; " - "&amp;Tabela813[[#This Row],[Especificação]]</f>
        <v>1.9.1.1.00.0.0.00 - Multas Administrativas, Contratuais e Judiciais</v>
      </c>
    </row>
    <row r="1166" spans="1:21" ht="60" x14ac:dyDescent="0.25">
      <c r="A1166" s="84"/>
      <c r="B1166" s="73"/>
      <c r="C1166" s="26" t="s">
        <v>1558</v>
      </c>
      <c r="D1166" s="26" t="s">
        <v>1570</v>
      </c>
      <c r="E1166" s="26" t="s">
        <v>1558</v>
      </c>
      <c r="F1166" s="26" t="s">
        <v>1558</v>
      </c>
      <c r="G1166" s="26" t="s">
        <v>1560</v>
      </c>
      <c r="H1166" s="26" t="s">
        <v>1561</v>
      </c>
      <c r="I1166" s="26" t="s">
        <v>1561</v>
      </c>
      <c r="J1166" s="26" t="s">
        <v>1564</v>
      </c>
      <c r="K1166" s="21" t="str">
        <f>IF(Tabela813[[#This Row],[C]]&lt;&gt;"",IF(Tabela813[[#This Row],[RED]]&lt;&gt;"",(Tabela813[[#This Row],[RED]] &amp; "."),"") &amp; CONCATENATE(Tabela813[[#This Row],[C]],".",Tabela813[[#This Row],[O]],".",Tabela813[[#This Row],[E]],".",Tabela813[[#This Row],[D1]],".",Tabela813[[#This Row],[D2]],".",Tabela813[[#This Row],[D3]],".",Tabela813[[#This Row],[T]],".",Tabela813[[#This Row],[D4]]),"")</f>
        <v>1.9.1.1.01.0.0.00</v>
      </c>
      <c r="L1166" s="27" t="s">
        <v>504</v>
      </c>
      <c r="M1166" s="21" t="str">
        <f t="shared" si="18"/>
        <v>S</v>
      </c>
      <c r="N1166" s="21">
        <f>IF(VALUE(Tabela813[[#This Row],[RED]]) &gt; 0,1,0) + IF(VALUE(J1166)&gt;0,8,IF(VALUE(I1166)&gt;0,7,IF(VALUE(H1166)&gt;0,6,IF(VALUE(G1166)&gt;0,5,IF(VALUE(F1166)&gt;0,4,IF(VALUE(E1166)&gt;0,3,IF(VALUE(D1166)&gt;0,2,1)))))))</f>
        <v>5</v>
      </c>
      <c r="O1166" s="26" t="s">
        <v>51</v>
      </c>
      <c r="P1166" s="1" t="s">
        <v>505</v>
      </c>
      <c r="Q1166" s="1"/>
      <c r="R1166" s="21"/>
      <c r="S1166" s="7" t="str">
        <f>Tabela813[[#This Row],[NR]]&amp;" - "&amp;Tabela813[[#This Row],[Especificação]]</f>
        <v>1.9.1.1.01.0.0.00 - Multas Previstas em Legislação Específica</v>
      </c>
      <c r="T1166" s="7" t="str">
        <f>Tabela813[[#This Row],[NR]]&amp;" - "&amp;Tabela813[[#This Row],[Especificação]]</f>
        <v>1.9.1.1.01.0.0.00 - Multas Previstas em Legislação Específica</v>
      </c>
      <c r="U1166" s="7" t="str">
        <f>Tabela813[[#This Row],[NR]]&amp; " - "&amp;Tabela813[[#This Row],[Especificação]]</f>
        <v>1.9.1.1.01.0.0.00 - Multas Previstas em Legislação Específica</v>
      </c>
    </row>
    <row r="1167" spans="1:21" ht="60" x14ac:dyDescent="0.25">
      <c r="A1167" s="84"/>
      <c r="B1167" s="73"/>
      <c r="C1167" s="26" t="s">
        <v>1558</v>
      </c>
      <c r="D1167" s="26" t="s">
        <v>1570</v>
      </c>
      <c r="E1167" s="26" t="s">
        <v>1558</v>
      </c>
      <c r="F1167" s="26" t="s">
        <v>1558</v>
      </c>
      <c r="G1167" s="26" t="s">
        <v>1560</v>
      </c>
      <c r="H1167" s="26" t="s">
        <v>1561</v>
      </c>
      <c r="I1167" s="26" t="s">
        <v>1558</v>
      </c>
      <c r="J1167" s="26" t="s">
        <v>1564</v>
      </c>
      <c r="K1167" s="21" t="str">
        <f>IF(Tabela813[[#This Row],[C]]&lt;&gt;"",IF(Tabela813[[#This Row],[RED]]&lt;&gt;"",(Tabela813[[#This Row],[RED]] &amp; "."),"") &amp; CONCATENATE(Tabela813[[#This Row],[C]],".",Tabela813[[#This Row],[O]],".",Tabela813[[#This Row],[E]],".",Tabela813[[#This Row],[D1]],".",Tabela813[[#This Row],[D2]],".",Tabela813[[#This Row],[D3]],".",Tabela813[[#This Row],[T]],".",Tabela813[[#This Row],[D4]]),"")</f>
        <v>1.9.1.1.01.0.1.00</v>
      </c>
      <c r="L1167" s="27" t="s">
        <v>1394</v>
      </c>
      <c r="M1167" s="21" t="str">
        <f t="shared" si="18"/>
        <v>A</v>
      </c>
      <c r="N1167" s="21">
        <f>IF(VALUE(Tabela813[[#This Row],[RED]]) &gt; 0,1,0) + IF(VALUE(J1167)&gt;0,8,IF(VALUE(I1167)&gt;0,7,IF(VALUE(H1167)&gt;0,6,IF(VALUE(G1167)&gt;0,5,IF(VALUE(F1167)&gt;0,4,IF(VALUE(E1167)&gt;0,3,IF(VALUE(D1167)&gt;0,2,1)))))))</f>
        <v>7</v>
      </c>
      <c r="O1167" s="26" t="s">
        <v>51</v>
      </c>
      <c r="P1167" s="1" t="s">
        <v>505</v>
      </c>
      <c r="Q1167" s="1"/>
      <c r="R1167" s="21"/>
      <c r="S1167" s="7" t="str">
        <f>Tabela813[[#This Row],[NR]]&amp;" - "&amp;Tabela813[[#This Row],[Especificação]]</f>
        <v>1.9.1.1.01.0.1.00 - Multas Previstas em Legislação Específica - Principal</v>
      </c>
      <c r="T1167" s="7" t="str">
        <f>Tabela813[[#This Row],[NR]]&amp;" - "&amp;Tabela813[[#This Row],[Especificação]]</f>
        <v>1.9.1.1.01.0.1.00 - Multas Previstas em Legislação Específica - Principal</v>
      </c>
      <c r="U1167" s="7" t="str">
        <f>Tabela813[[#This Row],[NR]]&amp; " - "&amp;Tabela813[[#This Row],[Especificação]]</f>
        <v>1.9.1.1.01.0.1.00 - Multas Previstas em Legislação Específica - Principal</v>
      </c>
    </row>
    <row r="1168" spans="1:21" ht="60" x14ac:dyDescent="0.25">
      <c r="A1168" s="84"/>
      <c r="B1168" s="73"/>
      <c r="C1168" s="26" t="s">
        <v>1558</v>
      </c>
      <c r="D1168" s="26" t="s">
        <v>1570</v>
      </c>
      <c r="E1168" s="26" t="s">
        <v>1558</v>
      </c>
      <c r="F1168" s="26" t="s">
        <v>1558</v>
      </c>
      <c r="G1168" s="26" t="s">
        <v>1560</v>
      </c>
      <c r="H1168" s="26" t="s">
        <v>1561</v>
      </c>
      <c r="I1168" s="26" t="s">
        <v>1567</v>
      </c>
      <c r="J1168" s="26" t="s">
        <v>1564</v>
      </c>
      <c r="K1168" s="21" t="str">
        <f>IF(Tabela813[[#This Row],[C]]&lt;&gt;"",IF(Tabela813[[#This Row],[RED]]&lt;&gt;"",(Tabela813[[#This Row],[RED]] &amp; "."),"") &amp; CONCATENATE(Tabela813[[#This Row],[C]],".",Tabela813[[#This Row],[O]],".",Tabela813[[#This Row],[E]],".",Tabela813[[#This Row],[D1]],".",Tabela813[[#This Row],[D2]],".",Tabela813[[#This Row],[D3]],".",Tabela813[[#This Row],[T]],".",Tabela813[[#This Row],[D4]]),"")</f>
        <v>1.9.1.1.01.0.2.00</v>
      </c>
      <c r="L1168" s="27" t="s">
        <v>1395</v>
      </c>
      <c r="M1168" s="21" t="str">
        <f t="shared" si="18"/>
        <v>A</v>
      </c>
      <c r="N1168" s="21">
        <f>IF(VALUE(Tabela813[[#This Row],[RED]]) &gt; 0,1,0) + IF(VALUE(J1168)&gt;0,8,IF(VALUE(I1168)&gt;0,7,IF(VALUE(H1168)&gt;0,6,IF(VALUE(G1168)&gt;0,5,IF(VALUE(F1168)&gt;0,4,IF(VALUE(E1168)&gt;0,3,IF(VALUE(D1168)&gt;0,2,1)))))))</f>
        <v>7</v>
      </c>
      <c r="O1168" s="26" t="s">
        <v>51</v>
      </c>
      <c r="P1168" s="1" t="s">
        <v>505</v>
      </c>
      <c r="Q1168" s="1"/>
      <c r="R1168" s="21"/>
      <c r="S1168" s="7" t="str">
        <f>Tabela813[[#This Row],[NR]]&amp;" - "&amp;Tabela813[[#This Row],[Especificação]]</f>
        <v>1.9.1.1.01.0.2.00 - Multas Previstas em Legislação Específica - Multas e Juros de Mora</v>
      </c>
      <c r="T1168" s="7" t="str">
        <f>Tabela813[[#This Row],[NR]]&amp;" - "&amp;Tabela813[[#This Row],[Especificação]]</f>
        <v>1.9.1.1.01.0.2.00 - Multas Previstas em Legislação Específica - Multas e Juros de Mora</v>
      </c>
      <c r="U1168" s="7" t="str">
        <f>Tabela813[[#This Row],[NR]]&amp; " - "&amp;Tabela813[[#This Row],[Especificação]]</f>
        <v>1.9.1.1.01.0.2.00 - Multas Previstas em Legislação Específica - Multas e Juros de Mora</v>
      </c>
    </row>
    <row r="1169" spans="1:21" ht="60" x14ac:dyDescent="0.25">
      <c r="A1169" s="84"/>
      <c r="B1169" s="73"/>
      <c r="C1169" s="26" t="s">
        <v>1558</v>
      </c>
      <c r="D1169" s="26" t="s">
        <v>1570</v>
      </c>
      <c r="E1169" s="26" t="s">
        <v>1558</v>
      </c>
      <c r="F1169" s="26" t="s">
        <v>1558</v>
      </c>
      <c r="G1169" s="26" t="s">
        <v>1560</v>
      </c>
      <c r="H1169" s="26" t="s">
        <v>1561</v>
      </c>
      <c r="I1169" s="26" t="s">
        <v>1559</v>
      </c>
      <c r="J1169" s="26" t="s">
        <v>1564</v>
      </c>
      <c r="K1169" s="21" t="str">
        <f>IF(Tabela813[[#This Row],[C]]&lt;&gt;"",IF(Tabela813[[#This Row],[RED]]&lt;&gt;"",(Tabela813[[#This Row],[RED]] &amp; "."),"") &amp; CONCATENATE(Tabela813[[#This Row],[C]],".",Tabela813[[#This Row],[O]],".",Tabela813[[#This Row],[E]],".",Tabela813[[#This Row],[D1]],".",Tabela813[[#This Row],[D2]],".",Tabela813[[#This Row],[D3]],".",Tabela813[[#This Row],[T]],".",Tabela813[[#This Row],[D4]]),"")</f>
        <v>1.9.1.1.01.0.3.00</v>
      </c>
      <c r="L1169" s="27" t="s">
        <v>1396</v>
      </c>
      <c r="M1169" s="21" t="str">
        <f t="shared" si="18"/>
        <v>A</v>
      </c>
      <c r="N1169" s="21">
        <f>IF(VALUE(Tabela813[[#This Row],[RED]]) &gt; 0,1,0) + IF(VALUE(J1169)&gt;0,8,IF(VALUE(I1169)&gt;0,7,IF(VALUE(H1169)&gt;0,6,IF(VALUE(G1169)&gt;0,5,IF(VALUE(F1169)&gt;0,4,IF(VALUE(E1169)&gt;0,3,IF(VALUE(D1169)&gt;0,2,1)))))))</f>
        <v>7</v>
      </c>
      <c r="O1169" s="26" t="s">
        <v>51</v>
      </c>
      <c r="P1169" s="1" t="s">
        <v>505</v>
      </c>
      <c r="Q1169" s="1"/>
      <c r="R1169" s="21"/>
      <c r="S1169" s="7" t="str">
        <f>Tabela813[[#This Row],[NR]]&amp;" - "&amp;Tabela813[[#This Row],[Especificação]]</f>
        <v>1.9.1.1.01.0.3.00 - Multas Previstas em Legislação Específica - Dívida Ativa</v>
      </c>
      <c r="T1169" s="7" t="str">
        <f>Tabela813[[#This Row],[NR]]&amp;" - "&amp;Tabela813[[#This Row],[Especificação]]</f>
        <v>1.9.1.1.01.0.3.00 - Multas Previstas em Legislação Específica - Dívida Ativa</v>
      </c>
      <c r="U1169" s="7" t="str">
        <f>Tabela813[[#This Row],[NR]]&amp; " - "&amp;Tabela813[[#This Row],[Especificação]]</f>
        <v>1.9.1.1.01.0.3.00 - Multas Previstas em Legislação Específica - Dívida Ativa</v>
      </c>
    </row>
    <row r="1170" spans="1:21" ht="60" x14ac:dyDescent="0.25">
      <c r="A1170" s="84"/>
      <c r="B1170" s="73"/>
      <c r="C1170" s="26" t="s">
        <v>1558</v>
      </c>
      <c r="D1170" s="26" t="s">
        <v>1570</v>
      </c>
      <c r="E1170" s="26" t="s">
        <v>1558</v>
      </c>
      <c r="F1170" s="26" t="s">
        <v>1558</v>
      </c>
      <c r="G1170" s="26" t="s">
        <v>1560</v>
      </c>
      <c r="H1170" s="26" t="s">
        <v>1561</v>
      </c>
      <c r="I1170" s="26" t="s">
        <v>1568</v>
      </c>
      <c r="J1170" s="26" t="s">
        <v>1564</v>
      </c>
      <c r="K1170" s="21" t="str">
        <f>IF(Tabela813[[#This Row],[C]]&lt;&gt;"",IF(Tabela813[[#This Row],[RED]]&lt;&gt;"",(Tabela813[[#This Row],[RED]] &amp; "."),"") &amp; CONCATENATE(Tabela813[[#This Row],[C]],".",Tabela813[[#This Row],[O]],".",Tabela813[[#This Row],[E]],".",Tabela813[[#This Row],[D1]],".",Tabela813[[#This Row],[D2]],".",Tabela813[[#This Row],[D3]],".",Tabela813[[#This Row],[T]],".",Tabela813[[#This Row],[D4]]),"")</f>
        <v>1.9.1.1.01.0.4.00</v>
      </c>
      <c r="L1170" s="27" t="s">
        <v>1397</v>
      </c>
      <c r="M1170" s="21" t="str">
        <f t="shared" si="18"/>
        <v>A</v>
      </c>
      <c r="N1170" s="21">
        <f>IF(VALUE(Tabela813[[#This Row],[RED]]) &gt; 0,1,0) + IF(VALUE(J1170)&gt;0,8,IF(VALUE(I1170)&gt;0,7,IF(VALUE(H1170)&gt;0,6,IF(VALUE(G1170)&gt;0,5,IF(VALUE(F1170)&gt;0,4,IF(VALUE(E1170)&gt;0,3,IF(VALUE(D1170)&gt;0,2,1)))))))</f>
        <v>7</v>
      </c>
      <c r="O1170" s="26" t="s">
        <v>51</v>
      </c>
      <c r="P1170" s="1" t="s">
        <v>505</v>
      </c>
      <c r="Q1170" s="1"/>
      <c r="R1170" s="21"/>
      <c r="S1170" s="7" t="str">
        <f>Tabela813[[#This Row],[NR]]&amp;" - "&amp;Tabela813[[#This Row],[Especificação]]</f>
        <v>1.9.1.1.01.0.4.00 - Multas Previstas em Legislação Específica - Dívida Ativa - Multas e Juros de Mora da Dívida Ativa</v>
      </c>
      <c r="T1170" s="7" t="str">
        <f>Tabela813[[#This Row],[NR]]&amp;" - "&amp;Tabela813[[#This Row],[Especificação]]</f>
        <v>1.9.1.1.01.0.4.00 - Multas Previstas em Legislação Específica - Dívida Ativa - Multas e Juros de Mora da Dívida Ativa</v>
      </c>
      <c r="U1170" s="7" t="str">
        <f>Tabela813[[#This Row],[NR]]&amp; " - "&amp;Tabela813[[#This Row],[Especificação]]</f>
        <v>1.9.1.1.01.0.4.00 - Multas Previstas em Legislação Específica - Dívida Ativa - Multas e Juros de Mora da Dívida Ativa</v>
      </c>
    </row>
    <row r="1171" spans="1:21" ht="60" x14ac:dyDescent="0.25">
      <c r="A1171" s="84"/>
      <c r="B1171" s="73"/>
      <c r="C1171" s="26" t="s">
        <v>1558</v>
      </c>
      <c r="D1171" s="26" t="s">
        <v>1570</v>
      </c>
      <c r="E1171" s="26" t="s">
        <v>1558</v>
      </c>
      <c r="F1171" s="26" t="s">
        <v>1558</v>
      </c>
      <c r="G1171" s="26" t="s">
        <v>1560</v>
      </c>
      <c r="H1171" s="26" t="s">
        <v>1561</v>
      </c>
      <c r="I1171" s="26" t="s">
        <v>1569</v>
      </c>
      <c r="J1171" s="26" t="s">
        <v>1564</v>
      </c>
      <c r="K1171" s="21" t="str">
        <f>IF(Tabela813[[#This Row],[C]]&lt;&gt;"",IF(Tabela813[[#This Row],[RED]]&lt;&gt;"",(Tabela813[[#This Row],[RED]] &amp; "."),"") &amp; CONCATENATE(Tabela813[[#This Row],[C]],".",Tabela813[[#This Row],[O]],".",Tabela813[[#This Row],[E]],".",Tabela813[[#This Row],[D1]],".",Tabela813[[#This Row],[D2]],".",Tabela813[[#This Row],[D3]],".",Tabela813[[#This Row],[T]],".",Tabela813[[#This Row],[D4]]),"")</f>
        <v>1.9.1.1.01.0.5.00</v>
      </c>
      <c r="L1171" s="27" t="s">
        <v>1398</v>
      </c>
      <c r="M1171" s="21" t="str">
        <f t="shared" si="18"/>
        <v>A</v>
      </c>
      <c r="N1171" s="21">
        <f>IF(VALUE(Tabela813[[#This Row],[RED]]) &gt; 0,1,0) + IF(VALUE(J1171)&gt;0,8,IF(VALUE(I1171)&gt;0,7,IF(VALUE(H1171)&gt;0,6,IF(VALUE(G1171)&gt;0,5,IF(VALUE(F1171)&gt;0,4,IF(VALUE(E1171)&gt;0,3,IF(VALUE(D1171)&gt;0,2,1)))))))</f>
        <v>7</v>
      </c>
      <c r="O1171" s="26" t="s">
        <v>51</v>
      </c>
      <c r="P1171" s="1" t="s">
        <v>505</v>
      </c>
      <c r="Q1171" s="1"/>
      <c r="R1171" s="21"/>
      <c r="S1171" s="7" t="str">
        <f>Tabela813[[#This Row],[NR]]&amp;" - "&amp;Tabela813[[#This Row],[Especificação]]</f>
        <v>1.9.1.1.01.0.5.00 - Multas Previstas em Legislação Específica - Multas</v>
      </c>
      <c r="T1171" s="7" t="str">
        <f>Tabela813[[#This Row],[NR]]&amp;" - "&amp;Tabela813[[#This Row],[Especificação]]</f>
        <v>1.9.1.1.01.0.5.00 - Multas Previstas em Legislação Específica - Multas</v>
      </c>
      <c r="U1171" s="7" t="str">
        <f>Tabela813[[#This Row],[NR]]&amp; " - "&amp;Tabela813[[#This Row],[Especificação]]</f>
        <v>1.9.1.1.01.0.5.00 - Multas Previstas em Legislação Específica - Multas</v>
      </c>
    </row>
    <row r="1172" spans="1:21" ht="60" x14ac:dyDescent="0.25">
      <c r="A1172" s="84"/>
      <c r="B1172" s="73"/>
      <c r="C1172" s="26" t="s">
        <v>1558</v>
      </c>
      <c r="D1172" s="26" t="s">
        <v>1570</v>
      </c>
      <c r="E1172" s="26" t="s">
        <v>1558</v>
      </c>
      <c r="F1172" s="26" t="s">
        <v>1558</v>
      </c>
      <c r="G1172" s="26" t="s">
        <v>1560</v>
      </c>
      <c r="H1172" s="26" t="s">
        <v>1561</v>
      </c>
      <c r="I1172" s="26" t="s">
        <v>1563</v>
      </c>
      <c r="J1172" s="26" t="s">
        <v>1564</v>
      </c>
      <c r="K1172" s="21" t="str">
        <f>IF(Tabela813[[#This Row],[C]]&lt;&gt;"",IF(Tabela813[[#This Row],[RED]]&lt;&gt;"",(Tabela813[[#This Row],[RED]] &amp; "."),"") &amp; CONCATENATE(Tabela813[[#This Row],[C]],".",Tabela813[[#This Row],[O]],".",Tabela813[[#This Row],[E]],".",Tabela813[[#This Row],[D1]],".",Tabela813[[#This Row],[D2]],".",Tabela813[[#This Row],[D3]],".",Tabela813[[#This Row],[T]],".",Tabela813[[#This Row],[D4]]),"")</f>
        <v>1.9.1.1.01.0.6.00</v>
      </c>
      <c r="L1172" s="27" t="s">
        <v>1399</v>
      </c>
      <c r="M1172" s="21" t="str">
        <f t="shared" si="18"/>
        <v>A</v>
      </c>
      <c r="N1172" s="21">
        <f>IF(VALUE(Tabela813[[#This Row],[RED]]) &gt; 0,1,0) + IF(VALUE(J1172)&gt;0,8,IF(VALUE(I1172)&gt;0,7,IF(VALUE(H1172)&gt;0,6,IF(VALUE(G1172)&gt;0,5,IF(VALUE(F1172)&gt;0,4,IF(VALUE(E1172)&gt;0,3,IF(VALUE(D1172)&gt;0,2,1)))))))</f>
        <v>7</v>
      </c>
      <c r="O1172" s="26" t="s">
        <v>51</v>
      </c>
      <c r="P1172" s="1" t="s">
        <v>505</v>
      </c>
      <c r="Q1172" s="1"/>
      <c r="R1172" s="21"/>
      <c r="S1172" s="7" t="str">
        <f>Tabela813[[#This Row],[NR]]&amp;" - "&amp;Tabela813[[#This Row],[Especificação]]</f>
        <v>1.9.1.1.01.0.6.00 - Multas Previstas em Legislação Específica - Juros de Mora</v>
      </c>
      <c r="T1172" s="7" t="str">
        <f>Tabela813[[#This Row],[NR]]&amp;" - "&amp;Tabela813[[#This Row],[Especificação]]</f>
        <v>1.9.1.1.01.0.6.00 - Multas Previstas em Legislação Específica - Juros de Mora</v>
      </c>
      <c r="U1172" s="7" t="str">
        <f>Tabela813[[#This Row],[NR]]&amp; " - "&amp;Tabela813[[#This Row],[Especificação]]</f>
        <v>1.9.1.1.01.0.6.00 - Multas Previstas em Legislação Específica - Juros de Mora</v>
      </c>
    </row>
    <row r="1173" spans="1:21" ht="60" x14ac:dyDescent="0.25">
      <c r="A1173" s="84"/>
      <c r="B1173" s="73"/>
      <c r="C1173" s="26" t="s">
        <v>1558</v>
      </c>
      <c r="D1173" s="26" t="s">
        <v>1570</v>
      </c>
      <c r="E1173" s="26" t="s">
        <v>1558</v>
      </c>
      <c r="F1173" s="26" t="s">
        <v>1558</v>
      </c>
      <c r="G1173" s="26" t="s">
        <v>1560</v>
      </c>
      <c r="H1173" s="26" t="s">
        <v>1561</v>
      </c>
      <c r="I1173" s="26" t="s">
        <v>1565</v>
      </c>
      <c r="J1173" s="26" t="s">
        <v>1564</v>
      </c>
      <c r="K1173" s="21" t="str">
        <f>IF(Tabela813[[#This Row],[C]]&lt;&gt;"",IF(Tabela813[[#This Row],[RED]]&lt;&gt;"",(Tabela813[[#This Row],[RED]] &amp; "."),"") &amp; CONCATENATE(Tabela813[[#This Row],[C]],".",Tabela813[[#This Row],[O]],".",Tabela813[[#This Row],[E]],".",Tabela813[[#This Row],[D1]],".",Tabela813[[#This Row],[D2]],".",Tabela813[[#This Row],[D3]],".",Tabela813[[#This Row],[T]],".",Tabela813[[#This Row],[D4]]),"")</f>
        <v>1.9.1.1.01.0.7.00</v>
      </c>
      <c r="L1173" s="27" t="s">
        <v>1400</v>
      </c>
      <c r="M1173" s="21" t="str">
        <f t="shared" si="18"/>
        <v>A</v>
      </c>
      <c r="N1173" s="21">
        <f>IF(VALUE(Tabela813[[#This Row],[RED]]) &gt; 0,1,0) + IF(VALUE(J1173)&gt;0,8,IF(VALUE(I1173)&gt;0,7,IF(VALUE(H1173)&gt;0,6,IF(VALUE(G1173)&gt;0,5,IF(VALUE(F1173)&gt;0,4,IF(VALUE(E1173)&gt;0,3,IF(VALUE(D1173)&gt;0,2,1)))))))</f>
        <v>7</v>
      </c>
      <c r="O1173" s="26" t="s">
        <v>51</v>
      </c>
      <c r="P1173" s="1" t="s">
        <v>505</v>
      </c>
      <c r="Q1173" s="1"/>
      <c r="R1173" s="21"/>
      <c r="S1173" s="7" t="str">
        <f>Tabela813[[#This Row],[NR]]&amp;" - "&amp;Tabela813[[#This Row],[Especificação]]</f>
        <v>1.9.1.1.01.0.7.00 - Multas Previstas em Legislação Específica - Dívida Ativa - Multas da Dívida Ativa</v>
      </c>
      <c r="T1173" s="7" t="str">
        <f>Tabela813[[#This Row],[NR]]&amp;" - "&amp;Tabela813[[#This Row],[Especificação]]</f>
        <v>1.9.1.1.01.0.7.00 - Multas Previstas em Legislação Específica - Dívida Ativa - Multas da Dívida Ativa</v>
      </c>
      <c r="U1173" s="7" t="str">
        <f>Tabela813[[#This Row],[NR]]&amp; " - "&amp;Tabela813[[#This Row],[Especificação]]</f>
        <v>1.9.1.1.01.0.7.00 - Multas Previstas em Legislação Específica - Dívida Ativa - Multas da Dívida Ativa</v>
      </c>
    </row>
    <row r="1174" spans="1:21" ht="60" x14ac:dyDescent="0.25">
      <c r="A1174" s="84"/>
      <c r="B1174" s="73"/>
      <c r="C1174" s="26" t="s">
        <v>1558</v>
      </c>
      <c r="D1174" s="26" t="s">
        <v>1570</v>
      </c>
      <c r="E1174" s="26" t="s">
        <v>1558</v>
      </c>
      <c r="F1174" s="26" t="s">
        <v>1558</v>
      </c>
      <c r="G1174" s="26" t="s">
        <v>1560</v>
      </c>
      <c r="H1174" s="26" t="s">
        <v>1561</v>
      </c>
      <c r="I1174" s="26" t="s">
        <v>1566</v>
      </c>
      <c r="J1174" s="26" t="s">
        <v>1564</v>
      </c>
      <c r="K1174" s="21" t="str">
        <f>IF(Tabela813[[#This Row],[C]]&lt;&gt;"",IF(Tabela813[[#This Row],[RED]]&lt;&gt;"",(Tabela813[[#This Row],[RED]] &amp; "."),"") &amp; CONCATENATE(Tabela813[[#This Row],[C]],".",Tabela813[[#This Row],[O]],".",Tabela813[[#This Row],[E]],".",Tabela813[[#This Row],[D1]],".",Tabela813[[#This Row],[D2]],".",Tabela813[[#This Row],[D3]],".",Tabela813[[#This Row],[T]],".",Tabela813[[#This Row],[D4]]),"")</f>
        <v>1.9.1.1.01.0.8.00</v>
      </c>
      <c r="L1174" s="27" t="s">
        <v>1401</v>
      </c>
      <c r="M1174" s="21" t="str">
        <f t="shared" si="18"/>
        <v>A</v>
      </c>
      <c r="N1174" s="21">
        <f>IF(VALUE(Tabela813[[#This Row],[RED]]) &gt; 0,1,0) + IF(VALUE(J1174)&gt;0,8,IF(VALUE(I1174)&gt;0,7,IF(VALUE(H1174)&gt;0,6,IF(VALUE(G1174)&gt;0,5,IF(VALUE(F1174)&gt;0,4,IF(VALUE(E1174)&gt;0,3,IF(VALUE(D1174)&gt;0,2,1)))))))</f>
        <v>7</v>
      </c>
      <c r="O1174" s="26" t="s">
        <v>51</v>
      </c>
      <c r="P1174" s="1" t="s">
        <v>505</v>
      </c>
      <c r="Q1174" s="1"/>
      <c r="R1174" s="21"/>
      <c r="S1174" s="7" t="str">
        <f>Tabela813[[#This Row],[NR]]&amp;" - "&amp;Tabela813[[#This Row],[Especificação]]</f>
        <v>1.9.1.1.01.0.8.00 - Multas Previstas em Legislação Específica - Juros de Mora da Dívida Ativa</v>
      </c>
      <c r="T1174" s="7" t="str">
        <f>Tabela813[[#This Row],[NR]]&amp;" - "&amp;Tabela813[[#This Row],[Especificação]]</f>
        <v>1.9.1.1.01.0.8.00 - Multas Previstas em Legislação Específica - Juros de Mora da Dívida Ativa</v>
      </c>
      <c r="U1174" s="7" t="str">
        <f>Tabela813[[#This Row],[NR]]&amp; " - "&amp;Tabela813[[#This Row],[Especificação]]</f>
        <v>1.9.1.1.01.0.8.00 - Multas Previstas em Legislação Específica - Juros de Mora da Dívida Ativa</v>
      </c>
    </row>
    <row r="1175" spans="1:21" x14ac:dyDescent="0.25">
      <c r="A1175" s="84"/>
      <c r="B1175" s="73"/>
      <c r="C1175" s="26" t="s">
        <v>1558</v>
      </c>
      <c r="D1175" s="26" t="s">
        <v>1570</v>
      </c>
      <c r="E1175" s="26" t="s">
        <v>1558</v>
      </c>
      <c r="F1175" s="26" t="s">
        <v>1558</v>
      </c>
      <c r="G1175" s="26" t="s">
        <v>1575</v>
      </c>
      <c r="H1175" s="26" t="s">
        <v>1561</v>
      </c>
      <c r="I1175" s="26" t="s">
        <v>1561</v>
      </c>
      <c r="J1175" s="26" t="s">
        <v>1564</v>
      </c>
      <c r="K1175" s="21" t="str">
        <f>IF(Tabela813[[#This Row],[C]]&lt;&gt;"",IF(Tabela813[[#This Row],[RED]]&lt;&gt;"",(Tabela813[[#This Row],[RED]] &amp; "."),"") &amp; CONCATENATE(Tabela813[[#This Row],[C]],".",Tabela813[[#This Row],[O]],".",Tabela813[[#This Row],[E]],".",Tabela813[[#This Row],[D1]],".",Tabela813[[#This Row],[D2]],".",Tabela813[[#This Row],[D3]],".",Tabela813[[#This Row],[T]],".",Tabela813[[#This Row],[D4]]),"")</f>
        <v>1.9.1.1.06.0.0.00</v>
      </c>
      <c r="L1175" s="27" t="s">
        <v>5272</v>
      </c>
      <c r="M1175" s="21" t="str">
        <f t="shared" si="18"/>
        <v>S</v>
      </c>
      <c r="N1175" s="21">
        <f>IF(VALUE(Tabela813[[#This Row],[RED]]) &gt; 0,1,0) + IF(VALUE(J1175)&gt;0,8,IF(VALUE(I1175)&gt;0,7,IF(VALUE(H1175)&gt;0,6,IF(VALUE(G1175)&gt;0,5,IF(VALUE(F1175)&gt;0,4,IF(VALUE(E1175)&gt;0,3,IF(VALUE(D1175)&gt;0,2,1)))))))</f>
        <v>5</v>
      </c>
      <c r="O1175" s="26" t="s">
        <v>51</v>
      </c>
      <c r="P1175" s="1" t="s">
        <v>506</v>
      </c>
      <c r="Q1175" s="1"/>
      <c r="R1175" s="21"/>
      <c r="S1175" s="7" t="str">
        <f>Tabela813[[#This Row],[NR]]&amp;" - "&amp;Tabela813[[#This Row],[Especificação]]</f>
        <v>1.9.1.1.06.0.0.00 - Multas por Danos Ambientais</v>
      </c>
      <c r="T1175" s="7" t="str">
        <f>Tabela813[[#This Row],[NR]]&amp;" - "&amp;Tabela813[[#This Row],[Especificação]]</f>
        <v>1.9.1.1.06.0.0.00 - Multas por Danos Ambientais</v>
      </c>
      <c r="U1175" s="7" t="str">
        <f>Tabela813[[#This Row],[NR]]&amp; " - "&amp;Tabela813[[#This Row],[Especificação]]</f>
        <v>1.9.1.1.06.0.0.00 - Multas por Danos Ambientais</v>
      </c>
    </row>
    <row r="1176" spans="1:21" ht="30" x14ac:dyDescent="0.25">
      <c r="A1176" s="84"/>
      <c r="B1176" s="73"/>
      <c r="C1176" s="26" t="s">
        <v>1558</v>
      </c>
      <c r="D1176" s="26" t="s">
        <v>1570</v>
      </c>
      <c r="E1176" s="26" t="s">
        <v>1558</v>
      </c>
      <c r="F1176" s="26" t="s">
        <v>1558</v>
      </c>
      <c r="G1176" s="26" t="s">
        <v>1575</v>
      </c>
      <c r="H1176" s="26" t="s">
        <v>1558</v>
      </c>
      <c r="I1176" s="26" t="s">
        <v>1561</v>
      </c>
      <c r="J1176" s="26" t="s">
        <v>1564</v>
      </c>
      <c r="K1176" s="21" t="str">
        <f>IF(Tabela813[[#This Row],[C]]&lt;&gt;"",IF(Tabela813[[#This Row],[RED]]&lt;&gt;"",(Tabela813[[#This Row],[RED]] &amp; "."),"") &amp; CONCATENATE(Tabela813[[#This Row],[C]],".",Tabela813[[#This Row],[O]],".",Tabela813[[#This Row],[E]],".",Tabela813[[#This Row],[D1]],".",Tabela813[[#This Row],[D2]],".",Tabela813[[#This Row],[D3]],".",Tabela813[[#This Row],[T]],".",Tabela813[[#This Row],[D4]]),"")</f>
        <v>1.9.1.1.06.1.0.00</v>
      </c>
      <c r="L1176" s="27" t="s">
        <v>5273</v>
      </c>
      <c r="M1176" s="21" t="str">
        <f t="shared" si="18"/>
        <v>S</v>
      </c>
      <c r="N1176" s="21">
        <f>IF(VALUE(Tabela813[[#This Row],[RED]]) &gt; 0,1,0) + IF(VALUE(J1176)&gt;0,8,IF(VALUE(I1176)&gt;0,7,IF(VALUE(H1176)&gt;0,6,IF(VALUE(G1176)&gt;0,5,IF(VALUE(F1176)&gt;0,4,IF(VALUE(E1176)&gt;0,3,IF(VALUE(D1176)&gt;0,2,1)))))))</f>
        <v>6</v>
      </c>
      <c r="O1176" s="26" t="s">
        <v>51</v>
      </c>
      <c r="P1176" s="1" t="s">
        <v>507</v>
      </c>
      <c r="Q1176" s="1"/>
      <c r="R1176" s="21"/>
      <c r="S1176" s="7" t="str">
        <f>Tabela813[[#This Row],[NR]]&amp;" - "&amp;Tabela813[[#This Row],[Especificação]]</f>
        <v>1.9.1.1.06.1.0.00 - Multas Administrativas por Danos Ambientais</v>
      </c>
      <c r="T1176" s="7" t="str">
        <f>Tabela813[[#This Row],[NR]]&amp;" - "&amp;Tabela813[[#This Row],[Especificação]]</f>
        <v>1.9.1.1.06.1.0.00 - Multas Administrativas por Danos Ambientais</v>
      </c>
      <c r="U1176" s="7" t="str">
        <f>Tabela813[[#This Row],[NR]]&amp; " - "&amp;Tabela813[[#This Row],[Especificação]]</f>
        <v>1.9.1.1.06.1.0.00 - Multas Administrativas por Danos Ambientais</v>
      </c>
    </row>
    <row r="1177" spans="1:21" ht="30" x14ac:dyDescent="0.25">
      <c r="A1177" s="84"/>
      <c r="B1177" s="73"/>
      <c r="C1177" s="26" t="s">
        <v>1558</v>
      </c>
      <c r="D1177" s="26" t="s">
        <v>1570</v>
      </c>
      <c r="E1177" s="26" t="s">
        <v>1558</v>
      </c>
      <c r="F1177" s="26" t="s">
        <v>1558</v>
      </c>
      <c r="G1177" s="26" t="s">
        <v>1575</v>
      </c>
      <c r="H1177" s="26" t="s">
        <v>1558</v>
      </c>
      <c r="I1177" s="26" t="s">
        <v>1558</v>
      </c>
      <c r="J1177" s="26" t="s">
        <v>1564</v>
      </c>
      <c r="K1177" s="21" t="str">
        <f>IF(Tabela813[[#This Row],[C]]&lt;&gt;"",IF(Tabela813[[#This Row],[RED]]&lt;&gt;"",(Tabela813[[#This Row],[RED]] &amp; "."),"") &amp; CONCATENATE(Tabela813[[#This Row],[C]],".",Tabela813[[#This Row],[O]],".",Tabela813[[#This Row],[E]],".",Tabela813[[#This Row],[D1]],".",Tabela813[[#This Row],[D2]],".",Tabela813[[#This Row],[D3]],".",Tabela813[[#This Row],[T]],".",Tabela813[[#This Row],[D4]]),"")</f>
        <v>1.9.1.1.06.1.1.00</v>
      </c>
      <c r="L1177" s="27" t="s">
        <v>6710</v>
      </c>
      <c r="M1177" s="21" t="str">
        <f t="shared" si="18"/>
        <v>A</v>
      </c>
      <c r="N1177" s="21">
        <f>IF(VALUE(Tabela813[[#This Row],[RED]]) &gt; 0,1,0) + IF(VALUE(J1177)&gt;0,8,IF(VALUE(I1177)&gt;0,7,IF(VALUE(H1177)&gt;0,6,IF(VALUE(G1177)&gt;0,5,IF(VALUE(F1177)&gt;0,4,IF(VALUE(E1177)&gt;0,3,IF(VALUE(D1177)&gt;0,2,1)))))))</f>
        <v>7</v>
      </c>
      <c r="O1177" s="26" t="s">
        <v>51</v>
      </c>
      <c r="P1177" s="1" t="s">
        <v>507</v>
      </c>
      <c r="Q1177" s="1"/>
      <c r="R1177" s="21"/>
      <c r="S1177" s="7" t="str">
        <f>Tabela813[[#This Row],[NR]]&amp;" - "&amp;Tabela813[[#This Row],[Especificação]]</f>
        <v>1.9.1.1.06.1.1.00 - Multas Administrativas por Danos Ambientais - Principal</v>
      </c>
      <c r="T1177" s="7" t="str">
        <f>Tabela813[[#This Row],[NR]]&amp;" - "&amp;Tabela813[[#This Row],[Especificação]]</f>
        <v>1.9.1.1.06.1.1.00 - Multas Administrativas por Danos Ambientais - Principal</v>
      </c>
      <c r="U1177" s="7" t="str">
        <f>Tabela813[[#This Row],[NR]]&amp; " - "&amp;Tabela813[[#This Row],[Especificação]]</f>
        <v>1.9.1.1.06.1.1.00 - Multas Administrativas por Danos Ambientais - Principal</v>
      </c>
    </row>
    <row r="1178" spans="1:21" ht="30" x14ac:dyDescent="0.25">
      <c r="A1178" s="84"/>
      <c r="B1178" s="73"/>
      <c r="C1178" s="26" t="s">
        <v>1558</v>
      </c>
      <c r="D1178" s="26" t="s">
        <v>1570</v>
      </c>
      <c r="E1178" s="26" t="s">
        <v>1558</v>
      </c>
      <c r="F1178" s="26" t="s">
        <v>1558</v>
      </c>
      <c r="G1178" s="26" t="s">
        <v>1575</v>
      </c>
      <c r="H1178" s="26" t="s">
        <v>1558</v>
      </c>
      <c r="I1178" s="26" t="s">
        <v>1567</v>
      </c>
      <c r="J1178" s="26" t="s">
        <v>1564</v>
      </c>
      <c r="K1178" s="21" t="str">
        <f>IF(Tabela813[[#This Row],[C]]&lt;&gt;"",IF(Tabela813[[#This Row],[RED]]&lt;&gt;"",(Tabela813[[#This Row],[RED]] &amp; "."),"") &amp; CONCATENATE(Tabela813[[#This Row],[C]],".",Tabela813[[#This Row],[O]],".",Tabela813[[#This Row],[E]],".",Tabela813[[#This Row],[D1]],".",Tabela813[[#This Row],[D2]],".",Tabela813[[#This Row],[D3]],".",Tabela813[[#This Row],[T]],".",Tabela813[[#This Row],[D4]]),"")</f>
        <v>1.9.1.1.06.1.2.00</v>
      </c>
      <c r="L1178" s="27" t="s">
        <v>6711</v>
      </c>
      <c r="M1178" s="21" t="str">
        <f t="shared" si="18"/>
        <v>A</v>
      </c>
      <c r="N1178" s="21">
        <f>IF(VALUE(Tabela813[[#This Row],[RED]]) &gt; 0,1,0) + IF(VALUE(J1178)&gt;0,8,IF(VALUE(I1178)&gt;0,7,IF(VALUE(H1178)&gt;0,6,IF(VALUE(G1178)&gt;0,5,IF(VALUE(F1178)&gt;0,4,IF(VALUE(E1178)&gt;0,3,IF(VALUE(D1178)&gt;0,2,1)))))))</f>
        <v>7</v>
      </c>
      <c r="O1178" s="26" t="s">
        <v>51</v>
      </c>
      <c r="P1178" s="1" t="s">
        <v>507</v>
      </c>
      <c r="Q1178" s="1"/>
      <c r="R1178" s="21"/>
      <c r="S1178" s="7" t="str">
        <f>Tabela813[[#This Row],[NR]]&amp;" - "&amp;Tabela813[[#This Row],[Especificação]]</f>
        <v>1.9.1.1.06.1.2.00 - Multas Administrativas por Danos Ambientais - Multas e Juros de Mora</v>
      </c>
      <c r="T1178" s="7" t="str">
        <f>Tabela813[[#This Row],[NR]]&amp;" - "&amp;Tabela813[[#This Row],[Especificação]]</f>
        <v>1.9.1.1.06.1.2.00 - Multas Administrativas por Danos Ambientais - Multas e Juros de Mora</v>
      </c>
      <c r="U1178" s="7" t="str">
        <f>Tabela813[[#This Row],[NR]]&amp; " - "&amp;Tabela813[[#This Row],[Especificação]]</f>
        <v>1.9.1.1.06.1.2.00 - Multas Administrativas por Danos Ambientais - Multas e Juros de Mora</v>
      </c>
    </row>
    <row r="1179" spans="1:21" ht="30" x14ac:dyDescent="0.25">
      <c r="A1179" s="84"/>
      <c r="B1179" s="73"/>
      <c r="C1179" s="26" t="s">
        <v>1558</v>
      </c>
      <c r="D1179" s="26" t="s">
        <v>1570</v>
      </c>
      <c r="E1179" s="26" t="s">
        <v>1558</v>
      </c>
      <c r="F1179" s="26" t="s">
        <v>1558</v>
      </c>
      <c r="G1179" s="26" t="s">
        <v>1575</v>
      </c>
      <c r="H1179" s="26" t="s">
        <v>1558</v>
      </c>
      <c r="I1179" s="26" t="s">
        <v>1559</v>
      </c>
      <c r="J1179" s="26" t="s">
        <v>1564</v>
      </c>
      <c r="K1179" s="21" t="str">
        <f>IF(Tabela813[[#This Row],[C]]&lt;&gt;"",IF(Tabela813[[#This Row],[RED]]&lt;&gt;"",(Tabela813[[#This Row],[RED]] &amp; "."),"") &amp; CONCATENATE(Tabela813[[#This Row],[C]],".",Tabela813[[#This Row],[O]],".",Tabela813[[#This Row],[E]],".",Tabela813[[#This Row],[D1]],".",Tabela813[[#This Row],[D2]],".",Tabela813[[#This Row],[D3]],".",Tabela813[[#This Row],[T]],".",Tabela813[[#This Row],[D4]]),"")</f>
        <v>1.9.1.1.06.1.3.00</v>
      </c>
      <c r="L1179" s="27" t="s">
        <v>6712</v>
      </c>
      <c r="M1179" s="21" t="str">
        <f t="shared" si="18"/>
        <v>A</v>
      </c>
      <c r="N1179" s="21">
        <f>IF(VALUE(Tabela813[[#This Row],[RED]]) &gt; 0,1,0) + IF(VALUE(J1179)&gt;0,8,IF(VALUE(I1179)&gt;0,7,IF(VALUE(H1179)&gt;0,6,IF(VALUE(G1179)&gt;0,5,IF(VALUE(F1179)&gt;0,4,IF(VALUE(E1179)&gt;0,3,IF(VALUE(D1179)&gt;0,2,1)))))))</f>
        <v>7</v>
      </c>
      <c r="O1179" s="26" t="s">
        <v>51</v>
      </c>
      <c r="P1179" s="1" t="s">
        <v>507</v>
      </c>
      <c r="Q1179" s="1"/>
      <c r="R1179" s="21"/>
      <c r="S1179" s="7" t="str">
        <f>Tabela813[[#This Row],[NR]]&amp;" - "&amp;Tabela813[[#This Row],[Especificação]]</f>
        <v>1.9.1.1.06.1.3.00 - Multas Administrativas por Danos Ambientais - Dívida Ativa</v>
      </c>
      <c r="T1179" s="7" t="str">
        <f>Tabela813[[#This Row],[NR]]&amp;" - "&amp;Tabela813[[#This Row],[Especificação]]</f>
        <v>1.9.1.1.06.1.3.00 - Multas Administrativas por Danos Ambientais - Dívida Ativa</v>
      </c>
      <c r="U1179" s="7" t="str">
        <f>Tabela813[[#This Row],[NR]]&amp; " - "&amp;Tabela813[[#This Row],[Especificação]]</f>
        <v>1.9.1.1.06.1.3.00 - Multas Administrativas por Danos Ambientais - Dívida Ativa</v>
      </c>
    </row>
    <row r="1180" spans="1:21" ht="30" x14ac:dyDescent="0.25">
      <c r="A1180" s="84"/>
      <c r="B1180" s="73"/>
      <c r="C1180" s="26" t="s">
        <v>1558</v>
      </c>
      <c r="D1180" s="26" t="s">
        <v>1570</v>
      </c>
      <c r="E1180" s="26" t="s">
        <v>1558</v>
      </c>
      <c r="F1180" s="26" t="s">
        <v>1558</v>
      </c>
      <c r="G1180" s="26" t="s">
        <v>1575</v>
      </c>
      <c r="H1180" s="26" t="s">
        <v>1558</v>
      </c>
      <c r="I1180" s="26" t="s">
        <v>1568</v>
      </c>
      <c r="J1180" s="26" t="s">
        <v>1564</v>
      </c>
      <c r="K1180" s="21" t="str">
        <f>IF(Tabela813[[#This Row],[C]]&lt;&gt;"",IF(Tabela813[[#This Row],[RED]]&lt;&gt;"",(Tabela813[[#This Row],[RED]] &amp; "."),"") &amp; CONCATENATE(Tabela813[[#This Row],[C]],".",Tabela813[[#This Row],[O]],".",Tabela813[[#This Row],[E]],".",Tabela813[[#This Row],[D1]],".",Tabela813[[#This Row],[D2]],".",Tabela813[[#This Row],[D3]],".",Tabela813[[#This Row],[T]],".",Tabela813[[#This Row],[D4]]),"")</f>
        <v>1.9.1.1.06.1.4.00</v>
      </c>
      <c r="L1180" s="27" t="s">
        <v>6713</v>
      </c>
      <c r="M1180" s="21" t="str">
        <f t="shared" si="18"/>
        <v>A</v>
      </c>
      <c r="N1180" s="21">
        <f>IF(VALUE(Tabela813[[#This Row],[RED]]) &gt; 0,1,0) + IF(VALUE(J1180)&gt;0,8,IF(VALUE(I1180)&gt;0,7,IF(VALUE(H1180)&gt;0,6,IF(VALUE(G1180)&gt;0,5,IF(VALUE(F1180)&gt;0,4,IF(VALUE(E1180)&gt;0,3,IF(VALUE(D1180)&gt;0,2,1)))))))</f>
        <v>7</v>
      </c>
      <c r="O1180" s="26" t="s">
        <v>51</v>
      </c>
      <c r="P1180" s="1" t="s">
        <v>507</v>
      </c>
      <c r="Q1180" s="1"/>
      <c r="R1180" s="21"/>
      <c r="S1180" s="7" t="str">
        <f>Tabela813[[#This Row],[NR]]&amp;" - "&amp;Tabela813[[#This Row],[Especificação]]</f>
        <v>1.9.1.1.06.1.4.00 - Multas Administrativas por Danos Ambientais - Dívida Ativa - Multas e Juros de Mora da Dívida Ativa</v>
      </c>
      <c r="T1180" s="7" t="str">
        <f>Tabela813[[#This Row],[NR]]&amp;" - "&amp;Tabela813[[#This Row],[Especificação]]</f>
        <v>1.9.1.1.06.1.4.00 - Multas Administrativas por Danos Ambientais - Dívida Ativa - Multas e Juros de Mora da Dívida Ativa</v>
      </c>
      <c r="U1180" s="7" t="str">
        <f>Tabela813[[#This Row],[NR]]&amp; " - "&amp;Tabela813[[#This Row],[Especificação]]</f>
        <v>1.9.1.1.06.1.4.00 - Multas Administrativas por Danos Ambientais - Dívida Ativa - Multas e Juros de Mora da Dívida Ativa</v>
      </c>
    </row>
    <row r="1181" spans="1:21" ht="30" x14ac:dyDescent="0.25">
      <c r="A1181" s="84"/>
      <c r="B1181" s="73"/>
      <c r="C1181" s="26" t="s">
        <v>1558</v>
      </c>
      <c r="D1181" s="26" t="s">
        <v>1570</v>
      </c>
      <c r="E1181" s="26" t="s">
        <v>1558</v>
      </c>
      <c r="F1181" s="26" t="s">
        <v>1558</v>
      </c>
      <c r="G1181" s="26" t="s">
        <v>1575</v>
      </c>
      <c r="H1181" s="26" t="s">
        <v>1558</v>
      </c>
      <c r="I1181" s="26" t="s">
        <v>1569</v>
      </c>
      <c r="J1181" s="26" t="s">
        <v>1564</v>
      </c>
      <c r="K1181" s="21" t="str">
        <f>IF(Tabela813[[#This Row],[C]]&lt;&gt;"",IF(Tabela813[[#This Row],[RED]]&lt;&gt;"",(Tabela813[[#This Row],[RED]] &amp; "."),"") &amp; CONCATENATE(Tabela813[[#This Row],[C]],".",Tabela813[[#This Row],[O]],".",Tabela813[[#This Row],[E]],".",Tabela813[[#This Row],[D1]],".",Tabela813[[#This Row],[D2]],".",Tabela813[[#This Row],[D3]],".",Tabela813[[#This Row],[T]],".",Tabela813[[#This Row],[D4]]),"")</f>
        <v>1.9.1.1.06.1.5.00</v>
      </c>
      <c r="L1181" s="27" t="s">
        <v>6714</v>
      </c>
      <c r="M1181" s="21" t="str">
        <f t="shared" si="18"/>
        <v>A</v>
      </c>
      <c r="N1181" s="21">
        <f>IF(VALUE(Tabela813[[#This Row],[RED]]) &gt; 0,1,0) + IF(VALUE(J1181)&gt;0,8,IF(VALUE(I1181)&gt;0,7,IF(VALUE(H1181)&gt;0,6,IF(VALUE(G1181)&gt;0,5,IF(VALUE(F1181)&gt;0,4,IF(VALUE(E1181)&gt;0,3,IF(VALUE(D1181)&gt;0,2,1)))))))</f>
        <v>7</v>
      </c>
      <c r="O1181" s="26" t="s">
        <v>51</v>
      </c>
      <c r="P1181" s="1" t="s">
        <v>507</v>
      </c>
      <c r="Q1181" s="1"/>
      <c r="R1181" s="21"/>
      <c r="S1181" s="7" t="str">
        <f>Tabela813[[#This Row],[NR]]&amp;" - "&amp;Tabela813[[#This Row],[Especificação]]</f>
        <v>1.9.1.1.06.1.5.00 - Multas Administrativas por Danos Ambientais - Multas</v>
      </c>
      <c r="T1181" s="7" t="str">
        <f>Tabela813[[#This Row],[NR]]&amp;" - "&amp;Tabela813[[#This Row],[Especificação]]</f>
        <v>1.9.1.1.06.1.5.00 - Multas Administrativas por Danos Ambientais - Multas</v>
      </c>
      <c r="U1181" s="7" t="str">
        <f>Tabela813[[#This Row],[NR]]&amp; " - "&amp;Tabela813[[#This Row],[Especificação]]</f>
        <v>1.9.1.1.06.1.5.00 - Multas Administrativas por Danos Ambientais - Multas</v>
      </c>
    </row>
    <row r="1182" spans="1:21" ht="30" x14ac:dyDescent="0.25">
      <c r="A1182" s="84"/>
      <c r="B1182" s="73"/>
      <c r="C1182" s="26" t="s">
        <v>1558</v>
      </c>
      <c r="D1182" s="26" t="s">
        <v>1570</v>
      </c>
      <c r="E1182" s="26" t="s">
        <v>1558</v>
      </c>
      <c r="F1182" s="26" t="s">
        <v>1558</v>
      </c>
      <c r="G1182" s="26" t="s">
        <v>1575</v>
      </c>
      <c r="H1182" s="26" t="s">
        <v>1558</v>
      </c>
      <c r="I1182" s="26" t="s">
        <v>1563</v>
      </c>
      <c r="J1182" s="26" t="s">
        <v>1564</v>
      </c>
      <c r="K1182" s="21" t="str">
        <f>IF(Tabela813[[#This Row],[C]]&lt;&gt;"",IF(Tabela813[[#This Row],[RED]]&lt;&gt;"",(Tabela813[[#This Row],[RED]] &amp; "."),"") &amp; CONCATENATE(Tabela813[[#This Row],[C]],".",Tabela813[[#This Row],[O]],".",Tabela813[[#This Row],[E]],".",Tabela813[[#This Row],[D1]],".",Tabela813[[#This Row],[D2]],".",Tabela813[[#This Row],[D3]],".",Tabela813[[#This Row],[T]],".",Tabela813[[#This Row],[D4]]),"")</f>
        <v>1.9.1.1.06.1.6.00</v>
      </c>
      <c r="L1182" s="27" t="s">
        <v>6715</v>
      </c>
      <c r="M1182" s="21" t="str">
        <f t="shared" si="18"/>
        <v>A</v>
      </c>
      <c r="N1182" s="21">
        <f>IF(VALUE(Tabela813[[#This Row],[RED]]) &gt; 0,1,0) + IF(VALUE(J1182)&gt;0,8,IF(VALUE(I1182)&gt;0,7,IF(VALUE(H1182)&gt;0,6,IF(VALUE(G1182)&gt;0,5,IF(VALUE(F1182)&gt;0,4,IF(VALUE(E1182)&gt;0,3,IF(VALUE(D1182)&gt;0,2,1)))))))</f>
        <v>7</v>
      </c>
      <c r="O1182" s="26" t="s">
        <v>51</v>
      </c>
      <c r="P1182" s="1" t="s">
        <v>507</v>
      </c>
      <c r="Q1182" s="1"/>
      <c r="R1182" s="21"/>
      <c r="S1182" s="7" t="str">
        <f>Tabela813[[#This Row],[NR]]&amp;" - "&amp;Tabela813[[#This Row],[Especificação]]</f>
        <v>1.9.1.1.06.1.6.00 - Multas Administrativas por Danos Ambientais - Juros de Mora</v>
      </c>
      <c r="T1182" s="7" t="str">
        <f>Tabela813[[#This Row],[NR]]&amp;" - "&amp;Tabela813[[#This Row],[Especificação]]</f>
        <v>1.9.1.1.06.1.6.00 - Multas Administrativas por Danos Ambientais - Juros de Mora</v>
      </c>
      <c r="U1182" s="7" t="str">
        <f>Tabela813[[#This Row],[NR]]&amp; " - "&amp;Tabela813[[#This Row],[Especificação]]</f>
        <v>1.9.1.1.06.1.6.00 - Multas Administrativas por Danos Ambientais - Juros de Mora</v>
      </c>
    </row>
    <row r="1183" spans="1:21" ht="30" x14ac:dyDescent="0.25">
      <c r="A1183" s="84"/>
      <c r="B1183" s="73"/>
      <c r="C1183" s="26" t="s">
        <v>1558</v>
      </c>
      <c r="D1183" s="26" t="s">
        <v>1570</v>
      </c>
      <c r="E1183" s="26" t="s">
        <v>1558</v>
      </c>
      <c r="F1183" s="26" t="s">
        <v>1558</v>
      </c>
      <c r="G1183" s="26" t="s">
        <v>1575</v>
      </c>
      <c r="H1183" s="26" t="s">
        <v>1558</v>
      </c>
      <c r="I1183" s="26" t="s">
        <v>1565</v>
      </c>
      <c r="J1183" s="26" t="s">
        <v>1564</v>
      </c>
      <c r="K1183" s="21" t="str">
        <f>IF(Tabela813[[#This Row],[C]]&lt;&gt;"",IF(Tabela813[[#This Row],[RED]]&lt;&gt;"",(Tabela813[[#This Row],[RED]] &amp; "."),"") &amp; CONCATENATE(Tabela813[[#This Row],[C]],".",Tabela813[[#This Row],[O]],".",Tabela813[[#This Row],[E]],".",Tabela813[[#This Row],[D1]],".",Tabela813[[#This Row],[D2]],".",Tabela813[[#This Row],[D3]],".",Tabela813[[#This Row],[T]],".",Tabela813[[#This Row],[D4]]),"")</f>
        <v>1.9.1.1.06.1.7.00</v>
      </c>
      <c r="L1183" s="27" t="s">
        <v>6716</v>
      </c>
      <c r="M1183" s="21" t="str">
        <f t="shared" si="18"/>
        <v>A</v>
      </c>
      <c r="N1183" s="21">
        <f>IF(VALUE(Tabela813[[#This Row],[RED]]) &gt; 0,1,0) + IF(VALUE(J1183)&gt;0,8,IF(VALUE(I1183)&gt;0,7,IF(VALUE(H1183)&gt;0,6,IF(VALUE(G1183)&gt;0,5,IF(VALUE(F1183)&gt;0,4,IF(VALUE(E1183)&gt;0,3,IF(VALUE(D1183)&gt;0,2,1)))))))</f>
        <v>7</v>
      </c>
      <c r="O1183" s="26" t="s">
        <v>51</v>
      </c>
      <c r="P1183" s="1" t="s">
        <v>507</v>
      </c>
      <c r="Q1183" s="1"/>
      <c r="R1183" s="21"/>
      <c r="S1183" s="7" t="str">
        <f>Tabela813[[#This Row],[NR]]&amp;" - "&amp;Tabela813[[#This Row],[Especificação]]</f>
        <v>1.9.1.1.06.1.7.00 - Multas Administrativas por Danos Ambientais - Dívida Ativa - Multas da Dívida Ativa</v>
      </c>
      <c r="T1183" s="7" t="str">
        <f>Tabela813[[#This Row],[NR]]&amp;" - "&amp;Tabela813[[#This Row],[Especificação]]</f>
        <v>1.9.1.1.06.1.7.00 - Multas Administrativas por Danos Ambientais - Dívida Ativa - Multas da Dívida Ativa</v>
      </c>
      <c r="U1183" s="7" t="str">
        <f>Tabela813[[#This Row],[NR]]&amp; " - "&amp;Tabela813[[#This Row],[Especificação]]</f>
        <v>1.9.1.1.06.1.7.00 - Multas Administrativas por Danos Ambientais - Dívida Ativa - Multas da Dívida Ativa</v>
      </c>
    </row>
    <row r="1184" spans="1:21" ht="30" x14ac:dyDescent="0.25">
      <c r="A1184" s="84"/>
      <c r="B1184" s="73"/>
      <c r="C1184" s="26" t="s">
        <v>1558</v>
      </c>
      <c r="D1184" s="26" t="s">
        <v>1570</v>
      </c>
      <c r="E1184" s="26" t="s">
        <v>1558</v>
      </c>
      <c r="F1184" s="26" t="s">
        <v>1558</v>
      </c>
      <c r="G1184" s="26" t="s">
        <v>1575</v>
      </c>
      <c r="H1184" s="26" t="s">
        <v>1558</v>
      </c>
      <c r="I1184" s="26" t="s">
        <v>1566</v>
      </c>
      <c r="J1184" s="26" t="s">
        <v>1564</v>
      </c>
      <c r="K1184" s="21" t="str">
        <f>IF(Tabela813[[#This Row],[C]]&lt;&gt;"",IF(Tabela813[[#This Row],[RED]]&lt;&gt;"",(Tabela813[[#This Row],[RED]] &amp; "."),"") &amp; CONCATENATE(Tabela813[[#This Row],[C]],".",Tabela813[[#This Row],[O]],".",Tabela813[[#This Row],[E]],".",Tabela813[[#This Row],[D1]],".",Tabela813[[#This Row],[D2]],".",Tabela813[[#This Row],[D3]],".",Tabela813[[#This Row],[T]],".",Tabela813[[#This Row],[D4]]),"")</f>
        <v>1.9.1.1.06.1.8.00</v>
      </c>
      <c r="L1184" s="27" t="s">
        <v>6717</v>
      </c>
      <c r="M1184" s="21" t="str">
        <f t="shared" si="18"/>
        <v>A</v>
      </c>
      <c r="N1184" s="21">
        <f>IF(VALUE(Tabela813[[#This Row],[RED]]) &gt; 0,1,0) + IF(VALUE(J1184)&gt;0,8,IF(VALUE(I1184)&gt;0,7,IF(VALUE(H1184)&gt;0,6,IF(VALUE(G1184)&gt;0,5,IF(VALUE(F1184)&gt;0,4,IF(VALUE(E1184)&gt;0,3,IF(VALUE(D1184)&gt;0,2,1)))))))</f>
        <v>7</v>
      </c>
      <c r="O1184" s="26" t="s">
        <v>51</v>
      </c>
      <c r="P1184" s="1" t="s">
        <v>507</v>
      </c>
      <c r="Q1184" s="1"/>
      <c r="R1184" s="21"/>
      <c r="S1184" s="7" t="str">
        <f>Tabela813[[#This Row],[NR]]&amp;" - "&amp;Tabela813[[#This Row],[Especificação]]</f>
        <v>1.9.1.1.06.1.8.00 - Multas Administrativas por Danos Ambientais - Juros de Mora da Dívida Ativa</v>
      </c>
      <c r="T1184" s="7" t="str">
        <f>Tabela813[[#This Row],[NR]]&amp;" - "&amp;Tabela813[[#This Row],[Especificação]]</f>
        <v>1.9.1.1.06.1.8.00 - Multas Administrativas por Danos Ambientais - Juros de Mora da Dívida Ativa</v>
      </c>
      <c r="U1184" s="7" t="str">
        <f>Tabela813[[#This Row],[NR]]&amp; " - "&amp;Tabela813[[#This Row],[Especificação]]</f>
        <v>1.9.1.1.06.1.8.00 - Multas Administrativas por Danos Ambientais - Juros de Mora da Dívida Ativa</v>
      </c>
    </row>
    <row r="1185" spans="1:21" ht="30" x14ac:dyDescent="0.25">
      <c r="A1185" s="84"/>
      <c r="B1185" s="73"/>
      <c r="C1185" s="26" t="s">
        <v>1558</v>
      </c>
      <c r="D1185" s="26" t="s">
        <v>1570</v>
      </c>
      <c r="E1185" s="26" t="s">
        <v>1558</v>
      </c>
      <c r="F1185" s="26" t="s">
        <v>1558</v>
      </c>
      <c r="G1185" s="26" t="s">
        <v>1575</v>
      </c>
      <c r="H1185" s="26" t="s">
        <v>1567</v>
      </c>
      <c r="I1185" s="26" t="s">
        <v>1561</v>
      </c>
      <c r="J1185" s="26" t="s">
        <v>1564</v>
      </c>
      <c r="K1185" s="21" t="str">
        <f>IF(Tabela813[[#This Row],[C]]&lt;&gt;"",IF(Tabela813[[#This Row],[RED]]&lt;&gt;"",(Tabela813[[#This Row],[RED]] &amp; "."),"") &amp; CONCATENATE(Tabela813[[#This Row],[C]],".",Tabela813[[#This Row],[O]],".",Tabela813[[#This Row],[E]],".",Tabela813[[#This Row],[D1]],".",Tabela813[[#This Row],[D2]],".",Tabela813[[#This Row],[D3]],".",Tabela813[[#This Row],[T]],".",Tabela813[[#This Row],[D4]]),"")</f>
        <v>1.9.1.1.06.2.0.00</v>
      </c>
      <c r="L1185" s="27" t="s">
        <v>5275</v>
      </c>
      <c r="M1185" s="21" t="str">
        <f t="shared" si="18"/>
        <v>S</v>
      </c>
      <c r="N1185" s="21">
        <f>IF(VALUE(Tabela813[[#This Row],[RED]]) &gt; 0,1,0) + IF(VALUE(J1185)&gt;0,8,IF(VALUE(I1185)&gt;0,7,IF(VALUE(H1185)&gt;0,6,IF(VALUE(G1185)&gt;0,5,IF(VALUE(F1185)&gt;0,4,IF(VALUE(E1185)&gt;0,3,IF(VALUE(D1185)&gt;0,2,1)))))))</f>
        <v>6</v>
      </c>
      <c r="O1185" s="26" t="s">
        <v>51</v>
      </c>
      <c r="P1185" s="1" t="s">
        <v>508</v>
      </c>
      <c r="Q1185" s="1"/>
      <c r="R1185" s="21"/>
      <c r="S1185" s="7" t="str">
        <f>Tabela813[[#This Row],[NR]]&amp;" - "&amp;Tabela813[[#This Row],[Especificação]]</f>
        <v>1.9.1.1.06.2.0.00 - Multas Judiciais por Danos Ambientais</v>
      </c>
      <c r="T1185" s="7" t="str">
        <f>Tabela813[[#This Row],[NR]]&amp;" - "&amp;Tabela813[[#This Row],[Especificação]]</f>
        <v>1.9.1.1.06.2.0.00 - Multas Judiciais por Danos Ambientais</v>
      </c>
      <c r="U1185" s="7" t="str">
        <f>Tabela813[[#This Row],[NR]]&amp; " - "&amp;Tabela813[[#This Row],[Especificação]]</f>
        <v>1.9.1.1.06.2.0.00 - Multas Judiciais por Danos Ambientais</v>
      </c>
    </row>
    <row r="1186" spans="1:21" ht="30" x14ac:dyDescent="0.25">
      <c r="A1186" s="84"/>
      <c r="B1186" s="73"/>
      <c r="C1186" s="26" t="s">
        <v>1558</v>
      </c>
      <c r="D1186" s="26" t="s">
        <v>1570</v>
      </c>
      <c r="E1186" s="26" t="s">
        <v>1558</v>
      </c>
      <c r="F1186" s="26" t="s">
        <v>1558</v>
      </c>
      <c r="G1186" s="26" t="s">
        <v>1575</v>
      </c>
      <c r="H1186" s="26" t="s">
        <v>1567</v>
      </c>
      <c r="I1186" s="26" t="s">
        <v>1558</v>
      </c>
      <c r="J1186" s="26" t="s">
        <v>1564</v>
      </c>
      <c r="K1186" s="21" t="str">
        <f>IF(Tabela813[[#This Row],[C]]&lt;&gt;"",IF(Tabela813[[#This Row],[RED]]&lt;&gt;"",(Tabela813[[#This Row],[RED]] &amp; "."),"") &amp; CONCATENATE(Tabela813[[#This Row],[C]],".",Tabela813[[#This Row],[O]],".",Tabela813[[#This Row],[E]],".",Tabela813[[#This Row],[D1]],".",Tabela813[[#This Row],[D2]],".",Tabela813[[#This Row],[D3]],".",Tabela813[[#This Row],[T]],".",Tabela813[[#This Row],[D4]]),"")</f>
        <v>1.9.1.1.06.2.1.00</v>
      </c>
      <c r="L1186" s="27" t="s">
        <v>6718</v>
      </c>
      <c r="M1186" s="21" t="str">
        <f t="shared" si="18"/>
        <v>A</v>
      </c>
      <c r="N1186" s="21">
        <f>IF(VALUE(Tabela813[[#This Row],[RED]]) &gt; 0,1,0) + IF(VALUE(J1186)&gt;0,8,IF(VALUE(I1186)&gt;0,7,IF(VALUE(H1186)&gt;0,6,IF(VALUE(G1186)&gt;0,5,IF(VALUE(F1186)&gt;0,4,IF(VALUE(E1186)&gt;0,3,IF(VALUE(D1186)&gt;0,2,1)))))))</f>
        <v>7</v>
      </c>
      <c r="O1186" s="26" t="s">
        <v>51</v>
      </c>
      <c r="P1186" s="1" t="s">
        <v>508</v>
      </c>
      <c r="Q1186" s="1"/>
      <c r="R1186" s="21"/>
      <c r="S1186" s="7" t="str">
        <f>Tabela813[[#This Row],[NR]]&amp;" - "&amp;Tabela813[[#This Row],[Especificação]]</f>
        <v>1.9.1.1.06.2.1.00 - Multas Judiciais por Danos Ambientais - Principal</v>
      </c>
      <c r="T1186" s="7" t="str">
        <f>Tabela813[[#This Row],[NR]]&amp;" - "&amp;Tabela813[[#This Row],[Especificação]]</f>
        <v>1.9.1.1.06.2.1.00 - Multas Judiciais por Danos Ambientais - Principal</v>
      </c>
      <c r="U1186" s="7" t="str">
        <f>Tabela813[[#This Row],[NR]]&amp; " - "&amp;Tabela813[[#This Row],[Especificação]]</f>
        <v>1.9.1.1.06.2.1.00 - Multas Judiciais por Danos Ambientais - Principal</v>
      </c>
    </row>
    <row r="1187" spans="1:21" ht="30" x14ac:dyDescent="0.25">
      <c r="A1187" s="84"/>
      <c r="B1187" s="73"/>
      <c r="C1187" s="26" t="s">
        <v>1558</v>
      </c>
      <c r="D1187" s="26" t="s">
        <v>1570</v>
      </c>
      <c r="E1187" s="26" t="s">
        <v>1558</v>
      </c>
      <c r="F1187" s="26" t="s">
        <v>1558</v>
      </c>
      <c r="G1187" s="26" t="s">
        <v>1575</v>
      </c>
      <c r="H1187" s="26" t="s">
        <v>1567</v>
      </c>
      <c r="I1187" s="26" t="s">
        <v>1567</v>
      </c>
      <c r="J1187" s="26" t="s">
        <v>1564</v>
      </c>
      <c r="K1187" s="21" t="str">
        <f>IF(Tabela813[[#This Row],[C]]&lt;&gt;"",IF(Tabela813[[#This Row],[RED]]&lt;&gt;"",(Tabela813[[#This Row],[RED]] &amp; "."),"") &amp; CONCATENATE(Tabela813[[#This Row],[C]],".",Tabela813[[#This Row],[O]],".",Tabela813[[#This Row],[E]],".",Tabela813[[#This Row],[D1]],".",Tabela813[[#This Row],[D2]],".",Tabela813[[#This Row],[D3]],".",Tabela813[[#This Row],[T]],".",Tabela813[[#This Row],[D4]]),"")</f>
        <v>1.9.1.1.06.2.2.00</v>
      </c>
      <c r="L1187" s="27" t="s">
        <v>6719</v>
      </c>
      <c r="M1187" s="21" t="str">
        <f t="shared" si="18"/>
        <v>A</v>
      </c>
      <c r="N1187" s="21">
        <f>IF(VALUE(Tabela813[[#This Row],[RED]]) &gt; 0,1,0) + IF(VALUE(J1187)&gt;0,8,IF(VALUE(I1187)&gt;0,7,IF(VALUE(H1187)&gt;0,6,IF(VALUE(G1187)&gt;0,5,IF(VALUE(F1187)&gt;0,4,IF(VALUE(E1187)&gt;0,3,IF(VALUE(D1187)&gt;0,2,1)))))))</f>
        <v>7</v>
      </c>
      <c r="O1187" s="26" t="s">
        <v>51</v>
      </c>
      <c r="P1187" s="1" t="s">
        <v>508</v>
      </c>
      <c r="Q1187" s="1"/>
      <c r="R1187" s="21"/>
      <c r="S1187" s="7" t="str">
        <f>Tabela813[[#This Row],[NR]]&amp;" - "&amp;Tabela813[[#This Row],[Especificação]]</f>
        <v>1.9.1.1.06.2.2.00 - Multas Judiciais por Danos Ambientais - Multas e Juros de Mora</v>
      </c>
      <c r="T1187" s="7" t="str">
        <f>Tabela813[[#This Row],[NR]]&amp;" - "&amp;Tabela813[[#This Row],[Especificação]]</f>
        <v>1.9.1.1.06.2.2.00 - Multas Judiciais por Danos Ambientais - Multas e Juros de Mora</v>
      </c>
      <c r="U1187" s="7" t="str">
        <f>Tabela813[[#This Row],[NR]]&amp; " - "&amp;Tabela813[[#This Row],[Especificação]]</f>
        <v>1.9.1.1.06.2.2.00 - Multas Judiciais por Danos Ambientais - Multas e Juros de Mora</v>
      </c>
    </row>
    <row r="1188" spans="1:21" ht="30" x14ac:dyDescent="0.25">
      <c r="A1188" s="84"/>
      <c r="B1188" s="73"/>
      <c r="C1188" s="26" t="s">
        <v>1558</v>
      </c>
      <c r="D1188" s="26" t="s">
        <v>1570</v>
      </c>
      <c r="E1188" s="26" t="s">
        <v>1558</v>
      </c>
      <c r="F1188" s="26" t="s">
        <v>1558</v>
      </c>
      <c r="G1188" s="26" t="s">
        <v>1575</v>
      </c>
      <c r="H1188" s="26" t="s">
        <v>1567</v>
      </c>
      <c r="I1188" s="26" t="s">
        <v>1559</v>
      </c>
      <c r="J1188" s="26" t="s">
        <v>1564</v>
      </c>
      <c r="K1188" s="21" t="str">
        <f>IF(Tabela813[[#This Row],[C]]&lt;&gt;"",IF(Tabela813[[#This Row],[RED]]&lt;&gt;"",(Tabela813[[#This Row],[RED]] &amp; "."),"") &amp; CONCATENATE(Tabela813[[#This Row],[C]],".",Tabela813[[#This Row],[O]],".",Tabela813[[#This Row],[E]],".",Tabela813[[#This Row],[D1]],".",Tabela813[[#This Row],[D2]],".",Tabela813[[#This Row],[D3]],".",Tabela813[[#This Row],[T]],".",Tabela813[[#This Row],[D4]]),"")</f>
        <v>1.9.1.1.06.2.3.00</v>
      </c>
      <c r="L1188" s="27" t="s">
        <v>6720</v>
      </c>
      <c r="M1188" s="21" t="str">
        <f t="shared" si="18"/>
        <v>A</v>
      </c>
      <c r="N1188" s="21">
        <f>IF(VALUE(Tabela813[[#This Row],[RED]]) &gt; 0,1,0) + IF(VALUE(J1188)&gt;0,8,IF(VALUE(I1188)&gt;0,7,IF(VALUE(H1188)&gt;0,6,IF(VALUE(G1188)&gt;0,5,IF(VALUE(F1188)&gt;0,4,IF(VALUE(E1188)&gt;0,3,IF(VALUE(D1188)&gt;0,2,1)))))))</f>
        <v>7</v>
      </c>
      <c r="O1188" s="26" t="s">
        <v>51</v>
      </c>
      <c r="P1188" s="1" t="s">
        <v>508</v>
      </c>
      <c r="Q1188" s="1"/>
      <c r="R1188" s="21"/>
      <c r="S1188" s="7" t="str">
        <f>Tabela813[[#This Row],[NR]]&amp;" - "&amp;Tabela813[[#This Row],[Especificação]]</f>
        <v>1.9.1.1.06.2.3.00 - Multas Judiciais por Danos Ambientais - Dívida Ativa</v>
      </c>
      <c r="T1188" s="7" t="str">
        <f>Tabela813[[#This Row],[NR]]&amp;" - "&amp;Tabela813[[#This Row],[Especificação]]</f>
        <v>1.9.1.1.06.2.3.00 - Multas Judiciais por Danos Ambientais - Dívida Ativa</v>
      </c>
      <c r="U1188" s="7" t="str">
        <f>Tabela813[[#This Row],[NR]]&amp; " - "&amp;Tabela813[[#This Row],[Especificação]]</f>
        <v>1.9.1.1.06.2.3.00 - Multas Judiciais por Danos Ambientais - Dívida Ativa</v>
      </c>
    </row>
    <row r="1189" spans="1:21" ht="30" x14ac:dyDescent="0.25">
      <c r="A1189" s="84"/>
      <c r="B1189" s="73"/>
      <c r="C1189" s="26" t="s">
        <v>1558</v>
      </c>
      <c r="D1189" s="26" t="s">
        <v>1570</v>
      </c>
      <c r="E1189" s="26" t="s">
        <v>1558</v>
      </c>
      <c r="F1189" s="26" t="s">
        <v>1558</v>
      </c>
      <c r="G1189" s="26" t="s">
        <v>1575</v>
      </c>
      <c r="H1189" s="26" t="s">
        <v>1567</v>
      </c>
      <c r="I1189" s="26" t="s">
        <v>1568</v>
      </c>
      <c r="J1189" s="26" t="s">
        <v>1564</v>
      </c>
      <c r="K1189" s="21" t="str">
        <f>IF(Tabela813[[#This Row],[C]]&lt;&gt;"",IF(Tabela813[[#This Row],[RED]]&lt;&gt;"",(Tabela813[[#This Row],[RED]] &amp; "."),"") &amp; CONCATENATE(Tabela813[[#This Row],[C]],".",Tabela813[[#This Row],[O]],".",Tabela813[[#This Row],[E]],".",Tabela813[[#This Row],[D1]],".",Tabela813[[#This Row],[D2]],".",Tabela813[[#This Row],[D3]],".",Tabela813[[#This Row],[T]],".",Tabela813[[#This Row],[D4]]),"")</f>
        <v>1.9.1.1.06.2.4.00</v>
      </c>
      <c r="L1189" s="27" t="s">
        <v>6721</v>
      </c>
      <c r="M1189" s="21" t="str">
        <f t="shared" si="18"/>
        <v>A</v>
      </c>
      <c r="N1189" s="21">
        <f>IF(VALUE(Tabela813[[#This Row],[RED]]) &gt; 0,1,0) + IF(VALUE(J1189)&gt;0,8,IF(VALUE(I1189)&gt;0,7,IF(VALUE(H1189)&gt;0,6,IF(VALUE(G1189)&gt;0,5,IF(VALUE(F1189)&gt;0,4,IF(VALUE(E1189)&gt;0,3,IF(VALUE(D1189)&gt;0,2,1)))))))</f>
        <v>7</v>
      </c>
      <c r="O1189" s="26" t="s">
        <v>51</v>
      </c>
      <c r="P1189" s="1" t="s">
        <v>508</v>
      </c>
      <c r="Q1189" s="1"/>
      <c r="R1189" s="21"/>
      <c r="S1189" s="7" t="str">
        <f>Tabela813[[#This Row],[NR]]&amp;" - "&amp;Tabela813[[#This Row],[Especificação]]</f>
        <v>1.9.1.1.06.2.4.00 - Multas Judiciais por Danos Ambientais - Dívida Ativa - Multas e Juros de Mora da Dívida Ativa</v>
      </c>
      <c r="T1189" s="7" t="str">
        <f>Tabela813[[#This Row],[NR]]&amp;" - "&amp;Tabela813[[#This Row],[Especificação]]</f>
        <v>1.9.1.1.06.2.4.00 - Multas Judiciais por Danos Ambientais - Dívida Ativa - Multas e Juros de Mora da Dívida Ativa</v>
      </c>
      <c r="U1189" s="7" t="str">
        <f>Tabela813[[#This Row],[NR]]&amp; " - "&amp;Tabela813[[#This Row],[Especificação]]</f>
        <v>1.9.1.1.06.2.4.00 - Multas Judiciais por Danos Ambientais - Dívida Ativa - Multas e Juros de Mora da Dívida Ativa</v>
      </c>
    </row>
    <row r="1190" spans="1:21" ht="30" x14ac:dyDescent="0.25">
      <c r="A1190" s="84"/>
      <c r="B1190" s="73"/>
      <c r="C1190" s="26" t="s">
        <v>1558</v>
      </c>
      <c r="D1190" s="26" t="s">
        <v>1570</v>
      </c>
      <c r="E1190" s="26" t="s">
        <v>1558</v>
      </c>
      <c r="F1190" s="26" t="s">
        <v>1558</v>
      </c>
      <c r="G1190" s="26" t="s">
        <v>1575</v>
      </c>
      <c r="H1190" s="26" t="s">
        <v>1567</v>
      </c>
      <c r="I1190" s="26" t="s">
        <v>1569</v>
      </c>
      <c r="J1190" s="26" t="s">
        <v>1564</v>
      </c>
      <c r="K1190" s="21" t="str">
        <f>IF(Tabela813[[#This Row],[C]]&lt;&gt;"",IF(Tabela813[[#This Row],[RED]]&lt;&gt;"",(Tabela813[[#This Row],[RED]] &amp; "."),"") &amp; CONCATENATE(Tabela813[[#This Row],[C]],".",Tabela813[[#This Row],[O]],".",Tabela813[[#This Row],[E]],".",Tabela813[[#This Row],[D1]],".",Tabela813[[#This Row],[D2]],".",Tabela813[[#This Row],[D3]],".",Tabela813[[#This Row],[T]],".",Tabela813[[#This Row],[D4]]),"")</f>
        <v>1.9.1.1.06.2.5.00</v>
      </c>
      <c r="L1190" s="27" t="s">
        <v>6722</v>
      </c>
      <c r="M1190" s="21" t="str">
        <f t="shared" si="18"/>
        <v>A</v>
      </c>
      <c r="N1190" s="21">
        <f>IF(VALUE(Tabela813[[#This Row],[RED]]) &gt; 0,1,0) + IF(VALUE(J1190)&gt;0,8,IF(VALUE(I1190)&gt;0,7,IF(VALUE(H1190)&gt;0,6,IF(VALUE(G1190)&gt;0,5,IF(VALUE(F1190)&gt;0,4,IF(VALUE(E1190)&gt;0,3,IF(VALUE(D1190)&gt;0,2,1)))))))</f>
        <v>7</v>
      </c>
      <c r="O1190" s="26" t="s">
        <v>51</v>
      </c>
      <c r="P1190" s="1" t="s">
        <v>508</v>
      </c>
      <c r="Q1190" s="1"/>
      <c r="R1190" s="21"/>
      <c r="S1190" s="7" t="str">
        <f>Tabela813[[#This Row],[NR]]&amp;" - "&amp;Tabela813[[#This Row],[Especificação]]</f>
        <v>1.9.1.1.06.2.5.00 - Multas Judiciais por Danos Ambientais - Multas</v>
      </c>
      <c r="T1190" s="7" t="str">
        <f>Tabela813[[#This Row],[NR]]&amp;" - "&amp;Tabela813[[#This Row],[Especificação]]</f>
        <v>1.9.1.1.06.2.5.00 - Multas Judiciais por Danos Ambientais - Multas</v>
      </c>
      <c r="U1190" s="7" t="str">
        <f>Tabela813[[#This Row],[NR]]&amp; " - "&amp;Tabela813[[#This Row],[Especificação]]</f>
        <v>1.9.1.1.06.2.5.00 - Multas Judiciais por Danos Ambientais - Multas</v>
      </c>
    </row>
    <row r="1191" spans="1:21" ht="30" x14ac:dyDescent="0.25">
      <c r="A1191" s="84"/>
      <c r="B1191" s="73"/>
      <c r="C1191" s="26" t="s">
        <v>1558</v>
      </c>
      <c r="D1191" s="26" t="s">
        <v>1570</v>
      </c>
      <c r="E1191" s="26" t="s">
        <v>1558</v>
      </c>
      <c r="F1191" s="26" t="s">
        <v>1558</v>
      </c>
      <c r="G1191" s="26" t="s">
        <v>1575</v>
      </c>
      <c r="H1191" s="26" t="s">
        <v>1567</v>
      </c>
      <c r="I1191" s="26" t="s">
        <v>1563</v>
      </c>
      <c r="J1191" s="26" t="s">
        <v>1564</v>
      </c>
      <c r="K1191" s="21" t="str">
        <f>IF(Tabela813[[#This Row],[C]]&lt;&gt;"",IF(Tabela813[[#This Row],[RED]]&lt;&gt;"",(Tabela813[[#This Row],[RED]] &amp; "."),"") &amp; CONCATENATE(Tabela813[[#This Row],[C]],".",Tabela813[[#This Row],[O]],".",Tabela813[[#This Row],[E]],".",Tabela813[[#This Row],[D1]],".",Tabela813[[#This Row],[D2]],".",Tabela813[[#This Row],[D3]],".",Tabela813[[#This Row],[T]],".",Tabela813[[#This Row],[D4]]),"")</f>
        <v>1.9.1.1.06.2.6.00</v>
      </c>
      <c r="L1191" s="27" t="s">
        <v>6723</v>
      </c>
      <c r="M1191" s="21" t="str">
        <f t="shared" si="18"/>
        <v>A</v>
      </c>
      <c r="N1191" s="21">
        <f>IF(VALUE(Tabela813[[#This Row],[RED]]) &gt; 0,1,0) + IF(VALUE(J1191)&gt;0,8,IF(VALUE(I1191)&gt;0,7,IF(VALUE(H1191)&gt;0,6,IF(VALUE(G1191)&gt;0,5,IF(VALUE(F1191)&gt;0,4,IF(VALUE(E1191)&gt;0,3,IF(VALUE(D1191)&gt;0,2,1)))))))</f>
        <v>7</v>
      </c>
      <c r="O1191" s="26" t="s">
        <v>51</v>
      </c>
      <c r="P1191" s="1" t="s">
        <v>508</v>
      </c>
      <c r="Q1191" s="1"/>
      <c r="R1191" s="21"/>
      <c r="S1191" s="7" t="str">
        <f>Tabela813[[#This Row],[NR]]&amp;" - "&amp;Tabela813[[#This Row],[Especificação]]</f>
        <v>1.9.1.1.06.2.6.00 - Multas Judiciais por Danos Ambientais - Juros de Mora</v>
      </c>
      <c r="T1191" s="7" t="str">
        <f>Tabela813[[#This Row],[NR]]&amp;" - "&amp;Tabela813[[#This Row],[Especificação]]</f>
        <v>1.9.1.1.06.2.6.00 - Multas Judiciais por Danos Ambientais - Juros de Mora</v>
      </c>
      <c r="U1191" s="7" t="str">
        <f>Tabela813[[#This Row],[NR]]&amp; " - "&amp;Tabela813[[#This Row],[Especificação]]</f>
        <v>1.9.1.1.06.2.6.00 - Multas Judiciais por Danos Ambientais - Juros de Mora</v>
      </c>
    </row>
    <row r="1192" spans="1:21" ht="30" x14ac:dyDescent="0.25">
      <c r="A1192" s="84"/>
      <c r="B1192" s="73"/>
      <c r="C1192" s="26" t="s">
        <v>1558</v>
      </c>
      <c r="D1192" s="26" t="s">
        <v>1570</v>
      </c>
      <c r="E1192" s="26" t="s">
        <v>1558</v>
      </c>
      <c r="F1192" s="26" t="s">
        <v>1558</v>
      </c>
      <c r="G1192" s="26" t="s">
        <v>1575</v>
      </c>
      <c r="H1192" s="26" t="s">
        <v>1567</v>
      </c>
      <c r="I1192" s="26" t="s">
        <v>1565</v>
      </c>
      <c r="J1192" s="26" t="s">
        <v>1564</v>
      </c>
      <c r="K1192" s="21" t="str">
        <f>IF(Tabela813[[#This Row],[C]]&lt;&gt;"",IF(Tabela813[[#This Row],[RED]]&lt;&gt;"",(Tabela813[[#This Row],[RED]] &amp; "."),"") &amp; CONCATENATE(Tabela813[[#This Row],[C]],".",Tabela813[[#This Row],[O]],".",Tabela813[[#This Row],[E]],".",Tabela813[[#This Row],[D1]],".",Tabela813[[#This Row],[D2]],".",Tabela813[[#This Row],[D3]],".",Tabela813[[#This Row],[T]],".",Tabela813[[#This Row],[D4]]),"")</f>
        <v>1.9.1.1.06.2.7.00</v>
      </c>
      <c r="L1192" s="27" t="s">
        <v>6724</v>
      </c>
      <c r="M1192" s="21" t="str">
        <f t="shared" si="18"/>
        <v>A</v>
      </c>
      <c r="N1192" s="21">
        <f>IF(VALUE(Tabela813[[#This Row],[RED]]) &gt; 0,1,0) + IF(VALUE(J1192)&gt;0,8,IF(VALUE(I1192)&gt;0,7,IF(VALUE(H1192)&gt;0,6,IF(VALUE(G1192)&gt;0,5,IF(VALUE(F1192)&gt;0,4,IF(VALUE(E1192)&gt;0,3,IF(VALUE(D1192)&gt;0,2,1)))))))</f>
        <v>7</v>
      </c>
      <c r="O1192" s="26" t="s">
        <v>51</v>
      </c>
      <c r="P1192" s="1" t="s">
        <v>508</v>
      </c>
      <c r="Q1192" s="1"/>
      <c r="R1192" s="21"/>
      <c r="S1192" s="7" t="str">
        <f>Tabela813[[#This Row],[NR]]&amp;" - "&amp;Tabela813[[#This Row],[Especificação]]</f>
        <v>1.9.1.1.06.2.7.00 - Multas Judiciais por Danos Ambientais - Dívida Ativa - Multas da Dívida Ativa</v>
      </c>
      <c r="T1192" s="7" t="str">
        <f>Tabela813[[#This Row],[NR]]&amp;" - "&amp;Tabela813[[#This Row],[Especificação]]</f>
        <v>1.9.1.1.06.2.7.00 - Multas Judiciais por Danos Ambientais - Dívida Ativa - Multas da Dívida Ativa</v>
      </c>
      <c r="U1192" s="7" t="str">
        <f>Tabela813[[#This Row],[NR]]&amp; " - "&amp;Tabela813[[#This Row],[Especificação]]</f>
        <v>1.9.1.1.06.2.7.00 - Multas Judiciais por Danos Ambientais - Dívida Ativa - Multas da Dívida Ativa</v>
      </c>
    </row>
    <row r="1193" spans="1:21" ht="30" x14ac:dyDescent="0.25">
      <c r="A1193" s="84"/>
      <c r="B1193" s="73"/>
      <c r="C1193" s="26" t="s">
        <v>1558</v>
      </c>
      <c r="D1193" s="26" t="s">
        <v>1570</v>
      </c>
      <c r="E1193" s="26" t="s">
        <v>1558</v>
      </c>
      <c r="F1193" s="26" t="s">
        <v>1558</v>
      </c>
      <c r="G1193" s="26" t="s">
        <v>1575</v>
      </c>
      <c r="H1193" s="26" t="s">
        <v>1567</v>
      </c>
      <c r="I1193" s="26" t="s">
        <v>1566</v>
      </c>
      <c r="J1193" s="26" t="s">
        <v>1564</v>
      </c>
      <c r="K1193" s="21" t="str">
        <f>IF(Tabela813[[#This Row],[C]]&lt;&gt;"",IF(Tabela813[[#This Row],[RED]]&lt;&gt;"",(Tabela813[[#This Row],[RED]] &amp; "."),"") &amp; CONCATENATE(Tabela813[[#This Row],[C]],".",Tabela813[[#This Row],[O]],".",Tabela813[[#This Row],[E]],".",Tabela813[[#This Row],[D1]],".",Tabela813[[#This Row],[D2]],".",Tabela813[[#This Row],[D3]],".",Tabela813[[#This Row],[T]],".",Tabela813[[#This Row],[D4]]),"")</f>
        <v>1.9.1.1.06.2.8.00</v>
      </c>
      <c r="L1193" s="27" t="s">
        <v>6725</v>
      </c>
      <c r="M1193" s="21" t="str">
        <f t="shared" si="18"/>
        <v>A</v>
      </c>
      <c r="N1193" s="21">
        <f>IF(VALUE(Tabela813[[#This Row],[RED]]) &gt; 0,1,0) + IF(VALUE(J1193)&gt;0,8,IF(VALUE(I1193)&gt;0,7,IF(VALUE(H1193)&gt;0,6,IF(VALUE(G1193)&gt;0,5,IF(VALUE(F1193)&gt;0,4,IF(VALUE(E1193)&gt;0,3,IF(VALUE(D1193)&gt;0,2,1)))))))</f>
        <v>7</v>
      </c>
      <c r="O1193" s="26" t="s">
        <v>51</v>
      </c>
      <c r="P1193" s="1" t="s">
        <v>508</v>
      </c>
      <c r="Q1193" s="1"/>
      <c r="R1193" s="21"/>
      <c r="S1193" s="7" t="str">
        <f>Tabela813[[#This Row],[NR]]&amp;" - "&amp;Tabela813[[#This Row],[Especificação]]</f>
        <v>1.9.1.1.06.2.8.00 - Multas Judiciais por Danos Ambientais - Juros de Mora da Dívida Ativa</v>
      </c>
      <c r="T1193" s="7" t="str">
        <f>Tabela813[[#This Row],[NR]]&amp;" - "&amp;Tabela813[[#This Row],[Especificação]]</f>
        <v>1.9.1.1.06.2.8.00 - Multas Judiciais por Danos Ambientais - Juros de Mora da Dívida Ativa</v>
      </c>
      <c r="U1193" s="7" t="str">
        <f>Tabela813[[#This Row],[NR]]&amp; " - "&amp;Tabela813[[#This Row],[Especificação]]</f>
        <v>1.9.1.1.06.2.8.00 - Multas Judiciais por Danos Ambientais - Juros de Mora da Dívida Ativa</v>
      </c>
    </row>
    <row r="1194" spans="1:21" x14ac:dyDescent="0.25">
      <c r="A1194" s="84"/>
      <c r="B1194" s="73"/>
      <c r="C1194" s="26" t="s">
        <v>1558</v>
      </c>
      <c r="D1194" s="26" t="s">
        <v>1570</v>
      </c>
      <c r="E1194" s="26" t="s">
        <v>1558</v>
      </c>
      <c r="F1194" s="26" t="s">
        <v>1558</v>
      </c>
      <c r="G1194" s="26" t="s">
        <v>1576</v>
      </c>
      <c r="H1194" s="26" t="s">
        <v>1561</v>
      </c>
      <c r="I1194" s="26" t="s">
        <v>1561</v>
      </c>
      <c r="J1194" s="26" t="s">
        <v>1564</v>
      </c>
      <c r="K1194" s="21" t="str">
        <f>IF(Tabela813[[#This Row],[C]]&lt;&gt;"",IF(Tabela813[[#This Row],[RED]]&lt;&gt;"",(Tabela813[[#This Row],[RED]] &amp; "."),"") &amp; CONCATENATE(Tabela813[[#This Row],[C]],".",Tabela813[[#This Row],[O]],".",Tabela813[[#This Row],[E]],".",Tabela813[[#This Row],[D1]],".",Tabela813[[#This Row],[D2]],".",Tabela813[[#This Row],[D3]],".",Tabela813[[#This Row],[T]],".",Tabela813[[#This Row],[D4]]),"")</f>
        <v>1.9.1.1.07.0.0.00</v>
      </c>
      <c r="L1194" s="27" t="s">
        <v>3903</v>
      </c>
      <c r="M1194" s="21" t="str">
        <f t="shared" si="18"/>
        <v>S</v>
      </c>
      <c r="N1194" s="21">
        <f>IF(VALUE(Tabela813[[#This Row],[RED]]) &gt; 0,1,0) + IF(VALUE(J1194)&gt;0,8,IF(VALUE(I1194)&gt;0,7,IF(VALUE(H1194)&gt;0,6,IF(VALUE(G1194)&gt;0,5,IF(VALUE(F1194)&gt;0,4,IF(VALUE(E1194)&gt;0,3,IF(VALUE(D1194)&gt;0,2,1)))))))</f>
        <v>5</v>
      </c>
      <c r="O1194" s="26" t="s">
        <v>51</v>
      </c>
      <c r="P1194" s="1" t="s">
        <v>509</v>
      </c>
      <c r="Q1194" s="1"/>
      <c r="R1194" s="21"/>
      <c r="S1194" s="7" t="str">
        <f>Tabela813[[#This Row],[NR]]&amp;" - "&amp;Tabela813[[#This Row],[Especificação]]</f>
        <v>1.9.1.1.07.0.0.00 - Multas Aplicadas Pelos Tribunais de Contas</v>
      </c>
      <c r="T1194" s="7" t="str">
        <f>Tabela813[[#This Row],[NR]]&amp;" - "&amp;Tabela813[[#This Row],[Especificação]]</f>
        <v>1.9.1.1.07.0.0.00 - Multas Aplicadas Pelos Tribunais de Contas</v>
      </c>
      <c r="U1194" s="7" t="str">
        <f>Tabela813[[#This Row],[NR]]&amp; " - "&amp;Tabela813[[#This Row],[Especificação]]</f>
        <v>1.9.1.1.07.0.0.00 - Multas Aplicadas Pelos Tribunais de Contas</v>
      </c>
    </row>
    <row r="1195" spans="1:21" x14ac:dyDescent="0.25">
      <c r="A1195" s="84"/>
      <c r="B1195" s="73"/>
      <c r="C1195" s="26" t="s">
        <v>1558</v>
      </c>
      <c r="D1195" s="26" t="s">
        <v>1570</v>
      </c>
      <c r="E1195" s="26" t="s">
        <v>1558</v>
      </c>
      <c r="F1195" s="26" t="s">
        <v>1558</v>
      </c>
      <c r="G1195" s="26" t="s">
        <v>1576</v>
      </c>
      <c r="H1195" s="26" t="s">
        <v>1561</v>
      </c>
      <c r="I1195" s="26" t="s">
        <v>1558</v>
      </c>
      <c r="J1195" s="26" t="s">
        <v>1564</v>
      </c>
      <c r="K1195" s="21" t="str">
        <f>IF(Tabela813[[#This Row],[C]]&lt;&gt;"",IF(Tabela813[[#This Row],[RED]]&lt;&gt;"",(Tabela813[[#This Row],[RED]] &amp; "."),"") &amp; CONCATENATE(Tabela813[[#This Row],[C]],".",Tabela813[[#This Row],[O]],".",Tabela813[[#This Row],[E]],".",Tabela813[[#This Row],[D1]],".",Tabela813[[#This Row],[D2]],".",Tabela813[[#This Row],[D3]],".",Tabela813[[#This Row],[T]],".",Tabela813[[#This Row],[D4]]),"")</f>
        <v>1.9.1.1.07.0.1.00</v>
      </c>
      <c r="L1195" s="27" t="s">
        <v>3904</v>
      </c>
      <c r="M1195" s="21" t="str">
        <f t="shared" si="18"/>
        <v>A</v>
      </c>
      <c r="N1195" s="21">
        <f>IF(VALUE(Tabela813[[#This Row],[RED]]) &gt; 0,1,0) + IF(VALUE(J1195)&gt;0,8,IF(VALUE(I1195)&gt;0,7,IF(VALUE(H1195)&gt;0,6,IF(VALUE(G1195)&gt;0,5,IF(VALUE(F1195)&gt;0,4,IF(VALUE(E1195)&gt;0,3,IF(VALUE(D1195)&gt;0,2,1)))))))</f>
        <v>7</v>
      </c>
      <c r="O1195" s="26" t="s">
        <v>51</v>
      </c>
      <c r="P1195" s="1" t="s">
        <v>509</v>
      </c>
      <c r="Q1195" s="1"/>
      <c r="R1195" s="21"/>
      <c r="S1195" s="7" t="str">
        <f>Tabela813[[#This Row],[NR]]&amp;" - "&amp;Tabela813[[#This Row],[Especificação]]</f>
        <v>1.9.1.1.07.0.1.00 - Multas Aplicadas Pelos Tribunais de Contas - Principal</v>
      </c>
      <c r="T1195" s="7" t="str">
        <f>Tabela813[[#This Row],[NR]]&amp;" - "&amp;Tabela813[[#This Row],[Especificação]]</f>
        <v>1.9.1.1.07.0.1.00 - Multas Aplicadas Pelos Tribunais de Contas - Principal</v>
      </c>
      <c r="U1195" s="7" t="str">
        <f>Tabela813[[#This Row],[NR]]&amp; " - "&amp;Tabela813[[#This Row],[Especificação]]</f>
        <v>1.9.1.1.07.0.1.00 - Multas Aplicadas Pelos Tribunais de Contas - Principal</v>
      </c>
    </row>
    <row r="1196" spans="1:21" x14ac:dyDescent="0.25">
      <c r="A1196" s="84"/>
      <c r="B1196" s="73"/>
      <c r="C1196" s="26" t="s">
        <v>1558</v>
      </c>
      <c r="D1196" s="26" t="s">
        <v>1570</v>
      </c>
      <c r="E1196" s="26" t="s">
        <v>1558</v>
      </c>
      <c r="F1196" s="26" t="s">
        <v>1558</v>
      </c>
      <c r="G1196" s="26" t="s">
        <v>1576</v>
      </c>
      <c r="H1196" s="26" t="s">
        <v>1561</v>
      </c>
      <c r="I1196" s="26" t="s">
        <v>1567</v>
      </c>
      <c r="J1196" s="26" t="s">
        <v>1564</v>
      </c>
      <c r="K1196" s="21" t="str">
        <f>IF(Tabela813[[#This Row],[C]]&lt;&gt;"",IF(Tabela813[[#This Row],[RED]]&lt;&gt;"",(Tabela813[[#This Row],[RED]] &amp; "."),"") &amp; CONCATENATE(Tabela813[[#This Row],[C]],".",Tabela813[[#This Row],[O]],".",Tabela813[[#This Row],[E]],".",Tabela813[[#This Row],[D1]],".",Tabela813[[#This Row],[D2]],".",Tabela813[[#This Row],[D3]],".",Tabela813[[#This Row],[T]],".",Tabela813[[#This Row],[D4]]),"")</f>
        <v>1.9.1.1.07.0.2.00</v>
      </c>
      <c r="L1196" s="27" t="s">
        <v>3905</v>
      </c>
      <c r="M1196" s="21" t="str">
        <f t="shared" si="18"/>
        <v>A</v>
      </c>
      <c r="N1196" s="21">
        <f>IF(VALUE(Tabela813[[#This Row],[RED]]) &gt; 0,1,0) + IF(VALUE(J1196)&gt;0,8,IF(VALUE(I1196)&gt;0,7,IF(VALUE(H1196)&gt;0,6,IF(VALUE(G1196)&gt;0,5,IF(VALUE(F1196)&gt;0,4,IF(VALUE(E1196)&gt;0,3,IF(VALUE(D1196)&gt;0,2,1)))))))</f>
        <v>7</v>
      </c>
      <c r="O1196" s="26" t="s">
        <v>51</v>
      </c>
      <c r="P1196" s="1" t="s">
        <v>509</v>
      </c>
      <c r="Q1196" s="1"/>
      <c r="R1196" s="21"/>
      <c r="S1196" s="7" t="str">
        <f>Tabela813[[#This Row],[NR]]&amp;" - "&amp;Tabela813[[#This Row],[Especificação]]</f>
        <v>1.9.1.1.07.0.2.00 - Multas Aplicadas Pelos Tribunais de Contas - Multas e Juros de Mora</v>
      </c>
      <c r="T1196" s="7" t="str">
        <f>Tabela813[[#This Row],[NR]]&amp;" - "&amp;Tabela813[[#This Row],[Especificação]]</f>
        <v>1.9.1.1.07.0.2.00 - Multas Aplicadas Pelos Tribunais de Contas - Multas e Juros de Mora</v>
      </c>
      <c r="U1196" s="7" t="str">
        <f>Tabela813[[#This Row],[NR]]&amp; " - "&amp;Tabela813[[#This Row],[Especificação]]</f>
        <v>1.9.1.1.07.0.2.00 - Multas Aplicadas Pelos Tribunais de Contas - Multas e Juros de Mora</v>
      </c>
    </row>
    <row r="1197" spans="1:21" x14ac:dyDescent="0.25">
      <c r="A1197" s="84"/>
      <c r="B1197" s="73"/>
      <c r="C1197" s="26" t="s">
        <v>1558</v>
      </c>
      <c r="D1197" s="26" t="s">
        <v>1570</v>
      </c>
      <c r="E1197" s="26" t="s">
        <v>1558</v>
      </c>
      <c r="F1197" s="26" t="s">
        <v>1558</v>
      </c>
      <c r="G1197" s="26" t="s">
        <v>1576</v>
      </c>
      <c r="H1197" s="26" t="s">
        <v>1561</v>
      </c>
      <c r="I1197" s="26" t="s">
        <v>1559</v>
      </c>
      <c r="J1197" s="26" t="s">
        <v>1564</v>
      </c>
      <c r="K1197" s="21" t="str">
        <f>IF(Tabela813[[#This Row],[C]]&lt;&gt;"",IF(Tabela813[[#This Row],[RED]]&lt;&gt;"",(Tabela813[[#This Row],[RED]] &amp; "."),"") &amp; CONCATENATE(Tabela813[[#This Row],[C]],".",Tabela813[[#This Row],[O]],".",Tabela813[[#This Row],[E]],".",Tabela813[[#This Row],[D1]],".",Tabela813[[#This Row],[D2]],".",Tabela813[[#This Row],[D3]],".",Tabela813[[#This Row],[T]],".",Tabela813[[#This Row],[D4]]),"")</f>
        <v>1.9.1.1.07.0.3.00</v>
      </c>
      <c r="L1197" s="27" t="s">
        <v>3906</v>
      </c>
      <c r="M1197" s="21" t="str">
        <f t="shared" si="18"/>
        <v>A</v>
      </c>
      <c r="N1197" s="21">
        <f>IF(VALUE(Tabela813[[#This Row],[RED]]) &gt; 0,1,0) + IF(VALUE(J1197)&gt;0,8,IF(VALUE(I1197)&gt;0,7,IF(VALUE(H1197)&gt;0,6,IF(VALUE(G1197)&gt;0,5,IF(VALUE(F1197)&gt;0,4,IF(VALUE(E1197)&gt;0,3,IF(VALUE(D1197)&gt;0,2,1)))))))</f>
        <v>7</v>
      </c>
      <c r="O1197" s="26" t="s">
        <v>51</v>
      </c>
      <c r="P1197" s="1" t="s">
        <v>509</v>
      </c>
      <c r="Q1197" s="1"/>
      <c r="R1197" s="21"/>
      <c r="S1197" s="7" t="str">
        <f>Tabela813[[#This Row],[NR]]&amp;" - "&amp;Tabela813[[#This Row],[Especificação]]</f>
        <v>1.9.1.1.07.0.3.00 - Multas Aplicadas Pelos Tribunais de Contas - Dívida Ativa</v>
      </c>
      <c r="T1197" s="7" t="str">
        <f>Tabela813[[#This Row],[NR]]&amp;" - "&amp;Tabela813[[#This Row],[Especificação]]</f>
        <v>1.9.1.1.07.0.3.00 - Multas Aplicadas Pelos Tribunais de Contas - Dívida Ativa</v>
      </c>
      <c r="U1197" s="7" t="str">
        <f>Tabela813[[#This Row],[NR]]&amp; " - "&amp;Tabela813[[#This Row],[Especificação]]</f>
        <v>1.9.1.1.07.0.3.00 - Multas Aplicadas Pelos Tribunais de Contas - Dívida Ativa</v>
      </c>
    </row>
    <row r="1198" spans="1:21" ht="30" x14ac:dyDescent="0.25">
      <c r="A1198" s="84"/>
      <c r="B1198" s="73"/>
      <c r="C1198" s="26" t="s">
        <v>1558</v>
      </c>
      <c r="D1198" s="26" t="s">
        <v>1570</v>
      </c>
      <c r="E1198" s="26" t="s">
        <v>1558</v>
      </c>
      <c r="F1198" s="26" t="s">
        <v>1558</v>
      </c>
      <c r="G1198" s="26" t="s">
        <v>1576</v>
      </c>
      <c r="H1198" s="26" t="s">
        <v>1561</v>
      </c>
      <c r="I1198" s="26" t="s">
        <v>1568</v>
      </c>
      <c r="J1198" s="26" t="s">
        <v>1564</v>
      </c>
      <c r="K1198" s="21" t="str">
        <f>IF(Tabela813[[#This Row],[C]]&lt;&gt;"",IF(Tabela813[[#This Row],[RED]]&lt;&gt;"",(Tabela813[[#This Row],[RED]] &amp; "."),"") &amp; CONCATENATE(Tabela813[[#This Row],[C]],".",Tabela813[[#This Row],[O]],".",Tabela813[[#This Row],[E]],".",Tabela813[[#This Row],[D1]],".",Tabela813[[#This Row],[D2]],".",Tabela813[[#This Row],[D3]],".",Tabela813[[#This Row],[T]],".",Tabela813[[#This Row],[D4]]),"")</f>
        <v>1.9.1.1.07.0.4.00</v>
      </c>
      <c r="L1198" s="27" t="s">
        <v>3907</v>
      </c>
      <c r="M1198" s="21" t="str">
        <f t="shared" si="18"/>
        <v>A</v>
      </c>
      <c r="N1198" s="21">
        <f>IF(VALUE(Tabela813[[#This Row],[RED]]) &gt; 0,1,0) + IF(VALUE(J1198)&gt;0,8,IF(VALUE(I1198)&gt;0,7,IF(VALUE(H1198)&gt;0,6,IF(VALUE(G1198)&gt;0,5,IF(VALUE(F1198)&gt;0,4,IF(VALUE(E1198)&gt;0,3,IF(VALUE(D1198)&gt;0,2,1)))))))</f>
        <v>7</v>
      </c>
      <c r="O1198" s="26" t="s">
        <v>51</v>
      </c>
      <c r="P1198" s="1" t="s">
        <v>509</v>
      </c>
      <c r="Q1198" s="1"/>
      <c r="R1198" s="21"/>
      <c r="S1198" s="7" t="str">
        <f>Tabela813[[#This Row],[NR]]&amp;" - "&amp;Tabela813[[#This Row],[Especificação]]</f>
        <v>1.9.1.1.07.0.4.00 - Multas Aplicadas Pelos Tribunais de Contas - Dívida Ativa - Multas e Juros de Mora da Dívida Ativa</v>
      </c>
      <c r="T1198" s="7" t="str">
        <f>Tabela813[[#This Row],[NR]]&amp;" - "&amp;Tabela813[[#This Row],[Especificação]]</f>
        <v>1.9.1.1.07.0.4.00 - Multas Aplicadas Pelos Tribunais de Contas - Dívida Ativa - Multas e Juros de Mora da Dívida Ativa</v>
      </c>
      <c r="U1198" s="7" t="str">
        <f>Tabela813[[#This Row],[NR]]&amp; " - "&amp;Tabela813[[#This Row],[Especificação]]</f>
        <v>1.9.1.1.07.0.4.00 - Multas Aplicadas Pelos Tribunais de Contas - Dívida Ativa - Multas e Juros de Mora da Dívida Ativa</v>
      </c>
    </row>
    <row r="1199" spans="1:21" x14ac:dyDescent="0.25">
      <c r="A1199" s="84"/>
      <c r="B1199" s="73"/>
      <c r="C1199" s="26" t="s">
        <v>1558</v>
      </c>
      <c r="D1199" s="26" t="s">
        <v>1570</v>
      </c>
      <c r="E1199" s="26" t="s">
        <v>1558</v>
      </c>
      <c r="F1199" s="26" t="s">
        <v>1558</v>
      </c>
      <c r="G1199" s="26" t="s">
        <v>1576</v>
      </c>
      <c r="H1199" s="26" t="s">
        <v>1561</v>
      </c>
      <c r="I1199" s="26" t="s">
        <v>1569</v>
      </c>
      <c r="J1199" s="26" t="s">
        <v>1564</v>
      </c>
      <c r="K1199" s="21" t="str">
        <f>IF(Tabela813[[#This Row],[C]]&lt;&gt;"",IF(Tabela813[[#This Row],[RED]]&lt;&gt;"",(Tabela813[[#This Row],[RED]] &amp; "."),"") &amp; CONCATENATE(Tabela813[[#This Row],[C]],".",Tabela813[[#This Row],[O]],".",Tabela813[[#This Row],[E]],".",Tabela813[[#This Row],[D1]],".",Tabela813[[#This Row],[D2]],".",Tabela813[[#This Row],[D3]],".",Tabela813[[#This Row],[T]],".",Tabela813[[#This Row],[D4]]),"")</f>
        <v>1.9.1.1.07.0.5.00</v>
      </c>
      <c r="L1199" s="27" t="s">
        <v>3908</v>
      </c>
      <c r="M1199" s="21" t="str">
        <f t="shared" si="18"/>
        <v>A</v>
      </c>
      <c r="N1199" s="21">
        <f>IF(VALUE(Tabela813[[#This Row],[RED]]) &gt; 0,1,0) + IF(VALUE(J1199)&gt;0,8,IF(VALUE(I1199)&gt;0,7,IF(VALUE(H1199)&gt;0,6,IF(VALUE(G1199)&gt;0,5,IF(VALUE(F1199)&gt;0,4,IF(VALUE(E1199)&gt;0,3,IF(VALUE(D1199)&gt;0,2,1)))))))</f>
        <v>7</v>
      </c>
      <c r="O1199" s="26" t="s">
        <v>51</v>
      </c>
      <c r="P1199" s="1" t="s">
        <v>509</v>
      </c>
      <c r="Q1199" s="1"/>
      <c r="R1199" s="21"/>
      <c r="S1199" s="7" t="str">
        <f>Tabela813[[#This Row],[NR]]&amp;" - "&amp;Tabela813[[#This Row],[Especificação]]</f>
        <v>1.9.1.1.07.0.5.00 - Multas Aplicadas Pelos Tribunais de Contas - Multas</v>
      </c>
      <c r="T1199" s="7" t="str">
        <f>Tabela813[[#This Row],[NR]]&amp;" - "&amp;Tabela813[[#This Row],[Especificação]]</f>
        <v>1.9.1.1.07.0.5.00 - Multas Aplicadas Pelos Tribunais de Contas - Multas</v>
      </c>
      <c r="U1199" s="7" t="str">
        <f>Tabela813[[#This Row],[NR]]&amp; " - "&amp;Tabela813[[#This Row],[Especificação]]</f>
        <v>1.9.1.1.07.0.5.00 - Multas Aplicadas Pelos Tribunais de Contas - Multas</v>
      </c>
    </row>
    <row r="1200" spans="1:21" x14ac:dyDescent="0.25">
      <c r="A1200" s="84"/>
      <c r="B1200" s="73"/>
      <c r="C1200" s="26" t="s">
        <v>1558</v>
      </c>
      <c r="D1200" s="26" t="s">
        <v>1570</v>
      </c>
      <c r="E1200" s="26" t="s">
        <v>1558</v>
      </c>
      <c r="F1200" s="26" t="s">
        <v>1558</v>
      </c>
      <c r="G1200" s="26" t="s">
        <v>1576</v>
      </c>
      <c r="H1200" s="26" t="s">
        <v>1561</v>
      </c>
      <c r="I1200" s="26" t="s">
        <v>1563</v>
      </c>
      <c r="J1200" s="26" t="s">
        <v>1564</v>
      </c>
      <c r="K1200" s="21" t="str">
        <f>IF(Tabela813[[#This Row],[C]]&lt;&gt;"",IF(Tabela813[[#This Row],[RED]]&lt;&gt;"",(Tabela813[[#This Row],[RED]] &amp; "."),"") &amp; CONCATENATE(Tabela813[[#This Row],[C]],".",Tabela813[[#This Row],[O]],".",Tabela813[[#This Row],[E]],".",Tabela813[[#This Row],[D1]],".",Tabela813[[#This Row],[D2]],".",Tabela813[[#This Row],[D3]],".",Tabela813[[#This Row],[T]],".",Tabela813[[#This Row],[D4]]),"")</f>
        <v>1.9.1.1.07.0.6.00</v>
      </c>
      <c r="L1200" s="27" t="s">
        <v>3909</v>
      </c>
      <c r="M1200" s="21" t="str">
        <f t="shared" si="18"/>
        <v>A</v>
      </c>
      <c r="N1200" s="21">
        <f>IF(VALUE(Tabela813[[#This Row],[RED]]) &gt; 0,1,0) + IF(VALUE(J1200)&gt;0,8,IF(VALUE(I1200)&gt;0,7,IF(VALUE(H1200)&gt;0,6,IF(VALUE(G1200)&gt;0,5,IF(VALUE(F1200)&gt;0,4,IF(VALUE(E1200)&gt;0,3,IF(VALUE(D1200)&gt;0,2,1)))))))</f>
        <v>7</v>
      </c>
      <c r="O1200" s="26" t="s">
        <v>51</v>
      </c>
      <c r="P1200" s="1" t="s">
        <v>509</v>
      </c>
      <c r="Q1200" s="1"/>
      <c r="R1200" s="21"/>
      <c r="S1200" s="7" t="str">
        <f>Tabela813[[#This Row],[NR]]&amp;" - "&amp;Tabela813[[#This Row],[Especificação]]</f>
        <v>1.9.1.1.07.0.6.00 - Multas Aplicadas Pelos Tribunais de Contas - Juros de Mora</v>
      </c>
      <c r="T1200" s="7" t="str">
        <f>Tabela813[[#This Row],[NR]]&amp;" - "&amp;Tabela813[[#This Row],[Especificação]]</f>
        <v>1.9.1.1.07.0.6.00 - Multas Aplicadas Pelos Tribunais de Contas - Juros de Mora</v>
      </c>
      <c r="U1200" s="7" t="str">
        <f>Tabela813[[#This Row],[NR]]&amp; " - "&amp;Tabela813[[#This Row],[Especificação]]</f>
        <v>1.9.1.1.07.0.6.00 - Multas Aplicadas Pelos Tribunais de Contas - Juros de Mora</v>
      </c>
    </row>
    <row r="1201" spans="1:21" ht="30" x14ac:dyDescent="0.25">
      <c r="A1201" s="84"/>
      <c r="B1201" s="73"/>
      <c r="C1201" s="26" t="s">
        <v>1558</v>
      </c>
      <c r="D1201" s="26" t="s">
        <v>1570</v>
      </c>
      <c r="E1201" s="26" t="s">
        <v>1558</v>
      </c>
      <c r="F1201" s="26" t="s">
        <v>1558</v>
      </c>
      <c r="G1201" s="26" t="s">
        <v>1576</v>
      </c>
      <c r="H1201" s="26" t="s">
        <v>1561</v>
      </c>
      <c r="I1201" s="26" t="s">
        <v>1565</v>
      </c>
      <c r="J1201" s="26" t="s">
        <v>1564</v>
      </c>
      <c r="K1201" s="21" t="str">
        <f>IF(Tabela813[[#This Row],[C]]&lt;&gt;"",IF(Tabela813[[#This Row],[RED]]&lt;&gt;"",(Tabela813[[#This Row],[RED]] &amp; "."),"") &amp; CONCATENATE(Tabela813[[#This Row],[C]],".",Tabela813[[#This Row],[O]],".",Tabela813[[#This Row],[E]],".",Tabela813[[#This Row],[D1]],".",Tabela813[[#This Row],[D2]],".",Tabela813[[#This Row],[D3]],".",Tabela813[[#This Row],[T]],".",Tabela813[[#This Row],[D4]]),"")</f>
        <v>1.9.1.1.07.0.7.00</v>
      </c>
      <c r="L1201" s="27" t="s">
        <v>3910</v>
      </c>
      <c r="M1201" s="21" t="str">
        <f t="shared" si="18"/>
        <v>A</v>
      </c>
      <c r="N1201" s="21">
        <f>IF(VALUE(Tabela813[[#This Row],[RED]]) &gt; 0,1,0) + IF(VALUE(J1201)&gt;0,8,IF(VALUE(I1201)&gt;0,7,IF(VALUE(H1201)&gt;0,6,IF(VALUE(G1201)&gt;0,5,IF(VALUE(F1201)&gt;0,4,IF(VALUE(E1201)&gt;0,3,IF(VALUE(D1201)&gt;0,2,1)))))))</f>
        <v>7</v>
      </c>
      <c r="O1201" s="26" t="s">
        <v>51</v>
      </c>
      <c r="P1201" s="1" t="s">
        <v>509</v>
      </c>
      <c r="Q1201" s="1"/>
      <c r="R1201" s="21"/>
      <c r="S1201" s="7" t="str">
        <f>Tabela813[[#This Row],[NR]]&amp;" - "&amp;Tabela813[[#This Row],[Especificação]]</f>
        <v>1.9.1.1.07.0.7.00 - Multas Aplicadas Pelos Tribunais de Contas - Dívida Ativa - Multas da Dívida Ativa</v>
      </c>
      <c r="T1201" s="7" t="str">
        <f>Tabela813[[#This Row],[NR]]&amp;" - "&amp;Tabela813[[#This Row],[Especificação]]</f>
        <v>1.9.1.1.07.0.7.00 - Multas Aplicadas Pelos Tribunais de Contas - Dívida Ativa - Multas da Dívida Ativa</v>
      </c>
      <c r="U1201" s="7" t="str">
        <f>Tabela813[[#This Row],[NR]]&amp; " - "&amp;Tabela813[[#This Row],[Especificação]]</f>
        <v>1.9.1.1.07.0.7.00 - Multas Aplicadas Pelos Tribunais de Contas - Dívida Ativa - Multas da Dívida Ativa</v>
      </c>
    </row>
    <row r="1202" spans="1:21" x14ac:dyDescent="0.25">
      <c r="A1202" s="84"/>
      <c r="B1202" s="73"/>
      <c r="C1202" s="26" t="s">
        <v>1558</v>
      </c>
      <c r="D1202" s="26" t="s">
        <v>1570</v>
      </c>
      <c r="E1202" s="26" t="s">
        <v>1558</v>
      </c>
      <c r="F1202" s="26" t="s">
        <v>1558</v>
      </c>
      <c r="G1202" s="26" t="s">
        <v>1576</v>
      </c>
      <c r="H1202" s="26" t="s">
        <v>1561</v>
      </c>
      <c r="I1202" s="26" t="s">
        <v>1566</v>
      </c>
      <c r="J1202" s="26" t="s">
        <v>1564</v>
      </c>
      <c r="K1202" s="21" t="str">
        <f>IF(Tabela813[[#This Row],[C]]&lt;&gt;"",IF(Tabela813[[#This Row],[RED]]&lt;&gt;"",(Tabela813[[#This Row],[RED]] &amp; "."),"") &amp; CONCATENATE(Tabela813[[#This Row],[C]],".",Tabela813[[#This Row],[O]],".",Tabela813[[#This Row],[E]],".",Tabela813[[#This Row],[D1]],".",Tabela813[[#This Row],[D2]],".",Tabela813[[#This Row],[D3]],".",Tabela813[[#This Row],[T]],".",Tabela813[[#This Row],[D4]]),"")</f>
        <v>1.9.1.1.07.0.8.00</v>
      </c>
      <c r="L1202" s="27" t="s">
        <v>3911</v>
      </c>
      <c r="M1202" s="21" t="str">
        <f t="shared" si="18"/>
        <v>A</v>
      </c>
      <c r="N1202" s="21">
        <f>IF(VALUE(Tabela813[[#This Row],[RED]]) &gt; 0,1,0) + IF(VALUE(J1202)&gt;0,8,IF(VALUE(I1202)&gt;0,7,IF(VALUE(H1202)&gt;0,6,IF(VALUE(G1202)&gt;0,5,IF(VALUE(F1202)&gt;0,4,IF(VALUE(E1202)&gt;0,3,IF(VALUE(D1202)&gt;0,2,1)))))))</f>
        <v>7</v>
      </c>
      <c r="O1202" s="26" t="s">
        <v>51</v>
      </c>
      <c r="P1202" s="1" t="s">
        <v>509</v>
      </c>
      <c r="Q1202" s="1"/>
      <c r="R1202" s="21"/>
      <c r="S1202" s="7" t="str">
        <f>Tabela813[[#This Row],[NR]]&amp;" - "&amp;Tabela813[[#This Row],[Especificação]]</f>
        <v>1.9.1.1.07.0.8.00 - Multas Aplicadas Pelos Tribunais de Contas - Juros de Mora da Dívida Ativa</v>
      </c>
      <c r="T1202" s="7" t="str">
        <f>Tabela813[[#This Row],[NR]]&amp;" - "&amp;Tabela813[[#This Row],[Especificação]]</f>
        <v>1.9.1.1.07.0.8.00 - Multas Aplicadas Pelos Tribunais de Contas - Juros de Mora da Dívida Ativa</v>
      </c>
      <c r="U1202" s="7" t="str">
        <f>Tabela813[[#This Row],[NR]]&amp; " - "&amp;Tabela813[[#This Row],[Especificação]]</f>
        <v>1.9.1.1.07.0.8.00 - Multas Aplicadas Pelos Tribunais de Contas - Juros de Mora da Dívida Ativa</v>
      </c>
    </row>
    <row r="1203" spans="1:21" x14ac:dyDescent="0.25">
      <c r="A1203" s="84"/>
      <c r="B1203" s="73"/>
      <c r="C1203" s="26" t="s">
        <v>1558</v>
      </c>
      <c r="D1203" s="26" t="s">
        <v>1570</v>
      </c>
      <c r="E1203" s="26" t="s">
        <v>1558</v>
      </c>
      <c r="F1203" s="26" t="s">
        <v>1558</v>
      </c>
      <c r="G1203" s="26" t="s">
        <v>1577</v>
      </c>
      <c r="H1203" s="26" t="s">
        <v>1561</v>
      </c>
      <c r="I1203" s="26" t="s">
        <v>1561</v>
      </c>
      <c r="J1203" s="26" t="s">
        <v>1564</v>
      </c>
      <c r="K1203" s="21" t="str">
        <f>IF(Tabela813[[#This Row],[C]]&lt;&gt;"",IF(Tabela813[[#This Row],[RED]]&lt;&gt;"",(Tabela813[[#This Row],[RED]] &amp; "."),"") &amp; CONCATENATE(Tabela813[[#This Row],[C]],".",Tabela813[[#This Row],[O]],".",Tabela813[[#This Row],[E]],".",Tabela813[[#This Row],[D1]],".",Tabela813[[#This Row],[D2]],".",Tabela813[[#This Row],[D3]],".",Tabela813[[#This Row],[T]],".",Tabela813[[#This Row],[D4]]),"")</f>
        <v>1.9.1.1.08.0.0.00</v>
      </c>
      <c r="L1203" s="27" t="s">
        <v>510</v>
      </c>
      <c r="M1203" s="21" t="str">
        <f t="shared" si="18"/>
        <v>S</v>
      </c>
      <c r="N1203" s="21">
        <f>IF(VALUE(Tabela813[[#This Row],[RED]]) &gt; 0,1,0) + IF(VALUE(J1203)&gt;0,8,IF(VALUE(I1203)&gt;0,7,IF(VALUE(H1203)&gt;0,6,IF(VALUE(G1203)&gt;0,5,IF(VALUE(F1203)&gt;0,4,IF(VALUE(E1203)&gt;0,3,IF(VALUE(D1203)&gt;0,2,1)))))))</f>
        <v>5</v>
      </c>
      <c r="O1203" s="26" t="s">
        <v>51</v>
      </c>
      <c r="P1203" s="1" t="s">
        <v>511</v>
      </c>
      <c r="Q1203" s="1"/>
      <c r="R1203" s="21"/>
      <c r="S1203" s="7" t="str">
        <f>Tabela813[[#This Row],[NR]]&amp;" - "&amp;Tabela813[[#This Row],[Especificação]]</f>
        <v>1.9.1.1.08.0.0.00 - Multas Decorrentes de Sentenças Judiciais</v>
      </c>
      <c r="T1203" s="7" t="str">
        <f>Tabela813[[#This Row],[NR]]&amp;" - "&amp;Tabela813[[#This Row],[Especificação]]</f>
        <v>1.9.1.1.08.0.0.00 - Multas Decorrentes de Sentenças Judiciais</v>
      </c>
      <c r="U1203" s="7" t="str">
        <f>Tabela813[[#This Row],[NR]]&amp; " - "&amp;Tabela813[[#This Row],[Especificação]]</f>
        <v>1.9.1.1.08.0.0.00 - Multas Decorrentes de Sentenças Judiciais</v>
      </c>
    </row>
    <row r="1204" spans="1:21" x14ac:dyDescent="0.25">
      <c r="A1204" s="84"/>
      <c r="B1204" s="73"/>
      <c r="C1204" s="26" t="s">
        <v>1558</v>
      </c>
      <c r="D1204" s="26" t="s">
        <v>1570</v>
      </c>
      <c r="E1204" s="26" t="s">
        <v>1558</v>
      </c>
      <c r="F1204" s="26" t="s">
        <v>1558</v>
      </c>
      <c r="G1204" s="26" t="s">
        <v>1577</v>
      </c>
      <c r="H1204" s="26" t="s">
        <v>1561</v>
      </c>
      <c r="I1204" s="26" t="s">
        <v>1558</v>
      </c>
      <c r="J1204" s="26" t="s">
        <v>1564</v>
      </c>
      <c r="K1204" s="21" t="str">
        <f>IF(Tabela813[[#This Row],[C]]&lt;&gt;"",IF(Tabela813[[#This Row],[RED]]&lt;&gt;"",(Tabela813[[#This Row],[RED]] &amp; "."),"") &amp; CONCATENATE(Tabela813[[#This Row],[C]],".",Tabela813[[#This Row],[O]],".",Tabela813[[#This Row],[E]],".",Tabela813[[#This Row],[D1]],".",Tabela813[[#This Row],[D2]],".",Tabela813[[#This Row],[D3]],".",Tabela813[[#This Row],[T]],".",Tabela813[[#This Row],[D4]]),"")</f>
        <v>1.9.1.1.08.0.1.00</v>
      </c>
      <c r="L1204" s="27" t="s">
        <v>1402</v>
      </c>
      <c r="M1204" s="21" t="str">
        <f t="shared" si="18"/>
        <v>A</v>
      </c>
      <c r="N1204" s="21">
        <f>IF(VALUE(Tabela813[[#This Row],[RED]]) &gt; 0,1,0) + IF(VALUE(J1204)&gt;0,8,IF(VALUE(I1204)&gt;0,7,IF(VALUE(H1204)&gt;0,6,IF(VALUE(G1204)&gt;0,5,IF(VALUE(F1204)&gt;0,4,IF(VALUE(E1204)&gt;0,3,IF(VALUE(D1204)&gt;0,2,1)))))))</f>
        <v>7</v>
      </c>
      <c r="O1204" s="26" t="s">
        <v>51</v>
      </c>
      <c r="P1204" s="1" t="s">
        <v>511</v>
      </c>
      <c r="Q1204" s="1"/>
      <c r="R1204" s="21"/>
      <c r="S1204" s="7" t="str">
        <f>Tabela813[[#This Row],[NR]]&amp;" - "&amp;Tabela813[[#This Row],[Especificação]]</f>
        <v>1.9.1.1.08.0.1.00 - Multas Decorrentes de Sentenças Judiciais - Principal</v>
      </c>
      <c r="T1204" s="7" t="str">
        <f>Tabela813[[#This Row],[NR]]&amp;" - "&amp;Tabela813[[#This Row],[Especificação]]</f>
        <v>1.9.1.1.08.0.1.00 - Multas Decorrentes de Sentenças Judiciais - Principal</v>
      </c>
      <c r="U1204" s="7" t="str">
        <f>Tabela813[[#This Row],[NR]]&amp; " - "&amp;Tabela813[[#This Row],[Especificação]]</f>
        <v>1.9.1.1.08.0.1.00 - Multas Decorrentes de Sentenças Judiciais - Principal</v>
      </c>
    </row>
    <row r="1205" spans="1:21" x14ac:dyDescent="0.25">
      <c r="A1205" s="84"/>
      <c r="B1205" s="73"/>
      <c r="C1205" s="26" t="s">
        <v>1558</v>
      </c>
      <c r="D1205" s="26" t="s">
        <v>1570</v>
      </c>
      <c r="E1205" s="26" t="s">
        <v>1558</v>
      </c>
      <c r="F1205" s="26" t="s">
        <v>1558</v>
      </c>
      <c r="G1205" s="26" t="s">
        <v>1577</v>
      </c>
      <c r="H1205" s="26" t="s">
        <v>1561</v>
      </c>
      <c r="I1205" s="26" t="s">
        <v>1567</v>
      </c>
      <c r="J1205" s="26" t="s">
        <v>1564</v>
      </c>
      <c r="K1205" s="21" t="str">
        <f>IF(Tabela813[[#This Row],[C]]&lt;&gt;"",IF(Tabela813[[#This Row],[RED]]&lt;&gt;"",(Tabela813[[#This Row],[RED]] &amp; "."),"") &amp; CONCATENATE(Tabela813[[#This Row],[C]],".",Tabela813[[#This Row],[O]],".",Tabela813[[#This Row],[E]],".",Tabela813[[#This Row],[D1]],".",Tabela813[[#This Row],[D2]],".",Tabela813[[#This Row],[D3]],".",Tabela813[[#This Row],[T]],".",Tabela813[[#This Row],[D4]]),"")</f>
        <v>1.9.1.1.08.0.2.00</v>
      </c>
      <c r="L1205" s="27" t="s">
        <v>1403</v>
      </c>
      <c r="M1205" s="21" t="str">
        <f t="shared" si="18"/>
        <v>A</v>
      </c>
      <c r="N1205" s="21">
        <f>IF(VALUE(Tabela813[[#This Row],[RED]]) &gt; 0,1,0) + IF(VALUE(J1205)&gt;0,8,IF(VALUE(I1205)&gt;0,7,IF(VALUE(H1205)&gt;0,6,IF(VALUE(G1205)&gt;0,5,IF(VALUE(F1205)&gt;0,4,IF(VALUE(E1205)&gt;0,3,IF(VALUE(D1205)&gt;0,2,1)))))))</f>
        <v>7</v>
      </c>
      <c r="O1205" s="26" t="s">
        <v>51</v>
      </c>
      <c r="P1205" s="1" t="s">
        <v>511</v>
      </c>
      <c r="Q1205" s="1"/>
      <c r="R1205" s="21"/>
      <c r="S1205" s="7" t="str">
        <f>Tabela813[[#This Row],[NR]]&amp;" - "&amp;Tabela813[[#This Row],[Especificação]]</f>
        <v>1.9.1.1.08.0.2.00 - Multas Decorrentes de Sentenças Judiciais - Multas e Juros de Mora</v>
      </c>
      <c r="T1205" s="7" t="str">
        <f>Tabela813[[#This Row],[NR]]&amp;" - "&amp;Tabela813[[#This Row],[Especificação]]</f>
        <v>1.9.1.1.08.0.2.00 - Multas Decorrentes de Sentenças Judiciais - Multas e Juros de Mora</v>
      </c>
      <c r="U1205" s="7" t="str">
        <f>Tabela813[[#This Row],[NR]]&amp; " - "&amp;Tabela813[[#This Row],[Especificação]]</f>
        <v>1.9.1.1.08.0.2.00 - Multas Decorrentes de Sentenças Judiciais - Multas e Juros de Mora</v>
      </c>
    </row>
    <row r="1206" spans="1:21" x14ac:dyDescent="0.25">
      <c r="A1206" s="84"/>
      <c r="B1206" s="73"/>
      <c r="C1206" s="26" t="s">
        <v>1558</v>
      </c>
      <c r="D1206" s="26" t="s">
        <v>1570</v>
      </c>
      <c r="E1206" s="26" t="s">
        <v>1558</v>
      </c>
      <c r="F1206" s="26" t="s">
        <v>1558</v>
      </c>
      <c r="G1206" s="26" t="s">
        <v>1577</v>
      </c>
      <c r="H1206" s="26" t="s">
        <v>1561</v>
      </c>
      <c r="I1206" s="26" t="s">
        <v>1559</v>
      </c>
      <c r="J1206" s="26" t="s">
        <v>1564</v>
      </c>
      <c r="K1206" s="21" t="str">
        <f>IF(Tabela813[[#This Row],[C]]&lt;&gt;"",IF(Tabela813[[#This Row],[RED]]&lt;&gt;"",(Tabela813[[#This Row],[RED]] &amp; "."),"") &amp; CONCATENATE(Tabela813[[#This Row],[C]],".",Tabela813[[#This Row],[O]],".",Tabela813[[#This Row],[E]],".",Tabela813[[#This Row],[D1]],".",Tabela813[[#This Row],[D2]],".",Tabela813[[#This Row],[D3]],".",Tabela813[[#This Row],[T]],".",Tabela813[[#This Row],[D4]]),"")</f>
        <v>1.9.1.1.08.0.3.00</v>
      </c>
      <c r="L1206" s="27" t="s">
        <v>1404</v>
      </c>
      <c r="M1206" s="21" t="str">
        <f t="shared" si="18"/>
        <v>A</v>
      </c>
      <c r="N1206" s="21">
        <f>IF(VALUE(Tabela813[[#This Row],[RED]]) &gt; 0,1,0) + IF(VALUE(J1206)&gt;0,8,IF(VALUE(I1206)&gt;0,7,IF(VALUE(H1206)&gt;0,6,IF(VALUE(G1206)&gt;0,5,IF(VALUE(F1206)&gt;0,4,IF(VALUE(E1206)&gt;0,3,IF(VALUE(D1206)&gt;0,2,1)))))))</f>
        <v>7</v>
      </c>
      <c r="O1206" s="26" t="s">
        <v>51</v>
      </c>
      <c r="P1206" s="1" t="s">
        <v>511</v>
      </c>
      <c r="Q1206" s="1"/>
      <c r="R1206" s="21"/>
      <c r="S1206" s="7" t="str">
        <f>Tabela813[[#This Row],[NR]]&amp;" - "&amp;Tabela813[[#This Row],[Especificação]]</f>
        <v>1.9.1.1.08.0.3.00 - Multas Decorrentes de Sentenças Judiciais - Dívida Ativa</v>
      </c>
      <c r="T1206" s="7" t="str">
        <f>Tabela813[[#This Row],[NR]]&amp;" - "&amp;Tabela813[[#This Row],[Especificação]]</f>
        <v>1.9.1.1.08.0.3.00 - Multas Decorrentes de Sentenças Judiciais - Dívida Ativa</v>
      </c>
      <c r="U1206" s="7" t="str">
        <f>Tabela813[[#This Row],[NR]]&amp; " - "&amp;Tabela813[[#This Row],[Especificação]]</f>
        <v>1.9.1.1.08.0.3.00 - Multas Decorrentes de Sentenças Judiciais - Dívida Ativa</v>
      </c>
    </row>
    <row r="1207" spans="1:21" ht="30" x14ac:dyDescent="0.25">
      <c r="A1207" s="84"/>
      <c r="B1207" s="73"/>
      <c r="C1207" s="26" t="s">
        <v>1558</v>
      </c>
      <c r="D1207" s="26" t="s">
        <v>1570</v>
      </c>
      <c r="E1207" s="26" t="s">
        <v>1558</v>
      </c>
      <c r="F1207" s="26" t="s">
        <v>1558</v>
      </c>
      <c r="G1207" s="26" t="s">
        <v>1577</v>
      </c>
      <c r="H1207" s="26" t="s">
        <v>1561</v>
      </c>
      <c r="I1207" s="26" t="s">
        <v>1568</v>
      </c>
      <c r="J1207" s="26" t="s">
        <v>1564</v>
      </c>
      <c r="K1207" s="21" t="str">
        <f>IF(Tabela813[[#This Row],[C]]&lt;&gt;"",IF(Tabela813[[#This Row],[RED]]&lt;&gt;"",(Tabela813[[#This Row],[RED]] &amp; "."),"") &amp; CONCATENATE(Tabela813[[#This Row],[C]],".",Tabela813[[#This Row],[O]],".",Tabela813[[#This Row],[E]],".",Tabela813[[#This Row],[D1]],".",Tabela813[[#This Row],[D2]],".",Tabela813[[#This Row],[D3]],".",Tabela813[[#This Row],[T]],".",Tabela813[[#This Row],[D4]]),"")</f>
        <v>1.9.1.1.08.0.4.00</v>
      </c>
      <c r="L1207" s="27" t="s">
        <v>1405</v>
      </c>
      <c r="M1207" s="21" t="str">
        <f t="shared" si="18"/>
        <v>A</v>
      </c>
      <c r="N1207" s="21">
        <f>IF(VALUE(Tabela813[[#This Row],[RED]]) &gt; 0,1,0) + IF(VALUE(J1207)&gt;0,8,IF(VALUE(I1207)&gt;0,7,IF(VALUE(H1207)&gt;0,6,IF(VALUE(G1207)&gt;0,5,IF(VALUE(F1207)&gt;0,4,IF(VALUE(E1207)&gt;0,3,IF(VALUE(D1207)&gt;0,2,1)))))))</f>
        <v>7</v>
      </c>
      <c r="O1207" s="26" t="s">
        <v>51</v>
      </c>
      <c r="P1207" s="1" t="s">
        <v>511</v>
      </c>
      <c r="Q1207" s="1"/>
      <c r="R1207" s="21"/>
      <c r="S1207" s="7" t="str">
        <f>Tabela813[[#This Row],[NR]]&amp;" - "&amp;Tabela813[[#This Row],[Especificação]]</f>
        <v>1.9.1.1.08.0.4.00 - Multas Decorrentes de Sentenças Judiciais - Dívida Ativa - Multas e Juros de Mora da Dívida Ativa</v>
      </c>
      <c r="T1207" s="7" t="str">
        <f>Tabela813[[#This Row],[NR]]&amp;" - "&amp;Tabela813[[#This Row],[Especificação]]</f>
        <v>1.9.1.1.08.0.4.00 - Multas Decorrentes de Sentenças Judiciais - Dívida Ativa - Multas e Juros de Mora da Dívida Ativa</v>
      </c>
      <c r="U1207" s="7" t="str">
        <f>Tabela813[[#This Row],[NR]]&amp; " - "&amp;Tabela813[[#This Row],[Especificação]]</f>
        <v>1.9.1.1.08.0.4.00 - Multas Decorrentes de Sentenças Judiciais - Dívida Ativa - Multas e Juros de Mora da Dívida Ativa</v>
      </c>
    </row>
    <row r="1208" spans="1:21" x14ac:dyDescent="0.25">
      <c r="A1208" s="84"/>
      <c r="B1208" s="73"/>
      <c r="C1208" s="26" t="s">
        <v>1558</v>
      </c>
      <c r="D1208" s="26" t="s">
        <v>1570</v>
      </c>
      <c r="E1208" s="26" t="s">
        <v>1558</v>
      </c>
      <c r="F1208" s="26" t="s">
        <v>1558</v>
      </c>
      <c r="G1208" s="26" t="s">
        <v>1577</v>
      </c>
      <c r="H1208" s="26" t="s">
        <v>1561</v>
      </c>
      <c r="I1208" s="26" t="s">
        <v>1569</v>
      </c>
      <c r="J1208" s="26" t="s">
        <v>1564</v>
      </c>
      <c r="K1208" s="21" t="str">
        <f>IF(Tabela813[[#This Row],[C]]&lt;&gt;"",IF(Tabela813[[#This Row],[RED]]&lt;&gt;"",(Tabela813[[#This Row],[RED]] &amp; "."),"") &amp; CONCATENATE(Tabela813[[#This Row],[C]],".",Tabela813[[#This Row],[O]],".",Tabela813[[#This Row],[E]],".",Tabela813[[#This Row],[D1]],".",Tabela813[[#This Row],[D2]],".",Tabela813[[#This Row],[D3]],".",Tabela813[[#This Row],[T]],".",Tabela813[[#This Row],[D4]]),"")</f>
        <v>1.9.1.1.08.0.5.00</v>
      </c>
      <c r="L1208" s="27" t="s">
        <v>1406</v>
      </c>
      <c r="M1208" s="21" t="str">
        <f t="shared" si="18"/>
        <v>A</v>
      </c>
      <c r="N1208" s="21">
        <f>IF(VALUE(Tabela813[[#This Row],[RED]]) &gt; 0,1,0) + IF(VALUE(J1208)&gt;0,8,IF(VALUE(I1208)&gt;0,7,IF(VALUE(H1208)&gt;0,6,IF(VALUE(G1208)&gt;0,5,IF(VALUE(F1208)&gt;0,4,IF(VALUE(E1208)&gt;0,3,IF(VALUE(D1208)&gt;0,2,1)))))))</f>
        <v>7</v>
      </c>
      <c r="O1208" s="26" t="s">
        <v>51</v>
      </c>
      <c r="P1208" s="1" t="s">
        <v>511</v>
      </c>
      <c r="Q1208" s="1"/>
      <c r="R1208" s="21"/>
      <c r="S1208" s="7" t="str">
        <f>Tabela813[[#This Row],[NR]]&amp;" - "&amp;Tabela813[[#This Row],[Especificação]]</f>
        <v>1.9.1.1.08.0.5.00 - Multas Decorrentes de Sentenças Judiciais - Multas</v>
      </c>
      <c r="T1208" s="7" t="str">
        <f>Tabela813[[#This Row],[NR]]&amp;" - "&amp;Tabela813[[#This Row],[Especificação]]</f>
        <v>1.9.1.1.08.0.5.00 - Multas Decorrentes de Sentenças Judiciais - Multas</v>
      </c>
      <c r="U1208" s="7" t="str">
        <f>Tabela813[[#This Row],[NR]]&amp; " - "&amp;Tabela813[[#This Row],[Especificação]]</f>
        <v>1.9.1.1.08.0.5.00 - Multas Decorrentes de Sentenças Judiciais - Multas</v>
      </c>
    </row>
    <row r="1209" spans="1:21" x14ac:dyDescent="0.25">
      <c r="A1209" s="84"/>
      <c r="B1209" s="73"/>
      <c r="C1209" s="26" t="s">
        <v>1558</v>
      </c>
      <c r="D1209" s="26" t="s">
        <v>1570</v>
      </c>
      <c r="E1209" s="26" t="s">
        <v>1558</v>
      </c>
      <c r="F1209" s="26" t="s">
        <v>1558</v>
      </c>
      <c r="G1209" s="26" t="s">
        <v>1577</v>
      </c>
      <c r="H1209" s="26" t="s">
        <v>1561</v>
      </c>
      <c r="I1209" s="26" t="s">
        <v>1563</v>
      </c>
      <c r="J1209" s="26" t="s">
        <v>1564</v>
      </c>
      <c r="K1209" s="21" t="str">
        <f>IF(Tabela813[[#This Row],[C]]&lt;&gt;"",IF(Tabela813[[#This Row],[RED]]&lt;&gt;"",(Tabela813[[#This Row],[RED]] &amp; "."),"") &amp; CONCATENATE(Tabela813[[#This Row],[C]],".",Tabela813[[#This Row],[O]],".",Tabela813[[#This Row],[E]],".",Tabela813[[#This Row],[D1]],".",Tabela813[[#This Row],[D2]],".",Tabela813[[#This Row],[D3]],".",Tabela813[[#This Row],[T]],".",Tabela813[[#This Row],[D4]]),"")</f>
        <v>1.9.1.1.08.0.6.00</v>
      </c>
      <c r="L1209" s="27" t="s">
        <v>1407</v>
      </c>
      <c r="M1209" s="21" t="str">
        <f t="shared" si="18"/>
        <v>A</v>
      </c>
      <c r="N1209" s="21">
        <f>IF(VALUE(Tabela813[[#This Row],[RED]]) &gt; 0,1,0) + IF(VALUE(J1209)&gt;0,8,IF(VALUE(I1209)&gt;0,7,IF(VALUE(H1209)&gt;0,6,IF(VALUE(G1209)&gt;0,5,IF(VALUE(F1209)&gt;0,4,IF(VALUE(E1209)&gt;0,3,IF(VALUE(D1209)&gt;0,2,1)))))))</f>
        <v>7</v>
      </c>
      <c r="O1209" s="26" t="s">
        <v>51</v>
      </c>
      <c r="P1209" s="1" t="s">
        <v>511</v>
      </c>
      <c r="Q1209" s="1"/>
      <c r="R1209" s="21"/>
      <c r="S1209" s="7" t="str">
        <f>Tabela813[[#This Row],[NR]]&amp;" - "&amp;Tabela813[[#This Row],[Especificação]]</f>
        <v>1.9.1.1.08.0.6.00 - Multas Decorrentes de Sentenças Judiciais - Juros de Mora</v>
      </c>
      <c r="T1209" s="7" t="str">
        <f>Tabela813[[#This Row],[NR]]&amp;" - "&amp;Tabela813[[#This Row],[Especificação]]</f>
        <v>1.9.1.1.08.0.6.00 - Multas Decorrentes de Sentenças Judiciais - Juros de Mora</v>
      </c>
      <c r="U1209" s="7" t="str">
        <f>Tabela813[[#This Row],[NR]]&amp; " - "&amp;Tabela813[[#This Row],[Especificação]]</f>
        <v>1.9.1.1.08.0.6.00 - Multas Decorrentes de Sentenças Judiciais - Juros de Mora</v>
      </c>
    </row>
    <row r="1210" spans="1:21" ht="30" x14ac:dyDescent="0.25">
      <c r="A1210" s="84"/>
      <c r="B1210" s="73"/>
      <c r="C1210" s="26" t="s">
        <v>1558</v>
      </c>
      <c r="D1210" s="26" t="s">
        <v>1570</v>
      </c>
      <c r="E1210" s="26" t="s">
        <v>1558</v>
      </c>
      <c r="F1210" s="26" t="s">
        <v>1558</v>
      </c>
      <c r="G1210" s="26" t="s">
        <v>1577</v>
      </c>
      <c r="H1210" s="26" t="s">
        <v>1561</v>
      </c>
      <c r="I1210" s="26" t="s">
        <v>1565</v>
      </c>
      <c r="J1210" s="26" t="s">
        <v>1564</v>
      </c>
      <c r="K1210" s="21" t="str">
        <f>IF(Tabela813[[#This Row],[C]]&lt;&gt;"",IF(Tabela813[[#This Row],[RED]]&lt;&gt;"",(Tabela813[[#This Row],[RED]] &amp; "."),"") &amp; CONCATENATE(Tabela813[[#This Row],[C]],".",Tabela813[[#This Row],[O]],".",Tabela813[[#This Row],[E]],".",Tabela813[[#This Row],[D1]],".",Tabela813[[#This Row],[D2]],".",Tabela813[[#This Row],[D3]],".",Tabela813[[#This Row],[T]],".",Tabela813[[#This Row],[D4]]),"")</f>
        <v>1.9.1.1.08.0.7.00</v>
      </c>
      <c r="L1210" s="27" t="s">
        <v>1408</v>
      </c>
      <c r="M1210" s="21" t="str">
        <f t="shared" si="18"/>
        <v>A</v>
      </c>
      <c r="N1210" s="21">
        <f>IF(VALUE(Tabela813[[#This Row],[RED]]) &gt; 0,1,0) + IF(VALUE(J1210)&gt;0,8,IF(VALUE(I1210)&gt;0,7,IF(VALUE(H1210)&gt;0,6,IF(VALUE(G1210)&gt;0,5,IF(VALUE(F1210)&gt;0,4,IF(VALUE(E1210)&gt;0,3,IF(VALUE(D1210)&gt;0,2,1)))))))</f>
        <v>7</v>
      </c>
      <c r="O1210" s="26" t="s">
        <v>51</v>
      </c>
      <c r="P1210" s="1" t="s">
        <v>511</v>
      </c>
      <c r="Q1210" s="1"/>
      <c r="R1210" s="21"/>
      <c r="S1210" s="7" t="str">
        <f>Tabela813[[#This Row],[NR]]&amp;" - "&amp;Tabela813[[#This Row],[Especificação]]</f>
        <v>1.9.1.1.08.0.7.00 - Multas Decorrentes de Sentenças Judiciais - Dívida Ativa - Multas da Dívida Ativa</v>
      </c>
      <c r="T1210" s="7" t="str">
        <f>Tabela813[[#This Row],[NR]]&amp;" - "&amp;Tabela813[[#This Row],[Especificação]]</f>
        <v>1.9.1.1.08.0.7.00 - Multas Decorrentes de Sentenças Judiciais - Dívida Ativa - Multas da Dívida Ativa</v>
      </c>
      <c r="U1210" s="7" t="str">
        <f>Tabela813[[#This Row],[NR]]&amp; " - "&amp;Tabela813[[#This Row],[Especificação]]</f>
        <v>1.9.1.1.08.0.7.00 - Multas Decorrentes de Sentenças Judiciais - Dívida Ativa - Multas da Dívida Ativa</v>
      </c>
    </row>
    <row r="1211" spans="1:21" x14ac:dyDescent="0.25">
      <c r="A1211" s="84"/>
      <c r="B1211" s="73"/>
      <c r="C1211" s="26" t="s">
        <v>1558</v>
      </c>
      <c r="D1211" s="26" t="s">
        <v>1570</v>
      </c>
      <c r="E1211" s="26" t="s">
        <v>1558</v>
      </c>
      <c r="F1211" s="26" t="s">
        <v>1558</v>
      </c>
      <c r="G1211" s="26" t="s">
        <v>1577</v>
      </c>
      <c r="H1211" s="26" t="s">
        <v>1561</v>
      </c>
      <c r="I1211" s="26" t="s">
        <v>1566</v>
      </c>
      <c r="J1211" s="26" t="s">
        <v>1564</v>
      </c>
      <c r="K1211" s="21" t="str">
        <f>IF(Tabela813[[#This Row],[C]]&lt;&gt;"",IF(Tabela813[[#This Row],[RED]]&lt;&gt;"",(Tabela813[[#This Row],[RED]] &amp; "."),"") &amp; CONCATENATE(Tabela813[[#This Row],[C]],".",Tabela813[[#This Row],[O]],".",Tabela813[[#This Row],[E]],".",Tabela813[[#This Row],[D1]],".",Tabela813[[#This Row],[D2]],".",Tabela813[[#This Row],[D3]],".",Tabela813[[#This Row],[T]],".",Tabela813[[#This Row],[D4]]),"")</f>
        <v>1.9.1.1.08.0.8.00</v>
      </c>
      <c r="L1211" s="27" t="s">
        <v>1409</v>
      </c>
      <c r="M1211" s="21" t="str">
        <f t="shared" si="18"/>
        <v>A</v>
      </c>
      <c r="N1211" s="21">
        <f>IF(VALUE(Tabela813[[#This Row],[RED]]) &gt; 0,1,0) + IF(VALUE(J1211)&gt;0,8,IF(VALUE(I1211)&gt;0,7,IF(VALUE(H1211)&gt;0,6,IF(VALUE(G1211)&gt;0,5,IF(VALUE(F1211)&gt;0,4,IF(VALUE(E1211)&gt;0,3,IF(VALUE(D1211)&gt;0,2,1)))))))</f>
        <v>7</v>
      </c>
      <c r="O1211" s="26" t="s">
        <v>51</v>
      </c>
      <c r="P1211" s="1" t="s">
        <v>511</v>
      </c>
      <c r="Q1211" s="1"/>
      <c r="R1211" s="21"/>
      <c r="S1211" s="7" t="str">
        <f>Tabela813[[#This Row],[NR]]&amp;" - "&amp;Tabela813[[#This Row],[Especificação]]</f>
        <v>1.9.1.1.08.0.8.00 - Multas Decorrentes de Sentenças Judiciais - Juros de Mora da Dívida Ativa</v>
      </c>
      <c r="T1211" s="7" t="str">
        <f>Tabela813[[#This Row],[NR]]&amp;" - "&amp;Tabela813[[#This Row],[Especificação]]</f>
        <v>1.9.1.1.08.0.8.00 - Multas Decorrentes de Sentenças Judiciais - Juros de Mora da Dívida Ativa</v>
      </c>
      <c r="U1211" s="7" t="str">
        <f>Tabela813[[#This Row],[NR]]&amp; " - "&amp;Tabela813[[#This Row],[Especificação]]</f>
        <v>1.9.1.1.08.0.8.00 - Multas Decorrentes de Sentenças Judiciais - Juros de Mora da Dívida Ativa</v>
      </c>
    </row>
    <row r="1212" spans="1:21" ht="30" x14ac:dyDescent="0.25">
      <c r="A1212" s="84"/>
      <c r="B1212" s="73"/>
      <c r="C1212" s="26" t="s">
        <v>1558</v>
      </c>
      <c r="D1212" s="26" t="s">
        <v>1570</v>
      </c>
      <c r="E1212" s="26" t="s">
        <v>1558</v>
      </c>
      <c r="F1212" s="26" t="s">
        <v>1558</v>
      </c>
      <c r="G1212" s="26" t="s">
        <v>1578</v>
      </c>
      <c r="H1212" s="26" t="s">
        <v>1561</v>
      </c>
      <c r="I1212" s="26" t="s">
        <v>1561</v>
      </c>
      <c r="J1212" s="26" t="s">
        <v>1564</v>
      </c>
      <c r="K1212" s="21" t="str">
        <f>IF(Tabela813[[#This Row],[C]]&lt;&gt;"",IF(Tabela813[[#This Row],[RED]]&lt;&gt;"",(Tabela813[[#This Row],[RED]] &amp; "."),"") &amp; CONCATENATE(Tabela813[[#This Row],[C]],".",Tabela813[[#This Row],[O]],".",Tabela813[[#This Row],[E]],".",Tabela813[[#This Row],[D1]],".",Tabela813[[#This Row],[D2]],".",Tabela813[[#This Row],[D3]],".",Tabela813[[#This Row],[T]],".",Tabela813[[#This Row],[D4]]),"")</f>
        <v>1.9.1.1.09.0.0.00</v>
      </c>
      <c r="L1212" s="27" t="s">
        <v>512</v>
      </c>
      <c r="M1212" s="21" t="str">
        <f t="shared" si="18"/>
        <v>S</v>
      </c>
      <c r="N1212" s="21">
        <f>IF(VALUE(Tabela813[[#This Row],[RED]]) &gt; 0,1,0) + IF(VALUE(J1212)&gt;0,8,IF(VALUE(I1212)&gt;0,7,IF(VALUE(H1212)&gt;0,6,IF(VALUE(G1212)&gt;0,5,IF(VALUE(F1212)&gt;0,4,IF(VALUE(E1212)&gt;0,3,IF(VALUE(D1212)&gt;0,2,1)))))))</f>
        <v>5</v>
      </c>
      <c r="O1212" s="26" t="s">
        <v>51</v>
      </c>
      <c r="P1212" s="1" t="s">
        <v>513</v>
      </c>
      <c r="Q1212" s="1"/>
      <c r="R1212" s="21"/>
      <c r="S1212" s="7" t="str">
        <f>Tabela813[[#This Row],[NR]]&amp;" - "&amp;Tabela813[[#This Row],[Especificação]]</f>
        <v>1.9.1.1.09.0.0.00 - Multas e Juros Previstos em Contratos</v>
      </c>
      <c r="T1212" s="7" t="str">
        <f>Tabela813[[#This Row],[NR]]&amp;" - "&amp;Tabela813[[#This Row],[Especificação]]</f>
        <v>1.9.1.1.09.0.0.00 - Multas e Juros Previstos em Contratos</v>
      </c>
      <c r="U1212" s="7" t="str">
        <f>Tabela813[[#This Row],[NR]]&amp; " - "&amp;Tabela813[[#This Row],[Especificação]]</f>
        <v>1.9.1.1.09.0.0.00 - Multas e Juros Previstos em Contratos</v>
      </c>
    </row>
    <row r="1213" spans="1:21" ht="30" x14ac:dyDescent="0.25">
      <c r="A1213" s="84"/>
      <c r="B1213" s="73"/>
      <c r="C1213" s="26" t="s">
        <v>1558</v>
      </c>
      <c r="D1213" s="26" t="s">
        <v>1570</v>
      </c>
      <c r="E1213" s="26" t="s">
        <v>1558</v>
      </c>
      <c r="F1213" s="26" t="s">
        <v>1558</v>
      </c>
      <c r="G1213" s="26" t="s">
        <v>1578</v>
      </c>
      <c r="H1213" s="26" t="s">
        <v>1561</v>
      </c>
      <c r="I1213" s="26" t="s">
        <v>1558</v>
      </c>
      <c r="J1213" s="26" t="s">
        <v>1564</v>
      </c>
      <c r="K1213" s="21" t="str">
        <f>IF(Tabela813[[#This Row],[C]]&lt;&gt;"",IF(Tabela813[[#This Row],[RED]]&lt;&gt;"",(Tabela813[[#This Row],[RED]] &amp; "."),"") &amp; CONCATENATE(Tabela813[[#This Row],[C]],".",Tabela813[[#This Row],[O]],".",Tabela813[[#This Row],[E]],".",Tabela813[[#This Row],[D1]],".",Tabela813[[#This Row],[D2]],".",Tabela813[[#This Row],[D3]],".",Tabela813[[#This Row],[T]],".",Tabela813[[#This Row],[D4]]),"")</f>
        <v>1.9.1.1.09.0.1.00</v>
      </c>
      <c r="L1213" s="27" t="s">
        <v>1410</v>
      </c>
      <c r="M1213" s="21" t="str">
        <f t="shared" si="18"/>
        <v>A</v>
      </c>
      <c r="N1213" s="21">
        <f>IF(VALUE(Tabela813[[#This Row],[RED]]) &gt; 0,1,0) + IF(VALUE(J1213)&gt;0,8,IF(VALUE(I1213)&gt;0,7,IF(VALUE(H1213)&gt;0,6,IF(VALUE(G1213)&gt;0,5,IF(VALUE(F1213)&gt;0,4,IF(VALUE(E1213)&gt;0,3,IF(VALUE(D1213)&gt;0,2,1)))))))</f>
        <v>7</v>
      </c>
      <c r="O1213" s="26" t="s">
        <v>51</v>
      </c>
      <c r="P1213" s="1" t="s">
        <v>513</v>
      </c>
      <c r="Q1213" s="1"/>
      <c r="R1213" s="21"/>
      <c r="S1213" s="7" t="str">
        <f>Tabela813[[#This Row],[NR]]&amp;" - "&amp;Tabela813[[#This Row],[Especificação]]</f>
        <v>1.9.1.1.09.0.1.00 - Multas e Juros Previstos em Contratos - Principal</v>
      </c>
      <c r="T1213" s="7" t="str">
        <f>Tabela813[[#This Row],[NR]]&amp;" - "&amp;Tabela813[[#This Row],[Especificação]]</f>
        <v>1.9.1.1.09.0.1.00 - Multas e Juros Previstos em Contratos - Principal</v>
      </c>
      <c r="U1213" s="7" t="str">
        <f>Tabela813[[#This Row],[NR]]&amp; " - "&amp;Tabela813[[#This Row],[Especificação]]</f>
        <v>1.9.1.1.09.0.1.00 - Multas e Juros Previstos em Contratos - Principal</v>
      </c>
    </row>
    <row r="1214" spans="1:21" ht="30" x14ac:dyDescent="0.25">
      <c r="A1214" s="84"/>
      <c r="B1214" s="73"/>
      <c r="C1214" s="26" t="s">
        <v>1558</v>
      </c>
      <c r="D1214" s="26" t="s">
        <v>1570</v>
      </c>
      <c r="E1214" s="26" t="s">
        <v>1558</v>
      </c>
      <c r="F1214" s="26" t="s">
        <v>1558</v>
      </c>
      <c r="G1214" s="26" t="s">
        <v>1578</v>
      </c>
      <c r="H1214" s="26" t="s">
        <v>1561</v>
      </c>
      <c r="I1214" s="26" t="s">
        <v>1567</v>
      </c>
      <c r="J1214" s="26" t="s">
        <v>1564</v>
      </c>
      <c r="K1214" s="21" t="str">
        <f>IF(Tabela813[[#This Row],[C]]&lt;&gt;"",IF(Tabela813[[#This Row],[RED]]&lt;&gt;"",(Tabela813[[#This Row],[RED]] &amp; "."),"") &amp; CONCATENATE(Tabela813[[#This Row],[C]],".",Tabela813[[#This Row],[O]],".",Tabela813[[#This Row],[E]],".",Tabela813[[#This Row],[D1]],".",Tabela813[[#This Row],[D2]],".",Tabela813[[#This Row],[D3]],".",Tabela813[[#This Row],[T]],".",Tabela813[[#This Row],[D4]]),"")</f>
        <v>1.9.1.1.09.0.2.00</v>
      </c>
      <c r="L1214" s="27" t="s">
        <v>1411</v>
      </c>
      <c r="M1214" s="21" t="str">
        <f t="shared" si="18"/>
        <v>A</v>
      </c>
      <c r="N1214" s="21">
        <f>IF(VALUE(Tabela813[[#This Row],[RED]]) &gt; 0,1,0) + IF(VALUE(J1214)&gt;0,8,IF(VALUE(I1214)&gt;0,7,IF(VALUE(H1214)&gt;0,6,IF(VALUE(G1214)&gt;0,5,IF(VALUE(F1214)&gt;0,4,IF(VALUE(E1214)&gt;0,3,IF(VALUE(D1214)&gt;0,2,1)))))))</f>
        <v>7</v>
      </c>
      <c r="O1214" s="26" t="s">
        <v>51</v>
      </c>
      <c r="P1214" s="1" t="s">
        <v>513</v>
      </c>
      <c r="Q1214" s="1"/>
      <c r="R1214" s="21"/>
      <c r="S1214" s="7" t="str">
        <f>Tabela813[[#This Row],[NR]]&amp;" - "&amp;Tabela813[[#This Row],[Especificação]]</f>
        <v>1.9.1.1.09.0.2.00 - Multas e Juros Previstos em Contratos - Multas e Juros de Mora</v>
      </c>
      <c r="T1214" s="7" t="str">
        <f>Tabela813[[#This Row],[NR]]&amp;" - "&amp;Tabela813[[#This Row],[Especificação]]</f>
        <v>1.9.1.1.09.0.2.00 - Multas e Juros Previstos em Contratos - Multas e Juros de Mora</v>
      </c>
      <c r="U1214" s="7" t="str">
        <f>Tabela813[[#This Row],[NR]]&amp; " - "&amp;Tabela813[[#This Row],[Especificação]]</f>
        <v>1.9.1.1.09.0.2.00 - Multas e Juros Previstos em Contratos - Multas e Juros de Mora</v>
      </c>
    </row>
    <row r="1215" spans="1:21" ht="30" x14ac:dyDescent="0.25">
      <c r="A1215" s="84"/>
      <c r="B1215" s="73"/>
      <c r="C1215" s="26" t="s">
        <v>1558</v>
      </c>
      <c r="D1215" s="26" t="s">
        <v>1570</v>
      </c>
      <c r="E1215" s="26" t="s">
        <v>1558</v>
      </c>
      <c r="F1215" s="26" t="s">
        <v>1558</v>
      </c>
      <c r="G1215" s="26" t="s">
        <v>1578</v>
      </c>
      <c r="H1215" s="26" t="s">
        <v>1561</v>
      </c>
      <c r="I1215" s="26" t="s">
        <v>1559</v>
      </c>
      <c r="J1215" s="26" t="s">
        <v>1564</v>
      </c>
      <c r="K1215" s="21" t="str">
        <f>IF(Tabela813[[#This Row],[C]]&lt;&gt;"",IF(Tabela813[[#This Row],[RED]]&lt;&gt;"",(Tabela813[[#This Row],[RED]] &amp; "."),"") &amp; CONCATENATE(Tabela813[[#This Row],[C]],".",Tabela813[[#This Row],[O]],".",Tabela813[[#This Row],[E]],".",Tabela813[[#This Row],[D1]],".",Tabela813[[#This Row],[D2]],".",Tabela813[[#This Row],[D3]],".",Tabela813[[#This Row],[T]],".",Tabela813[[#This Row],[D4]]),"")</f>
        <v>1.9.1.1.09.0.3.00</v>
      </c>
      <c r="L1215" s="27" t="s">
        <v>1412</v>
      </c>
      <c r="M1215" s="21" t="str">
        <f t="shared" si="18"/>
        <v>A</v>
      </c>
      <c r="N1215" s="21">
        <f>IF(VALUE(Tabela813[[#This Row],[RED]]) &gt; 0,1,0) + IF(VALUE(J1215)&gt;0,8,IF(VALUE(I1215)&gt;0,7,IF(VALUE(H1215)&gt;0,6,IF(VALUE(G1215)&gt;0,5,IF(VALUE(F1215)&gt;0,4,IF(VALUE(E1215)&gt;0,3,IF(VALUE(D1215)&gt;0,2,1)))))))</f>
        <v>7</v>
      </c>
      <c r="O1215" s="26" t="s">
        <v>51</v>
      </c>
      <c r="P1215" s="1" t="s">
        <v>513</v>
      </c>
      <c r="Q1215" s="1"/>
      <c r="R1215" s="21"/>
      <c r="S1215" s="7" t="str">
        <f>Tabela813[[#This Row],[NR]]&amp;" - "&amp;Tabela813[[#This Row],[Especificação]]</f>
        <v>1.9.1.1.09.0.3.00 - Multas e Juros Previstos em Contratos - Dívida Ativa</v>
      </c>
      <c r="T1215" s="7" t="str">
        <f>Tabela813[[#This Row],[NR]]&amp;" - "&amp;Tabela813[[#This Row],[Especificação]]</f>
        <v>1.9.1.1.09.0.3.00 - Multas e Juros Previstos em Contratos - Dívida Ativa</v>
      </c>
      <c r="U1215" s="7" t="str">
        <f>Tabela813[[#This Row],[NR]]&amp; " - "&amp;Tabela813[[#This Row],[Especificação]]</f>
        <v>1.9.1.1.09.0.3.00 - Multas e Juros Previstos em Contratos - Dívida Ativa</v>
      </c>
    </row>
    <row r="1216" spans="1:21" ht="30" x14ac:dyDescent="0.25">
      <c r="A1216" s="84"/>
      <c r="B1216" s="73"/>
      <c r="C1216" s="26" t="s">
        <v>1558</v>
      </c>
      <c r="D1216" s="26" t="s">
        <v>1570</v>
      </c>
      <c r="E1216" s="26" t="s">
        <v>1558</v>
      </c>
      <c r="F1216" s="26" t="s">
        <v>1558</v>
      </c>
      <c r="G1216" s="26" t="s">
        <v>1578</v>
      </c>
      <c r="H1216" s="26" t="s">
        <v>1561</v>
      </c>
      <c r="I1216" s="26" t="s">
        <v>1568</v>
      </c>
      <c r="J1216" s="26" t="s">
        <v>1564</v>
      </c>
      <c r="K1216" s="21" t="str">
        <f>IF(Tabela813[[#This Row],[C]]&lt;&gt;"",IF(Tabela813[[#This Row],[RED]]&lt;&gt;"",(Tabela813[[#This Row],[RED]] &amp; "."),"") &amp; CONCATENATE(Tabela813[[#This Row],[C]],".",Tabela813[[#This Row],[O]],".",Tabela813[[#This Row],[E]],".",Tabela813[[#This Row],[D1]],".",Tabela813[[#This Row],[D2]],".",Tabela813[[#This Row],[D3]],".",Tabela813[[#This Row],[T]],".",Tabela813[[#This Row],[D4]]),"")</f>
        <v>1.9.1.1.09.0.4.00</v>
      </c>
      <c r="L1216" s="27" t="s">
        <v>1413</v>
      </c>
      <c r="M1216" s="21" t="str">
        <f t="shared" si="18"/>
        <v>A</v>
      </c>
      <c r="N1216" s="21">
        <f>IF(VALUE(Tabela813[[#This Row],[RED]]) &gt; 0,1,0) + IF(VALUE(J1216)&gt;0,8,IF(VALUE(I1216)&gt;0,7,IF(VALUE(H1216)&gt;0,6,IF(VALUE(G1216)&gt;0,5,IF(VALUE(F1216)&gt;0,4,IF(VALUE(E1216)&gt;0,3,IF(VALUE(D1216)&gt;0,2,1)))))))</f>
        <v>7</v>
      </c>
      <c r="O1216" s="26" t="s">
        <v>51</v>
      </c>
      <c r="P1216" s="1" t="s">
        <v>513</v>
      </c>
      <c r="Q1216" s="1"/>
      <c r="R1216" s="21"/>
      <c r="S1216" s="7" t="str">
        <f>Tabela813[[#This Row],[NR]]&amp;" - "&amp;Tabela813[[#This Row],[Especificação]]</f>
        <v>1.9.1.1.09.0.4.00 - Multas e Juros Previstos em Contratos - Dívida Ativa - Multas e Juros de Mora da Dívida Ativa</v>
      </c>
      <c r="T1216" s="7" t="str">
        <f>Tabela813[[#This Row],[NR]]&amp;" - "&amp;Tabela813[[#This Row],[Especificação]]</f>
        <v>1.9.1.1.09.0.4.00 - Multas e Juros Previstos em Contratos - Dívida Ativa - Multas e Juros de Mora da Dívida Ativa</v>
      </c>
      <c r="U1216" s="7" t="str">
        <f>Tabela813[[#This Row],[NR]]&amp; " - "&amp;Tabela813[[#This Row],[Especificação]]</f>
        <v>1.9.1.1.09.0.4.00 - Multas e Juros Previstos em Contratos - Dívida Ativa - Multas e Juros de Mora da Dívida Ativa</v>
      </c>
    </row>
    <row r="1217" spans="1:21" ht="30" x14ac:dyDescent="0.25">
      <c r="A1217" s="84"/>
      <c r="B1217" s="73"/>
      <c r="C1217" s="26" t="s">
        <v>1558</v>
      </c>
      <c r="D1217" s="26" t="s">
        <v>1570</v>
      </c>
      <c r="E1217" s="26" t="s">
        <v>1558</v>
      </c>
      <c r="F1217" s="26" t="s">
        <v>1558</v>
      </c>
      <c r="G1217" s="26" t="s">
        <v>1578</v>
      </c>
      <c r="H1217" s="26" t="s">
        <v>1561</v>
      </c>
      <c r="I1217" s="26" t="s">
        <v>1569</v>
      </c>
      <c r="J1217" s="26" t="s">
        <v>1564</v>
      </c>
      <c r="K1217" s="21" t="str">
        <f>IF(Tabela813[[#This Row],[C]]&lt;&gt;"",IF(Tabela813[[#This Row],[RED]]&lt;&gt;"",(Tabela813[[#This Row],[RED]] &amp; "."),"") &amp; CONCATENATE(Tabela813[[#This Row],[C]],".",Tabela813[[#This Row],[O]],".",Tabela813[[#This Row],[E]],".",Tabela813[[#This Row],[D1]],".",Tabela813[[#This Row],[D2]],".",Tabela813[[#This Row],[D3]],".",Tabela813[[#This Row],[T]],".",Tabela813[[#This Row],[D4]]),"")</f>
        <v>1.9.1.1.09.0.5.00</v>
      </c>
      <c r="L1217" s="27" t="s">
        <v>1414</v>
      </c>
      <c r="M1217" s="21" t="str">
        <f t="shared" si="18"/>
        <v>A</v>
      </c>
      <c r="N1217" s="21">
        <f>IF(VALUE(Tabela813[[#This Row],[RED]]) &gt; 0,1,0) + IF(VALUE(J1217)&gt;0,8,IF(VALUE(I1217)&gt;0,7,IF(VALUE(H1217)&gt;0,6,IF(VALUE(G1217)&gt;0,5,IF(VALUE(F1217)&gt;0,4,IF(VALUE(E1217)&gt;0,3,IF(VALUE(D1217)&gt;0,2,1)))))))</f>
        <v>7</v>
      </c>
      <c r="O1217" s="26" t="s">
        <v>51</v>
      </c>
      <c r="P1217" s="1" t="s">
        <v>513</v>
      </c>
      <c r="Q1217" s="1"/>
      <c r="R1217" s="21"/>
      <c r="S1217" s="7" t="str">
        <f>Tabela813[[#This Row],[NR]]&amp;" - "&amp;Tabela813[[#This Row],[Especificação]]</f>
        <v>1.9.1.1.09.0.5.00 - Multas e Juros Previstos em Contratos - Multas</v>
      </c>
      <c r="T1217" s="7" t="str">
        <f>Tabela813[[#This Row],[NR]]&amp;" - "&amp;Tabela813[[#This Row],[Especificação]]</f>
        <v>1.9.1.1.09.0.5.00 - Multas e Juros Previstos em Contratos - Multas</v>
      </c>
      <c r="U1217" s="7" t="str">
        <f>Tabela813[[#This Row],[NR]]&amp; " - "&amp;Tabela813[[#This Row],[Especificação]]</f>
        <v>1.9.1.1.09.0.5.00 - Multas e Juros Previstos em Contratos - Multas</v>
      </c>
    </row>
    <row r="1218" spans="1:21" ht="30" x14ac:dyDescent="0.25">
      <c r="A1218" s="84"/>
      <c r="B1218" s="73"/>
      <c r="C1218" s="26" t="s">
        <v>1558</v>
      </c>
      <c r="D1218" s="26" t="s">
        <v>1570</v>
      </c>
      <c r="E1218" s="26" t="s">
        <v>1558</v>
      </c>
      <c r="F1218" s="26" t="s">
        <v>1558</v>
      </c>
      <c r="G1218" s="26" t="s">
        <v>1578</v>
      </c>
      <c r="H1218" s="26" t="s">
        <v>1561</v>
      </c>
      <c r="I1218" s="26" t="s">
        <v>1563</v>
      </c>
      <c r="J1218" s="26" t="s">
        <v>1564</v>
      </c>
      <c r="K1218" s="21" t="str">
        <f>IF(Tabela813[[#This Row],[C]]&lt;&gt;"",IF(Tabela813[[#This Row],[RED]]&lt;&gt;"",(Tabela813[[#This Row],[RED]] &amp; "."),"") &amp; CONCATENATE(Tabela813[[#This Row],[C]],".",Tabela813[[#This Row],[O]],".",Tabela813[[#This Row],[E]],".",Tabela813[[#This Row],[D1]],".",Tabela813[[#This Row],[D2]],".",Tabela813[[#This Row],[D3]],".",Tabela813[[#This Row],[T]],".",Tabela813[[#This Row],[D4]]),"")</f>
        <v>1.9.1.1.09.0.6.00</v>
      </c>
      <c r="L1218" s="27" t="s">
        <v>1415</v>
      </c>
      <c r="M1218" s="21" t="str">
        <f t="shared" si="18"/>
        <v>A</v>
      </c>
      <c r="N1218" s="21">
        <f>IF(VALUE(Tabela813[[#This Row],[RED]]) &gt; 0,1,0) + IF(VALUE(J1218)&gt;0,8,IF(VALUE(I1218)&gt;0,7,IF(VALUE(H1218)&gt;0,6,IF(VALUE(G1218)&gt;0,5,IF(VALUE(F1218)&gt;0,4,IF(VALUE(E1218)&gt;0,3,IF(VALUE(D1218)&gt;0,2,1)))))))</f>
        <v>7</v>
      </c>
      <c r="O1218" s="26" t="s">
        <v>51</v>
      </c>
      <c r="P1218" s="1" t="s">
        <v>513</v>
      </c>
      <c r="Q1218" s="1"/>
      <c r="R1218" s="21"/>
      <c r="S1218" s="7" t="str">
        <f>Tabela813[[#This Row],[NR]]&amp;" - "&amp;Tabela813[[#This Row],[Especificação]]</f>
        <v>1.9.1.1.09.0.6.00 - Multas e Juros Previstos em Contratos - Juros de Mora</v>
      </c>
      <c r="T1218" s="7" t="str">
        <f>Tabela813[[#This Row],[NR]]&amp;" - "&amp;Tabela813[[#This Row],[Especificação]]</f>
        <v>1.9.1.1.09.0.6.00 - Multas e Juros Previstos em Contratos - Juros de Mora</v>
      </c>
      <c r="U1218" s="7" t="str">
        <f>Tabela813[[#This Row],[NR]]&amp; " - "&amp;Tabela813[[#This Row],[Especificação]]</f>
        <v>1.9.1.1.09.0.6.00 - Multas e Juros Previstos em Contratos - Juros de Mora</v>
      </c>
    </row>
    <row r="1219" spans="1:21" ht="30" x14ac:dyDescent="0.25">
      <c r="A1219" s="84"/>
      <c r="B1219" s="73"/>
      <c r="C1219" s="26" t="s">
        <v>1558</v>
      </c>
      <c r="D1219" s="26" t="s">
        <v>1570</v>
      </c>
      <c r="E1219" s="26" t="s">
        <v>1558</v>
      </c>
      <c r="F1219" s="26" t="s">
        <v>1558</v>
      </c>
      <c r="G1219" s="26" t="s">
        <v>1578</v>
      </c>
      <c r="H1219" s="26" t="s">
        <v>1561</v>
      </c>
      <c r="I1219" s="26" t="s">
        <v>1565</v>
      </c>
      <c r="J1219" s="26" t="s">
        <v>1564</v>
      </c>
      <c r="K1219" s="21" t="str">
        <f>IF(Tabela813[[#This Row],[C]]&lt;&gt;"",IF(Tabela813[[#This Row],[RED]]&lt;&gt;"",(Tabela813[[#This Row],[RED]] &amp; "."),"") &amp; CONCATENATE(Tabela813[[#This Row],[C]],".",Tabela813[[#This Row],[O]],".",Tabela813[[#This Row],[E]],".",Tabela813[[#This Row],[D1]],".",Tabela813[[#This Row],[D2]],".",Tabela813[[#This Row],[D3]],".",Tabela813[[#This Row],[T]],".",Tabela813[[#This Row],[D4]]),"")</f>
        <v>1.9.1.1.09.0.7.00</v>
      </c>
      <c r="L1219" s="27" t="s">
        <v>1416</v>
      </c>
      <c r="M1219" s="21" t="str">
        <f t="shared" si="18"/>
        <v>A</v>
      </c>
      <c r="N1219" s="21">
        <f>IF(VALUE(Tabela813[[#This Row],[RED]]) &gt; 0,1,0) + IF(VALUE(J1219)&gt;0,8,IF(VALUE(I1219)&gt;0,7,IF(VALUE(H1219)&gt;0,6,IF(VALUE(G1219)&gt;0,5,IF(VALUE(F1219)&gt;0,4,IF(VALUE(E1219)&gt;0,3,IF(VALUE(D1219)&gt;0,2,1)))))))</f>
        <v>7</v>
      </c>
      <c r="O1219" s="26" t="s">
        <v>51</v>
      </c>
      <c r="P1219" s="1" t="s">
        <v>513</v>
      </c>
      <c r="Q1219" s="1"/>
      <c r="R1219" s="21"/>
      <c r="S1219" s="7" t="str">
        <f>Tabela813[[#This Row],[NR]]&amp;" - "&amp;Tabela813[[#This Row],[Especificação]]</f>
        <v>1.9.1.1.09.0.7.00 - Multas e Juros Previstos em Contratos - Dívida Ativa - Multas da Dívida Ativa</v>
      </c>
      <c r="T1219" s="7" t="str">
        <f>Tabela813[[#This Row],[NR]]&amp;" - "&amp;Tabela813[[#This Row],[Especificação]]</f>
        <v>1.9.1.1.09.0.7.00 - Multas e Juros Previstos em Contratos - Dívida Ativa - Multas da Dívida Ativa</v>
      </c>
      <c r="U1219" s="7" t="str">
        <f>Tabela813[[#This Row],[NR]]&amp; " - "&amp;Tabela813[[#This Row],[Especificação]]</f>
        <v>1.9.1.1.09.0.7.00 - Multas e Juros Previstos em Contratos - Dívida Ativa - Multas da Dívida Ativa</v>
      </c>
    </row>
    <row r="1220" spans="1:21" ht="30" x14ac:dyDescent="0.25">
      <c r="A1220" s="84"/>
      <c r="B1220" s="73"/>
      <c r="C1220" s="26" t="s">
        <v>1558</v>
      </c>
      <c r="D1220" s="26" t="s">
        <v>1570</v>
      </c>
      <c r="E1220" s="26" t="s">
        <v>1558</v>
      </c>
      <c r="F1220" s="26" t="s">
        <v>1558</v>
      </c>
      <c r="G1220" s="26" t="s">
        <v>1578</v>
      </c>
      <c r="H1220" s="26" t="s">
        <v>1561</v>
      </c>
      <c r="I1220" s="26" t="s">
        <v>1566</v>
      </c>
      <c r="J1220" s="26" t="s">
        <v>1564</v>
      </c>
      <c r="K1220" s="21" t="str">
        <f>IF(Tabela813[[#This Row],[C]]&lt;&gt;"",IF(Tabela813[[#This Row],[RED]]&lt;&gt;"",(Tabela813[[#This Row],[RED]] &amp; "."),"") &amp; CONCATENATE(Tabela813[[#This Row],[C]],".",Tabela813[[#This Row],[O]],".",Tabela813[[#This Row],[E]],".",Tabela813[[#This Row],[D1]],".",Tabela813[[#This Row],[D2]],".",Tabela813[[#This Row],[D3]],".",Tabela813[[#This Row],[T]],".",Tabela813[[#This Row],[D4]]),"")</f>
        <v>1.9.1.1.09.0.8.00</v>
      </c>
      <c r="L1220" s="27" t="s">
        <v>1417</v>
      </c>
      <c r="M1220" s="21" t="str">
        <f t="shared" si="18"/>
        <v>A</v>
      </c>
      <c r="N1220" s="21">
        <f>IF(VALUE(Tabela813[[#This Row],[RED]]) &gt; 0,1,0) + IF(VALUE(J1220)&gt;0,8,IF(VALUE(I1220)&gt;0,7,IF(VALUE(H1220)&gt;0,6,IF(VALUE(G1220)&gt;0,5,IF(VALUE(F1220)&gt;0,4,IF(VALUE(E1220)&gt;0,3,IF(VALUE(D1220)&gt;0,2,1)))))))</f>
        <v>7</v>
      </c>
      <c r="O1220" s="26" t="s">
        <v>51</v>
      </c>
      <c r="P1220" s="1" t="s">
        <v>513</v>
      </c>
      <c r="Q1220" s="1"/>
      <c r="R1220" s="21"/>
      <c r="S1220" s="7" t="str">
        <f>Tabela813[[#This Row],[NR]]&amp;" - "&amp;Tabela813[[#This Row],[Especificação]]</f>
        <v>1.9.1.1.09.0.8.00 - Multas e Juros Previstos em Contratos - Juros de Mora da Dívida Ativa</v>
      </c>
      <c r="T1220" s="7" t="str">
        <f>Tabela813[[#This Row],[NR]]&amp;" - "&amp;Tabela813[[#This Row],[Especificação]]</f>
        <v>1.9.1.1.09.0.8.00 - Multas e Juros Previstos em Contratos - Juros de Mora da Dívida Ativa</v>
      </c>
      <c r="U1220" s="7" t="str">
        <f>Tabela813[[#This Row],[NR]]&amp; " - "&amp;Tabela813[[#This Row],[Especificação]]</f>
        <v>1.9.1.1.09.0.8.00 - Multas e Juros Previstos em Contratos - Juros de Mora da Dívida Ativa</v>
      </c>
    </row>
    <row r="1221" spans="1:21" ht="30" x14ac:dyDescent="0.25">
      <c r="A1221" s="84"/>
      <c r="B1221" s="73"/>
      <c r="C1221" s="26" t="s">
        <v>1558</v>
      </c>
      <c r="D1221" s="26" t="s">
        <v>1570</v>
      </c>
      <c r="E1221" s="26" t="s">
        <v>1558</v>
      </c>
      <c r="F1221" s="26" t="s">
        <v>1558</v>
      </c>
      <c r="G1221" s="26" t="s">
        <v>1579</v>
      </c>
      <c r="H1221" s="26" t="s">
        <v>1561</v>
      </c>
      <c r="I1221" s="26" t="s">
        <v>1561</v>
      </c>
      <c r="J1221" s="26" t="s">
        <v>1564</v>
      </c>
      <c r="K1221" s="21" t="str">
        <f>IF(Tabela813[[#This Row],[C]]&lt;&gt;"",IF(Tabela813[[#This Row],[RED]]&lt;&gt;"",(Tabela813[[#This Row],[RED]] &amp; "."),"") &amp; CONCATENATE(Tabela813[[#This Row],[C]],".",Tabela813[[#This Row],[O]],".",Tabela813[[#This Row],[E]],".",Tabela813[[#This Row],[D1]],".",Tabela813[[#This Row],[D2]],".",Tabela813[[#This Row],[D3]],".",Tabela813[[#This Row],[T]],".",Tabela813[[#This Row],[D4]]),"")</f>
        <v>1.9.1.1.10.0.0.00</v>
      </c>
      <c r="L1221" s="27" t="s">
        <v>514</v>
      </c>
      <c r="M1221" s="21" t="str">
        <f t="shared" si="18"/>
        <v>S</v>
      </c>
      <c r="N1221" s="21">
        <f>IF(VALUE(Tabela813[[#This Row],[RED]]) &gt; 0,1,0) + IF(VALUE(J1221)&gt;0,8,IF(VALUE(I1221)&gt;0,7,IF(VALUE(H1221)&gt;0,6,IF(VALUE(G1221)&gt;0,5,IF(VALUE(F1221)&gt;0,4,IF(VALUE(E1221)&gt;0,3,IF(VALUE(D1221)&gt;0,2,1)))))))</f>
        <v>5</v>
      </c>
      <c r="O1221" s="26" t="s">
        <v>51</v>
      </c>
      <c r="P1221" s="1" t="s">
        <v>515</v>
      </c>
      <c r="Q1221" s="1"/>
      <c r="R1221" s="21"/>
      <c r="S1221" s="7" t="str">
        <f>Tabela813[[#This Row],[NR]]&amp;" - "&amp;Tabela813[[#This Row],[Especificação]]</f>
        <v>1.9.1.1.10.0.0.00 - Multas Previstas na Legislação sobre Regime de Previdência Privada Complementar</v>
      </c>
      <c r="T1221" s="7" t="str">
        <f>Tabela813[[#This Row],[NR]]&amp;" - "&amp;Tabela813[[#This Row],[Especificação]]</f>
        <v>1.9.1.1.10.0.0.00 - Multas Previstas na Legislação sobre Regime de Previdência Privada Complementar</v>
      </c>
      <c r="U1221" s="7" t="str">
        <f>Tabela813[[#This Row],[NR]]&amp; " - "&amp;Tabela813[[#This Row],[Especificação]]</f>
        <v>1.9.1.1.10.0.0.00 - Multas Previstas na Legislação sobre Regime de Previdência Privada Complementar</v>
      </c>
    </row>
    <row r="1222" spans="1:21" ht="30" x14ac:dyDescent="0.25">
      <c r="A1222" s="84"/>
      <c r="B1222" s="73"/>
      <c r="C1222" s="26" t="s">
        <v>1558</v>
      </c>
      <c r="D1222" s="26" t="s">
        <v>1570</v>
      </c>
      <c r="E1222" s="26" t="s">
        <v>1558</v>
      </c>
      <c r="F1222" s="26" t="s">
        <v>1558</v>
      </c>
      <c r="G1222" s="26" t="s">
        <v>1579</v>
      </c>
      <c r="H1222" s="26" t="s">
        <v>1561</v>
      </c>
      <c r="I1222" s="26" t="s">
        <v>1558</v>
      </c>
      <c r="J1222" s="26" t="s">
        <v>1564</v>
      </c>
      <c r="K1222" s="21" t="str">
        <f>IF(Tabela813[[#This Row],[C]]&lt;&gt;"",IF(Tabela813[[#This Row],[RED]]&lt;&gt;"",(Tabela813[[#This Row],[RED]] &amp; "."),"") &amp; CONCATENATE(Tabela813[[#This Row],[C]],".",Tabela813[[#This Row],[O]],".",Tabela813[[#This Row],[E]],".",Tabela813[[#This Row],[D1]],".",Tabela813[[#This Row],[D2]],".",Tabela813[[#This Row],[D3]],".",Tabela813[[#This Row],[T]],".",Tabela813[[#This Row],[D4]]),"")</f>
        <v>1.9.1.1.10.0.1.00</v>
      </c>
      <c r="L1222" s="27" t="s">
        <v>1418</v>
      </c>
      <c r="M1222" s="21" t="str">
        <f t="shared" si="18"/>
        <v>A</v>
      </c>
      <c r="N1222" s="21">
        <f>IF(VALUE(Tabela813[[#This Row],[RED]]) &gt; 0,1,0) + IF(VALUE(J1222)&gt;0,8,IF(VALUE(I1222)&gt;0,7,IF(VALUE(H1222)&gt;0,6,IF(VALUE(G1222)&gt;0,5,IF(VALUE(F1222)&gt;0,4,IF(VALUE(E1222)&gt;0,3,IF(VALUE(D1222)&gt;0,2,1)))))))</f>
        <v>7</v>
      </c>
      <c r="O1222" s="26" t="s">
        <v>51</v>
      </c>
      <c r="P1222" s="1" t="s">
        <v>515</v>
      </c>
      <c r="Q1222" s="1"/>
      <c r="R1222" s="21"/>
      <c r="S1222" s="7" t="str">
        <f>Tabela813[[#This Row],[NR]]&amp;" - "&amp;Tabela813[[#This Row],[Especificação]]</f>
        <v>1.9.1.1.10.0.1.00 - Multas Previstas na Legislação sobre Regime de Previdência Privada Complementar - Principal</v>
      </c>
      <c r="T1222" s="7" t="str">
        <f>Tabela813[[#This Row],[NR]]&amp;" - "&amp;Tabela813[[#This Row],[Especificação]]</f>
        <v>1.9.1.1.10.0.1.00 - Multas Previstas na Legislação sobre Regime de Previdência Privada Complementar - Principal</v>
      </c>
      <c r="U1222" s="7" t="str">
        <f>Tabela813[[#This Row],[NR]]&amp; " - "&amp;Tabela813[[#This Row],[Especificação]]</f>
        <v>1.9.1.1.10.0.1.00 - Multas Previstas na Legislação sobre Regime de Previdência Privada Complementar - Principal</v>
      </c>
    </row>
    <row r="1223" spans="1:21" ht="30" x14ac:dyDescent="0.25">
      <c r="A1223" s="84"/>
      <c r="B1223" s="73"/>
      <c r="C1223" s="26" t="s">
        <v>1558</v>
      </c>
      <c r="D1223" s="26" t="s">
        <v>1570</v>
      </c>
      <c r="E1223" s="26" t="s">
        <v>1558</v>
      </c>
      <c r="F1223" s="26" t="s">
        <v>1558</v>
      </c>
      <c r="G1223" s="26" t="s">
        <v>1579</v>
      </c>
      <c r="H1223" s="26" t="s">
        <v>1561</v>
      </c>
      <c r="I1223" s="26" t="s">
        <v>1567</v>
      </c>
      <c r="J1223" s="26" t="s">
        <v>1564</v>
      </c>
      <c r="K1223" s="21" t="str">
        <f>IF(Tabela813[[#This Row],[C]]&lt;&gt;"",IF(Tabela813[[#This Row],[RED]]&lt;&gt;"",(Tabela813[[#This Row],[RED]] &amp; "."),"") &amp; CONCATENATE(Tabela813[[#This Row],[C]],".",Tabela813[[#This Row],[O]],".",Tabela813[[#This Row],[E]],".",Tabela813[[#This Row],[D1]],".",Tabela813[[#This Row],[D2]],".",Tabela813[[#This Row],[D3]],".",Tabela813[[#This Row],[T]],".",Tabela813[[#This Row],[D4]]),"")</f>
        <v>1.9.1.1.10.0.2.00</v>
      </c>
      <c r="L1223" s="27" t="s">
        <v>1419</v>
      </c>
      <c r="M1223" s="21" t="str">
        <f t="shared" si="18"/>
        <v>A</v>
      </c>
      <c r="N1223" s="21">
        <f>IF(VALUE(Tabela813[[#This Row],[RED]]) &gt; 0,1,0) + IF(VALUE(J1223)&gt;0,8,IF(VALUE(I1223)&gt;0,7,IF(VALUE(H1223)&gt;0,6,IF(VALUE(G1223)&gt;0,5,IF(VALUE(F1223)&gt;0,4,IF(VALUE(E1223)&gt;0,3,IF(VALUE(D1223)&gt;0,2,1)))))))</f>
        <v>7</v>
      </c>
      <c r="O1223" s="26" t="s">
        <v>51</v>
      </c>
      <c r="P1223" s="1" t="s">
        <v>515</v>
      </c>
      <c r="Q1223" s="1"/>
      <c r="R1223" s="21"/>
      <c r="S1223" s="7" t="str">
        <f>Tabela813[[#This Row],[NR]]&amp;" - "&amp;Tabela813[[#This Row],[Especificação]]</f>
        <v>1.9.1.1.10.0.2.00 - Multas Previstas na Legislação sobre Regime de Previdência Privada Complementar - Multas e Juros de Mora</v>
      </c>
      <c r="T1223" s="7" t="str">
        <f>Tabela813[[#This Row],[NR]]&amp;" - "&amp;Tabela813[[#This Row],[Especificação]]</f>
        <v>1.9.1.1.10.0.2.00 - Multas Previstas na Legislação sobre Regime de Previdência Privada Complementar - Multas e Juros de Mora</v>
      </c>
      <c r="U1223" s="7" t="str">
        <f>Tabela813[[#This Row],[NR]]&amp; " - "&amp;Tabela813[[#This Row],[Especificação]]</f>
        <v>1.9.1.1.10.0.2.00 - Multas Previstas na Legislação sobre Regime de Previdência Privada Complementar - Multas e Juros de Mora</v>
      </c>
    </row>
    <row r="1224" spans="1:21" ht="30" x14ac:dyDescent="0.25">
      <c r="A1224" s="84"/>
      <c r="B1224" s="73"/>
      <c r="C1224" s="26" t="s">
        <v>1558</v>
      </c>
      <c r="D1224" s="26" t="s">
        <v>1570</v>
      </c>
      <c r="E1224" s="26" t="s">
        <v>1558</v>
      </c>
      <c r="F1224" s="26" t="s">
        <v>1558</v>
      </c>
      <c r="G1224" s="26" t="s">
        <v>1579</v>
      </c>
      <c r="H1224" s="26" t="s">
        <v>1561</v>
      </c>
      <c r="I1224" s="26" t="s">
        <v>1559</v>
      </c>
      <c r="J1224" s="26" t="s">
        <v>1564</v>
      </c>
      <c r="K1224" s="21" t="str">
        <f>IF(Tabela813[[#This Row],[C]]&lt;&gt;"",IF(Tabela813[[#This Row],[RED]]&lt;&gt;"",(Tabela813[[#This Row],[RED]] &amp; "."),"") &amp; CONCATENATE(Tabela813[[#This Row],[C]],".",Tabela813[[#This Row],[O]],".",Tabela813[[#This Row],[E]],".",Tabela813[[#This Row],[D1]],".",Tabela813[[#This Row],[D2]],".",Tabela813[[#This Row],[D3]],".",Tabela813[[#This Row],[T]],".",Tabela813[[#This Row],[D4]]),"")</f>
        <v>1.9.1.1.10.0.3.00</v>
      </c>
      <c r="L1224" s="27" t="s">
        <v>1420</v>
      </c>
      <c r="M1224" s="21" t="str">
        <f t="shared" si="18"/>
        <v>A</v>
      </c>
      <c r="N1224" s="21">
        <f>IF(VALUE(Tabela813[[#This Row],[RED]]) &gt; 0,1,0) + IF(VALUE(J1224)&gt;0,8,IF(VALUE(I1224)&gt;0,7,IF(VALUE(H1224)&gt;0,6,IF(VALUE(G1224)&gt;0,5,IF(VALUE(F1224)&gt;0,4,IF(VALUE(E1224)&gt;0,3,IF(VALUE(D1224)&gt;0,2,1)))))))</f>
        <v>7</v>
      </c>
      <c r="O1224" s="26" t="s">
        <v>51</v>
      </c>
      <c r="P1224" s="1" t="s">
        <v>515</v>
      </c>
      <c r="Q1224" s="1"/>
      <c r="R1224" s="21"/>
      <c r="S1224" s="7" t="str">
        <f>Tabela813[[#This Row],[NR]]&amp;" - "&amp;Tabela813[[#This Row],[Especificação]]</f>
        <v>1.9.1.1.10.0.3.00 - Multas Previstas na Legislação sobre Regime de Previdência Privada Complementar - Dívida Ativa</v>
      </c>
      <c r="T1224" s="7" t="str">
        <f>Tabela813[[#This Row],[NR]]&amp;" - "&amp;Tabela813[[#This Row],[Especificação]]</f>
        <v>1.9.1.1.10.0.3.00 - Multas Previstas na Legislação sobre Regime de Previdência Privada Complementar - Dívida Ativa</v>
      </c>
      <c r="U1224" s="7" t="str">
        <f>Tabela813[[#This Row],[NR]]&amp; " - "&amp;Tabela813[[#This Row],[Especificação]]</f>
        <v>1.9.1.1.10.0.3.00 - Multas Previstas na Legislação sobre Regime de Previdência Privada Complementar - Dívida Ativa</v>
      </c>
    </row>
    <row r="1225" spans="1:21" ht="30" x14ac:dyDescent="0.25">
      <c r="A1225" s="84"/>
      <c r="B1225" s="73"/>
      <c r="C1225" s="26" t="s">
        <v>1558</v>
      </c>
      <c r="D1225" s="26" t="s">
        <v>1570</v>
      </c>
      <c r="E1225" s="26" t="s">
        <v>1558</v>
      </c>
      <c r="F1225" s="26" t="s">
        <v>1558</v>
      </c>
      <c r="G1225" s="26" t="s">
        <v>1579</v>
      </c>
      <c r="H1225" s="26" t="s">
        <v>1561</v>
      </c>
      <c r="I1225" s="26" t="s">
        <v>1568</v>
      </c>
      <c r="J1225" s="26" t="s">
        <v>1564</v>
      </c>
      <c r="K1225" s="21" t="str">
        <f>IF(Tabela813[[#This Row],[C]]&lt;&gt;"",IF(Tabela813[[#This Row],[RED]]&lt;&gt;"",(Tabela813[[#This Row],[RED]] &amp; "."),"") &amp; CONCATENATE(Tabela813[[#This Row],[C]],".",Tabela813[[#This Row],[O]],".",Tabela813[[#This Row],[E]],".",Tabela813[[#This Row],[D1]],".",Tabela813[[#This Row],[D2]],".",Tabela813[[#This Row],[D3]],".",Tabela813[[#This Row],[T]],".",Tabela813[[#This Row],[D4]]),"")</f>
        <v>1.9.1.1.10.0.4.00</v>
      </c>
      <c r="L1225" s="27" t="s">
        <v>1421</v>
      </c>
      <c r="M1225" s="21" t="str">
        <f t="shared" ref="M1225:M1288" si="19">IF(N1225 &lt; N1226,"S","A")</f>
        <v>A</v>
      </c>
      <c r="N1225" s="21">
        <f>IF(VALUE(Tabela813[[#This Row],[RED]]) &gt; 0,1,0) + IF(VALUE(J1225)&gt;0,8,IF(VALUE(I1225)&gt;0,7,IF(VALUE(H1225)&gt;0,6,IF(VALUE(G1225)&gt;0,5,IF(VALUE(F1225)&gt;0,4,IF(VALUE(E1225)&gt;0,3,IF(VALUE(D1225)&gt;0,2,1)))))))</f>
        <v>7</v>
      </c>
      <c r="O1225" s="26" t="s">
        <v>51</v>
      </c>
      <c r="P1225" s="1" t="s">
        <v>515</v>
      </c>
      <c r="Q1225" s="1"/>
      <c r="R1225" s="21"/>
      <c r="S1225" s="7" t="str">
        <f>Tabela813[[#This Row],[NR]]&amp;" - "&amp;Tabela813[[#This Row],[Especificação]]</f>
        <v>1.9.1.1.10.0.4.00 - Multas Previstas na Legislação sobre Regime de Previdência Privada Complementar - Dívida Ativa - Multas e Juros de Mora da Dívida Ativa</v>
      </c>
      <c r="T1225" s="7" t="str">
        <f>Tabela813[[#This Row],[NR]]&amp;" - "&amp;Tabela813[[#This Row],[Especificação]]</f>
        <v>1.9.1.1.10.0.4.00 - Multas Previstas na Legislação sobre Regime de Previdência Privada Complementar - Dívida Ativa - Multas e Juros de Mora da Dívida Ativa</v>
      </c>
      <c r="U1225" s="7" t="str">
        <f>Tabela813[[#This Row],[NR]]&amp; " - "&amp;Tabela813[[#This Row],[Especificação]]</f>
        <v>1.9.1.1.10.0.4.00 - Multas Previstas na Legislação sobre Regime de Previdência Privada Complementar - Dívida Ativa - Multas e Juros de Mora da Dívida Ativa</v>
      </c>
    </row>
    <row r="1226" spans="1:21" ht="30" x14ac:dyDescent="0.25">
      <c r="A1226" s="84"/>
      <c r="B1226" s="73"/>
      <c r="C1226" s="26" t="s">
        <v>1558</v>
      </c>
      <c r="D1226" s="26" t="s">
        <v>1570</v>
      </c>
      <c r="E1226" s="26" t="s">
        <v>1558</v>
      </c>
      <c r="F1226" s="26" t="s">
        <v>1558</v>
      </c>
      <c r="G1226" s="26" t="s">
        <v>1579</v>
      </c>
      <c r="H1226" s="26" t="s">
        <v>1561</v>
      </c>
      <c r="I1226" s="26" t="s">
        <v>1569</v>
      </c>
      <c r="J1226" s="26" t="s">
        <v>1564</v>
      </c>
      <c r="K1226" s="21" t="str">
        <f>IF(Tabela813[[#This Row],[C]]&lt;&gt;"",IF(Tabela813[[#This Row],[RED]]&lt;&gt;"",(Tabela813[[#This Row],[RED]] &amp; "."),"") &amp; CONCATENATE(Tabela813[[#This Row],[C]],".",Tabela813[[#This Row],[O]],".",Tabela813[[#This Row],[E]],".",Tabela813[[#This Row],[D1]],".",Tabela813[[#This Row],[D2]],".",Tabela813[[#This Row],[D3]],".",Tabela813[[#This Row],[T]],".",Tabela813[[#This Row],[D4]]),"")</f>
        <v>1.9.1.1.10.0.5.00</v>
      </c>
      <c r="L1226" s="27" t="s">
        <v>1422</v>
      </c>
      <c r="M1226" s="21" t="str">
        <f t="shared" si="19"/>
        <v>A</v>
      </c>
      <c r="N1226" s="21">
        <f>IF(VALUE(Tabela813[[#This Row],[RED]]) &gt; 0,1,0) + IF(VALUE(J1226)&gt;0,8,IF(VALUE(I1226)&gt;0,7,IF(VALUE(H1226)&gt;0,6,IF(VALUE(G1226)&gt;0,5,IF(VALUE(F1226)&gt;0,4,IF(VALUE(E1226)&gt;0,3,IF(VALUE(D1226)&gt;0,2,1)))))))</f>
        <v>7</v>
      </c>
      <c r="O1226" s="26" t="s">
        <v>51</v>
      </c>
      <c r="P1226" s="1" t="s">
        <v>515</v>
      </c>
      <c r="Q1226" s="1"/>
      <c r="R1226" s="21"/>
      <c r="S1226" s="7" t="str">
        <f>Tabela813[[#This Row],[NR]]&amp;" - "&amp;Tabela813[[#This Row],[Especificação]]</f>
        <v>1.9.1.1.10.0.5.00 - Multas Previstas na Legislação sobre Regime de Previdência Privada Complementar - Multas</v>
      </c>
      <c r="T1226" s="7" t="str">
        <f>Tabela813[[#This Row],[NR]]&amp;" - "&amp;Tabela813[[#This Row],[Especificação]]</f>
        <v>1.9.1.1.10.0.5.00 - Multas Previstas na Legislação sobre Regime de Previdência Privada Complementar - Multas</v>
      </c>
      <c r="U1226" s="7" t="str">
        <f>Tabela813[[#This Row],[NR]]&amp; " - "&amp;Tabela813[[#This Row],[Especificação]]</f>
        <v>1.9.1.1.10.0.5.00 - Multas Previstas na Legislação sobre Regime de Previdência Privada Complementar - Multas</v>
      </c>
    </row>
    <row r="1227" spans="1:21" ht="30" x14ac:dyDescent="0.25">
      <c r="A1227" s="84"/>
      <c r="B1227" s="73"/>
      <c r="C1227" s="26" t="s">
        <v>1558</v>
      </c>
      <c r="D1227" s="26" t="s">
        <v>1570</v>
      </c>
      <c r="E1227" s="26" t="s">
        <v>1558</v>
      </c>
      <c r="F1227" s="26" t="s">
        <v>1558</v>
      </c>
      <c r="G1227" s="26" t="s">
        <v>1579</v>
      </c>
      <c r="H1227" s="26" t="s">
        <v>1561</v>
      </c>
      <c r="I1227" s="26" t="s">
        <v>1563</v>
      </c>
      <c r="J1227" s="26" t="s">
        <v>1564</v>
      </c>
      <c r="K1227" s="21" t="str">
        <f>IF(Tabela813[[#This Row],[C]]&lt;&gt;"",IF(Tabela813[[#This Row],[RED]]&lt;&gt;"",(Tabela813[[#This Row],[RED]] &amp; "."),"") &amp; CONCATENATE(Tabela813[[#This Row],[C]],".",Tabela813[[#This Row],[O]],".",Tabela813[[#This Row],[E]],".",Tabela813[[#This Row],[D1]],".",Tabela813[[#This Row],[D2]],".",Tabela813[[#This Row],[D3]],".",Tabela813[[#This Row],[T]],".",Tabela813[[#This Row],[D4]]),"")</f>
        <v>1.9.1.1.10.0.6.00</v>
      </c>
      <c r="L1227" s="27" t="s">
        <v>1423</v>
      </c>
      <c r="M1227" s="21" t="str">
        <f t="shared" si="19"/>
        <v>A</v>
      </c>
      <c r="N1227" s="21">
        <f>IF(VALUE(Tabela813[[#This Row],[RED]]) &gt; 0,1,0) + IF(VALUE(J1227)&gt;0,8,IF(VALUE(I1227)&gt;0,7,IF(VALUE(H1227)&gt;0,6,IF(VALUE(G1227)&gt;0,5,IF(VALUE(F1227)&gt;0,4,IF(VALUE(E1227)&gt;0,3,IF(VALUE(D1227)&gt;0,2,1)))))))</f>
        <v>7</v>
      </c>
      <c r="O1227" s="26" t="s">
        <v>51</v>
      </c>
      <c r="P1227" s="1" t="s">
        <v>515</v>
      </c>
      <c r="Q1227" s="1"/>
      <c r="R1227" s="21"/>
      <c r="S1227" s="7" t="str">
        <f>Tabela813[[#This Row],[NR]]&amp;" - "&amp;Tabela813[[#This Row],[Especificação]]</f>
        <v>1.9.1.1.10.0.6.00 - Multas Previstas na Legislação sobre Regime de Previdência Privada Complementar - Juros de Mora</v>
      </c>
      <c r="T1227" s="7" t="str">
        <f>Tabela813[[#This Row],[NR]]&amp;" - "&amp;Tabela813[[#This Row],[Especificação]]</f>
        <v>1.9.1.1.10.0.6.00 - Multas Previstas na Legislação sobre Regime de Previdência Privada Complementar - Juros de Mora</v>
      </c>
      <c r="U1227" s="7" t="str">
        <f>Tabela813[[#This Row],[NR]]&amp; " - "&amp;Tabela813[[#This Row],[Especificação]]</f>
        <v>1.9.1.1.10.0.6.00 - Multas Previstas na Legislação sobre Regime de Previdência Privada Complementar - Juros de Mora</v>
      </c>
    </row>
    <row r="1228" spans="1:21" ht="30" x14ac:dyDescent="0.25">
      <c r="A1228" s="84"/>
      <c r="B1228" s="73"/>
      <c r="C1228" s="26" t="s">
        <v>1558</v>
      </c>
      <c r="D1228" s="26" t="s">
        <v>1570</v>
      </c>
      <c r="E1228" s="26" t="s">
        <v>1558</v>
      </c>
      <c r="F1228" s="26" t="s">
        <v>1558</v>
      </c>
      <c r="G1228" s="26" t="s">
        <v>1579</v>
      </c>
      <c r="H1228" s="26" t="s">
        <v>1561</v>
      </c>
      <c r="I1228" s="26" t="s">
        <v>1565</v>
      </c>
      <c r="J1228" s="26" t="s">
        <v>1564</v>
      </c>
      <c r="K1228" s="21" t="str">
        <f>IF(Tabela813[[#This Row],[C]]&lt;&gt;"",IF(Tabela813[[#This Row],[RED]]&lt;&gt;"",(Tabela813[[#This Row],[RED]] &amp; "."),"") &amp; CONCATENATE(Tabela813[[#This Row],[C]],".",Tabela813[[#This Row],[O]],".",Tabela813[[#This Row],[E]],".",Tabela813[[#This Row],[D1]],".",Tabela813[[#This Row],[D2]],".",Tabela813[[#This Row],[D3]],".",Tabela813[[#This Row],[T]],".",Tabela813[[#This Row],[D4]]),"")</f>
        <v>1.9.1.1.10.0.7.00</v>
      </c>
      <c r="L1228" s="27" t="s">
        <v>1424</v>
      </c>
      <c r="M1228" s="21" t="str">
        <f t="shared" si="19"/>
        <v>A</v>
      </c>
      <c r="N1228" s="21">
        <f>IF(VALUE(Tabela813[[#This Row],[RED]]) &gt; 0,1,0) + IF(VALUE(J1228)&gt;0,8,IF(VALUE(I1228)&gt;0,7,IF(VALUE(H1228)&gt;0,6,IF(VALUE(G1228)&gt;0,5,IF(VALUE(F1228)&gt;0,4,IF(VALUE(E1228)&gt;0,3,IF(VALUE(D1228)&gt;0,2,1)))))))</f>
        <v>7</v>
      </c>
      <c r="O1228" s="26" t="s">
        <v>51</v>
      </c>
      <c r="P1228" s="1" t="s">
        <v>515</v>
      </c>
      <c r="Q1228" s="1"/>
      <c r="R1228" s="21"/>
      <c r="S1228" s="7" t="str">
        <f>Tabela813[[#This Row],[NR]]&amp;" - "&amp;Tabela813[[#This Row],[Especificação]]</f>
        <v>1.9.1.1.10.0.7.00 - Multas Previstas na Legislação sobre Regime de Previdência Privada Complementar - Dívida Ativa - Multas da Dívida Ativa</v>
      </c>
      <c r="T1228" s="7" t="str">
        <f>Tabela813[[#This Row],[NR]]&amp;" - "&amp;Tabela813[[#This Row],[Especificação]]</f>
        <v>1.9.1.1.10.0.7.00 - Multas Previstas na Legislação sobre Regime de Previdência Privada Complementar - Dívida Ativa - Multas da Dívida Ativa</v>
      </c>
      <c r="U1228" s="7" t="str">
        <f>Tabela813[[#This Row],[NR]]&amp; " - "&amp;Tabela813[[#This Row],[Especificação]]</f>
        <v>1.9.1.1.10.0.7.00 - Multas Previstas na Legislação sobre Regime de Previdência Privada Complementar - Dívida Ativa - Multas da Dívida Ativa</v>
      </c>
    </row>
    <row r="1229" spans="1:21" ht="30" x14ac:dyDescent="0.25">
      <c r="A1229" s="84"/>
      <c r="B1229" s="73"/>
      <c r="C1229" s="26" t="s">
        <v>1558</v>
      </c>
      <c r="D1229" s="26" t="s">
        <v>1570</v>
      </c>
      <c r="E1229" s="26" t="s">
        <v>1558</v>
      </c>
      <c r="F1229" s="26" t="s">
        <v>1558</v>
      </c>
      <c r="G1229" s="26" t="s">
        <v>1579</v>
      </c>
      <c r="H1229" s="26" t="s">
        <v>1561</v>
      </c>
      <c r="I1229" s="26" t="s">
        <v>1566</v>
      </c>
      <c r="J1229" s="26" t="s">
        <v>1564</v>
      </c>
      <c r="K1229" s="21" t="str">
        <f>IF(Tabela813[[#This Row],[C]]&lt;&gt;"",IF(Tabela813[[#This Row],[RED]]&lt;&gt;"",(Tabela813[[#This Row],[RED]] &amp; "."),"") &amp; CONCATENATE(Tabela813[[#This Row],[C]],".",Tabela813[[#This Row],[O]],".",Tabela813[[#This Row],[E]],".",Tabela813[[#This Row],[D1]],".",Tabela813[[#This Row],[D2]],".",Tabela813[[#This Row],[D3]],".",Tabela813[[#This Row],[T]],".",Tabela813[[#This Row],[D4]]),"")</f>
        <v>1.9.1.1.10.0.8.00</v>
      </c>
      <c r="L1229" s="27" t="s">
        <v>1425</v>
      </c>
      <c r="M1229" s="21" t="str">
        <f t="shared" si="19"/>
        <v>A</v>
      </c>
      <c r="N1229" s="21">
        <f>IF(VALUE(Tabela813[[#This Row],[RED]]) &gt; 0,1,0) + IF(VALUE(J1229)&gt;0,8,IF(VALUE(I1229)&gt;0,7,IF(VALUE(H1229)&gt;0,6,IF(VALUE(G1229)&gt;0,5,IF(VALUE(F1229)&gt;0,4,IF(VALUE(E1229)&gt;0,3,IF(VALUE(D1229)&gt;0,2,1)))))))</f>
        <v>7</v>
      </c>
      <c r="O1229" s="26" t="s">
        <v>51</v>
      </c>
      <c r="P1229" s="1" t="s">
        <v>515</v>
      </c>
      <c r="Q1229" s="1"/>
      <c r="R1229" s="21"/>
      <c r="S1229" s="7" t="str">
        <f>Tabela813[[#This Row],[NR]]&amp;" - "&amp;Tabela813[[#This Row],[Especificação]]</f>
        <v>1.9.1.1.10.0.8.00 - Multas Previstas na Legislação sobre Regime de Previdência Privada Complementar - Juros de Mora da Dívida Ativa</v>
      </c>
      <c r="T1229" s="7" t="str">
        <f>Tabela813[[#This Row],[NR]]&amp;" - "&amp;Tabela813[[#This Row],[Especificação]]</f>
        <v>1.9.1.1.10.0.8.00 - Multas Previstas na Legislação sobre Regime de Previdência Privada Complementar - Juros de Mora da Dívida Ativa</v>
      </c>
      <c r="U1229" s="7" t="str">
        <f>Tabela813[[#This Row],[NR]]&amp; " - "&amp;Tabela813[[#This Row],[Especificação]]</f>
        <v>1.9.1.1.10.0.8.00 - Multas Previstas na Legislação sobre Regime de Previdência Privada Complementar - Juros de Mora da Dívida Ativa</v>
      </c>
    </row>
    <row r="1230" spans="1:21" ht="30" x14ac:dyDescent="0.25">
      <c r="A1230" s="84"/>
      <c r="B1230" s="73"/>
      <c r="C1230" s="26" t="s">
        <v>1558</v>
      </c>
      <c r="D1230" s="26" t="s">
        <v>1570</v>
      </c>
      <c r="E1230" s="26" t="s">
        <v>1558</v>
      </c>
      <c r="F1230" s="26" t="s">
        <v>1558</v>
      </c>
      <c r="G1230" s="26" t="s">
        <v>1581</v>
      </c>
      <c r="H1230" s="26" t="s">
        <v>1561</v>
      </c>
      <c r="I1230" s="26" t="s">
        <v>1561</v>
      </c>
      <c r="J1230" s="26" t="s">
        <v>1564</v>
      </c>
      <c r="K1230" s="21" t="str">
        <f>IF(Tabela813[[#This Row],[C]]&lt;&gt;"",IF(Tabela813[[#This Row],[RED]]&lt;&gt;"",(Tabela813[[#This Row],[RED]] &amp; "."),"") &amp; CONCATENATE(Tabela813[[#This Row],[C]],".",Tabela813[[#This Row],[O]],".",Tabela813[[#This Row],[E]],".",Tabela813[[#This Row],[D1]],".",Tabela813[[#This Row],[D2]],".",Tabela813[[#This Row],[D3]],".",Tabela813[[#This Row],[T]],".",Tabela813[[#This Row],[D4]]),"")</f>
        <v>1.9.1.1.13.0.0.00</v>
      </c>
      <c r="L1230" s="27" t="s">
        <v>516</v>
      </c>
      <c r="M1230" s="21" t="str">
        <f t="shared" si="19"/>
        <v>S</v>
      </c>
      <c r="N1230" s="21">
        <f>IF(VALUE(Tabela813[[#This Row],[RED]]) &gt; 0,1,0) + IF(VALUE(J1230)&gt;0,8,IF(VALUE(I1230)&gt;0,7,IF(VALUE(H1230)&gt;0,6,IF(VALUE(G1230)&gt;0,5,IF(VALUE(F1230)&gt;0,4,IF(VALUE(E1230)&gt;0,3,IF(VALUE(D1230)&gt;0,2,1)))))))</f>
        <v>5</v>
      </c>
      <c r="O1230" s="26" t="s">
        <v>51</v>
      </c>
      <c r="P1230" s="1" t="s">
        <v>517</v>
      </c>
      <c r="Q1230" s="1"/>
      <c r="R1230" s="21"/>
      <c r="S1230" s="7" t="str">
        <f>Tabela813[[#This Row],[NR]]&amp;" - "&amp;Tabela813[[#This Row],[Especificação]]</f>
        <v>1.9.1.1.13.0.0.00 - Multas Previstas na Legislação Anticorrupção</v>
      </c>
      <c r="T1230" s="7" t="str">
        <f>Tabela813[[#This Row],[NR]]&amp;" - "&amp;Tabela813[[#This Row],[Especificação]]</f>
        <v>1.9.1.1.13.0.0.00 - Multas Previstas na Legislação Anticorrupção</v>
      </c>
      <c r="U1230" s="7" t="str">
        <f>Tabela813[[#This Row],[NR]]&amp; " - "&amp;Tabela813[[#This Row],[Especificação]]</f>
        <v>1.9.1.1.13.0.0.00 - Multas Previstas na Legislação Anticorrupção</v>
      </c>
    </row>
    <row r="1231" spans="1:21" ht="45" x14ac:dyDescent="0.25">
      <c r="A1231" s="84"/>
      <c r="B1231" s="73"/>
      <c r="C1231" s="26" t="s">
        <v>1558</v>
      </c>
      <c r="D1231" s="26" t="s">
        <v>1570</v>
      </c>
      <c r="E1231" s="26" t="s">
        <v>1558</v>
      </c>
      <c r="F1231" s="26" t="s">
        <v>1558</v>
      </c>
      <c r="G1231" s="26" t="s">
        <v>1581</v>
      </c>
      <c r="H1231" s="26" t="s">
        <v>1558</v>
      </c>
      <c r="I1231" s="26" t="s">
        <v>1561</v>
      </c>
      <c r="J1231" s="26" t="s">
        <v>1564</v>
      </c>
      <c r="K1231" s="21" t="str">
        <f>IF(Tabela813[[#This Row],[C]]&lt;&gt;"",IF(Tabela813[[#This Row],[RED]]&lt;&gt;"",(Tabela813[[#This Row],[RED]] &amp; "."),"") &amp; CONCATENATE(Tabela813[[#This Row],[C]],".",Tabela813[[#This Row],[O]],".",Tabela813[[#This Row],[E]],".",Tabela813[[#This Row],[D1]],".",Tabela813[[#This Row],[D2]],".",Tabela813[[#This Row],[D3]],".",Tabela813[[#This Row],[T]],".",Tabela813[[#This Row],[D4]]),"")</f>
        <v>1.9.1.1.13.1.0.00</v>
      </c>
      <c r="L1231" s="27" t="s">
        <v>518</v>
      </c>
      <c r="M1231" s="21" t="str">
        <f t="shared" si="19"/>
        <v>S</v>
      </c>
      <c r="N1231" s="21">
        <f>IF(VALUE(Tabela813[[#This Row],[RED]]) &gt; 0,1,0) + IF(VALUE(J1231)&gt;0,8,IF(VALUE(I1231)&gt;0,7,IF(VALUE(H1231)&gt;0,6,IF(VALUE(G1231)&gt;0,5,IF(VALUE(F1231)&gt;0,4,IF(VALUE(E1231)&gt;0,3,IF(VALUE(D1231)&gt;0,2,1)))))))</f>
        <v>6</v>
      </c>
      <c r="O1231" s="26" t="s">
        <v>51</v>
      </c>
      <c r="P1231" s="1" t="s">
        <v>519</v>
      </c>
      <c r="Q1231" s="1"/>
      <c r="R1231" s="21"/>
      <c r="S1231" s="7" t="str">
        <f>Tabela813[[#This Row],[NR]]&amp;" - "&amp;Tabela813[[#This Row],[Especificação]]</f>
        <v>1.9.1.1.13.1.0.00 - Multas da Legislação Anticorrupção Oriundas de Processos Administrativos de Responsabilização</v>
      </c>
      <c r="T1231" s="7" t="str">
        <f>Tabela813[[#This Row],[NR]]&amp;" - "&amp;Tabela813[[#This Row],[Especificação]]</f>
        <v>1.9.1.1.13.1.0.00 - Multas da Legislação Anticorrupção Oriundas de Processos Administrativos de Responsabilização</v>
      </c>
      <c r="U1231" s="7" t="str">
        <f>Tabela813[[#This Row],[NR]]&amp; " - "&amp;Tabela813[[#This Row],[Especificação]]</f>
        <v>1.9.1.1.13.1.0.00 - Multas da Legislação Anticorrupção Oriundas de Processos Administrativos de Responsabilização</v>
      </c>
    </row>
    <row r="1232" spans="1:21" ht="45" x14ac:dyDescent="0.25">
      <c r="A1232" s="84"/>
      <c r="B1232" s="73"/>
      <c r="C1232" s="26" t="s">
        <v>1558</v>
      </c>
      <c r="D1232" s="26" t="s">
        <v>1570</v>
      </c>
      <c r="E1232" s="26" t="s">
        <v>1558</v>
      </c>
      <c r="F1232" s="26" t="s">
        <v>1558</v>
      </c>
      <c r="G1232" s="26" t="s">
        <v>1581</v>
      </c>
      <c r="H1232" s="26" t="s">
        <v>1558</v>
      </c>
      <c r="I1232" s="26" t="s">
        <v>1558</v>
      </c>
      <c r="J1232" s="26" t="s">
        <v>1564</v>
      </c>
      <c r="K1232" s="21" t="str">
        <f>IF(Tabela813[[#This Row],[C]]&lt;&gt;"",IF(Tabela813[[#This Row],[RED]]&lt;&gt;"",(Tabela813[[#This Row],[RED]] &amp; "."),"") &amp; CONCATENATE(Tabela813[[#This Row],[C]],".",Tabela813[[#This Row],[O]],".",Tabela813[[#This Row],[E]],".",Tabela813[[#This Row],[D1]],".",Tabela813[[#This Row],[D2]],".",Tabela813[[#This Row],[D3]],".",Tabela813[[#This Row],[T]],".",Tabela813[[#This Row],[D4]]),"")</f>
        <v>1.9.1.1.13.1.1.00</v>
      </c>
      <c r="L1232" s="27" t="s">
        <v>1426</v>
      </c>
      <c r="M1232" s="21" t="str">
        <f t="shared" si="19"/>
        <v>A</v>
      </c>
      <c r="N1232" s="21">
        <f>IF(VALUE(Tabela813[[#This Row],[RED]]) &gt; 0,1,0) + IF(VALUE(J1232)&gt;0,8,IF(VALUE(I1232)&gt;0,7,IF(VALUE(H1232)&gt;0,6,IF(VALUE(G1232)&gt;0,5,IF(VALUE(F1232)&gt;0,4,IF(VALUE(E1232)&gt;0,3,IF(VALUE(D1232)&gt;0,2,1)))))))</f>
        <v>7</v>
      </c>
      <c r="O1232" s="26" t="s">
        <v>51</v>
      </c>
      <c r="P1232" s="1" t="s">
        <v>519</v>
      </c>
      <c r="Q1232" s="1"/>
      <c r="R1232" s="21"/>
      <c r="S1232" s="7" t="str">
        <f>Tabela813[[#This Row],[NR]]&amp;" - "&amp;Tabela813[[#This Row],[Especificação]]</f>
        <v>1.9.1.1.13.1.1.00 - Multas da Legislação Anticorrupção Oriundas de Processos Administrativos de Responsabilização - Principal</v>
      </c>
      <c r="T1232" s="7" t="str">
        <f>Tabela813[[#This Row],[NR]]&amp;" - "&amp;Tabela813[[#This Row],[Especificação]]</f>
        <v>1.9.1.1.13.1.1.00 - Multas da Legislação Anticorrupção Oriundas de Processos Administrativos de Responsabilização - Principal</v>
      </c>
      <c r="U1232" s="7" t="str">
        <f>Tabela813[[#This Row],[NR]]&amp; " - "&amp;Tabela813[[#This Row],[Especificação]]</f>
        <v>1.9.1.1.13.1.1.00 - Multas da Legislação Anticorrupção Oriundas de Processos Administrativos de Responsabilização - Principal</v>
      </c>
    </row>
    <row r="1233" spans="1:21" ht="45" x14ac:dyDescent="0.25">
      <c r="A1233" s="84"/>
      <c r="B1233" s="73"/>
      <c r="C1233" s="26" t="s">
        <v>1558</v>
      </c>
      <c r="D1233" s="26" t="s">
        <v>1570</v>
      </c>
      <c r="E1233" s="26" t="s">
        <v>1558</v>
      </c>
      <c r="F1233" s="26" t="s">
        <v>1558</v>
      </c>
      <c r="G1233" s="26" t="s">
        <v>1581</v>
      </c>
      <c r="H1233" s="26" t="s">
        <v>1558</v>
      </c>
      <c r="I1233" s="26" t="s">
        <v>1567</v>
      </c>
      <c r="J1233" s="26" t="s">
        <v>1564</v>
      </c>
      <c r="K1233" s="21" t="str">
        <f>IF(Tabela813[[#This Row],[C]]&lt;&gt;"",IF(Tabela813[[#This Row],[RED]]&lt;&gt;"",(Tabela813[[#This Row],[RED]] &amp; "."),"") &amp; CONCATENATE(Tabela813[[#This Row],[C]],".",Tabela813[[#This Row],[O]],".",Tabela813[[#This Row],[E]],".",Tabela813[[#This Row],[D1]],".",Tabela813[[#This Row],[D2]],".",Tabela813[[#This Row],[D3]],".",Tabela813[[#This Row],[T]],".",Tabela813[[#This Row],[D4]]),"")</f>
        <v>1.9.1.1.13.1.2.00</v>
      </c>
      <c r="L1233" s="27" t="s">
        <v>3363</v>
      </c>
      <c r="M1233" s="21" t="str">
        <f t="shared" si="19"/>
        <v>A</v>
      </c>
      <c r="N1233" s="21">
        <f>IF(VALUE(Tabela813[[#This Row],[RED]]) &gt; 0,1,0) + IF(VALUE(J1233)&gt;0,8,IF(VALUE(I1233)&gt;0,7,IF(VALUE(H1233)&gt;0,6,IF(VALUE(G1233)&gt;0,5,IF(VALUE(F1233)&gt;0,4,IF(VALUE(E1233)&gt;0,3,IF(VALUE(D1233)&gt;0,2,1)))))))</f>
        <v>7</v>
      </c>
      <c r="O1233" s="26" t="s">
        <v>51</v>
      </c>
      <c r="P1233" s="1" t="s">
        <v>519</v>
      </c>
      <c r="Q1233" s="1"/>
      <c r="R1233" s="21"/>
      <c r="S1233" s="7" t="str">
        <f>Tabela813[[#This Row],[NR]]&amp;" - "&amp;Tabela813[[#This Row],[Especificação]]</f>
        <v>1.9.1.1.13.1.2.00 - Multas da Legislação Anticorrupção Oriundas de Processos Administrativos de Responsabilização - Multas e Juros de Mora</v>
      </c>
      <c r="T1233" s="7" t="str">
        <f>Tabela813[[#This Row],[NR]]&amp;" - "&amp;Tabela813[[#This Row],[Especificação]]</f>
        <v>1.9.1.1.13.1.2.00 - Multas da Legislação Anticorrupção Oriundas de Processos Administrativos de Responsabilização - Multas e Juros de Mora</v>
      </c>
      <c r="U1233" s="7" t="str">
        <f>Tabela813[[#This Row],[NR]]&amp; " - "&amp;Tabela813[[#This Row],[Especificação]]</f>
        <v>1.9.1.1.13.1.2.00 - Multas da Legislação Anticorrupção Oriundas de Processos Administrativos de Responsabilização - Multas e Juros de Mora</v>
      </c>
    </row>
    <row r="1234" spans="1:21" ht="45" x14ac:dyDescent="0.25">
      <c r="A1234" s="84"/>
      <c r="B1234" s="73"/>
      <c r="C1234" s="26" t="s">
        <v>1558</v>
      </c>
      <c r="D1234" s="26" t="s">
        <v>1570</v>
      </c>
      <c r="E1234" s="26" t="s">
        <v>1558</v>
      </c>
      <c r="F1234" s="26" t="s">
        <v>1558</v>
      </c>
      <c r="G1234" s="26" t="s">
        <v>1581</v>
      </c>
      <c r="H1234" s="26" t="s">
        <v>1567</v>
      </c>
      <c r="I1234" s="26" t="s">
        <v>1561</v>
      </c>
      <c r="J1234" s="26" t="s">
        <v>1564</v>
      </c>
      <c r="K1234" s="21" t="str">
        <f>IF(Tabela813[[#This Row],[C]]&lt;&gt;"",IF(Tabela813[[#This Row],[RED]]&lt;&gt;"",(Tabela813[[#This Row],[RED]] &amp; "."),"") &amp; CONCATENATE(Tabela813[[#This Row],[C]],".",Tabela813[[#This Row],[O]],".",Tabela813[[#This Row],[E]],".",Tabela813[[#This Row],[D1]],".",Tabela813[[#This Row],[D2]],".",Tabela813[[#This Row],[D3]],".",Tabela813[[#This Row],[T]],".",Tabela813[[#This Row],[D4]]),"")</f>
        <v>1.9.1.1.13.2.0.00</v>
      </c>
      <c r="L1234" s="27" t="s">
        <v>520</v>
      </c>
      <c r="M1234" s="21" t="str">
        <f t="shared" si="19"/>
        <v>S</v>
      </c>
      <c r="N1234" s="21">
        <f>IF(VALUE(Tabela813[[#This Row],[RED]]) &gt; 0,1,0) + IF(VALUE(J1234)&gt;0,8,IF(VALUE(I1234)&gt;0,7,IF(VALUE(H1234)&gt;0,6,IF(VALUE(G1234)&gt;0,5,IF(VALUE(F1234)&gt;0,4,IF(VALUE(E1234)&gt;0,3,IF(VALUE(D1234)&gt;0,2,1)))))))</f>
        <v>6</v>
      </c>
      <c r="O1234" s="26" t="s">
        <v>51</v>
      </c>
      <c r="P1234" s="1" t="s">
        <v>521</v>
      </c>
      <c r="Q1234" s="1"/>
      <c r="R1234" s="21"/>
      <c r="S1234" s="7" t="str">
        <f>Tabela813[[#This Row],[NR]]&amp;" - "&amp;Tabela813[[#This Row],[Especificação]]</f>
        <v>1.9.1.1.13.2.0.00 - Multas da Legislação Anticorrupção Oriundas de Acordos de Leniência</v>
      </c>
      <c r="T1234" s="7" t="str">
        <f>Tabela813[[#This Row],[NR]]&amp;" - "&amp;Tabela813[[#This Row],[Especificação]]</f>
        <v>1.9.1.1.13.2.0.00 - Multas da Legislação Anticorrupção Oriundas de Acordos de Leniência</v>
      </c>
      <c r="U1234" s="7" t="str">
        <f>Tabela813[[#This Row],[NR]]&amp; " - "&amp;Tabela813[[#This Row],[Especificação]]</f>
        <v>1.9.1.1.13.2.0.00 - Multas da Legislação Anticorrupção Oriundas de Acordos de Leniência</v>
      </c>
    </row>
    <row r="1235" spans="1:21" ht="45" x14ac:dyDescent="0.25">
      <c r="A1235" s="84"/>
      <c r="B1235" s="73"/>
      <c r="C1235" s="26" t="s">
        <v>1558</v>
      </c>
      <c r="D1235" s="26" t="s">
        <v>1570</v>
      </c>
      <c r="E1235" s="26" t="s">
        <v>1558</v>
      </c>
      <c r="F1235" s="26" t="s">
        <v>1558</v>
      </c>
      <c r="G1235" s="26" t="s">
        <v>1581</v>
      </c>
      <c r="H1235" s="26" t="s">
        <v>1567</v>
      </c>
      <c r="I1235" s="26" t="s">
        <v>1558</v>
      </c>
      <c r="J1235" s="26" t="s">
        <v>1564</v>
      </c>
      <c r="K1235" s="21" t="str">
        <f>IF(Tabela813[[#This Row],[C]]&lt;&gt;"",IF(Tabela813[[#This Row],[RED]]&lt;&gt;"",(Tabela813[[#This Row],[RED]] &amp; "."),"") &amp; CONCATENATE(Tabela813[[#This Row],[C]],".",Tabela813[[#This Row],[O]],".",Tabela813[[#This Row],[E]],".",Tabela813[[#This Row],[D1]],".",Tabela813[[#This Row],[D2]],".",Tabela813[[#This Row],[D3]],".",Tabela813[[#This Row],[T]],".",Tabela813[[#This Row],[D4]]),"")</f>
        <v>1.9.1.1.13.2.1.00</v>
      </c>
      <c r="L1235" s="27" t="s">
        <v>1427</v>
      </c>
      <c r="M1235" s="21" t="str">
        <f t="shared" si="19"/>
        <v>A</v>
      </c>
      <c r="N1235" s="21">
        <f>IF(VALUE(Tabela813[[#This Row],[RED]]) &gt; 0,1,0) + IF(VALUE(J1235)&gt;0,8,IF(VALUE(I1235)&gt;0,7,IF(VALUE(H1235)&gt;0,6,IF(VALUE(G1235)&gt;0,5,IF(VALUE(F1235)&gt;0,4,IF(VALUE(E1235)&gt;0,3,IF(VALUE(D1235)&gt;0,2,1)))))))</f>
        <v>7</v>
      </c>
      <c r="O1235" s="26" t="s">
        <v>51</v>
      </c>
      <c r="P1235" s="1" t="s">
        <v>521</v>
      </c>
      <c r="Q1235" s="1"/>
      <c r="R1235" s="21"/>
      <c r="S1235" s="7" t="str">
        <f>Tabela813[[#This Row],[NR]]&amp;" - "&amp;Tabela813[[#This Row],[Especificação]]</f>
        <v>1.9.1.1.13.2.1.00 - Multas da Legislação Anticorrupção Oriundas de Acordos de Leniência - Principal</v>
      </c>
      <c r="T1235" s="7" t="str">
        <f>Tabela813[[#This Row],[NR]]&amp;" - "&amp;Tabela813[[#This Row],[Especificação]]</f>
        <v>1.9.1.1.13.2.1.00 - Multas da Legislação Anticorrupção Oriundas de Acordos de Leniência - Principal</v>
      </c>
      <c r="U1235" s="7" t="str">
        <f>Tabela813[[#This Row],[NR]]&amp; " - "&amp;Tabela813[[#This Row],[Especificação]]</f>
        <v>1.9.1.1.13.2.1.00 - Multas da Legislação Anticorrupção Oriundas de Acordos de Leniência - Principal</v>
      </c>
    </row>
    <row r="1236" spans="1:21" ht="45" x14ac:dyDescent="0.25">
      <c r="A1236" s="7"/>
      <c r="B1236" s="73"/>
      <c r="C1236" s="26" t="s">
        <v>1558</v>
      </c>
      <c r="D1236" s="26" t="s">
        <v>1570</v>
      </c>
      <c r="E1236" s="26" t="s">
        <v>1558</v>
      </c>
      <c r="F1236" s="26" t="s">
        <v>1558</v>
      </c>
      <c r="G1236" s="26" t="s">
        <v>1581</v>
      </c>
      <c r="H1236" s="26" t="s">
        <v>1567</v>
      </c>
      <c r="I1236" s="26" t="s">
        <v>1567</v>
      </c>
      <c r="J1236" s="26" t="s">
        <v>1564</v>
      </c>
      <c r="K1236" s="21" t="str">
        <f>IF(Tabela813[[#This Row],[C]]&lt;&gt;"",IF(Tabela813[[#This Row],[RED]]&lt;&gt;"",(Tabela813[[#This Row],[RED]] &amp; "."),"") &amp; CONCATENATE(Tabela813[[#This Row],[C]],".",Tabela813[[#This Row],[O]],".",Tabela813[[#This Row],[E]],".",Tabela813[[#This Row],[D1]],".",Tabela813[[#This Row],[D2]],".",Tabela813[[#This Row],[D3]],".",Tabela813[[#This Row],[T]],".",Tabela813[[#This Row],[D4]]),"")</f>
        <v>1.9.1.1.13.2.2.00</v>
      </c>
      <c r="L1236" s="27" t="s">
        <v>3364</v>
      </c>
      <c r="M1236" s="21" t="str">
        <f t="shared" si="19"/>
        <v>A</v>
      </c>
      <c r="N1236" s="21">
        <f>IF(VALUE(Tabela813[[#This Row],[RED]]) &gt; 0,1,0) + IF(VALUE(J1236)&gt;0,8,IF(VALUE(I1236)&gt;0,7,IF(VALUE(H1236)&gt;0,6,IF(VALUE(G1236)&gt;0,5,IF(VALUE(F1236)&gt;0,4,IF(VALUE(E1236)&gt;0,3,IF(VALUE(D1236)&gt;0,2,1)))))))</f>
        <v>7</v>
      </c>
      <c r="O1236" s="26" t="s">
        <v>51</v>
      </c>
      <c r="P1236" s="1" t="s">
        <v>521</v>
      </c>
      <c r="Q1236" s="1"/>
      <c r="R1236" s="21"/>
      <c r="S1236" s="7" t="str">
        <f>Tabela813[[#This Row],[NR]]&amp;" - "&amp;Tabela813[[#This Row],[Especificação]]</f>
        <v>1.9.1.1.13.2.2.00 - Multas da Legislação Anticorrupção Oriundas de Acordos de Leniência - Multas e Juros de Mora</v>
      </c>
      <c r="T1236" s="7" t="str">
        <f>Tabela813[[#This Row],[NR]]&amp;" - "&amp;Tabela813[[#This Row],[Especificação]]</f>
        <v>1.9.1.1.13.2.2.00 - Multas da Legislação Anticorrupção Oriundas de Acordos de Leniência - Multas e Juros de Mora</v>
      </c>
      <c r="U1236" s="7" t="str">
        <f>Tabela813[[#This Row],[NR]]&amp; " - "&amp;Tabela813[[#This Row],[Especificação]]</f>
        <v>1.9.1.1.13.2.2.00 - Multas da Legislação Anticorrupção Oriundas de Acordos de Leniência - Multas e Juros de Mora</v>
      </c>
    </row>
    <row r="1237" spans="1:21" x14ac:dyDescent="0.25">
      <c r="A1237" s="7"/>
      <c r="B1237" s="73"/>
      <c r="C1237" s="26" t="s">
        <v>1558</v>
      </c>
      <c r="D1237" s="26" t="s">
        <v>1570</v>
      </c>
      <c r="E1237" s="26" t="s">
        <v>1558</v>
      </c>
      <c r="F1237" s="26" t="s">
        <v>1558</v>
      </c>
      <c r="G1237" s="26" t="s">
        <v>4561</v>
      </c>
      <c r="H1237" s="26" t="s">
        <v>1561</v>
      </c>
      <c r="I1237" s="26" t="s">
        <v>1561</v>
      </c>
      <c r="J1237" s="26" t="s">
        <v>1564</v>
      </c>
      <c r="K1237" s="21" t="str">
        <f>IF(Tabela813[[#This Row],[C]]&lt;&gt;"",IF(Tabela813[[#This Row],[RED]]&lt;&gt;"",(Tabela813[[#This Row],[RED]] &amp; "."),"") &amp; CONCATENATE(Tabela813[[#This Row],[C]],".",Tabela813[[#This Row],[O]],".",Tabela813[[#This Row],[E]],".",Tabela813[[#This Row],[D1]],".",Tabela813[[#This Row],[D2]],".",Tabela813[[#This Row],[D3]],".",Tabela813[[#This Row],[T]],".",Tabela813[[#This Row],[D4]]),"")</f>
        <v>1.9.1.1.14.0.0.00</v>
      </c>
      <c r="L1237" s="27" t="s">
        <v>4562</v>
      </c>
      <c r="M1237" s="21" t="str">
        <f t="shared" si="19"/>
        <v>S</v>
      </c>
      <c r="N1237" s="21">
        <f>IF(VALUE(Tabela813[[#This Row],[RED]]) &gt; 0,1,0) + IF(VALUE(J1237)&gt;0,8,IF(VALUE(I1237)&gt;0,7,IF(VALUE(H1237)&gt;0,6,IF(VALUE(G1237)&gt;0,5,IF(VALUE(F1237)&gt;0,4,IF(VALUE(E1237)&gt;0,3,IF(VALUE(D1237)&gt;0,2,1)))))))</f>
        <v>5</v>
      </c>
      <c r="O1237" s="26" t="s">
        <v>4563</v>
      </c>
      <c r="P1237" s="1" t="s">
        <v>4564</v>
      </c>
      <c r="Q1237" s="1" t="s">
        <v>4565</v>
      </c>
      <c r="R1237" s="21"/>
      <c r="S1237" s="7" t="str">
        <f>Tabela813[[#This Row],[NR]]&amp;" - "&amp;Tabela813[[#This Row],[Especificação]]</f>
        <v>1.9.1.1.14.0.0.00 - Multas Previstas no Código de Trânsito Brasileiro - CTB</v>
      </c>
      <c r="T1237" s="7" t="str">
        <f>Tabela813[[#This Row],[NR]]&amp;" - "&amp;Tabela813[[#This Row],[Especificação]]</f>
        <v>1.9.1.1.14.0.0.00 - Multas Previstas no Código de Trânsito Brasileiro - CTB</v>
      </c>
      <c r="U1237" s="7" t="str">
        <f>Tabela813[[#This Row],[NR]]&amp; " - "&amp;Tabela813[[#This Row],[Especificação]]</f>
        <v>1.9.1.1.14.0.0.00 - Multas Previstas no Código de Trânsito Brasileiro - CTB</v>
      </c>
    </row>
    <row r="1238" spans="1:21" x14ac:dyDescent="0.25">
      <c r="A1238" s="7"/>
      <c r="B1238" s="73"/>
      <c r="C1238" s="26" t="s">
        <v>1558</v>
      </c>
      <c r="D1238" s="26" t="s">
        <v>1570</v>
      </c>
      <c r="E1238" s="26" t="s">
        <v>1558</v>
      </c>
      <c r="F1238" s="26" t="s">
        <v>1558</v>
      </c>
      <c r="G1238" s="26" t="s">
        <v>4561</v>
      </c>
      <c r="H1238" s="26" t="s">
        <v>1561</v>
      </c>
      <c r="I1238" s="26" t="s">
        <v>1558</v>
      </c>
      <c r="J1238" s="26" t="s">
        <v>1564</v>
      </c>
      <c r="K1238" s="21" t="str">
        <f>IF(Tabela813[[#This Row],[C]]&lt;&gt;"",IF(Tabela813[[#This Row],[RED]]&lt;&gt;"",(Tabela813[[#This Row],[RED]] &amp; "."),"") &amp; CONCATENATE(Tabela813[[#This Row],[C]],".",Tabela813[[#This Row],[O]],".",Tabela813[[#This Row],[E]],".",Tabela813[[#This Row],[D1]],".",Tabela813[[#This Row],[D2]],".",Tabela813[[#This Row],[D3]],".",Tabela813[[#This Row],[T]],".",Tabela813[[#This Row],[D4]]),"")</f>
        <v>1.9.1.1.14.0.1.00</v>
      </c>
      <c r="L1238" s="27" t="s">
        <v>4566</v>
      </c>
      <c r="M1238" s="21" t="str">
        <f t="shared" si="19"/>
        <v>A</v>
      </c>
      <c r="N1238" s="21">
        <f>IF(VALUE(Tabela813[[#This Row],[RED]]) &gt; 0,1,0) + IF(VALUE(J1238)&gt;0,8,IF(VALUE(I1238)&gt;0,7,IF(VALUE(H1238)&gt;0,6,IF(VALUE(G1238)&gt;0,5,IF(VALUE(F1238)&gt;0,4,IF(VALUE(E1238)&gt;0,3,IF(VALUE(D1238)&gt;0,2,1)))))))</f>
        <v>7</v>
      </c>
      <c r="O1238" s="26" t="s">
        <v>4563</v>
      </c>
      <c r="P1238" s="1" t="s">
        <v>4567</v>
      </c>
      <c r="Q1238" s="1"/>
      <c r="R1238" s="21"/>
      <c r="S1238" s="7" t="str">
        <f>Tabela813[[#This Row],[NR]]&amp;" - "&amp;Tabela813[[#This Row],[Especificação]]</f>
        <v>1.9.1.1.14.0.1.00 - Multas Previstas no Código de Trânsito Brasileiro - CTB - Principal</v>
      </c>
      <c r="T1238" s="7" t="str">
        <f>Tabela813[[#This Row],[NR]]&amp;" - "&amp;Tabela813[[#This Row],[Especificação]]</f>
        <v>1.9.1.1.14.0.1.00 - Multas Previstas no Código de Trânsito Brasileiro - CTB - Principal</v>
      </c>
      <c r="U1238" s="7" t="str">
        <f>Tabela813[[#This Row],[NR]]&amp; " - "&amp;Tabela813[[#This Row],[Especificação]]</f>
        <v>1.9.1.1.14.0.1.00 - Multas Previstas no Código de Trânsito Brasileiro - CTB - Principal</v>
      </c>
    </row>
    <row r="1239" spans="1:21" ht="30" x14ac:dyDescent="0.25">
      <c r="A1239" s="7"/>
      <c r="B1239" s="73"/>
      <c r="C1239" s="26" t="s">
        <v>1558</v>
      </c>
      <c r="D1239" s="26" t="s">
        <v>1570</v>
      </c>
      <c r="E1239" s="26" t="s">
        <v>1558</v>
      </c>
      <c r="F1239" s="26" t="s">
        <v>1558</v>
      </c>
      <c r="G1239" s="26" t="s">
        <v>4561</v>
      </c>
      <c r="H1239" s="26" t="s">
        <v>1561</v>
      </c>
      <c r="I1239" s="26" t="s">
        <v>1567</v>
      </c>
      <c r="J1239" s="26" t="s">
        <v>1564</v>
      </c>
      <c r="K1239" s="21" t="str">
        <f>IF(Tabela813[[#This Row],[C]]&lt;&gt;"",IF(Tabela813[[#This Row],[RED]]&lt;&gt;"",(Tabela813[[#This Row],[RED]] &amp; "."),"") &amp; CONCATENATE(Tabela813[[#This Row],[C]],".",Tabela813[[#This Row],[O]],".",Tabela813[[#This Row],[E]],".",Tabela813[[#This Row],[D1]],".",Tabela813[[#This Row],[D2]],".",Tabela813[[#This Row],[D3]],".",Tabela813[[#This Row],[T]],".",Tabela813[[#This Row],[D4]]),"")</f>
        <v>1.9.1.1.14.0.2.00</v>
      </c>
      <c r="L1239" s="27" t="s">
        <v>4568</v>
      </c>
      <c r="M1239" s="21" t="str">
        <f t="shared" si="19"/>
        <v>A</v>
      </c>
      <c r="N1239" s="21">
        <f>IF(VALUE(Tabela813[[#This Row],[RED]]) &gt; 0,1,0) + IF(VALUE(J1239)&gt;0,8,IF(VALUE(I1239)&gt;0,7,IF(VALUE(H1239)&gt;0,6,IF(VALUE(G1239)&gt;0,5,IF(VALUE(F1239)&gt;0,4,IF(VALUE(E1239)&gt;0,3,IF(VALUE(D1239)&gt;0,2,1)))))))</f>
        <v>7</v>
      </c>
      <c r="O1239" s="26" t="s">
        <v>4563</v>
      </c>
      <c r="P1239" s="1" t="s">
        <v>4567</v>
      </c>
      <c r="Q1239" s="1"/>
      <c r="R1239" s="21"/>
      <c r="S1239" s="7" t="str">
        <f>Tabela813[[#This Row],[NR]]&amp;" - "&amp;Tabela813[[#This Row],[Especificação]]</f>
        <v>1.9.1.1.14.0.2.00 - Multas Previstas no Código de Trânsito Brasileiro - CTB - Multas e Juros de Mora</v>
      </c>
      <c r="T1239" s="7" t="str">
        <f>Tabela813[[#This Row],[NR]]&amp;" - "&amp;Tabela813[[#This Row],[Especificação]]</f>
        <v>1.9.1.1.14.0.2.00 - Multas Previstas no Código de Trânsito Brasileiro - CTB - Multas e Juros de Mora</v>
      </c>
      <c r="U1239" s="7" t="str">
        <f>Tabela813[[#This Row],[NR]]&amp; " - "&amp;Tabela813[[#This Row],[Especificação]]</f>
        <v>1.9.1.1.14.0.2.00 - Multas Previstas no Código de Trânsito Brasileiro - CTB - Multas e Juros de Mora</v>
      </c>
    </row>
    <row r="1240" spans="1:21" x14ac:dyDescent="0.25">
      <c r="A1240" s="7"/>
      <c r="B1240" s="73"/>
      <c r="C1240" s="26" t="s">
        <v>1558</v>
      </c>
      <c r="D1240" s="26" t="s">
        <v>1570</v>
      </c>
      <c r="E1240" s="26" t="s">
        <v>1558</v>
      </c>
      <c r="F1240" s="26" t="s">
        <v>1558</v>
      </c>
      <c r="G1240" s="26" t="s">
        <v>4561</v>
      </c>
      <c r="H1240" s="26" t="s">
        <v>1561</v>
      </c>
      <c r="I1240" s="26" t="s">
        <v>1559</v>
      </c>
      <c r="J1240" s="26" t="s">
        <v>1564</v>
      </c>
      <c r="K1240" s="21" t="str">
        <f>IF(Tabela813[[#This Row],[C]]&lt;&gt;"",IF(Tabela813[[#This Row],[RED]]&lt;&gt;"",(Tabela813[[#This Row],[RED]] &amp; "."),"") &amp; CONCATENATE(Tabela813[[#This Row],[C]],".",Tabela813[[#This Row],[O]],".",Tabela813[[#This Row],[E]],".",Tabela813[[#This Row],[D1]],".",Tabela813[[#This Row],[D2]],".",Tabela813[[#This Row],[D3]],".",Tabela813[[#This Row],[T]],".",Tabela813[[#This Row],[D4]]),"")</f>
        <v>1.9.1.1.14.0.3.00</v>
      </c>
      <c r="L1240" s="27" t="s">
        <v>4569</v>
      </c>
      <c r="M1240" s="21" t="str">
        <f t="shared" si="19"/>
        <v>A</v>
      </c>
      <c r="N1240" s="21">
        <f>IF(VALUE(Tabela813[[#This Row],[RED]]) &gt; 0,1,0) + IF(VALUE(J1240)&gt;0,8,IF(VALUE(I1240)&gt;0,7,IF(VALUE(H1240)&gt;0,6,IF(VALUE(G1240)&gt;0,5,IF(VALUE(F1240)&gt;0,4,IF(VALUE(E1240)&gt;0,3,IF(VALUE(D1240)&gt;0,2,1)))))))</f>
        <v>7</v>
      </c>
      <c r="O1240" s="26" t="s">
        <v>4563</v>
      </c>
      <c r="P1240" s="1" t="s">
        <v>4567</v>
      </c>
      <c r="Q1240" s="1"/>
      <c r="R1240" s="21"/>
      <c r="S1240" s="7" t="str">
        <f>Tabela813[[#This Row],[NR]]&amp;" - "&amp;Tabela813[[#This Row],[Especificação]]</f>
        <v>1.9.1.1.14.0.3.00 - Multas Previstas no Código de Trânsito Brasileiro - CTB - Dívida Ativa</v>
      </c>
      <c r="T1240" s="7" t="str">
        <f>Tabela813[[#This Row],[NR]]&amp;" - "&amp;Tabela813[[#This Row],[Especificação]]</f>
        <v>1.9.1.1.14.0.3.00 - Multas Previstas no Código de Trânsito Brasileiro - CTB - Dívida Ativa</v>
      </c>
      <c r="U1240" s="7" t="str">
        <f>Tabela813[[#This Row],[NR]]&amp; " - "&amp;Tabela813[[#This Row],[Especificação]]</f>
        <v>1.9.1.1.14.0.3.00 - Multas Previstas no Código de Trânsito Brasileiro - CTB - Dívida Ativa</v>
      </c>
    </row>
    <row r="1241" spans="1:21" ht="30" x14ac:dyDescent="0.25">
      <c r="A1241" s="7"/>
      <c r="B1241" s="73"/>
      <c r="C1241" s="26" t="s">
        <v>1558</v>
      </c>
      <c r="D1241" s="26" t="s">
        <v>1570</v>
      </c>
      <c r="E1241" s="26" t="s">
        <v>1558</v>
      </c>
      <c r="F1241" s="26" t="s">
        <v>1558</v>
      </c>
      <c r="G1241" s="26" t="s">
        <v>4561</v>
      </c>
      <c r="H1241" s="26" t="s">
        <v>1561</v>
      </c>
      <c r="I1241" s="26" t="s">
        <v>1568</v>
      </c>
      <c r="J1241" s="26" t="s">
        <v>1564</v>
      </c>
      <c r="K1241" s="21" t="str">
        <f>IF(Tabela813[[#This Row],[C]]&lt;&gt;"",IF(Tabela813[[#This Row],[RED]]&lt;&gt;"",(Tabela813[[#This Row],[RED]] &amp; "."),"") &amp; CONCATENATE(Tabela813[[#This Row],[C]],".",Tabela813[[#This Row],[O]],".",Tabela813[[#This Row],[E]],".",Tabela813[[#This Row],[D1]],".",Tabela813[[#This Row],[D2]],".",Tabela813[[#This Row],[D3]],".",Tabela813[[#This Row],[T]],".",Tabela813[[#This Row],[D4]]),"")</f>
        <v>1.9.1.1.14.0.4.00</v>
      </c>
      <c r="L1241" s="27" t="s">
        <v>4570</v>
      </c>
      <c r="M1241" s="21" t="str">
        <f t="shared" si="19"/>
        <v>A</v>
      </c>
      <c r="N1241" s="21">
        <f>IF(VALUE(Tabela813[[#This Row],[RED]]) &gt; 0,1,0) + IF(VALUE(J1241)&gt;0,8,IF(VALUE(I1241)&gt;0,7,IF(VALUE(H1241)&gt;0,6,IF(VALUE(G1241)&gt;0,5,IF(VALUE(F1241)&gt;0,4,IF(VALUE(E1241)&gt;0,3,IF(VALUE(D1241)&gt;0,2,1)))))))</f>
        <v>7</v>
      </c>
      <c r="O1241" s="26" t="s">
        <v>4563</v>
      </c>
      <c r="P1241" s="1" t="s">
        <v>4567</v>
      </c>
      <c r="Q1241" s="1"/>
      <c r="R1241" s="21"/>
      <c r="S1241" s="7" t="str">
        <f>Tabela813[[#This Row],[NR]]&amp;" - "&amp;Tabela813[[#This Row],[Especificação]]</f>
        <v>1.9.1.1.14.0.4.00 - Multas Previstas no Código de Trânsito Brasileiro - CTB - Dívida Ativa - Multas e Juros de Mora da Dívida Ativa</v>
      </c>
      <c r="T1241" s="7" t="str">
        <f>Tabela813[[#This Row],[NR]]&amp;" - "&amp;Tabela813[[#This Row],[Especificação]]</f>
        <v>1.9.1.1.14.0.4.00 - Multas Previstas no Código de Trânsito Brasileiro - CTB - Dívida Ativa - Multas e Juros de Mora da Dívida Ativa</v>
      </c>
      <c r="U1241" s="7" t="str">
        <f>Tabela813[[#This Row],[NR]]&amp; " - "&amp;Tabela813[[#This Row],[Especificação]]</f>
        <v>1.9.1.1.14.0.4.00 - Multas Previstas no Código de Trânsito Brasileiro - CTB - Dívida Ativa - Multas e Juros de Mora da Dívida Ativa</v>
      </c>
    </row>
    <row r="1242" spans="1:21" x14ac:dyDescent="0.25">
      <c r="A1242" s="7"/>
      <c r="B1242" s="73"/>
      <c r="C1242" s="26" t="s">
        <v>1558</v>
      </c>
      <c r="D1242" s="26" t="s">
        <v>1570</v>
      </c>
      <c r="E1242" s="26" t="s">
        <v>1558</v>
      </c>
      <c r="F1242" s="26" t="s">
        <v>1558</v>
      </c>
      <c r="G1242" s="26" t="s">
        <v>4561</v>
      </c>
      <c r="H1242" s="26" t="s">
        <v>1561</v>
      </c>
      <c r="I1242" s="26" t="s">
        <v>1569</v>
      </c>
      <c r="J1242" s="26" t="s">
        <v>1564</v>
      </c>
      <c r="K1242" s="21" t="str">
        <f>IF(Tabela813[[#This Row],[C]]&lt;&gt;"",IF(Tabela813[[#This Row],[RED]]&lt;&gt;"",(Tabela813[[#This Row],[RED]] &amp; "."),"") &amp; CONCATENATE(Tabela813[[#This Row],[C]],".",Tabela813[[#This Row],[O]],".",Tabela813[[#This Row],[E]],".",Tabela813[[#This Row],[D1]],".",Tabela813[[#This Row],[D2]],".",Tabela813[[#This Row],[D3]],".",Tabela813[[#This Row],[T]],".",Tabela813[[#This Row],[D4]]),"")</f>
        <v>1.9.1.1.14.0.5.00</v>
      </c>
      <c r="L1242" s="27" t="s">
        <v>4571</v>
      </c>
      <c r="M1242" s="21" t="str">
        <f t="shared" si="19"/>
        <v>A</v>
      </c>
      <c r="N1242" s="21">
        <f>IF(VALUE(Tabela813[[#This Row],[RED]]) &gt; 0,1,0) + IF(VALUE(J1242)&gt;0,8,IF(VALUE(I1242)&gt;0,7,IF(VALUE(H1242)&gt;0,6,IF(VALUE(G1242)&gt;0,5,IF(VALUE(F1242)&gt;0,4,IF(VALUE(E1242)&gt;0,3,IF(VALUE(D1242)&gt;0,2,1)))))))</f>
        <v>7</v>
      </c>
      <c r="O1242" s="26" t="s">
        <v>4563</v>
      </c>
      <c r="P1242" s="1" t="s">
        <v>4567</v>
      </c>
      <c r="Q1242" s="1"/>
      <c r="R1242" s="21"/>
      <c r="S1242" s="7" t="str">
        <f>Tabela813[[#This Row],[NR]]&amp;" - "&amp;Tabela813[[#This Row],[Especificação]]</f>
        <v>1.9.1.1.14.0.5.00 - Multas Previstas no Código de Trânsito Brasileiro - CTB - Multas</v>
      </c>
      <c r="T1242" s="7" t="str">
        <f>Tabela813[[#This Row],[NR]]&amp;" - "&amp;Tabela813[[#This Row],[Especificação]]</f>
        <v>1.9.1.1.14.0.5.00 - Multas Previstas no Código de Trânsito Brasileiro - CTB - Multas</v>
      </c>
      <c r="U1242" s="7" t="str">
        <f>Tabela813[[#This Row],[NR]]&amp; " - "&amp;Tabela813[[#This Row],[Especificação]]</f>
        <v>1.9.1.1.14.0.5.00 - Multas Previstas no Código de Trânsito Brasileiro - CTB - Multas</v>
      </c>
    </row>
    <row r="1243" spans="1:21" x14ac:dyDescent="0.25">
      <c r="A1243" s="7"/>
      <c r="B1243" s="73"/>
      <c r="C1243" s="26" t="s">
        <v>1558</v>
      </c>
      <c r="D1243" s="26" t="s">
        <v>1570</v>
      </c>
      <c r="E1243" s="26" t="s">
        <v>1558</v>
      </c>
      <c r="F1243" s="26" t="s">
        <v>1558</v>
      </c>
      <c r="G1243" s="26" t="s">
        <v>4561</v>
      </c>
      <c r="H1243" s="26" t="s">
        <v>1561</v>
      </c>
      <c r="I1243" s="26" t="s">
        <v>1563</v>
      </c>
      <c r="J1243" s="26" t="s">
        <v>1564</v>
      </c>
      <c r="K1243" s="21" t="str">
        <f>IF(Tabela813[[#This Row],[C]]&lt;&gt;"",IF(Tabela813[[#This Row],[RED]]&lt;&gt;"",(Tabela813[[#This Row],[RED]] &amp; "."),"") &amp; CONCATENATE(Tabela813[[#This Row],[C]],".",Tabela813[[#This Row],[O]],".",Tabela813[[#This Row],[E]],".",Tabela813[[#This Row],[D1]],".",Tabela813[[#This Row],[D2]],".",Tabela813[[#This Row],[D3]],".",Tabela813[[#This Row],[T]],".",Tabela813[[#This Row],[D4]]),"")</f>
        <v>1.9.1.1.14.0.6.00</v>
      </c>
      <c r="L1243" s="27" t="s">
        <v>4572</v>
      </c>
      <c r="M1243" s="21" t="str">
        <f t="shared" si="19"/>
        <v>A</v>
      </c>
      <c r="N1243" s="21">
        <f>IF(VALUE(Tabela813[[#This Row],[RED]]) &gt; 0,1,0) + IF(VALUE(J1243)&gt;0,8,IF(VALUE(I1243)&gt;0,7,IF(VALUE(H1243)&gt;0,6,IF(VALUE(G1243)&gt;0,5,IF(VALUE(F1243)&gt;0,4,IF(VALUE(E1243)&gt;0,3,IF(VALUE(D1243)&gt;0,2,1)))))))</f>
        <v>7</v>
      </c>
      <c r="O1243" s="26" t="s">
        <v>4563</v>
      </c>
      <c r="P1243" s="1" t="s">
        <v>4567</v>
      </c>
      <c r="Q1243" s="1"/>
      <c r="R1243" s="21"/>
      <c r="S1243" s="7" t="str">
        <f>Tabela813[[#This Row],[NR]]&amp;" - "&amp;Tabela813[[#This Row],[Especificação]]</f>
        <v>1.9.1.1.14.0.6.00 - Multas Previstas no Código de Trânsito Brasileiro - CTB - Juros de Mora</v>
      </c>
      <c r="T1243" s="7" t="str">
        <f>Tabela813[[#This Row],[NR]]&amp;" - "&amp;Tabela813[[#This Row],[Especificação]]</f>
        <v>1.9.1.1.14.0.6.00 - Multas Previstas no Código de Trânsito Brasileiro - CTB - Juros de Mora</v>
      </c>
      <c r="U1243" s="7" t="str">
        <f>Tabela813[[#This Row],[NR]]&amp; " - "&amp;Tabela813[[#This Row],[Especificação]]</f>
        <v>1.9.1.1.14.0.6.00 - Multas Previstas no Código de Trânsito Brasileiro - CTB - Juros de Mora</v>
      </c>
    </row>
    <row r="1244" spans="1:21" ht="30" x14ac:dyDescent="0.25">
      <c r="A1244" s="7"/>
      <c r="B1244" s="73"/>
      <c r="C1244" s="26" t="s">
        <v>1558</v>
      </c>
      <c r="D1244" s="26" t="s">
        <v>1570</v>
      </c>
      <c r="E1244" s="26" t="s">
        <v>1558</v>
      </c>
      <c r="F1244" s="26" t="s">
        <v>1558</v>
      </c>
      <c r="G1244" s="26" t="s">
        <v>4561</v>
      </c>
      <c r="H1244" s="26" t="s">
        <v>1561</v>
      </c>
      <c r="I1244" s="26" t="s">
        <v>1565</v>
      </c>
      <c r="J1244" s="26" t="s">
        <v>1564</v>
      </c>
      <c r="K1244" s="21" t="str">
        <f>IF(Tabela813[[#This Row],[C]]&lt;&gt;"",IF(Tabela813[[#This Row],[RED]]&lt;&gt;"",(Tabela813[[#This Row],[RED]] &amp; "."),"") &amp; CONCATENATE(Tabela813[[#This Row],[C]],".",Tabela813[[#This Row],[O]],".",Tabela813[[#This Row],[E]],".",Tabela813[[#This Row],[D1]],".",Tabela813[[#This Row],[D2]],".",Tabela813[[#This Row],[D3]],".",Tabela813[[#This Row],[T]],".",Tabela813[[#This Row],[D4]]),"")</f>
        <v>1.9.1.1.14.0.7.00</v>
      </c>
      <c r="L1244" s="27" t="s">
        <v>4573</v>
      </c>
      <c r="M1244" s="21" t="str">
        <f t="shared" si="19"/>
        <v>A</v>
      </c>
      <c r="N1244" s="21">
        <f>IF(VALUE(Tabela813[[#This Row],[RED]]) &gt; 0,1,0) + IF(VALUE(J1244)&gt;0,8,IF(VALUE(I1244)&gt;0,7,IF(VALUE(H1244)&gt;0,6,IF(VALUE(G1244)&gt;0,5,IF(VALUE(F1244)&gt;0,4,IF(VALUE(E1244)&gt;0,3,IF(VALUE(D1244)&gt;0,2,1)))))))</f>
        <v>7</v>
      </c>
      <c r="O1244" s="26" t="s">
        <v>4563</v>
      </c>
      <c r="P1244" s="1" t="s">
        <v>4567</v>
      </c>
      <c r="Q1244" s="1"/>
      <c r="R1244" s="21"/>
      <c r="S1244" s="7" t="str">
        <f>Tabela813[[#This Row],[NR]]&amp;" - "&amp;Tabela813[[#This Row],[Especificação]]</f>
        <v>1.9.1.1.14.0.7.00 - Multas Previstas no Código de Trânsito Brasileiro - CTB - Dívida Ativa - Multas da Dívida Ativa</v>
      </c>
      <c r="T1244" s="7" t="str">
        <f>Tabela813[[#This Row],[NR]]&amp;" - "&amp;Tabela813[[#This Row],[Especificação]]</f>
        <v>1.9.1.1.14.0.7.00 - Multas Previstas no Código de Trânsito Brasileiro - CTB - Dívida Ativa - Multas da Dívida Ativa</v>
      </c>
      <c r="U1244" s="7" t="str">
        <f>Tabela813[[#This Row],[NR]]&amp; " - "&amp;Tabela813[[#This Row],[Especificação]]</f>
        <v>1.9.1.1.14.0.7.00 - Multas Previstas no Código de Trânsito Brasileiro - CTB - Dívida Ativa - Multas da Dívida Ativa</v>
      </c>
    </row>
    <row r="1245" spans="1:21" ht="30" x14ac:dyDescent="0.25">
      <c r="A1245" s="84"/>
      <c r="B1245" s="73"/>
      <c r="C1245" s="26" t="s">
        <v>1558</v>
      </c>
      <c r="D1245" s="26" t="s">
        <v>1570</v>
      </c>
      <c r="E1245" s="26" t="s">
        <v>1558</v>
      </c>
      <c r="F1245" s="26" t="s">
        <v>1558</v>
      </c>
      <c r="G1245" s="26" t="s">
        <v>4561</v>
      </c>
      <c r="H1245" s="26" t="s">
        <v>1561</v>
      </c>
      <c r="I1245" s="26" t="s">
        <v>1566</v>
      </c>
      <c r="J1245" s="26" t="s">
        <v>1564</v>
      </c>
      <c r="K1245" s="21" t="str">
        <f>IF(Tabela813[[#This Row],[C]]&lt;&gt;"",IF(Tabela813[[#This Row],[RED]]&lt;&gt;"",(Tabela813[[#This Row],[RED]] &amp; "."),"") &amp; CONCATENATE(Tabela813[[#This Row],[C]],".",Tabela813[[#This Row],[O]],".",Tabela813[[#This Row],[E]],".",Tabela813[[#This Row],[D1]],".",Tabela813[[#This Row],[D2]],".",Tabela813[[#This Row],[D3]],".",Tabela813[[#This Row],[T]],".",Tabela813[[#This Row],[D4]]),"")</f>
        <v>1.9.1.1.14.0.8.00</v>
      </c>
      <c r="L1245" s="27" t="s">
        <v>4574</v>
      </c>
      <c r="M1245" s="21" t="str">
        <f t="shared" si="19"/>
        <v>A</v>
      </c>
      <c r="N1245" s="21">
        <f>IF(VALUE(Tabela813[[#This Row],[RED]]) &gt; 0,1,0) + IF(VALUE(J1245)&gt;0,8,IF(VALUE(I1245)&gt;0,7,IF(VALUE(H1245)&gt;0,6,IF(VALUE(G1245)&gt;0,5,IF(VALUE(F1245)&gt;0,4,IF(VALUE(E1245)&gt;0,3,IF(VALUE(D1245)&gt;0,2,1)))))))</f>
        <v>7</v>
      </c>
      <c r="O1245" s="26" t="s">
        <v>4563</v>
      </c>
      <c r="P1245" s="1" t="s">
        <v>4567</v>
      </c>
      <c r="Q1245" s="1"/>
      <c r="R1245" s="21"/>
      <c r="S1245" s="7" t="str">
        <f>Tabela813[[#This Row],[NR]]&amp;" - "&amp;Tabela813[[#This Row],[Especificação]]</f>
        <v>1.9.1.1.14.0.8.00 - Multas Previstas no Código de Trânsito Brasileiro - CTB - Juros de Mora da Dívida Ativa</v>
      </c>
      <c r="T1245" s="7" t="str">
        <f>Tabela813[[#This Row],[NR]]&amp;" - "&amp;Tabela813[[#This Row],[Especificação]]</f>
        <v>1.9.1.1.14.0.8.00 - Multas Previstas no Código de Trânsito Brasileiro - CTB - Juros de Mora da Dívida Ativa</v>
      </c>
      <c r="U1245" s="7" t="str">
        <f>Tabela813[[#This Row],[NR]]&amp; " - "&amp;Tabela813[[#This Row],[Especificação]]</f>
        <v>1.9.1.1.14.0.8.00 - Multas Previstas no Código de Trânsito Brasileiro - CTB - Juros de Mora da Dívida Ativa</v>
      </c>
    </row>
    <row r="1246" spans="1:21" x14ac:dyDescent="0.25">
      <c r="A1246" s="84"/>
      <c r="B1246" s="73"/>
      <c r="C1246" s="26" t="s">
        <v>1558</v>
      </c>
      <c r="D1246" s="26" t="s">
        <v>1570</v>
      </c>
      <c r="E1246" s="26" t="s">
        <v>1567</v>
      </c>
      <c r="F1246" s="26" t="s">
        <v>1561</v>
      </c>
      <c r="G1246" s="26" t="s">
        <v>1564</v>
      </c>
      <c r="H1246" s="26" t="s">
        <v>1561</v>
      </c>
      <c r="I1246" s="26" t="s">
        <v>1561</v>
      </c>
      <c r="J1246" s="26" t="s">
        <v>1564</v>
      </c>
      <c r="K1246" s="21" t="str">
        <f>IF(Tabela813[[#This Row],[C]]&lt;&gt;"",IF(Tabela813[[#This Row],[RED]]&lt;&gt;"",(Tabela813[[#This Row],[RED]] &amp; "."),"") &amp; CONCATENATE(Tabela813[[#This Row],[C]],".",Tabela813[[#This Row],[O]],".",Tabela813[[#This Row],[E]],".",Tabela813[[#This Row],[D1]],".",Tabela813[[#This Row],[D2]],".",Tabela813[[#This Row],[D3]],".",Tabela813[[#This Row],[T]],".",Tabela813[[#This Row],[D4]]),"")</f>
        <v>1.9.2.0.00.0.0.00</v>
      </c>
      <c r="L1246" s="27" t="s">
        <v>522</v>
      </c>
      <c r="M1246" s="21" t="str">
        <f t="shared" si="19"/>
        <v>S</v>
      </c>
      <c r="N1246" s="21">
        <f>IF(VALUE(Tabela813[[#This Row],[RED]]) &gt; 0,1,0) + IF(VALUE(J1246)&gt;0,8,IF(VALUE(I1246)&gt;0,7,IF(VALUE(H1246)&gt;0,6,IF(VALUE(G1246)&gt;0,5,IF(VALUE(F1246)&gt;0,4,IF(VALUE(E1246)&gt;0,3,IF(VALUE(D1246)&gt;0,2,1)))))))</f>
        <v>3</v>
      </c>
      <c r="O1246" s="26" t="s">
        <v>45</v>
      </c>
      <c r="P1246" s="1" t="s">
        <v>523</v>
      </c>
      <c r="Q1246" s="1"/>
      <c r="R1246" s="21"/>
      <c r="S1246" s="7" t="str">
        <f>Tabela813[[#This Row],[NR]]&amp;" - "&amp;Tabela813[[#This Row],[Especificação]]</f>
        <v>1.9.2.0.00.0.0.00 - Indenizações, Restituições e Ressarcimentos</v>
      </c>
      <c r="T1246" s="7" t="str">
        <f>Tabela813[[#This Row],[NR]]&amp;" - "&amp;Tabela813[[#This Row],[Especificação]]</f>
        <v>1.9.2.0.00.0.0.00 - Indenizações, Restituições e Ressarcimentos</v>
      </c>
      <c r="U1246" s="7" t="str">
        <f>Tabela813[[#This Row],[NR]]&amp; " - "&amp;Tabela813[[#This Row],[Especificação]]</f>
        <v>1.9.2.0.00.0.0.00 - Indenizações, Restituições e Ressarcimentos</v>
      </c>
    </row>
    <row r="1247" spans="1:21" x14ac:dyDescent="0.25">
      <c r="A1247" s="84"/>
      <c r="B1247" s="73"/>
      <c r="C1247" s="26" t="s">
        <v>1558</v>
      </c>
      <c r="D1247" s="26" t="s">
        <v>1570</v>
      </c>
      <c r="E1247" s="26" t="s">
        <v>1567</v>
      </c>
      <c r="F1247" s="26" t="s">
        <v>1558</v>
      </c>
      <c r="G1247" s="26" t="s">
        <v>1564</v>
      </c>
      <c r="H1247" s="26" t="s">
        <v>1561</v>
      </c>
      <c r="I1247" s="26" t="s">
        <v>1561</v>
      </c>
      <c r="J1247" s="26" t="s">
        <v>1564</v>
      </c>
      <c r="K1247" s="21" t="str">
        <f>IF(Tabela813[[#This Row],[C]]&lt;&gt;"",IF(Tabela813[[#This Row],[RED]]&lt;&gt;"",(Tabela813[[#This Row],[RED]] &amp; "."),"") &amp; CONCATENATE(Tabela813[[#This Row],[C]],".",Tabela813[[#This Row],[O]],".",Tabela813[[#This Row],[E]],".",Tabela813[[#This Row],[D1]],".",Tabela813[[#This Row],[D2]],".",Tabela813[[#This Row],[D3]],".",Tabela813[[#This Row],[T]],".",Tabela813[[#This Row],[D4]]),"")</f>
        <v>1.9.2.1.00.0.0.00</v>
      </c>
      <c r="L1247" s="27" t="s">
        <v>524</v>
      </c>
      <c r="M1247" s="21" t="str">
        <f t="shared" si="19"/>
        <v>S</v>
      </c>
      <c r="N1247" s="21">
        <f>IF(VALUE(Tabela813[[#This Row],[RED]]) &gt; 0,1,0) + IF(VALUE(J1247)&gt;0,8,IF(VALUE(I1247)&gt;0,7,IF(VALUE(H1247)&gt;0,6,IF(VALUE(G1247)&gt;0,5,IF(VALUE(F1247)&gt;0,4,IF(VALUE(E1247)&gt;0,3,IF(VALUE(D1247)&gt;0,2,1)))))))</f>
        <v>4</v>
      </c>
      <c r="O1247" s="26" t="s">
        <v>45</v>
      </c>
      <c r="P1247" s="1" t="s">
        <v>525</v>
      </c>
      <c r="Q1247" s="1"/>
      <c r="R1247" s="21"/>
      <c r="S1247" s="7" t="str">
        <f>Tabela813[[#This Row],[NR]]&amp;" - "&amp;Tabela813[[#This Row],[Especificação]]</f>
        <v>1.9.2.1.00.0.0.00 - Indenizações</v>
      </c>
      <c r="T1247" s="7" t="str">
        <f>Tabela813[[#This Row],[NR]]&amp;" - "&amp;Tabela813[[#This Row],[Especificação]]</f>
        <v>1.9.2.1.00.0.0.00 - Indenizações</v>
      </c>
      <c r="U1247" s="7" t="str">
        <f>Tabela813[[#This Row],[NR]]&amp; " - "&amp;Tabela813[[#This Row],[Especificação]]</f>
        <v>1.9.2.1.00.0.0.00 - Indenizações</v>
      </c>
    </row>
    <row r="1248" spans="1:21" ht="30" x14ac:dyDescent="0.25">
      <c r="A1248" s="84"/>
      <c r="B1248" s="73"/>
      <c r="C1248" s="26" t="s">
        <v>1558</v>
      </c>
      <c r="D1248" s="26" t="s">
        <v>1570</v>
      </c>
      <c r="E1248" s="26" t="s">
        <v>1567</v>
      </c>
      <c r="F1248" s="26" t="s">
        <v>1558</v>
      </c>
      <c r="G1248" s="26" t="s">
        <v>1560</v>
      </c>
      <c r="H1248" s="26" t="s">
        <v>1561</v>
      </c>
      <c r="I1248" s="26" t="s">
        <v>1561</v>
      </c>
      <c r="J1248" s="26" t="s">
        <v>1564</v>
      </c>
      <c r="K1248" s="21" t="str">
        <f>IF(Tabela813[[#This Row],[C]]&lt;&gt;"",IF(Tabela813[[#This Row],[RED]]&lt;&gt;"",(Tabela813[[#This Row],[RED]] &amp; "."),"") &amp; CONCATENATE(Tabela813[[#This Row],[C]],".",Tabela813[[#This Row],[O]],".",Tabela813[[#This Row],[E]],".",Tabela813[[#This Row],[D1]],".",Tabela813[[#This Row],[D2]],".",Tabela813[[#This Row],[D3]],".",Tabela813[[#This Row],[T]],".",Tabela813[[#This Row],[D4]]),"")</f>
        <v>1.9.2.1.01.0.0.00</v>
      </c>
      <c r="L1248" s="27" t="s">
        <v>5291</v>
      </c>
      <c r="M1248" s="21" t="str">
        <f t="shared" si="19"/>
        <v>S</v>
      </c>
      <c r="N1248" s="21">
        <f>IF(VALUE(Tabela813[[#This Row],[RED]]) &gt; 0,1,0) + IF(VALUE(J1248)&gt;0,8,IF(VALUE(I1248)&gt;0,7,IF(VALUE(H1248)&gt;0,6,IF(VALUE(G1248)&gt;0,5,IF(VALUE(F1248)&gt;0,4,IF(VALUE(E1248)&gt;0,3,IF(VALUE(D1248)&gt;0,2,1)))))))</f>
        <v>5</v>
      </c>
      <c r="O1248" s="26" t="s">
        <v>51</v>
      </c>
      <c r="P1248" s="1" t="s">
        <v>526</v>
      </c>
      <c r="Q1248" s="1"/>
      <c r="R1248" s="21"/>
      <c r="S1248" s="7" t="str">
        <f>Tabela813[[#This Row],[NR]]&amp;" - "&amp;Tabela813[[#This Row],[Especificação]]</f>
        <v>1.9.2.1.01.0.0.00 - Indenizações por Danos Causados ao Patrimônio Público</v>
      </c>
      <c r="T1248" s="7" t="str">
        <f>Tabela813[[#This Row],[NR]]&amp;" - "&amp;Tabela813[[#This Row],[Especificação]]</f>
        <v>1.9.2.1.01.0.0.00 - Indenizações por Danos Causados ao Patrimônio Público</v>
      </c>
      <c r="U1248" s="7" t="str">
        <f>Tabela813[[#This Row],[NR]]&amp; " - "&amp;Tabela813[[#This Row],[Especificação]]</f>
        <v>1.9.2.1.01.0.0.00 - Indenizações por Danos Causados ao Patrimônio Público</v>
      </c>
    </row>
    <row r="1249" spans="1:21" ht="30" x14ac:dyDescent="0.25">
      <c r="A1249" s="84"/>
      <c r="B1249" s="73"/>
      <c r="C1249" s="26" t="s">
        <v>1558</v>
      </c>
      <c r="D1249" s="26" t="s">
        <v>1570</v>
      </c>
      <c r="E1249" s="26" t="s">
        <v>1567</v>
      </c>
      <c r="F1249" s="26" t="s">
        <v>1558</v>
      </c>
      <c r="G1249" s="26" t="s">
        <v>1560</v>
      </c>
      <c r="H1249" s="26" t="s">
        <v>1561</v>
      </c>
      <c r="I1249" s="26" t="s">
        <v>1558</v>
      </c>
      <c r="J1249" s="26" t="s">
        <v>1564</v>
      </c>
      <c r="K1249" s="21" t="str">
        <f>IF(Tabela813[[#This Row],[C]]&lt;&gt;"",IF(Tabela813[[#This Row],[RED]]&lt;&gt;"",(Tabela813[[#This Row],[RED]] &amp; "."),"") &amp; CONCATENATE(Tabela813[[#This Row],[C]],".",Tabela813[[#This Row],[O]],".",Tabela813[[#This Row],[E]],".",Tabela813[[#This Row],[D1]],".",Tabela813[[#This Row],[D2]],".",Tabela813[[#This Row],[D3]],".",Tabela813[[#This Row],[T]],".",Tabela813[[#This Row],[D4]]),"")</f>
        <v>1.9.2.1.01.0.1.00</v>
      </c>
      <c r="L1249" s="27" t="s">
        <v>6726</v>
      </c>
      <c r="M1249" s="21" t="str">
        <f t="shared" si="19"/>
        <v>A</v>
      </c>
      <c r="N1249" s="21">
        <f>IF(VALUE(Tabela813[[#This Row],[RED]]) &gt; 0,1,0) + IF(VALUE(J1249)&gt;0,8,IF(VALUE(I1249)&gt;0,7,IF(VALUE(H1249)&gt;0,6,IF(VALUE(G1249)&gt;0,5,IF(VALUE(F1249)&gt;0,4,IF(VALUE(E1249)&gt;0,3,IF(VALUE(D1249)&gt;0,2,1)))))))</f>
        <v>7</v>
      </c>
      <c r="O1249" s="26" t="s">
        <v>51</v>
      </c>
      <c r="P1249" s="1" t="s">
        <v>526</v>
      </c>
      <c r="Q1249" s="1"/>
      <c r="R1249" s="21"/>
      <c r="S1249" s="7" t="str">
        <f>Tabela813[[#This Row],[NR]]&amp;" - "&amp;Tabela813[[#This Row],[Especificação]]</f>
        <v>1.9.2.1.01.0.1.00 - Indenizações por Danos Causados ao Patrimônio Público - Principal</v>
      </c>
      <c r="T1249" s="7" t="str">
        <f>Tabela813[[#This Row],[NR]]&amp;" - "&amp;Tabela813[[#This Row],[Especificação]]</f>
        <v>1.9.2.1.01.0.1.00 - Indenizações por Danos Causados ao Patrimônio Público - Principal</v>
      </c>
      <c r="U1249" s="7" t="str">
        <f>Tabela813[[#This Row],[NR]]&amp; " - "&amp;Tabela813[[#This Row],[Especificação]]</f>
        <v>1.9.2.1.01.0.1.00 - Indenizações por Danos Causados ao Patrimônio Público - Principal</v>
      </c>
    </row>
    <row r="1250" spans="1:21" ht="30" x14ac:dyDescent="0.25">
      <c r="A1250" s="84"/>
      <c r="B1250" s="73"/>
      <c r="C1250" s="26" t="s">
        <v>1558</v>
      </c>
      <c r="D1250" s="26" t="s">
        <v>1570</v>
      </c>
      <c r="E1250" s="26" t="s">
        <v>1567</v>
      </c>
      <c r="F1250" s="26" t="s">
        <v>1558</v>
      </c>
      <c r="G1250" s="26" t="s">
        <v>1560</v>
      </c>
      <c r="H1250" s="26" t="s">
        <v>1561</v>
      </c>
      <c r="I1250" s="26" t="s">
        <v>1567</v>
      </c>
      <c r="J1250" s="26" t="s">
        <v>1564</v>
      </c>
      <c r="K1250" s="21" t="str">
        <f>IF(Tabela813[[#This Row],[C]]&lt;&gt;"",IF(Tabela813[[#This Row],[RED]]&lt;&gt;"",(Tabela813[[#This Row],[RED]] &amp; "."),"") &amp; CONCATENATE(Tabela813[[#This Row],[C]],".",Tabela813[[#This Row],[O]],".",Tabela813[[#This Row],[E]],".",Tabela813[[#This Row],[D1]],".",Tabela813[[#This Row],[D2]],".",Tabela813[[#This Row],[D3]],".",Tabela813[[#This Row],[T]],".",Tabela813[[#This Row],[D4]]),"")</f>
        <v>1.9.2.1.01.0.2.00</v>
      </c>
      <c r="L1250" s="27" t="s">
        <v>6727</v>
      </c>
      <c r="M1250" s="21" t="str">
        <f t="shared" si="19"/>
        <v>A</v>
      </c>
      <c r="N1250" s="21">
        <f>IF(VALUE(Tabela813[[#This Row],[RED]]) &gt; 0,1,0) + IF(VALUE(J1250)&gt;0,8,IF(VALUE(I1250)&gt;0,7,IF(VALUE(H1250)&gt;0,6,IF(VALUE(G1250)&gt;0,5,IF(VALUE(F1250)&gt;0,4,IF(VALUE(E1250)&gt;0,3,IF(VALUE(D1250)&gt;0,2,1)))))))</f>
        <v>7</v>
      </c>
      <c r="O1250" s="26" t="s">
        <v>51</v>
      </c>
      <c r="P1250" s="1" t="s">
        <v>526</v>
      </c>
      <c r="Q1250" s="1"/>
      <c r="R1250" s="21"/>
      <c r="S1250" s="7" t="str">
        <f>Tabela813[[#This Row],[NR]]&amp;" - "&amp;Tabela813[[#This Row],[Especificação]]</f>
        <v>1.9.2.1.01.0.2.00 - Indenizações por Danos Causados ao Patrimônio Público - Multas e Juros de Mora</v>
      </c>
      <c r="T1250" s="7" t="str">
        <f>Tabela813[[#This Row],[NR]]&amp;" - "&amp;Tabela813[[#This Row],[Especificação]]</f>
        <v>1.9.2.1.01.0.2.00 - Indenizações por Danos Causados ao Patrimônio Público - Multas e Juros de Mora</v>
      </c>
      <c r="U1250" s="7" t="str">
        <f>Tabela813[[#This Row],[NR]]&amp; " - "&amp;Tabela813[[#This Row],[Especificação]]</f>
        <v>1.9.2.1.01.0.2.00 - Indenizações por Danos Causados ao Patrimônio Público - Multas e Juros de Mora</v>
      </c>
    </row>
    <row r="1251" spans="1:21" ht="30" x14ac:dyDescent="0.25">
      <c r="A1251" s="84"/>
      <c r="B1251" s="73"/>
      <c r="C1251" s="26" t="s">
        <v>1558</v>
      </c>
      <c r="D1251" s="26" t="s">
        <v>1570</v>
      </c>
      <c r="E1251" s="26" t="s">
        <v>1567</v>
      </c>
      <c r="F1251" s="26" t="s">
        <v>1558</v>
      </c>
      <c r="G1251" s="26" t="s">
        <v>1560</v>
      </c>
      <c r="H1251" s="26" t="s">
        <v>1561</v>
      </c>
      <c r="I1251" s="26" t="s">
        <v>1559</v>
      </c>
      <c r="J1251" s="26" t="s">
        <v>1564</v>
      </c>
      <c r="K1251" s="21" t="str">
        <f>IF(Tabela813[[#This Row],[C]]&lt;&gt;"",IF(Tabela813[[#This Row],[RED]]&lt;&gt;"",(Tabela813[[#This Row],[RED]] &amp; "."),"") &amp; CONCATENATE(Tabela813[[#This Row],[C]],".",Tabela813[[#This Row],[O]],".",Tabela813[[#This Row],[E]],".",Tabela813[[#This Row],[D1]],".",Tabela813[[#This Row],[D2]],".",Tabela813[[#This Row],[D3]],".",Tabela813[[#This Row],[T]],".",Tabela813[[#This Row],[D4]]),"")</f>
        <v>1.9.2.1.01.0.3.00</v>
      </c>
      <c r="L1251" s="27" t="s">
        <v>6728</v>
      </c>
      <c r="M1251" s="21" t="str">
        <f t="shared" si="19"/>
        <v>A</v>
      </c>
      <c r="N1251" s="21">
        <f>IF(VALUE(Tabela813[[#This Row],[RED]]) &gt; 0,1,0) + IF(VALUE(J1251)&gt;0,8,IF(VALUE(I1251)&gt;0,7,IF(VALUE(H1251)&gt;0,6,IF(VALUE(G1251)&gt;0,5,IF(VALUE(F1251)&gt;0,4,IF(VALUE(E1251)&gt;0,3,IF(VALUE(D1251)&gt;0,2,1)))))))</f>
        <v>7</v>
      </c>
      <c r="O1251" s="26" t="s">
        <v>51</v>
      </c>
      <c r="P1251" s="1" t="s">
        <v>526</v>
      </c>
      <c r="Q1251" s="1"/>
      <c r="R1251" s="21"/>
      <c r="S1251" s="7" t="str">
        <f>Tabela813[[#This Row],[NR]]&amp;" - "&amp;Tabela813[[#This Row],[Especificação]]</f>
        <v>1.9.2.1.01.0.3.00 - Indenizações por Danos Causados ao Patrimônio Público - Dívida Ativa</v>
      </c>
      <c r="T1251" s="7" t="str">
        <f>Tabela813[[#This Row],[NR]]&amp;" - "&amp;Tabela813[[#This Row],[Especificação]]</f>
        <v>1.9.2.1.01.0.3.00 - Indenizações por Danos Causados ao Patrimônio Público - Dívida Ativa</v>
      </c>
      <c r="U1251" s="7" t="str">
        <f>Tabela813[[#This Row],[NR]]&amp; " - "&amp;Tabela813[[#This Row],[Especificação]]</f>
        <v>1.9.2.1.01.0.3.00 - Indenizações por Danos Causados ao Patrimônio Público - Dívida Ativa</v>
      </c>
    </row>
    <row r="1252" spans="1:21" ht="30" x14ac:dyDescent="0.25">
      <c r="A1252" s="84"/>
      <c r="B1252" s="73"/>
      <c r="C1252" s="26" t="s">
        <v>1558</v>
      </c>
      <c r="D1252" s="26" t="s">
        <v>1570</v>
      </c>
      <c r="E1252" s="26" t="s">
        <v>1567</v>
      </c>
      <c r="F1252" s="26" t="s">
        <v>1558</v>
      </c>
      <c r="G1252" s="26" t="s">
        <v>1560</v>
      </c>
      <c r="H1252" s="26" t="s">
        <v>1561</v>
      </c>
      <c r="I1252" s="26" t="s">
        <v>1568</v>
      </c>
      <c r="J1252" s="26" t="s">
        <v>1564</v>
      </c>
      <c r="K1252" s="21" t="str">
        <f>IF(Tabela813[[#This Row],[C]]&lt;&gt;"",IF(Tabela813[[#This Row],[RED]]&lt;&gt;"",(Tabela813[[#This Row],[RED]] &amp; "."),"") &amp; CONCATENATE(Tabela813[[#This Row],[C]],".",Tabela813[[#This Row],[O]],".",Tabela813[[#This Row],[E]],".",Tabela813[[#This Row],[D1]],".",Tabela813[[#This Row],[D2]],".",Tabela813[[#This Row],[D3]],".",Tabela813[[#This Row],[T]],".",Tabela813[[#This Row],[D4]]),"")</f>
        <v>1.9.2.1.01.0.4.00</v>
      </c>
      <c r="L1252" s="27" t="s">
        <v>6729</v>
      </c>
      <c r="M1252" s="21" t="str">
        <f t="shared" si="19"/>
        <v>A</v>
      </c>
      <c r="N1252" s="21">
        <f>IF(VALUE(Tabela813[[#This Row],[RED]]) &gt; 0,1,0) + IF(VALUE(J1252)&gt;0,8,IF(VALUE(I1252)&gt;0,7,IF(VALUE(H1252)&gt;0,6,IF(VALUE(G1252)&gt;0,5,IF(VALUE(F1252)&gt;0,4,IF(VALUE(E1252)&gt;0,3,IF(VALUE(D1252)&gt;0,2,1)))))))</f>
        <v>7</v>
      </c>
      <c r="O1252" s="26" t="s">
        <v>51</v>
      </c>
      <c r="P1252" s="1" t="s">
        <v>526</v>
      </c>
      <c r="Q1252" s="1"/>
      <c r="R1252" s="21"/>
      <c r="S1252" s="7" t="str">
        <f>Tabela813[[#This Row],[NR]]&amp;" - "&amp;Tabela813[[#This Row],[Especificação]]</f>
        <v>1.9.2.1.01.0.4.00 - Indenizações por Danos Causados ao Patrimônio Público - Multas e Juros de Mora da Dívida Ativa</v>
      </c>
      <c r="T1252" s="7" t="str">
        <f>Tabela813[[#This Row],[NR]]&amp;" - "&amp;Tabela813[[#This Row],[Especificação]]</f>
        <v>1.9.2.1.01.0.4.00 - Indenizações por Danos Causados ao Patrimônio Público - Multas e Juros de Mora da Dívida Ativa</v>
      </c>
      <c r="U1252" s="7" t="str">
        <f>Tabela813[[#This Row],[NR]]&amp; " - "&amp;Tabela813[[#This Row],[Especificação]]</f>
        <v>1.9.2.1.01.0.4.00 - Indenizações por Danos Causados ao Patrimônio Público - Multas e Juros de Mora da Dívida Ativa</v>
      </c>
    </row>
    <row r="1253" spans="1:21" ht="30" x14ac:dyDescent="0.25">
      <c r="A1253" s="84"/>
      <c r="B1253" s="73"/>
      <c r="C1253" s="26" t="s">
        <v>1558</v>
      </c>
      <c r="D1253" s="26" t="s">
        <v>1570</v>
      </c>
      <c r="E1253" s="26" t="s">
        <v>1567</v>
      </c>
      <c r="F1253" s="26" t="s">
        <v>1558</v>
      </c>
      <c r="G1253" s="26" t="s">
        <v>1560</v>
      </c>
      <c r="H1253" s="26" t="s">
        <v>1561</v>
      </c>
      <c r="I1253" s="26" t="s">
        <v>1569</v>
      </c>
      <c r="J1253" s="26" t="s">
        <v>1564</v>
      </c>
      <c r="K1253" s="21" t="str">
        <f>IF(Tabela813[[#This Row],[C]]&lt;&gt;"",IF(Tabela813[[#This Row],[RED]]&lt;&gt;"",(Tabela813[[#This Row],[RED]] &amp; "."),"") &amp; CONCATENATE(Tabela813[[#This Row],[C]],".",Tabela813[[#This Row],[O]],".",Tabela813[[#This Row],[E]],".",Tabela813[[#This Row],[D1]],".",Tabela813[[#This Row],[D2]],".",Tabela813[[#This Row],[D3]],".",Tabela813[[#This Row],[T]],".",Tabela813[[#This Row],[D4]]),"")</f>
        <v>1.9.2.1.01.0.5.00</v>
      </c>
      <c r="L1253" s="27" t="s">
        <v>6730</v>
      </c>
      <c r="M1253" s="21" t="str">
        <f t="shared" si="19"/>
        <v>A</v>
      </c>
      <c r="N1253" s="21">
        <f>IF(VALUE(Tabela813[[#This Row],[RED]]) &gt; 0,1,0) + IF(VALUE(J1253)&gt;0,8,IF(VALUE(I1253)&gt;0,7,IF(VALUE(H1253)&gt;0,6,IF(VALUE(G1253)&gt;0,5,IF(VALUE(F1253)&gt;0,4,IF(VALUE(E1253)&gt;0,3,IF(VALUE(D1253)&gt;0,2,1)))))))</f>
        <v>7</v>
      </c>
      <c r="O1253" s="26" t="s">
        <v>51</v>
      </c>
      <c r="P1253" s="1" t="s">
        <v>526</v>
      </c>
      <c r="Q1253" s="1"/>
      <c r="R1253" s="21"/>
      <c r="S1253" s="7" t="str">
        <f>Tabela813[[#This Row],[NR]]&amp;" - "&amp;Tabela813[[#This Row],[Especificação]]</f>
        <v>1.9.2.1.01.0.5.00 - Indenizações por Danos Causados ao Patrimônio Público - Multas</v>
      </c>
      <c r="T1253" s="7" t="str">
        <f>Tabela813[[#This Row],[NR]]&amp;" - "&amp;Tabela813[[#This Row],[Especificação]]</f>
        <v>1.9.2.1.01.0.5.00 - Indenizações por Danos Causados ao Patrimônio Público - Multas</v>
      </c>
      <c r="U1253" s="7" t="str">
        <f>Tabela813[[#This Row],[NR]]&amp; " - "&amp;Tabela813[[#This Row],[Especificação]]</f>
        <v>1.9.2.1.01.0.5.00 - Indenizações por Danos Causados ao Patrimônio Público - Multas</v>
      </c>
    </row>
    <row r="1254" spans="1:21" ht="30" x14ac:dyDescent="0.25">
      <c r="A1254" s="84"/>
      <c r="B1254" s="73"/>
      <c r="C1254" s="26" t="s">
        <v>1558</v>
      </c>
      <c r="D1254" s="26" t="s">
        <v>1570</v>
      </c>
      <c r="E1254" s="26" t="s">
        <v>1567</v>
      </c>
      <c r="F1254" s="26" t="s">
        <v>1558</v>
      </c>
      <c r="G1254" s="26" t="s">
        <v>1560</v>
      </c>
      <c r="H1254" s="26" t="s">
        <v>1561</v>
      </c>
      <c r="I1254" s="26" t="s">
        <v>1563</v>
      </c>
      <c r="J1254" s="26" t="s">
        <v>1564</v>
      </c>
      <c r="K1254" s="21" t="str">
        <f>IF(Tabela813[[#This Row],[C]]&lt;&gt;"",IF(Tabela813[[#This Row],[RED]]&lt;&gt;"",(Tabela813[[#This Row],[RED]] &amp; "."),"") &amp; CONCATENATE(Tabela813[[#This Row],[C]],".",Tabela813[[#This Row],[O]],".",Tabela813[[#This Row],[E]],".",Tabela813[[#This Row],[D1]],".",Tabela813[[#This Row],[D2]],".",Tabela813[[#This Row],[D3]],".",Tabela813[[#This Row],[T]],".",Tabela813[[#This Row],[D4]]),"")</f>
        <v>1.9.2.1.01.0.6.00</v>
      </c>
      <c r="L1254" s="27" t="s">
        <v>6731</v>
      </c>
      <c r="M1254" s="21" t="str">
        <f t="shared" si="19"/>
        <v>A</v>
      </c>
      <c r="N1254" s="21">
        <f>IF(VALUE(Tabela813[[#This Row],[RED]]) &gt; 0,1,0) + IF(VALUE(J1254)&gt;0,8,IF(VALUE(I1254)&gt;0,7,IF(VALUE(H1254)&gt;0,6,IF(VALUE(G1254)&gt;0,5,IF(VALUE(F1254)&gt;0,4,IF(VALUE(E1254)&gt;0,3,IF(VALUE(D1254)&gt;0,2,1)))))))</f>
        <v>7</v>
      </c>
      <c r="O1254" s="26" t="s">
        <v>51</v>
      </c>
      <c r="P1254" s="1" t="s">
        <v>526</v>
      </c>
      <c r="Q1254" s="1"/>
      <c r="R1254" s="21"/>
      <c r="S1254" s="7" t="str">
        <f>Tabela813[[#This Row],[NR]]&amp;" - "&amp;Tabela813[[#This Row],[Especificação]]</f>
        <v>1.9.2.1.01.0.6.00 - Indenizações por Danos Causados ao Patrimônio Público - Juros de Mora</v>
      </c>
      <c r="T1254" s="7" t="str">
        <f>Tabela813[[#This Row],[NR]]&amp;" - "&amp;Tabela813[[#This Row],[Especificação]]</f>
        <v>1.9.2.1.01.0.6.00 - Indenizações por Danos Causados ao Patrimônio Público - Juros de Mora</v>
      </c>
      <c r="U1254" s="7" t="str">
        <f>Tabela813[[#This Row],[NR]]&amp; " - "&amp;Tabela813[[#This Row],[Especificação]]</f>
        <v>1.9.2.1.01.0.6.00 - Indenizações por Danos Causados ao Patrimônio Público - Juros de Mora</v>
      </c>
    </row>
    <row r="1255" spans="1:21" ht="30" x14ac:dyDescent="0.25">
      <c r="A1255" s="84"/>
      <c r="B1255" s="73"/>
      <c r="C1255" s="26" t="s">
        <v>1558</v>
      </c>
      <c r="D1255" s="26" t="s">
        <v>1570</v>
      </c>
      <c r="E1255" s="26" t="s">
        <v>1567</v>
      </c>
      <c r="F1255" s="26" t="s">
        <v>1558</v>
      </c>
      <c r="G1255" s="26" t="s">
        <v>1560</v>
      </c>
      <c r="H1255" s="26" t="s">
        <v>1561</v>
      </c>
      <c r="I1255" s="26" t="s">
        <v>1565</v>
      </c>
      <c r="J1255" s="26" t="s">
        <v>1564</v>
      </c>
      <c r="K1255" s="21" t="str">
        <f>IF(Tabela813[[#This Row],[C]]&lt;&gt;"",IF(Tabela813[[#This Row],[RED]]&lt;&gt;"",(Tabela813[[#This Row],[RED]] &amp; "."),"") &amp; CONCATENATE(Tabela813[[#This Row],[C]],".",Tabela813[[#This Row],[O]],".",Tabela813[[#This Row],[E]],".",Tabela813[[#This Row],[D1]],".",Tabela813[[#This Row],[D2]],".",Tabela813[[#This Row],[D3]],".",Tabela813[[#This Row],[T]],".",Tabela813[[#This Row],[D4]]),"")</f>
        <v>1.9.2.1.01.0.7.00</v>
      </c>
      <c r="L1255" s="27" t="s">
        <v>6732</v>
      </c>
      <c r="M1255" s="21" t="str">
        <f t="shared" si="19"/>
        <v>A</v>
      </c>
      <c r="N1255" s="21">
        <f>IF(VALUE(Tabela813[[#This Row],[RED]]) &gt; 0,1,0) + IF(VALUE(J1255)&gt;0,8,IF(VALUE(I1255)&gt;0,7,IF(VALUE(H1255)&gt;0,6,IF(VALUE(G1255)&gt;0,5,IF(VALUE(F1255)&gt;0,4,IF(VALUE(E1255)&gt;0,3,IF(VALUE(D1255)&gt;0,2,1)))))))</f>
        <v>7</v>
      </c>
      <c r="O1255" s="26" t="s">
        <v>51</v>
      </c>
      <c r="P1255" s="1" t="s">
        <v>526</v>
      </c>
      <c r="Q1255" s="1"/>
      <c r="R1255" s="21"/>
      <c r="S1255" s="7" t="str">
        <f>Tabela813[[#This Row],[NR]]&amp;" - "&amp;Tabela813[[#This Row],[Especificação]]</f>
        <v>1.9.2.1.01.0.7.00 - Indenizações por Danos Causados ao Patrimônio Público - Multas da Dívida Ativa</v>
      </c>
      <c r="T1255" s="7" t="str">
        <f>Tabela813[[#This Row],[NR]]&amp;" - "&amp;Tabela813[[#This Row],[Especificação]]</f>
        <v>1.9.2.1.01.0.7.00 - Indenizações por Danos Causados ao Patrimônio Público - Multas da Dívida Ativa</v>
      </c>
      <c r="U1255" s="7" t="str">
        <f>Tabela813[[#This Row],[NR]]&amp; " - "&amp;Tabela813[[#This Row],[Especificação]]</f>
        <v>1.9.2.1.01.0.7.00 - Indenizações por Danos Causados ao Patrimônio Público - Multas da Dívida Ativa</v>
      </c>
    </row>
    <row r="1256" spans="1:21" ht="30" x14ac:dyDescent="0.25">
      <c r="A1256" s="84"/>
      <c r="B1256" s="73"/>
      <c r="C1256" s="26" t="s">
        <v>1558</v>
      </c>
      <c r="D1256" s="26" t="s">
        <v>1570</v>
      </c>
      <c r="E1256" s="26" t="s">
        <v>1567</v>
      </c>
      <c r="F1256" s="26" t="s">
        <v>1558</v>
      </c>
      <c r="G1256" s="26" t="s">
        <v>1560</v>
      </c>
      <c r="H1256" s="26" t="s">
        <v>1561</v>
      </c>
      <c r="I1256" s="26" t="s">
        <v>1566</v>
      </c>
      <c r="J1256" s="26" t="s">
        <v>1564</v>
      </c>
      <c r="K1256" s="21" t="str">
        <f>IF(Tabela813[[#This Row],[C]]&lt;&gt;"",IF(Tabela813[[#This Row],[RED]]&lt;&gt;"",(Tabela813[[#This Row],[RED]] &amp; "."),"") &amp; CONCATENATE(Tabela813[[#This Row],[C]],".",Tabela813[[#This Row],[O]],".",Tabela813[[#This Row],[E]],".",Tabela813[[#This Row],[D1]],".",Tabela813[[#This Row],[D2]],".",Tabela813[[#This Row],[D3]],".",Tabela813[[#This Row],[T]],".",Tabela813[[#This Row],[D4]]),"")</f>
        <v>1.9.2.1.01.0.8.00</v>
      </c>
      <c r="L1256" s="27" t="s">
        <v>6733</v>
      </c>
      <c r="M1256" s="21" t="str">
        <f t="shared" si="19"/>
        <v>A</v>
      </c>
      <c r="N1256" s="21">
        <f>IF(VALUE(Tabela813[[#This Row],[RED]]) &gt; 0,1,0) + IF(VALUE(J1256)&gt;0,8,IF(VALUE(I1256)&gt;0,7,IF(VALUE(H1256)&gt;0,6,IF(VALUE(G1256)&gt;0,5,IF(VALUE(F1256)&gt;0,4,IF(VALUE(E1256)&gt;0,3,IF(VALUE(D1256)&gt;0,2,1)))))))</f>
        <v>7</v>
      </c>
      <c r="O1256" s="26" t="s">
        <v>51</v>
      </c>
      <c r="P1256" s="1" t="s">
        <v>526</v>
      </c>
      <c r="Q1256" s="1"/>
      <c r="R1256" s="21"/>
      <c r="S1256" s="7" t="str">
        <f>Tabela813[[#This Row],[NR]]&amp;" - "&amp;Tabela813[[#This Row],[Especificação]]</f>
        <v>1.9.2.1.01.0.8.00 - Indenizações por Danos Causados ao Patrimônio Público - Juros da Dívida Ativa</v>
      </c>
      <c r="T1256" s="7" t="str">
        <f>Tabela813[[#This Row],[NR]]&amp;" - "&amp;Tabela813[[#This Row],[Especificação]]</f>
        <v>1.9.2.1.01.0.8.00 - Indenizações por Danos Causados ao Patrimônio Público - Juros da Dívida Ativa</v>
      </c>
      <c r="U1256" s="7" t="str">
        <f>Tabela813[[#This Row],[NR]]&amp; " - "&amp;Tabela813[[#This Row],[Especificação]]</f>
        <v>1.9.2.1.01.0.8.00 - Indenizações por Danos Causados ao Patrimônio Público - Juros da Dívida Ativa</v>
      </c>
    </row>
    <row r="1257" spans="1:21" x14ac:dyDescent="0.25">
      <c r="A1257" s="84"/>
      <c r="B1257" s="73"/>
      <c r="C1257" s="26" t="s">
        <v>1558</v>
      </c>
      <c r="D1257" s="26" t="s">
        <v>1570</v>
      </c>
      <c r="E1257" s="26" t="s">
        <v>1567</v>
      </c>
      <c r="F1257" s="26" t="s">
        <v>1558</v>
      </c>
      <c r="G1257" s="26" t="s">
        <v>1562</v>
      </c>
      <c r="H1257" s="26" t="s">
        <v>1561</v>
      </c>
      <c r="I1257" s="26" t="s">
        <v>1561</v>
      </c>
      <c r="J1257" s="26" t="s">
        <v>1564</v>
      </c>
      <c r="K1257" s="21" t="str">
        <f>IF(Tabela813[[#This Row],[C]]&lt;&gt;"",IF(Tabela813[[#This Row],[RED]]&lt;&gt;"",(Tabela813[[#This Row],[RED]] &amp; "."),"") &amp; CONCATENATE(Tabela813[[#This Row],[C]],".",Tabela813[[#This Row],[O]],".",Tabela813[[#This Row],[E]],".",Tabela813[[#This Row],[D1]],".",Tabela813[[#This Row],[D2]],".",Tabela813[[#This Row],[D3]],".",Tabela813[[#This Row],[T]],".",Tabela813[[#This Row],[D4]]),"")</f>
        <v>1.9.2.1.02.0.0.00</v>
      </c>
      <c r="L1257" s="27" t="s">
        <v>5293</v>
      </c>
      <c r="M1257" s="21" t="str">
        <f t="shared" si="19"/>
        <v>S</v>
      </c>
      <c r="N1257" s="21">
        <f>IF(VALUE(Tabela813[[#This Row],[RED]]) &gt; 0,1,0) + IF(VALUE(J1257)&gt;0,8,IF(VALUE(I1257)&gt;0,7,IF(VALUE(H1257)&gt;0,6,IF(VALUE(G1257)&gt;0,5,IF(VALUE(F1257)&gt;0,4,IF(VALUE(E1257)&gt;0,3,IF(VALUE(D1257)&gt;0,2,1)))))))</f>
        <v>5</v>
      </c>
      <c r="O1257" s="26" t="s">
        <v>51</v>
      </c>
      <c r="P1257" s="1" t="s">
        <v>527</v>
      </c>
      <c r="Q1257" s="1"/>
      <c r="R1257" s="21"/>
      <c r="S1257" s="7" t="str">
        <f>Tabela813[[#This Row],[NR]]&amp;" - "&amp;Tabela813[[#This Row],[Especificação]]</f>
        <v>1.9.2.1.02.0.0.00 - Indenização por Posse ou Ocupação Ilícita de Bens Públicos</v>
      </c>
      <c r="T1257" s="7" t="str">
        <f>Tabela813[[#This Row],[NR]]&amp;" - "&amp;Tabela813[[#This Row],[Especificação]]</f>
        <v>1.9.2.1.02.0.0.00 - Indenização por Posse ou Ocupação Ilícita de Bens Públicos</v>
      </c>
      <c r="U1257" s="7" t="str">
        <f>Tabela813[[#This Row],[NR]]&amp; " - "&amp;Tabela813[[#This Row],[Especificação]]</f>
        <v>1.9.2.1.02.0.0.00 - Indenização por Posse ou Ocupação Ilícita de Bens Públicos</v>
      </c>
    </row>
    <row r="1258" spans="1:21" x14ac:dyDescent="0.25">
      <c r="A1258" s="84"/>
      <c r="B1258" s="73"/>
      <c r="C1258" s="26" t="s">
        <v>1558</v>
      </c>
      <c r="D1258" s="26" t="s">
        <v>1570</v>
      </c>
      <c r="E1258" s="26" t="s">
        <v>1567</v>
      </c>
      <c r="F1258" s="26" t="s">
        <v>1558</v>
      </c>
      <c r="G1258" s="26" t="s">
        <v>1562</v>
      </c>
      <c r="H1258" s="26" t="s">
        <v>1561</v>
      </c>
      <c r="I1258" s="26" t="s">
        <v>1558</v>
      </c>
      <c r="J1258" s="26" t="s">
        <v>1564</v>
      </c>
      <c r="K1258" s="21" t="str">
        <f>IF(Tabela813[[#This Row],[C]]&lt;&gt;"",IF(Tabela813[[#This Row],[RED]]&lt;&gt;"",(Tabela813[[#This Row],[RED]] &amp; "."),"") &amp; CONCATENATE(Tabela813[[#This Row],[C]],".",Tabela813[[#This Row],[O]],".",Tabela813[[#This Row],[E]],".",Tabela813[[#This Row],[D1]],".",Tabela813[[#This Row],[D2]],".",Tabela813[[#This Row],[D3]],".",Tabela813[[#This Row],[T]],".",Tabela813[[#This Row],[D4]]),"")</f>
        <v>1.9.2.1.02.0.1.00</v>
      </c>
      <c r="L1258" s="27" t="s">
        <v>6734</v>
      </c>
      <c r="M1258" s="21" t="str">
        <f t="shared" si="19"/>
        <v>A</v>
      </c>
      <c r="N1258" s="21">
        <f>IF(VALUE(Tabela813[[#This Row],[RED]]) &gt; 0,1,0) + IF(VALUE(J1258)&gt;0,8,IF(VALUE(I1258)&gt;0,7,IF(VALUE(H1258)&gt;0,6,IF(VALUE(G1258)&gt;0,5,IF(VALUE(F1258)&gt;0,4,IF(VALUE(E1258)&gt;0,3,IF(VALUE(D1258)&gt;0,2,1)))))))</f>
        <v>7</v>
      </c>
      <c r="O1258" s="26" t="s">
        <v>51</v>
      </c>
      <c r="P1258" s="1" t="s">
        <v>527</v>
      </c>
      <c r="Q1258" s="1"/>
      <c r="R1258" s="21"/>
      <c r="S1258" s="7" t="str">
        <f>Tabela813[[#This Row],[NR]]&amp;" - "&amp;Tabela813[[#This Row],[Especificação]]</f>
        <v>1.9.2.1.02.0.1.00 - Indenização por Posse ou Ocupação Ilícita de Bens Públicos - Principal</v>
      </c>
      <c r="T1258" s="7" t="str">
        <f>Tabela813[[#This Row],[NR]]&amp;" - "&amp;Tabela813[[#This Row],[Especificação]]</f>
        <v>1.9.2.1.02.0.1.00 - Indenização por Posse ou Ocupação Ilícita de Bens Públicos - Principal</v>
      </c>
      <c r="U1258" s="7" t="str">
        <f>Tabela813[[#This Row],[NR]]&amp; " - "&amp;Tabela813[[#This Row],[Especificação]]</f>
        <v>1.9.2.1.02.0.1.00 - Indenização por Posse ou Ocupação Ilícita de Bens Públicos - Principal</v>
      </c>
    </row>
    <row r="1259" spans="1:21" x14ac:dyDescent="0.25">
      <c r="A1259" s="84"/>
      <c r="B1259" s="73"/>
      <c r="C1259" s="26" t="s">
        <v>1558</v>
      </c>
      <c r="D1259" s="26" t="s">
        <v>1570</v>
      </c>
      <c r="E1259" s="26" t="s">
        <v>1567</v>
      </c>
      <c r="F1259" s="26" t="s">
        <v>1558</v>
      </c>
      <c r="G1259" s="26" t="s">
        <v>1562</v>
      </c>
      <c r="H1259" s="26" t="s">
        <v>1561</v>
      </c>
      <c r="I1259" s="26" t="s">
        <v>1567</v>
      </c>
      <c r="J1259" s="26" t="s">
        <v>1564</v>
      </c>
      <c r="K1259" s="21" t="str">
        <f>IF(Tabela813[[#This Row],[C]]&lt;&gt;"",IF(Tabela813[[#This Row],[RED]]&lt;&gt;"",(Tabela813[[#This Row],[RED]] &amp; "."),"") &amp; CONCATENATE(Tabela813[[#This Row],[C]],".",Tabela813[[#This Row],[O]],".",Tabela813[[#This Row],[E]],".",Tabela813[[#This Row],[D1]],".",Tabela813[[#This Row],[D2]],".",Tabela813[[#This Row],[D3]],".",Tabela813[[#This Row],[T]],".",Tabela813[[#This Row],[D4]]),"")</f>
        <v>1.9.2.1.02.0.2.00</v>
      </c>
      <c r="L1259" s="96" t="s">
        <v>6735</v>
      </c>
      <c r="M1259" s="21" t="str">
        <f t="shared" si="19"/>
        <v>A</v>
      </c>
      <c r="N1259" s="21">
        <f>IF(VALUE(Tabela813[[#This Row],[RED]]) &gt; 0,1,0) + IF(VALUE(J1259)&gt;0,8,IF(VALUE(I1259)&gt;0,7,IF(VALUE(H1259)&gt;0,6,IF(VALUE(G1259)&gt;0,5,IF(VALUE(F1259)&gt;0,4,IF(VALUE(E1259)&gt;0,3,IF(VALUE(D1259)&gt;0,2,1)))))))</f>
        <v>7</v>
      </c>
      <c r="O1259" s="26" t="s">
        <v>51</v>
      </c>
      <c r="P1259" s="1" t="s">
        <v>527</v>
      </c>
      <c r="Q1259" s="1"/>
      <c r="R1259" s="21"/>
      <c r="S1259" s="7" t="str">
        <f>Tabela813[[#This Row],[NR]]&amp;" - "&amp;Tabela813[[#This Row],[Especificação]]</f>
        <v>1.9.2.1.02.0.2.00 - Indenização por Posse ou Ocupação Ilícita de Bens Públicos - Multas e Juros de Mora</v>
      </c>
      <c r="T1259" s="7" t="str">
        <f>Tabela813[[#This Row],[NR]]&amp;" - "&amp;Tabela813[[#This Row],[Especificação]]</f>
        <v>1.9.2.1.02.0.2.00 - Indenização por Posse ou Ocupação Ilícita de Bens Públicos - Multas e Juros de Mora</v>
      </c>
      <c r="U1259" s="7" t="str">
        <f>Tabela813[[#This Row],[NR]]&amp; " - "&amp;Tabela813[[#This Row],[Especificação]]</f>
        <v>1.9.2.1.02.0.2.00 - Indenização por Posse ou Ocupação Ilícita de Bens Públicos - Multas e Juros de Mora</v>
      </c>
    </row>
    <row r="1260" spans="1:21" x14ac:dyDescent="0.25">
      <c r="A1260" s="84"/>
      <c r="B1260" s="73"/>
      <c r="C1260" s="26" t="s">
        <v>1558</v>
      </c>
      <c r="D1260" s="26" t="s">
        <v>1570</v>
      </c>
      <c r="E1260" s="26" t="s">
        <v>1567</v>
      </c>
      <c r="F1260" s="26" t="s">
        <v>1558</v>
      </c>
      <c r="G1260" s="26" t="s">
        <v>1562</v>
      </c>
      <c r="H1260" s="26" t="s">
        <v>1561</v>
      </c>
      <c r="I1260" s="26" t="s">
        <v>1559</v>
      </c>
      <c r="J1260" s="26" t="s">
        <v>1564</v>
      </c>
      <c r="K1260" s="21" t="str">
        <f>IF(Tabela813[[#This Row],[C]]&lt;&gt;"",IF(Tabela813[[#This Row],[RED]]&lt;&gt;"",(Tabela813[[#This Row],[RED]] &amp; "."),"") &amp; CONCATENATE(Tabela813[[#This Row],[C]],".",Tabela813[[#This Row],[O]],".",Tabela813[[#This Row],[E]],".",Tabela813[[#This Row],[D1]],".",Tabela813[[#This Row],[D2]],".",Tabela813[[#This Row],[D3]],".",Tabela813[[#This Row],[T]],".",Tabela813[[#This Row],[D4]]),"")</f>
        <v>1.9.2.1.02.0.3.00</v>
      </c>
      <c r="L1260" s="96" t="s">
        <v>6736</v>
      </c>
      <c r="M1260" s="21" t="str">
        <f t="shared" si="19"/>
        <v>A</v>
      </c>
      <c r="N1260" s="21">
        <f>IF(VALUE(Tabela813[[#This Row],[RED]]) &gt; 0,1,0) + IF(VALUE(J1260)&gt;0,8,IF(VALUE(I1260)&gt;0,7,IF(VALUE(H1260)&gt;0,6,IF(VALUE(G1260)&gt;0,5,IF(VALUE(F1260)&gt;0,4,IF(VALUE(E1260)&gt;0,3,IF(VALUE(D1260)&gt;0,2,1)))))))</f>
        <v>7</v>
      </c>
      <c r="O1260" s="26" t="s">
        <v>51</v>
      </c>
      <c r="P1260" s="1" t="s">
        <v>527</v>
      </c>
      <c r="Q1260" s="1"/>
      <c r="R1260" s="21"/>
      <c r="S1260" s="7" t="str">
        <f>Tabela813[[#This Row],[NR]]&amp;" - "&amp;Tabela813[[#This Row],[Especificação]]</f>
        <v>1.9.2.1.02.0.3.00 - Indenização por Posse ou Ocupação Ilícita de Bens Públicos - Dívida Ativa</v>
      </c>
      <c r="T1260" s="7" t="str">
        <f>Tabela813[[#This Row],[NR]]&amp;" - "&amp;Tabela813[[#This Row],[Especificação]]</f>
        <v>1.9.2.1.02.0.3.00 - Indenização por Posse ou Ocupação Ilícita de Bens Públicos - Dívida Ativa</v>
      </c>
      <c r="U1260" s="7" t="str">
        <f>Tabela813[[#This Row],[NR]]&amp; " - "&amp;Tabela813[[#This Row],[Especificação]]</f>
        <v>1.9.2.1.02.0.3.00 - Indenização por Posse ou Ocupação Ilícita de Bens Públicos - Dívida Ativa</v>
      </c>
    </row>
    <row r="1261" spans="1:21" x14ac:dyDescent="0.25">
      <c r="A1261" s="84"/>
      <c r="B1261" s="73"/>
      <c r="C1261" s="26" t="s">
        <v>1558</v>
      </c>
      <c r="D1261" s="26" t="s">
        <v>1570</v>
      </c>
      <c r="E1261" s="26" t="s">
        <v>1567</v>
      </c>
      <c r="F1261" s="26" t="s">
        <v>1558</v>
      </c>
      <c r="G1261" s="26" t="s">
        <v>1562</v>
      </c>
      <c r="H1261" s="26" t="s">
        <v>1561</v>
      </c>
      <c r="I1261" s="26" t="s">
        <v>1568</v>
      </c>
      <c r="J1261" s="26" t="s">
        <v>1564</v>
      </c>
      <c r="K1261" s="21" t="str">
        <f>IF(Tabela813[[#This Row],[C]]&lt;&gt;"",IF(Tabela813[[#This Row],[RED]]&lt;&gt;"",(Tabela813[[#This Row],[RED]] &amp; "."),"") &amp; CONCATENATE(Tabela813[[#This Row],[C]],".",Tabela813[[#This Row],[O]],".",Tabela813[[#This Row],[E]],".",Tabela813[[#This Row],[D1]],".",Tabela813[[#This Row],[D2]],".",Tabela813[[#This Row],[D3]],".",Tabela813[[#This Row],[T]],".",Tabela813[[#This Row],[D4]]),"")</f>
        <v>1.9.2.1.02.0.4.00</v>
      </c>
      <c r="L1261" s="96" t="s">
        <v>6737</v>
      </c>
      <c r="M1261" s="21" t="str">
        <f t="shared" si="19"/>
        <v>A</v>
      </c>
      <c r="N1261" s="21">
        <f>IF(VALUE(Tabela813[[#This Row],[RED]]) &gt; 0,1,0) + IF(VALUE(J1261)&gt;0,8,IF(VALUE(I1261)&gt;0,7,IF(VALUE(H1261)&gt;0,6,IF(VALUE(G1261)&gt;0,5,IF(VALUE(F1261)&gt;0,4,IF(VALUE(E1261)&gt;0,3,IF(VALUE(D1261)&gt;0,2,1)))))))</f>
        <v>7</v>
      </c>
      <c r="O1261" s="26" t="s">
        <v>51</v>
      </c>
      <c r="P1261" s="1" t="s">
        <v>527</v>
      </c>
      <c r="Q1261" s="1"/>
      <c r="R1261" s="21"/>
      <c r="S1261" s="7" t="str">
        <f>Tabela813[[#This Row],[NR]]&amp;" - "&amp;Tabela813[[#This Row],[Especificação]]</f>
        <v>1.9.2.1.02.0.4.00 - Indenização por Posse ou Ocupação Ilícita de Bens Públicos - Multas e Juros de Mora da Dívida Ativa</v>
      </c>
      <c r="T1261" s="7" t="str">
        <f>Tabela813[[#This Row],[NR]]&amp;" - "&amp;Tabela813[[#This Row],[Especificação]]</f>
        <v>1.9.2.1.02.0.4.00 - Indenização por Posse ou Ocupação Ilícita de Bens Públicos - Multas e Juros de Mora da Dívida Ativa</v>
      </c>
      <c r="U1261" s="7" t="str">
        <f>Tabela813[[#This Row],[NR]]&amp; " - "&amp;Tabela813[[#This Row],[Especificação]]</f>
        <v>1.9.2.1.02.0.4.00 - Indenização por Posse ou Ocupação Ilícita de Bens Públicos - Multas e Juros de Mora da Dívida Ativa</v>
      </c>
    </row>
    <row r="1262" spans="1:21" x14ac:dyDescent="0.25">
      <c r="A1262" s="84"/>
      <c r="B1262" s="73"/>
      <c r="C1262" s="26" t="s">
        <v>1558</v>
      </c>
      <c r="D1262" s="26" t="s">
        <v>1570</v>
      </c>
      <c r="E1262" s="26" t="s">
        <v>1567</v>
      </c>
      <c r="F1262" s="26" t="s">
        <v>1558</v>
      </c>
      <c r="G1262" s="26" t="s">
        <v>1562</v>
      </c>
      <c r="H1262" s="26" t="s">
        <v>1561</v>
      </c>
      <c r="I1262" s="26" t="s">
        <v>1569</v>
      </c>
      <c r="J1262" s="26" t="s">
        <v>1564</v>
      </c>
      <c r="K1262" s="21" t="str">
        <f>IF(Tabela813[[#This Row],[C]]&lt;&gt;"",IF(Tabela813[[#This Row],[RED]]&lt;&gt;"",(Tabela813[[#This Row],[RED]] &amp; "."),"") &amp; CONCATENATE(Tabela813[[#This Row],[C]],".",Tabela813[[#This Row],[O]],".",Tabela813[[#This Row],[E]],".",Tabela813[[#This Row],[D1]],".",Tabela813[[#This Row],[D2]],".",Tabela813[[#This Row],[D3]],".",Tabela813[[#This Row],[T]],".",Tabela813[[#This Row],[D4]]),"")</f>
        <v>1.9.2.1.02.0.5.00</v>
      </c>
      <c r="L1262" s="96" t="s">
        <v>6738</v>
      </c>
      <c r="M1262" s="21" t="str">
        <f t="shared" si="19"/>
        <v>A</v>
      </c>
      <c r="N1262" s="21">
        <f>IF(VALUE(Tabela813[[#This Row],[RED]]) &gt; 0,1,0) + IF(VALUE(J1262)&gt;0,8,IF(VALUE(I1262)&gt;0,7,IF(VALUE(H1262)&gt;0,6,IF(VALUE(G1262)&gt;0,5,IF(VALUE(F1262)&gt;0,4,IF(VALUE(E1262)&gt;0,3,IF(VALUE(D1262)&gt;0,2,1)))))))</f>
        <v>7</v>
      </c>
      <c r="O1262" s="26" t="s">
        <v>51</v>
      </c>
      <c r="P1262" s="1" t="s">
        <v>527</v>
      </c>
      <c r="Q1262" s="1"/>
      <c r="R1262" s="21"/>
      <c r="S1262" s="7" t="str">
        <f>Tabela813[[#This Row],[NR]]&amp;" - "&amp;Tabela813[[#This Row],[Especificação]]</f>
        <v>1.9.2.1.02.0.5.00 - Indenização por Posse ou Ocupação Ilícita de Bens Públicos - Multas</v>
      </c>
      <c r="T1262" s="7" t="str">
        <f>Tabela813[[#This Row],[NR]]&amp;" - "&amp;Tabela813[[#This Row],[Especificação]]</f>
        <v>1.9.2.1.02.0.5.00 - Indenização por Posse ou Ocupação Ilícita de Bens Públicos - Multas</v>
      </c>
      <c r="U1262" s="7" t="str">
        <f>Tabela813[[#This Row],[NR]]&amp; " - "&amp;Tabela813[[#This Row],[Especificação]]</f>
        <v>1.9.2.1.02.0.5.00 - Indenização por Posse ou Ocupação Ilícita de Bens Públicos - Multas</v>
      </c>
    </row>
    <row r="1263" spans="1:21" x14ac:dyDescent="0.25">
      <c r="A1263" s="84"/>
      <c r="B1263" s="73"/>
      <c r="C1263" s="26" t="s">
        <v>1558</v>
      </c>
      <c r="D1263" s="26" t="s">
        <v>1570</v>
      </c>
      <c r="E1263" s="26" t="s">
        <v>1567</v>
      </c>
      <c r="F1263" s="26" t="s">
        <v>1558</v>
      </c>
      <c r="G1263" s="26" t="s">
        <v>1562</v>
      </c>
      <c r="H1263" s="26" t="s">
        <v>1561</v>
      </c>
      <c r="I1263" s="26" t="s">
        <v>1563</v>
      </c>
      <c r="J1263" s="26" t="s">
        <v>1564</v>
      </c>
      <c r="K1263" s="21" t="str">
        <f>IF(Tabela813[[#This Row],[C]]&lt;&gt;"",IF(Tabela813[[#This Row],[RED]]&lt;&gt;"",(Tabela813[[#This Row],[RED]] &amp; "."),"") &amp; CONCATENATE(Tabela813[[#This Row],[C]],".",Tabela813[[#This Row],[O]],".",Tabela813[[#This Row],[E]],".",Tabela813[[#This Row],[D1]],".",Tabela813[[#This Row],[D2]],".",Tabela813[[#This Row],[D3]],".",Tabela813[[#This Row],[T]],".",Tabela813[[#This Row],[D4]]),"")</f>
        <v>1.9.2.1.02.0.6.00</v>
      </c>
      <c r="L1263" s="96" t="s">
        <v>6739</v>
      </c>
      <c r="M1263" s="21" t="str">
        <f t="shared" si="19"/>
        <v>A</v>
      </c>
      <c r="N1263" s="21">
        <f>IF(VALUE(Tabela813[[#This Row],[RED]]) &gt; 0,1,0) + IF(VALUE(J1263)&gt;0,8,IF(VALUE(I1263)&gt;0,7,IF(VALUE(H1263)&gt;0,6,IF(VALUE(G1263)&gt;0,5,IF(VALUE(F1263)&gt;0,4,IF(VALUE(E1263)&gt;0,3,IF(VALUE(D1263)&gt;0,2,1)))))))</f>
        <v>7</v>
      </c>
      <c r="O1263" s="26" t="s">
        <v>51</v>
      </c>
      <c r="P1263" s="1" t="s">
        <v>527</v>
      </c>
      <c r="Q1263" s="1"/>
      <c r="R1263" s="21"/>
      <c r="S1263" s="7" t="str">
        <f>Tabela813[[#This Row],[NR]]&amp;" - "&amp;Tabela813[[#This Row],[Especificação]]</f>
        <v>1.9.2.1.02.0.6.00 - Indenização por Posse ou Ocupação Ilícita de Bens Públicos - Juros de Mora</v>
      </c>
      <c r="T1263" s="7" t="str">
        <f>Tabela813[[#This Row],[NR]]&amp;" - "&amp;Tabela813[[#This Row],[Especificação]]</f>
        <v>1.9.2.1.02.0.6.00 - Indenização por Posse ou Ocupação Ilícita de Bens Públicos - Juros de Mora</v>
      </c>
      <c r="U1263" s="7" t="str">
        <f>Tabela813[[#This Row],[NR]]&amp; " - "&amp;Tabela813[[#This Row],[Especificação]]</f>
        <v>1.9.2.1.02.0.6.00 - Indenização por Posse ou Ocupação Ilícita de Bens Públicos - Juros de Mora</v>
      </c>
    </row>
    <row r="1264" spans="1:21" x14ac:dyDescent="0.25">
      <c r="A1264" s="84"/>
      <c r="B1264" s="73"/>
      <c r="C1264" s="26" t="s">
        <v>1558</v>
      </c>
      <c r="D1264" s="26" t="s">
        <v>1570</v>
      </c>
      <c r="E1264" s="26" t="s">
        <v>1567</v>
      </c>
      <c r="F1264" s="26" t="s">
        <v>1558</v>
      </c>
      <c r="G1264" s="26" t="s">
        <v>1562</v>
      </c>
      <c r="H1264" s="26" t="s">
        <v>1561</v>
      </c>
      <c r="I1264" s="26" t="s">
        <v>1565</v>
      </c>
      <c r="J1264" s="26" t="s">
        <v>1564</v>
      </c>
      <c r="K1264" s="21" t="str">
        <f>IF(Tabela813[[#This Row],[C]]&lt;&gt;"",IF(Tabela813[[#This Row],[RED]]&lt;&gt;"",(Tabela813[[#This Row],[RED]] &amp; "."),"") &amp; CONCATENATE(Tabela813[[#This Row],[C]],".",Tabela813[[#This Row],[O]],".",Tabela813[[#This Row],[E]],".",Tabela813[[#This Row],[D1]],".",Tabela813[[#This Row],[D2]],".",Tabela813[[#This Row],[D3]],".",Tabela813[[#This Row],[T]],".",Tabela813[[#This Row],[D4]]),"")</f>
        <v>1.9.2.1.02.0.7.00</v>
      </c>
      <c r="L1264" s="96" t="s">
        <v>6740</v>
      </c>
      <c r="M1264" s="21" t="str">
        <f t="shared" si="19"/>
        <v>A</v>
      </c>
      <c r="N1264" s="21">
        <f>IF(VALUE(Tabela813[[#This Row],[RED]]) &gt; 0,1,0) + IF(VALUE(J1264)&gt;0,8,IF(VALUE(I1264)&gt;0,7,IF(VALUE(H1264)&gt;0,6,IF(VALUE(G1264)&gt;0,5,IF(VALUE(F1264)&gt;0,4,IF(VALUE(E1264)&gt;0,3,IF(VALUE(D1264)&gt;0,2,1)))))))</f>
        <v>7</v>
      </c>
      <c r="O1264" s="26" t="s">
        <v>51</v>
      </c>
      <c r="P1264" s="1" t="s">
        <v>527</v>
      </c>
      <c r="Q1264" s="1"/>
      <c r="R1264" s="21"/>
      <c r="S1264" s="7" t="str">
        <f>Tabela813[[#This Row],[NR]]&amp;" - "&amp;Tabela813[[#This Row],[Especificação]]</f>
        <v>1.9.2.1.02.0.7.00 - Indenização por Posse ou Ocupação Ilícita de Bens Públicos - Multas da Dívida Ativa</v>
      </c>
      <c r="T1264" s="7" t="str">
        <f>Tabela813[[#This Row],[NR]]&amp;" - "&amp;Tabela813[[#This Row],[Especificação]]</f>
        <v>1.9.2.1.02.0.7.00 - Indenização por Posse ou Ocupação Ilícita de Bens Públicos - Multas da Dívida Ativa</v>
      </c>
      <c r="U1264" s="7" t="str">
        <f>Tabela813[[#This Row],[NR]]&amp; " - "&amp;Tabela813[[#This Row],[Especificação]]</f>
        <v>1.9.2.1.02.0.7.00 - Indenização por Posse ou Ocupação Ilícita de Bens Públicos - Multas da Dívida Ativa</v>
      </c>
    </row>
    <row r="1265" spans="1:21" x14ac:dyDescent="0.25">
      <c r="A1265" s="84"/>
      <c r="B1265" s="73"/>
      <c r="C1265" s="26" t="s">
        <v>1558</v>
      </c>
      <c r="D1265" s="26" t="s">
        <v>1570</v>
      </c>
      <c r="E1265" s="26" t="s">
        <v>1567</v>
      </c>
      <c r="F1265" s="26" t="s">
        <v>1558</v>
      </c>
      <c r="G1265" s="26" t="s">
        <v>1562</v>
      </c>
      <c r="H1265" s="26" t="s">
        <v>1561</v>
      </c>
      <c r="I1265" s="26" t="s">
        <v>1566</v>
      </c>
      <c r="J1265" s="26" t="s">
        <v>1564</v>
      </c>
      <c r="K1265" s="21" t="str">
        <f>IF(Tabela813[[#This Row],[C]]&lt;&gt;"",IF(Tabela813[[#This Row],[RED]]&lt;&gt;"",(Tabela813[[#This Row],[RED]] &amp; "."),"") &amp; CONCATENATE(Tabela813[[#This Row],[C]],".",Tabela813[[#This Row],[O]],".",Tabela813[[#This Row],[E]],".",Tabela813[[#This Row],[D1]],".",Tabela813[[#This Row],[D2]],".",Tabela813[[#This Row],[D3]],".",Tabela813[[#This Row],[T]],".",Tabela813[[#This Row],[D4]]),"")</f>
        <v>1.9.2.1.02.0.8.00</v>
      </c>
      <c r="L1265" s="96" t="s">
        <v>6741</v>
      </c>
      <c r="M1265" s="21" t="str">
        <f t="shared" si="19"/>
        <v>A</v>
      </c>
      <c r="N1265" s="21">
        <f>IF(VALUE(Tabela813[[#This Row],[RED]]) &gt; 0,1,0) + IF(VALUE(J1265)&gt;0,8,IF(VALUE(I1265)&gt;0,7,IF(VALUE(H1265)&gt;0,6,IF(VALUE(G1265)&gt;0,5,IF(VALUE(F1265)&gt;0,4,IF(VALUE(E1265)&gt;0,3,IF(VALUE(D1265)&gt;0,2,1)))))))</f>
        <v>7</v>
      </c>
      <c r="O1265" s="26" t="s">
        <v>51</v>
      </c>
      <c r="P1265" s="1" t="s">
        <v>527</v>
      </c>
      <c r="Q1265" s="1"/>
      <c r="R1265" s="21"/>
      <c r="S1265" s="7" t="str">
        <f>Tabela813[[#This Row],[NR]]&amp;" - "&amp;Tabela813[[#This Row],[Especificação]]</f>
        <v>1.9.2.1.02.0.8.00 - Indenização por Posse ou Ocupação Ilícita de Bens Públicos - Juros da Dívida Ativa</v>
      </c>
      <c r="T1265" s="7" t="str">
        <f>Tabela813[[#This Row],[NR]]&amp;" - "&amp;Tabela813[[#This Row],[Especificação]]</f>
        <v>1.9.2.1.02.0.8.00 - Indenização por Posse ou Ocupação Ilícita de Bens Públicos - Juros da Dívida Ativa</v>
      </c>
      <c r="U1265" s="7" t="str">
        <f>Tabela813[[#This Row],[NR]]&amp; " - "&amp;Tabela813[[#This Row],[Especificação]]</f>
        <v>1.9.2.1.02.0.8.00 - Indenização por Posse ou Ocupação Ilícita de Bens Públicos - Juros da Dívida Ativa</v>
      </c>
    </row>
    <row r="1266" spans="1:21" ht="60" x14ac:dyDescent="0.25">
      <c r="A1266" s="84"/>
      <c r="B1266" s="73"/>
      <c r="C1266" s="26" t="s">
        <v>1558</v>
      </c>
      <c r="D1266" s="26" t="s">
        <v>1570</v>
      </c>
      <c r="E1266" s="26" t="s">
        <v>1567</v>
      </c>
      <c r="F1266" s="26" t="s">
        <v>1558</v>
      </c>
      <c r="G1266" s="26" t="s">
        <v>1571</v>
      </c>
      <c r="H1266" s="26" t="s">
        <v>1561</v>
      </c>
      <c r="I1266" s="26" t="s">
        <v>1561</v>
      </c>
      <c r="J1266" s="26" t="s">
        <v>1564</v>
      </c>
      <c r="K1266" s="21" t="str">
        <f>IF(Tabela813[[#This Row],[C]]&lt;&gt;"",IF(Tabela813[[#This Row],[RED]]&lt;&gt;"",(Tabela813[[#This Row],[RED]] &amp; "."),"") &amp; CONCATENATE(Tabela813[[#This Row],[C]],".",Tabela813[[#This Row],[O]],".",Tabela813[[#This Row],[E]],".",Tabela813[[#This Row],[D1]],".",Tabela813[[#This Row],[D2]],".",Tabela813[[#This Row],[D3]],".",Tabela813[[#This Row],[T]],".",Tabela813[[#This Row],[D4]]),"")</f>
        <v>1.9.2.1.03.0.0.00</v>
      </c>
      <c r="L1266" s="27" t="s">
        <v>5295</v>
      </c>
      <c r="M1266" s="21" t="str">
        <f t="shared" si="19"/>
        <v>S</v>
      </c>
      <c r="N1266" s="21">
        <f>IF(VALUE(Tabela813[[#This Row],[RED]]) &gt; 0,1,0) + IF(VALUE(J1266)&gt;0,8,IF(VALUE(I1266)&gt;0,7,IF(VALUE(H1266)&gt;0,6,IF(VALUE(G1266)&gt;0,5,IF(VALUE(F1266)&gt;0,4,IF(VALUE(E1266)&gt;0,3,IF(VALUE(D1266)&gt;0,2,1)))))))</f>
        <v>5</v>
      </c>
      <c r="O1266" s="26" t="s">
        <v>51</v>
      </c>
      <c r="P1266" s="1" t="s">
        <v>528</v>
      </c>
      <c r="Q1266" s="1"/>
      <c r="R1266" s="21"/>
      <c r="S1266" s="7" t="str">
        <f>Tabela813[[#This Row],[NR]]&amp;" - "&amp;Tabela813[[#This Row],[Especificação]]</f>
        <v>1.9.2.1.03.0.0.00 - Indenização por Sinistro</v>
      </c>
      <c r="T1266" s="7" t="str">
        <f>Tabela813[[#This Row],[NR]]&amp;" - "&amp;Tabela813[[#This Row],[Especificação]]</f>
        <v>1.9.2.1.03.0.0.00 - Indenização por Sinistro</v>
      </c>
      <c r="U1266" s="7" t="str">
        <f>Tabela813[[#This Row],[NR]]&amp; " - "&amp;Tabela813[[#This Row],[Especificação]]</f>
        <v>1.9.2.1.03.0.0.00 - Indenização por Sinistro</v>
      </c>
    </row>
    <row r="1267" spans="1:21" ht="60" x14ac:dyDescent="0.25">
      <c r="A1267" s="84"/>
      <c r="B1267" s="73"/>
      <c r="C1267" s="26" t="s">
        <v>1558</v>
      </c>
      <c r="D1267" s="26" t="s">
        <v>1570</v>
      </c>
      <c r="E1267" s="26" t="s">
        <v>1567</v>
      </c>
      <c r="F1267" s="26" t="s">
        <v>1558</v>
      </c>
      <c r="G1267" s="26" t="s">
        <v>1571</v>
      </c>
      <c r="H1267" s="26" t="s">
        <v>1561</v>
      </c>
      <c r="I1267" s="26" t="s">
        <v>1558</v>
      </c>
      <c r="J1267" s="26" t="s">
        <v>1564</v>
      </c>
      <c r="K1267" s="21" t="str">
        <f>IF(Tabela813[[#This Row],[C]]&lt;&gt;"",IF(Tabela813[[#This Row],[RED]]&lt;&gt;"",(Tabela813[[#This Row],[RED]] &amp; "."),"") &amp; CONCATENATE(Tabela813[[#This Row],[C]],".",Tabela813[[#This Row],[O]],".",Tabela813[[#This Row],[E]],".",Tabela813[[#This Row],[D1]],".",Tabela813[[#This Row],[D2]],".",Tabela813[[#This Row],[D3]],".",Tabela813[[#This Row],[T]],".",Tabela813[[#This Row],[D4]]),"")</f>
        <v>1.9.2.1.03.0.1.00</v>
      </c>
      <c r="L1267" s="27" t="s">
        <v>6742</v>
      </c>
      <c r="M1267" s="21" t="str">
        <f t="shared" si="19"/>
        <v>A</v>
      </c>
      <c r="N1267" s="21">
        <f>IF(VALUE(Tabela813[[#This Row],[RED]]) &gt; 0,1,0) + IF(VALUE(J1267)&gt;0,8,IF(VALUE(I1267)&gt;0,7,IF(VALUE(H1267)&gt;0,6,IF(VALUE(G1267)&gt;0,5,IF(VALUE(F1267)&gt;0,4,IF(VALUE(E1267)&gt;0,3,IF(VALUE(D1267)&gt;0,2,1)))))))</f>
        <v>7</v>
      </c>
      <c r="O1267" s="26" t="s">
        <v>51</v>
      </c>
      <c r="P1267" s="1" t="s">
        <v>528</v>
      </c>
      <c r="Q1267" s="1"/>
      <c r="R1267" s="21"/>
      <c r="S1267" s="7" t="str">
        <f>Tabela813[[#This Row],[NR]]&amp;" - "&amp;Tabela813[[#This Row],[Especificação]]</f>
        <v>1.9.2.1.03.0.1.00 - Indenização por Sinistro - Principal</v>
      </c>
      <c r="T1267" s="7" t="str">
        <f>Tabela813[[#This Row],[NR]]&amp;" - "&amp;Tabela813[[#This Row],[Especificação]]</f>
        <v>1.9.2.1.03.0.1.00 - Indenização por Sinistro - Principal</v>
      </c>
      <c r="U1267" s="7" t="str">
        <f>Tabela813[[#This Row],[NR]]&amp; " - "&amp;Tabela813[[#This Row],[Especificação]]</f>
        <v>1.9.2.1.03.0.1.00 - Indenização por Sinistro - Principal</v>
      </c>
    </row>
    <row r="1268" spans="1:21" ht="60" x14ac:dyDescent="0.25">
      <c r="A1268" s="84"/>
      <c r="B1268" s="73"/>
      <c r="C1268" s="26" t="s">
        <v>1558</v>
      </c>
      <c r="D1268" s="26" t="s">
        <v>1570</v>
      </c>
      <c r="E1268" s="26" t="s">
        <v>1567</v>
      </c>
      <c r="F1268" s="26" t="s">
        <v>1558</v>
      </c>
      <c r="G1268" s="26" t="s">
        <v>1571</v>
      </c>
      <c r="H1268" s="26" t="s">
        <v>1561</v>
      </c>
      <c r="I1268" s="26" t="s">
        <v>1567</v>
      </c>
      <c r="J1268" s="26" t="s">
        <v>1564</v>
      </c>
      <c r="K1268" s="21" t="str">
        <f>IF(Tabela813[[#This Row],[C]]&lt;&gt;"",IF(Tabela813[[#This Row],[RED]]&lt;&gt;"",(Tabela813[[#This Row],[RED]] &amp; "."),"") &amp; CONCATENATE(Tabela813[[#This Row],[C]],".",Tabela813[[#This Row],[O]],".",Tabela813[[#This Row],[E]],".",Tabela813[[#This Row],[D1]],".",Tabela813[[#This Row],[D2]],".",Tabela813[[#This Row],[D3]],".",Tabela813[[#This Row],[T]],".",Tabela813[[#This Row],[D4]]),"")</f>
        <v>1.9.2.1.03.0.2.00</v>
      </c>
      <c r="L1268" s="27" t="s">
        <v>6743</v>
      </c>
      <c r="M1268" s="21" t="str">
        <f t="shared" si="19"/>
        <v>A</v>
      </c>
      <c r="N1268" s="21">
        <f>IF(VALUE(Tabela813[[#This Row],[RED]]) &gt; 0,1,0) + IF(VALUE(J1268)&gt;0,8,IF(VALUE(I1268)&gt;0,7,IF(VALUE(H1268)&gt;0,6,IF(VALUE(G1268)&gt;0,5,IF(VALUE(F1268)&gt;0,4,IF(VALUE(E1268)&gt;0,3,IF(VALUE(D1268)&gt;0,2,1)))))))</f>
        <v>7</v>
      </c>
      <c r="O1268" s="26" t="s">
        <v>51</v>
      </c>
      <c r="P1268" s="1" t="s">
        <v>528</v>
      </c>
      <c r="Q1268" s="1"/>
      <c r="R1268" s="21"/>
      <c r="S1268" s="7" t="str">
        <f>Tabela813[[#This Row],[NR]]&amp;" - "&amp;Tabela813[[#This Row],[Especificação]]</f>
        <v>1.9.2.1.03.0.2.00 - Indenização por Sinistro - Multas e Juros de Mora</v>
      </c>
      <c r="T1268" s="7" t="str">
        <f>Tabela813[[#This Row],[NR]]&amp;" - "&amp;Tabela813[[#This Row],[Especificação]]</f>
        <v>1.9.2.1.03.0.2.00 - Indenização por Sinistro - Multas e Juros de Mora</v>
      </c>
      <c r="U1268" s="7" t="str">
        <f>Tabela813[[#This Row],[NR]]&amp; " - "&amp;Tabela813[[#This Row],[Especificação]]</f>
        <v>1.9.2.1.03.0.2.00 - Indenização por Sinistro - Multas e Juros de Mora</v>
      </c>
    </row>
    <row r="1269" spans="1:21" ht="60" x14ac:dyDescent="0.25">
      <c r="A1269" s="84"/>
      <c r="B1269" s="73"/>
      <c r="C1269" s="26" t="s">
        <v>1558</v>
      </c>
      <c r="D1269" s="26" t="s">
        <v>1570</v>
      </c>
      <c r="E1269" s="26" t="s">
        <v>1567</v>
      </c>
      <c r="F1269" s="26" t="s">
        <v>1558</v>
      </c>
      <c r="G1269" s="26" t="s">
        <v>1571</v>
      </c>
      <c r="H1269" s="26" t="s">
        <v>1561</v>
      </c>
      <c r="I1269" s="26" t="s">
        <v>1559</v>
      </c>
      <c r="J1269" s="26" t="s">
        <v>1564</v>
      </c>
      <c r="K1269" s="21" t="str">
        <f>IF(Tabela813[[#This Row],[C]]&lt;&gt;"",IF(Tabela813[[#This Row],[RED]]&lt;&gt;"",(Tabela813[[#This Row],[RED]] &amp; "."),"") &amp; CONCATENATE(Tabela813[[#This Row],[C]],".",Tabela813[[#This Row],[O]],".",Tabela813[[#This Row],[E]],".",Tabela813[[#This Row],[D1]],".",Tabela813[[#This Row],[D2]],".",Tabela813[[#This Row],[D3]],".",Tabela813[[#This Row],[T]],".",Tabela813[[#This Row],[D4]]),"")</f>
        <v>1.9.2.1.03.0.3.00</v>
      </c>
      <c r="L1269" s="27" t="s">
        <v>6744</v>
      </c>
      <c r="M1269" s="21" t="str">
        <f t="shared" si="19"/>
        <v>A</v>
      </c>
      <c r="N1269" s="21">
        <f>IF(VALUE(Tabela813[[#This Row],[RED]]) &gt; 0,1,0) + IF(VALUE(J1269)&gt;0,8,IF(VALUE(I1269)&gt;0,7,IF(VALUE(H1269)&gt;0,6,IF(VALUE(G1269)&gt;0,5,IF(VALUE(F1269)&gt;0,4,IF(VALUE(E1269)&gt;0,3,IF(VALUE(D1269)&gt;0,2,1)))))))</f>
        <v>7</v>
      </c>
      <c r="O1269" s="26" t="s">
        <v>51</v>
      </c>
      <c r="P1269" s="1" t="s">
        <v>528</v>
      </c>
      <c r="Q1269" s="1"/>
      <c r="R1269" s="21"/>
      <c r="S1269" s="7" t="str">
        <f>Tabela813[[#This Row],[NR]]&amp;" - "&amp;Tabela813[[#This Row],[Especificação]]</f>
        <v>1.9.2.1.03.0.3.00 - Indenização por Sinistro - Dívida Ativa</v>
      </c>
      <c r="T1269" s="7" t="str">
        <f>Tabela813[[#This Row],[NR]]&amp;" - "&amp;Tabela813[[#This Row],[Especificação]]</f>
        <v>1.9.2.1.03.0.3.00 - Indenização por Sinistro - Dívida Ativa</v>
      </c>
      <c r="U1269" s="7" t="str">
        <f>Tabela813[[#This Row],[NR]]&amp; " - "&amp;Tabela813[[#This Row],[Especificação]]</f>
        <v>1.9.2.1.03.0.3.00 - Indenização por Sinistro - Dívida Ativa</v>
      </c>
    </row>
    <row r="1270" spans="1:21" ht="60" x14ac:dyDescent="0.25">
      <c r="A1270" s="84"/>
      <c r="B1270" s="73"/>
      <c r="C1270" s="26" t="s">
        <v>1558</v>
      </c>
      <c r="D1270" s="26" t="s">
        <v>1570</v>
      </c>
      <c r="E1270" s="26" t="s">
        <v>1567</v>
      </c>
      <c r="F1270" s="26" t="s">
        <v>1558</v>
      </c>
      <c r="G1270" s="26" t="s">
        <v>1571</v>
      </c>
      <c r="H1270" s="26" t="s">
        <v>1561</v>
      </c>
      <c r="I1270" s="26" t="s">
        <v>1568</v>
      </c>
      <c r="J1270" s="26" t="s">
        <v>1564</v>
      </c>
      <c r="K1270" s="21" t="str">
        <f>IF(Tabela813[[#This Row],[C]]&lt;&gt;"",IF(Tabela813[[#This Row],[RED]]&lt;&gt;"",(Tabela813[[#This Row],[RED]] &amp; "."),"") &amp; CONCATENATE(Tabela813[[#This Row],[C]],".",Tabela813[[#This Row],[O]],".",Tabela813[[#This Row],[E]],".",Tabela813[[#This Row],[D1]],".",Tabela813[[#This Row],[D2]],".",Tabela813[[#This Row],[D3]],".",Tabela813[[#This Row],[T]],".",Tabela813[[#This Row],[D4]]),"")</f>
        <v>1.9.2.1.03.0.4.00</v>
      </c>
      <c r="L1270" s="27" t="s">
        <v>6745</v>
      </c>
      <c r="M1270" s="21" t="str">
        <f t="shared" si="19"/>
        <v>A</v>
      </c>
      <c r="N1270" s="21">
        <f>IF(VALUE(Tabela813[[#This Row],[RED]]) &gt; 0,1,0) + IF(VALUE(J1270)&gt;0,8,IF(VALUE(I1270)&gt;0,7,IF(VALUE(H1270)&gt;0,6,IF(VALUE(G1270)&gt;0,5,IF(VALUE(F1270)&gt;0,4,IF(VALUE(E1270)&gt;0,3,IF(VALUE(D1270)&gt;0,2,1)))))))</f>
        <v>7</v>
      </c>
      <c r="O1270" s="26" t="s">
        <v>51</v>
      </c>
      <c r="P1270" s="1" t="s">
        <v>528</v>
      </c>
      <c r="Q1270" s="1"/>
      <c r="R1270" s="21"/>
      <c r="S1270" s="7" t="str">
        <f>Tabela813[[#This Row],[NR]]&amp;" - "&amp;Tabela813[[#This Row],[Especificação]]</f>
        <v>1.9.2.1.03.0.4.00 - Indenização por Sinistro - Multas e Juros de Mora da Dívida Ativa</v>
      </c>
      <c r="T1270" s="7" t="str">
        <f>Tabela813[[#This Row],[NR]]&amp;" - "&amp;Tabela813[[#This Row],[Especificação]]</f>
        <v>1.9.2.1.03.0.4.00 - Indenização por Sinistro - Multas e Juros de Mora da Dívida Ativa</v>
      </c>
      <c r="U1270" s="7" t="str">
        <f>Tabela813[[#This Row],[NR]]&amp; " - "&amp;Tabela813[[#This Row],[Especificação]]</f>
        <v>1.9.2.1.03.0.4.00 - Indenização por Sinistro - Multas e Juros de Mora da Dívida Ativa</v>
      </c>
    </row>
    <row r="1271" spans="1:21" ht="60" x14ac:dyDescent="0.25">
      <c r="A1271" s="84"/>
      <c r="B1271" s="73"/>
      <c r="C1271" s="26" t="s">
        <v>1558</v>
      </c>
      <c r="D1271" s="26" t="s">
        <v>1570</v>
      </c>
      <c r="E1271" s="26" t="s">
        <v>1567</v>
      </c>
      <c r="F1271" s="26" t="s">
        <v>1558</v>
      </c>
      <c r="G1271" s="26" t="s">
        <v>1571</v>
      </c>
      <c r="H1271" s="26" t="s">
        <v>1561</v>
      </c>
      <c r="I1271" s="26" t="s">
        <v>1569</v>
      </c>
      <c r="J1271" s="26" t="s">
        <v>1564</v>
      </c>
      <c r="K1271" s="21" t="str">
        <f>IF(Tabela813[[#This Row],[C]]&lt;&gt;"",IF(Tabela813[[#This Row],[RED]]&lt;&gt;"",(Tabela813[[#This Row],[RED]] &amp; "."),"") &amp; CONCATENATE(Tabela813[[#This Row],[C]],".",Tabela813[[#This Row],[O]],".",Tabela813[[#This Row],[E]],".",Tabela813[[#This Row],[D1]],".",Tabela813[[#This Row],[D2]],".",Tabela813[[#This Row],[D3]],".",Tabela813[[#This Row],[T]],".",Tabela813[[#This Row],[D4]]),"")</f>
        <v>1.9.2.1.03.0.5.00</v>
      </c>
      <c r="L1271" s="27" t="s">
        <v>6746</v>
      </c>
      <c r="M1271" s="21" t="str">
        <f t="shared" si="19"/>
        <v>A</v>
      </c>
      <c r="N1271" s="21">
        <f>IF(VALUE(Tabela813[[#This Row],[RED]]) &gt; 0,1,0) + IF(VALUE(J1271)&gt;0,8,IF(VALUE(I1271)&gt;0,7,IF(VALUE(H1271)&gt;0,6,IF(VALUE(G1271)&gt;0,5,IF(VALUE(F1271)&gt;0,4,IF(VALUE(E1271)&gt;0,3,IF(VALUE(D1271)&gt;0,2,1)))))))</f>
        <v>7</v>
      </c>
      <c r="O1271" s="26" t="s">
        <v>51</v>
      </c>
      <c r="P1271" s="1" t="s">
        <v>528</v>
      </c>
      <c r="Q1271" s="1"/>
      <c r="R1271" s="21"/>
      <c r="S1271" s="7" t="str">
        <f>Tabela813[[#This Row],[NR]]&amp;" - "&amp;Tabela813[[#This Row],[Especificação]]</f>
        <v>1.9.2.1.03.0.5.00 - Indenização por Sinistro - Multas</v>
      </c>
      <c r="T1271" s="7" t="str">
        <f>Tabela813[[#This Row],[NR]]&amp;" - "&amp;Tabela813[[#This Row],[Especificação]]</f>
        <v>1.9.2.1.03.0.5.00 - Indenização por Sinistro - Multas</v>
      </c>
      <c r="U1271" s="7" t="str">
        <f>Tabela813[[#This Row],[NR]]&amp; " - "&amp;Tabela813[[#This Row],[Especificação]]</f>
        <v>1.9.2.1.03.0.5.00 - Indenização por Sinistro - Multas</v>
      </c>
    </row>
    <row r="1272" spans="1:21" ht="60" x14ac:dyDescent="0.25">
      <c r="A1272" s="84"/>
      <c r="B1272" s="73"/>
      <c r="C1272" s="26" t="s">
        <v>1558</v>
      </c>
      <c r="D1272" s="26" t="s">
        <v>1570</v>
      </c>
      <c r="E1272" s="26" t="s">
        <v>1567</v>
      </c>
      <c r="F1272" s="26" t="s">
        <v>1558</v>
      </c>
      <c r="G1272" s="26" t="s">
        <v>1571</v>
      </c>
      <c r="H1272" s="26" t="s">
        <v>1561</v>
      </c>
      <c r="I1272" s="26" t="s">
        <v>1563</v>
      </c>
      <c r="J1272" s="26" t="s">
        <v>1564</v>
      </c>
      <c r="K1272" s="21" t="str">
        <f>IF(Tabela813[[#This Row],[C]]&lt;&gt;"",IF(Tabela813[[#This Row],[RED]]&lt;&gt;"",(Tabela813[[#This Row],[RED]] &amp; "."),"") &amp; CONCATENATE(Tabela813[[#This Row],[C]],".",Tabela813[[#This Row],[O]],".",Tabela813[[#This Row],[E]],".",Tabela813[[#This Row],[D1]],".",Tabela813[[#This Row],[D2]],".",Tabela813[[#This Row],[D3]],".",Tabela813[[#This Row],[T]],".",Tabela813[[#This Row],[D4]]),"")</f>
        <v>1.9.2.1.03.0.6.00</v>
      </c>
      <c r="L1272" s="27" t="s">
        <v>6747</v>
      </c>
      <c r="M1272" s="21" t="str">
        <f t="shared" si="19"/>
        <v>A</v>
      </c>
      <c r="N1272" s="21">
        <f>IF(VALUE(Tabela813[[#This Row],[RED]]) &gt; 0,1,0) + IF(VALUE(J1272)&gt;0,8,IF(VALUE(I1272)&gt;0,7,IF(VALUE(H1272)&gt;0,6,IF(VALUE(G1272)&gt;0,5,IF(VALUE(F1272)&gt;0,4,IF(VALUE(E1272)&gt;0,3,IF(VALUE(D1272)&gt;0,2,1)))))))</f>
        <v>7</v>
      </c>
      <c r="O1272" s="26" t="s">
        <v>51</v>
      </c>
      <c r="P1272" s="1" t="s">
        <v>528</v>
      </c>
      <c r="Q1272" s="1"/>
      <c r="R1272" s="21"/>
      <c r="S1272" s="7" t="str">
        <f>Tabela813[[#This Row],[NR]]&amp;" - "&amp;Tabela813[[#This Row],[Especificação]]</f>
        <v>1.9.2.1.03.0.6.00 - Indenização por Sinistro - Juros de Mora</v>
      </c>
      <c r="T1272" s="7" t="str">
        <f>Tabela813[[#This Row],[NR]]&amp;" - "&amp;Tabela813[[#This Row],[Especificação]]</f>
        <v>1.9.2.1.03.0.6.00 - Indenização por Sinistro - Juros de Mora</v>
      </c>
      <c r="U1272" s="7" t="str">
        <f>Tabela813[[#This Row],[NR]]&amp; " - "&amp;Tabela813[[#This Row],[Especificação]]</f>
        <v>1.9.2.1.03.0.6.00 - Indenização por Sinistro - Juros de Mora</v>
      </c>
    </row>
    <row r="1273" spans="1:21" ht="60" x14ac:dyDescent="0.25">
      <c r="A1273" s="84"/>
      <c r="B1273" s="73"/>
      <c r="C1273" s="26" t="s">
        <v>1558</v>
      </c>
      <c r="D1273" s="26" t="s">
        <v>1570</v>
      </c>
      <c r="E1273" s="26" t="s">
        <v>1567</v>
      </c>
      <c r="F1273" s="26" t="s">
        <v>1558</v>
      </c>
      <c r="G1273" s="26" t="s">
        <v>1571</v>
      </c>
      <c r="H1273" s="26" t="s">
        <v>1561</v>
      </c>
      <c r="I1273" s="26" t="s">
        <v>1565</v>
      </c>
      <c r="J1273" s="26" t="s">
        <v>1564</v>
      </c>
      <c r="K1273" s="21" t="str">
        <f>IF(Tabela813[[#This Row],[C]]&lt;&gt;"",IF(Tabela813[[#This Row],[RED]]&lt;&gt;"",(Tabela813[[#This Row],[RED]] &amp; "."),"") &amp; CONCATENATE(Tabela813[[#This Row],[C]],".",Tabela813[[#This Row],[O]],".",Tabela813[[#This Row],[E]],".",Tabela813[[#This Row],[D1]],".",Tabela813[[#This Row],[D2]],".",Tabela813[[#This Row],[D3]],".",Tabela813[[#This Row],[T]],".",Tabela813[[#This Row],[D4]]),"")</f>
        <v>1.9.2.1.03.0.7.00</v>
      </c>
      <c r="L1273" s="27" t="s">
        <v>6748</v>
      </c>
      <c r="M1273" s="21" t="str">
        <f t="shared" si="19"/>
        <v>A</v>
      </c>
      <c r="N1273" s="21">
        <f>IF(VALUE(Tabela813[[#This Row],[RED]]) &gt; 0,1,0) + IF(VALUE(J1273)&gt;0,8,IF(VALUE(I1273)&gt;0,7,IF(VALUE(H1273)&gt;0,6,IF(VALUE(G1273)&gt;0,5,IF(VALUE(F1273)&gt;0,4,IF(VALUE(E1273)&gt;0,3,IF(VALUE(D1273)&gt;0,2,1)))))))</f>
        <v>7</v>
      </c>
      <c r="O1273" s="26" t="s">
        <v>51</v>
      </c>
      <c r="P1273" s="1" t="s">
        <v>528</v>
      </c>
      <c r="Q1273" s="1"/>
      <c r="R1273" s="21"/>
      <c r="S1273" s="7" t="str">
        <f>Tabela813[[#This Row],[NR]]&amp;" - "&amp;Tabela813[[#This Row],[Especificação]]</f>
        <v>1.9.2.1.03.0.7.00 - Indenização por Sinistro - Multas da Dívida Ativa</v>
      </c>
      <c r="T1273" s="7" t="str">
        <f>Tabela813[[#This Row],[NR]]&amp;" - "&amp;Tabela813[[#This Row],[Especificação]]</f>
        <v>1.9.2.1.03.0.7.00 - Indenização por Sinistro - Multas da Dívida Ativa</v>
      </c>
      <c r="U1273" s="7" t="str">
        <f>Tabela813[[#This Row],[NR]]&amp; " - "&amp;Tabela813[[#This Row],[Especificação]]</f>
        <v>1.9.2.1.03.0.7.00 - Indenização por Sinistro - Multas da Dívida Ativa</v>
      </c>
    </row>
    <row r="1274" spans="1:21" ht="60" x14ac:dyDescent="0.25">
      <c r="A1274" s="84"/>
      <c r="B1274" s="73"/>
      <c r="C1274" s="26" t="s">
        <v>1558</v>
      </c>
      <c r="D1274" s="26" t="s">
        <v>1570</v>
      </c>
      <c r="E1274" s="26" t="s">
        <v>1567</v>
      </c>
      <c r="F1274" s="26" t="s">
        <v>1558</v>
      </c>
      <c r="G1274" s="26" t="s">
        <v>1571</v>
      </c>
      <c r="H1274" s="26" t="s">
        <v>1561</v>
      </c>
      <c r="I1274" s="26" t="s">
        <v>1566</v>
      </c>
      <c r="J1274" s="26" t="s">
        <v>1564</v>
      </c>
      <c r="K1274" s="21" t="str">
        <f>IF(Tabela813[[#This Row],[C]]&lt;&gt;"",IF(Tabela813[[#This Row],[RED]]&lt;&gt;"",(Tabela813[[#This Row],[RED]] &amp; "."),"") &amp; CONCATENATE(Tabela813[[#This Row],[C]],".",Tabela813[[#This Row],[O]],".",Tabela813[[#This Row],[E]],".",Tabela813[[#This Row],[D1]],".",Tabela813[[#This Row],[D2]],".",Tabela813[[#This Row],[D3]],".",Tabela813[[#This Row],[T]],".",Tabela813[[#This Row],[D4]]),"")</f>
        <v>1.9.2.1.03.0.8.00</v>
      </c>
      <c r="L1274" s="27" t="s">
        <v>6749</v>
      </c>
      <c r="M1274" s="21" t="str">
        <f t="shared" si="19"/>
        <v>A</v>
      </c>
      <c r="N1274" s="21">
        <f>IF(VALUE(Tabela813[[#This Row],[RED]]) &gt; 0,1,0) + IF(VALUE(J1274)&gt;0,8,IF(VALUE(I1274)&gt;0,7,IF(VALUE(H1274)&gt;0,6,IF(VALUE(G1274)&gt;0,5,IF(VALUE(F1274)&gt;0,4,IF(VALUE(E1274)&gt;0,3,IF(VALUE(D1274)&gt;0,2,1)))))))</f>
        <v>7</v>
      </c>
      <c r="O1274" s="26" t="s">
        <v>51</v>
      </c>
      <c r="P1274" s="1" t="s">
        <v>528</v>
      </c>
      <c r="Q1274" s="1"/>
      <c r="R1274" s="21"/>
      <c r="S1274" s="7" t="str">
        <f>Tabela813[[#This Row],[NR]]&amp;" - "&amp;Tabela813[[#This Row],[Especificação]]</f>
        <v>1.9.2.1.03.0.8.00 - Indenização por Sinistro - Juros da Dívida Ativa</v>
      </c>
      <c r="T1274" s="7" t="str">
        <f>Tabela813[[#This Row],[NR]]&amp;" - "&amp;Tabela813[[#This Row],[Especificação]]</f>
        <v>1.9.2.1.03.0.8.00 - Indenização por Sinistro - Juros da Dívida Ativa</v>
      </c>
      <c r="U1274" s="7" t="str">
        <f>Tabela813[[#This Row],[NR]]&amp; " - "&amp;Tabela813[[#This Row],[Especificação]]</f>
        <v>1.9.2.1.03.0.8.00 - Indenização por Sinistro - Juros da Dívida Ativa</v>
      </c>
    </row>
    <row r="1275" spans="1:21" ht="30" x14ac:dyDescent="0.25">
      <c r="A1275" s="84"/>
      <c r="B1275" s="73"/>
      <c r="C1275" s="26" t="s">
        <v>1558</v>
      </c>
      <c r="D1275" s="26" t="s">
        <v>1570</v>
      </c>
      <c r="E1275" s="26" t="s">
        <v>1567</v>
      </c>
      <c r="F1275" s="26" t="s">
        <v>1558</v>
      </c>
      <c r="G1275" s="26" t="s">
        <v>1574</v>
      </c>
      <c r="H1275" s="26" t="s">
        <v>1561</v>
      </c>
      <c r="I1275" s="26" t="s">
        <v>1561</v>
      </c>
      <c r="J1275" s="26" t="s">
        <v>1564</v>
      </c>
      <c r="K1275" s="21" t="str">
        <f>IF(Tabela813[[#This Row],[C]]&lt;&gt;"",IF(Tabela813[[#This Row],[RED]]&lt;&gt;"",(Tabela813[[#This Row],[RED]] &amp; "."),"") &amp; CONCATENATE(Tabela813[[#This Row],[C]],".",Tabela813[[#This Row],[O]],".",Tabela813[[#This Row],[E]],".",Tabela813[[#This Row],[D1]],".",Tabela813[[#This Row],[D2]],".",Tabela813[[#This Row],[D3]],".",Tabela813[[#This Row],[T]],".",Tabela813[[#This Row],[D4]]),"")</f>
        <v>1.9.2.1.99.0.0.00</v>
      </c>
      <c r="L1275" s="27" t="s">
        <v>529</v>
      </c>
      <c r="M1275" s="21" t="str">
        <f t="shared" si="19"/>
        <v>S</v>
      </c>
      <c r="N1275" s="21">
        <f>IF(VALUE(Tabela813[[#This Row],[RED]]) &gt; 0,1,0) + IF(VALUE(J1275)&gt;0,8,IF(VALUE(I1275)&gt;0,7,IF(VALUE(H1275)&gt;0,6,IF(VALUE(G1275)&gt;0,5,IF(VALUE(F1275)&gt;0,4,IF(VALUE(E1275)&gt;0,3,IF(VALUE(D1275)&gt;0,2,1)))))))</f>
        <v>5</v>
      </c>
      <c r="O1275" s="26" t="s">
        <v>51</v>
      </c>
      <c r="P1275" s="1" t="s">
        <v>530</v>
      </c>
      <c r="Q1275" s="1"/>
      <c r="R1275" s="21"/>
      <c r="S1275" s="7" t="str">
        <f>Tabela813[[#This Row],[NR]]&amp;" - "&amp;Tabela813[[#This Row],[Especificação]]</f>
        <v>1.9.2.1.99.0.0.00 - Outras Indenizações</v>
      </c>
      <c r="T1275" s="7" t="str">
        <f>Tabela813[[#This Row],[NR]]&amp;" - "&amp;Tabela813[[#This Row],[Especificação]]</f>
        <v>1.9.2.1.99.0.0.00 - Outras Indenizações</v>
      </c>
      <c r="U1275" s="7" t="str">
        <f>Tabela813[[#This Row],[NR]]&amp; " - "&amp;Tabela813[[#This Row],[Especificação]]</f>
        <v>1.9.2.1.99.0.0.00 - Outras Indenizações</v>
      </c>
    </row>
    <row r="1276" spans="1:21" ht="30" x14ac:dyDescent="0.25">
      <c r="A1276" s="84"/>
      <c r="B1276" s="73"/>
      <c r="C1276" s="26" t="s">
        <v>1558</v>
      </c>
      <c r="D1276" s="26" t="s">
        <v>1570</v>
      </c>
      <c r="E1276" s="26" t="s">
        <v>1567</v>
      </c>
      <c r="F1276" s="26" t="s">
        <v>1558</v>
      </c>
      <c r="G1276" s="26" t="s">
        <v>1574</v>
      </c>
      <c r="H1276" s="26" t="s">
        <v>1561</v>
      </c>
      <c r="I1276" s="26" t="s">
        <v>1558</v>
      </c>
      <c r="J1276" s="26" t="s">
        <v>1564</v>
      </c>
      <c r="K1276" s="21" t="str">
        <f>IF(Tabela813[[#This Row],[C]]&lt;&gt;"",IF(Tabela813[[#This Row],[RED]]&lt;&gt;"",(Tabela813[[#This Row],[RED]] &amp; "."),"") &amp; CONCATENATE(Tabela813[[#This Row],[C]],".",Tabela813[[#This Row],[O]],".",Tabela813[[#This Row],[E]],".",Tabela813[[#This Row],[D1]],".",Tabela813[[#This Row],[D2]],".",Tabela813[[#This Row],[D3]],".",Tabela813[[#This Row],[T]],".",Tabela813[[#This Row],[D4]]),"")</f>
        <v>1.9.2.1.99.0.1.00</v>
      </c>
      <c r="L1276" s="27" t="s">
        <v>1428</v>
      </c>
      <c r="M1276" s="21" t="str">
        <f t="shared" si="19"/>
        <v>A</v>
      </c>
      <c r="N1276" s="21">
        <f>IF(VALUE(Tabela813[[#This Row],[RED]]) &gt; 0,1,0) + IF(VALUE(J1276)&gt;0,8,IF(VALUE(I1276)&gt;0,7,IF(VALUE(H1276)&gt;0,6,IF(VALUE(G1276)&gt;0,5,IF(VALUE(F1276)&gt;0,4,IF(VALUE(E1276)&gt;0,3,IF(VALUE(D1276)&gt;0,2,1)))))))</f>
        <v>7</v>
      </c>
      <c r="O1276" s="26" t="s">
        <v>51</v>
      </c>
      <c r="P1276" s="1" t="s">
        <v>530</v>
      </c>
      <c r="Q1276" s="1"/>
      <c r="R1276" s="21"/>
      <c r="S1276" s="7" t="str">
        <f>Tabela813[[#This Row],[NR]]&amp;" - "&amp;Tabela813[[#This Row],[Especificação]]</f>
        <v>1.9.2.1.99.0.1.00 - Outras Indenizações - Principal</v>
      </c>
      <c r="T1276" s="7" t="str">
        <f>Tabela813[[#This Row],[NR]]&amp;" - "&amp;Tabela813[[#This Row],[Especificação]]</f>
        <v>1.9.2.1.99.0.1.00 - Outras Indenizações - Principal</v>
      </c>
      <c r="U1276" s="7" t="str">
        <f>Tabela813[[#This Row],[NR]]&amp; " - "&amp;Tabela813[[#This Row],[Especificação]]</f>
        <v>1.9.2.1.99.0.1.00 - Outras Indenizações - Principal</v>
      </c>
    </row>
    <row r="1277" spans="1:21" ht="30" x14ac:dyDescent="0.25">
      <c r="A1277" s="84"/>
      <c r="B1277" s="73"/>
      <c r="C1277" s="26" t="s">
        <v>1558</v>
      </c>
      <c r="D1277" s="26" t="s">
        <v>1570</v>
      </c>
      <c r="E1277" s="26" t="s">
        <v>1567</v>
      </c>
      <c r="F1277" s="26" t="s">
        <v>1558</v>
      </c>
      <c r="G1277" s="26" t="s">
        <v>1574</v>
      </c>
      <c r="H1277" s="26" t="s">
        <v>1561</v>
      </c>
      <c r="I1277" s="26" t="s">
        <v>1567</v>
      </c>
      <c r="J1277" s="26" t="s">
        <v>1564</v>
      </c>
      <c r="K1277" s="21" t="str">
        <f>IF(Tabela813[[#This Row],[C]]&lt;&gt;"",IF(Tabela813[[#This Row],[RED]]&lt;&gt;"",(Tabela813[[#This Row],[RED]] &amp; "."),"") &amp; CONCATENATE(Tabela813[[#This Row],[C]],".",Tabela813[[#This Row],[O]],".",Tabela813[[#This Row],[E]],".",Tabela813[[#This Row],[D1]],".",Tabela813[[#This Row],[D2]],".",Tabela813[[#This Row],[D3]],".",Tabela813[[#This Row],[T]],".",Tabela813[[#This Row],[D4]]),"")</f>
        <v>1.9.2.1.99.0.2.00</v>
      </c>
      <c r="L1277" s="27" t="s">
        <v>3365</v>
      </c>
      <c r="M1277" s="21" t="str">
        <f t="shared" si="19"/>
        <v>A</v>
      </c>
      <c r="N1277" s="21">
        <f>IF(VALUE(Tabela813[[#This Row],[RED]]) &gt; 0,1,0) + IF(VALUE(J1277)&gt;0,8,IF(VALUE(I1277)&gt;0,7,IF(VALUE(H1277)&gt;0,6,IF(VALUE(G1277)&gt;0,5,IF(VALUE(F1277)&gt;0,4,IF(VALUE(E1277)&gt;0,3,IF(VALUE(D1277)&gt;0,2,1)))))))</f>
        <v>7</v>
      </c>
      <c r="O1277" s="26" t="s">
        <v>51</v>
      </c>
      <c r="P1277" s="1" t="s">
        <v>530</v>
      </c>
      <c r="Q1277" s="1"/>
      <c r="R1277" s="21"/>
      <c r="S1277" s="7" t="str">
        <f>Tabela813[[#This Row],[NR]]&amp;" - "&amp;Tabela813[[#This Row],[Especificação]]</f>
        <v>1.9.2.1.99.0.2.00 - Outras Indenizações - Multas e Juros de Mora</v>
      </c>
      <c r="T1277" s="7" t="str">
        <f>Tabela813[[#This Row],[NR]]&amp;" - "&amp;Tabela813[[#This Row],[Especificação]]</f>
        <v>1.9.2.1.99.0.2.00 - Outras Indenizações - Multas e Juros de Mora</v>
      </c>
      <c r="U1277" s="7" t="str">
        <f>Tabela813[[#This Row],[NR]]&amp; " - "&amp;Tabela813[[#This Row],[Especificação]]</f>
        <v>1.9.2.1.99.0.2.00 - Outras Indenizações - Multas e Juros de Mora</v>
      </c>
    </row>
    <row r="1278" spans="1:21" ht="30" x14ac:dyDescent="0.25">
      <c r="A1278" s="84"/>
      <c r="B1278" s="73"/>
      <c r="C1278" s="26" t="s">
        <v>1558</v>
      </c>
      <c r="D1278" s="26" t="s">
        <v>1570</v>
      </c>
      <c r="E1278" s="26" t="s">
        <v>1567</v>
      </c>
      <c r="F1278" s="26" t="s">
        <v>1558</v>
      </c>
      <c r="G1278" s="26" t="s">
        <v>1574</v>
      </c>
      <c r="H1278" s="26" t="s">
        <v>1561</v>
      </c>
      <c r="I1278" s="26" t="s">
        <v>1559</v>
      </c>
      <c r="J1278" s="26" t="s">
        <v>1564</v>
      </c>
      <c r="K1278" s="21" t="str">
        <f>IF(Tabela813[[#This Row],[C]]&lt;&gt;"",IF(Tabela813[[#This Row],[RED]]&lt;&gt;"",(Tabela813[[#This Row],[RED]] &amp; "."),"") &amp; CONCATENATE(Tabela813[[#This Row],[C]],".",Tabela813[[#This Row],[O]],".",Tabela813[[#This Row],[E]],".",Tabela813[[#This Row],[D1]],".",Tabela813[[#This Row],[D2]],".",Tabela813[[#This Row],[D3]],".",Tabela813[[#This Row],[T]],".",Tabela813[[#This Row],[D4]]),"")</f>
        <v>1.9.2.1.99.0.3.00</v>
      </c>
      <c r="L1278" s="27" t="s">
        <v>3366</v>
      </c>
      <c r="M1278" s="21" t="str">
        <f t="shared" si="19"/>
        <v>A</v>
      </c>
      <c r="N1278" s="21">
        <f>IF(VALUE(Tabela813[[#This Row],[RED]]) &gt; 0,1,0) + IF(VALUE(J1278)&gt;0,8,IF(VALUE(I1278)&gt;0,7,IF(VALUE(H1278)&gt;0,6,IF(VALUE(G1278)&gt;0,5,IF(VALUE(F1278)&gt;0,4,IF(VALUE(E1278)&gt;0,3,IF(VALUE(D1278)&gt;0,2,1)))))))</f>
        <v>7</v>
      </c>
      <c r="O1278" s="26" t="s">
        <v>51</v>
      </c>
      <c r="P1278" s="1" t="s">
        <v>530</v>
      </c>
      <c r="Q1278" s="1"/>
      <c r="R1278" s="21"/>
      <c r="S1278" s="7" t="str">
        <f>Tabela813[[#This Row],[NR]]&amp;" - "&amp;Tabela813[[#This Row],[Especificação]]</f>
        <v>1.9.2.1.99.0.3.00 - Outras Indenizações - Dívida Ativa</v>
      </c>
      <c r="T1278" s="7" t="str">
        <f>Tabela813[[#This Row],[NR]]&amp;" - "&amp;Tabela813[[#This Row],[Especificação]]</f>
        <v>1.9.2.1.99.0.3.00 - Outras Indenizações - Dívida Ativa</v>
      </c>
      <c r="U1278" s="7" t="str">
        <f>Tabela813[[#This Row],[NR]]&amp; " - "&amp;Tabela813[[#This Row],[Especificação]]</f>
        <v>1.9.2.1.99.0.3.00 - Outras Indenizações - Dívida Ativa</v>
      </c>
    </row>
    <row r="1279" spans="1:21" ht="30" x14ac:dyDescent="0.25">
      <c r="A1279" s="84"/>
      <c r="B1279" s="73"/>
      <c r="C1279" s="26" t="s">
        <v>1558</v>
      </c>
      <c r="D1279" s="26" t="s">
        <v>1570</v>
      </c>
      <c r="E1279" s="26" t="s">
        <v>1567</v>
      </c>
      <c r="F1279" s="26" t="s">
        <v>1558</v>
      </c>
      <c r="G1279" s="26" t="s">
        <v>1574</v>
      </c>
      <c r="H1279" s="26" t="s">
        <v>1561</v>
      </c>
      <c r="I1279" s="26" t="s">
        <v>1568</v>
      </c>
      <c r="J1279" s="26" t="s">
        <v>1564</v>
      </c>
      <c r="K1279" s="21" t="str">
        <f>IF(Tabela813[[#This Row],[C]]&lt;&gt;"",IF(Tabela813[[#This Row],[RED]]&lt;&gt;"",(Tabela813[[#This Row],[RED]] &amp; "."),"") &amp; CONCATENATE(Tabela813[[#This Row],[C]],".",Tabela813[[#This Row],[O]],".",Tabela813[[#This Row],[E]],".",Tabela813[[#This Row],[D1]],".",Tabela813[[#This Row],[D2]],".",Tabela813[[#This Row],[D3]],".",Tabela813[[#This Row],[T]],".",Tabela813[[#This Row],[D4]]),"")</f>
        <v>1.9.2.1.99.0.4.00</v>
      </c>
      <c r="L1279" s="27" t="s">
        <v>3367</v>
      </c>
      <c r="M1279" s="21" t="str">
        <f t="shared" si="19"/>
        <v>A</v>
      </c>
      <c r="N1279" s="21">
        <f>IF(VALUE(Tabela813[[#This Row],[RED]]) &gt; 0,1,0) + IF(VALUE(J1279)&gt;0,8,IF(VALUE(I1279)&gt;0,7,IF(VALUE(H1279)&gt;0,6,IF(VALUE(G1279)&gt;0,5,IF(VALUE(F1279)&gt;0,4,IF(VALUE(E1279)&gt;0,3,IF(VALUE(D1279)&gt;0,2,1)))))))</f>
        <v>7</v>
      </c>
      <c r="O1279" s="26" t="s">
        <v>51</v>
      </c>
      <c r="P1279" s="1" t="s">
        <v>530</v>
      </c>
      <c r="Q1279" s="1"/>
      <c r="R1279" s="21"/>
      <c r="S1279" s="7" t="str">
        <f>Tabela813[[#This Row],[NR]]&amp;" - "&amp;Tabela813[[#This Row],[Especificação]]</f>
        <v>1.9.2.1.99.0.4.00 - Outras Indenizações - Multas e Juros de Mora da Dívida Ativa</v>
      </c>
      <c r="T1279" s="7" t="str">
        <f>Tabela813[[#This Row],[NR]]&amp;" - "&amp;Tabela813[[#This Row],[Especificação]]</f>
        <v>1.9.2.1.99.0.4.00 - Outras Indenizações - Multas e Juros de Mora da Dívida Ativa</v>
      </c>
      <c r="U1279" s="7" t="str">
        <f>Tabela813[[#This Row],[NR]]&amp; " - "&amp;Tabela813[[#This Row],[Especificação]]</f>
        <v>1.9.2.1.99.0.4.00 - Outras Indenizações - Multas e Juros de Mora da Dívida Ativa</v>
      </c>
    </row>
    <row r="1280" spans="1:21" ht="30" x14ac:dyDescent="0.25">
      <c r="A1280" s="84"/>
      <c r="B1280" s="73"/>
      <c r="C1280" s="26" t="s">
        <v>1558</v>
      </c>
      <c r="D1280" s="26" t="s">
        <v>1570</v>
      </c>
      <c r="E1280" s="26" t="s">
        <v>1567</v>
      </c>
      <c r="F1280" s="26" t="s">
        <v>1558</v>
      </c>
      <c r="G1280" s="26" t="s">
        <v>1574</v>
      </c>
      <c r="H1280" s="26" t="s">
        <v>1561</v>
      </c>
      <c r="I1280" s="26" t="s">
        <v>1569</v>
      </c>
      <c r="J1280" s="26" t="s">
        <v>1564</v>
      </c>
      <c r="K1280" s="21" t="str">
        <f>IF(Tabela813[[#This Row],[C]]&lt;&gt;"",IF(Tabela813[[#This Row],[RED]]&lt;&gt;"",(Tabela813[[#This Row],[RED]] &amp; "."),"") &amp; CONCATENATE(Tabela813[[#This Row],[C]],".",Tabela813[[#This Row],[O]],".",Tabela813[[#This Row],[E]],".",Tabela813[[#This Row],[D1]],".",Tabela813[[#This Row],[D2]],".",Tabela813[[#This Row],[D3]],".",Tabela813[[#This Row],[T]],".",Tabela813[[#This Row],[D4]]),"")</f>
        <v>1.9.2.1.99.0.5.00</v>
      </c>
      <c r="L1280" s="27" t="s">
        <v>3368</v>
      </c>
      <c r="M1280" s="21" t="str">
        <f t="shared" si="19"/>
        <v>A</v>
      </c>
      <c r="N1280" s="21">
        <f>IF(VALUE(Tabela813[[#This Row],[RED]]) &gt; 0,1,0) + IF(VALUE(J1280)&gt;0,8,IF(VALUE(I1280)&gt;0,7,IF(VALUE(H1280)&gt;0,6,IF(VALUE(G1280)&gt;0,5,IF(VALUE(F1280)&gt;0,4,IF(VALUE(E1280)&gt;0,3,IF(VALUE(D1280)&gt;0,2,1)))))))</f>
        <v>7</v>
      </c>
      <c r="O1280" s="26" t="s">
        <v>51</v>
      </c>
      <c r="P1280" s="1" t="s">
        <v>530</v>
      </c>
      <c r="Q1280" s="1"/>
      <c r="R1280" s="21"/>
      <c r="S1280" s="7" t="str">
        <f>Tabela813[[#This Row],[NR]]&amp;" - "&amp;Tabela813[[#This Row],[Especificação]]</f>
        <v>1.9.2.1.99.0.5.00 - Outras Indenizações - Multas</v>
      </c>
      <c r="T1280" s="7" t="str">
        <f>Tabela813[[#This Row],[NR]]&amp;" - "&amp;Tabela813[[#This Row],[Especificação]]</f>
        <v>1.9.2.1.99.0.5.00 - Outras Indenizações - Multas</v>
      </c>
      <c r="U1280" s="7" t="str">
        <f>Tabela813[[#This Row],[NR]]&amp; " - "&amp;Tabela813[[#This Row],[Especificação]]</f>
        <v>1.9.2.1.99.0.5.00 - Outras Indenizações - Multas</v>
      </c>
    </row>
    <row r="1281" spans="1:21" ht="30" x14ac:dyDescent="0.25">
      <c r="A1281" s="84"/>
      <c r="B1281" s="73"/>
      <c r="C1281" s="26" t="s">
        <v>1558</v>
      </c>
      <c r="D1281" s="26" t="s">
        <v>1570</v>
      </c>
      <c r="E1281" s="26" t="s">
        <v>1567</v>
      </c>
      <c r="F1281" s="26" t="s">
        <v>1558</v>
      </c>
      <c r="G1281" s="26" t="s">
        <v>1574</v>
      </c>
      <c r="H1281" s="26" t="s">
        <v>1561</v>
      </c>
      <c r="I1281" s="26" t="s">
        <v>1563</v>
      </c>
      <c r="J1281" s="26" t="s">
        <v>1564</v>
      </c>
      <c r="K1281" s="21" t="str">
        <f>IF(Tabela813[[#This Row],[C]]&lt;&gt;"",IF(Tabela813[[#This Row],[RED]]&lt;&gt;"",(Tabela813[[#This Row],[RED]] &amp; "."),"") &amp; CONCATENATE(Tabela813[[#This Row],[C]],".",Tabela813[[#This Row],[O]],".",Tabela813[[#This Row],[E]],".",Tabela813[[#This Row],[D1]],".",Tabela813[[#This Row],[D2]],".",Tabela813[[#This Row],[D3]],".",Tabela813[[#This Row],[T]],".",Tabela813[[#This Row],[D4]]),"")</f>
        <v>1.9.2.1.99.0.6.00</v>
      </c>
      <c r="L1281" s="27" t="s">
        <v>3369</v>
      </c>
      <c r="M1281" s="21" t="str">
        <f t="shared" si="19"/>
        <v>A</v>
      </c>
      <c r="N1281" s="21">
        <f>IF(VALUE(Tabela813[[#This Row],[RED]]) &gt; 0,1,0) + IF(VALUE(J1281)&gt;0,8,IF(VALUE(I1281)&gt;0,7,IF(VALUE(H1281)&gt;0,6,IF(VALUE(G1281)&gt;0,5,IF(VALUE(F1281)&gt;0,4,IF(VALUE(E1281)&gt;0,3,IF(VALUE(D1281)&gt;0,2,1)))))))</f>
        <v>7</v>
      </c>
      <c r="O1281" s="26" t="s">
        <v>51</v>
      </c>
      <c r="P1281" s="1" t="s">
        <v>530</v>
      </c>
      <c r="Q1281" s="1"/>
      <c r="R1281" s="21"/>
      <c r="S1281" s="7" t="str">
        <f>Tabela813[[#This Row],[NR]]&amp;" - "&amp;Tabela813[[#This Row],[Especificação]]</f>
        <v>1.9.2.1.99.0.6.00 - Outras Indenizações - Juros de Mora</v>
      </c>
      <c r="T1281" s="7" t="str">
        <f>Tabela813[[#This Row],[NR]]&amp;" - "&amp;Tabela813[[#This Row],[Especificação]]</f>
        <v>1.9.2.1.99.0.6.00 - Outras Indenizações - Juros de Mora</v>
      </c>
      <c r="U1281" s="7" t="str">
        <f>Tabela813[[#This Row],[NR]]&amp; " - "&amp;Tabela813[[#This Row],[Especificação]]</f>
        <v>1.9.2.1.99.0.6.00 - Outras Indenizações - Juros de Mora</v>
      </c>
    </row>
    <row r="1282" spans="1:21" ht="30" x14ac:dyDescent="0.25">
      <c r="A1282" s="84"/>
      <c r="B1282" s="73"/>
      <c r="C1282" s="26" t="s">
        <v>1558</v>
      </c>
      <c r="D1282" s="26" t="s">
        <v>1570</v>
      </c>
      <c r="E1282" s="26" t="s">
        <v>1567</v>
      </c>
      <c r="F1282" s="26" t="s">
        <v>1558</v>
      </c>
      <c r="G1282" s="26" t="s">
        <v>1574</v>
      </c>
      <c r="H1282" s="26" t="s">
        <v>1561</v>
      </c>
      <c r="I1282" s="26" t="s">
        <v>1565</v>
      </c>
      <c r="J1282" s="26" t="s">
        <v>1564</v>
      </c>
      <c r="K1282" s="21" t="str">
        <f>IF(Tabela813[[#This Row],[C]]&lt;&gt;"",IF(Tabela813[[#This Row],[RED]]&lt;&gt;"",(Tabela813[[#This Row],[RED]] &amp; "."),"") &amp; CONCATENATE(Tabela813[[#This Row],[C]],".",Tabela813[[#This Row],[O]],".",Tabela813[[#This Row],[E]],".",Tabela813[[#This Row],[D1]],".",Tabela813[[#This Row],[D2]],".",Tabela813[[#This Row],[D3]],".",Tabela813[[#This Row],[T]],".",Tabela813[[#This Row],[D4]]),"")</f>
        <v>1.9.2.1.99.0.7.00</v>
      </c>
      <c r="L1282" s="27" t="s">
        <v>3370</v>
      </c>
      <c r="M1282" s="21" t="str">
        <f t="shared" si="19"/>
        <v>A</v>
      </c>
      <c r="N1282" s="21">
        <f>IF(VALUE(Tabela813[[#This Row],[RED]]) &gt; 0,1,0) + IF(VALUE(J1282)&gt;0,8,IF(VALUE(I1282)&gt;0,7,IF(VALUE(H1282)&gt;0,6,IF(VALUE(G1282)&gt;0,5,IF(VALUE(F1282)&gt;0,4,IF(VALUE(E1282)&gt;0,3,IF(VALUE(D1282)&gt;0,2,1)))))))</f>
        <v>7</v>
      </c>
      <c r="O1282" s="26" t="s">
        <v>51</v>
      </c>
      <c r="P1282" s="1" t="s">
        <v>530</v>
      </c>
      <c r="Q1282" s="1"/>
      <c r="R1282" s="21"/>
      <c r="S1282" s="7" t="str">
        <f>Tabela813[[#This Row],[NR]]&amp;" - "&amp;Tabela813[[#This Row],[Especificação]]</f>
        <v>1.9.2.1.99.0.7.00 - Outras Indenizações - Multas da Dívida Ativa da</v>
      </c>
      <c r="T1282" s="7" t="str">
        <f>Tabela813[[#This Row],[NR]]&amp;" - "&amp;Tabela813[[#This Row],[Especificação]]</f>
        <v>1.9.2.1.99.0.7.00 - Outras Indenizações - Multas da Dívida Ativa da</v>
      </c>
      <c r="U1282" s="7" t="str">
        <f>Tabela813[[#This Row],[NR]]&amp; " - "&amp;Tabela813[[#This Row],[Especificação]]</f>
        <v>1.9.2.1.99.0.7.00 - Outras Indenizações - Multas da Dívida Ativa da</v>
      </c>
    </row>
    <row r="1283" spans="1:21" ht="30" x14ac:dyDescent="0.25">
      <c r="A1283" s="84"/>
      <c r="B1283" s="73"/>
      <c r="C1283" s="26" t="s">
        <v>1558</v>
      </c>
      <c r="D1283" s="26" t="s">
        <v>1570</v>
      </c>
      <c r="E1283" s="26" t="s">
        <v>1567</v>
      </c>
      <c r="F1283" s="26" t="s">
        <v>1558</v>
      </c>
      <c r="G1283" s="26" t="s">
        <v>1574</v>
      </c>
      <c r="H1283" s="26" t="s">
        <v>1561</v>
      </c>
      <c r="I1283" s="26" t="s">
        <v>1566</v>
      </c>
      <c r="J1283" s="26" t="s">
        <v>1564</v>
      </c>
      <c r="K1283" s="21" t="str">
        <f>IF(Tabela813[[#This Row],[C]]&lt;&gt;"",IF(Tabela813[[#This Row],[RED]]&lt;&gt;"",(Tabela813[[#This Row],[RED]] &amp; "."),"") &amp; CONCATENATE(Tabela813[[#This Row],[C]],".",Tabela813[[#This Row],[O]],".",Tabela813[[#This Row],[E]],".",Tabela813[[#This Row],[D1]],".",Tabela813[[#This Row],[D2]],".",Tabela813[[#This Row],[D3]],".",Tabela813[[#This Row],[T]],".",Tabela813[[#This Row],[D4]]),"")</f>
        <v>1.9.2.1.99.0.8.00</v>
      </c>
      <c r="L1283" s="27" t="s">
        <v>3371</v>
      </c>
      <c r="M1283" s="21" t="str">
        <f t="shared" si="19"/>
        <v>A</v>
      </c>
      <c r="N1283" s="21">
        <f>IF(VALUE(Tabela813[[#This Row],[RED]]) &gt; 0,1,0) + IF(VALUE(J1283)&gt;0,8,IF(VALUE(I1283)&gt;0,7,IF(VALUE(H1283)&gt;0,6,IF(VALUE(G1283)&gt;0,5,IF(VALUE(F1283)&gt;0,4,IF(VALUE(E1283)&gt;0,3,IF(VALUE(D1283)&gt;0,2,1)))))))</f>
        <v>7</v>
      </c>
      <c r="O1283" s="26" t="s">
        <v>51</v>
      </c>
      <c r="P1283" s="1" t="s">
        <v>530</v>
      </c>
      <c r="Q1283" s="1"/>
      <c r="R1283" s="21"/>
      <c r="S1283" s="7" t="str">
        <f>Tabela813[[#This Row],[NR]]&amp;" - "&amp;Tabela813[[#This Row],[Especificação]]</f>
        <v>1.9.2.1.99.0.8.00 - Outras Indenizações - Juros da Dívida Ativa</v>
      </c>
      <c r="T1283" s="7" t="str">
        <f>Tabela813[[#This Row],[NR]]&amp;" - "&amp;Tabela813[[#This Row],[Especificação]]</f>
        <v>1.9.2.1.99.0.8.00 - Outras Indenizações - Juros da Dívida Ativa</v>
      </c>
      <c r="U1283" s="7" t="str">
        <f>Tabela813[[#This Row],[NR]]&amp; " - "&amp;Tabela813[[#This Row],[Especificação]]</f>
        <v>1.9.2.1.99.0.8.00 - Outras Indenizações - Juros da Dívida Ativa</v>
      </c>
    </row>
    <row r="1284" spans="1:21" ht="30" x14ac:dyDescent="0.25">
      <c r="A1284" s="84"/>
      <c r="B1284" s="73"/>
      <c r="C1284" s="26" t="s">
        <v>1558</v>
      </c>
      <c r="D1284" s="26" t="s">
        <v>1570</v>
      </c>
      <c r="E1284" s="26" t="s">
        <v>1567</v>
      </c>
      <c r="F1284" s="26" t="s">
        <v>1567</v>
      </c>
      <c r="G1284" s="26" t="s">
        <v>1564</v>
      </c>
      <c r="H1284" s="26" t="s">
        <v>1561</v>
      </c>
      <c r="I1284" s="26" t="s">
        <v>1561</v>
      </c>
      <c r="J1284" s="26" t="s">
        <v>1564</v>
      </c>
      <c r="K1284" s="21" t="str">
        <f>IF(Tabela813[[#This Row],[C]]&lt;&gt;"",IF(Tabela813[[#This Row],[RED]]&lt;&gt;"",(Tabela813[[#This Row],[RED]] &amp; "."),"") &amp; CONCATENATE(Tabela813[[#This Row],[C]],".",Tabela813[[#This Row],[O]],".",Tabela813[[#This Row],[E]],".",Tabela813[[#This Row],[D1]],".",Tabela813[[#This Row],[D2]],".",Tabela813[[#This Row],[D3]],".",Tabela813[[#This Row],[T]],".",Tabela813[[#This Row],[D4]]),"")</f>
        <v>1.9.2.2.00.0.0.00</v>
      </c>
      <c r="L1284" s="27" t="s">
        <v>531</v>
      </c>
      <c r="M1284" s="21" t="str">
        <f t="shared" si="19"/>
        <v>S</v>
      </c>
      <c r="N1284" s="21">
        <f>IF(VALUE(Tabela813[[#This Row],[RED]]) &gt; 0,1,0) + IF(VALUE(J1284)&gt;0,8,IF(VALUE(I1284)&gt;0,7,IF(VALUE(H1284)&gt;0,6,IF(VALUE(G1284)&gt;0,5,IF(VALUE(F1284)&gt;0,4,IF(VALUE(E1284)&gt;0,3,IF(VALUE(D1284)&gt;0,2,1)))))))</f>
        <v>4</v>
      </c>
      <c r="O1284" s="26" t="s">
        <v>45</v>
      </c>
      <c r="P1284" s="1" t="s">
        <v>532</v>
      </c>
      <c r="Q1284" s="1"/>
      <c r="R1284" s="21"/>
      <c r="S1284" s="7" t="str">
        <f>Tabela813[[#This Row],[NR]]&amp;" - "&amp;Tabela813[[#This Row],[Especificação]]</f>
        <v>1.9.2.2.00.0.0.00 - Restituições</v>
      </c>
      <c r="T1284" s="7" t="str">
        <f>Tabela813[[#This Row],[NR]]&amp;" - "&amp;Tabela813[[#This Row],[Especificação]]</f>
        <v>1.9.2.2.00.0.0.00 - Restituições</v>
      </c>
      <c r="U1284" s="7" t="str">
        <f>Tabela813[[#This Row],[NR]]&amp; " - "&amp;Tabela813[[#This Row],[Especificação]]</f>
        <v>1.9.2.2.00.0.0.00 - Restituições</v>
      </c>
    </row>
    <row r="1285" spans="1:21" ht="45" x14ac:dyDescent="0.25">
      <c r="A1285" s="84"/>
      <c r="B1285" s="73"/>
      <c r="C1285" s="26" t="s">
        <v>1558</v>
      </c>
      <c r="D1285" s="26" t="s">
        <v>1570</v>
      </c>
      <c r="E1285" s="26" t="s">
        <v>1567</v>
      </c>
      <c r="F1285" s="26" t="s">
        <v>1567</v>
      </c>
      <c r="G1285" s="26" t="s">
        <v>1560</v>
      </c>
      <c r="H1285" s="26" t="s">
        <v>1561</v>
      </c>
      <c r="I1285" s="26" t="s">
        <v>1561</v>
      </c>
      <c r="J1285" s="26" t="s">
        <v>1564</v>
      </c>
      <c r="K1285" s="21" t="str">
        <f>IF(Tabela813[[#This Row],[C]]&lt;&gt;"",IF(Tabela813[[#This Row],[RED]]&lt;&gt;"",(Tabela813[[#This Row],[RED]] &amp; "."),"") &amp; CONCATENATE(Tabela813[[#This Row],[C]],".",Tabela813[[#This Row],[O]],".",Tabela813[[#This Row],[E]],".",Tabela813[[#This Row],[D1]],".",Tabela813[[#This Row],[D2]],".",Tabela813[[#This Row],[D3]],".",Tabela813[[#This Row],[T]],".",Tabela813[[#This Row],[D4]]),"")</f>
        <v>1.9.2.2.01.0.0.00</v>
      </c>
      <c r="L1285" s="27" t="s">
        <v>533</v>
      </c>
      <c r="M1285" s="21" t="str">
        <f t="shared" si="19"/>
        <v>S</v>
      </c>
      <c r="N1285" s="21">
        <f>IF(VALUE(Tabela813[[#This Row],[RED]]) &gt; 0,1,0) + IF(VALUE(J1285)&gt;0,8,IF(VALUE(I1285)&gt;0,7,IF(VALUE(H1285)&gt;0,6,IF(VALUE(G1285)&gt;0,5,IF(VALUE(F1285)&gt;0,4,IF(VALUE(E1285)&gt;0,3,IF(VALUE(D1285)&gt;0,2,1)))))))</f>
        <v>5</v>
      </c>
      <c r="O1285" s="26" t="s">
        <v>51</v>
      </c>
      <c r="P1285" s="1" t="s">
        <v>534</v>
      </c>
      <c r="Q1285" s="1"/>
      <c r="R1285" s="21"/>
      <c r="S1285" s="7" t="str">
        <f>Tabela813[[#This Row],[NR]]&amp;" - "&amp;Tabela813[[#This Row],[Especificação]]</f>
        <v>1.9.2.2.01.0.0.00 - Restituição de Convênios</v>
      </c>
      <c r="T1285" s="7" t="str">
        <f>Tabela813[[#This Row],[NR]]&amp;" - "&amp;Tabela813[[#This Row],[Especificação]]</f>
        <v>1.9.2.2.01.0.0.00 - Restituição de Convênios</v>
      </c>
      <c r="U1285" s="7" t="str">
        <f>Tabela813[[#This Row],[NR]]&amp; " - "&amp;Tabela813[[#This Row],[Especificação]]</f>
        <v>1.9.2.2.01.0.0.00 - Restituição de Convênios</v>
      </c>
    </row>
    <row r="1286" spans="1:21" ht="45" x14ac:dyDescent="0.25">
      <c r="A1286" s="84"/>
      <c r="B1286" s="73"/>
      <c r="C1286" s="26" t="s">
        <v>1558</v>
      </c>
      <c r="D1286" s="26" t="s">
        <v>1570</v>
      </c>
      <c r="E1286" s="26" t="s">
        <v>1567</v>
      </c>
      <c r="F1286" s="26" t="s">
        <v>1567</v>
      </c>
      <c r="G1286" s="26" t="s">
        <v>1560</v>
      </c>
      <c r="H1286" s="26" t="s">
        <v>1558</v>
      </c>
      <c r="I1286" s="26" t="s">
        <v>1561</v>
      </c>
      <c r="J1286" s="26" t="s">
        <v>1564</v>
      </c>
      <c r="K1286" s="21" t="str">
        <f>IF(Tabela813[[#This Row],[C]]&lt;&gt;"",IF(Tabela813[[#This Row],[RED]]&lt;&gt;"",(Tabela813[[#This Row],[RED]] &amp; "."),"") &amp; CONCATENATE(Tabela813[[#This Row],[C]],".",Tabela813[[#This Row],[O]],".",Tabela813[[#This Row],[E]],".",Tabela813[[#This Row],[D1]],".",Tabela813[[#This Row],[D2]],".",Tabela813[[#This Row],[D3]],".",Tabela813[[#This Row],[T]],".",Tabela813[[#This Row],[D4]]),"")</f>
        <v>1.9.2.2.01.1.0.00</v>
      </c>
      <c r="L1286" s="27" t="s">
        <v>535</v>
      </c>
      <c r="M1286" s="21" t="str">
        <f t="shared" si="19"/>
        <v>S</v>
      </c>
      <c r="N1286" s="21">
        <f>IF(VALUE(Tabela813[[#This Row],[RED]]) &gt; 0,1,0) + IF(VALUE(J1286)&gt;0,8,IF(VALUE(I1286)&gt;0,7,IF(VALUE(H1286)&gt;0,6,IF(VALUE(G1286)&gt;0,5,IF(VALUE(F1286)&gt;0,4,IF(VALUE(E1286)&gt;0,3,IF(VALUE(D1286)&gt;0,2,1)))))))</f>
        <v>6</v>
      </c>
      <c r="O1286" s="26" t="s">
        <v>51</v>
      </c>
      <c r="P1286" s="1" t="s">
        <v>536</v>
      </c>
      <c r="Q1286" s="1"/>
      <c r="R1286" s="21"/>
      <c r="S1286" s="7" t="str">
        <f>Tabela813[[#This Row],[NR]]&amp;" - "&amp;Tabela813[[#This Row],[Especificação]]</f>
        <v>1.9.2.2.01.1.0.00 - Restituição de Convênios - Primárias</v>
      </c>
      <c r="T1286" s="7" t="str">
        <f>Tabela813[[#This Row],[NR]]&amp;" - "&amp;Tabela813[[#This Row],[Especificação]]</f>
        <v>1.9.2.2.01.1.0.00 - Restituição de Convênios - Primárias</v>
      </c>
      <c r="U1286" s="7" t="str">
        <f>Tabela813[[#This Row],[NR]]&amp; " - "&amp;Tabela813[[#This Row],[Especificação]]</f>
        <v>1.9.2.2.01.1.0.00 - Restituição de Convênios - Primárias</v>
      </c>
    </row>
    <row r="1287" spans="1:21" ht="45" x14ac:dyDescent="0.25">
      <c r="A1287" s="84"/>
      <c r="B1287" s="73"/>
      <c r="C1287" s="26" t="s">
        <v>1558</v>
      </c>
      <c r="D1287" s="26" t="s">
        <v>1570</v>
      </c>
      <c r="E1287" s="26" t="s">
        <v>1567</v>
      </c>
      <c r="F1287" s="26" t="s">
        <v>1567</v>
      </c>
      <c r="G1287" s="26" t="s">
        <v>1560</v>
      </c>
      <c r="H1287" s="26" t="s">
        <v>1558</v>
      </c>
      <c r="I1287" s="26" t="s">
        <v>1558</v>
      </c>
      <c r="J1287" s="26" t="s">
        <v>1564</v>
      </c>
      <c r="K1287" s="21" t="str">
        <f>IF(Tabela813[[#This Row],[C]]&lt;&gt;"",IF(Tabela813[[#This Row],[RED]]&lt;&gt;"",(Tabela813[[#This Row],[RED]] &amp; "."),"") &amp; CONCATENATE(Tabela813[[#This Row],[C]],".",Tabela813[[#This Row],[O]],".",Tabela813[[#This Row],[E]],".",Tabela813[[#This Row],[D1]],".",Tabela813[[#This Row],[D2]],".",Tabela813[[#This Row],[D3]],".",Tabela813[[#This Row],[T]],".",Tabela813[[#This Row],[D4]]),"")</f>
        <v>1.9.2.2.01.1.1.00</v>
      </c>
      <c r="L1287" s="27" t="s">
        <v>1429</v>
      </c>
      <c r="M1287" s="21" t="str">
        <f t="shared" si="19"/>
        <v>A</v>
      </c>
      <c r="N1287" s="21">
        <f>IF(VALUE(Tabela813[[#This Row],[RED]]) &gt; 0,1,0) + IF(VALUE(J1287)&gt;0,8,IF(VALUE(I1287)&gt;0,7,IF(VALUE(H1287)&gt;0,6,IF(VALUE(G1287)&gt;0,5,IF(VALUE(F1287)&gt;0,4,IF(VALUE(E1287)&gt;0,3,IF(VALUE(D1287)&gt;0,2,1)))))))</f>
        <v>7</v>
      </c>
      <c r="O1287" s="26" t="s">
        <v>51</v>
      </c>
      <c r="P1287" s="1" t="s">
        <v>536</v>
      </c>
      <c r="Q1287" s="1"/>
      <c r="R1287" s="21"/>
      <c r="S1287" s="7" t="str">
        <f>Tabela813[[#This Row],[NR]]&amp;" - "&amp;Tabela813[[#This Row],[Especificação]]</f>
        <v>1.9.2.2.01.1.1.00 - Restituição de Convênios - Primárias - Principal</v>
      </c>
      <c r="T1287" s="7" t="str">
        <f>Tabela813[[#This Row],[NR]]&amp;" - "&amp;Tabela813[[#This Row],[Especificação]]</f>
        <v>1.9.2.2.01.1.1.00 - Restituição de Convênios - Primárias - Principal</v>
      </c>
      <c r="U1287" s="7" t="str">
        <f>Tabela813[[#This Row],[NR]]&amp; " - "&amp;Tabela813[[#This Row],[Especificação]]</f>
        <v>1.9.2.2.01.1.1.00 - Restituição de Convênios - Primárias - Principal</v>
      </c>
    </row>
    <row r="1288" spans="1:21" ht="45" x14ac:dyDescent="0.25">
      <c r="A1288" s="84"/>
      <c r="B1288" s="73"/>
      <c r="C1288" s="26" t="s">
        <v>1558</v>
      </c>
      <c r="D1288" s="26" t="s">
        <v>1570</v>
      </c>
      <c r="E1288" s="26" t="s">
        <v>1567</v>
      </c>
      <c r="F1288" s="26" t="s">
        <v>1567</v>
      </c>
      <c r="G1288" s="26" t="s">
        <v>1560</v>
      </c>
      <c r="H1288" s="26" t="s">
        <v>1558</v>
      </c>
      <c r="I1288" s="26" t="s">
        <v>1567</v>
      </c>
      <c r="J1288" s="26" t="s">
        <v>1564</v>
      </c>
      <c r="K1288" s="21" t="str">
        <f>IF(Tabela813[[#This Row],[C]]&lt;&gt;"",IF(Tabela813[[#This Row],[RED]]&lt;&gt;"",(Tabela813[[#This Row],[RED]] &amp; "."),"") &amp; CONCATENATE(Tabela813[[#This Row],[C]],".",Tabela813[[#This Row],[O]],".",Tabela813[[#This Row],[E]],".",Tabela813[[#This Row],[D1]],".",Tabela813[[#This Row],[D2]],".",Tabela813[[#This Row],[D3]],".",Tabela813[[#This Row],[T]],".",Tabela813[[#This Row],[D4]]),"")</f>
        <v>1.9.2.2.01.1.2.00</v>
      </c>
      <c r="L1288" s="27" t="s">
        <v>1430</v>
      </c>
      <c r="M1288" s="21" t="str">
        <f t="shared" si="19"/>
        <v>A</v>
      </c>
      <c r="N1288" s="21">
        <f>IF(VALUE(Tabela813[[#This Row],[RED]]) &gt; 0,1,0) + IF(VALUE(J1288)&gt;0,8,IF(VALUE(I1288)&gt;0,7,IF(VALUE(H1288)&gt;0,6,IF(VALUE(G1288)&gt;0,5,IF(VALUE(F1288)&gt;0,4,IF(VALUE(E1288)&gt;0,3,IF(VALUE(D1288)&gt;0,2,1)))))))</f>
        <v>7</v>
      </c>
      <c r="O1288" s="26" t="s">
        <v>51</v>
      </c>
      <c r="P1288" s="1" t="s">
        <v>536</v>
      </c>
      <c r="Q1288" s="1"/>
      <c r="R1288" s="21"/>
      <c r="S1288" s="7" t="str">
        <f>Tabela813[[#This Row],[NR]]&amp;" - "&amp;Tabela813[[#This Row],[Especificação]]</f>
        <v>1.9.2.2.01.1.2.00 - Restituição de Convênios - Primárias - Multas e Juros de Mora</v>
      </c>
      <c r="T1288" s="7" t="str">
        <f>Tabela813[[#This Row],[NR]]&amp;" - "&amp;Tabela813[[#This Row],[Especificação]]</f>
        <v>1.9.2.2.01.1.2.00 - Restituição de Convênios - Primárias - Multas e Juros de Mora</v>
      </c>
      <c r="U1288" s="7" t="str">
        <f>Tabela813[[#This Row],[NR]]&amp; " - "&amp;Tabela813[[#This Row],[Especificação]]</f>
        <v>1.9.2.2.01.1.2.00 - Restituição de Convênios - Primárias - Multas e Juros de Mora</v>
      </c>
    </row>
    <row r="1289" spans="1:21" ht="45" x14ac:dyDescent="0.25">
      <c r="A1289" s="84"/>
      <c r="B1289" s="73"/>
      <c r="C1289" s="26" t="s">
        <v>1558</v>
      </c>
      <c r="D1289" s="26" t="s">
        <v>1570</v>
      </c>
      <c r="E1289" s="26" t="s">
        <v>1567</v>
      </c>
      <c r="F1289" s="26" t="s">
        <v>1567</v>
      </c>
      <c r="G1289" s="26" t="s">
        <v>1560</v>
      </c>
      <c r="H1289" s="26" t="s">
        <v>1558</v>
      </c>
      <c r="I1289" s="26" t="s">
        <v>1569</v>
      </c>
      <c r="J1289" s="26" t="s">
        <v>1564</v>
      </c>
      <c r="K1289" s="21" t="str">
        <f>IF(Tabela813[[#This Row],[C]]&lt;&gt;"",IF(Tabela813[[#This Row],[RED]]&lt;&gt;"",(Tabela813[[#This Row],[RED]] &amp; "."),"") &amp; CONCATENATE(Tabela813[[#This Row],[C]],".",Tabela813[[#This Row],[O]],".",Tabela813[[#This Row],[E]],".",Tabela813[[#This Row],[D1]],".",Tabela813[[#This Row],[D2]],".",Tabela813[[#This Row],[D3]],".",Tabela813[[#This Row],[T]],".",Tabela813[[#This Row],[D4]]),"")</f>
        <v>1.9.2.2.01.1.5.00</v>
      </c>
      <c r="L1289" s="27" t="s">
        <v>1431</v>
      </c>
      <c r="M1289" s="21" t="str">
        <f t="shared" ref="M1289:M1352" si="20">IF(N1289 &lt; N1290,"S","A")</f>
        <v>A</v>
      </c>
      <c r="N1289" s="21">
        <f>IF(VALUE(Tabela813[[#This Row],[RED]]) &gt; 0,1,0) + IF(VALUE(J1289)&gt;0,8,IF(VALUE(I1289)&gt;0,7,IF(VALUE(H1289)&gt;0,6,IF(VALUE(G1289)&gt;0,5,IF(VALUE(F1289)&gt;0,4,IF(VALUE(E1289)&gt;0,3,IF(VALUE(D1289)&gt;0,2,1)))))))</f>
        <v>7</v>
      </c>
      <c r="O1289" s="26" t="s">
        <v>51</v>
      </c>
      <c r="P1289" s="1" t="s">
        <v>536</v>
      </c>
      <c r="Q1289" s="1"/>
      <c r="R1289" s="21"/>
      <c r="S1289" s="7" t="str">
        <f>Tabela813[[#This Row],[NR]]&amp;" - "&amp;Tabela813[[#This Row],[Especificação]]</f>
        <v>1.9.2.2.01.1.5.00 - Restituição de Convênios - Primárias - Multas</v>
      </c>
      <c r="T1289" s="7" t="str">
        <f>Tabela813[[#This Row],[NR]]&amp;" - "&amp;Tabela813[[#This Row],[Especificação]]</f>
        <v>1.9.2.2.01.1.5.00 - Restituição de Convênios - Primárias - Multas</v>
      </c>
      <c r="U1289" s="7" t="str">
        <f>Tabela813[[#This Row],[NR]]&amp; " - "&amp;Tabela813[[#This Row],[Especificação]]</f>
        <v>1.9.2.2.01.1.5.00 - Restituição de Convênios - Primárias - Multas</v>
      </c>
    </row>
    <row r="1290" spans="1:21" ht="45" x14ac:dyDescent="0.25">
      <c r="A1290" s="84"/>
      <c r="B1290" s="73"/>
      <c r="C1290" s="26" t="s">
        <v>1558</v>
      </c>
      <c r="D1290" s="26" t="s">
        <v>1570</v>
      </c>
      <c r="E1290" s="26" t="s">
        <v>1567</v>
      </c>
      <c r="F1290" s="26" t="s">
        <v>1567</v>
      </c>
      <c r="G1290" s="26" t="s">
        <v>1560</v>
      </c>
      <c r="H1290" s="26" t="s">
        <v>1558</v>
      </c>
      <c r="I1290" s="26" t="s">
        <v>1563</v>
      </c>
      <c r="J1290" s="26" t="s">
        <v>1564</v>
      </c>
      <c r="K1290" s="21" t="str">
        <f>IF(Tabela813[[#This Row],[C]]&lt;&gt;"",IF(Tabela813[[#This Row],[RED]]&lt;&gt;"",(Tabela813[[#This Row],[RED]] &amp; "."),"") &amp; CONCATENATE(Tabela813[[#This Row],[C]],".",Tabela813[[#This Row],[O]],".",Tabela813[[#This Row],[E]],".",Tabela813[[#This Row],[D1]],".",Tabela813[[#This Row],[D2]],".",Tabela813[[#This Row],[D3]],".",Tabela813[[#This Row],[T]],".",Tabela813[[#This Row],[D4]]),"")</f>
        <v>1.9.2.2.01.1.6.00</v>
      </c>
      <c r="L1290" s="27" t="s">
        <v>1432</v>
      </c>
      <c r="M1290" s="21" t="str">
        <f t="shared" si="20"/>
        <v>A</v>
      </c>
      <c r="N1290" s="21">
        <f>IF(VALUE(Tabela813[[#This Row],[RED]]) &gt; 0,1,0) + IF(VALUE(J1290)&gt;0,8,IF(VALUE(I1290)&gt;0,7,IF(VALUE(H1290)&gt;0,6,IF(VALUE(G1290)&gt;0,5,IF(VALUE(F1290)&gt;0,4,IF(VALUE(E1290)&gt;0,3,IF(VALUE(D1290)&gt;0,2,1)))))))</f>
        <v>7</v>
      </c>
      <c r="O1290" s="26" t="s">
        <v>51</v>
      </c>
      <c r="P1290" s="1" t="s">
        <v>536</v>
      </c>
      <c r="Q1290" s="1"/>
      <c r="R1290" s="21"/>
      <c r="S1290" s="7" t="str">
        <f>Tabela813[[#This Row],[NR]]&amp;" - "&amp;Tabela813[[#This Row],[Especificação]]</f>
        <v>1.9.2.2.01.1.6.00 - Restituição de Convênios - Primárias - Juros de Mora</v>
      </c>
      <c r="T1290" s="7" t="str">
        <f>Tabela813[[#This Row],[NR]]&amp;" - "&amp;Tabela813[[#This Row],[Especificação]]</f>
        <v>1.9.2.2.01.1.6.00 - Restituição de Convênios - Primárias - Juros de Mora</v>
      </c>
      <c r="U1290" s="7" t="str">
        <f>Tabela813[[#This Row],[NR]]&amp; " - "&amp;Tabela813[[#This Row],[Especificação]]</f>
        <v>1.9.2.2.01.1.6.00 - Restituição de Convênios - Primárias - Juros de Mora</v>
      </c>
    </row>
    <row r="1291" spans="1:21" ht="45" x14ac:dyDescent="0.25">
      <c r="A1291" s="84"/>
      <c r="B1291" s="73"/>
      <c r="C1291" s="26" t="s">
        <v>1558</v>
      </c>
      <c r="D1291" s="26" t="s">
        <v>1570</v>
      </c>
      <c r="E1291" s="26" t="s">
        <v>1567</v>
      </c>
      <c r="F1291" s="26" t="s">
        <v>1567</v>
      </c>
      <c r="G1291" s="26" t="s">
        <v>1560</v>
      </c>
      <c r="H1291" s="26" t="s">
        <v>1567</v>
      </c>
      <c r="I1291" s="26" t="s">
        <v>1561</v>
      </c>
      <c r="J1291" s="26" t="s">
        <v>1564</v>
      </c>
      <c r="K1291" s="21" t="str">
        <f>IF(Tabela813[[#This Row],[C]]&lt;&gt;"",IF(Tabela813[[#This Row],[RED]]&lt;&gt;"",(Tabela813[[#This Row],[RED]] &amp; "."),"") &amp; CONCATENATE(Tabela813[[#This Row],[C]],".",Tabela813[[#This Row],[O]],".",Tabela813[[#This Row],[E]],".",Tabela813[[#This Row],[D1]],".",Tabela813[[#This Row],[D2]],".",Tabela813[[#This Row],[D3]],".",Tabela813[[#This Row],[T]],".",Tabela813[[#This Row],[D4]]),"")</f>
        <v>1.9.2.2.01.2.0.00</v>
      </c>
      <c r="L1291" s="27" t="s">
        <v>537</v>
      </c>
      <c r="M1291" s="21" t="str">
        <f t="shared" si="20"/>
        <v>S</v>
      </c>
      <c r="N1291" s="21">
        <f>IF(VALUE(Tabela813[[#This Row],[RED]]) &gt; 0,1,0) + IF(VALUE(J1291)&gt;0,8,IF(VALUE(I1291)&gt;0,7,IF(VALUE(H1291)&gt;0,6,IF(VALUE(G1291)&gt;0,5,IF(VALUE(F1291)&gt;0,4,IF(VALUE(E1291)&gt;0,3,IF(VALUE(D1291)&gt;0,2,1)))))))</f>
        <v>6</v>
      </c>
      <c r="O1291" s="26" t="s">
        <v>51</v>
      </c>
      <c r="P1291" s="1" t="s">
        <v>536</v>
      </c>
      <c r="Q1291" s="1"/>
      <c r="R1291" s="21"/>
      <c r="S1291" s="7" t="str">
        <f>Tabela813[[#This Row],[NR]]&amp;" - "&amp;Tabela813[[#This Row],[Especificação]]</f>
        <v>1.9.2.2.01.2.0.00 - Restituição de Convênios - Financeiras</v>
      </c>
      <c r="T1291" s="7" t="str">
        <f>Tabela813[[#This Row],[NR]]&amp;" - "&amp;Tabela813[[#This Row],[Especificação]]</f>
        <v>1.9.2.2.01.2.0.00 - Restituição de Convênios - Financeiras</v>
      </c>
      <c r="U1291" s="7" t="str">
        <f>Tabela813[[#This Row],[NR]]&amp; " - "&amp;Tabela813[[#This Row],[Especificação]]</f>
        <v>1.9.2.2.01.2.0.00 - Restituição de Convênios - Financeiras</v>
      </c>
    </row>
    <row r="1292" spans="1:21" ht="45" x14ac:dyDescent="0.25">
      <c r="A1292" s="84"/>
      <c r="B1292" s="73"/>
      <c r="C1292" s="26" t="s">
        <v>1558</v>
      </c>
      <c r="D1292" s="26" t="s">
        <v>1570</v>
      </c>
      <c r="E1292" s="26" t="s">
        <v>1567</v>
      </c>
      <c r="F1292" s="26" t="s">
        <v>1567</v>
      </c>
      <c r="G1292" s="26" t="s">
        <v>1560</v>
      </c>
      <c r="H1292" s="26" t="s">
        <v>1567</v>
      </c>
      <c r="I1292" s="26" t="s">
        <v>1558</v>
      </c>
      <c r="J1292" s="26" t="s">
        <v>1564</v>
      </c>
      <c r="K1292" s="21" t="str">
        <f>IF(Tabela813[[#This Row],[C]]&lt;&gt;"",IF(Tabela813[[#This Row],[RED]]&lt;&gt;"",(Tabela813[[#This Row],[RED]] &amp; "."),"") &amp; CONCATENATE(Tabela813[[#This Row],[C]],".",Tabela813[[#This Row],[O]],".",Tabela813[[#This Row],[E]],".",Tabela813[[#This Row],[D1]],".",Tabela813[[#This Row],[D2]],".",Tabela813[[#This Row],[D3]],".",Tabela813[[#This Row],[T]],".",Tabela813[[#This Row],[D4]]),"")</f>
        <v>1.9.2.2.01.2.1.00</v>
      </c>
      <c r="L1292" s="27" t="s">
        <v>1433</v>
      </c>
      <c r="M1292" s="21" t="str">
        <f t="shared" si="20"/>
        <v>A</v>
      </c>
      <c r="N1292" s="21">
        <f>IF(VALUE(Tabela813[[#This Row],[RED]]) &gt; 0,1,0) + IF(VALUE(J1292)&gt;0,8,IF(VALUE(I1292)&gt;0,7,IF(VALUE(H1292)&gt;0,6,IF(VALUE(G1292)&gt;0,5,IF(VALUE(F1292)&gt;0,4,IF(VALUE(E1292)&gt;0,3,IF(VALUE(D1292)&gt;0,2,1)))))))</f>
        <v>7</v>
      </c>
      <c r="O1292" s="26" t="s">
        <v>51</v>
      </c>
      <c r="P1292" s="1" t="s">
        <v>536</v>
      </c>
      <c r="Q1292" s="1"/>
      <c r="R1292" s="21"/>
      <c r="S1292" s="7" t="str">
        <f>Tabela813[[#This Row],[NR]]&amp;" - "&amp;Tabela813[[#This Row],[Especificação]]</f>
        <v>1.9.2.2.01.2.1.00 - Restituição de Convênios - Financeiras - Principal</v>
      </c>
      <c r="T1292" s="7" t="str">
        <f>Tabela813[[#This Row],[NR]]&amp;" - "&amp;Tabela813[[#This Row],[Especificação]]</f>
        <v>1.9.2.2.01.2.1.00 - Restituição de Convênios - Financeiras - Principal</v>
      </c>
      <c r="U1292" s="7" t="str">
        <f>Tabela813[[#This Row],[NR]]&amp; " - "&amp;Tabela813[[#This Row],[Especificação]]</f>
        <v>1.9.2.2.01.2.1.00 - Restituição de Convênios - Financeiras - Principal</v>
      </c>
    </row>
    <row r="1293" spans="1:21" ht="45" x14ac:dyDescent="0.25">
      <c r="A1293" s="84"/>
      <c r="B1293" s="73"/>
      <c r="C1293" s="26" t="s">
        <v>1558</v>
      </c>
      <c r="D1293" s="26" t="s">
        <v>1570</v>
      </c>
      <c r="E1293" s="26" t="s">
        <v>1567</v>
      </c>
      <c r="F1293" s="26" t="s">
        <v>1567</v>
      </c>
      <c r="G1293" s="26" t="s">
        <v>1560</v>
      </c>
      <c r="H1293" s="26" t="s">
        <v>1567</v>
      </c>
      <c r="I1293" s="26" t="s">
        <v>1567</v>
      </c>
      <c r="J1293" s="26" t="s">
        <v>1564</v>
      </c>
      <c r="K1293" s="21" t="str">
        <f>IF(Tabela813[[#This Row],[C]]&lt;&gt;"",IF(Tabela813[[#This Row],[RED]]&lt;&gt;"",(Tabela813[[#This Row],[RED]] &amp; "."),"") &amp; CONCATENATE(Tabela813[[#This Row],[C]],".",Tabela813[[#This Row],[O]],".",Tabela813[[#This Row],[E]],".",Tabela813[[#This Row],[D1]],".",Tabela813[[#This Row],[D2]],".",Tabela813[[#This Row],[D3]],".",Tabela813[[#This Row],[T]],".",Tabela813[[#This Row],[D4]]),"")</f>
        <v>1.9.2.2.01.2.2.00</v>
      </c>
      <c r="L1293" s="27" t="s">
        <v>1434</v>
      </c>
      <c r="M1293" s="21" t="str">
        <f t="shared" si="20"/>
        <v>A</v>
      </c>
      <c r="N1293" s="21">
        <f>IF(VALUE(Tabela813[[#This Row],[RED]]) &gt; 0,1,0) + IF(VALUE(J1293)&gt;0,8,IF(VALUE(I1293)&gt;0,7,IF(VALUE(H1293)&gt;0,6,IF(VALUE(G1293)&gt;0,5,IF(VALUE(F1293)&gt;0,4,IF(VALUE(E1293)&gt;0,3,IF(VALUE(D1293)&gt;0,2,1)))))))</f>
        <v>7</v>
      </c>
      <c r="O1293" s="26" t="s">
        <v>51</v>
      </c>
      <c r="P1293" s="1" t="s">
        <v>536</v>
      </c>
      <c r="Q1293" s="1"/>
      <c r="R1293" s="21"/>
      <c r="S1293" s="7" t="str">
        <f>Tabela813[[#This Row],[NR]]&amp;" - "&amp;Tabela813[[#This Row],[Especificação]]</f>
        <v>1.9.2.2.01.2.2.00 - Restituição de Convênios - Financeiras - Multas e Juros de Mora</v>
      </c>
      <c r="T1293" s="7" t="str">
        <f>Tabela813[[#This Row],[NR]]&amp;" - "&amp;Tabela813[[#This Row],[Especificação]]</f>
        <v>1.9.2.2.01.2.2.00 - Restituição de Convênios - Financeiras - Multas e Juros de Mora</v>
      </c>
      <c r="U1293" s="7" t="str">
        <f>Tabela813[[#This Row],[NR]]&amp; " - "&amp;Tabela813[[#This Row],[Especificação]]</f>
        <v>1.9.2.2.01.2.2.00 - Restituição de Convênios - Financeiras - Multas e Juros de Mora</v>
      </c>
    </row>
    <row r="1294" spans="1:21" ht="45" x14ac:dyDescent="0.25">
      <c r="A1294" s="84"/>
      <c r="B1294" s="73"/>
      <c r="C1294" s="26" t="s">
        <v>1558</v>
      </c>
      <c r="D1294" s="26" t="s">
        <v>1570</v>
      </c>
      <c r="E1294" s="26" t="s">
        <v>1567</v>
      </c>
      <c r="F1294" s="26" t="s">
        <v>1567</v>
      </c>
      <c r="G1294" s="26" t="s">
        <v>1560</v>
      </c>
      <c r="H1294" s="26" t="s">
        <v>1567</v>
      </c>
      <c r="I1294" s="26" t="s">
        <v>1569</v>
      </c>
      <c r="J1294" s="26" t="s">
        <v>1564</v>
      </c>
      <c r="K1294" s="21" t="str">
        <f>IF(Tabela813[[#This Row],[C]]&lt;&gt;"",IF(Tabela813[[#This Row],[RED]]&lt;&gt;"",(Tabela813[[#This Row],[RED]] &amp; "."),"") &amp; CONCATENATE(Tabela813[[#This Row],[C]],".",Tabela813[[#This Row],[O]],".",Tabela813[[#This Row],[E]],".",Tabela813[[#This Row],[D1]],".",Tabela813[[#This Row],[D2]],".",Tabela813[[#This Row],[D3]],".",Tabela813[[#This Row],[T]],".",Tabela813[[#This Row],[D4]]),"")</f>
        <v>1.9.2.2.01.2.5.00</v>
      </c>
      <c r="L1294" s="27" t="s">
        <v>1435</v>
      </c>
      <c r="M1294" s="21" t="str">
        <f t="shared" si="20"/>
        <v>A</v>
      </c>
      <c r="N1294" s="21">
        <f>IF(VALUE(Tabela813[[#This Row],[RED]]) &gt; 0,1,0) + IF(VALUE(J1294)&gt;0,8,IF(VALUE(I1294)&gt;0,7,IF(VALUE(H1294)&gt;0,6,IF(VALUE(G1294)&gt;0,5,IF(VALUE(F1294)&gt;0,4,IF(VALUE(E1294)&gt;0,3,IF(VALUE(D1294)&gt;0,2,1)))))))</f>
        <v>7</v>
      </c>
      <c r="O1294" s="26" t="s">
        <v>51</v>
      </c>
      <c r="P1294" s="1" t="s">
        <v>536</v>
      </c>
      <c r="Q1294" s="1"/>
      <c r="R1294" s="21"/>
      <c r="S1294" s="7" t="str">
        <f>Tabela813[[#This Row],[NR]]&amp;" - "&amp;Tabela813[[#This Row],[Especificação]]</f>
        <v>1.9.2.2.01.2.5.00 - Restituição de Convênios - Financeiras - Multas</v>
      </c>
      <c r="T1294" s="7" t="str">
        <f>Tabela813[[#This Row],[NR]]&amp;" - "&amp;Tabela813[[#This Row],[Especificação]]</f>
        <v>1.9.2.2.01.2.5.00 - Restituição de Convênios - Financeiras - Multas</v>
      </c>
      <c r="U1294" s="7" t="str">
        <f>Tabela813[[#This Row],[NR]]&amp; " - "&amp;Tabela813[[#This Row],[Especificação]]</f>
        <v>1.9.2.2.01.2.5.00 - Restituição de Convênios - Financeiras - Multas</v>
      </c>
    </row>
    <row r="1295" spans="1:21" ht="45" x14ac:dyDescent="0.25">
      <c r="A1295" s="84"/>
      <c r="B1295" s="73"/>
      <c r="C1295" s="26" t="s">
        <v>1558</v>
      </c>
      <c r="D1295" s="26" t="s">
        <v>1570</v>
      </c>
      <c r="E1295" s="26" t="s">
        <v>1567</v>
      </c>
      <c r="F1295" s="26" t="s">
        <v>1567</v>
      </c>
      <c r="G1295" s="26" t="s">
        <v>1560</v>
      </c>
      <c r="H1295" s="26" t="s">
        <v>1567</v>
      </c>
      <c r="I1295" s="26" t="s">
        <v>1563</v>
      </c>
      <c r="J1295" s="26" t="s">
        <v>1564</v>
      </c>
      <c r="K1295" s="21" t="str">
        <f>IF(Tabela813[[#This Row],[C]]&lt;&gt;"",IF(Tabela813[[#This Row],[RED]]&lt;&gt;"",(Tabela813[[#This Row],[RED]] &amp; "."),"") &amp; CONCATENATE(Tabela813[[#This Row],[C]],".",Tabela813[[#This Row],[O]],".",Tabela813[[#This Row],[E]],".",Tabela813[[#This Row],[D1]],".",Tabela813[[#This Row],[D2]],".",Tabela813[[#This Row],[D3]],".",Tabela813[[#This Row],[T]],".",Tabela813[[#This Row],[D4]]),"")</f>
        <v>1.9.2.2.01.2.6.00</v>
      </c>
      <c r="L1295" s="27" t="s">
        <v>1436</v>
      </c>
      <c r="M1295" s="21" t="str">
        <f t="shared" si="20"/>
        <v>A</v>
      </c>
      <c r="N1295" s="21">
        <f>IF(VALUE(Tabela813[[#This Row],[RED]]) &gt; 0,1,0) + IF(VALUE(J1295)&gt;0,8,IF(VALUE(I1295)&gt;0,7,IF(VALUE(H1295)&gt;0,6,IF(VALUE(G1295)&gt;0,5,IF(VALUE(F1295)&gt;0,4,IF(VALUE(E1295)&gt;0,3,IF(VALUE(D1295)&gt;0,2,1)))))))</f>
        <v>7</v>
      </c>
      <c r="O1295" s="26" t="s">
        <v>51</v>
      </c>
      <c r="P1295" s="1" t="s">
        <v>536</v>
      </c>
      <c r="Q1295" s="1"/>
      <c r="R1295" s="21"/>
      <c r="S1295" s="7" t="str">
        <f>Tabela813[[#This Row],[NR]]&amp;" - "&amp;Tabela813[[#This Row],[Especificação]]</f>
        <v>1.9.2.2.01.2.6.00 - Restituição de Convênios - Financeiras - Juros de Mora</v>
      </c>
      <c r="T1295" s="7" t="str">
        <f>Tabela813[[#This Row],[NR]]&amp;" - "&amp;Tabela813[[#This Row],[Especificação]]</f>
        <v>1.9.2.2.01.2.6.00 - Restituição de Convênios - Financeiras - Juros de Mora</v>
      </c>
      <c r="U1295" s="7" t="str">
        <f>Tabela813[[#This Row],[NR]]&amp; " - "&amp;Tabela813[[#This Row],[Especificação]]</f>
        <v>1.9.2.2.01.2.6.00 - Restituição de Convênios - Financeiras - Juros de Mora</v>
      </c>
    </row>
    <row r="1296" spans="1:21" ht="30" x14ac:dyDescent="0.25">
      <c r="A1296" s="84"/>
      <c r="B1296" s="73"/>
      <c r="C1296" s="26" t="s">
        <v>1558</v>
      </c>
      <c r="D1296" s="26" t="s">
        <v>1570</v>
      </c>
      <c r="E1296" s="26" t="s">
        <v>1567</v>
      </c>
      <c r="F1296" s="26" t="s">
        <v>1567</v>
      </c>
      <c r="G1296" s="26" t="s">
        <v>1562</v>
      </c>
      <c r="H1296" s="26" t="s">
        <v>1561</v>
      </c>
      <c r="I1296" s="26" t="s">
        <v>1561</v>
      </c>
      <c r="J1296" s="26" t="s">
        <v>1564</v>
      </c>
      <c r="K1296" s="21" t="str">
        <f>IF(Tabela813[[#This Row],[C]]&lt;&gt;"",IF(Tabela813[[#This Row],[RED]]&lt;&gt;"",(Tabela813[[#This Row],[RED]] &amp; "."),"") &amp; CONCATENATE(Tabela813[[#This Row],[C]],".",Tabela813[[#This Row],[O]],".",Tabela813[[#This Row],[E]],".",Tabela813[[#This Row],[D1]],".",Tabela813[[#This Row],[D2]],".",Tabela813[[#This Row],[D3]],".",Tabela813[[#This Row],[T]],".",Tabela813[[#This Row],[D4]]),"")</f>
        <v>1.9.2.2.02.0.0.00</v>
      </c>
      <c r="L1296" s="27" t="s">
        <v>538</v>
      </c>
      <c r="M1296" s="21" t="str">
        <f t="shared" si="20"/>
        <v>S</v>
      </c>
      <c r="N1296" s="21">
        <f>IF(VALUE(Tabela813[[#This Row],[RED]]) &gt; 0,1,0) + IF(VALUE(J1296)&gt;0,8,IF(VALUE(I1296)&gt;0,7,IF(VALUE(H1296)&gt;0,6,IF(VALUE(G1296)&gt;0,5,IF(VALUE(F1296)&gt;0,4,IF(VALUE(E1296)&gt;0,3,IF(VALUE(D1296)&gt;0,2,1)))))))</f>
        <v>5</v>
      </c>
      <c r="O1296" s="26" t="s">
        <v>51</v>
      </c>
      <c r="P1296" s="1" t="s">
        <v>539</v>
      </c>
      <c r="Q1296" s="1"/>
      <c r="R1296" s="21"/>
      <c r="S1296" s="7" t="str">
        <f>Tabela813[[#This Row],[NR]]&amp;" - "&amp;Tabela813[[#This Row],[Especificação]]</f>
        <v>1.9.2.2.02.0.0.00 - Restituição de Benefícios Não Desembolsados</v>
      </c>
      <c r="T1296" s="7" t="str">
        <f>Tabela813[[#This Row],[NR]]&amp;" - "&amp;Tabela813[[#This Row],[Especificação]]</f>
        <v>1.9.2.2.02.0.0.00 - Restituição de Benefícios Não Desembolsados</v>
      </c>
      <c r="U1296" s="7" t="str">
        <f>Tabela813[[#This Row],[NR]]&amp; " - "&amp;Tabela813[[#This Row],[Especificação]]</f>
        <v>1.9.2.2.02.0.0.00 - Restituição de Benefícios Não Desembolsados</v>
      </c>
    </row>
    <row r="1297" spans="1:21" ht="30" x14ac:dyDescent="0.25">
      <c r="A1297" s="84"/>
      <c r="B1297" s="73"/>
      <c r="C1297" s="26" t="s">
        <v>1558</v>
      </c>
      <c r="D1297" s="26" t="s">
        <v>1570</v>
      </c>
      <c r="E1297" s="26" t="s">
        <v>1567</v>
      </c>
      <c r="F1297" s="26" t="s">
        <v>1567</v>
      </c>
      <c r="G1297" s="26" t="s">
        <v>1562</v>
      </c>
      <c r="H1297" s="26" t="s">
        <v>1561</v>
      </c>
      <c r="I1297" s="26" t="s">
        <v>1558</v>
      </c>
      <c r="J1297" s="26" t="s">
        <v>1564</v>
      </c>
      <c r="K1297" s="21" t="str">
        <f>IF(Tabela813[[#This Row],[C]]&lt;&gt;"",IF(Tabela813[[#This Row],[RED]]&lt;&gt;"",(Tabela813[[#This Row],[RED]] &amp; "."),"") &amp; CONCATENATE(Tabela813[[#This Row],[C]],".",Tabela813[[#This Row],[O]],".",Tabela813[[#This Row],[E]],".",Tabela813[[#This Row],[D1]],".",Tabela813[[#This Row],[D2]],".",Tabela813[[#This Row],[D3]],".",Tabela813[[#This Row],[T]],".",Tabela813[[#This Row],[D4]]),"")</f>
        <v>1.9.2.2.02.0.1.00</v>
      </c>
      <c r="L1297" s="27" t="s">
        <v>1437</v>
      </c>
      <c r="M1297" s="21" t="str">
        <f t="shared" si="20"/>
        <v>A</v>
      </c>
      <c r="N1297" s="21">
        <f>IF(VALUE(Tabela813[[#This Row],[RED]]) &gt; 0,1,0) + IF(VALUE(J1297)&gt;0,8,IF(VALUE(I1297)&gt;0,7,IF(VALUE(H1297)&gt;0,6,IF(VALUE(G1297)&gt;0,5,IF(VALUE(F1297)&gt;0,4,IF(VALUE(E1297)&gt;0,3,IF(VALUE(D1297)&gt;0,2,1)))))))</f>
        <v>7</v>
      </c>
      <c r="O1297" s="26" t="s">
        <v>51</v>
      </c>
      <c r="P1297" s="1" t="s">
        <v>539</v>
      </c>
      <c r="Q1297" s="1"/>
      <c r="R1297" s="21"/>
      <c r="S1297" s="7" t="str">
        <f>Tabela813[[#This Row],[NR]]&amp;" - "&amp;Tabela813[[#This Row],[Especificação]]</f>
        <v>1.9.2.2.02.0.1.00 - Restituição de Benefícios Não Desembolsados - Principal</v>
      </c>
      <c r="T1297" s="7" t="str">
        <f>Tabela813[[#This Row],[NR]]&amp;" - "&amp;Tabela813[[#This Row],[Especificação]]</f>
        <v>1.9.2.2.02.0.1.00 - Restituição de Benefícios Não Desembolsados - Principal</v>
      </c>
      <c r="U1297" s="7" t="str">
        <f>Tabela813[[#This Row],[NR]]&amp; " - "&amp;Tabela813[[#This Row],[Especificação]]</f>
        <v>1.9.2.2.02.0.1.00 - Restituição de Benefícios Não Desembolsados - Principal</v>
      </c>
    </row>
    <row r="1298" spans="1:21" ht="30" x14ac:dyDescent="0.25">
      <c r="A1298" s="84"/>
      <c r="B1298" s="73"/>
      <c r="C1298" s="26" t="s">
        <v>1558</v>
      </c>
      <c r="D1298" s="26" t="s">
        <v>1570</v>
      </c>
      <c r="E1298" s="26" t="s">
        <v>1567</v>
      </c>
      <c r="F1298" s="26" t="s">
        <v>1567</v>
      </c>
      <c r="G1298" s="26" t="s">
        <v>1562</v>
      </c>
      <c r="H1298" s="26" t="s">
        <v>1561</v>
      </c>
      <c r="I1298" s="26" t="s">
        <v>1567</v>
      </c>
      <c r="J1298" s="26" t="s">
        <v>1564</v>
      </c>
      <c r="K1298" s="21" t="str">
        <f>IF(Tabela813[[#This Row],[C]]&lt;&gt;"",IF(Tabela813[[#This Row],[RED]]&lt;&gt;"",(Tabela813[[#This Row],[RED]] &amp; "."),"") &amp; CONCATENATE(Tabela813[[#This Row],[C]],".",Tabela813[[#This Row],[O]],".",Tabela813[[#This Row],[E]],".",Tabela813[[#This Row],[D1]],".",Tabela813[[#This Row],[D2]],".",Tabela813[[#This Row],[D3]],".",Tabela813[[#This Row],[T]],".",Tabela813[[#This Row],[D4]]),"")</f>
        <v>1.9.2.2.02.0.2.00</v>
      </c>
      <c r="L1298" s="27" t="s">
        <v>3372</v>
      </c>
      <c r="M1298" s="21" t="str">
        <f t="shared" si="20"/>
        <v>A</v>
      </c>
      <c r="N1298" s="21">
        <f>IF(VALUE(Tabela813[[#This Row],[RED]]) &gt; 0,1,0) + IF(VALUE(J1298)&gt;0,8,IF(VALUE(I1298)&gt;0,7,IF(VALUE(H1298)&gt;0,6,IF(VALUE(G1298)&gt;0,5,IF(VALUE(F1298)&gt;0,4,IF(VALUE(E1298)&gt;0,3,IF(VALUE(D1298)&gt;0,2,1)))))))</f>
        <v>7</v>
      </c>
      <c r="O1298" s="26" t="s">
        <v>51</v>
      </c>
      <c r="P1298" s="1" t="s">
        <v>539</v>
      </c>
      <c r="Q1298" s="1"/>
      <c r="R1298" s="21"/>
      <c r="S1298" s="7" t="str">
        <f>Tabela813[[#This Row],[NR]]&amp;" - "&amp;Tabela813[[#This Row],[Especificação]]</f>
        <v>1.9.2.2.02.0.2.00 - Restituição de Benefícios Não Desembolsados - Multas e Juros de Mora</v>
      </c>
      <c r="T1298" s="7" t="str">
        <f>Tabela813[[#This Row],[NR]]&amp;" - "&amp;Tabela813[[#This Row],[Especificação]]</f>
        <v>1.9.2.2.02.0.2.00 - Restituição de Benefícios Não Desembolsados - Multas e Juros de Mora</v>
      </c>
      <c r="U1298" s="7" t="str">
        <f>Tabela813[[#This Row],[NR]]&amp; " - "&amp;Tabela813[[#This Row],[Especificação]]</f>
        <v>1.9.2.2.02.0.2.00 - Restituição de Benefícios Não Desembolsados - Multas e Juros de Mora</v>
      </c>
    </row>
    <row r="1299" spans="1:21" x14ac:dyDescent="0.25">
      <c r="A1299" s="84"/>
      <c r="B1299" s="73"/>
      <c r="C1299" s="26" t="s">
        <v>1558</v>
      </c>
      <c r="D1299" s="26" t="s">
        <v>1570</v>
      </c>
      <c r="E1299" s="26" t="s">
        <v>1567</v>
      </c>
      <c r="F1299" s="26" t="s">
        <v>1567</v>
      </c>
      <c r="G1299" s="26" t="s">
        <v>1571</v>
      </c>
      <c r="H1299" s="26" t="s">
        <v>1561</v>
      </c>
      <c r="I1299" s="26" t="s">
        <v>1561</v>
      </c>
      <c r="J1299" s="26" t="s">
        <v>1564</v>
      </c>
      <c r="K1299" s="21" t="str">
        <f>IF(Tabela813[[#This Row],[C]]&lt;&gt;"",IF(Tabela813[[#This Row],[RED]]&lt;&gt;"",(Tabela813[[#This Row],[RED]] &amp; "."),"") &amp; CONCATENATE(Tabela813[[#This Row],[C]],".",Tabela813[[#This Row],[O]],".",Tabela813[[#This Row],[E]],".",Tabela813[[#This Row],[D1]],".",Tabela813[[#This Row],[D2]],".",Tabela813[[#This Row],[D3]],".",Tabela813[[#This Row],[T]],".",Tabela813[[#This Row],[D4]]),"")</f>
        <v>1.9.2.2.03.0.0.00</v>
      </c>
      <c r="L1299" s="27" t="s">
        <v>540</v>
      </c>
      <c r="M1299" s="21" t="str">
        <f t="shared" si="20"/>
        <v>S</v>
      </c>
      <c r="N1299" s="21">
        <f>IF(VALUE(Tabela813[[#This Row],[RED]]) &gt; 0,1,0) + IF(VALUE(J1299)&gt;0,8,IF(VALUE(I1299)&gt;0,7,IF(VALUE(H1299)&gt;0,6,IF(VALUE(G1299)&gt;0,5,IF(VALUE(F1299)&gt;0,4,IF(VALUE(E1299)&gt;0,3,IF(VALUE(D1299)&gt;0,2,1)))))))</f>
        <v>5</v>
      </c>
      <c r="O1299" s="26" t="s">
        <v>51</v>
      </c>
      <c r="P1299" s="1" t="s">
        <v>541</v>
      </c>
      <c r="Q1299" s="1"/>
      <c r="R1299" s="21"/>
      <c r="S1299" s="7" t="str">
        <f>Tabela813[[#This Row],[NR]]&amp;" - "&amp;Tabela813[[#This Row],[Especificação]]</f>
        <v>1.9.2.2.03.0.0.00 - Restituição de Benefícios Previdenciários</v>
      </c>
      <c r="T1299" s="7" t="str">
        <f>Tabela813[[#This Row],[NR]]&amp;" - "&amp;Tabela813[[#This Row],[Especificação]]</f>
        <v>1.9.2.2.03.0.0.00 - Restituição de Benefícios Previdenciários</v>
      </c>
      <c r="U1299" s="7" t="str">
        <f>Tabela813[[#This Row],[NR]]&amp; " - "&amp;Tabela813[[#This Row],[Especificação]]</f>
        <v>1.9.2.2.03.0.0.00 - Restituição de Benefícios Previdenciários</v>
      </c>
    </row>
    <row r="1300" spans="1:21" x14ac:dyDescent="0.25">
      <c r="A1300" s="84"/>
      <c r="B1300" s="73"/>
      <c r="C1300" s="26" t="s">
        <v>1558</v>
      </c>
      <c r="D1300" s="26" t="s">
        <v>1570</v>
      </c>
      <c r="E1300" s="26" t="s">
        <v>1567</v>
      </c>
      <c r="F1300" s="26" t="s">
        <v>1567</v>
      </c>
      <c r="G1300" s="26" t="s">
        <v>1571</v>
      </c>
      <c r="H1300" s="26" t="s">
        <v>1561</v>
      </c>
      <c r="I1300" s="26" t="s">
        <v>1558</v>
      </c>
      <c r="J1300" s="26" t="s">
        <v>1564</v>
      </c>
      <c r="K1300" s="21" t="str">
        <f>IF(Tabela813[[#This Row],[C]]&lt;&gt;"",IF(Tabela813[[#This Row],[RED]]&lt;&gt;"",(Tabela813[[#This Row],[RED]] &amp; "."),"") &amp; CONCATENATE(Tabela813[[#This Row],[C]],".",Tabela813[[#This Row],[O]],".",Tabela813[[#This Row],[E]],".",Tabela813[[#This Row],[D1]],".",Tabela813[[#This Row],[D2]],".",Tabela813[[#This Row],[D3]],".",Tabela813[[#This Row],[T]],".",Tabela813[[#This Row],[D4]]),"")</f>
        <v>1.9.2.2.03.0.1.00</v>
      </c>
      <c r="L1300" s="27" t="s">
        <v>1438</v>
      </c>
      <c r="M1300" s="21" t="str">
        <f t="shared" si="20"/>
        <v>A</v>
      </c>
      <c r="N1300" s="21">
        <f>IF(VALUE(Tabela813[[#This Row],[RED]]) &gt; 0,1,0) + IF(VALUE(J1300)&gt;0,8,IF(VALUE(I1300)&gt;0,7,IF(VALUE(H1300)&gt;0,6,IF(VALUE(G1300)&gt;0,5,IF(VALUE(F1300)&gt;0,4,IF(VALUE(E1300)&gt;0,3,IF(VALUE(D1300)&gt;0,2,1)))))))</f>
        <v>7</v>
      </c>
      <c r="O1300" s="26" t="s">
        <v>51</v>
      </c>
      <c r="P1300" s="1" t="s">
        <v>541</v>
      </c>
      <c r="Q1300" s="1"/>
      <c r="R1300" s="21"/>
      <c r="S1300" s="7" t="str">
        <f>Tabela813[[#This Row],[NR]]&amp;" - "&amp;Tabela813[[#This Row],[Especificação]]</f>
        <v>1.9.2.2.03.0.1.00 - Restituição de Benefícios Previdenciários - Principal</v>
      </c>
      <c r="T1300" s="7" t="str">
        <f>Tabela813[[#This Row],[NR]]&amp;" - "&amp;Tabela813[[#This Row],[Especificação]]</f>
        <v>1.9.2.2.03.0.1.00 - Restituição de Benefícios Previdenciários - Principal</v>
      </c>
      <c r="U1300" s="7" t="str">
        <f>Tabela813[[#This Row],[NR]]&amp; " - "&amp;Tabela813[[#This Row],[Especificação]]</f>
        <v>1.9.2.2.03.0.1.00 - Restituição de Benefícios Previdenciários - Principal</v>
      </c>
    </row>
    <row r="1301" spans="1:21" x14ac:dyDescent="0.25">
      <c r="A1301" s="84"/>
      <c r="B1301" s="73"/>
      <c r="C1301" s="26" t="s">
        <v>1558</v>
      </c>
      <c r="D1301" s="26" t="s">
        <v>1570</v>
      </c>
      <c r="E1301" s="26" t="s">
        <v>1567</v>
      </c>
      <c r="F1301" s="26" t="s">
        <v>1567</v>
      </c>
      <c r="G1301" s="26" t="s">
        <v>1571</v>
      </c>
      <c r="H1301" s="26" t="s">
        <v>1561</v>
      </c>
      <c r="I1301" s="26" t="s">
        <v>1567</v>
      </c>
      <c r="J1301" s="26" t="s">
        <v>1564</v>
      </c>
      <c r="K1301" s="21" t="str">
        <f>IF(Tabela813[[#This Row],[C]]&lt;&gt;"",IF(Tabela813[[#This Row],[RED]]&lt;&gt;"",(Tabela813[[#This Row],[RED]] &amp; "."),"") &amp; CONCATENATE(Tabela813[[#This Row],[C]],".",Tabela813[[#This Row],[O]],".",Tabela813[[#This Row],[E]],".",Tabela813[[#This Row],[D1]],".",Tabela813[[#This Row],[D2]],".",Tabela813[[#This Row],[D3]],".",Tabela813[[#This Row],[T]],".",Tabela813[[#This Row],[D4]]),"")</f>
        <v>1.9.2.2.03.0.2.00</v>
      </c>
      <c r="L1301" s="27" t="s">
        <v>3373</v>
      </c>
      <c r="M1301" s="21" t="str">
        <f t="shared" si="20"/>
        <v>A</v>
      </c>
      <c r="N1301" s="21">
        <f>IF(VALUE(Tabela813[[#This Row],[RED]]) &gt; 0,1,0) + IF(VALUE(J1301)&gt;0,8,IF(VALUE(I1301)&gt;0,7,IF(VALUE(H1301)&gt;0,6,IF(VALUE(G1301)&gt;0,5,IF(VALUE(F1301)&gt;0,4,IF(VALUE(E1301)&gt;0,3,IF(VALUE(D1301)&gt;0,2,1)))))))</f>
        <v>7</v>
      </c>
      <c r="O1301" s="26" t="s">
        <v>51</v>
      </c>
      <c r="P1301" s="1" t="s">
        <v>541</v>
      </c>
      <c r="Q1301" s="1"/>
      <c r="R1301" s="21"/>
      <c r="S1301" s="7" t="str">
        <f>Tabela813[[#This Row],[NR]]&amp;" - "&amp;Tabela813[[#This Row],[Especificação]]</f>
        <v>1.9.2.2.03.0.2.00 - Restituição de Benefícios Previdenciários - Multas e Juros de Mora</v>
      </c>
      <c r="T1301" s="7" t="str">
        <f>Tabela813[[#This Row],[NR]]&amp;" - "&amp;Tabela813[[#This Row],[Especificação]]</f>
        <v>1.9.2.2.03.0.2.00 - Restituição de Benefícios Previdenciários - Multas e Juros de Mora</v>
      </c>
      <c r="U1301" s="7" t="str">
        <f>Tabela813[[#This Row],[NR]]&amp; " - "&amp;Tabela813[[#This Row],[Especificação]]</f>
        <v>1.9.2.2.03.0.2.00 - Restituição de Benefícios Previdenciários - Multas e Juros de Mora</v>
      </c>
    </row>
    <row r="1302" spans="1:21" ht="45" x14ac:dyDescent="0.25">
      <c r="A1302" s="84"/>
      <c r="B1302" s="73"/>
      <c r="C1302" s="26" t="s">
        <v>1558</v>
      </c>
      <c r="D1302" s="26" t="s">
        <v>1570</v>
      </c>
      <c r="E1302" s="26" t="s">
        <v>1567</v>
      </c>
      <c r="F1302" s="26" t="s">
        <v>1567</v>
      </c>
      <c r="G1302" s="26" t="s">
        <v>1572</v>
      </c>
      <c r="H1302" s="26" t="s">
        <v>1561</v>
      </c>
      <c r="I1302" s="26" t="s">
        <v>1561</v>
      </c>
      <c r="J1302" s="26" t="s">
        <v>1564</v>
      </c>
      <c r="K1302" s="21" t="str">
        <f>IF(Tabela813[[#This Row],[C]]&lt;&gt;"",IF(Tabela813[[#This Row],[RED]]&lt;&gt;"",(Tabela813[[#This Row],[RED]] &amp; "."),"") &amp; CONCATENATE(Tabela813[[#This Row],[C]],".",Tabela813[[#This Row],[O]],".",Tabela813[[#This Row],[E]],".",Tabela813[[#This Row],[D1]],".",Tabela813[[#This Row],[D2]],".",Tabela813[[#This Row],[D3]],".",Tabela813[[#This Row],[T]],".",Tabela813[[#This Row],[D4]]),"")</f>
        <v>1.9.2.2.04.0.0.00</v>
      </c>
      <c r="L1302" s="27" t="s">
        <v>542</v>
      </c>
      <c r="M1302" s="21" t="str">
        <f t="shared" si="20"/>
        <v>S</v>
      </c>
      <c r="N1302" s="21">
        <f>IF(VALUE(Tabela813[[#This Row],[RED]]) &gt; 0,1,0) + IF(VALUE(J1302)&gt;0,8,IF(VALUE(I1302)&gt;0,7,IF(VALUE(H1302)&gt;0,6,IF(VALUE(G1302)&gt;0,5,IF(VALUE(F1302)&gt;0,4,IF(VALUE(E1302)&gt;0,3,IF(VALUE(D1302)&gt;0,2,1)))))))</f>
        <v>5</v>
      </c>
      <c r="O1302" s="26" t="s">
        <v>51</v>
      </c>
      <c r="P1302" s="1" t="s">
        <v>543</v>
      </c>
      <c r="Q1302" s="1"/>
      <c r="R1302" s="21"/>
      <c r="S1302" s="7" t="str">
        <f>Tabela813[[#This Row],[NR]]&amp;" - "&amp;Tabela813[[#This Row],[Especificação]]</f>
        <v>1.9.2.2.04.0.0.00 - Restituição de Benefícios Assistenciais</v>
      </c>
      <c r="T1302" s="7" t="str">
        <f>Tabela813[[#This Row],[NR]]&amp;" - "&amp;Tabela813[[#This Row],[Especificação]]</f>
        <v>1.9.2.2.04.0.0.00 - Restituição de Benefícios Assistenciais</v>
      </c>
      <c r="U1302" s="7" t="str">
        <f>Tabela813[[#This Row],[NR]]&amp; " - "&amp;Tabela813[[#This Row],[Especificação]]</f>
        <v>1.9.2.2.04.0.0.00 - Restituição de Benefícios Assistenciais</v>
      </c>
    </row>
    <row r="1303" spans="1:21" ht="45" x14ac:dyDescent="0.25">
      <c r="A1303" s="84"/>
      <c r="B1303" s="73"/>
      <c r="C1303" s="26" t="s">
        <v>1558</v>
      </c>
      <c r="D1303" s="26" t="s">
        <v>1570</v>
      </c>
      <c r="E1303" s="26" t="s">
        <v>1567</v>
      </c>
      <c r="F1303" s="26" t="s">
        <v>1567</v>
      </c>
      <c r="G1303" s="26" t="s">
        <v>1572</v>
      </c>
      <c r="H1303" s="26" t="s">
        <v>1561</v>
      </c>
      <c r="I1303" s="26" t="s">
        <v>1558</v>
      </c>
      <c r="J1303" s="26" t="s">
        <v>1564</v>
      </c>
      <c r="K1303" s="21" t="str">
        <f>IF(Tabela813[[#This Row],[C]]&lt;&gt;"",IF(Tabela813[[#This Row],[RED]]&lt;&gt;"",(Tabela813[[#This Row],[RED]] &amp; "."),"") &amp; CONCATENATE(Tabela813[[#This Row],[C]],".",Tabela813[[#This Row],[O]],".",Tabela813[[#This Row],[E]],".",Tabela813[[#This Row],[D1]],".",Tabela813[[#This Row],[D2]],".",Tabela813[[#This Row],[D3]],".",Tabela813[[#This Row],[T]],".",Tabela813[[#This Row],[D4]]),"")</f>
        <v>1.9.2.2.04.0.1.00</v>
      </c>
      <c r="L1303" s="27" t="s">
        <v>1439</v>
      </c>
      <c r="M1303" s="21" t="str">
        <f t="shared" si="20"/>
        <v>A</v>
      </c>
      <c r="N1303" s="21">
        <f>IF(VALUE(Tabela813[[#This Row],[RED]]) &gt; 0,1,0) + IF(VALUE(J1303)&gt;0,8,IF(VALUE(I1303)&gt;0,7,IF(VALUE(H1303)&gt;0,6,IF(VALUE(G1303)&gt;0,5,IF(VALUE(F1303)&gt;0,4,IF(VALUE(E1303)&gt;0,3,IF(VALUE(D1303)&gt;0,2,1)))))))</f>
        <v>7</v>
      </c>
      <c r="O1303" s="26" t="s">
        <v>51</v>
      </c>
      <c r="P1303" s="1" t="s">
        <v>543</v>
      </c>
      <c r="Q1303" s="1"/>
      <c r="R1303" s="21"/>
      <c r="S1303" s="7" t="str">
        <f>Tabela813[[#This Row],[NR]]&amp;" - "&amp;Tabela813[[#This Row],[Especificação]]</f>
        <v>1.9.2.2.04.0.1.00 - Restituição de Benefícios Assistenciais - Principal</v>
      </c>
      <c r="T1303" s="7" t="str">
        <f>Tabela813[[#This Row],[NR]]&amp;" - "&amp;Tabela813[[#This Row],[Especificação]]</f>
        <v>1.9.2.2.04.0.1.00 - Restituição de Benefícios Assistenciais - Principal</v>
      </c>
      <c r="U1303" s="7" t="str">
        <f>Tabela813[[#This Row],[NR]]&amp; " - "&amp;Tabela813[[#This Row],[Especificação]]</f>
        <v>1.9.2.2.04.0.1.00 - Restituição de Benefícios Assistenciais - Principal</v>
      </c>
    </row>
    <row r="1304" spans="1:21" ht="45" x14ac:dyDescent="0.25">
      <c r="A1304" s="84"/>
      <c r="B1304" s="73"/>
      <c r="C1304" s="26" t="s">
        <v>1558</v>
      </c>
      <c r="D1304" s="26" t="s">
        <v>1570</v>
      </c>
      <c r="E1304" s="26" t="s">
        <v>1567</v>
      </c>
      <c r="F1304" s="26" t="s">
        <v>1567</v>
      </c>
      <c r="G1304" s="26" t="s">
        <v>1572</v>
      </c>
      <c r="H1304" s="26" t="s">
        <v>1561</v>
      </c>
      <c r="I1304" s="26" t="s">
        <v>1567</v>
      </c>
      <c r="J1304" s="26" t="s">
        <v>1564</v>
      </c>
      <c r="K1304" s="21" t="str">
        <f>IF(Tabela813[[#This Row],[C]]&lt;&gt;"",IF(Tabela813[[#This Row],[RED]]&lt;&gt;"",(Tabela813[[#This Row],[RED]] &amp; "."),"") &amp; CONCATENATE(Tabela813[[#This Row],[C]],".",Tabela813[[#This Row],[O]],".",Tabela813[[#This Row],[E]],".",Tabela813[[#This Row],[D1]],".",Tabela813[[#This Row],[D2]],".",Tabela813[[#This Row],[D3]],".",Tabela813[[#This Row],[T]],".",Tabela813[[#This Row],[D4]]),"")</f>
        <v>1.9.2.2.04.0.2.00</v>
      </c>
      <c r="L1304" s="27" t="s">
        <v>3374</v>
      </c>
      <c r="M1304" s="21" t="str">
        <f t="shared" si="20"/>
        <v>A</v>
      </c>
      <c r="N1304" s="21">
        <f>IF(VALUE(Tabela813[[#This Row],[RED]]) &gt; 0,1,0) + IF(VALUE(J1304)&gt;0,8,IF(VALUE(I1304)&gt;0,7,IF(VALUE(H1304)&gt;0,6,IF(VALUE(G1304)&gt;0,5,IF(VALUE(F1304)&gt;0,4,IF(VALUE(E1304)&gt;0,3,IF(VALUE(D1304)&gt;0,2,1)))))))</f>
        <v>7</v>
      </c>
      <c r="O1304" s="26" t="s">
        <v>51</v>
      </c>
      <c r="P1304" s="1" t="s">
        <v>543</v>
      </c>
      <c r="Q1304" s="1"/>
      <c r="R1304" s="21"/>
      <c r="S1304" s="7" t="str">
        <f>Tabela813[[#This Row],[NR]]&amp;" - "&amp;Tabela813[[#This Row],[Especificação]]</f>
        <v>1.9.2.2.04.0.2.00 - Restituição de Benefícios Assistenciais - Multas e Juros de Mora</v>
      </c>
      <c r="T1304" s="7" t="str">
        <f>Tabela813[[#This Row],[NR]]&amp;" - "&amp;Tabela813[[#This Row],[Especificação]]</f>
        <v>1.9.2.2.04.0.2.00 - Restituição de Benefícios Assistenciais - Multas e Juros de Mora</v>
      </c>
      <c r="U1304" s="7" t="str">
        <f>Tabela813[[#This Row],[NR]]&amp; " - "&amp;Tabela813[[#This Row],[Especificação]]</f>
        <v>1.9.2.2.04.0.2.00 - Restituição de Benefícios Assistenciais - Multas e Juros de Mora</v>
      </c>
    </row>
    <row r="1305" spans="1:21" ht="45" x14ac:dyDescent="0.25">
      <c r="A1305" s="84"/>
      <c r="B1305" s="73"/>
      <c r="C1305" s="26" t="s">
        <v>1558</v>
      </c>
      <c r="D1305" s="26" t="s">
        <v>1570</v>
      </c>
      <c r="E1305" s="26" t="s">
        <v>1567</v>
      </c>
      <c r="F1305" s="26" t="s">
        <v>1567</v>
      </c>
      <c r="G1305" s="26" t="s">
        <v>1573</v>
      </c>
      <c r="H1305" s="26" t="s">
        <v>1561</v>
      </c>
      <c r="I1305" s="26" t="s">
        <v>1561</v>
      </c>
      <c r="J1305" s="26" t="s">
        <v>1564</v>
      </c>
      <c r="K1305" s="21" t="str">
        <f>IF(Tabela813[[#This Row],[C]]&lt;&gt;"",IF(Tabela813[[#This Row],[RED]]&lt;&gt;"",(Tabela813[[#This Row],[RED]] &amp; "."),"") &amp; CONCATENATE(Tabela813[[#This Row],[C]],".",Tabela813[[#This Row],[O]],".",Tabela813[[#This Row],[E]],".",Tabela813[[#This Row],[D1]],".",Tabela813[[#This Row],[D2]],".",Tabela813[[#This Row],[D3]],".",Tabela813[[#This Row],[T]],".",Tabela813[[#This Row],[D4]]),"")</f>
        <v>1.9.2.2.05.0.0.00</v>
      </c>
      <c r="L1305" s="27" t="s">
        <v>544</v>
      </c>
      <c r="M1305" s="21" t="str">
        <f t="shared" si="20"/>
        <v>S</v>
      </c>
      <c r="N1305" s="21">
        <f>IF(VALUE(Tabela813[[#This Row],[RED]]) &gt; 0,1,0) + IF(VALUE(J1305)&gt;0,8,IF(VALUE(I1305)&gt;0,7,IF(VALUE(H1305)&gt;0,6,IF(VALUE(G1305)&gt;0,5,IF(VALUE(F1305)&gt;0,4,IF(VALUE(E1305)&gt;0,3,IF(VALUE(D1305)&gt;0,2,1)))))))</f>
        <v>5</v>
      </c>
      <c r="O1305" s="26" t="s">
        <v>51</v>
      </c>
      <c r="P1305" s="1" t="s">
        <v>545</v>
      </c>
      <c r="Q1305" s="1"/>
      <c r="R1305" s="21"/>
      <c r="S1305" s="7" t="str">
        <f>Tabela813[[#This Row],[NR]]&amp;" - "&amp;Tabela813[[#This Row],[Especificação]]</f>
        <v>1.9.2.2.05.0.0.00 - Restituição de Contribuições Previdenciárias Complementares</v>
      </c>
      <c r="T1305" s="7" t="str">
        <f>Tabela813[[#This Row],[NR]]&amp;" - "&amp;Tabela813[[#This Row],[Especificação]]</f>
        <v>1.9.2.2.05.0.0.00 - Restituição de Contribuições Previdenciárias Complementares</v>
      </c>
      <c r="U1305" s="7" t="str">
        <f>Tabela813[[#This Row],[NR]]&amp; " - "&amp;Tabela813[[#This Row],[Especificação]]</f>
        <v>1.9.2.2.05.0.0.00 - Restituição de Contribuições Previdenciárias Complementares</v>
      </c>
    </row>
    <row r="1306" spans="1:21" ht="45" x14ac:dyDescent="0.25">
      <c r="A1306" s="84"/>
      <c r="B1306" s="73"/>
      <c r="C1306" s="26" t="s">
        <v>1558</v>
      </c>
      <c r="D1306" s="26" t="s">
        <v>1570</v>
      </c>
      <c r="E1306" s="26" t="s">
        <v>1567</v>
      </c>
      <c r="F1306" s="26" t="s">
        <v>1567</v>
      </c>
      <c r="G1306" s="26" t="s">
        <v>1573</v>
      </c>
      <c r="H1306" s="26" t="s">
        <v>1561</v>
      </c>
      <c r="I1306" s="26" t="s">
        <v>1558</v>
      </c>
      <c r="J1306" s="26" t="s">
        <v>1564</v>
      </c>
      <c r="K1306" s="21" t="str">
        <f>IF(Tabela813[[#This Row],[C]]&lt;&gt;"",IF(Tabela813[[#This Row],[RED]]&lt;&gt;"",(Tabela813[[#This Row],[RED]] &amp; "."),"") &amp; CONCATENATE(Tabela813[[#This Row],[C]],".",Tabela813[[#This Row],[O]],".",Tabela813[[#This Row],[E]],".",Tabela813[[#This Row],[D1]],".",Tabela813[[#This Row],[D2]],".",Tabela813[[#This Row],[D3]],".",Tabela813[[#This Row],[T]],".",Tabela813[[#This Row],[D4]]),"")</f>
        <v>1.9.2.2.05.0.1.00</v>
      </c>
      <c r="L1306" s="27" t="s">
        <v>3375</v>
      </c>
      <c r="M1306" s="21" t="str">
        <f t="shared" si="20"/>
        <v>A</v>
      </c>
      <c r="N1306" s="21">
        <f>IF(VALUE(Tabela813[[#This Row],[RED]]) &gt; 0,1,0) + IF(VALUE(J1306)&gt;0,8,IF(VALUE(I1306)&gt;0,7,IF(VALUE(H1306)&gt;0,6,IF(VALUE(G1306)&gt;0,5,IF(VALUE(F1306)&gt;0,4,IF(VALUE(E1306)&gt;0,3,IF(VALUE(D1306)&gt;0,2,1)))))))</f>
        <v>7</v>
      </c>
      <c r="O1306" s="26" t="s">
        <v>51</v>
      </c>
      <c r="P1306" s="1" t="s">
        <v>545</v>
      </c>
      <c r="Q1306" s="1"/>
      <c r="R1306" s="21"/>
      <c r="S1306" s="7" t="str">
        <f>Tabela813[[#This Row],[NR]]&amp;" - "&amp;Tabela813[[#This Row],[Especificação]]</f>
        <v>1.9.2.2.05.0.1.00 - Restituição de Contribuições Previdenciárias Complementares - Principal</v>
      </c>
      <c r="T1306" s="7" t="str">
        <f>Tabela813[[#This Row],[NR]]&amp;" - "&amp;Tabela813[[#This Row],[Especificação]]</f>
        <v>1.9.2.2.05.0.1.00 - Restituição de Contribuições Previdenciárias Complementares - Principal</v>
      </c>
      <c r="U1306" s="7" t="str">
        <f>Tabela813[[#This Row],[NR]]&amp; " - "&amp;Tabela813[[#This Row],[Especificação]]</f>
        <v>1.9.2.2.05.0.1.00 - Restituição de Contribuições Previdenciárias Complementares - Principal</v>
      </c>
    </row>
    <row r="1307" spans="1:21" ht="45" x14ac:dyDescent="0.25">
      <c r="A1307" s="84"/>
      <c r="B1307" s="73"/>
      <c r="C1307" s="26" t="s">
        <v>1558</v>
      </c>
      <c r="D1307" s="26" t="s">
        <v>1570</v>
      </c>
      <c r="E1307" s="26" t="s">
        <v>1567</v>
      </c>
      <c r="F1307" s="26" t="s">
        <v>1567</v>
      </c>
      <c r="G1307" s="26" t="s">
        <v>1573</v>
      </c>
      <c r="H1307" s="26" t="s">
        <v>1561</v>
      </c>
      <c r="I1307" s="26" t="s">
        <v>1567</v>
      </c>
      <c r="J1307" s="26" t="s">
        <v>1564</v>
      </c>
      <c r="K1307" s="21" t="str">
        <f>IF(Tabela813[[#This Row],[C]]&lt;&gt;"",IF(Tabela813[[#This Row],[RED]]&lt;&gt;"",(Tabela813[[#This Row],[RED]] &amp; "."),"") &amp; CONCATENATE(Tabela813[[#This Row],[C]],".",Tabela813[[#This Row],[O]],".",Tabela813[[#This Row],[E]],".",Tabela813[[#This Row],[D1]],".",Tabela813[[#This Row],[D2]],".",Tabela813[[#This Row],[D3]],".",Tabela813[[#This Row],[T]],".",Tabela813[[#This Row],[D4]]),"")</f>
        <v>1.9.2.2.05.0.2.00</v>
      </c>
      <c r="L1307" s="27" t="s">
        <v>3376</v>
      </c>
      <c r="M1307" s="21" t="str">
        <f t="shared" si="20"/>
        <v>A</v>
      </c>
      <c r="N1307" s="21">
        <f>IF(VALUE(Tabela813[[#This Row],[RED]]) &gt; 0,1,0) + IF(VALUE(J1307)&gt;0,8,IF(VALUE(I1307)&gt;0,7,IF(VALUE(H1307)&gt;0,6,IF(VALUE(G1307)&gt;0,5,IF(VALUE(F1307)&gt;0,4,IF(VALUE(E1307)&gt;0,3,IF(VALUE(D1307)&gt;0,2,1)))))))</f>
        <v>7</v>
      </c>
      <c r="O1307" s="26" t="s">
        <v>51</v>
      </c>
      <c r="P1307" s="1" t="s">
        <v>545</v>
      </c>
      <c r="Q1307" s="1"/>
      <c r="R1307" s="21"/>
      <c r="S1307" s="7" t="str">
        <f>Tabela813[[#This Row],[NR]]&amp;" - "&amp;Tabela813[[#This Row],[Especificação]]</f>
        <v>1.9.2.2.05.0.2.00 - Restituição de Contribuições Previdenciárias Complementares - Multas e Juros e Mora</v>
      </c>
      <c r="T1307" s="7" t="str">
        <f>Tabela813[[#This Row],[NR]]&amp;" - "&amp;Tabela813[[#This Row],[Especificação]]</f>
        <v>1.9.2.2.05.0.2.00 - Restituição de Contribuições Previdenciárias Complementares - Multas e Juros e Mora</v>
      </c>
      <c r="U1307" s="7" t="str">
        <f>Tabela813[[#This Row],[NR]]&amp; " - "&amp;Tabela813[[#This Row],[Especificação]]</f>
        <v>1.9.2.2.05.0.2.00 - Restituição de Contribuições Previdenciárias Complementares - Multas e Juros e Mora</v>
      </c>
    </row>
    <row r="1308" spans="1:21" ht="45" x14ac:dyDescent="0.25">
      <c r="A1308" s="84"/>
      <c r="B1308" s="73"/>
      <c r="C1308" s="26" t="s">
        <v>1558</v>
      </c>
      <c r="D1308" s="26" t="s">
        <v>1570</v>
      </c>
      <c r="E1308" s="26" t="s">
        <v>1567</v>
      </c>
      <c r="F1308" s="26" t="s">
        <v>1567</v>
      </c>
      <c r="G1308" s="26" t="s">
        <v>1575</v>
      </c>
      <c r="H1308" s="26" t="s">
        <v>1561</v>
      </c>
      <c r="I1308" s="26" t="s">
        <v>1561</v>
      </c>
      <c r="J1308" s="26" t="s">
        <v>1564</v>
      </c>
      <c r="K1308" s="21" t="str">
        <f>IF(Tabela813[[#This Row],[C]]&lt;&gt;"",IF(Tabela813[[#This Row],[RED]]&lt;&gt;"",(Tabela813[[#This Row],[RED]] &amp; "."),"") &amp; CONCATENATE(Tabela813[[#This Row],[C]],".",Tabela813[[#This Row],[O]],".",Tabela813[[#This Row],[E]],".",Tabela813[[#This Row],[D1]],".",Tabela813[[#This Row],[D2]],".",Tabela813[[#This Row],[D3]],".",Tabela813[[#This Row],[T]],".",Tabela813[[#This Row],[D4]]),"")</f>
        <v>1.9.2.2.06.0.0.00</v>
      </c>
      <c r="L1308" s="27" t="s">
        <v>546</v>
      </c>
      <c r="M1308" s="21" t="str">
        <f t="shared" si="20"/>
        <v>S</v>
      </c>
      <c r="N1308" s="21">
        <f>IF(VALUE(Tabela813[[#This Row],[RED]]) &gt; 0,1,0) + IF(VALUE(J1308)&gt;0,8,IF(VALUE(I1308)&gt;0,7,IF(VALUE(H1308)&gt;0,6,IF(VALUE(G1308)&gt;0,5,IF(VALUE(F1308)&gt;0,4,IF(VALUE(E1308)&gt;0,3,IF(VALUE(D1308)&gt;0,2,1)))))))</f>
        <v>5</v>
      </c>
      <c r="O1308" s="26" t="s">
        <v>51</v>
      </c>
      <c r="P1308" s="1" t="s">
        <v>547</v>
      </c>
      <c r="Q1308" s="1"/>
      <c r="R1308" s="21"/>
      <c r="S1308" s="7" t="str">
        <f>Tabela813[[#This Row],[NR]]&amp;" - "&amp;Tabela813[[#This Row],[Especificação]]</f>
        <v>1.9.2.2.06.0.0.00 - Restituição de Despesas de Exercícios Anteriores</v>
      </c>
      <c r="T1308" s="7" t="str">
        <f>Tabela813[[#This Row],[NR]]&amp;" - "&amp;Tabela813[[#This Row],[Especificação]]</f>
        <v>1.9.2.2.06.0.0.00 - Restituição de Despesas de Exercícios Anteriores</v>
      </c>
      <c r="U1308" s="7" t="str">
        <f>Tabela813[[#This Row],[NR]]&amp; " - "&amp;Tabela813[[#This Row],[Especificação]]</f>
        <v>1.9.2.2.06.0.0.00 - Restituição de Despesas de Exercícios Anteriores</v>
      </c>
    </row>
    <row r="1309" spans="1:21" ht="30" x14ac:dyDescent="0.25">
      <c r="A1309" s="84"/>
      <c r="B1309" s="73"/>
      <c r="C1309" s="26" t="s">
        <v>1558</v>
      </c>
      <c r="D1309" s="26" t="s">
        <v>1570</v>
      </c>
      <c r="E1309" s="26" t="s">
        <v>1567</v>
      </c>
      <c r="F1309" s="26" t="s">
        <v>1567</v>
      </c>
      <c r="G1309" s="26" t="s">
        <v>1575</v>
      </c>
      <c r="H1309" s="26" t="s">
        <v>1559</v>
      </c>
      <c r="I1309" s="26" t="s">
        <v>1561</v>
      </c>
      <c r="J1309" s="26" t="s">
        <v>1564</v>
      </c>
      <c r="K1309" s="21" t="str">
        <f>IF(Tabela813[[#This Row],[C]]&lt;&gt;"",IF(Tabela813[[#This Row],[RED]]&lt;&gt;"",(Tabela813[[#This Row],[RED]] &amp; "."),"") &amp; CONCATENATE(Tabela813[[#This Row],[C]],".",Tabela813[[#This Row],[O]],".",Tabela813[[#This Row],[E]],".",Tabela813[[#This Row],[D1]],".",Tabela813[[#This Row],[D2]],".",Tabela813[[#This Row],[D3]],".",Tabela813[[#This Row],[T]],".",Tabela813[[#This Row],[D4]]),"")</f>
        <v>1.9.2.2.06.3.0.00</v>
      </c>
      <c r="L1309" s="27" t="s">
        <v>4254</v>
      </c>
      <c r="M1309" s="21" t="str">
        <f t="shared" si="20"/>
        <v>S</v>
      </c>
      <c r="N1309" s="21">
        <f>IF(VALUE(Tabela813[[#This Row],[RED]]) &gt; 0,1,0) + IF(VALUE(J1309)&gt;0,8,IF(VALUE(I1309)&gt;0,7,IF(VALUE(H1309)&gt;0,6,IF(VALUE(G1309)&gt;0,5,IF(VALUE(F1309)&gt;0,4,IF(VALUE(E1309)&gt;0,3,IF(VALUE(D1309)&gt;0,2,1)))))))</f>
        <v>6</v>
      </c>
      <c r="O1309" s="26" t="s">
        <v>51</v>
      </c>
      <c r="P1309" s="1" t="s">
        <v>4255</v>
      </c>
      <c r="Q1309" s="1" t="s">
        <v>4253</v>
      </c>
      <c r="R1309" s="21"/>
      <c r="S1309" s="7" t="str">
        <f>Tabela813[[#This Row],[NR]]&amp;" - "&amp;Tabela813[[#This Row],[Especificação]]</f>
        <v>1.9.2.2.06.3.0.00 - Restituição de Despesas Primárias de Exercícios Anteriores</v>
      </c>
      <c r="T1309" s="7" t="str">
        <f>Tabela813[[#This Row],[NR]]&amp;" - "&amp;Tabela813[[#This Row],[Especificação]]</f>
        <v>1.9.2.2.06.3.0.00 - Restituição de Despesas Primárias de Exercícios Anteriores</v>
      </c>
      <c r="U1309" s="7" t="str">
        <f>Tabela813[[#This Row],[NR]]&amp; " - "&amp;Tabela813[[#This Row],[Especificação]]</f>
        <v>1.9.2.2.06.3.0.00 - Restituição de Despesas Primárias de Exercícios Anteriores</v>
      </c>
    </row>
    <row r="1310" spans="1:21" ht="30" x14ac:dyDescent="0.25">
      <c r="A1310" s="84"/>
      <c r="B1310" s="73"/>
      <c r="C1310" s="26" t="s">
        <v>1558</v>
      </c>
      <c r="D1310" s="26" t="s">
        <v>1570</v>
      </c>
      <c r="E1310" s="26" t="s">
        <v>1567</v>
      </c>
      <c r="F1310" s="26" t="s">
        <v>1567</v>
      </c>
      <c r="G1310" s="26" t="s">
        <v>1575</v>
      </c>
      <c r="H1310" s="26" t="s">
        <v>1559</v>
      </c>
      <c r="I1310" s="26" t="s">
        <v>1558</v>
      </c>
      <c r="J1310" s="26" t="s">
        <v>1564</v>
      </c>
      <c r="K1310" s="21" t="str">
        <f>IF(Tabela813[[#This Row],[C]]&lt;&gt;"",IF(Tabela813[[#This Row],[RED]]&lt;&gt;"",(Tabela813[[#This Row],[RED]] &amp; "."),"") &amp; CONCATENATE(Tabela813[[#This Row],[C]],".",Tabela813[[#This Row],[O]],".",Tabela813[[#This Row],[E]],".",Tabela813[[#This Row],[D1]],".",Tabela813[[#This Row],[D2]],".",Tabela813[[#This Row],[D3]],".",Tabela813[[#This Row],[T]],".",Tabela813[[#This Row],[D4]]),"")</f>
        <v>1.9.2.2.06.3.1.00</v>
      </c>
      <c r="L1310" s="27" t="s">
        <v>4278</v>
      </c>
      <c r="M1310" s="21" t="str">
        <f t="shared" si="20"/>
        <v>A</v>
      </c>
      <c r="N1310" s="21">
        <f>IF(VALUE(Tabela813[[#This Row],[RED]]) &gt; 0,1,0) + IF(VALUE(J1310)&gt;0,8,IF(VALUE(I1310)&gt;0,7,IF(VALUE(H1310)&gt;0,6,IF(VALUE(G1310)&gt;0,5,IF(VALUE(F1310)&gt;0,4,IF(VALUE(E1310)&gt;0,3,IF(VALUE(D1310)&gt;0,2,1)))))))</f>
        <v>7</v>
      </c>
      <c r="O1310" s="26" t="s">
        <v>51</v>
      </c>
      <c r="P1310" s="1" t="s">
        <v>4255</v>
      </c>
      <c r="Q1310" s="1"/>
      <c r="R1310" s="21"/>
      <c r="S1310" s="7" t="str">
        <f>Tabela813[[#This Row],[NR]]&amp;" - "&amp;Tabela813[[#This Row],[Especificação]]</f>
        <v>1.9.2.2.06.3.1.00 - Restituição de Despesas Primárias de Exercícios Anteriores - Principal</v>
      </c>
      <c r="T1310" s="7" t="str">
        <f>Tabela813[[#This Row],[NR]]&amp;" - "&amp;Tabela813[[#This Row],[Especificação]]</f>
        <v>1.9.2.2.06.3.1.00 - Restituição de Despesas Primárias de Exercícios Anteriores - Principal</v>
      </c>
      <c r="U1310" s="7" t="str">
        <f>Tabela813[[#This Row],[NR]]&amp; " - "&amp;Tabela813[[#This Row],[Especificação]]</f>
        <v>1.9.2.2.06.3.1.00 - Restituição de Despesas Primárias de Exercícios Anteriores - Principal</v>
      </c>
    </row>
    <row r="1311" spans="1:21" ht="30" x14ac:dyDescent="0.25">
      <c r="A1311" s="84"/>
      <c r="B1311" s="73"/>
      <c r="C1311" s="26" t="s">
        <v>1558</v>
      </c>
      <c r="D1311" s="26" t="s">
        <v>1570</v>
      </c>
      <c r="E1311" s="26" t="s">
        <v>1567</v>
      </c>
      <c r="F1311" s="26" t="s">
        <v>1567</v>
      </c>
      <c r="G1311" s="26" t="s">
        <v>1575</v>
      </c>
      <c r="H1311" s="26" t="s">
        <v>1559</v>
      </c>
      <c r="I1311" s="26" t="s">
        <v>1567</v>
      </c>
      <c r="J1311" s="26" t="s">
        <v>1564</v>
      </c>
      <c r="K1311" s="21" t="str">
        <f>IF(Tabela813[[#This Row],[C]]&lt;&gt;"",IF(Tabela813[[#This Row],[RED]]&lt;&gt;"",(Tabela813[[#This Row],[RED]] &amp; "."),"") &amp; CONCATENATE(Tabela813[[#This Row],[C]],".",Tabela813[[#This Row],[O]],".",Tabela813[[#This Row],[E]],".",Tabela813[[#This Row],[D1]],".",Tabela813[[#This Row],[D2]],".",Tabela813[[#This Row],[D3]],".",Tabela813[[#This Row],[T]],".",Tabela813[[#This Row],[D4]]),"")</f>
        <v>1.9.2.2.06.3.2.00</v>
      </c>
      <c r="L1311" s="27" t="s">
        <v>4343</v>
      </c>
      <c r="M1311" s="21" t="str">
        <f t="shared" si="20"/>
        <v>A</v>
      </c>
      <c r="N1311" s="21">
        <f>IF(VALUE(Tabela813[[#This Row],[RED]]) &gt; 0,1,0) + IF(VALUE(J1311)&gt;0,8,IF(VALUE(I1311)&gt;0,7,IF(VALUE(H1311)&gt;0,6,IF(VALUE(G1311)&gt;0,5,IF(VALUE(F1311)&gt;0,4,IF(VALUE(E1311)&gt;0,3,IF(VALUE(D1311)&gt;0,2,1)))))))</f>
        <v>7</v>
      </c>
      <c r="O1311" s="26" t="s">
        <v>51</v>
      </c>
      <c r="P1311" s="1" t="s">
        <v>4255</v>
      </c>
      <c r="Q1311" s="1"/>
      <c r="R1311" s="21"/>
      <c r="S1311" s="7" t="str">
        <f>Tabela813[[#This Row],[NR]]&amp;" - "&amp;Tabela813[[#This Row],[Especificação]]</f>
        <v>1.9.2.2.06.3.2.00 - Restituição de Despesas Primárias de Exercícios Anteriores - Multas e Juros de Mora</v>
      </c>
      <c r="T1311" s="7" t="str">
        <f>Tabela813[[#This Row],[NR]]&amp;" - "&amp;Tabela813[[#This Row],[Especificação]]</f>
        <v>1.9.2.2.06.3.2.00 - Restituição de Despesas Primárias de Exercícios Anteriores - Multas e Juros de Mora</v>
      </c>
      <c r="U1311" s="7" t="str">
        <f>Tabela813[[#This Row],[NR]]&amp; " - "&amp;Tabela813[[#This Row],[Especificação]]</f>
        <v>1.9.2.2.06.3.2.00 - Restituição de Despesas Primárias de Exercícios Anteriores - Multas e Juros de Mora</v>
      </c>
    </row>
    <row r="1312" spans="1:21" ht="30" x14ac:dyDescent="0.25">
      <c r="A1312" s="84"/>
      <c r="B1312" s="73"/>
      <c r="C1312" s="26" t="s">
        <v>1558</v>
      </c>
      <c r="D1312" s="26" t="s">
        <v>1570</v>
      </c>
      <c r="E1312" s="26" t="s">
        <v>1567</v>
      </c>
      <c r="F1312" s="26" t="s">
        <v>1567</v>
      </c>
      <c r="G1312" s="26" t="s">
        <v>1575</v>
      </c>
      <c r="H1312" s="26" t="s">
        <v>1559</v>
      </c>
      <c r="I1312" s="26" t="s">
        <v>1559</v>
      </c>
      <c r="J1312" s="26" t="s">
        <v>1564</v>
      </c>
      <c r="K1312" s="21" t="str">
        <f>IF(Tabela813[[#This Row],[C]]&lt;&gt;"",IF(Tabela813[[#This Row],[RED]]&lt;&gt;"",(Tabela813[[#This Row],[RED]] &amp; "."),"") &amp; CONCATENATE(Tabela813[[#This Row],[C]],".",Tabela813[[#This Row],[O]],".",Tabela813[[#This Row],[E]],".",Tabela813[[#This Row],[D1]],".",Tabela813[[#This Row],[D2]],".",Tabela813[[#This Row],[D3]],".",Tabela813[[#This Row],[T]],".",Tabela813[[#This Row],[D4]]),"")</f>
        <v>1.9.2.2.06.3.3.00</v>
      </c>
      <c r="L1312" s="27" t="s">
        <v>4279</v>
      </c>
      <c r="M1312" s="21" t="str">
        <f t="shared" si="20"/>
        <v>A</v>
      </c>
      <c r="N1312" s="21">
        <f>IF(VALUE(Tabela813[[#This Row],[RED]]) &gt; 0,1,0) + IF(VALUE(J1312)&gt;0,8,IF(VALUE(I1312)&gt;0,7,IF(VALUE(H1312)&gt;0,6,IF(VALUE(G1312)&gt;0,5,IF(VALUE(F1312)&gt;0,4,IF(VALUE(E1312)&gt;0,3,IF(VALUE(D1312)&gt;0,2,1)))))))</f>
        <v>7</v>
      </c>
      <c r="O1312" s="26" t="s">
        <v>51</v>
      </c>
      <c r="P1312" s="1" t="s">
        <v>4255</v>
      </c>
      <c r="Q1312" s="1"/>
      <c r="R1312" s="21"/>
      <c r="S1312" s="7" t="str">
        <f>Tabela813[[#This Row],[NR]]&amp;" - "&amp;Tabela813[[#This Row],[Especificação]]</f>
        <v>1.9.2.2.06.3.3.00 - Restituição de Despesas Primárias de Exercícios Anteriores - Dívida Ativa</v>
      </c>
      <c r="T1312" s="7" t="str">
        <f>Tabela813[[#This Row],[NR]]&amp;" - "&amp;Tabela813[[#This Row],[Especificação]]</f>
        <v>1.9.2.2.06.3.3.00 - Restituição de Despesas Primárias de Exercícios Anteriores - Dívida Ativa</v>
      </c>
      <c r="U1312" s="7" t="str">
        <f>Tabela813[[#This Row],[NR]]&amp; " - "&amp;Tabela813[[#This Row],[Especificação]]</f>
        <v>1.9.2.2.06.3.3.00 - Restituição de Despesas Primárias de Exercícios Anteriores - Dívida Ativa</v>
      </c>
    </row>
    <row r="1313" spans="1:21" s="49" customFormat="1" ht="30" x14ac:dyDescent="0.25">
      <c r="A1313" s="84"/>
      <c r="B1313" s="73"/>
      <c r="C1313" s="26" t="s">
        <v>1558</v>
      </c>
      <c r="D1313" s="26" t="s">
        <v>1570</v>
      </c>
      <c r="E1313" s="26" t="s">
        <v>1567</v>
      </c>
      <c r="F1313" s="26" t="s">
        <v>1567</v>
      </c>
      <c r="G1313" s="26" t="s">
        <v>1575</v>
      </c>
      <c r="H1313" s="26" t="s">
        <v>1559</v>
      </c>
      <c r="I1313" s="26" t="s">
        <v>1568</v>
      </c>
      <c r="J1313" s="26" t="s">
        <v>1564</v>
      </c>
      <c r="K1313" s="21" t="str">
        <f>IF(Tabela813[[#This Row],[C]]&lt;&gt;"",IF(Tabela813[[#This Row],[RED]]&lt;&gt;"",(Tabela813[[#This Row],[RED]] &amp; "."),"") &amp; CONCATENATE(Tabela813[[#This Row],[C]],".",Tabela813[[#This Row],[O]],".",Tabela813[[#This Row],[E]],".",Tabela813[[#This Row],[D1]],".",Tabela813[[#This Row],[D2]],".",Tabela813[[#This Row],[D3]],".",Tabela813[[#This Row],[T]],".",Tabela813[[#This Row],[D4]]),"")</f>
        <v>1.9.2.2.06.3.4.00</v>
      </c>
      <c r="L1313" s="27" t="s">
        <v>4280</v>
      </c>
      <c r="M1313" s="21" t="str">
        <f t="shared" si="20"/>
        <v>A</v>
      </c>
      <c r="N1313" s="21">
        <f>IF(VALUE(Tabela813[[#This Row],[RED]]) &gt; 0,1,0) + IF(VALUE(J1313)&gt;0,8,IF(VALUE(I1313)&gt;0,7,IF(VALUE(H1313)&gt;0,6,IF(VALUE(G1313)&gt;0,5,IF(VALUE(F1313)&gt;0,4,IF(VALUE(E1313)&gt;0,3,IF(VALUE(D1313)&gt;0,2,1)))))))</f>
        <v>7</v>
      </c>
      <c r="O1313" s="26" t="s">
        <v>51</v>
      </c>
      <c r="P1313" s="1" t="s">
        <v>4255</v>
      </c>
      <c r="Q1313" s="1"/>
      <c r="R1313" s="21"/>
      <c r="S1313" s="49" t="str">
        <f>Tabela813[[#This Row],[NR]]&amp;" - "&amp;Tabela813[[#This Row],[Especificação]]</f>
        <v>1.9.2.2.06.3.4.00 - Restituição de Despesas Primárias de Exercícios Anteriores - Dívida Ativa - Multas e Juros de Mora da Dívida Ativa</v>
      </c>
      <c r="T1313" s="7" t="str">
        <f>Tabela813[[#This Row],[NR]]&amp;" - "&amp;Tabela813[[#This Row],[Especificação]]</f>
        <v>1.9.2.2.06.3.4.00 - Restituição de Despesas Primárias de Exercícios Anteriores - Dívida Ativa - Multas e Juros de Mora da Dívida Ativa</v>
      </c>
      <c r="U1313" s="7" t="str">
        <f>Tabela813[[#This Row],[NR]]&amp; " - "&amp;Tabela813[[#This Row],[Especificação]]</f>
        <v>1.9.2.2.06.3.4.00 - Restituição de Despesas Primárias de Exercícios Anteriores - Dívida Ativa - Multas e Juros de Mora da Dívida Ativa</v>
      </c>
    </row>
    <row r="1314" spans="1:21" ht="30" x14ac:dyDescent="0.25">
      <c r="A1314" s="84"/>
      <c r="B1314" s="73"/>
      <c r="C1314" s="26" t="s">
        <v>1558</v>
      </c>
      <c r="D1314" s="26" t="s">
        <v>1570</v>
      </c>
      <c r="E1314" s="26" t="s">
        <v>1567</v>
      </c>
      <c r="F1314" s="26" t="s">
        <v>1567</v>
      </c>
      <c r="G1314" s="26" t="s">
        <v>1575</v>
      </c>
      <c r="H1314" s="26" t="s">
        <v>1559</v>
      </c>
      <c r="I1314" s="26" t="s">
        <v>1569</v>
      </c>
      <c r="J1314" s="26" t="s">
        <v>1564</v>
      </c>
      <c r="K1314" s="21" t="str">
        <f>IF(Tabela813[[#This Row],[C]]&lt;&gt;"",IF(Tabela813[[#This Row],[RED]]&lt;&gt;"",(Tabela813[[#This Row],[RED]] &amp; "."),"") &amp; CONCATENATE(Tabela813[[#This Row],[C]],".",Tabela813[[#This Row],[O]],".",Tabela813[[#This Row],[E]],".",Tabela813[[#This Row],[D1]],".",Tabela813[[#This Row],[D2]],".",Tabela813[[#This Row],[D3]],".",Tabela813[[#This Row],[T]],".",Tabela813[[#This Row],[D4]]),"")</f>
        <v>1.9.2.2.06.3.5.00</v>
      </c>
      <c r="L1314" s="27" t="s">
        <v>4344</v>
      </c>
      <c r="M1314" s="21" t="str">
        <f t="shared" si="20"/>
        <v>A</v>
      </c>
      <c r="N1314" s="21">
        <f>IF(VALUE(Tabela813[[#This Row],[RED]]) &gt; 0,1,0) + IF(VALUE(J1314)&gt;0,8,IF(VALUE(I1314)&gt;0,7,IF(VALUE(H1314)&gt;0,6,IF(VALUE(G1314)&gt;0,5,IF(VALUE(F1314)&gt;0,4,IF(VALUE(E1314)&gt;0,3,IF(VALUE(D1314)&gt;0,2,1)))))))</f>
        <v>7</v>
      </c>
      <c r="O1314" s="26" t="s">
        <v>51</v>
      </c>
      <c r="P1314" s="1" t="s">
        <v>4255</v>
      </c>
      <c r="Q1314" s="1"/>
      <c r="R1314" s="21"/>
      <c r="S1314" s="7" t="str">
        <f>Tabela813[[#This Row],[NR]]&amp;" - "&amp;Tabela813[[#This Row],[Especificação]]</f>
        <v>1.9.2.2.06.3.5.00 - Restituição de Despesas Primárias de Exercícios Anteriores - Multas</v>
      </c>
      <c r="T1314" s="7" t="str">
        <f>Tabela813[[#This Row],[NR]]&amp;" - "&amp;Tabela813[[#This Row],[Especificação]]</f>
        <v>1.9.2.2.06.3.5.00 - Restituição de Despesas Primárias de Exercícios Anteriores - Multas</v>
      </c>
      <c r="U1314" s="7" t="str">
        <f>Tabela813[[#This Row],[NR]]&amp; " - "&amp;Tabela813[[#This Row],[Especificação]]</f>
        <v>1.9.2.2.06.3.5.00 - Restituição de Despesas Primárias de Exercícios Anteriores - Multas</v>
      </c>
    </row>
    <row r="1315" spans="1:21" ht="30" x14ac:dyDescent="0.25">
      <c r="A1315" s="84"/>
      <c r="B1315" s="73"/>
      <c r="C1315" s="26" t="s">
        <v>1558</v>
      </c>
      <c r="D1315" s="26" t="s">
        <v>1570</v>
      </c>
      <c r="E1315" s="26" t="s">
        <v>1567</v>
      </c>
      <c r="F1315" s="26" t="s">
        <v>1567</v>
      </c>
      <c r="G1315" s="26" t="s">
        <v>1575</v>
      </c>
      <c r="H1315" s="26" t="s">
        <v>1559</v>
      </c>
      <c r="I1315" s="26" t="s">
        <v>1563</v>
      </c>
      <c r="J1315" s="26" t="s">
        <v>1564</v>
      </c>
      <c r="K1315" s="21" t="str">
        <f>IF(Tabela813[[#This Row],[C]]&lt;&gt;"",IF(Tabela813[[#This Row],[RED]]&lt;&gt;"",(Tabela813[[#This Row],[RED]] &amp; "."),"") &amp; CONCATENATE(Tabela813[[#This Row],[C]],".",Tabela813[[#This Row],[O]],".",Tabela813[[#This Row],[E]],".",Tabela813[[#This Row],[D1]],".",Tabela813[[#This Row],[D2]],".",Tabela813[[#This Row],[D3]],".",Tabela813[[#This Row],[T]],".",Tabela813[[#This Row],[D4]]),"")</f>
        <v>1.9.2.2.06.3.6.00</v>
      </c>
      <c r="L1315" s="27" t="s">
        <v>4281</v>
      </c>
      <c r="M1315" s="21" t="str">
        <f t="shared" si="20"/>
        <v>A</v>
      </c>
      <c r="N1315" s="21">
        <f>IF(VALUE(Tabela813[[#This Row],[RED]]) &gt; 0,1,0) + IF(VALUE(J1315)&gt;0,8,IF(VALUE(I1315)&gt;0,7,IF(VALUE(H1315)&gt;0,6,IF(VALUE(G1315)&gt;0,5,IF(VALUE(F1315)&gt;0,4,IF(VALUE(E1315)&gt;0,3,IF(VALUE(D1315)&gt;0,2,1)))))))</f>
        <v>7</v>
      </c>
      <c r="O1315" s="26" t="s">
        <v>51</v>
      </c>
      <c r="P1315" s="1" t="s">
        <v>4255</v>
      </c>
      <c r="Q1315" s="1"/>
      <c r="R1315" s="21"/>
      <c r="S1315" s="7" t="str">
        <f>Tabela813[[#This Row],[NR]]&amp;" - "&amp;Tabela813[[#This Row],[Especificação]]</f>
        <v>1.9.2.2.06.3.6.00 - Restituição de Despesas Primárias de Exercícios Anteriores - Juros de Mora</v>
      </c>
      <c r="T1315" s="7" t="str">
        <f>Tabela813[[#This Row],[NR]]&amp;" - "&amp;Tabela813[[#This Row],[Especificação]]</f>
        <v>1.9.2.2.06.3.6.00 - Restituição de Despesas Primárias de Exercícios Anteriores - Juros de Mora</v>
      </c>
      <c r="U1315" s="7" t="str">
        <f>Tabela813[[#This Row],[NR]]&amp; " - "&amp;Tabela813[[#This Row],[Especificação]]</f>
        <v>1.9.2.2.06.3.6.00 - Restituição de Despesas Primárias de Exercícios Anteriores - Juros de Mora</v>
      </c>
    </row>
    <row r="1316" spans="1:21" ht="30" x14ac:dyDescent="0.25">
      <c r="A1316" s="84"/>
      <c r="B1316" s="73"/>
      <c r="C1316" s="26" t="s">
        <v>1558</v>
      </c>
      <c r="D1316" s="26" t="s">
        <v>1570</v>
      </c>
      <c r="E1316" s="26" t="s">
        <v>1567</v>
      </c>
      <c r="F1316" s="26" t="s">
        <v>1567</v>
      </c>
      <c r="G1316" s="26" t="s">
        <v>1575</v>
      </c>
      <c r="H1316" s="26" t="s">
        <v>1559</v>
      </c>
      <c r="I1316" s="26" t="s">
        <v>1565</v>
      </c>
      <c r="J1316" s="26" t="s">
        <v>1564</v>
      </c>
      <c r="K1316" s="21" t="str">
        <f>IF(Tabela813[[#This Row],[C]]&lt;&gt;"",IF(Tabela813[[#This Row],[RED]]&lt;&gt;"",(Tabela813[[#This Row],[RED]] &amp; "."),"") &amp; CONCATENATE(Tabela813[[#This Row],[C]],".",Tabela813[[#This Row],[O]],".",Tabela813[[#This Row],[E]],".",Tabela813[[#This Row],[D1]],".",Tabela813[[#This Row],[D2]],".",Tabela813[[#This Row],[D3]],".",Tabela813[[#This Row],[T]],".",Tabela813[[#This Row],[D4]]),"")</f>
        <v>1.9.2.2.06.3.7.00</v>
      </c>
      <c r="L1316" s="1" t="s">
        <v>4282</v>
      </c>
      <c r="M1316" s="21" t="str">
        <f t="shared" si="20"/>
        <v>A</v>
      </c>
      <c r="N1316" s="21">
        <f>IF(VALUE(Tabela813[[#This Row],[RED]]) &gt; 0,1,0) + IF(VALUE(J1316)&gt;0,8,IF(VALUE(I1316)&gt;0,7,IF(VALUE(H1316)&gt;0,6,IF(VALUE(G1316)&gt;0,5,IF(VALUE(F1316)&gt;0,4,IF(VALUE(E1316)&gt;0,3,IF(VALUE(D1316)&gt;0,2,1)))))))</f>
        <v>7</v>
      </c>
      <c r="O1316" s="26" t="s">
        <v>51</v>
      </c>
      <c r="P1316" s="1" t="s">
        <v>4255</v>
      </c>
      <c r="Q1316" s="1"/>
      <c r="R1316" s="21"/>
      <c r="S1316" s="7" t="str">
        <f>Tabela813[[#This Row],[NR]]&amp;" - "&amp;Tabela813[[#This Row],[Especificação]]</f>
        <v>1.9.2.2.06.3.7.00 - Restituição de Despesas Primárias de Exercícios Anteriores - Dívida Ativa - Multas da Dívida Ativa</v>
      </c>
      <c r="T1316" s="7" t="str">
        <f>Tabela813[[#This Row],[NR]]&amp;" - "&amp;Tabela813[[#This Row],[Especificação]]</f>
        <v>1.9.2.2.06.3.7.00 - Restituição de Despesas Primárias de Exercícios Anteriores - Dívida Ativa - Multas da Dívida Ativa</v>
      </c>
      <c r="U1316" s="7" t="str">
        <f>Tabela813[[#This Row],[NR]]&amp; " - "&amp;Tabela813[[#This Row],[Especificação]]</f>
        <v>1.9.2.2.06.3.7.00 - Restituição de Despesas Primárias de Exercícios Anteriores - Dívida Ativa - Multas da Dívida Ativa</v>
      </c>
    </row>
    <row r="1317" spans="1:21" ht="30" x14ac:dyDescent="0.25">
      <c r="A1317" s="84"/>
      <c r="B1317" s="73"/>
      <c r="C1317" s="26" t="s">
        <v>1558</v>
      </c>
      <c r="D1317" s="26" t="s">
        <v>1570</v>
      </c>
      <c r="E1317" s="26" t="s">
        <v>1567</v>
      </c>
      <c r="F1317" s="26" t="s">
        <v>1567</v>
      </c>
      <c r="G1317" s="26" t="s">
        <v>1575</v>
      </c>
      <c r="H1317" s="26" t="s">
        <v>1559</v>
      </c>
      <c r="I1317" s="26" t="s">
        <v>1566</v>
      </c>
      <c r="J1317" s="26" t="s">
        <v>1564</v>
      </c>
      <c r="K1317" s="21" t="str">
        <f>IF(Tabela813[[#This Row],[C]]&lt;&gt;"",IF(Tabela813[[#This Row],[RED]]&lt;&gt;"",(Tabela813[[#This Row],[RED]] &amp; "."),"") &amp; CONCATENATE(Tabela813[[#This Row],[C]],".",Tabela813[[#This Row],[O]],".",Tabela813[[#This Row],[E]],".",Tabela813[[#This Row],[D1]],".",Tabela813[[#This Row],[D2]],".",Tabela813[[#This Row],[D3]],".",Tabela813[[#This Row],[T]],".",Tabela813[[#This Row],[D4]]),"")</f>
        <v>1.9.2.2.06.3.8.00</v>
      </c>
      <c r="L1317" s="1" t="s">
        <v>4283</v>
      </c>
      <c r="M1317" s="21" t="str">
        <f t="shared" si="20"/>
        <v>A</v>
      </c>
      <c r="N1317" s="21">
        <f>IF(VALUE(Tabela813[[#This Row],[RED]]) &gt; 0,1,0) + IF(VALUE(J1317)&gt;0,8,IF(VALUE(I1317)&gt;0,7,IF(VALUE(H1317)&gt;0,6,IF(VALUE(G1317)&gt;0,5,IF(VALUE(F1317)&gt;0,4,IF(VALUE(E1317)&gt;0,3,IF(VALUE(D1317)&gt;0,2,1)))))))</f>
        <v>7</v>
      </c>
      <c r="O1317" s="26" t="s">
        <v>51</v>
      </c>
      <c r="P1317" s="1" t="s">
        <v>4255</v>
      </c>
      <c r="Q1317" s="1"/>
      <c r="R1317" s="21"/>
      <c r="S1317" s="7" t="str">
        <f>Tabela813[[#This Row],[NR]]&amp;" - "&amp;Tabela813[[#This Row],[Especificação]]</f>
        <v>1.9.2.2.06.3.8.00 - Restituição de Despesas Primárias de Exercícios Anteriores - Juros de Mora da Dívida Ativa</v>
      </c>
      <c r="T1317" s="7" t="str">
        <f>Tabela813[[#This Row],[NR]]&amp;" - "&amp;Tabela813[[#This Row],[Especificação]]</f>
        <v>1.9.2.2.06.3.8.00 - Restituição de Despesas Primárias de Exercícios Anteriores - Juros de Mora da Dívida Ativa</v>
      </c>
      <c r="U1317" s="7" t="str">
        <f>Tabela813[[#This Row],[NR]]&amp; " - "&amp;Tabela813[[#This Row],[Especificação]]</f>
        <v>1.9.2.2.06.3.8.00 - Restituição de Despesas Primárias de Exercícios Anteriores - Juros de Mora da Dívida Ativa</v>
      </c>
    </row>
    <row r="1318" spans="1:21" ht="30" x14ac:dyDescent="0.25">
      <c r="A1318" s="84"/>
      <c r="B1318" s="68"/>
      <c r="C1318" s="26" t="s">
        <v>1558</v>
      </c>
      <c r="D1318" s="26" t="s">
        <v>1570</v>
      </c>
      <c r="E1318" s="26" t="s">
        <v>1567</v>
      </c>
      <c r="F1318" s="26" t="s">
        <v>1567</v>
      </c>
      <c r="G1318" s="26" t="s">
        <v>1575</v>
      </c>
      <c r="H1318" s="26" t="s">
        <v>1568</v>
      </c>
      <c r="I1318" s="26" t="s">
        <v>1561</v>
      </c>
      <c r="J1318" s="26" t="s">
        <v>1564</v>
      </c>
      <c r="K1318" s="21" t="str">
        <f>IF(Tabela813[[#This Row],[C]]&lt;&gt;"",IF(Tabela813[[#This Row],[RED]]&lt;&gt;"",(Tabela813[[#This Row],[RED]] &amp; "."),"") &amp; CONCATENATE(Tabela813[[#This Row],[C]],".",Tabela813[[#This Row],[O]],".",Tabela813[[#This Row],[E]],".",Tabela813[[#This Row],[D1]],".",Tabela813[[#This Row],[D2]],".",Tabela813[[#This Row],[D3]],".",Tabela813[[#This Row],[T]],".",Tabela813[[#This Row],[D4]]),"")</f>
        <v>1.9.2.2.06.4.0.00</v>
      </c>
      <c r="L1318" s="1" t="s">
        <v>4256</v>
      </c>
      <c r="M1318" s="21" t="str">
        <f t="shared" si="20"/>
        <v>S</v>
      </c>
      <c r="N1318" s="21">
        <f>IF(VALUE(Tabela813[[#This Row],[RED]]) &gt; 0,1,0) + IF(VALUE(J1318)&gt;0,8,IF(VALUE(I1318)&gt;0,7,IF(VALUE(H1318)&gt;0,6,IF(VALUE(G1318)&gt;0,5,IF(VALUE(F1318)&gt;0,4,IF(VALUE(E1318)&gt;0,3,IF(VALUE(D1318)&gt;0,2,1)))))))</f>
        <v>6</v>
      </c>
      <c r="O1318" s="26" t="s">
        <v>51</v>
      </c>
      <c r="P1318" s="1" t="s">
        <v>4257</v>
      </c>
      <c r="Q1318" s="1" t="s">
        <v>4253</v>
      </c>
      <c r="R1318" s="21"/>
      <c r="S1318" s="7" t="str">
        <f>Tabela813[[#This Row],[NR]]&amp;" - "&amp;Tabela813[[#This Row],[Especificação]]</f>
        <v>1.9.2.2.06.4.0.00 - Restituição de Despesas Financeiras de Exercícios Anteriores</v>
      </c>
      <c r="T1318" s="7" t="str">
        <f>Tabela813[[#This Row],[NR]]&amp;" - "&amp;Tabela813[[#This Row],[Especificação]]</f>
        <v>1.9.2.2.06.4.0.00 - Restituição de Despesas Financeiras de Exercícios Anteriores</v>
      </c>
      <c r="U1318" s="7" t="str">
        <f>Tabela813[[#This Row],[NR]]&amp; " - "&amp;Tabela813[[#This Row],[Especificação]]</f>
        <v>1.9.2.2.06.4.0.00 - Restituição de Despesas Financeiras de Exercícios Anteriores</v>
      </c>
    </row>
    <row r="1319" spans="1:21" ht="30" x14ac:dyDescent="0.25">
      <c r="B1319" s="73"/>
      <c r="C1319" s="26" t="s">
        <v>1558</v>
      </c>
      <c r="D1319" s="26" t="s">
        <v>1570</v>
      </c>
      <c r="E1319" s="26" t="s">
        <v>1567</v>
      </c>
      <c r="F1319" s="26" t="s">
        <v>1567</v>
      </c>
      <c r="G1319" s="26" t="s">
        <v>1575</v>
      </c>
      <c r="H1319" s="26" t="s">
        <v>1568</v>
      </c>
      <c r="I1319" s="26" t="s">
        <v>1558</v>
      </c>
      <c r="J1319" s="26" t="s">
        <v>1564</v>
      </c>
      <c r="K1319" s="21" t="str">
        <f>IF(Tabela813[[#This Row],[C]]&lt;&gt;"",IF(Tabela813[[#This Row],[RED]]&lt;&gt;"",(Tabela813[[#This Row],[RED]] &amp; "."),"") &amp; CONCATENATE(Tabela813[[#This Row],[C]],".",Tabela813[[#This Row],[O]],".",Tabela813[[#This Row],[E]],".",Tabela813[[#This Row],[D1]],".",Tabela813[[#This Row],[D2]],".",Tabela813[[#This Row],[D3]],".",Tabela813[[#This Row],[T]],".",Tabela813[[#This Row],[D4]]),"")</f>
        <v>1.9.2.2.06.4.1.00</v>
      </c>
      <c r="L1319" s="1" t="s">
        <v>6750</v>
      </c>
      <c r="M1319" s="21" t="str">
        <f t="shared" si="20"/>
        <v>A</v>
      </c>
      <c r="N1319" s="21">
        <f>IF(VALUE(Tabela813[[#This Row],[RED]]) &gt; 0,1,0) + IF(VALUE(J1319)&gt;0,8,IF(VALUE(I1319)&gt;0,7,IF(VALUE(H1319)&gt;0,6,IF(VALUE(G1319)&gt;0,5,IF(VALUE(F1319)&gt;0,4,IF(VALUE(E1319)&gt;0,3,IF(VALUE(D1319)&gt;0,2,1)))))))</f>
        <v>7</v>
      </c>
      <c r="O1319" s="26" t="s">
        <v>51</v>
      </c>
      <c r="P1319" s="1" t="s">
        <v>4257</v>
      </c>
      <c r="Q1319" s="1"/>
      <c r="R1319" s="21"/>
      <c r="S1319" s="7" t="str">
        <f>Tabela813[[#This Row],[NR]]&amp;" - "&amp;Tabela813[[#This Row],[Especificação]]</f>
        <v>1.9.2.2.06.4.1.00 - Restituição de Despesas Financeiras de Exercícios Anteriores - Principal</v>
      </c>
      <c r="T1319" s="7" t="str">
        <f>Tabela813[[#This Row],[NR]]&amp;" - "&amp;Tabela813[[#This Row],[Especificação]]</f>
        <v>1.9.2.2.06.4.1.00 - Restituição de Despesas Financeiras de Exercícios Anteriores - Principal</v>
      </c>
      <c r="U1319" s="7" t="str">
        <f>Tabela813[[#This Row],[NR]]&amp; " - "&amp;Tabela813[[#This Row],[Especificação]]</f>
        <v>1.9.2.2.06.4.1.00 - Restituição de Despesas Financeiras de Exercícios Anteriores - Principal</v>
      </c>
    </row>
    <row r="1320" spans="1:21" ht="30" x14ac:dyDescent="0.25">
      <c r="B1320" s="73"/>
      <c r="C1320" s="26" t="s">
        <v>1558</v>
      </c>
      <c r="D1320" s="26" t="s">
        <v>1570</v>
      </c>
      <c r="E1320" s="26" t="s">
        <v>1567</v>
      </c>
      <c r="F1320" s="26" t="s">
        <v>1567</v>
      </c>
      <c r="G1320" s="26" t="s">
        <v>1575</v>
      </c>
      <c r="H1320" s="26" t="s">
        <v>1568</v>
      </c>
      <c r="I1320" s="26" t="s">
        <v>1567</v>
      </c>
      <c r="J1320" s="26" t="s">
        <v>1564</v>
      </c>
      <c r="K1320" s="21" t="str">
        <f>IF(Tabela813[[#This Row],[C]]&lt;&gt;"",IF(Tabela813[[#This Row],[RED]]&lt;&gt;"",(Tabela813[[#This Row],[RED]] &amp; "."),"") &amp; CONCATENATE(Tabela813[[#This Row],[C]],".",Tabela813[[#This Row],[O]],".",Tabela813[[#This Row],[E]],".",Tabela813[[#This Row],[D1]],".",Tabela813[[#This Row],[D2]],".",Tabela813[[#This Row],[D3]],".",Tabela813[[#This Row],[T]],".",Tabela813[[#This Row],[D4]]),"")</f>
        <v>1.9.2.2.06.4.2.00</v>
      </c>
      <c r="L1320" s="1" t="s">
        <v>4284</v>
      </c>
      <c r="M1320" s="21" t="str">
        <f t="shared" si="20"/>
        <v>A</v>
      </c>
      <c r="N1320" s="21">
        <f>IF(VALUE(Tabela813[[#This Row],[RED]]) &gt; 0,1,0) + IF(VALUE(J1320)&gt;0,8,IF(VALUE(I1320)&gt;0,7,IF(VALUE(H1320)&gt;0,6,IF(VALUE(G1320)&gt;0,5,IF(VALUE(F1320)&gt;0,4,IF(VALUE(E1320)&gt;0,3,IF(VALUE(D1320)&gt;0,2,1)))))))</f>
        <v>7</v>
      </c>
      <c r="O1320" s="26" t="s">
        <v>51</v>
      </c>
      <c r="P1320" s="1" t="s">
        <v>4257</v>
      </c>
      <c r="Q1320" s="1"/>
      <c r="R1320" s="21"/>
      <c r="S1320" s="7" t="str">
        <f>Tabela813[[#This Row],[NR]]&amp;" - "&amp;Tabela813[[#This Row],[Especificação]]</f>
        <v>1.9.2.2.06.4.2.00 - Restituição de Despesas Financeiras de Exercícios Anteriores - Multas e Juros de Mora</v>
      </c>
      <c r="T1320" s="7" t="str">
        <f>Tabela813[[#This Row],[NR]]&amp;" - "&amp;Tabela813[[#This Row],[Especificação]]</f>
        <v>1.9.2.2.06.4.2.00 - Restituição de Despesas Financeiras de Exercícios Anteriores - Multas e Juros de Mora</v>
      </c>
      <c r="U1320" s="7" t="str">
        <f>Tabela813[[#This Row],[NR]]&amp; " - "&amp;Tabela813[[#This Row],[Especificação]]</f>
        <v>1.9.2.2.06.4.2.00 - Restituição de Despesas Financeiras de Exercícios Anteriores - Multas e Juros de Mora</v>
      </c>
    </row>
    <row r="1321" spans="1:21" ht="30" x14ac:dyDescent="0.25">
      <c r="A1321" s="84"/>
      <c r="B1321" s="73"/>
      <c r="C1321" s="26" t="s">
        <v>1558</v>
      </c>
      <c r="D1321" s="26" t="s">
        <v>1570</v>
      </c>
      <c r="E1321" s="26" t="s">
        <v>1567</v>
      </c>
      <c r="F1321" s="26" t="s">
        <v>1567</v>
      </c>
      <c r="G1321" s="26" t="s">
        <v>1575</v>
      </c>
      <c r="H1321" s="26" t="s">
        <v>1568</v>
      </c>
      <c r="I1321" s="26" t="s">
        <v>1559</v>
      </c>
      <c r="J1321" s="26" t="s">
        <v>1564</v>
      </c>
      <c r="K1321" s="21" t="str">
        <f>IF(Tabela813[[#This Row],[C]]&lt;&gt;"",IF(Tabela813[[#This Row],[RED]]&lt;&gt;"",(Tabela813[[#This Row],[RED]] &amp; "."),"") &amp; CONCATENATE(Tabela813[[#This Row],[C]],".",Tabela813[[#This Row],[O]],".",Tabela813[[#This Row],[E]],".",Tabela813[[#This Row],[D1]],".",Tabela813[[#This Row],[D2]],".",Tabela813[[#This Row],[D3]],".",Tabela813[[#This Row],[T]],".",Tabela813[[#This Row],[D4]]),"")</f>
        <v>1.9.2.2.06.4.3.00</v>
      </c>
      <c r="L1321" s="27" t="s">
        <v>4285</v>
      </c>
      <c r="M1321" s="21" t="str">
        <f t="shared" si="20"/>
        <v>A</v>
      </c>
      <c r="N1321" s="21">
        <f>IF(VALUE(Tabela813[[#This Row],[RED]]) &gt; 0,1,0) + IF(VALUE(J1321)&gt;0,8,IF(VALUE(I1321)&gt;0,7,IF(VALUE(H1321)&gt;0,6,IF(VALUE(G1321)&gt;0,5,IF(VALUE(F1321)&gt;0,4,IF(VALUE(E1321)&gt;0,3,IF(VALUE(D1321)&gt;0,2,1)))))))</f>
        <v>7</v>
      </c>
      <c r="O1321" s="26" t="s">
        <v>51</v>
      </c>
      <c r="P1321" s="1" t="s">
        <v>4257</v>
      </c>
      <c r="Q1321" s="1"/>
      <c r="R1321" s="21"/>
      <c r="S1321" s="7" t="str">
        <f>Tabela813[[#This Row],[NR]]&amp;" - "&amp;Tabela813[[#This Row],[Especificação]]</f>
        <v>1.9.2.2.06.4.3.00 - Restituição de Despesas Financeiras de Exercícios Anteriores - Dívida Ativa</v>
      </c>
      <c r="T1321" s="7" t="str">
        <f>Tabela813[[#This Row],[NR]]&amp;" - "&amp;Tabela813[[#This Row],[Especificação]]</f>
        <v>1.9.2.2.06.4.3.00 - Restituição de Despesas Financeiras de Exercícios Anteriores - Dívida Ativa</v>
      </c>
      <c r="U1321" s="7" t="str">
        <f>Tabela813[[#This Row],[NR]]&amp; " - "&amp;Tabela813[[#This Row],[Especificação]]</f>
        <v>1.9.2.2.06.4.3.00 - Restituição de Despesas Financeiras de Exercícios Anteriores - Dívida Ativa</v>
      </c>
    </row>
    <row r="1322" spans="1:21" ht="30" x14ac:dyDescent="0.25">
      <c r="A1322" s="84"/>
      <c r="B1322" s="73"/>
      <c r="C1322" s="26" t="s">
        <v>1558</v>
      </c>
      <c r="D1322" s="26" t="s">
        <v>1570</v>
      </c>
      <c r="E1322" s="26" t="s">
        <v>1567</v>
      </c>
      <c r="F1322" s="26" t="s">
        <v>1567</v>
      </c>
      <c r="G1322" s="26" t="s">
        <v>1575</v>
      </c>
      <c r="H1322" s="26" t="s">
        <v>1568</v>
      </c>
      <c r="I1322" s="26" t="s">
        <v>1568</v>
      </c>
      <c r="J1322" s="26" t="s">
        <v>1564</v>
      </c>
      <c r="K1322" s="21" t="str">
        <f>IF(Tabela813[[#This Row],[C]]&lt;&gt;"",IF(Tabela813[[#This Row],[RED]]&lt;&gt;"",(Tabela813[[#This Row],[RED]] &amp; "."),"") &amp; CONCATENATE(Tabela813[[#This Row],[C]],".",Tabela813[[#This Row],[O]],".",Tabela813[[#This Row],[E]],".",Tabela813[[#This Row],[D1]],".",Tabela813[[#This Row],[D2]],".",Tabela813[[#This Row],[D3]],".",Tabela813[[#This Row],[T]],".",Tabela813[[#This Row],[D4]]),"")</f>
        <v>1.9.2.2.06.4.4.00</v>
      </c>
      <c r="L1322" s="27" t="s">
        <v>4286</v>
      </c>
      <c r="M1322" s="21" t="str">
        <f t="shared" si="20"/>
        <v>A</v>
      </c>
      <c r="N1322" s="21">
        <f>IF(VALUE(Tabela813[[#This Row],[RED]]) &gt; 0,1,0) + IF(VALUE(J1322)&gt;0,8,IF(VALUE(I1322)&gt;0,7,IF(VALUE(H1322)&gt;0,6,IF(VALUE(G1322)&gt;0,5,IF(VALUE(F1322)&gt;0,4,IF(VALUE(E1322)&gt;0,3,IF(VALUE(D1322)&gt;0,2,1)))))))</f>
        <v>7</v>
      </c>
      <c r="O1322" s="26" t="s">
        <v>51</v>
      </c>
      <c r="P1322" s="1" t="s">
        <v>4257</v>
      </c>
      <c r="Q1322" s="1"/>
      <c r="R1322" s="21"/>
      <c r="S1322" s="7" t="str">
        <f>Tabela813[[#This Row],[NR]]&amp;" - "&amp;Tabela813[[#This Row],[Especificação]]</f>
        <v>1.9.2.2.06.4.4.00 - Restituição de Despesas Financeiras de Exercícios Anteriores - Dívida Ativa - Multas e Juros de Mora da Dívida Ativa</v>
      </c>
      <c r="T1322" s="7" t="str">
        <f>Tabela813[[#This Row],[NR]]&amp;" - "&amp;Tabela813[[#This Row],[Especificação]]</f>
        <v>1.9.2.2.06.4.4.00 - Restituição de Despesas Financeiras de Exercícios Anteriores - Dívida Ativa - Multas e Juros de Mora da Dívida Ativa</v>
      </c>
      <c r="U1322" s="7" t="str">
        <f>Tabela813[[#This Row],[NR]]&amp; " - "&amp;Tabela813[[#This Row],[Especificação]]</f>
        <v>1.9.2.2.06.4.4.00 - Restituição de Despesas Financeiras de Exercícios Anteriores - Dívida Ativa - Multas e Juros de Mora da Dívida Ativa</v>
      </c>
    </row>
    <row r="1323" spans="1:21" ht="30" x14ac:dyDescent="0.25">
      <c r="A1323" s="7"/>
      <c r="B1323" s="73"/>
      <c r="C1323" s="26" t="s">
        <v>1558</v>
      </c>
      <c r="D1323" s="26" t="s">
        <v>1570</v>
      </c>
      <c r="E1323" s="26" t="s">
        <v>1567</v>
      </c>
      <c r="F1323" s="26" t="s">
        <v>1567</v>
      </c>
      <c r="G1323" s="26" t="s">
        <v>1575</v>
      </c>
      <c r="H1323" s="26" t="s">
        <v>1568</v>
      </c>
      <c r="I1323" s="26" t="s">
        <v>1569</v>
      </c>
      <c r="J1323" s="26" t="s">
        <v>1564</v>
      </c>
      <c r="K1323" s="21" t="str">
        <f>IF(Tabela813[[#This Row],[C]]&lt;&gt;"",IF(Tabela813[[#This Row],[RED]]&lt;&gt;"",(Tabela813[[#This Row],[RED]] &amp; "."),"") &amp; CONCATENATE(Tabela813[[#This Row],[C]],".",Tabela813[[#This Row],[O]],".",Tabela813[[#This Row],[E]],".",Tabela813[[#This Row],[D1]],".",Tabela813[[#This Row],[D2]],".",Tabela813[[#This Row],[D3]],".",Tabela813[[#This Row],[T]],".",Tabela813[[#This Row],[D4]]),"")</f>
        <v>1.9.2.2.06.4.5.00</v>
      </c>
      <c r="L1323" s="27" t="s">
        <v>4287</v>
      </c>
      <c r="M1323" s="21" t="str">
        <f t="shared" si="20"/>
        <v>A</v>
      </c>
      <c r="N1323" s="21">
        <f>IF(VALUE(Tabela813[[#This Row],[RED]]) &gt; 0,1,0) + IF(VALUE(J1323)&gt;0,8,IF(VALUE(I1323)&gt;0,7,IF(VALUE(H1323)&gt;0,6,IF(VALUE(G1323)&gt;0,5,IF(VALUE(F1323)&gt;0,4,IF(VALUE(E1323)&gt;0,3,IF(VALUE(D1323)&gt;0,2,1)))))))</f>
        <v>7</v>
      </c>
      <c r="O1323" s="26" t="s">
        <v>51</v>
      </c>
      <c r="P1323" s="1" t="s">
        <v>4257</v>
      </c>
      <c r="Q1323" s="1"/>
      <c r="R1323" s="21"/>
      <c r="S1323" s="7" t="str">
        <f>Tabela813[[#This Row],[NR]]&amp;" - "&amp;Tabela813[[#This Row],[Especificação]]</f>
        <v>1.9.2.2.06.4.5.00 - Restituição de Despesas Financeiras de Exercícios Anteriores - Multas</v>
      </c>
      <c r="T1323" s="7" t="str">
        <f>Tabela813[[#This Row],[NR]]&amp;" - "&amp;Tabela813[[#This Row],[Especificação]]</f>
        <v>1.9.2.2.06.4.5.00 - Restituição de Despesas Financeiras de Exercícios Anteriores - Multas</v>
      </c>
      <c r="U1323" s="7" t="str">
        <f>Tabela813[[#This Row],[NR]]&amp; " - "&amp;Tabela813[[#This Row],[Especificação]]</f>
        <v>1.9.2.2.06.4.5.00 - Restituição de Despesas Financeiras de Exercícios Anteriores - Multas</v>
      </c>
    </row>
    <row r="1324" spans="1:21" ht="30" x14ac:dyDescent="0.25">
      <c r="A1324" s="84"/>
      <c r="B1324" s="73"/>
      <c r="C1324" s="26" t="s">
        <v>1558</v>
      </c>
      <c r="D1324" s="26" t="s">
        <v>1570</v>
      </c>
      <c r="E1324" s="26" t="s">
        <v>1567</v>
      </c>
      <c r="F1324" s="26" t="s">
        <v>1567</v>
      </c>
      <c r="G1324" s="26" t="s">
        <v>1575</v>
      </c>
      <c r="H1324" s="26" t="s">
        <v>1568</v>
      </c>
      <c r="I1324" s="26" t="s">
        <v>1563</v>
      </c>
      <c r="J1324" s="26" t="s">
        <v>1564</v>
      </c>
      <c r="K1324" s="21" t="str">
        <f>IF(Tabela813[[#This Row],[C]]&lt;&gt;"",IF(Tabela813[[#This Row],[RED]]&lt;&gt;"",(Tabela813[[#This Row],[RED]] &amp; "."),"") &amp; CONCATENATE(Tabela813[[#This Row],[C]],".",Tabela813[[#This Row],[O]],".",Tabela813[[#This Row],[E]],".",Tabela813[[#This Row],[D1]],".",Tabela813[[#This Row],[D2]],".",Tabela813[[#This Row],[D3]],".",Tabela813[[#This Row],[T]],".",Tabela813[[#This Row],[D4]]),"")</f>
        <v>1.9.2.2.06.4.6.00</v>
      </c>
      <c r="L1324" s="1" t="s">
        <v>4288</v>
      </c>
      <c r="M1324" s="21" t="str">
        <f t="shared" si="20"/>
        <v>A</v>
      </c>
      <c r="N1324" s="21">
        <f>IF(VALUE(Tabela813[[#This Row],[RED]]) &gt; 0,1,0) + IF(VALUE(J1324)&gt;0,8,IF(VALUE(I1324)&gt;0,7,IF(VALUE(H1324)&gt;0,6,IF(VALUE(G1324)&gt;0,5,IF(VALUE(F1324)&gt;0,4,IF(VALUE(E1324)&gt;0,3,IF(VALUE(D1324)&gt;0,2,1)))))))</f>
        <v>7</v>
      </c>
      <c r="O1324" s="26" t="s">
        <v>51</v>
      </c>
      <c r="P1324" s="1" t="s">
        <v>4257</v>
      </c>
      <c r="Q1324" s="1"/>
      <c r="R1324" s="21"/>
      <c r="S1324" s="7" t="str">
        <f>Tabela813[[#This Row],[NR]]&amp;" - "&amp;Tabela813[[#This Row],[Especificação]]</f>
        <v>1.9.2.2.06.4.6.00 - Restituição de Despesas Financeiras de Exercícios Anteriores - Juros de Mora</v>
      </c>
      <c r="T1324" s="7" t="str">
        <f>Tabela813[[#This Row],[NR]]&amp;" - "&amp;Tabela813[[#This Row],[Especificação]]</f>
        <v>1.9.2.2.06.4.6.00 - Restituição de Despesas Financeiras de Exercícios Anteriores - Juros de Mora</v>
      </c>
      <c r="U1324" s="7" t="str">
        <f>Tabela813[[#This Row],[NR]]&amp; " - "&amp;Tabela813[[#This Row],[Especificação]]</f>
        <v>1.9.2.2.06.4.6.00 - Restituição de Despesas Financeiras de Exercícios Anteriores - Juros de Mora</v>
      </c>
    </row>
    <row r="1325" spans="1:21" ht="30" x14ac:dyDescent="0.25">
      <c r="A1325" s="84"/>
      <c r="B1325" s="73"/>
      <c r="C1325" s="26" t="s">
        <v>1558</v>
      </c>
      <c r="D1325" s="26" t="s">
        <v>1570</v>
      </c>
      <c r="E1325" s="26" t="s">
        <v>1567</v>
      </c>
      <c r="F1325" s="26" t="s">
        <v>1567</v>
      </c>
      <c r="G1325" s="26" t="s">
        <v>1575</v>
      </c>
      <c r="H1325" s="26" t="s">
        <v>1568</v>
      </c>
      <c r="I1325" s="26" t="s">
        <v>1565</v>
      </c>
      <c r="J1325" s="26" t="s">
        <v>1564</v>
      </c>
      <c r="K1325" s="21" t="str">
        <f>IF(Tabela813[[#This Row],[C]]&lt;&gt;"",IF(Tabela813[[#This Row],[RED]]&lt;&gt;"",(Tabela813[[#This Row],[RED]] &amp; "."),"") &amp; CONCATENATE(Tabela813[[#This Row],[C]],".",Tabela813[[#This Row],[O]],".",Tabela813[[#This Row],[E]],".",Tabela813[[#This Row],[D1]],".",Tabela813[[#This Row],[D2]],".",Tabela813[[#This Row],[D3]],".",Tabela813[[#This Row],[T]],".",Tabela813[[#This Row],[D4]]),"")</f>
        <v>1.9.2.2.06.4.7.00</v>
      </c>
      <c r="L1325" s="1" t="s">
        <v>4345</v>
      </c>
      <c r="M1325" s="21" t="str">
        <f t="shared" si="20"/>
        <v>A</v>
      </c>
      <c r="N1325" s="21">
        <f>IF(VALUE(Tabela813[[#This Row],[RED]]) &gt; 0,1,0) + IF(VALUE(J1325)&gt;0,8,IF(VALUE(I1325)&gt;0,7,IF(VALUE(H1325)&gt;0,6,IF(VALUE(G1325)&gt;0,5,IF(VALUE(F1325)&gt;0,4,IF(VALUE(E1325)&gt;0,3,IF(VALUE(D1325)&gt;0,2,1)))))))</f>
        <v>7</v>
      </c>
      <c r="O1325" s="26" t="s">
        <v>51</v>
      </c>
      <c r="P1325" s="1" t="s">
        <v>4257</v>
      </c>
      <c r="Q1325" s="1"/>
      <c r="R1325" s="21"/>
      <c r="S1325" s="7" t="str">
        <f>Tabela813[[#This Row],[NR]]&amp;" - "&amp;Tabela813[[#This Row],[Especificação]]</f>
        <v>1.9.2.2.06.4.7.00 - Restituição de Despesas Financeiras de Exercícios Anteriores - Multas da Dívida Ativa</v>
      </c>
      <c r="T1325" s="7" t="str">
        <f>Tabela813[[#This Row],[NR]]&amp;" - "&amp;Tabela813[[#This Row],[Especificação]]</f>
        <v>1.9.2.2.06.4.7.00 - Restituição de Despesas Financeiras de Exercícios Anteriores - Multas da Dívida Ativa</v>
      </c>
      <c r="U1325" s="7" t="str">
        <f>Tabela813[[#This Row],[NR]]&amp; " - "&amp;Tabela813[[#This Row],[Especificação]]</f>
        <v>1.9.2.2.06.4.7.00 - Restituição de Despesas Financeiras de Exercícios Anteriores - Multas da Dívida Ativa</v>
      </c>
    </row>
    <row r="1326" spans="1:21" ht="30" x14ac:dyDescent="0.25">
      <c r="A1326" s="84"/>
      <c r="B1326" s="73"/>
      <c r="C1326" s="26" t="s">
        <v>1558</v>
      </c>
      <c r="D1326" s="26" t="s">
        <v>1570</v>
      </c>
      <c r="E1326" s="26" t="s">
        <v>1567</v>
      </c>
      <c r="F1326" s="26" t="s">
        <v>1567</v>
      </c>
      <c r="G1326" s="26" t="s">
        <v>1575</v>
      </c>
      <c r="H1326" s="26" t="s">
        <v>1568</v>
      </c>
      <c r="I1326" s="26" t="s">
        <v>1566</v>
      </c>
      <c r="J1326" s="26" t="s">
        <v>1564</v>
      </c>
      <c r="K1326" s="21" t="str">
        <f>IF(Tabela813[[#This Row],[C]]&lt;&gt;"",IF(Tabela813[[#This Row],[RED]]&lt;&gt;"",(Tabela813[[#This Row],[RED]] &amp; "."),"") &amp; CONCATENATE(Tabela813[[#This Row],[C]],".",Tabela813[[#This Row],[O]],".",Tabela813[[#This Row],[E]],".",Tabela813[[#This Row],[D1]],".",Tabela813[[#This Row],[D2]],".",Tabela813[[#This Row],[D3]],".",Tabela813[[#This Row],[T]],".",Tabela813[[#This Row],[D4]]),"")</f>
        <v>1.9.2.2.06.4.8.00</v>
      </c>
      <c r="L1326" s="1" t="s">
        <v>4289</v>
      </c>
      <c r="M1326" s="21" t="str">
        <f t="shared" si="20"/>
        <v>A</v>
      </c>
      <c r="N1326" s="21">
        <f>IF(VALUE(Tabela813[[#This Row],[RED]]) &gt; 0,1,0) + IF(VALUE(J1326)&gt;0,8,IF(VALUE(I1326)&gt;0,7,IF(VALUE(H1326)&gt;0,6,IF(VALUE(G1326)&gt;0,5,IF(VALUE(F1326)&gt;0,4,IF(VALUE(E1326)&gt;0,3,IF(VALUE(D1326)&gt;0,2,1)))))))</f>
        <v>7</v>
      </c>
      <c r="O1326" s="26" t="s">
        <v>51</v>
      </c>
      <c r="P1326" s="1" t="s">
        <v>4257</v>
      </c>
      <c r="Q1326" s="1"/>
      <c r="R1326" s="21"/>
      <c r="S1326" s="7" t="str">
        <f>Tabela813[[#This Row],[NR]]&amp;" - "&amp;Tabela813[[#This Row],[Especificação]]</f>
        <v>1.9.2.2.06.4.8.00 - Restituição de Despesas Financeiras de Exercícios Anteriores - Juros de Mora da Dívida Ativa</v>
      </c>
      <c r="T1326" s="7" t="str">
        <f>Tabela813[[#This Row],[NR]]&amp;" - "&amp;Tabela813[[#This Row],[Especificação]]</f>
        <v>1.9.2.2.06.4.8.00 - Restituição de Despesas Financeiras de Exercícios Anteriores - Juros de Mora da Dívida Ativa</v>
      </c>
      <c r="U1326" s="7" t="str">
        <f>Tabela813[[#This Row],[NR]]&amp; " - "&amp;Tabela813[[#This Row],[Especificação]]</f>
        <v>1.9.2.2.06.4.8.00 - Restituição de Despesas Financeiras de Exercícios Anteriores - Juros de Mora da Dívida Ativa</v>
      </c>
    </row>
    <row r="1327" spans="1:21" ht="45" x14ac:dyDescent="0.25">
      <c r="A1327" s="84"/>
      <c r="B1327" s="73"/>
      <c r="C1327" s="26" t="s">
        <v>1558</v>
      </c>
      <c r="D1327" s="26" t="s">
        <v>1570</v>
      </c>
      <c r="E1327" s="26" t="s">
        <v>1567</v>
      </c>
      <c r="F1327" s="26" t="s">
        <v>1567</v>
      </c>
      <c r="G1327" s="26" t="s">
        <v>1578</v>
      </c>
      <c r="H1327" s="26" t="s">
        <v>1561</v>
      </c>
      <c r="I1327" s="26" t="s">
        <v>1561</v>
      </c>
      <c r="J1327" s="26" t="s">
        <v>1564</v>
      </c>
      <c r="K1327" s="21" t="str">
        <f>IF(Tabela813[[#This Row],[C]]&lt;&gt;"",IF(Tabela813[[#This Row],[RED]]&lt;&gt;"",(Tabela813[[#This Row],[RED]] &amp; "."),"") &amp; CONCATENATE(Tabela813[[#This Row],[C]],".",Tabela813[[#This Row],[O]],".",Tabela813[[#This Row],[E]],".",Tabela813[[#This Row],[D1]],".",Tabela813[[#This Row],[D2]],".",Tabela813[[#This Row],[D3]],".",Tabela813[[#This Row],[T]],".",Tabela813[[#This Row],[D4]]),"")</f>
        <v>1.9.2.2.09.0.0.00</v>
      </c>
      <c r="L1327" s="1" t="s">
        <v>4704</v>
      </c>
      <c r="M1327" s="21" t="str">
        <f t="shared" si="20"/>
        <v>S</v>
      </c>
      <c r="N1327" s="21">
        <f>IF(VALUE(Tabela813[[#This Row],[RED]]) &gt; 0,1,0) + IF(VALUE(J1327)&gt;0,8,IF(VALUE(I1327)&gt;0,7,IF(VALUE(H1327)&gt;0,6,IF(VALUE(G1327)&gt;0,5,IF(VALUE(F1327)&gt;0,4,IF(VALUE(E1327)&gt;0,3,IF(VALUE(D1327)&gt;0,2,1)))))))</f>
        <v>5</v>
      </c>
      <c r="O1327" s="26" t="s">
        <v>51</v>
      </c>
      <c r="P1327" s="1" t="s">
        <v>548</v>
      </c>
      <c r="Q1327" s="1"/>
      <c r="R1327" s="21" t="s">
        <v>79</v>
      </c>
      <c r="S1327" s="7" t="str">
        <f>Tabela813[[#This Row],[NR]]&amp;" - "&amp;Tabela813[[#This Row],[Especificação]]</f>
        <v>1.9.2.2.09.0.0.00 - Restituição de Recursos de Fomento e de Subvenções Financeiras</v>
      </c>
      <c r="T1327" s="7" t="str">
        <f>Tabela813[[#This Row],[NR]]&amp;" - "&amp;Tabela813[[#This Row],[Especificação]]</f>
        <v>1.9.2.2.09.0.0.00 - Restituição de Recursos de Fomento e de Subvenções Financeiras</v>
      </c>
      <c r="U1327" s="7" t="str">
        <f>Tabela813[[#This Row],[NR]]&amp; " - "&amp;Tabela813[[#This Row],[Especificação]]</f>
        <v>1.9.2.2.09.0.0.00 - Restituição de Recursos de Fomento e de Subvenções Financeiras</v>
      </c>
    </row>
    <row r="1328" spans="1:21" ht="45" x14ac:dyDescent="0.25">
      <c r="A1328" s="84"/>
      <c r="B1328" s="73"/>
      <c r="C1328" s="26" t="s">
        <v>1558</v>
      </c>
      <c r="D1328" s="26" t="s">
        <v>1570</v>
      </c>
      <c r="E1328" s="26" t="s">
        <v>1567</v>
      </c>
      <c r="F1328" s="26" t="s">
        <v>1567</v>
      </c>
      <c r="G1328" s="26" t="s">
        <v>1578</v>
      </c>
      <c r="H1328" s="26" t="s">
        <v>1561</v>
      </c>
      <c r="I1328" s="26" t="s">
        <v>1558</v>
      </c>
      <c r="J1328" s="26" t="s">
        <v>1564</v>
      </c>
      <c r="K1328" s="21" t="str">
        <f>IF(Tabela813[[#This Row],[C]]&lt;&gt;"",IF(Tabela813[[#This Row],[RED]]&lt;&gt;"",(Tabela813[[#This Row],[RED]] &amp; "."),"") &amp; CONCATENATE(Tabela813[[#This Row],[C]],".",Tabela813[[#This Row],[O]],".",Tabela813[[#This Row],[E]],".",Tabela813[[#This Row],[D1]],".",Tabela813[[#This Row],[D2]],".",Tabela813[[#This Row],[D3]],".",Tabela813[[#This Row],[T]],".",Tabela813[[#This Row],[D4]]),"")</f>
        <v>1.9.2.2.09.0.1.00</v>
      </c>
      <c r="L1328" s="1" t="s">
        <v>6575</v>
      </c>
      <c r="M1328" s="21" t="str">
        <f t="shared" si="20"/>
        <v>A</v>
      </c>
      <c r="N1328" s="21">
        <f>IF(VALUE(Tabela813[[#This Row],[RED]]) &gt; 0,1,0) + IF(VALUE(J1328)&gt;0,8,IF(VALUE(I1328)&gt;0,7,IF(VALUE(H1328)&gt;0,6,IF(VALUE(G1328)&gt;0,5,IF(VALUE(F1328)&gt;0,4,IF(VALUE(E1328)&gt;0,3,IF(VALUE(D1328)&gt;0,2,1)))))))</f>
        <v>7</v>
      </c>
      <c r="O1328" s="26" t="s">
        <v>51</v>
      </c>
      <c r="P1328" s="1" t="s">
        <v>548</v>
      </c>
      <c r="Q1328" s="1"/>
      <c r="R1328" s="21" t="s">
        <v>79</v>
      </c>
      <c r="S1328" s="7" t="str">
        <f>Tabela813[[#This Row],[NR]]&amp;" - "&amp;Tabela813[[#This Row],[Especificação]]</f>
        <v>1.9.2.2.09.0.1.00 - Restituição de Recursos de Fomento e de Subvenções Financeiras - Principal</v>
      </c>
      <c r="T1328" s="7" t="str">
        <f>Tabela813[[#This Row],[NR]]&amp;" - "&amp;Tabela813[[#This Row],[Especificação]]</f>
        <v>1.9.2.2.09.0.1.00 - Restituição de Recursos de Fomento e de Subvenções Financeiras - Principal</v>
      </c>
      <c r="U1328" s="7" t="str">
        <f>Tabela813[[#This Row],[NR]]&amp; " - "&amp;Tabela813[[#This Row],[Especificação]]</f>
        <v>1.9.2.2.09.0.1.00 - Restituição de Recursos de Fomento e de Subvenções Financeiras - Principal</v>
      </c>
    </row>
    <row r="1329" spans="1:21" ht="60" x14ac:dyDescent="0.25">
      <c r="A1329" s="84"/>
      <c r="B1329" s="73"/>
      <c r="C1329" s="26" t="s">
        <v>1558</v>
      </c>
      <c r="D1329" s="26" t="s">
        <v>1570</v>
      </c>
      <c r="E1329" s="26" t="s">
        <v>1567</v>
      </c>
      <c r="F1329" s="26" t="s">
        <v>1567</v>
      </c>
      <c r="G1329" s="26" t="s">
        <v>1579</v>
      </c>
      <c r="H1329" s="26" t="s">
        <v>1561</v>
      </c>
      <c r="I1329" s="26" t="s">
        <v>1561</v>
      </c>
      <c r="J1329" s="26" t="s">
        <v>1564</v>
      </c>
      <c r="K1329" s="21" t="str">
        <f>IF(Tabela813[[#This Row],[C]]&lt;&gt;"",IF(Tabela813[[#This Row],[RED]]&lt;&gt;"",(Tabela813[[#This Row],[RED]] &amp; "."),"") &amp; CONCATENATE(Tabela813[[#This Row],[C]],".",Tabela813[[#This Row],[O]],".",Tabela813[[#This Row],[E]],".",Tabela813[[#This Row],[D1]],".",Tabela813[[#This Row],[D2]],".",Tabela813[[#This Row],[D3]],".",Tabela813[[#This Row],[T]],".",Tabela813[[#This Row],[D4]]),"")</f>
        <v>1.9.2.2.10.0.0.00</v>
      </c>
      <c r="L1329" s="27" t="s">
        <v>549</v>
      </c>
      <c r="M1329" s="21" t="str">
        <f t="shared" si="20"/>
        <v>S</v>
      </c>
      <c r="N1329" s="21">
        <f>IF(VALUE(Tabela813[[#This Row],[RED]]) &gt; 0,1,0) + IF(VALUE(J1329)&gt;0,8,IF(VALUE(I1329)&gt;0,7,IF(VALUE(H1329)&gt;0,6,IF(VALUE(G1329)&gt;0,5,IF(VALUE(F1329)&gt;0,4,IF(VALUE(E1329)&gt;0,3,IF(VALUE(D1329)&gt;0,2,1)))))))</f>
        <v>5</v>
      </c>
      <c r="O1329" s="26" t="s">
        <v>51</v>
      </c>
      <c r="P1329" s="1" t="s">
        <v>550</v>
      </c>
      <c r="Q1329" s="1"/>
      <c r="R1329" s="21"/>
      <c r="S1329" s="7" t="str">
        <f>Tabela813[[#This Row],[NR]]&amp;" - "&amp;Tabela813[[#This Row],[Especificação]]</f>
        <v>1.9.2.2.10.0.0.00 - Restituição Decorrente da Não Aplicação de Incentivos Fiscais</v>
      </c>
      <c r="T1329" s="7" t="str">
        <f>Tabela813[[#This Row],[NR]]&amp;" - "&amp;Tabela813[[#This Row],[Especificação]]</f>
        <v>1.9.2.2.10.0.0.00 - Restituição Decorrente da Não Aplicação de Incentivos Fiscais</v>
      </c>
      <c r="U1329" s="7" t="str">
        <f>Tabela813[[#This Row],[NR]]&amp; " - "&amp;Tabela813[[#This Row],[Especificação]]</f>
        <v>1.9.2.2.10.0.0.00 - Restituição Decorrente da Não Aplicação de Incentivos Fiscais</v>
      </c>
    </row>
    <row r="1330" spans="1:21" ht="60" x14ac:dyDescent="0.25">
      <c r="A1330" s="84"/>
      <c r="B1330" s="73"/>
      <c r="C1330" s="26" t="s">
        <v>1558</v>
      </c>
      <c r="D1330" s="26" t="s">
        <v>1570</v>
      </c>
      <c r="E1330" s="26" t="s">
        <v>1567</v>
      </c>
      <c r="F1330" s="26" t="s">
        <v>1567</v>
      </c>
      <c r="G1330" s="26" t="s">
        <v>1579</v>
      </c>
      <c r="H1330" s="26" t="s">
        <v>1558</v>
      </c>
      <c r="I1330" s="26" t="s">
        <v>1561</v>
      </c>
      <c r="J1330" s="26" t="s">
        <v>1564</v>
      </c>
      <c r="K1330" s="21" t="str">
        <f>IF(Tabela813[[#This Row],[C]]&lt;&gt;"",IF(Tabela813[[#This Row],[RED]]&lt;&gt;"",(Tabela813[[#This Row],[RED]] &amp; "."),"") &amp; CONCATENATE(Tabela813[[#This Row],[C]],".",Tabela813[[#This Row],[O]],".",Tabela813[[#This Row],[E]],".",Tabela813[[#This Row],[D1]],".",Tabela813[[#This Row],[D2]],".",Tabela813[[#This Row],[D3]],".",Tabela813[[#This Row],[T]],".",Tabela813[[#This Row],[D4]]),"")</f>
        <v>1.9.2.2.10.1.0.00</v>
      </c>
      <c r="L1330" s="27" t="s">
        <v>551</v>
      </c>
      <c r="M1330" s="21" t="str">
        <f t="shared" si="20"/>
        <v>S</v>
      </c>
      <c r="N1330" s="21">
        <f>IF(VALUE(Tabela813[[#This Row],[RED]]) &gt; 0,1,0) + IF(VALUE(J1330)&gt;0,8,IF(VALUE(I1330)&gt;0,7,IF(VALUE(H1330)&gt;0,6,IF(VALUE(G1330)&gt;0,5,IF(VALUE(F1330)&gt;0,4,IF(VALUE(E1330)&gt;0,3,IF(VALUE(D1330)&gt;0,2,1)))))))</f>
        <v>6</v>
      </c>
      <c r="O1330" s="26" t="s">
        <v>51</v>
      </c>
      <c r="P1330" s="1" t="s">
        <v>552</v>
      </c>
      <c r="Q1330" s="1"/>
      <c r="R1330" s="21"/>
      <c r="S1330" s="7" t="str">
        <f>Tabela813[[#This Row],[NR]]&amp;" - "&amp;Tabela813[[#This Row],[Especificação]]</f>
        <v>1.9.2.2.10.1.0.00 - Restituição Decorrente da Não Aplicação de Incentivos Fiscais Relativos à Lei Rouanet</v>
      </c>
      <c r="T1330" s="7" t="str">
        <f>Tabela813[[#This Row],[NR]]&amp;" - "&amp;Tabela813[[#This Row],[Especificação]]</f>
        <v>1.9.2.2.10.1.0.00 - Restituição Decorrente da Não Aplicação de Incentivos Fiscais Relativos à Lei Rouanet</v>
      </c>
      <c r="U1330" s="7" t="str">
        <f>Tabela813[[#This Row],[NR]]&amp; " - "&amp;Tabela813[[#This Row],[Especificação]]</f>
        <v>1.9.2.2.10.1.0.00 - Restituição Decorrente da Não Aplicação de Incentivos Fiscais Relativos à Lei Rouanet</v>
      </c>
    </row>
    <row r="1331" spans="1:21" ht="60" x14ac:dyDescent="0.25">
      <c r="A1331" s="84"/>
      <c r="B1331" s="73"/>
      <c r="C1331" s="26" t="s">
        <v>1558</v>
      </c>
      <c r="D1331" s="26" t="s">
        <v>1570</v>
      </c>
      <c r="E1331" s="26" t="s">
        <v>1567</v>
      </c>
      <c r="F1331" s="26" t="s">
        <v>1567</v>
      </c>
      <c r="G1331" s="26" t="s">
        <v>1579</v>
      </c>
      <c r="H1331" s="26" t="s">
        <v>1558</v>
      </c>
      <c r="I1331" s="26" t="s">
        <v>1558</v>
      </c>
      <c r="J1331" s="26" t="s">
        <v>1564</v>
      </c>
      <c r="K1331" s="21" t="str">
        <f>IF(Tabela813[[#This Row],[C]]&lt;&gt;"",IF(Tabela813[[#This Row],[RED]]&lt;&gt;"",(Tabela813[[#This Row],[RED]] &amp; "."),"") &amp; CONCATENATE(Tabela813[[#This Row],[C]],".",Tabela813[[#This Row],[O]],".",Tabela813[[#This Row],[E]],".",Tabela813[[#This Row],[D1]],".",Tabela813[[#This Row],[D2]],".",Tabela813[[#This Row],[D3]],".",Tabela813[[#This Row],[T]],".",Tabela813[[#This Row],[D4]]),"")</f>
        <v>1.9.2.2.10.1.1.00</v>
      </c>
      <c r="L1331" s="27" t="s">
        <v>3377</v>
      </c>
      <c r="M1331" s="21" t="str">
        <f t="shared" si="20"/>
        <v>A</v>
      </c>
      <c r="N1331" s="21">
        <f>IF(VALUE(Tabela813[[#This Row],[RED]]) &gt; 0,1,0) + IF(VALUE(J1331)&gt;0,8,IF(VALUE(I1331)&gt;0,7,IF(VALUE(H1331)&gt;0,6,IF(VALUE(G1331)&gt;0,5,IF(VALUE(F1331)&gt;0,4,IF(VALUE(E1331)&gt;0,3,IF(VALUE(D1331)&gt;0,2,1)))))))</f>
        <v>7</v>
      </c>
      <c r="O1331" s="26" t="s">
        <v>51</v>
      </c>
      <c r="P1331" s="1" t="s">
        <v>550</v>
      </c>
      <c r="Q1331" s="1"/>
      <c r="R1331" s="21"/>
      <c r="S1331" s="7" t="str">
        <f>Tabela813[[#This Row],[NR]]&amp;" - "&amp;Tabela813[[#This Row],[Especificação]]</f>
        <v>1.9.2.2.10.1.1.00 - Restituição Decorrente da Não Aplicação de Incentivos Fiscais Relativos à Lei Rouanet - Principal</v>
      </c>
      <c r="T1331" s="7" t="str">
        <f>Tabela813[[#This Row],[NR]]&amp;" - "&amp;Tabela813[[#This Row],[Especificação]]</f>
        <v>1.9.2.2.10.1.1.00 - Restituição Decorrente da Não Aplicação de Incentivos Fiscais Relativos à Lei Rouanet - Principal</v>
      </c>
      <c r="U1331" s="7" t="str">
        <f>Tabela813[[#This Row],[NR]]&amp; " - "&amp;Tabela813[[#This Row],[Especificação]]</f>
        <v>1.9.2.2.10.1.1.00 - Restituição Decorrente da Não Aplicação de Incentivos Fiscais Relativos à Lei Rouanet - Principal</v>
      </c>
    </row>
    <row r="1332" spans="1:21" ht="60" x14ac:dyDescent="0.25">
      <c r="A1332" s="84"/>
      <c r="B1332" s="73"/>
      <c r="C1332" s="26" t="s">
        <v>1558</v>
      </c>
      <c r="D1332" s="26" t="s">
        <v>1570</v>
      </c>
      <c r="E1332" s="26" t="s">
        <v>1567</v>
      </c>
      <c r="F1332" s="26" t="s">
        <v>1567</v>
      </c>
      <c r="G1332" s="26" t="s">
        <v>1579</v>
      </c>
      <c r="H1332" s="26" t="s">
        <v>1558</v>
      </c>
      <c r="I1332" s="26" t="s">
        <v>1567</v>
      </c>
      <c r="J1332" s="26" t="s">
        <v>1564</v>
      </c>
      <c r="K1332" s="21" t="str">
        <f>IF(Tabela813[[#This Row],[C]]&lt;&gt;"",IF(Tabela813[[#This Row],[RED]]&lt;&gt;"",(Tabela813[[#This Row],[RED]] &amp; "."),"") &amp; CONCATENATE(Tabela813[[#This Row],[C]],".",Tabela813[[#This Row],[O]],".",Tabela813[[#This Row],[E]],".",Tabela813[[#This Row],[D1]],".",Tabela813[[#This Row],[D2]],".",Tabela813[[#This Row],[D3]],".",Tabela813[[#This Row],[T]],".",Tabela813[[#This Row],[D4]]),"")</f>
        <v>1.9.2.2.10.1.2.00</v>
      </c>
      <c r="L1332" s="27" t="s">
        <v>3912</v>
      </c>
      <c r="M1332" s="21" t="str">
        <f t="shared" si="20"/>
        <v>A</v>
      </c>
      <c r="N1332" s="21">
        <f>IF(VALUE(Tabela813[[#This Row],[RED]]) &gt; 0,1,0) + IF(VALUE(J1332)&gt;0,8,IF(VALUE(I1332)&gt;0,7,IF(VALUE(H1332)&gt;0,6,IF(VALUE(G1332)&gt;0,5,IF(VALUE(F1332)&gt;0,4,IF(VALUE(E1332)&gt;0,3,IF(VALUE(D1332)&gt;0,2,1)))))))</f>
        <v>7</v>
      </c>
      <c r="O1332" s="26" t="s">
        <v>51</v>
      </c>
      <c r="P1332" s="1" t="s">
        <v>550</v>
      </c>
      <c r="Q1332" s="1"/>
      <c r="R1332" s="21"/>
      <c r="S1332" s="7" t="str">
        <f>Tabela813[[#This Row],[NR]]&amp;" - "&amp;Tabela813[[#This Row],[Especificação]]</f>
        <v>1.9.2.2.10.1.2.00 - Restituição Decorrente da Não Aplicação de Incentivos Fiscais Relativos à Lei Rouanet - Multas e Juros de Mora</v>
      </c>
      <c r="T1332" s="7" t="str">
        <f>Tabela813[[#This Row],[NR]]&amp;" - "&amp;Tabela813[[#This Row],[Especificação]]</f>
        <v>1.9.2.2.10.1.2.00 - Restituição Decorrente da Não Aplicação de Incentivos Fiscais Relativos à Lei Rouanet - Multas e Juros de Mora</v>
      </c>
      <c r="U1332" s="7" t="str">
        <f>Tabela813[[#This Row],[NR]]&amp; " - "&amp;Tabela813[[#This Row],[Especificação]]</f>
        <v>1.9.2.2.10.1.2.00 - Restituição Decorrente da Não Aplicação de Incentivos Fiscais Relativos à Lei Rouanet - Multas e Juros de Mora</v>
      </c>
    </row>
    <row r="1333" spans="1:21" ht="60" x14ac:dyDescent="0.25">
      <c r="A1333" s="84"/>
      <c r="B1333" s="73"/>
      <c r="C1333" s="26" t="s">
        <v>1558</v>
      </c>
      <c r="D1333" s="26" t="s">
        <v>1570</v>
      </c>
      <c r="E1333" s="26" t="s">
        <v>1567</v>
      </c>
      <c r="F1333" s="26" t="s">
        <v>1567</v>
      </c>
      <c r="G1333" s="26" t="s">
        <v>1579</v>
      </c>
      <c r="H1333" s="26" t="s">
        <v>1558</v>
      </c>
      <c r="I1333" s="26" t="s">
        <v>1569</v>
      </c>
      <c r="J1333" s="26" t="s">
        <v>1564</v>
      </c>
      <c r="K1333" s="21" t="str">
        <f>IF(Tabela813[[#This Row],[C]]&lt;&gt;"",IF(Tabela813[[#This Row],[RED]]&lt;&gt;"",(Tabela813[[#This Row],[RED]] &amp; "."),"") &amp; CONCATENATE(Tabela813[[#This Row],[C]],".",Tabela813[[#This Row],[O]],".",Tabela813[[#This Row],[E]],".",Tabela813[[#This Row],[D1]],".",Tabela813[[#This Row],[D2]],".",Tabela813[[#This Row],[D3]],".",Tabela813[[#This Row],[T]],".",Tabela813[[#This Row],[D4]]),"")</f>
        <v>1.9.2.2.10.1.5.00</v>
      </c>
      <c r="L1333" s="27" t="s">
        <v>3378</v>
      </c>
      <c r="M1333" s="21" t="str">
        <f t="shared" si="20"/>
        <v>A</v>
      </c>
      <c r="N1333" s="21">
        <f>IF(VALUE(Tabela813[[#This Row],[RED]]) &gt; 0,1,0) + IF(VALUE(J1333)&gt;0,8,IF(VALUE(I1333)&gt;0,7,IF(VALUE(H1333)&gt;0,6,IF(VALUE(G1333)&gt;0,5,IF(VALUE(F1333)&gt;0,4,IF(VALUE(E1333)&gt;0,3,IF(VALUE(D1333)&gt;0,2,1)))))))</f>
        <v>7</v>
      </c>
      <c r="O1333" s="26" t="s">
        <v>51</v>
      </c>
      <c r="P1333" s="1" t="s">
        <v>550</v>
      </c>
      <c r="Q1333" s="1"/>
      <c r="R1333" s="21"/>
      <c r="S1333" s="7" t="str">
        <f>Tabela813[[#This Row],[NR]]&amp;" - "&amp;Tabela813[[#This Row],[Especificação]]</f>
        <v>1.9.2.2.10.1.5.00 - Restituição Decorrente da Não Aplicação de Incentivos Fiscais Relativos à Lei Rouanet - Multas</v>
      </c>
      <c r="T1333" s="7" t="str">
        <f>Tabela813[[#This Row],[NR]]&amp;" - "&amp;Tabela813[[#This Row],[Especificação]]</f>
        <v>1.9.2.2.10.1.5.00 - Restituição Decorrente da Não Aplicação de Incentivos Fiscais Relativos à Lei Rouanet - Multas</v>
      </c>
      <c r="U1333" s="7" t="str">
        <f>Tabela813[[#This Row],[NR]]&amp; " - "&amp;Tabela813[[#This Row],[Especificação]]</f>
        <v>1.9.2.2.10.1.5.00 - Restituição Decorrente da Não Aplicação de Incentivos Fiscais Relativos à Lei Rouanet - Multas</v>
      </c>
    </row>
    <row r="1334" spans="1:21" ht="60" x14ac:dyDescent="0.25">
      <c r="A1334" s="49"/>
      <c r="B1334" s="73"/>
      <c r="C1334" s="26" t="s">
        <v>1558</v>
      </c>
      <c r="D1334" s="26" t="s">
        <v>1570</v>
      </c>
      <c r="E1334" s="26" t="s">
        <v>1567</v>
      </c>
      <c r="F1334" s="26" t="s">
        <v>1567</v>
      </c>
      <c r="G1334" s="26" t="s">
        <v>1579</v>
      </c>
      <c r="H1334" s="26" t="s">
        <v>1558</v>
      </c>
      <c r="I1334" s="26" t="s">
        <v>1563</v>
      </c>
      <c r="J1334" s="26" t="s">
        <v>1564</v>
      </c>
      <c r="K1334" s="21" t="str">
        <f>IF(Tabela813[[#This Row],[C]]&lt;&gt;"",IF(Tabela813[[#This Row],[RED]]&lt;&gt;"",(Tabela813[[#This Row],[RED]] &amp; "."),"") &amp; CONCATENATE(Tabela813[[#This Row],[C]],".",Tabela813[[#This Row],[O]],".",Tabela813[[#This Row],[E]],".",Tabela813[[#This Row],[D1]],".",Tabela813[[#This Row],[D2]],".",Tabela813[[#This Row],[D3]],".",Tabela813[[#This Row],[T]],".",Tabela813[[#This Row],[D4]]),"")</f>
        <v>1.9.2.2.10.1.6.00</v>
      </c>
      <c r="L1334" s="27" t="s">
        <v>3379</v>
      </c>
      <c r="M1334" s="21" t="str">
        <f t="shared" si="20"/>
        <v>A</v>
      </c>
      <c r="N1334" s="21">
        <f>IF(VALUE(Tabela813[[#This Row],[RED]]) &gt; 0,1,0) + IF(VALUE(J1334)&gt;0,8,IF(VALUE(I1334)&gt;0,7,IF(VALUE(H1334)&gt;0,6,IF(VALUE(G1334)&gt;0,5,IF(VALUE(F1334)&gt;0,4,IF(VALUE(E1334)&gt;0,3,IF(VALUE(D1334)&gt;0,2,1)))))))</f>
        <v>7</v>
      </c>
      <c r="O1334" s="26" t="s">
        <v>51</v>
      </c>
      <c r="P1334" s="1" t="s">
        <v>550</v>
      </c>
      <c r="Q1334" s="1"/>
      <c r="R1334" s="21"/>
      <c r="S1334" s="7" t="str">
        <f>Tabela813[[#This Row],[NR]]&amp;" - "&amp;Tabela813[[#This Row],[Especificação]]</f>
        <v>1.9.2.2.10.1.6.00 - Restituição Decorrente da Não Aplicação de Incentivos Fiscais Relativos à Lei Rouanet - Juros de Mora</v>
      </c>
      <c r="T1334" s="7" t="str">
        <f>Tabela813[[#This Row],[NR]]&amp;" - "&amp;Tabela813[[#This Row],[Especificação]]</f>
        <v>1.9.2.2.10.1.6.00 - Restituição Decorrente da Não Aplicação de Incentivos Fiscais Relativos à Lei Rouanet - Juros de Mora</v>
      </c>
      <c r="U1334" s="7" t="str">
        <f>Tabela813[[#This Row],[NR]]&amp; " - "&amp;Tabela813[[#This Row],[Especificação]]</f>
        <v>1.9.2.2.10.1.6.00 - Restituição Decorrente da Não Aplicação de Incentivos Fiscais Relativos à Lei Rouanet - Juros de Mora</v>
      </c>
    </row>
    <row r="1335" spans="1:21" x14ac:dyDescent="0.25">
      <c r="A1335" s="49"/>
      <c r="B1335" s="73"/>
      <c r="C1335" s="26" t="s">
        <v>1558</v>
      </c>
      <c r="D1335" s="26" t="s">
        <v>1570</v>
      </c>
      <c r="E1335" s="26" t="s">
        <v>1567</v>
      </c>
      <c r="F1335" s="26" t="s">
        <v>1567</v>
      </c>
      <c r="G1335" s="26" t="s">
        <v>1591</v>
      </c>
      <c r="H1335" s="26" t="s">
        <v>1561</v>
      </c>
      <c r="I1335" s="26" t="s">
        <v>1561</v>
      </c>
      <c r="J1335" s="26" t="s">
        <v>1564</v>
      </c>
      <c r="K1335" s="21" t="str">
        <f>IF(Tabela813[[#This Row],[C]]&lt;&gt;"",IF(Tabela813[[#This Row],[RED]]&lt;&gt;"",(Tabela813[[#This Row],[RED]] &amp; "."),"") &amp; CONCATENATE(Tabela813[[#This Row],[C]],".",Tabela813[[#This Row],[O]],".",Tabela813[[#This Row],[E]],".",Tabela813[[#This Row],[D1]],".",Tabela813[[#This Row],[D2]],".",Tabela813[[#This Row],[D3]],".",Tabela813[[#This Row],[T]],".",Tabela813[[#This Row],[D4]]),"")</f>
        <v>1.9.2.2.50.0.0.00</v>
      </c>
      <c r="L1335" s="27" t="s">
        <v>553</v>
      </c>
      <c r="M1335" s="21" t="str">
        <f t="shared" si="20"/>
        <v>S</v>
      </c>
      <c r="N1335" s="21">
        <f>IF(VALUE(Tabela813[[#This Row],[RED]]) &gt; 0,1,0) + IF(VALUE(J1335)&gt;0,8,IF(VALUE(I1335)&gt;0,7,IF(VALUE(H1335)&gt;0,6,IF(VALUE(G1335)&gt;0,5,IF(VALUE(F1335)&gt;0,4,IF(VALUE(E1335)&gt;0,3,IF(VALUE(D1335)&gt;0,2,1)))))))</f>
        <v>5</v>
      </c>
      <c r="O1335" s="26" t="s">
        <v>55</v>
      </c>
      <c r="P1335" s="1" t="s">
        <v>554</v>
      </c>
      <c r="Q1335" s="1"/>
      <c r="R1335" s="21"/>
      <c r="S1335" s="7" t="str">
        <f>Tabela813[[#This Row],[NR]]&amp;" - "&amp;Tabela813[[#This Row],[Especificação]]</f>
        <v>1.9.2.2.50.0.0.00 - Restituições de Recursos Recebidos do SUS</v>
      </c>
      <c r="T1335" s="7" t="str">
        <f>Tabela813[[#This Row],[NR]]&amp;" - "&amp;Tabela813[[#This Row],[Especificação]]</f>
        <v>1.9.2.2.50.0.0.00 - Restituições de Recursos Recebidos do SUS</v>
      </c>
      <c r="U1335" s="7" t="str">
        <f>Tabela813[[#This Row],[NR]]&amp; " - "&amp;Tabela813[[#This Row],[Especificação]]</f>
        <v>1.9.2.2.50.0.0.00 - Restituições de Recursos Recebidos do SUS</v>
      </c>
    </row>
    <row r="1336" spans="1:21" x14ac:dyDescent="0.25">
      <c r="A1336" s="84"/>
      <c r="B1336" s="73"/>
      <c r="C1336" s="26" t="s">
        <v>1558</v>
      </c>
      <c r="D1336" s="26" t="s">
        <v>1570</v>
      </c>
      <c r="E1336" s="26" t="s">
        <v>1567</v>
      </c>
      <c r="F1336" s="26" t="s">
        <v>1567</v>
      </c>
      <c r="G1336" s="26" t="s">
        <v>1591</v>
      </c>
      <c r="H1336" s="26" t="s">
        <v>1561</v>
      </c>
      <c r="I1336" s="26" t="s">
        <v>1558</v>
      </c>
      <c r="J1336" s="26" t="s">
        <v>1564</v>
      </c>
      <c r="K1336" s="21" t="str">
        <f>IF(Tabela813[[#This Row],[C]]&lt;&gt;"",IF(Tabela813[[#This Row],[RED]]&lt;&gt;"",(Tabela813[[#This Row],[RED]] &amp; "."),"") &amp; CONCATENATE(Tabela813[[#This Row],[C]],".",Tabela813[[#This Row],[O]],".",Tabela813[[#This Row],[E]],".",Tabela813[[#This Row],[D1]],".",Tabela813[[#This Row],[D2]],".",Tabela813[[#This Row],[D3]],".",Tabela813[[#This Row],[T]],".",Tabela813[[#This Row],[D4]]),"")</f>
        <v>1.9.2.2.50.0.1.00</v>
      </c>
      <c r="L1336" s="27" t="s">
        <v>1440</v>
      </c>
      <c r="M1336" s="21" t="str">
        <f t="shared" si="20"/>
        <v>A</v>
      </c>
      <c r="N1336" s="21">
        <f>IF(VALUE(Tabela813[[#This Row],[RED]]) &gt; 0,1,0) + IF(VALUE(J1336)&gt;0,8,IF(VALUE(I1336)&gt;0,7,IF(VALUE(H1336)&gt;0,6,IF(VALUE(G1336)&gt;0,5,IF(VALUE(F1336)&gt;0,4,IF(VALUE(E1336)&gt;0,3,IF(VALUE(D1336)&gt;0,2,1)))))))</f>
        <v>7</v>
      </c>
      <c r="O1336" s="26" t="s">
        <v>55</v>
      </c>
      <c r="P1336" s="1" t="s">
        <v>554</v>
      </c>
      <c r="Q1336" s="1"/>
      <c r="R1336" s="21"/>
      <c r="S1336" s="7" t="str">
        <f>Tabela813[[#This Row],[NR]]&amp;" - "&amp;Tabela813[[#This Row],[Especificação]]</f>
        <v>1.9.2.2.50.0.1.00 - Restituições de Recursos Recebidos do SUS - Principal</v>
      </c>
      <c r="T1336" s="7" t="str">
        <f>Tabela813[[#This Row],[NR]]&amp;" - "&amp;Tabela813[[#This Row],[Especificação]]</f>
        <v>1.9.2.2.50.0.1.00 - Restituições de Recursos Recebidos do SUS - Principal</v>
      </c>
      <c r="U1336" s="7" t="str">
        <f>Tabela813[[#This Row],[NR]]&amp; " - "&amp;Tabela813[[#This Row],[Especificação]]</f>
        <v>1.9.2.2.50.0.1.00 - Restituições de Recursos Recebidos do SUS - Principal</v>
      </c>
    </row>
    <row r="1337" spans="1:21" x14ac:dyDescent="0.25">
      <c r="A1337" s="84"/>
      <c r="B1337" s="73"/>
      <c r="C1337" s="26" t="s">
        <v>1558</v>
      </c>
      <c r="D1337" s="26" t="s">
        <v>1570</v>
      </c>
      <c r="E1337" s="26" t="s">
        <v>1567</v>
      </c>
      <c r="F1337" s="26" t="s">
        <v>1567</v>
      </c>
      <c r="G1337" s="26" t="s">
        <v>1591</v>
      </c>
      <c r="H1337" s="26" t="s">
        <v>1561</v>
      </c>
      <c r="I1337" s="26" t="s">
        <v>1567</v>
      </c>
      <c r="J1337" s="26" t="s">
        <v>1564</v>
      </c>
      <c r="K1337" s="21" t="str">
        <f>IF(Tabela813[[#This Row],[C]]&lt;&gt;"",IF(Tabela813[[#This Row],[RED]]&lt;&gt;"",(Tabela813[[#This Row],[RED]] &amp; "."),"") &amp; CONCATENATE(Tabela813[[#This Row],[C]],".",Tabela813[[#This Row],[O]],".",Tabela813[[#This Row],[E]],".",Tabela813[[#This Row],[D1]],".",Tabela813[[#This Row],[D2]],".",Tabela813[[#This Row],[D3]],".",Tabela813[[#This Row],[T]],".",Tabela813[[#This Row],[D4]]),"")</f>
        <v>1.9.2.2.50.0.2.00</v>
      </c>
      <c r="L1337" s="27" t="s">
        <v>1441</v>
      </c>
      <c r="M1337" s="21" t="str">
        <f t="shared" si="20"/>
        <v>A</v>
      </c>
      <c r="N1337" s="21">
        <f>IF(VALUE(Tabela813[[#This Row],[RED]]) &gt; 0,1,0) + IF(VALUE(J1337)&gt;0,8,IF(VALUE(I1337)&gt;0,7,IF(VALUE(H1337)&gt;0,6,IF(VALUE(G1337)&gt;0,5,IF(VALUE(F1337)&gt;0,4,IF(VALUE(E1337)&gt;0,3,IF(VALUE(D1337)&gt;0,2,1)))))))</f>
        <v>7</v>
      </c>
      <c r="O1337" s="26" t="s">
        <v>55</v>
      </c>
      <c r="P1337" s="1" t="s">
        <v>554</v>
      </c>
      <c r="Q1337" s="1"/>
      <c r="R1337" s="21"/>
      <c r="S1337" s="7" t="str">
        <f>Tabela813[[#This Row],[NR]]&amp;" - "&amp;Tabela813[[#This Row],[Especificação]]</f>
        <v>1.9.2.2.50.0.2.00 - Restituições de Recursos Recebidos do SUS - Multas e Juros de Mora</v>
      </c>
      <c r="T1337" s="7" t="str">
        <f>Tabela813[[#This Row],[NR]]&amp;" - "&amp;Tabela813[[#This Row],[Especificação]]</f>
        <v>1.9.2.2.50.0.2.00 - Restituições de Recursos Recebidos do SUS - Multas e Juros de Mora</v>
      </c>
      <c r="U1337" s="7" t="str">
        <f>Tabela813[[#This Row],[NR]]&amp; " - "&amp;Tabela813[[#This Row],[Especificação]]</f>
        <v>1.9.2.2.50.0.2.00 - Restituições de Recursos Recebidos do SUS - Multas e Juros de Mora</v>
      </c>
    </row>
    <row r="1338" spans="1:21" x14ac:dyDescent="0.25">
      <c r="A1338" s="84"/>
      <c r="B1338" s="73"/>
      <c r="C1338" s="26" t="s">
        <v>1558</v>
      </c>
      <c r="D1338" s="26" t="s">
        <v>1570</v>
      </c>
      <c r="E1338" s="26" t="s">
        <v>1567</v>
      </c>
      <c r="F1338" s="26" t="s">
        <v>1567</v>
      </c>
      <c r="G1338" s="26" t="s">
        <v>1591</v>
      </c>
      <c r="H1338" s="26" t="s">
        <v>1561</v>
      </c>
      <c r="I1338" s="26" t="s">
        <v>1569</v>
      </c>
      <c r="J1338" s="26" t="s">
        <v>1564</v>
      </c>
      <c r="K1338" s="21" t="str">
        <f>IF(Tabela813[[#This Row],[C]]&lt;&gt;"",IF(Tabela813[[#This Row],[RED]]&lt;&gt;"",(Tabela813[[#This Row],[RED]] &amp; "."),"") &amp; CONCATENATE(Tabela813[[#This Row],[C]],".",Tabela813[[#This Row],[O]],".",Tabela813[[#This Row],[E]],".",Tabela813[[#This Row],[D1]],".",Tabela813[[#This Row],[D2]],".",Tabela813[[#This Row],[D3]],".",Tabela813[[#This Row],[T]],".",Tabela813[[#This Row],[D4]]),"")</f>
        <v>1.9.2.2.50.0.5.00</v>
      </c>
      <c r="L1338" s="27" t="s">
        <v>1442</v>
      </c>
      <c r="M1338" s="21" t="str">
        <f t="shared" si="20"/>
        <v>A</v>
      </c>
      <c r="N1338" s="21">
        <f>IF(VALUE(Tabela813[[#This Row],[RED]]) &gt; 0,1,0) + IF(VALUE(J1338)&gt;0,8,IF(VALUE(I1338)&gt;0,7,IF(VALUE(H1338)&gt;0,6,IF(VALUE(G1338)&gt;0,5,IF(VALUE(F1338)&gt;0,4,IF(VALUE(E1338)&gt;0,3,IF(VALUE(D1338)&gt;0,2,1)))))))</f>
        <v>7</v>
      </c>
      <c r="O1338" s="26" t="s">
        <v>55</v>
      </c>
      <c r="P1338" s="1" t="s">
        <v>554</v>
      </c>
      <c r="Q1338" s="1"/>
      <c r="R1338" s="21"/>
      <c r="S1338" s="7" t="str">
        <f>Tabela813[[#This Row],[NR]]&amp;" - "&amp;Tabela813[[#This Row],[Especificação]]</f>
        <v>1.9.2.2.50.0.5.00 - Restituições de Recursos Recebidos do SUS - Multas</v>
      </c>
      <c r="T1338" s="7" t="str">
        <f>Tabela813[[#This Row],[NR]]&amp;" - "&amp;Tabela813[[#This Row],[Especificação]]</f>
        <v>1.9.2.2.50.0.5.00 - Restituições de Recursos Recebidos do SUS - Multas</v>
      </c>
      <c r="U1338" s="7" t="str">
        <f>Tabela813[[#This Row],[NR]]&amp; " - "&amp;Tabela813[[#This Row],[Especificação]]</f>
        <v>1.9.2.2.50.0.5.00 - Restituições de Recursos Recebidos do SUS - Multas</v>
      </c>
    </row>
    <row r="1339" spans="1:21" x14ac:dyDescent="0.25">
      <c r="A1339" s="84"/>
      <c r="B1339" s="73"/>
      <c r="C1339" s="26" t="s">
        <v>1558</v>
      </c>
      <c r="D1339" s="26" t="s">
        <v>1570</v>
      </c>
      <c r="E1339" s="26" t="s">
        <v>1567</v>
      </c>
      <c r="F1339" s="26" t="s">
        <v>1567</v>
      </c>
      <c r="G1339" s="26" t="s">
        <v>1591</v>
      </c>
      <c r="H1339" s="26" t="s">
        <v>1561</v>
      </c>
      <c r="I1339" s="26" t="s">
        <v>1563</v>
      </c>
      <c r="J1339" s="26" t="s">
        <v>1564</v>
      </c>
      <c r="K1339" s="21" t="str">
        <f>IF(Tabela813[[#This Row],[C]]&lt;&gt;"",IF(Tabela813[[#This Row],[RED]]&lt;&gt;"",(Tabela813[[#This Row],[RED]] &amp; "."),"") &amp; CONCATENATE(Tabela813[[#This Row],[C]],".",Tabela813[[#This Row],[O]],".",Tabela813[[#This Row],[E]],".",Tabela813[[#This Row],[D1]],".",Tabela813[[#This Row],[D2]],".",Tabela813[[#This Row],[D3]],".",Tabela813[[#This Row],[T]],".",Tabela813[[#This Row],[D4]]),"")</f>
        <v>1.9.2.2.50.0.6.00</v>
      </c>
      <c r="L1339" s="27" t="s">
        <v>1443</v>
      </c>
      <c r="M1339" s="21" t="str">
        <f t="shared" si="20"/>
        <v>A</v>
      </c>
      <c r="N1339" s="21">
        <f>IF(VALUE(Tabela813[[#This Row],[RED]]) &gt; 0,1,0) + IF(VALUE(J1339)&gt;0,8,IF(VALUE(I1339)&gt;0,7,IF(VALUE(H1339)&gt;0,6,IF(VALUE(G1339)&gt;0,5,IF(VALUE(F1339)&gt;0,4,IF(VALUE(E1339)&gt;0,3,IF(VALUE(D1339)&gt;0,2,1)))))))</f>
        <v>7</v>
      </c>
      <c r="O1339" s="26" t="s">
        <v>55</v>
      </c>
      <c r="P1339" s="1" t="s">
        <v>554</v>
      </c>
      <c r="Q1339" s="1"/>
      <c r="R1339" s="21"/>
      <c r="S1339" s="7" t="str">
        <f>Tabela813[[#This Row],[NR]]&amp;" - "&amp;Tabela813[[#This Row],[Especificação]]</f>
        <v>1.9.2.2.50.0.6.00 - Restituições de Recursos Recebidos do SUS - Juros de Mora</v>
      </c>
      <c r="T1339" s="7" t="str">
        <f>Tabela813[[#This Row],[NR]]&amp;" - "&amp;Tabela813[[#This Row],[Especificação]]</f>
        <v>1.9.2.2.50.0.6.00 - Restituições de Recursos Recebidos do SUS - Juros de Mora</v>
      </c>
      <c r="U1339" s="7" t="str">
        <f>Tabela813[[#This Row],[NR]]&amp; " - "&amp;Tabela813[[#This Row],[Especificação]]</f>
        <v>1.9.2.2.50.0.6.00 - Restituições de Recursos Recebidos do SUS - Juros de Mora</v>
      </c>
    </row>
    <row r="1340" spans="1:21" ht="30" x14ac:dyDescent="0.25">
      <c r="A1340" s="84"/>
      <c r="B1340" s="73"/>
      <c r="C1340" s="26" t="s">
        <v>1558</v>
      </c>
      <c r="D1340" s="26" t="s">
        <v>1570</v>
      </c>
      <c r="E1340" s="26" t="s">
        <v>1567</v>
      </c>
      <c r="F1340" s="26" t="s">
        <v>1567</v>
      </c>
      <c r="G1340" s="26" t="s">
        <v>1596</v>
      </c>
      <c r="H1340" s="26" t="s">
        <v>1561</v>
      </c>
      <c r="I1340" s="26" t="s">
        <v>1561</v>
      </c>
      <c r="J1340" s="26" t="s">
        <v>1564</v>
      </c>
      <c r="K1340" s="21" t="str">
        <f>IF(Tabela813[[#This Row],[C]]&lt;&gt;"",IF(Tabela813[[#This Row],[RED]]&lt;&gt;"",(Tabela813[[#This Row],[RED]] &amp; "."),"") &amp; CONCATENATE(Tabela813[[#This Row],[C]],".",Tabela813[[#This Row],[O]],".",Tabela813[[#This Row],[E]],".",Tabela813[[#This Row],[D1]],".",Tabela813[[#This Row],[D2]],".",Tabela813[[#This Row],[D3]],".",Tabela813[[#This Row],[T]],".",Tabela813[[#This Row],[D4]]),"")</f>
        <v>1.9.2.2.51.0.0.00</v>
      </c>
      <c r="L1340" s="27" t="s">
        <v>555</v>
      </c>
      <c r="M1340" s="21" t="str">
        <f t="shared" si="20"/>
        <v>S</v>
      </c>
      <c r="N1340" s="21">
        <f>IF(VALUE(Tabela813[[#This Row],[RED]]) &gt; 0,1,0) + IF(VALUE(J1340)&gt;0,8,IF(VALUE(I1340)&gt;0,7,IF(VALUE(H1340)&gt;0,6,IF(VALUE(G1340)&gt;0,5,IF(VALUE(F1340)&gt;0,4,IF(VALUE(E1340)&gt;0,3,IF(VALUE(D1340)&gt;0,2,1)))))))</f>
        <v>5</v>
      </c>
      <c r="O1340" s="26" t="s">
        <v>55</v>
      </c>
      <c r="P1340" s="1" t="s">
        <v>556</v>
      </c>
      <c r="Q1340" s="1"/>
      <c r="R1340" s="21"/>
      <c r="S1340" s="7" t="str">
        <f>Tabela813[[#This Row],[NR]]&amp;" - "&amp;Tabela813[[#This Row],[Especificação]]</f>
        <v>1.9.2.2.51.0.0.00 - Restituições de Recursos do FUNDEB</v>
      </c>
      <c r="T1340" s="7" t="str">
        <f>Tabela813[[#This Row],[NR]]&amp;" - "&amp;Tabela813[[#This Row],[Especificação]]</f>
        <v>1.9.2.2.51.0.0.00 - Restituições de Recursos do FUNDEB</v>
      </c>
      <c r="U1340" s="7" t="str">
        <f>Tabela813[[#This Row],[NR]]&amp; " - "&amp;Tabela813[[#This Row],[Especificação]]</f>
        <v>1.9.2.2.51.0.0.00 - Restituições de Recursos do FUNDEB</v>
      </c>
    </row>
    <row r="1341" spans="1:21" ht="30" x14ac:dyDescent="0.25">
      <c r="A1341" s="84"/>
      <c r="B1341" s="73"/>
      <c r="C1341" s="26" t="s">
        <v>1558</v>
      </c>
      <c r="D1341" s="26" t="s">
        <v>1570</v>
      </c>
      <c r="E1341" s="26" t="s">
        <v>1567</v>
      </c>
      <c r="F1341" s="26" t="s">
        <v>1567</v>
      </c>
      <c r="G1341" s="26" t="s">
        <v>1596</v>
      </c>
      <c r="H1341" s="26" t="s">
        <v>1561</v>
      </c>
      <c r="I1341" s="26" t="s">
        <v>1558</v>
      </c>
      <c r="J1341" s="26" t="s">
        <v>1564</v>
      </c>
      <c r="K1341" s="21" t="str">
        <f>IF(Tabela813[[#This Row],[C]]&lt;&gt;"",IF(Tabela813[[#This Row],[RED]]&lt;&gt;"",(Tabela813[[#This Row],[RED]] &amp; "."),"") &amp; CONCATENATE(Tabela813[[#This Row],[C]],".",Tabela813[[#This Row],[O]],".",Tabela813[[#This Row],[E]],".",Tabela813[[#This Row],[D1]],".",Tabela813[[#This Row],[D2]],".",Tabela813[[#This Row],[D3]],".",Tabela813[[#This Row],[T]],".",Tabela813[[#This Row],[D4]]),"")</f>
        <v>1.9.2.2.51.0.1.00</v>
      </c>
      <c r="L1341" s="27" t="s">
        <v>1444</v>
      </c>
      <c r="M1341" s="21" t="str">
        <f t="shared" si="20"/>
        <v>A</v>
      </c>
      <c r="N1341" s="21">
        <f>IF(VALUE(Tabela813[[#This Row],[RED]]) &gt; 0,1,0) + IF(VALUE(J1341)&gt;0,8,IF(VALUE(I1341)&gt;0,7,IF(VALUE(H1341)&gt;0,6,IF(VALUE(G1341)&gt;0,5,IF(VALUE(F1341)&gt;0,4,IF(VALUE(E1341)&gt;0,3,IF(VALUE(D1341)&gt;0,2,1)))))))</f>
        <v>7</v>
      </c>
      <c r="O1341" s="26" t="s">
        <v>55</v>
      </c>
      <c r="P1341" s="1" t="s">
        <v>556</v>
      </c>
      <c r="Q1341" s="1"/>
      <c r="R1341" s="21"/>
      <c r="S1341" s="7" t="str">
        <f>Tabela813[[#This Row],[NR]]&amp;" - "&amp;Tabela813[[#This Row],[Especificação]]</f>
        <v>1.9.2.2.51.0.1.00 - Restituições de Recursos do FUNDEB - Principal</v>
      </c>
      <c r="T1341" s="7" t="str">
        <f>Tabela813[[#This Row],[NR]]&amp;" - "&amp;Tabela813[[#This Row],[Especificação]]</f>
        <v>1.9.2.2.51.0.1.00 - Restituições de Recursos do FUNDEB - Principal</v>
      </c>
      <c r="U1341" s="7" t="str">
        <f>Tabela813[[#This Row],[NR]]&amp; " - "&amp;Tabela813[[#This Row],[Especificação]]</f>
        <v>1.9.2.2.51.0.1.00 - Restituições de Recursos do FUNDEB - Principal</v>
      </c>
    </row>
    <row r="1342" spans="1:21" ht="30" x14ac:dyDescent="0.25">
      <c r="A1342" s="84"/>
      <c r="B1342" s="73"/>
      <c r="C1342" s="26" t="s">
        <v>1558</v>
      </c>
      <c r="D1342" s="26" t="s">
        <v>1570</v>
      </c>
      <c r="E1342" s="26" t="s">
        <v>1567</v>
      </c>
      <c r="F1342" s="26" t="s">
        <v>1567</v>
      </c>
      <c r="G1342" s="26" t="s">
        <v>1596</v>
      </c>
      <c r="H1342" s="26" t="s">
        <v>1561</v>
      </c>
      <c r="I1342" s="26" t="s">
        <v>1567</v>
      </c>
      <c r="J1342" s="26" t="s">
        <v>1564</v>
      </c>
      <c r="K1342" s="21" t="str">
        <f>IF(Tabela813[[#This Row],[C]]&lt;&gt;"",IF(Tabela813[[#This Row],[RED]]&lt;&gt;"",(Tabela813[[#This Row],[RED]] &amp; "."),"") &amp; CONCATENATE(Tabela813[[#This Row],[C]],".",Tabela813[[#This Row],[O]],".",Tabela813[[#This Row],[E]],".",Tabela813[[#This Row],[D1]],".",Tabela813[[#This Row],[D2]],".",Tabela813[[#This Row],[D3]],".",Tabela813[[#This Row],[T]],".",Tabela813[[#This Row],[D4]]),"")</f>
        <v>1.9.2.2.51.0.2.00</v>
      </c>
      <c r="L1342" s="27" t="s">
        <v>1445</v>
      </c>
      <c r="M1342" s="21" t="str">
        <f t="shared" si="20"/>
        <v>A</v>
      </c>
      <c r="N1342" s="21">
        <f>IF(VALUE(Tabela813[[#This Row],[RED]]) &gt; 0,1,0) + IF(VALUE(J1342)&gt;0,8,IF(VALUE(I1342)&gt;0,7,IF(VALUE(H1342)&gt;0,6,IF(VALUE(G1342)&gt;0,5,IF(VALUE(F1342)&gt;0,4,IF(VALUE(E1342)&gt;0,3,IF(VALUE(D1342)&gt;0,2,1)))))))</f>
        <v>7</v>
      </c>
      <c r="O1342" s="26" t="s">
        <v>55</v>
      </c>
      <c r="P1342" s="1" t="s">
        <v>556</v>
      </c>
      <c r="Q1342" s="1"/>
      <c r="R1342" s="21"/>
      <c r="S1342" s="7" t="str">
        <f>Tabela813[[#This Row],[NR]]&amp;" - "&amp;Tabela813[[#This Row],[Especificação]]</f>
        <v>1.9.2.2.51.0.2.00 - Restituições de Recursos do FUNDEB - Multas e Juros de Mora</v>
      </c>
      <c r="T1342" s="7" t="str">
        <f>Tabela813[[#This Row],[NR]]&amp;" - "&amp;Tabela813[[#This Row],[Especificação]]</f>
        <v>1.9.2.2.51.0.2.00 - Restituições de Recursos do FUNDEB - Multas e Juros de Mora</v>
      </c>
      <c r="U1342" s="7" t="str">
        <f>Tabela813[[#This Row],[NR]]&amp; " - "&amp;Tabela813[[#This Row],[Especificação]]</f>
        <v>1.9.2.2.51.0.2.00 - Restituições de Recursos do FUNDEB - Multas e Juros de Mora</v>
      </c>
    </row>
    <row r="1343" spans="1:21" ht="30" x14ac:dyDescent="0.25">
      <c r="A1343" s="84"/>
      <c r="B1343" s="73"/>
      <c r="C1343" s="26" t="s">
        <v>1558</v>
      </c>
      <c r="D1343" s="26" t="s">
        <v>1570</v>
      </c>
      <c r="E1343" s="26" t="s">
        <v>1567</v>
      </c>
      <c r="F1343" s="26" t="s">
        <v>1567</v>
      </c>
      <c r="G1343" s="26" t="s">
        <v>1596</v>
      </c>
      <c r="H1343" s="26" t="s">
        <v>1561</v>
      </c>
      <c r="I1343" s="26" t="s">
        <v>1569</v>
      </c>
      <c r="J1343" s="26" t="s">
        <v>1564</v>
      </c>
      <c r="K1343" s="21" t="str">
        <f>IF(Tabela813[[#This Row],[C]]&lt;&gt;"",IF(Tabela813[[#This Row],[RED]]&lt;&gt;"",(Tabela813[[#This Row],[RED]] &amp; "."),"") &amp; CONCATENATE(Tabela813[[#This Row],[C]],".",Tabela813[[#This Row],[O]],".",Tabela813[[#This Row],[E]],".",Tabela813[[#This Row],[D1]],".",Tabela813[[#This Row],[D2]],".",Tabela813[[#This Row],[D3]],".",Tabela813[[#This Row],[T]],".",Tabela813[[#This Row],[D4]]),"")</f>
        <v>1.9.2.2.51.0.5.00</v>
      </c>
      <c r="L1343" s="27" t="s">
        <v>1446</v>
      </c>
      <c r="M1343" s="21" t="str">
        <f t="shared" si="20"/>
        <v>A</v>
      </c>
      <c r="N1343" s="21">
        <f>IF(VALUE(Tabela813[[#This Row],[RED]]) &gt; 0,1,0) + IF(VALUE(J1343)&gt;0,8,IF(VALUE(I1343)&gt;0,7,IF(VALUE(H1343)&gt;0,6,IF(VALUE(G1343)&gt;0,5,IF(VALUE(F1343)&gt;0,4,IF(VALUE(E1343)&gt;0,3,IF(VALUE(D1343)&gt;0,2,1)))))))</f>
        <v>7</v>
      </c>
      <c r="O1343" s="26" t="s">
        <v>55</v>
      </c>
      <c r="P1343" s="1" t="s">
        <v>556</v>
      </c>
      <c r="Q1343" s="1"/>
      <c r="R1343" s="21"/>
      <c r="S1343" s="7" t="str">
        <f>Tabela813[[#This Row],[NR]]&amp;" - "&amp;Tabela813[[#This Row],[Especificação]]</f>
        <v>1.9.2.2.51.0.5.00 - Restituições de Recursos do FUNDEB - Multas</v>
      </c>
      <c r="T1343" s="7" t="str">
        <f>Tabela813[[#This Row],[NR]]&amp;" - "&amp;Tabela813[[#This Row],[Especificação]]</f>
        <v>1.9.2.2.51.0.5.00 - Restituições de Recursos do FUNDEB - Multas</v>
      </c>
      <c r="U1343" s="7" t="str">
        <f>Tabela813[[#This Row],[NR]]&amp; " - "&amp;Tabela813[[#This Row],[Especificação]]</f>
        <v>1.9.2.2.51.0.5.00 - Restituições de Recursos do FUNDEB - Multas</v>
      </c>
    </row>
    <row r="1344" spans="1:21" ht="30" x14ac:dyDescent="0.25">
      <c r="A1344" s="84"/>
      <c r="B1344" s="73"/>
      <c r="C1344" s="26" t="s">
        <v>1558</v>
      </c>
      <c r="D1344" s="26" t="s">
        <v>1570</v>
      </c>
      <c r="E1344" s="26" t="s">
        <v>1567</v>
      </c>
      <c r="F1344" s="26" t="s">
        <v>1567</v>
      </c>
      <c r="G1344" s="26" t="s">
        <v>1596</v>
      </c>
      <c r="H1344" s="26" t="s">
        <v>1561</v>
      </c>
      <c r="I1344" s="26" t="s">
        <v>1563</v>
      </c>
      <c r="J1344" s="26" t="s">
        <v>1564</v>
      </c>
      <c r="K1344" s="21" t="str">
        <f>IF(Tabela813[[#This Row],[C]]&lt;&gt;"",IF(Tabela813[[#This Row],[RED]]&lt;&gt;"",(Tabela813[[#This Row],[RED]] &amp; "."),"") &amp; CONCATENATE(Tabela813[[#This Row],[C]],".",Tabela813[[#This Row],[O]],".",Tabela813[[#This Row],[E]],".",Tabela813[[#This Row],[D1]],".",Tabela813[[#This Row],[D2]],".",Tabela813[[#This Row],[D3]],".",Tabela813[[#This Row],[T]],".",Tabela813[[#This Row],[D4]]),"")</f>
        <v>1.9.2.2.51.0.6.00</v>
      </c>
      <c r="L1344" s="27" t="s">
        <v>1447</v>
      </c>
      <c r="M1344" s="21" t="str">
        <f t="shared" si="20"/>
        <v>A</v>
      </c>
      <c r="N1344" s="21">
        <f>IF(VALUE(Tabela813[[#This Row],[RED]]) &gt; 0,1,0) + IF(VALUE(J1344)&gt;0,8,IF(VALUE(I1344)&gt;0,7,IF(VALUE(H1344)&gt;0,6,IF(VALUE(G1344)&gt;0,5,IF(VALUE(F1344)&gt;0,4,IF(VALUE(E1344)&gt;0,3,IF(VALUE(D1344)&gt;0,2,1)))))))</f>
        <v>7</v>
      </c>
      <c r="O1344" s="26" t="s">
        <v>55</v>
      </c>
      <c r="P1344" s="1" t="s">
        <v>556</v>
      </c>
      <c r="Q1344" s="1"/>
      <c r="R1344" s="21"/>
      <c r="S1344" s="7" t="str">
        <f>Tabela813[[#This Row],[NR]]&amp;" - "&amp;Tabela813[[#This Row],[Especificação]]</f>
        <v>1.9.2.2.51.0.6.00 - Restituições de Recursos do FUNDEB - Juros de Mora</v>
      </c>
      <c r="T1344" s="7" t="str">
        <f>Tabela813[[#This Row],[NR]]&amp;" - "&amp;Tabela813[[#This Row],[Especificação]]</f>
        <v>1.9.2.2.51.0.6.00 - Restituições de Recursos do FUNDEB - Juros de Mora</v>
      </c>
      <c r="U1344" s="7" t="str">
        <f>Tabela813[[#This Row],[NR]]&amp; " - "&amp;Tabela813[[#This Row],[Especificação]]</f>
        <v>1.9.2.2.51.0.6.00 - Restituições de Recursos do FUNDEB - Juros de Mora</v>
      </c>
    </row>
    <row r="1345" spans="1:21" x14ac:dyDescent="0.25">
      <c r="A1345" s="84"/>
      <c r="B1345" s="73"/>
      <c r="C1345" s="26" t="s">
        <v>1558</v>
      </c>
      <c r="D1345" s="26" t="s">
        <v>1570</v>
      </c>
      <c r="E1345" s="26" t="s">
        <v>1567</v>
      </c>
      <c r="F1345" s="26" t="s">
        <v>1567</v>
      </c>
      <c r="G1345" s="26" t="s">
        <v>1574</v>
      </c>
      <c r="H1345" s="26" t="s">
        <v>1561</v>
      </c>
      <c r="I1345" s="26" t="s">
        <v>1561</v>
      </c>
      <c r="J1345" s="26" t="s">
        <v>1564</v>
      </c>
      <c r="K1345" s="21" t="str">
        <f>IF(Tabela813[[#This Row],[C]]&lt;&gt;"",IF(Tabela813[[#This Row],[RED]]&lt;&gt;"",(Tabela813[[#This Row],[RED]] &amp; "."),"") &amp; CONCATENATE(Tabela813[[#This Row],[C]],".",Tabela813[[#This Row],[O]],".",Tabela813[[#This Row],[E]],".",Tabela813[[#This Row],[D1]],".",Tabela813[[#This Row],[D2]],".",Tabela813[[#This Row],[D3]],".",Tabela813[[#This Row],[T]],".",Tabela813[[#This Row],[D4]]),"")</f>
        <v>1.9.2.2.99.0.0.00</v>
      </c>
      <c r="L1345" s="27" t="s">
        <v>557</v>
      </c>
      <c r="M1345" s="21" t="str">
        <f t="shared" si="20"/>
        <v>S</v>
      </c>
      <c r="N1345" s="21">
        <f>IF(VALUE(Tabela813[[#This Row],[RED]]) &gt; 0,1,0) + IF(VALUE(J1345)&gt;0,8,IF(VALUE(I1345)&gt;0,7,IF(VALUE(H1345)&gt;0,6,IF(VALUE(G1345)&gt;0,5,IF(VALUE(F1345)&gt;0,4,IF(VALUE(E1345)&gt;0,3,IF(VALUE(D1345)&gt;0,2,1)))))))</f>
        <v>5</v>
      </c>
      <c r="O1345" s="26" t="s">
        <v>51</v>
      </c>
      <c r="P1345" s="1" t="s">
        <v>3117</v>
      </c>
      <c r="Q1345" s="1"/>
      <c r="R1345" s="21"/>
      <c r="S1345" s="7" t="str">
        <f>Tabela813[[#This Row],[NR]]&amp;" - "&amp;Tabela813[[#This Row],[Especificação]]</f>
        <v>1.9.2.2.99.0.0.00 - Outras Restituições</v>
      </c>
      <c r="T1345" s="7" t="str">
        <f>Tabela813[[#This Row],[NR]]&amp;" - "&amp;Tabela813[[#This Row],[Especificação]]</f>
        <v>1.9.2.2.99.0.0.00 - Outras Restituições</v>
      </c>
      <c r="U1345" s="7" t="str">
        <f>Tabela813[[#This Row],[NR]]&amp; " - "&amp;Tabela813[[#This Row],[Especificação]]</f>
        <v>1.9.2.2.99.0.0.00 - Outras Restituições</v>
      </c>
    </row>
    <row r="1346" spans="1:21" x14ac:dyDescent="0.25">
      <c r="A1346" s="84"/>
      <c r="B1346" s="73"/>
      <c r="C1346" s="26" t="s">
        <v>1558</v>
      </c>
      <c r="D1346" s="26" t="s">
        <v>1570</v>
      </c>
      <c r="E1346" s="26" t="s">
        <v>1567</v>
      </c>
      <c r="F1346" s="26" t="s">
        <v>1567</v>
      </c>
      <c r="G1346" s="26" t="s">
        <v>1574</v>
      </c>
      <c r="H1346" s="26" t="s">
        <v>1561</v>
      </c>
      <c r="I1346" s="26" t="s">
        <v>1558</v>
      </c>
      <c r="J1346" s="26" t="s">
        <v>1564</v>
      </c>
      <c r="K1346" s="21" t="str">
        <f>IF(Tabela813[[#This Row],[C]]&lt;&gt;"",IF(Tabela813[[#This Row],[RED]]&lt;&gt;"",(Tabela813[[#This Row],[RED]] &amp; "."),"") &amp; CONCATENATE(Tabela813[[#This Row],[C]],".",Tabela813[[#This Row],[O]],".",Tabela813[[#This Row],[E]],".",Tabela813[[#This Row],[D1]],".",Tabela813[[#This Row],[D2]],".",Tabela813[[#This Row],[D3]],".",Tabela813[[#This Row],[T]],".",Tabela813[[#This Row],[D4]]),"")</f>
        <v>1.9.2.2.99.0.1.00</v>
      </c>
      <c r="L1346" s="27" t="s">
        <v>1448</v>
      </c>
      <c r="M1346" s="21" t="str">
        <f t="shared" si="20"/>
        <v>A</v>
      </c>
      <c r="N1346" s="21">
        <f>IF(VALUE(Tabela813[[#This Row],[RED]]) &gt; 0,1,0) + IF(VALUE(J1346)&gt;0,8,IF(VALUE(I1346)&gt;0,7,IF(VALUE(H1346)&gt;0,6,IF(VALUE(G1346)&gt;0,5,IF(VALUE(F1346)&gt;0,4,IF(VALUE(E1346)&gt;0,3,IF(VALUE(D1346)&gt;0,2,1)))))))</f>
        <v>7</v>
      </c>
      <c r="O1346" s="26" t="s">
        <v>51</v>
      </c>
      <c r="P1346" s="1" t="s">
        <v>3117</v>
      </c>
      <c r="Q1346" s="1"/>
      <c r="R1346" s="21"/>
      <c r="S1346" s="7" t="str">
        <f>Tabela813[[#This Row],[NR]]&amp;" - "&amp;Tabela813[[#This Row],[Especificação]]</f>
        <v>1.9.2.2.99.0.1.00 - Outras Restituições - Principal</v>
      </c>
      <c r="T1346" s="7" t="str">
        <f>Tabela813[[#This Row],[NR]]&amp;" - "&amp;Tabela813[[#This Row],[Especificação]]</f>
        <v>1.9.2.2.99.0.1.00 - Outras Restituições - Principal</v>
      </c>
      <c r="U1346" s="7" t="str">
        <f>Tabela813[[#This Row],[NR]]&amp; " - "&amp;Tabela813[[#This Row],[Especificação]]</f>
        <v>1.9.2.2.99.0.1.00 - Outras Restituições - Principal</v>
      </c>
    </row>
    <row r="1347" spans="1:21" x14ac:dyDescent="0.25">
      <c r="A1347" s="84"/>
      <c r="B1347" s="73"/>
      <c r="C1347" s="26" t="s">
        <v>1558</v>
      </c>
      <c r="D1347" s="26" t="s">
        <v>1570</v>
      </c>
      <c r="E1347" s="26" t="s">
        <v>1567</v>
      </c>
      <c r="F1347" s="26" t="s">
        <v>1567</v>
      </c>
      <c r="G1347" s="26" t="s">
        <v>1574</v>
      </c>
      <c r="H1347" s="26" t="s">
        <v>1561</v>
      </c>
      <c r="I1347" s="26" t="s">
        <v>1567</v>
      </c>
      <c r="J1347" s="26" t="s">
        <v>1564</v>
      </c>
      <c r="K1347" s="21" t="str">
        <f>IF(Tabela813[[#This Row],[C]]&lt;&gt;"",IF(Tabela813[[#This Row],[RED]]&lt;&gt;"",(Tabela813[[#This Row],[RED]] &amp; "."),"") &amp; CONCATENATE(Tabela813[[#This Row],[C]],".",Tabela813[[#This Row],[O]],".",Tabela813[[#This Row],[E]],".",Tabela813[[#This Row],[D1]],".",Tabela813[[#This Row],[D2]],".",Tabela813[[#This Row],[D3]],".",Tabela813[[#This Row],[T]],".",Tabela813[[#This Row],[D4]]),"")</f>
        <v>1.9.2.2.99.0.2.00</v>
      </c>
      <c r="L1347" s="27" t="s">
        <v>1449</v>
      </c>
      <c r="M1347" s="21" t="str">
        <f t="shared" si="20"/>
        <v>A</v>
      </c>
      <c r="N1347" s="21">
        <f>IF(VALUE(Tabela813[[#This Row],[RED]]) &gt; 0,1,0) + IF(VALUE(J1347)&gt;0,8,IF(VALUE(I1347)&gt;0,7,IF(VALUE(H1347)&gt;0,6,IF(VALUE(G1347)&gt;0,5,IF(VALUE(F1347)&gt;0,4,IF(VALUE(E1347)&gt;0,3,IF(VALUE(D1347)&gt;0,2,1)))))))</f>
        <v>7</v>
      </c>
      <c r="O1347" s="26" t="s">
        <v>51</v>
      </c>
      <c r="P1347" s="1" t="s">
        <v>3117</v>
      </c>
      <c r="Q1347" s="1"/>
      <c r="R1347" s="21"/>
      <c r="S1347" s="7" t="str">
        <f>Tabela813[[#This Row],[NR]]&amp;" - "&amp;Tabela813[[#This Row],[Especificação]]</f>
        <v>1.9.2.2.99.0.2.00 - Outras Restituições - Multas e Juros de Mora</v>
      </c>
      <c r="T1347" s="7" t="str">
        <f>Tabela813[[#This Row],[NR]]&amp;" - "&amp;Tabela813[[#This Row],[Especificação]]</f>
        <v>1.9.2.2.99.0.2.00 - Outras Restituições - Multas e Juros de Mora</v>
      </c>
      <c r="U1347" s="7" t="str">
        <f>Tabela813[[#This Row],[NR]]&amp; " - "&amp;Tabela813[[#This Row],[Especificação]]</f>
        <v>1.9.2.2.99.0.2.00 - Outras Restituições - Multas e Juros de Mora</v>
      </c>
    </row>
    <row r="1348" spans="1:21" x14ac:dyDescent="0.25">
      <c r="A1348" s="84"/>
      <c r="B1348" s="73"/>
      <c r="C1348" s="26" t="s">
        <v>1558</v>
      </c>
      <c r="D1348" s="26" t="s">
        <v>1570</v>
      </c>
      <c r="E1348" s="26" t="s">
        <v>1567</v>
      </c>
      <c r="F1348" s="26" t="s">
        <v>1567</v>
      </c>
      <c r="G1348" s="26" t="s">
        <v>1574</v>
      </c>
      <c r="H1348" s="26" t="s">
        <v>1561</v>
      </c>
      <c r="I1348" s="26" t="s">
        <v>1559</v>
      </c>
      <c r="J1348" s="26" t="s">
        <v>1564</v>
      </c>
      <c r="K1348" s="21" t="str">
        <f>IF(Tabela813[[#This Row],[C]]&lt;&gt;"",IF(Tabela813[[#This Row],[RED]]&lt;&gt;"",(Tabela813[[#This Row],[RED]] &amp; "."),"") &amp; CONCATENATE(Tabela813[[#This Row],[C]],".",Tabela813[[#This Row],[O]],".",Tabela813[[#This Row],[E]],".",Tabela813[[#This Row],[D1]],".",Tabela813[[#This Row],[D2]],".",Tabela813[[#This Row],[D3]],".",Tabela813[[#This Row],[T]],".",Tabela813[[#This Row],[D4]]),"")</f>
        <v>1.9.2.2.99.0.3.00</v>
      </c>
      <c r="L1348" s="27" t="s">
        <v>1450</v>
      </c>
      <c r="M1348" s="21" t="str">
        <f t="shared" si="20"/>
        <v>A</v>
      </c>
      <c r="N1348" s="21">
        <f>IF(VALUE(Tabela813[[#This Row],[RED]]) &gt; 0,1,0) + IF(VALUE(J1348)&gt;0,8,IF(VALUE(I1348)&gt;0,7,IF(VALUE(H1348)&gt;0,6,IF(VALUE(G1348)&gt;0,5,IF(VALUE(F1348)&gt;0,4,IF(VALUE(E1348)&gt;0,3,IF(VALUE(D1348)&gt;0,2,1)))))))</f>
        <v>7</v>
      </c>
      <c r="O1348" s="26" t="s">
        <v>51</v>
      </c>
      <c r="P1348" s="1" t="s">
        <v>3117</v>
      </c>
      <c r="Q1348" s="1"/>
      <c r="R1348" s="21"/>
      <c r="S1348" s="7" t="str">
        <f>Tabela813[[#This Row],[NR]]&amp;" - "&amp;Tabela813[[#This Row],[Especificação]]</f>
        <v>1.9.2.2.99.0.3.00 - Outras Restituições - Dívida Ativa</v>
      </c>
      <c r="T1348" s="7" t="str">
        <f>Tabela813[[#This Row],[NR]]&amp;" - "&amp;Tabela813[[#This Row],[Especificação]]</f>
        <v>1.9.2.2.99.0.3.00 - Outras Restituições - Dívida Ativa</v>
      </c>
      <c r="U1348" s="7" t="str">
        <f>Tabela813[[#This Row],[NR]]&amp; " - "&amp;Tabela813[[#This Row],[Especificação]]</f>
        <v>1.9.2.2.99.0.3.00 - Outras Restituições - Dívida Ativa</v>
      </c>
    </row>
    <row r="1349" spans="1:21" ht="33.75" customHeight="1" x14ac:dyDescent="0.25">
      <c r="A1349" s="84"/>
      <c r="B1349" s="73"/>
      <c r="C1349" s="26" t="s">
        <v>1558</v>
      </c>
      <c r="D1349" s="26" t="s">
        <v>1570</v>
      </c>
      <c r="E1349" s="26" t="s">
        <v>1567</v>
      </c>
      <c r="F1349" s="26" t="s">
        <v>1567</v>
      </c>
      <c r="G1349" s="26" t="s">
        <v>1574</v>
      </c>
      <c r="H1349" s="26" t="s">
        <v>1561</v>
      </c>
      <c r="I1349" s="26" t="s">
        <v>1568</v>
      </c>
      <c r="J1349" s="26" t="s">
        <v>1564</v>
      </c>
      <c r="K1349" s="21" t="str">
        <f>IF(Tabela813[[#This Row],[C]]&lt;&gt;"",IF(Tabela813[[#This Row],[RED]]&lt;&gt;"",(Tabela813[[#This Row],[RED]] &amp; "."),"") &amp; CONCATENATE(Tabela813[[#This Row],[C]],".",Tabela813[[#This Row],[O]],".",Tabela813[[#This Row],[E]],".",Tabela813[[#This Row],[D1]],".",Tabela813[[#This Row],[D2]],".",Tabela813[[#This Row],[D3]],".",Tabela813[[#This Row],[T]],".",Tabela813[[#This Row],[D4]]),"")</f>
        <v>1.9.2.2.99.0.4.00</v>
      </c>
      <c r="L1349" s="27" t="s">
        <v>1451</v>
      </c>
      <c r="M1349" s="21" t="str">
        <f t="shared" si="20"/>
        <v>A</v>
      </c>
      <c r="N1349" s="21">
        <f>IF(VALUE(Tabela813[[#This Row],[RED]]) &gt; 0,1,0) + IF(VALUE(J1349)&gt;0,8,IF(VALUE(I1349)&gt;0,7,IF(VALUE(H1349)&gt;0,6,IF(VALUE(G1349)&gt;0,5,IF(VALUE(F1349)&gt;0,4,IF(VALUE(E1349)&gt;0,3,IF(VALUE(D1349)&gt;0,2,1)))))))</f>
        <v>7</v>
      </c>
      <c r="O1349" s="26" t="s">
        <v>51</v>
      </c>
      <c r="P1349" s="1" t="s">
        <v>3117</v>
      </c>
      <c r="Q1349" s="1"/>
      <c r="R1349" s="21"/>
      <c r="S1349" s="7" t="str">
        <f>Tabela813[[#This Row],[NR]]&amp;" - "&amp;Tabela813[[#This Row],[Especificação]]</f>
        <v>1.9.2.2.99.0.4.00 - Outras Restituições - Dívida Ativa - Multas e Juros de Mora da Dívida Ativa</v>
      </c>
      <c r="T1349" s="7" t="str">
        <f>Tabela813[[#This Row],[NR]]&amp;" - "&amp;Tabela813[[#This Row],[Especificação]]</f>
        <v>1.9.2.2.99.0.4.00 - Outras Restituições - Dívida Ativa - Multas e Juros de Mora da Dívida Ativa</v>
      </c>
      <c r="U1349" s="7" t="str">
        <f>Tabela813[[#This Row],[NR]]&amp; " - "&amp;Tabela813[[#This Row],[Especificação]]</f>
        <v>1.9.2.2.99.0.4.00 - Outras Restituições - Dívida Ativa - Multas e Juros de Mora da Dívida Ativa</v>
      </c>
    </row>
    <row r="1350" spans="1:21" x14ac:dyDescent="0.25">
      <c r="A1350" s="84"/>
      <c r="B1350" s="73"/>
      <c r="C1350" s="26" t="s">
        <v>1558</v>
      </c>
      <c r="D1350" s="26" t="s">
        <v>1570</v>
      </c>
      <c r="E1350" s="26" t="s">
        <v>1567</v>
      </c>
      <c r="F1350" s="26" t="s">
        <v>1567</v>
      </c>
      <c r="G1350" s="26" t="s">
        <v>1574</v>
      </c>
      <c r="H1350" s="26" t="s">
        <v>1561</v>
      </c>
      <c r="I1350" s="26" t="s">
        <v>1569</v>
      </c>
      <c r="J1350" s="26" t="s">
        <v>1564</v>
      </c>
      <c r="K1350" s="21" t="str">
        <f>IF(Tabela813[[#This Row],[C]]&lt;&gt;"",IF(Tabela813[[#This Row],[RED]]&lt;&gt;"",(Tabela813[[#This Row],[RED]] &amp; "."),"") &amp; CONCATENATE(Tabela813[[#This Row],[C]],".",Tabela813[[#This Row],[O]],".",Tabela813[[#This Row],[E]],".",Tabela813[[#This Row],[D1]],".",Tabela813[[#This Row],[D2]],".",Tabela813[[#This Row],[D3]],".",Tabela813[[#This Row],[T]],".",Tabela813[[#This Row],[D4]]),"")</f>
        <v>1.9.2.2.99.0.5.00</v>
      </c>
      <c r="L1350" s="27" t="s">
        <v>1452</v>
      </c>
      <c r="M1350" s="21" t="str">
        <f t="shared" si="20"/>
        <v>A</v>
      </c>
      <c r="N1350" s="21">
        <f>IF(VALUE(Tabela813[[#This Row],[RED]]) &gt; 0,1,0) + IF(VALUE(J1350)&gt;0,8,IF(VALUE(I1350)&gt;0,7,IF(VALUE(H1350)&gt;0,6,IF(VALUE(G1350)&gt;0,5,IF(VALUE(F1350)&gt;0,4,IF(VALUE(E1350)&gt;0,3,IF(VALUE(D1350)&gt;0,2,1)))))))</f>
        <v>7</v>
      </c>
      <c r="O1350" s="26" t="s">
        <v>51</v>
      </c>
      <c r="P1350" s="1" t="s">
        <v>3117</v>
      </c>
      <c r="Q1350" s="1"/>
      <c r="R1350" s="21"/>
      <c r="S1350" s="7" t="str">
        <f>Tabela813[[#This Row],[NR]]&amp;" - "&amp;Tabela813[[#This Row],[Especificação]]</f>
        <v>1.9.2.2.99.0.5.00 - Outras Restituições - Multas</v>
      </c>
      <c r="T1350" s="7" t="str">
        <f>Tabela813[[#This Row],[NR]]&amp;" - "&amp;Tabela813[[#This Row],[Especificação]]</f>
        <v>1.9.2.2.99.0.5.00 - Outras Restituições - Multas</v>
      </c>
      <c r="U1350" s="7" t="str">
        <f>Tabela813[[#This Row],[NR]]&amp; " - "&amp;Tabela813[[#This Row],[Especificação]]</f>
        <v>1.9.2.2.99.0.5.00 - Outras Restituições - Multas</v>
      </c>
    </row>
    <row r="1351" spans="1:21" x14ac:dyDescent="0.25">
      <c r="A1351" s="84"/>
      <c r="B1351" s="73"/>
      <c r="C1351" s="26" t="s">
        <v>1558</v>
      </c>
      <c r="D1351" s="26" t="s">
        <v>1570</v>
      </c>
      <c r="E1351" s="26" t="s">
        <v>1567</v>
      </c>
      <c r="F1351" s="26" t="s">
        <v>1567</v>
      </c>
      <c r="G1351" s="26" t="s">
        <v>1574</v>
      </c>
      <c r="H1351" s="26" t="s">
        <v>1561</v>
      </c>
      <c r="I1351" s="26" t="s">
        <v>1563</v>
      </c>
      <c r="J1351" s="26" t="s">
        <v>1564</v>
      </c>
      <c r="K1351" s="21" t="str">
        <f>IF(Tabela813[[#This Row],[C]]&lt;&gt;"",IF(Tabela813[[#This Row],[RED]]&lt;&gt;"",(Tabela813[[#This Row],[RED]] &amp; "."),"") &amp; CONCATENATE(Tabela813[[#This Row],[C]],".",Tabela813[[#This Row],[O]],".",Tabela813[[#This Row],[E]],".",Tabela813[[#This Row],[D1]],".",Tabela813[[#This Row],[D2]],".",Tabela813[[#This Row],[D3]],".",Tabela813[[#This Row],[T]],".",Tabela813[[#This Row],[D4]]),"")</f>
        <v>1.9.2.2.99.0.6.00</v>
      </c>
      <c r="L1351" s="27" t="s">
        <v>1453</v>
      </c>
      <c r="M1351" s="21" t="str">
        <f t="shared" si="20"/>
        <v>A</v>
      </c>
      <c r="N1351" s="21">
        <f>IF(VALUE(Tabela813[[#This Row],[RED]]) &gt; 0,1,0) + IF(VALUE(J1351)&gt;0,8,IF(VALUE(I1351)&gt;0,7,IF(VALUE(H1351)&gt;0,6,IF(VALUE(G1351)&gt;0,5,IF(VALUE(F1351)&gt;0,4,IF(VALUE(E1351)&gt;0,3,IF(VALUE(D1351)&gt;0,2,1)))))))</f>
        <v>7</v>
      </c>
      <c r="O1351" s="26" t="s">
        <v>51</v>
      </c>
      <c r="P1351" s="1" t="s">
        <v>3117</v>
      </c>
      <c r="Q1351" s="1"/>
      <c r="R1351" s="21"/>
      <c r="S1351" s="7" t="str">
        <f>Tabela813[[#This Row],[NR]]&amp;" - "&amp;Tabela813[[#This Row],[Especificação]]</f>
        <v>1.9.2.2.99.0.6.00 - Outras Restituições - Juros de Mora</v>
      </c>
      <c r="T1351" s="7" t="str">
        <f>Tabela813[[#This Row],[NR]]&amp;" - "&amp;Tabela813[[#This Row],[Especificação]]</f>
        <v>1.9.2.2.99.0.6.00 - Outras Restituições - Juros de Mora</v>
      </c>
      <c r="U1351" s="7" t="str">
        <f>Tabela813[[#This Row],[NR]]&amp; " - "&amp;Tabela813[[#This Row],[Especificação]]</f>
        <v>1.9.2.2.99.0.6.00 - Outras Restituições - Juros de Mora</v>
      </c>
    </row>
    <row r="1352" spans="1:21" x14ac:dyDescent="0.25">
      <c r="A1352" s="84"/>
      <c r="B1352" s="73"/>
      <c r="C1352" s="26" t="s">
        <v>1558</v>
      </c>
      <c r="D1352" s="26" t="s">
        <v>1570</v>
      </c>
      <c r="E1352" s="26" t="s">
        <v>1567</v>
      </c>
      <c r="F1352" s="26" t="s">
        <v>1567</v>
      </c>
      <c r="G1352" s="26" t="s">
        <v>1574</v>
      </c>
      <c r="H1352" s="26" t="s">
        <v>1561</v>
      </c>
      <c r="I1352" s="26" t="s">
        <v>1565</v>
      </c>
      <c r="J1352" s="26" t="s">
        <v>1564</v>
      </c>
      <c r="K1352" s="21" t="str">
        <f>IF(Tabela813[[#This Row],[C]]&lt;&gt;"",IF(Tabela813[[#This Row],[RED]]&lt;&gt;"",(Tabela813[[#This Row],[RED]] &amp; "."),"") &amp; CONCATENATE(Tabela813[[#This Row],[C]],".",Tabela813[[#This Row],[O]],".",Tabela813[[#This Row],[E]],".",Tabela813[[#This Row],[D1]],".",Tabela813[[#This Row],[D2]],".",Tabela813[[#This Row],[D3]],".",Tabela813[[#This Row],[T]],".",Tabela813[[#This Row],[D4]]),"")</f>
        <v>1.9.2.2.99.0.7.00</v>
      </c>
      <c r="L1352" s="27" t="s">
        <v>1454</v>
      </c>
      <c r="M1352" s="21" t="str">
        <f t="shared" si="20"/>
        <v>A</v>
      </c>
      <c r="N1352" s="21">
        <f>IF(VALUE(Tabela813[[#This Row],[RED]]) &gt; 0,1,0) + IF(VALUE(J1352)&gt;0,8,IF(VALUE(I1352)&gt;0,7,IF(VALUE(H1352)&gt;0,6,IF(VALUE(G1352)&gt;0,5,IF(VALUE(F1352)&gt;0,4,IF(VALUE(E1352)&gt;0,3,IF(VALUE(D1352)&gt;0,2,1)))))))</f>
        <v>7</v>
      </c>
      <c r="O1352" s="26" t="s">
        <v>51</v>
      </c>
      <c r="P1352" s="1" t="s">
        <v>3117</v>
      </c>
      <c r="Q1352" s="1"/>
      <c r="R1352" s="21"/>
      <c r="S1352" s="7" t="str">
        <f>Tabela813[[#This Row],[NR]]&amp;" - "&amp;Tabela813[[#This Row],[Especificação]]</f>
        <v>1.9.2.2.99.0.7.00 - Outras Restituições - Dívida Ativa - Multas da Dívida Ativa</v>
      </c>
      <c r="T1352" s="7" t="str">
        <f>Tabela813[[#This Row],[NR]]&amp;" - "&amp;Tabela813[[#This Row],[Especificação]]</f>
        <v>1.9.2.2.99.0.7.00 - Outras Restituições - Dívida Ativa - Multas da Dívida Ativa</v>
      </c>
      <c r="U1352" s="7" t="str">
        <f>Tabela813[[#This Row],[NR]]&amp; " - "&amp;Tabela813[[#This Row],[Especificação]]</f>
        <v>1.9.2.2.99.0.7.00 - Outras Restituições - Dívida Ativa - Multas da Dívida Ativa</v>
      </c>
    </row>
    <row r="1353" spans="1:21" x14ac:dyDescent="0.25">
      <c r="A1353" s="84"/>
      <c r="B1353" s="73"/>
      <c r="C1353" s="26" t="s">
        <v>1558</v>
      </c>
      <c r="D1353" s="26" t="s">
        <v>1570</v>
      </c>
      <c r="E1353" s="26" t="s">
        <v>1567</v>
      </c>
      <c r="F1353" s="26" t="s">
        <v>1567</v>
      </c>
      <c r="G1353" s="26" t="s">
        <v>1574</v>
      </c>
      <c r="H1353" s="26" t="s">
        <v>1561</v>
      </c>
      <c r="I1353" s="26" t="s">
        <v>1566</v>
      </c>
      <c r="J1353" s="26" t="s">
        <v>1564</v>
      </c>
      <c r="K1353" s="21" t="str">
        <f>IF(Tabela813[[#This Row],[C]]&lt;&gt;"",IF(Tabela813[[#This Row],[RED]]&lt;&gt;"",(Tabela813[[#This Row],[RED]] &amp; "."),"") &amp; CONCATENATE(Tabela813[[#This Row],[C]],".",Tabela813[[#This Row],[O]],".",Tabela813[[#This Row],[E]],".",Tabela813[[#This Row],[D1]],".",Tabela813[[#This Row],[D2]],".",Tabela813[[#This Row],[D3]],".",Tabela813[[#This Row],[T]],".",Tabela813[[#This Row],[D4]]),"")</f>
        <v>1.9.2.2.99.0.8.00</v>
      </c>
      <c r="L1353" s="27" t="s">
        <v>1455</v>
      </c>
      <c r="M1353" s="21" t="str">
        <f t="shared" ref="M1353:M1416" si="21">IF(N1353 &lt; N1354,"S","A")</f>
        <v>A</v>
      </c>
      <c r="N1353" s="21">
        <f>IF(VALUE(Tabela813[[#This Row],[RED]]) &gt; 0,1,0) + IF(VALUE(J1353)&gt;0,8,IF(VALUE(I1353)&gt;0,7,IF(VALUE(H1353)&gt;0,6,IF(VALUE(G1353)&gt;0,5,IF(VALUE(F1353)&gt;0,4,IF(VALUE(E1353)&gt;0,3,IF(VALUE(D1353)&gt;0,2,1)))))))</f>
        <v>7</v>
      </c>
      <c r="O1353" s="26" t="s">
        <v>51</v>
      </c>
      <c r="P1353" s="1" t="s">
        <v>3117</v>
      </c>
      <c r="Q1353" s="1"/>
      <c r="R1353" s="21"/>
      <c r="S1353" s="7" t="str">
        <f>Tabela813[[#This Row],[NR]]&amp;" - "&amp;Tabela813[[#This Row],[Especificação]]</f>
        <v>1.9.2.2.99.0.8.00 - Outras Restituições - Juros de Mora da Dívida Ativa</v>
      </c>
      <c r="T1353" s="7" t="str">
        <f>Tabela813[[#This Row],[NR]]&amp;" - "&amp;Tabela813[[#This Row],[Especificação]]</f>
        <v>1.9.2.2.99.0.8.00 - Outras Restituições - Juros de Mora da Dívida Ativa</v>
      </c>
      <c r="U1353" s="7" t="str">
        <f>Tabela813[[#This Row],[NR]]&amp; " - "&amp;Tabela813[[#This Row],[Especificação]]</f>
        <v>1.9.2.2.99.0.8.00 - Outras Restituições - Juros de Mora da Dívida Ativa</v>
      </c>
    </row>
    <row r="1354" spans="1:21" x14ac:dyDescent="0.25">
      <c r="A1354" s="84"/>
      <c r="B1354" s="73"/>
      <c r="C1354" s="26" t="s">
        <v>1558</v>
      </c>
      <c r="D1354" s="26" t="s">
        <v>1570</v>
      </c>
      <c r="E1354" s="26" t="s">
        <v>1567</v>
      </c>
      <c r="F1354" s="26" t="s">
        <v>1559</v>
      </c>
      <c r="G1354" s="26" t="s">
        <v>1564</v>
      </c>
      <c r="H1354" s="26" t="s">
        <v>1561</v>
      </c>
      <c r="I1354" s="26" t="s">
        <v>1561</v>
      </c>
      <c r="J1354" s="26" t="s">
        <v>1564</v>
      </c>
      <c r="K1354" s="21" t="str">
        <f>IF(Tabela813[[#This Row],[C]]&lt;&gt;"",IF(Tabela813[[#This Row],[RED]]&lt;&gt;"",(Tabela813[[#This Row],[RED]] &amp; "."),"") &amp; CONCATENATE(Tabela813[[#This Row],[C]],".",Tabela813[[#This Row],[O]],".",Tabela813[[#This Row],[E]],".",Tabela813[[#This Row],[D1]],".",Tabela813[[#This Row],[D2]],".",Tabela813[[#This Row],[D3]],".",Tabela813[[#This Row],[T]],".",Tabela813[[#This Row],[D4]]),"")</f>
        <v>1.9.2.3.00.0.0.00</v>
      </c>
      <c r="L1354" s="27" t="s">
        <v>558</v>
      </c>
      <c r="M1354" s="21" t="str">
        <f t="shared" si="21"/>
        <v>S</v>
      </c>
      <c r="N1354" s="21">
        <f>IF(VALUE(Tabela813[[#This Row],[RED]]) &gt; 0,1,0) + IF(VALUE(J1354)&gt;0,8,IF(VALUE(I1354)&gt;0,7,IF(VALUE(H1354)&gt;0,6,IF(VALUE(G1354)&gt;0,5,IF(VALUE(F1354)&gt;0,4,IF(VALUE(E1354)&gt;0,3,IF(VALUE(D1354)&gt;0,2,1)))))))</f>
        <v>4</v>
      </c>
      <c r="O1354" s="26" t="s">
        <v>45</v>
      </c>
      <c r="P1354" s="1" t="s">
        <v>559</v>
      </c>
      <c r="Q1354" s="1"/>
      <c r="R1354" s="21"/>
      <c r="S1354" s="7" t="str">
        <f>Tabela813[[#This Row],[NR]]&amp;" - "&amp;Tabela813[[#This Row],[Especificação]]</f>
        <v>1.9.2.3.00.0.0.00 - Ressarcimentos</v>
      </c>
      <c r="T1354" s="7" t="str">
        <f>Tabela813[[#This Row],[NR]]&amp;" - "&amp;Tabela813[[#This Row],[Especificação]]</f>
        <v>1.9.2.3.00.0.0.00 - Ressarcimentos</v>
      </c>
      <c r="U1354" s="7" t="str">
        <f>Tabela813[[#This Row],[NR]]&amp; " - "&amp;Tabela813[[#This Row],[Especificação]]</f>
        <v>1.9.2.3.00.0.0.00 - Ressarcimentos</v>
      </c>
    </row>
    <row r="1355" spans="1:21" x14ac:dyDescent="0.25">
      <c r="A1355" s="84"/>
      <c r="B1355" s="73"/>
      <c r="C1355" s="26" t="s">
        <v>1558</v>
      </c>
      <c r="D1355" s="26" t="s">
        <v>1570</v>
      </c>
      <c r="E1355" s="26" t="s">
        <v>1567</v>
      </c>
      <c r="F1355" s="26" t="s">
        <v>1559</v>
      </c>
      <c r="G1355" s="26" t="s">
        <v>1574</v>
      </c>
      <c r="H1355" s="26" t="s">
        <v>1561</v>
      </c>
      <c r="I1355" s="26" t="s">
        <v>1561</v>
      </c>
      <c r="J1355" s="26" t="s">
        <v>1564</v>
      </c>
      <c r="K1355" s="21" t="str">
        <f>IF(Tabela813[[#This Row],[C]]&lt;&gt;"",IF(Tabela813[[#This Row],[RED]]&lt;&gt;"",(Tabela813[[#This Row],[RED]] &amp; "."),"") &amp; CONCATENATE(Tabela813[[#This Row],[C]],".",Tabela813[[#This Row],[O]],".",Tabela813[[#This Row],[E]],".",Tabela813[[#This Row],[D1]],".",Tabela813[[#This Row],[D2]],".",Tabela813[[#This Row],[D3]],".",Tabela813[[#This Row],[T]],".",Tabela813[[#This Row],[D4]]),"")</f>
        <v>1.9.2.3.99.0.0.00</v>
      </c>
      <c r="L1355" s="27" t="s">
        <v>560</v>
      </c>
      <c r="M1355" s="21" t="str">
        <f t="shared" si="21"/>
        <v>S</v>
      </c>
      <c r="N1355" s="21">
        <f>IF(VALUE(Tabela813[[#This Row],[RED]]) &gt; 0,1,0) + IF(VALUE(J1355)&gt;0,8,IF(VALUE(I1355)&gt;0,7,IF(VALUE(H1355)&gt;0,6,IF(VALUE(G1355)&gt;0,5,IF(VALUE(F1355)&gt;0,4,IF(VALUE(E1355)&gt;0,3,IF(VALUE(D1355)&gt;0,2,1)))))))</f>
        <v>5</v>
      </c>
      <c r="O1355" s="26" t="s">
        <v>51</v>
      </c>
      <c r="P1355" s="1" t="s">
        <v>561</v>
      </c>
      <c r="Q1355" s="1"/>
      <c r="R1355" s="21"/>
      <c r="S1355" s="7" t="str">
        <f>Tabela813[[#This Row],[NR]]&amp;" - "&amp;Tabela813[[#This Row],[Especificação]]</f>
        <v>1.9.2.3.99.0.0.00 - Outros Ressarcimentos</v>
      </c>
      <c r="T1355" s="7" t="str">
        <f>Tabela813[[#This Row],[NR]]&amp;" - "&amp;Tabela813[[#This Row],[Especificação]]</f>
        <v>1.9.2.3.99.0.0.00 - Outros Ressarcimentos</v>
      </c>
      <c r="U1355" s="7" t="str">
        <f>Tabela813[[#This Row],[NR]]&amp; " - "&amp;Tabela813[[#This Row],[Especificação]]</f>
        <v>1.9.2.3.99.0.0.00 - Outros Ressarcimentos</v>
      </c>
    </row>
    <row r="1356" spans="1:21" x14ac:dyDescent="0.25">
      <c r="A1356" s="84"/>
      <c r="B1356" s="73"/>
      <c r="C1356" s="26" t="s">
        <v>1558</v>
      </c>
      <c r="D1356" s="26" t="s">
        <v>1570</v>
      </c>
      <c r="E1356" s="26" t="s">
        <v>1567</v>
      </c>
      <c r="F1356" s="26" t="s">
        <v>1559</v>
      </c>
      <c r="G1356" s="26" t="s">
        <v>1574</v>
      </c>
      <c r="H1356" s="26" t="s">
        <v>1561</v>
      </c>
      <c r="I1356" s="26" t="s">
        <v>1558</v>
      </c>
      <c r="J1356" s="26" t="s">
        <v>1564</v>
      </c>
      <c r="K1356" s="21" t="str">
        <f>IF(Tabela813[[#This Row],[C]]&lt;&gt;"",IF(Tabela813[[#This Row],[RED]]&lt;&gt;"",(Tabela813[[#This Row],[RED]] &amp; "."),"") &amp; CONCATENATE(Tabela813[[#This Row],[C]],".",Tabela813[[#This Row],[O]],".",Tabela813[[#This Row],[E]],".",Tabela813[[#This Row],[D1]],".",Tabela813[[#This Row],[D2]],".",Tabela813[[#This Row],[D3]],".",Tabela813[[#This Row],[T]],".",Tabela813[[#This Row],[D4]]),"")</f>
        <v>1.9.2.3.99.0.1.00</v>
      </c>
      <c r="L1356" s="27" t="s">
        <v>1456</v>
      </c>
      <c r="M1356" s="21" t="str">
        <f t="shared" si="21"/>
        <v>A</v>
      </c>
      <c r="N1356" s="21">
        <f>IF(VALUE(Tabela813[[#This Row],[RED]]) &gt; 0,1,0) + IF(VALUE(J1356)&gt;0,8,IF(VALUE(I1356)&gt;0,7,IF(VALUE(H1356)&gt;0,6,IF(VALUE(G1356)&gt;0,5,IF(VALUE(F1356)&gt;0,4,IF(VALUE(E1356)&gt;0,3,IF(VALUE(D1356)&gt;0,2,1)))))))</f>
        <v>7</v>
      </c>
      <c r="O1356" s="26" t="s">
        <v>51</v>
      </c>
      <c r="P1356" s="1" t="s">
        <v>561</v>
      </c>
      <c r="Q1356" s="1"/>
      <c r="R1356" s="21"/>
      <c r="S1356" s="7" t="str">
        <f>Tabela813[[#This Row],[NR]]&amp;" - "&amp;Tabela813[[#This Row],[Especificação]]</f>
        <v>1.9.2.3.99.0.1.00 - Outros Ressarcimentos - Principal</v>
      </c>
      <c r="T1356" s="7" t="str">
        <f>Tabela813[[#This Row],[NR]]&amp;" - "&amp;Tabela813[[#This Row],[Especificação]]</f>
        <v>1.9.2.3.99.0.1.00 - Outros Ressarcimentos - Principal</v>
      </c>
      <c r="U1356" s="7" t="str">
        <f>Tabela813[[#This Row],[NR]]&amp; " - "&amp;Tabela813[[#This Row],[Especificação]]</f>
        <v>1.9.2.3.99.0.1.00 - Outros Ressarcimentos - Principal</v>
      </c>
    </row>
    <row r="1357" spans="1:21" x14ac:dyDescent="0.25">
      <c r="A1357" s="84"/>
      <c r="B1357" s="73"/>
      <c r="C1357" s="26" t="s">
        <v>1558</v>
      </c>
      <c r="D1357" s="26" t="s">
        <v>1570</v>
      </c>
      <c r="E1357" s="26" t="s">
        <v>1567</v>
      </c>
      <c r="F1357" s="26" t="s">
        <v>1559</v>
      </c>
      <c r="G1357" s="26" t="s">
        <v>1574</v>
      </c>
      <c r="H1357" s="26" t="s">
        <v>1561</v>
      </c>
      <c r="I1357" s="26" t="s">
        <v>1567</v>
      </c>
      <c r="J1357" s="26" t="s">
        <v>1564</v>
      </c>
      <c r="K1357" s="21" t="str">
        <f>IF(Tabela813[[#This Row],[C]]&lt;&gt;"",IF(Tabela813[[#This Row],[RED]]&lt;&gt;"",(Tabela813[[#This Row],[RED]] &amp; "."),"") &amp; CONCATENATE(Tabela813[[#This Row],[C]],".",Tabela813[[#This Row],[O]],".",Tabela813[[#This Row],[E]],".",Tabela813[[#This Row],[D1]],".",Tabela813[[#This Row],[D2]],".",Tabela813[[#This Row],[D3]],".",Tabela813[[#This Row],[T]],".",Tabela813[[#This Row],[D4]]),"")</f>
        <v>1.9.2.3.99.0.2.00</v>
      </c>
      <c r="L1357" s="27" t="s">
        <v>1457</v>
      </c>
      <c r="M1357" s="21" t="str">
        <f t="shared" si="21"/>
        <v>A</v>
      </c>
      <c r="N1357" s="21">
        <f>IF(VALUE(Tabela813[[#This Row],[RED]]) &gt; 0,1,0) + IF(VALUE(J1357)&gt;0,8,IF(VALUE(I1357)&gt;0,7,IF(VALUE(H1357)&gt;0,6,IF(VALUE(G1357)&gt;0,5,IF(VALUE(F1357)&gt;0,4,IF(VALUE(E1357)&gt;0,3,IF(VALUE(D1357)&gt;0,2,1)))))))</f>
        <v>7</v>
      </c>
      <c r="O1357" s="26" t="s">
        <v>51</v>
      </c>
      <c r="P1357" s="1" t="s">
        <v>561</v>
      </c>
      <c r="Q1357" s="1"/>
      <c r="R1357" s="21"/>
      <c r="S1357" s="7" t="str">
        <f>Tabela813[[#This Row],[NR]]&amp;" - "&amp;Tabela813[[#This Row],[Especificação]]</f>
        <v>1.9.2.3.99.0.2.00 - Outros Ressarcimentos - Multas e Juros de Mora</v>
      </c>
      <c r="T1357" s="7" t="str">
        <f>Tabela813[[#This Row],[NR]]&amp;" - "&amp;Tabela813[[#This Row],[Especificação]]</f>
        <v>1.9.2.3.99.0.2.00 - Outros Ressarcimentos - Multas e Juros de Mora</v>
      </c>
      <c r="U1357" s="7" t="str">
        <f>Tabela813[[#This Row],[NR]]&amp; " - "&amp;Tabela813[[#This Row],[Especificação]]</f>
        <v>1.9.2.3.99.0.2.00 - Outros Ressarcimentos - Multas e Juros de Mora</v>
      </c>
    </row>
    <row r="1358" spans="1:21" x14ac:dyDescent="0.25">
      <c r="A1358" s="84"/>
      <c r="B1358" s="73"/>
      <c r="C1358" s="26" t="s">
        <v>1558</v>
      </c>
      <c r="D1358" s="26" t="s">
        <v>1570</v>
      </c>
      <c r="E1358" s="26" t="s">
        <v>1567</v>
      </c>
      <c r="F1358" s="26" t="s">
        <v>1559</v>
      </c>
      <c r="G1358" s="26" t="s">
        <v>1574</v>
      </c>
      <c r="H1358" s="26" t="s">
        <v>1561</v>
      </c>
      <c r="I1358" s="26" t="s">
        <v>1559</v>
      </c>
      <c r="J1358" s="26" t="s">
        <v>1564</v>
      </c>
      <c r="K1358" s="21" t="str">
        <f>IF(Tabela813[[#This Row],[C]]&lt;&gt;"",IF(Tabela813[[#This Row],[RED]]&lt;&gt;"",(Tabela813[[#This Row],[RED]] &amp; "."),"") &amp; CONCATENATE(Tabela813[[#This Row],[C]],".",Tabela813[[#This Row],[O]],".",Tabela813[[#This Row],[E]],".",Tabela813[[#This Row],[D1]],".",Tabela813[[#This Row],[D2]],".",Tabela813[[#This Row],[D3]],".",Tabela813[[#This Row],[T]],".",Tabela813[[#This Row],[D4]]),"")</f>
        <v>1.9.2.3.99.0.3.00</v>
      </c>
      <c r="L1358" s="27" t="s">
        <v>1458</v>
      </c>
      <c r="M1358" s="21" t="str">
        <f t="shared" si="21"/>
        <v>A</v>
      </c>
      <c r="N1358" s="21">
        <f>IF(VALUE(Tabela813[[#This Row],[RED]]) &gt; 0,1,0) + IF(VALUE(J1358)&gt;0,8,IF(VALUE(I1358)&gt;0,7,IF(VALUE(H1358)&gt;0,6,IF(VALUE(G1358)&gt;0,5,IF(VALUE(F1358)&gt;0,4,IF(VALUE(E1358)&gt;0,3,IF(VALUE(D1358)&gt;0,2,1)))))))</f>
        <v>7</v>
      </c>
      <c r="O1358" s="26" t="s">
        <v>51</v>
      </c>
      <c r="P1358" s="1" t="s">
        <v>561</v>
      </c>
      <c r="Q1358" s="1"/>
      <c r="R1358" s="21"/>
      <c r="S1358" s="7" t="str">
        <f>Tabela813[[#This Row],[NR]]&amp;" - "&amp;Tabela813[[#This Row],[Especificação]]</f>
        <v>1.9.2.3.99.0.3.00 - Outros Ressarcimentos - Dívida Ativa</v>
      </c>
      <c r="T1358" s="7" t="str">
        <f>Tabela813[[#This Row],[NR]]&amp;" - "&amp;Tabela813[[#This Row],[Especificação]]</f>
        <v>1.9.2.3.99.0.3.00 - Outros Ressarcimentos - Dívida Ativa</v>
      </c>
      <c r="U1358" s="7" t="str">
        <f>Tabela813[[#This Row],[NR]]&amp; " - "&amp;Tabela813[[#This Row],[Especificação]]</f>
        <v>1.9.2.3.99.0.3.00 - Outros Ressarcimentos - Dívida Ativa</v>
      </c>
    </row>
    <row r="1359" spans="1:21" ht="30" x14ac:dyDescent="0.25">
      <c r="A1359" s="84"/>
      <c r="B1359" s="73"/>
      <c r="C1359" s="26" t="s">
        <v>1558</v>
      </c>
      <c r="D1359" s="26" t="s">
        <v>1570</v>
      </c>
      <c r="E1359" s="26" t="s">
        <v>1567</v>
      </c>
      <c r="F1359" s="26" t="s">
        <v>1559</v>
      </c>
      <c r="G1359" s="26" t="s">
        <v>1574</v>
      </c>
      <c r="H1359" s="26" t="s">
        <v>1561</v>
      </c>
      <c r="I1359" s="26" t="s">
        <v>1568</v>
      </c>
      <c r="J1359" s="26" t="s">
        <v>1564</v>
      </c>
      <c r="K1359" s="21" t="str">
        <f>IF(Tabela813[[#This Row],[C]]&lt;&gt;"",IF(Tabela813[[#This Row],[RED]]&lt;&gt;"",(Tabela813[[#This Row],[RED]] &amp; "."),"") &amp; CONCATENATE(Tabela813[[#This Row],[C]],".",Tabela813[[#This Row],[O]],".",Tabela813[[#This Row],[E]],".",Tabela813[[#This Row],[D1]],".",Tabela813[[#This Row],[D2]],".",Tabela813[[#This Row],[D3]],".",Tabela813[[#This Row],[T]],".",Tabela813[[#This Row],[D4]]),"")</f>
        <v>1.9.2.3.99.0.4.00</v>
      </c>
      <c r="L1359" s="27" t="s">
        <v>1459</v>
      </c>
      <c r="M1359" s="21" t="str">
        <f t="shared" si="21"/>
        <v>A</v>
      </c>
      <c r="N1359" s="21">
        <f>IF(VALUE(Tabela813[[#This Row],[RED]]) &gt; 0,1,0) + IF(VALUE(J1359)&gt;0,8,IF(VALUE(I1359)&gt;0,7,IF(VALUE(H1359)&gt;0,6,IF(VALUE(G1359)&gt;0,5,IF(VALUE(F1359)&gt;0,4,IF(VALUE(E1359)&gt;0,3,IF(VALUE(D1359)&gt;0,2,1)))))))</f>
        <v>7</v>
      </c>
      <c r="O1359" s="26" t="s">
        <v>51</v>
      </c>
      <c r="P1359" s="1" t="s">
        <v>561</v>
      </c>
      <c r="Q1359" s="1"/>
      <c r="R1359" s="21"/>
      <c r="S1359" s="7" t="str">
        <f>Tabela813[[#This Row],[NR]]&amp;" - "&amp;Tabela813[[#This Row],[Especificação]]</f>
        <v>1.9.2.3.99.0.4.00 - Outros Ressarcimentos - Dívida Ativa - Multas e Juros de Mora da Dívida Ativa</v>
      </c>
      <c r="T1359" s="7" t="str">
        <f>Tabela813[[#This Row],[NR]]&amp;" - "&amp;Tabela813[[#This Row],[Especificação]]</f>
        <v>1.9.2.3.99.0.4.00 - Outros Ressarcimentos - Dívida Ativa - Multas e Juros de Mora da Dívida Ativa</v>
      </c>
      <c r="U1359" s="7" t="str">
        <f>Tabela813[[#This Row],[NR]]&amp; " - "&amp;Tabela813[[#This Row],[Especificação]]</f>
        <v>1.9.2.3.99.0.4.00 - Outros Ressarcimentos - Dívida Ativa - Multas e Juros de Mora da Dívida Ativa</v>
      </c>
    </row>
    <row r="1360" spans="1:21" x14ac:dyDescent="0.25">
      <c r="A1360" s="84"/>
      <c r="B1360" s="73"/>
      <c r="C1360" s="26" t="s">
        <v>1558</v>
      </c>
      <c r="D1360" s="26" t="s">
        <v>1570</v>
      </c>
      <c r="E1360" s="26" t="s">
        <v>1567</v>
      </c>
      <c r="F1360" s="26" t="s">
        <v>1559</v>
      </c>
      <c r="G1360" s="26" t="s">
        <v>1574</v>
      </c>
      <c r="H1360" s="26" t="s">
        <v>1561</v>
      </c>
      <c r="I1360" s="26" t="s">
        <v>1569</v>
      </c>
      <c r="J1360" s="26" t="s">
        <v>1564</v>
      </c>
      <c r="K1360" s="21" t="str">
        <f>IF(Tabela813[[#This Row],[C]]&lt;&gt;"",IF(Tabela813[[#This Row],[RED]]&lt;&gt;"",(Tabela813[[#This Row],[RED]] &amp; "."),"") &amp; CONCATENATE(Tabela813[[#This Row],[C]],".",Tabela813[[#This Row],[O]],".",Tabela813[[#This Row],[E]],".",Tabela813[[#This Row],[D1]],".",Tabela813[[#This Row],[D2]],".",Tabela813[[#This Row],[D3]],".",Tabela813[[#This Row],[T]],".",Tabela813[[#This Row],[D4]]),"")</f>
        <v>1.9.2.3.99.0.5.00</v>
      </c>
      <c r="L1360" s="27" t="s">
        <v>1460</v>
      </c>
      <c r="M1360" s="21" t="str">
        <f t="shared" si="21"/>
        <v>A</v>
      </c>
      <c r="N1360" s="21">
        <f>IF(VALUE(Tabela813[[#This Row],[RED]]) &gt; 0,1,0) + IF(VALUE(J1360)&gt;0,8,IF(VALUE(I1360)&gt;0,7,IF(VALUE(H1360)&gt;0,6,IF(VALUE(G1360)&gt;0,5,IF(VALUE(F1360)&gt;0,4,IF(VALUE(E1360)&gt;0,3,IF(VALUE(D1360)&gt;0,2,1)))))))</f>
        <v>7</v>
      </c>
      <c r="O1360" s="26" t="s">
        <v>51</v>
      </c>
      <c r="P1360" s="1" t="s">
        <v>561</v>
      </c>
      <c r="Q1360" s="1"/>
      <c r="R1360" s="21"/>
      <c r="S1360" s="7" t="str">
        <f>Tabela813[[#This Row],[NR]]&amp;" - "&amp;Tabela813[[#This Row],[Especificação]]</f>
        <v>1.9.2.3.99.0.5.00 - Outros Ressarcimentos - Multas</v>
      </c>
      <c r="T1360" s="7" t="str">
        <f>Tabela813[[#This Row],[NR]]&amp;" - "&amp;Tabela813[[#This Row],[Especificação]]</f>
        <v>1.9.2.3.99.0.5.00 - Outros Ressarcimentos - Multas</v>
      </c>
      <c r="U1360" s="7" t="str">
        <f>Tabela813[[#This Row],[NR]]&amp; " - "&amp;Tabela813[[#This Row],[Especificação]]</f>
        <v>1.9.2.3.99.0.5.00 - Outros Ressarcimentos - Multas</v>
      </c>
    </row>
    <row r="1361" spans="1:21" x14ac:dyDescent="0.25">
      <c r="A1361" s="84"/>
      <c r="B1361" s="73"/>
      <c r="C1361" s="26" t="s">
        <v>1558</v>
      </c>
      <c r="D1361" s="26" t="s">
        <v>1570</v>
      </c>
      <c r="E1361" s="26" t="s">
        <v>1567</v>
      </c>
      <c r="F1361" s="26" t="s">
        <v>1559</v>
      </c>
      <c r="G1361" s="26" t="s">
        <v>1574</v>
      </c>
      <c r="H1361" s="26" t="s">
        <v>1561</v>
      </c>
      <c r="I1361" s="26" t="s">
        <v>1563</v>
      </c>
      <c r="J1361" s="26" t="s">
        <v>1564</v>
      </c>
      <c r="K1361" s="21" t="str">
        <f>IF(Tabela813[[#This Row],[C]]&lt;&gt;"",IF(Tabela813[[#This Row],[RED]]&lt;&gt;"",(Tabela813[[#This Row],[RED]] &amp; "."),"") &amp; CONCATENATE(Tabela813[[#This Row],[C]],".",Tabela813[[#This Row],[O]],".",Tabela813[[#This Row],[E]],".",Tabela813[[#This Row],[D1]],".",Tabela813[[#This Row],[D2]],".",Tabela813[[#This Row],[D3]],".",Tabela813[[#This Row],[T]],".",Tabela813[[#This Row],[D4]]),"")</f>
        <v>1.9.2.3.99.0.6.00</v>
      </c>
      <c r="L1361" s="27" t="s">
        <v>1461</v>
      </c>
      <c r="M1361" s="21" t="str">
        <f t="shared" si="21"/>
        <v>A</v>
      </c>
      <c r="N1361" s="21">
        <f>IF(VALUE(Tabela813[[#This Row],[RED]]) &gt; 0,1,0) + IF(VALUE(J1361)&gt;0,8,IF(VALUE(I1361)&gt;0,7,IF(VALUE(H1361)&gt;0,6,IF(VALUE(G1361)&gt;0,5,IF(VALUE(F1361)&gt;0,4,IF(VALUE(E1361)&gt;0,3,IF(VALUE(D1361)&gt;0,2,1)))))))</f>
        <v>7</v>
      </c>
      <c r="O1361" s="26" t="s">
        <v>51</v>
      </c>
      <c r="P1361" s="1" t="s">
        <v>561</v>
      </c>
      <c r="Q1361" s="1"/>
      <c r="R1361" s="21"/>
      <c r="S1361" s="7" t="str">
        <f>Tabela813[[#This Row],[NR]]&amp;" - "&amp;Tabela813[[#This Row],[Especificação]]</f>
        <v>1.9.2.3.99.0.6.00 - Outros Ressarcimentos - Juros de Mora</v>
      </c>
      <c r="T1361" s="7" t="str">
        <f>Tabela813[[#This Row],[NR]]&amp;" - "&amp;Tabela813[[#This Row],[Especificação]]</f>
        <v>1.9.2.3.99.0.6.00 - Outros Ressarcimentos - Juros de Mora</v>
      </c>
      <c r="U1361" s="7" t="str">
        <f>Tabela813[[#This Row],[NR]]&amp; " - "&amp;Tabela813[[#This Row],[Especificação]]</f>
        <v>1.9.2.3.99.0.6.00 - Outros Ressarcimentos - Juros de Mora</v>
      </c>
    </row>
    <row r="1362" spans="1:21" x14ac:dyDescent="0.25">
      <c r="A1362" s="84"/>
      <c r="B1362" s="73"/>
      <c r="C1362" s="26" t="s">
        <v>1558</v>
      </c>
      <c r="D1362" s="26" t="s">
        <v>1570</v>
      </c>
      <c r="E1362" s="26" t="s">
        <v>1567</v>
      </c>
      <c r="F1362" s="26" t="s">
        <v>1559</v>
      </c>
      <c r="G1362" s="26" t="s">
        <v>1574</v>
      </c>
      <c r="H1362" s="26" t="s">
        <v>1561</v>
      </c>
      <c r="I1362" s="26" t="s">
        <v>1565</v>
      </c>
      <c r="J1362" s="26" t="s">
        <v>1564</v>
      </c>
      <c r="K1362" s="21" t="str">
        <f>IF(Tabela813[[#This Row],[C]]&lt;&gt;"",IF(Tabela813[[#This Row],[RED]]&lt;&gt;"",(Tabela813[[#This Row],[RED]] &amp; "."),"") &amp; CONCATENATE(Tabela813[[#This Row],[C]],".",Tabela813[[#This Row],[O]],".",Tabela813[[#This Row],[E]],".",Tabela813[[#This Row],[D1]],".",Tabela813[[#This Row],[D2]],".",Tabela813[[#This Row],[D3]],".",Tabela813[[#This Row],[T]],".",Tabela813[[#This Row],[D4]]),"")</f>
        <v>1.9.2.3.99.0.7.00</v>
      </c>
      <c r="L1362" s="27" t="s">
        <v>1462</v>
      </c>
      <c r="M1362" s="21" t="str">
        <f t="shared" si="21"/>
        <v>A</v>
      </c>
      <c r="N1362" s="21">
        <f>IF(VALUE(Tabela813[[#This Row],[RED]]) &gt; 0,1,0) + IF(VALUE(J1362)&gt;0,8,IF(VALUE(I1362)&gt;0,7,IF(VALUE(H1362)&gt;0,6,IF(VALUE(G1362)&gt;0,5,IF(VALUE(F1362)&gt;0,4,IF(VALUE(E1362)&gt;0,3,IF(VALUE(D1362)&gt;0,2,1)))))))</f>
        <v>7</v>
      </c>
      <c r="O1362" s="26" t="s">
        <v>51</v>
      </c>
      <c r="P1362" s="1" t="s">
        <v>561</v>
      </c>
      <c r="Q1362" s="1"/>
      <c r="R1362" s="21"/>
      <c r="S1362" s="7" t="str">
        <f>Tabela813[[#This Row],[NR]]&amp;" - "&amp;Tabela813[[#This Row],[Especificação]]</f>
        <v>1.9.2.3.99.0.7.00 - Outros Ressarcimentos - Dívida Ativa - Multas da Dívida Ativa</v>
      </c>
      <c r="T1362" s="7" t="str">
        <f>Tabela813[[#This Row],[NR]]&amp;" - "&amp;Tabela813[[#This Row],[Especificação]]</f>
        <v>1.9.2.3.99.0.7.00 - Outros Ressarcimentos - Dívida Ativa - Multas da Dívida Ativa</v>
      </c>
      <c r="U1362" s="7" t="str">
        <f>Tabela813[[#This Row],[NR]]&amp; " - "&amp;Tabela813[[#This Row],[Especificação]]</f>
        <v>1.9.2.3.99.0.7.00 - Outros Ressarcimentos - Dívida Ativa - Multas da Dívida Ativa</v>
      </c>
    </row>
    <row r="1363" spans="1:21" x14ac:dyDescent="0.25">
      <c r="A1363" s="84"/>
      <c r="B1363" s="73"/>
      <c r="C1363" s="26" t="s">
        <v>1558</v>
      </c>
      <c r="D1363" s="26" t="s">
        <v>1570</v>
      </c>
      <c r="E1363" s="26" t="s">
        <v>1567</v>
      </c>
      <c r="F1363" s="26" t="s">
        <v>1559</v>
      </c>
      <c r="G1363" s="26" t="s">
        <v>1574</v>
      </c>
      <c r="H1363" s="26" t="s">
        <v>1561</v>
      </c>
      <c r="I1363" s="26" t="s">
        <v>1566</v>
      </c>
      <c r="J1363" s="26" t="s">
        <v>1564</v>
      </c>
      <c r="K1363" s="21" t="str">
        <f>IF(Tabela813[[#This Row],[C]]&lt;&gt;"",IF(Tabela813[[#This Row],[RED]]&lt;&gt;"",(Tabela813[[#This Row],[RED]] &amp; "."),"") &amp; CONCATENATE(Tabela813[[#This Row],[C]],".",Tabela813[[#This Row],[O]],".",Tabela813[[#This Row],[E]],".",Tabela813[[#This Row],[D1]],".",Tabela813[[#This Row],[D2]],".",Tabela813[[#This Row],[D3]],".",Tabela813[[#This Row],[T]],".",Tabela813[[#This Row],[D4]]),"")</f>
        <v>1.9.2.3.99.0.8.00</v>
      </c>
      <c r="L1363" s="27" t="s">
        <v>1463</v>
      </c>
      <c r="M1363" s="21" t="str">
        <f t="shared" si="21"/>
        <v>A</v>
      </c>
      <c r="N1363" s="21">
        <f>IF(VALUE(Tabela813[[#This Row],[RED]]) &gt; 0,1,0) + IF(VALUE(J1363)&gt;0,8,IF(VALUE(I1363)&gt;0,7,IF(VALUE(H1363)&gt;0,6,IF(VALUE(G1363)&gt;0,5,IF(VALUE(F1363)&gt;0,4,IF(VALUE(E1363)&gt;0,3,IF(VALUE(D1363)&gt;0,2,1)))))))</f>
        <v>7</v>
      </c>
      <c r="O1363" s="26" t="s">
        <v>51</v>
      </c>
      <c r="P1363" s="1" t="s">
        <v>561</v>
      </c>
      <c r="Q1363" s="1"/>
      <c r="R1363" s="21"/>
      <c r="S1363" s="7" t="str">
        <f>Tabela813[[#This Row],[NR]]&amp;" - "&amp;Tabela813[[#This Row],[Especificação]]</f>
        <v>1.9.2.3.99.0.8.00 - Outros Ressarcimentos - Juros de Mora da Dívida Ativa</v>
      </c>
      <c r="T1363" s="7" t="str">
        <f>Tabela813[[#This Row],[NR]]&amp;" - "&amp;Tabela813[[#This Row],[Especificação]]</f>
        <v>1.9.2.3.99.0.8.00 - Outros Ressarcimentos - Juros de Mora da Dívida Ativa</v>
      </c>
      <c r="U1363" s="7" t="str">
        <f>Tabela813[[#This Row],[NR]]&amp; " - "&amp;Tabela813[[#This Row],[Especificação]]</f>
        <v>1.9.2.3.99.0.8.00 - Outros Ressarcimentos - Juros de Mora da Dívida Ativa</v>
      </c>
    </row>
    <row r="1364" spans="1:21" x14ac:dyDescent="0.25">
      <c r="A1364" s="84"/>
      <c r="B1364" s="73"/>
      <c r="C1364" s="26" t="s">
        <v>1558</v>
      </c>
      <c r="D1364" s="26" t="s">
        <v>1570</v>
      </c>
      <c r="E1364" s="26" t="s">
        <v>1559</v>
      </c>
      <c r="F1364" s="26" t="s">
        <v>1561</v>
      </c>
      <c r="G1364" s="26" t="s">
        <v>1564</v>
      </c>
      <c r="H1364" s="26" t="s">
        <v>1561</v>
      </c>
      <c r="I1364" s="26" t="s">
        <v>1561</v>
      </c>
      <c r="J1364" s="26" t="s">
        <v>1564</v>
      </c>
      <c r="K1364" s="21" t="str">
        <f>IF(Tabela813[[#This Row],[C]]&lt;&gt;"",IF(Tabela813[[#This Row],[RED]]&lt;&gt;"",(Tabela813[[#This Row],[RED]] &amp; "."),"") &amp; CONCATENATE(Tabela813[[#This Row],[C]],".",Tabela813[[#This Row],[O]],".",Tabela813[[#This Row],[E]],".",Tabela813[[#This Row],[D1]],".",Tabela813[[#This Row],[D2]],".",Tabela813[[#This Row],[D3]],".",Tabela813[[#This Row],[T]],".",Tabela813[[#This Row],[D4]]),"")</f>
        <v>1.9.3.0.00.0.0.00</v>
      </c>
      <c r="L1364" s="27" t="s">
        <v>562</v>
      </c>
      <c r="M1364" s="21" t="str">
        <f t="shared" si="21"/>
        <v>S</v>
      </c>
      <c r="N1364" s="21">
        <f>IF(VALUE(Tabela813[[#This Row],[RED]]) &gt; 0,1,0) + IF(VALUE(J1364)&gt;0,8,IF(VALUE(I1364)&gt;0,7,IF(VALUE(H1364)&gt;0,6,IF(VALUE(G1364)&gt;0,5,IF(VALUE(F1364)&gt;0,4,IF(VALUE(E1364)&gt;0,3,IF(VALUE(D1364)&gt;0,2,1)))))))</f>
        <v>3</v>
      </c>
      <c r="O1364" s="26" t="s">
        <v>45</v>
      </c>
      <c r="P1364" s="1" t="s">
        <v>563</v>
      </c>
      <c r="Q1364" s="1"/>
      <c r="R1364" s="21"/>
      <c r="S1364" s="7" t="str">
        <f>Tabela813[[#This Row],[NR]]&amp;" - "&amp;Tabela813[[#This Row],[Especificação]]</f>
        <v>1.9.3.0.00.0.0.00 - Bens, Direitos e Valores Incorporados ao Patrimônio Público</v>
      </c>
      <c r="T1364" s="7" t="str">
        <f>Tabela813[[#This Row],[NR]]&amp;" - "&amp;Tabela813[[#This Row],[Especificação]]</f>
        <v>1.9.3.0.00.0.0.00 - Bens, Direitos e Valores Incorporados ao Patrimônio Público</v>
      </c>
      <c r="U1364" s="7" t="str">
        <f>Tabela813[[#This Row],[NR]]&amp; " - "&amp;Tabela813[[#This Row],[Especificação]]</f>
        <v>1.9.3.0.00.0.0.00 - Bens, Direitos e Valores Incorporados ao Patrimônio Público</v>
      </c>
    </row>
    <row r="1365" spans="1:21" x14ac:dyDescent="0.25">
      <c r="A1365" s="84"/>
      <c r="B1365" s="73"/>
      <c r="C1365" s="26" t="s">
        <v>1558</v>
      </c>
      <c r="D1365" s="26" t="s">
        <v>1570</v>
      </c>
      <c r="E1365" s="26" t="s">
        <v>1559</v>
      </c>
      <c r="F1365" s="26" t="s">
        <v>1558</v>
      </c>
      <c r="G1365" s="26" t="s">
        <v>1564</v>
      </c>
      <c r="H1365" s="26" t="s">
        <v>1561</v>
      </c>
      <c r="I1365" s="26" t="s">
        <v>1561</v>
      </c>
      <c r="J1365" s="26" t="s">
        <v>1564</v>
      </c>
      <c r="K1365" s="21" t="str">
        <f>IF(Tabela813[[#This Row],[C]]&lt;&gt;"",IF(Tabela813[[#This Row],[RED]]&lt;&gt;"",(Tabela813[[#This Row],[RED]] &amp; "."),"") &amp; CONCATENATE(Tabela813[[#This Row],[C]],".",Tabela813[[#This Row],[O]],".",Tabela813[[#This Row],[E]],".",Tabela813[[#This Row],[D1]],".",Tabela813[[#This Row],[D2]],".",Tabela813[[#This Row],[D3]],".",Tabela813[[#This Row],[T]],".",Tabela813[[#This Row],[D4]]),"")</f>
        <v>1.9.3.1.00.0.0.00</v>
      </c>
      <c r="L1365" s="27" t="s">
        <v>562</v>
      </c>
      <c r="M1365" s="21" t="str">
        <f t="shared" si="21"/>
        <v>S</v>
      </c>
      <c r="N1365" s="21">
        <f>IF(VALUE(Tabela813[[#This Row],[RED]]) &gt; 0,1,0) + IF(VALUE(J1365)&gt;0,8,IF(VALUE(I1365)&gt;0,7,IF(VALUE(H1365)&gt;0,6,IF(VALUE(G1365)&gt;0,5,IF(VALUE(F1365)&gt;0,4,IF(VALUE(E1365)&gt;0,3,IF(VALUE(D1365)&gt;0,2,1)))))))</f>
        <v>4</v>
      </c>
      <c r="O1365" s="26" t="s">
        <v>45</v>
      </c>
      <c r="P1365" s="1" t="s">
        <v>563</v>
      </c>
      <c r="Q1365" s="1"/>
      <c r="R1365" s="21"/>
      <c r="S1365" s="7" t="str">
        <f>Tabela813[[#This Row],[NR]]&amp;" - "&amp;Tabela813[[#This Row],[Especificação]]</f>
        <v>1.9.3.1.00.0.0.00 - Bens, Direitos e Valores Incorporados ao Patrimônio Público</v>
      </c>
      <c r="T1365" s="7" t="str">
        <f>Tabela813[[#This Row],[NR]]&amp;" - "&amp;Tabela813[[#This Row],[Especificação]]</f>
        <v>1.9.3.1.00.0.0.00 - Bens, Direitos e Valores Incorporados ao Patrimônio Público</v>
      </c>
      <c r="U1365" s="7" t="str">
        <f>Tabela813[[#This Row],[NR]]&amp; " - "&amp;Tabela813[[#This Row],[Especificação]]</f>
        <v>1.9.3.1.00.0.0.00 - Bens, Direitos e Valores Incorporados ao Patrimônio Público</v>
      </c>
    </row>
    <row r="1366" spans="1:21" ht="105" x14ac:dyDescent="0.25">
      <c r="A1366" s="84"/>
      <c r="B1366" s="73"/>
      <c r="C1366" s="26" t="s">
        <v>1558</v>
      </c>
      <c r="D1366" s="26" t="s">
        <v>1570</v>
      </c>
      <c r="E1366" s="26" t="s">
        <v>1559</v>
      </c>
      <c r="F1366" s="26" t="s">
        <v>1558</v>
      </c>
      <c r="G1366" s="26" t="s">
        <v>1571</v>
      </c>
      <c r="H1366" s="26" t="s">
        <v>1561</v>
      </c>
      <c r="I1366" s="26" t="s">
        <v>1561</v>
      </c>
      <c r="J1366" s="26" t="s">
        <v>1564</v>
      </c>
      <c r="K1366" s="21" t="str">
        <f>IF(Tabela813[[#This Row],[C]]&lt;&gt;"",IF(Tabela813[[#This Row],[RED]]&lt;&gt;"",(Tabela813[[#This Row],[RED]] &amp; "."),"") &amp; CONCATENATE(Tabela813[[#This Row],[C]],".",Tabela813[[#This Row],[O]],".",Tabela813[[#This Row],[E]],".",Tabela813[[#This Row],[D1]],".",Tabela813[[#This Row],[D2]],".",Tabela813[[#This Row],[D3]],".",Tabela813[[#This Row],[T]],".",Tabela813[[#This Row],[D4]]),"")</f>
        <v>1.9.3.1.03.0.0.00</v>
      </c>
      <c r="L1366" s="27" t="s">
        <v>565</v>
      </c>
      <c r="M1366" s="21" t="str">
        <f t="shared" si="21"/>
        <v>S</v>
      </c>
      <c r="N1366" s="21">
        <f>IF(VALUE(Tabela813[[#This Row],[RED]]) &gt; 0,1,0) + IF(VALUE(J1366)&gt;0,8,IF(VALUE(I1366)&gt;0,7,IF(VALUE(H1366)&gt;0,6,IF(VALUE(G1366)&gt;0,5,IF(VALUE(F1366)&gt;0,4,IF(VALUE(E1366)&gt;0,3,IF(VALUE(D1366)&gt;0,2,1)))))))</f>
        <v>5</v>
      </c>
      <c r="O1366" s="26" t="s">
        <v>51</v>
      </c>
      <c r="P1366" s="1" t="s">
        <v>566</v>
      </c>
      <c r="Q1366" s="1"/>
      <c r="R1366" s="21"/>
      <c r="S1366" s="7" t="str">
        <f>Tabela813[[#This Row],[NR]]&amp;" - "&amp;Tabela813[[#This Row],[Especificação]]</f>
        <v>1.9.3.1.03.0.0.00 - Depósitos Abandonados (Dinheiro e/ou Objetos de Valor)</v>
      </c>
      <c r="T1366" s="7" t="str">
        <f>Tabela813[[#This Row],[NR]]&amp;" - "&amp;Tabela813[[#This Row],[Especificação]]</f>
        <v>1.9.3.1.03.0.0.00 - Depósitos Abandonados (Dinheiro e/ou Objetos de Valor)</v>
      </c>
      <c r="U1366" s="7" t="str">
        <f>Tabela813[[#This Row],[NR]]&amp; " - "&amp;Tabela813[[#This Row],[Especificação]]</f>
        <v>1.9.3.1.03.0.0.00 - Depósitos Abandonados (Dinheiro e/ou Objetos de Valor)</v>
      </c>
    </row>
    <row r="1367" spans="1:21" s="55" customFormat="1" ht="105" x14ac:dyDescent="0.25">
      <c r="A1367" s="84"/>
      <c r="B1367" s="73"/>
      <c r="C1367" s="26" t="s">
        <v>1558</v>
      </c>
      <c r="D1367" s="26" t="s">
        <v>1570</v>
      </c>
      <c r="E1367" s="26" t="s">
        <v>1559</v>
      </c>
      <c r="F1367" s="26" t="s">
        <v>1558</v>
      </c>
      <c r="G1367" s="26" t="s">
        <v>1571</v>
      </c>
      <c r="H1367" s="26" t="s">
        <v>1561</v>
      </c>
      <c r="I1367" s="26" t="s">
        <v>1558</v>
      </c>
      <c r="J1367" s="26" t="s">
        <v>1564</v>
      </c>
      <c r="K1367" s="21" t="str">
        <f>IF(Tabela813[[#This Row],[C]]&lt;&gt;"",IF(Tabela813[[#This Row],[RED]]&lt;&gt;"",(Tabela813[[#This Row],[RED]] &amp; "."),"") &amp; CONCATENATE(Tabela813[[#This Row],[C]],".",Tabela813[[#This Row],[O]],".",Tabela813[[#This Row],[E]],".",Tabela813[[#This Row],[D1]],".",Tabela813[[#This Row],[D2]],".",Tabela813[[#This Row],[D3]],".",Tabela813[[#This Row],[T]],".",Tabela813[[#This Row],[D4]]),"")</f>
        <v>1.9.3.1.03.0.1.00</v>
      </c>
      <c r="L1367" s="27" t="s">
        <v>565</v>
      </c>
      <c r="M1367" s="21" t="str">
        <f t="shared" si="21"/>
        <v>A</v>
      </c>
      <c r="N1367" s="21">
        <f>IF(VALUE(Tabela813[[#This Row],[RED]]) &gt; 0,1,0) + IF(VALUE(J1367)&gt;0,8,IF(VALUE(I1367)&gt;0,7,IF(VALUE(H1367)&gt;0,6,IF(VALUE(G1367)&gt;0,5,IF(VALUE(F1367)&gt;0,4,IF(VALUE(E1367)&gt;0,3,IF(VALUE(D1367)&gt;0,2,1)))))))</f>
        <v>7</v>
      </c>
      <c r="O1367" s="26" t="s">
        <v>51</v>
      </c>
      <c r="P1367" s="1" t="s">
        <v>566</v>
      </c>
      <c r="Q1367" s="1"/>
      <c r="R1367" s="21"/>
      <c r="S1367" s="55" t="str">
        <f>Tabela813[[#This Row],[NR]]&amp;" - "&amp;Tabela813[[#This Row],[Especificação]]</f>
        <v>1.9.3.1.03.0.1.00 - Depósitos Abandonados (Dinheiro e/ou Objetos de Valor)</v>
      </c>
      <c r="T1367" s="7" t="str">
        <f>Tabela813[[#This Row],[NR]]&amp;" - "&amp;Tabela813[[#This Row],[Especificação]]</f>
        <v>1.9.3.1.03.0.1.00 - Depósitos Abandonados (Dinheiro e/ou Objetos de Valor)</v>
      </c>
      <c r="U1367" s="7" t="str">
        <f>Tabela813[[#This Row],[NR]]&amp; " - "&amp;Tabela813[[#This Row],[Especificação]]</f>
        <v>1.9.3.1.03.0.1.00 - Depósitos Abandonados (Dinheiro e/ou Objetos de Valor)</v>
      </c>
    </row>
    <row r="1368" spans="1:21" ht="30" x14ac:dyDescent="0.25">
      <c r="A1368" s="84"/>
      <c r="B1368" s="73"/>
      <c r="C1368" s="26" t="s">
        <v>1558</v>
      </c>
      <c r="D1368" s="26" t="s">
        <v>1570</v>
      </c>
      <c r="E1368" s="26" t="s">
        <v>1559</v>
      </c>
      <c r="F1368" s="26" t="s">
        <v>1558</v>
      </c>
      <c r="G1368" s="26" t="s">
        <v>1573</v>
      </c>
      <c r="H1368" s="26" t="s">
        <v>1561</v>
      </c>
      <c r="I1368" s="26" t="s">
        <v>1561</v>
      </c>
      <c r="J1368" s="26" t="s">
        <v>1564</v>
      </c>
      <c r="K1368" s="21" t="str">
        <f>IF(Tabela813[[#This Row],[C]]&lt;&gt;"",IF(Tabela813[[#This Row],[RED]]&lt;&gt;"",(Tabela813[[#This Row],[RED]] &amp; "."),"") &amp; CONCATENATE(Tabela813[[#This Row],[C]],".",Tabela813[[#This Row],[O]],".",Tabela813[[#This Row],[E]],".",Tabela813[[#This Row],[D1]],".",Tabela813[[#This Row],[D2]],".",Tabela813[[#This Row],[D3]],".",Tabela813[[#This Row],[T]],".",Tabela813[[#This Row],[D4]]),"")</f>
        <v>1.9.3.1.05.0.0.00</v>
      </c>
      <c r="L1368" s="27" t="s">
        <v>5339</v>
      </c>
      <c r="M1368" s="21" t="str">
        <f t="shared" si="21"/>
        <v>S</v>
      </c>
      <c r="N1368" s="21">
        <f>IF(VALUE(Tabela813[[#This Row],[RED]]) &gt; 0,1,0) + IF(VALUE(J1368)&gt;0,8,IF(VALUE(I1368)&gt;0,7,IF(VALUE(H1368)&gt;0,6,IF(VALUE(G1368)&gt;0,5,IF(VALUE(F1368)&gt;0,4,IF(VALUE(E1368)&gt;0,3,IF(VALUE(D1368)&gt;0,2,1)))))))</f>
        <v>5</v>
      </c>
      <c r="O1368" s="26" t="s">
        <v>51</v>
      </c>
      <c r="P1368" s="1" t="s">
        <v>567</v>
      </c>
      <c r="Q1368" s="1"/>
      <c r="R1368" s="21"/>
      <c r="S1368" s="7" t="str">
        <f>Tabela813[[#This Row],[NR]]&amp;" - "&amp;Tabela813[[#This Row],[Especificação]]</f>
        <v>1.9.3.1.05.0.0.00 - Receitas Reconhecidas por Força de Decisões Judiciais e de Tribunais Administrativos</v>
      </c>
      <c r="T1368" s="7" t="str">
        <f>Tabela813[[#This Row],[NR]]&amp;" - "&amp;Tabela813[[#This Row],[Especificação]]</f>
        <v>1.9.3.1.05.0.0.00 - Receitas Reconhecidas por Força de Decisões Judiciais e de Tribunais Administrativos</v>
      </c>
      <c r="U1368" s="7" t="str">
        <f>Tabela813[[#This Row],[NR]]&amp; " - "&amp;Tabela813[[#This Row],[Especificação]]</f>
        <v>1.9.3.1.05.0.0.00 - Receitas Reconhecidas por Força de Decisões Judiciais e de Tribunais Administrativos</v>
      </c>
    </row>
    <row r="1369" spans="1:21" ht="30" x14ac:dyDescent="0.25">
      <c r="A1369" s="84"/>
      <c r="B1369" s="73"/>
      <c r="C1369" s="26" t="s">
        <v>1558</v>
      </c>
      <c r="D1369" s="26" t="s">
        <v>1570</v>
      </c>
      <c r="E1369" s="26" t="s">
        <v>1559</v>
      </c>
      <c r="F1369" s="26" t="s">
        <v>1558</v>
      </c>
      <c r="G1369" s="26" t="s">
        <v>1573</v>
      </c>
      <c r="H1369" s="26" t="s">
        <v>1561</v>
      </c>
      <c r="I1369" s="26" t="s">
        <v>1558</v>
      </c>
      <c r="J1369" s="26" t="s">
        <v>1564</v>
      </c>
      <c r="K1369" s="21" t="str">
        <f>IF(Tabela813[[#This Row],[C]]&lt;&gt;"",IF(Tabela813[[#This Row],[RED]]&lt;&gt;"",(Tabela813[[#This Row],[RED]] &amp; "."),"") &amp; CONCATENATE(Tabela813[[#This Row],[C]],".",Tabela813[[#This Row],[O]],".",Tabela813[[#This Row],[E]],".",Tabela813[[#This Row],[D1]],".",Tabela813[[#This Row],[D2]],".",Tabela813[[#This Row],[D3]],".",Tabela813[[#This Row],[T]],".",Tabela813[[#This Row],[D4]]),"")</f>
        <v>1.9.3.1.05.0.1.00</v>
      </c>
      <c r="L1369" s="27" t="s">
        <v>6751</v>
      </c>
      <c r="M1369" s="21" t="str">
        <f t="shared" si="21"/>
        <v>A</v>
      </c>
      <c r="N1369" s="21">
        <f>IF(VALUE(Tabela813[[#This Row],[RED]]) &gt; 0,1,0) + IF(VALUE(J1369)&gt;0,8,IF(VALUE(I1369)&gt;0,7,IF(VALUE(H1369)&gt;0,6,IF(VALUE(G1369)&gt;0,5,IF(VALUE(F1369)&gt;0,4,IF(VALUE(E1369)&gt;0,3,IF(VALUE(D1369)&gt;0,2,1)))))))</f>
        <v>7</v>
      </c>
      <c r="O1369" s="26" t="s">
        <v>51</v>
      </c>
      <c r="P1369" s="1" t="s">
        <v>567</v>
      </c>
      <c r="Q1369" s="1"/>
      <c r="R1369" s="21"/>
      <c r="S1369" s="7" t="str">
        <f>Tabela813[[#This Row],[NR]]&amp;" - "&amp;Tabela813[[#This Row],[Especificação]]</f>
        <v>1.9.3.1.05.0.1.00 - Receitas Reconhecidas por Força de Decisões Judiciais e de Tribunais Administrativos - Principal</v>
      </c>
      <c r="T1369" s="7" t="str">
        <f>Tabela813[[#This Row],[NR]]&amp;" - "&amp;Tabela813[[#This Row],[Especificação]]</f>
        <v>1.9.3.1.05.0.1.00 - Receitas Reconhecidas por Força de Decisões Judiciais e de Tribunais Administrativos - Principal</v>
      </c>
      <c r="U1369" s="7" t="str">
        <f>Tabela813[[#This Row],[NR]]&amp; " - "&amp;Tabela813[[#This Row],[Especificação]]</f>
        <v>1.9.3.1.05.0.1.00 - Receitas Reconhecidas por Força de Decisões Judiciais e de Tribunais Administrativos - Principal</v>
      </c>
    </row>
    <row r="1370" spans="1:21" ht="60" x14ac:dyDescent="0.25">
      <c r="A1370" s="84"/>
      <c r="B1370" s="73"/>
      <c r="C1370" s="26" t="s">
        <v>1558</v>
      </c>
      <c r="D1370" s="26" t="s">
        <v>1570</v>
      </c>
      <c r="E1370" s="26" t="s">
        <v>1559</v>
      </c>
      <c r="F1370" s="26" t="s">
        <v>1558</v>
      </c>
      <c r="G1370" s="26" t="s">
        <v>1574</v>
      </c>
      <c r="H1370" s="26" t="s">
        <v>1561</v>
      </c>
      <c r="I1370" s="26" t="s">
        <v>1561</v>
      </c>
      <c r="J1370" s="26" t="s">
        <v>1564</v>
      </c>
      <c r="K1370" s="21" t="str">
        <f>IF(Tabela813[[#This Row],[C]]&lt;&gt;"",IF(Tabela813[[#This Row],[RED]]&lt;&gt;"",(Tabela813[[#This Row],[RED]] &amp; "."),"") &amp; CONCATENATE(Tabela813[[#This Row],[C]],".",Tabela813[[#This Row],[O]],".",Tabela813[[#This Row],[E]],".",Tabela813[[#This Row],[D1]],".",Tabela813[[#This Row],[D2]],".",Tabela813[[#This Row],[D3]],".",Tabela813[[#This Row],[T]],".",Tabela813[[#This Row],[D4]]),"")</f>
        <v>1.9.3.1.99.0.0.00</v>
      </c>
      <c r="L1370" s="27" t="s">
        <v>4716</v>
      </c>
      <c r="M1370" s="21" t="str">
        <f t="shared" si="21"/>
        <v>S</v>
      </c>
      <c r="N1370" s="21">
        <f>IF(VALUE(Tabela813[[#This Row],[RED]]) &gt; 0,1,0) + IF(VALUE(J1370)&gt;0,8,IF(VALUE(I1370)&gt;0,7,IF(VALUE(H1370)&gt;0,6,IF(VALUE(G1370)&gt;0,5,IF(VALUE(F1370)&gt;0,4,IF(VALUE(E1370)&gt;0,3,IF(VALUE(D1370)&gt;0,2,1)))))))</f>
        <v>5</v>
      </c>
      <c r="O1370" s="26" t="s">
        <v>51</v>
      </c>
      <c r="P1370" s="1" t="s">
        <v>4717</v>
      </c>
      <c r="Q1370" s="1" t="s">
        <v>4718</v>
      </c>
      <c r="R1370" s="21" t="s">
        <v>14</v>
      </c>
      <c r="S1370" s="7" t="str">
        <f>Tabela813[[#This Row],[NR]]&amp;" - "&amp;Tabela813[[#This Row],[Especificação]]</f>
        <v>1.9.3.1.99.0.0.00 - Bens, Direitos e Valores Perdidos em Favor do Poder Público por Demais Infrações ou Crimes Previstos em Legislação Especial</v>
      </c>
      <c r="T1370" s="7" t="str">
        <f>Tabela813[[#This Row],[NR]]&amp;" - "&amp;Tabela813[[#This Row],[Especificação]]</f>
        <v>1.9.3.1.99.0.0.00 - Bens, Direitos e Valores Perdidos em Favor do Poder Público por Demais Infrações ou Crimes Previstos em Legislação Especial</v>
      </c>
      <c r="U1370" s="7" t="str">
        <f>Tabela813[[#This Row],[NR]]&amp; " - "&amp;Tabela813[[#This Row],[Especificação]]</f>
        <v>1.9.3.1.99.0.0.00 - Bens, Direitos e Valores Perdidos em Favor do Poder Público por Demais Infrações ou Crimes Previstos em Legislação Especial</v>
      </c>
    </row>
    <row r="1371" spans="1:21" ht="60" x14ac:dyDescent="0.25">
      <c r="A1371" s="84"/>
      <c r="B1371" s="73"/>
      <c r="C1371" s="26" t="s">
        <v>1558</v>
      </c>
      <c r="D1371" s="26" t="s">
        <v>1570</v>
      </c>
      <c r="E1371" s="26" t="s">
        <v>1559</v>
      </c>
      <c r="F1371" s="26" t="s">
        <v>1558</v>
      </c>
      <c r="G1371" s="26" t="s">
        <v>1574</v>
      </c>
      <c r="H1371" s="26" t="s">
        <v>1561</v>
      </c>
      <c r="I1371" s="26" t="s">
        <v>1558</v>
      </c>
      <c r="J1371" s="26" t="s">
        <v>1564</v>
      </c>
      <c r="K1371" s="21" t="str">
        <f>IF(Tabela813[[#This Row],[C]]&lt;&gt;"",IF(Tabela813[[#This Row],[RED]]&lt;&gt;"",(Tabela813[[#This Row],[RED]] &amp; "."),"") &amp; CONCATENATE(Tabela813[[#This Row],[C]],".",Tabela813[[#This Row],[O]],".",Tabela813[[#This Row],[E]],".",Tabela813[[#This Row],[D1]],".",Tabela813[[#This Row],[D2]],".",Tabela813[[#This Row],[D3]],".",Tabela813[[#This Row],[T]],".",Tabela813[[#This Row],[D4]]),"")</f>
        <v>1.9.3.1.99.0.1.00</v>
      </c>
      <c r="L1371" s="27" t="s">
        <v>4719</v>
      </c>
      <c r="M1371" s="21" t="str">
        <f t="shared" si="21"/>
        <v>A</v>
      </c>
      <c r="N1371" s="21">
        <f>IF(VALUE(Tabela813[[#This Row],[RED]]) &gt; 0,1,0) + IF(VALUE(J1371)&gt;0,8,IF(VALUE(I1371)&gt;0,7,IF(VALUE(H1371)&gt;0,6,IF(VALUE(G1371)&gt;0,5,IF(VALUE(F1371)&gt;0,4,IF(VALUE(E1371)&gt;0,3,IF(VALUE(D1371)&gt;0,2,1)))))))</f>
        <v>7</v>
      </c>
      <c r="O1371" s="26" t="s">
        <v>51</v>
      </c>
      <c r="P1371" s="1" t="s">
        <v>4717</v>
      </c>
      <c r="Q1371" s="1" t="s">
        <v>4718</v>
      </c>
      <c r="R1371" s="21" t="s">
        <v>14</v>
      </c>
      <c r="S1371" s="7" t="str">
        <f>Tabela813[[#This Row],[NR]]&amp;" - "&amp;Tabela813[[#This Row],[Especificação]]</f>
        <v>1.9.3.1.99.0.1.00 - Bens, Direitos e Valores Perdidos em Favor do Poder Público por Demais Infrações ou Crimes Previstos em Legislação Especial - Pincipal</v>
      </c>
      <c r="T1371" s="7" t="str">
        <f>Tabela813[[#This Row],[NR]]&amp;" - "&amp;Tabela813[[#This Row],[Especificação]]</f>
        <v>1.9.3.1.99.0.1.00 - Bens, Direitos e Valores Perdidos em Favor do Poder Público por Demais Infrações ou Crimes Previstos em Legislação Especial - Pincipal</v>
      </c>
      <c r="U1371" s="7" t="str">
        <f>Tabela813[[#This Row],[NR]]&amp; " - "&amp;Tabela813[[#This Row],[Especificação]]</f>
        <v>1.9.3.1.99.0.1.00 - Bens, Direitos e Valores Perdidos em Favor do Poder Público por Demais Infrações ou Crimes Previstos em Legislação Especial - Pincipal</v>
      </c>
    </row>
    <row r="1372" spans="1:21" ht="60" x14ac:dyDescent="0.25">
      <c r="A1372" s="84"/>
      <c r="B1372" s="73"/>
      <c r="C1372" s="26" t="s">
        <v>1558</v>
      </c>
      <c r="D1372" s="26" t="s">
        <v>1570</v>
      </c>
      <c r="E1372" s="26" t="s">
        <v>1559</v>
      </c>
      <c r="F1372" s="26" t="s">
        <v>1558</v>
      </c>
      <c r="G1372" s="26" t="s">
        <v>1574</v>
      </c>
      <c r="H1372" s="26" t="s">
        <v>1561</v>
      </c>
      <c r="I1372" s="26" t="s">
        <v>1567</v>
      </c>
      <c r="J1372" s="26" t="s">
        <v>1564</v>
      </c>
      <c r="K1372" s="21" t="str">
        <f>IF(Tabela813[[#This Row],[C]]&lt;&gt;"",IF(Tabela813[[#This Row],[RED]]&lt;&gt;"",(Tabela813[[#This Row],[RED]] &amp; "."),"") &amp; CONCATENATE(Tabela813[[#This Row],[C]],".",Tabela813[[#This Row],[O]],".",Tabela813[[#This Row],[E]],".",Tabela813[[#This Row],[D1]],".",Tabela813[[#This Row],[D2]],".",Tabela813[[#This Row],[D3]],".",Tabela813[[#This Row],[T]],".",Tabela813[[#This Row],[D4]]),"")</f>
        <v>1.9.3.1.99.0.2.00</v>
      </c>
      <c r="L1372" s="27" t="s">
        <v>4720</v>
      </c>
      <c r="M1372" s="21" t="str">
        <f t="shared" si="21"/>
        <v>A</v>
      </c>
      <c r="N1372" s="21">
        <f>IF(VALUE(Tabela813[[#This Row],[RED]]) &gt; 0,1,0) + IF(VALUE(J1372)&gt;0,8,IF(VALUE(I1372)&gt;0,7,IF(VALUE(H1372)&gt;0,6,IF(VALUE(G1372)&gt;0,5,IF(VALUE(F1372)&gt;0,4,IF(VALUE(E1372)&gt;0,3,IF(VALUE(D1372)&gt;0,2,1)))))))</f>
        <v>7</v>
      </c>
      <c r="O1372" s="26" t="s">
        <v>51</v>
      </c>
      <c r="P1372" s="1" t="s">
        <v>4717</v>
      </c>
      <c r="Q1372" s="1" t="s">
        <v>4718</v>
      </c>
      <c r="R1372" s="21" t="s">
        <v>14</v>
      </c>
      <c r="S1372" s="7" t="str">
        <f>Tabela813[[#This Row],[NR]]&amp;" - "&amp;Tabela813[[#This Row],[Especificação]]</f>
        <v>1.9.3.1.99.0.2.00 - Bens, Direitos e Valores Perdidos em Favor do Poder Público por Demais Infrações ou Crimes Previstos em Legislação Especial - Multas e Juros de Mora</v>
      </c>
      <c r="T1372" s="7" t="str">
        <f>Tabela813[[#This Row],[NR]]&amp;" - "&amp;Tabela813[[#This Row],[Especificação]]</f>
        <v>1.9.3.1.99.0.2.00 - Bens, Direitos e Valores Perdidos em Favor do Poder Público por Demais Infrações ou Crimes Previstos em Legislação Especial - Multas e Juros de Mora</v>
      </c>
      <c r="U1372" s="7" t="str">
        <f>Tabela813[[#This Row],[NR]]&amp; " - "&amp;Tabela813[[#This Row],[Especificação]]</f>
        <v>1.9.3.1.99.0.2.00 - Bens, Direitos e Valores Perdidos em Favor do Poder Público por Demais Infrações ou Crimes Previstos em Legislação Especial - Multas e Juros de Mora</v>
      </c>
    </row>
    <row r="1373" spans="1:21" ht="60" x14ac:dyDescent="0.25">
      <c r="A1373" s="84"/>
      <c r="B1373" s="73"/>
      <c r="C1373" s="26" t="s">
        <v>1558</v>
      </c>
      <c r="D1373" s="26" t="s">
        <v>1570</v>
      </c>
      <c r="E1373" s="26" t="s">
        <v>1559</v>
      </c>
      <c r="F1373" s="26" t="s">
        <v>1558</v>
      </c>
      <c r="G1373" s="26" t="s">
        <v>1574</v>
      </c>
      <c r="H1373" s="26" t="s">
        <v>1561</v>
      </c>
      <c r="I1373" s="26" t="s">
        <v>1569</v>
      </c>
      <c r="J1373" s="26" t="s">
        <v>1564</v>
      </c>
      <c r="K1373" s="21" t="str">
        <f>IF(Tabela813[[#This Row],[C]]&lt;&gt;"",IF(Tabela813[[#This Row],[RED]]&lt;&gt;"",(Tabela813[[#This Row],[RED]] &amp; "."),"") &amp; CONCATENATE(Tabela813[[#This Row],[C]],".",Tabela813[[#This Row],[O]],".",Tabela813[[#This Row],[E]],".",Tabela813[[#This Row],[D1]],".",Tabela813[[#This Row],[D2]],".",Tabela813[[#This Row],[D3]],".",Tabela813[[#This Row],[T]],".",Tabela813[[#This Row],[D4]]),"")</f>
        <v>1.9.3.1.99.0.5.00</v>
      </c>
      <c r="L1373" s="27" t="s">
        <v>6752</v>
      </c>
      <c r="M1373" s="21" t="str">
        <f t="shared" si="21"/>
        <v>A</v>
      </c>
      <c r="N1373" s="21">
        <f>IF(VALUE(Tabela813[[#This Row],[RED]]) &gt; 0,1,0) + IF(VALUE(J1373)&gt;0,8,IF(VALUE(I1373)&gt;0,7,IF(VALUE(H1373)&gt;0,6,IF(VALUE(G1373)&gt;0,5,IF(VALUE(F1373)&gt;0,4,IF(VALUE(E1373)&gt;0,3,IF(VALUE(D1373)&gt;0,2,1)))))))</f>
        <v>7</v>
      </c>
      <c r="O1373" s="26" t="s">
        <v>51</v>
      </c>
      <c r="P1373" s="1" t="s">
        <v>4717</v>
      </c>
      <c r="Q1373" s="1" t="s">
        <v>4718</v>
      </c>
      <c r="R1373" s="21" t="s">
        <v>14</v>
      </c>
      <c r="S1373" s="7" t="str">
        <f>Tabela813[[#This Row],[NR]]&amp;" - "&amp;Tabela813[[#This Row],[Especificação]]</f>
        <v>1.9.3.1.99.0.5.00 - Bens, Direitos e Valores Perdidos em Favor do Poder Público por Demais Infrações ou Crimes Previstos em Legislação Especial - Multas</v>
      </c>
      <c r="T1373" s="7" t="str">
        <f>Tabela813[[#This Row],[NR]]&amp;" - "&amp;Tabela813[[#This Row],[Especificação]]</f>
        <v>1.9.3.1.99.0.5.00 - Bens, Direitos e Valores Perdidos em Favor do Poder Público por Demais Infrações ou Crimes Previstos em Legislação Especial - Multas</v>
      </c>
      <c r="U1373" s="7" t="str">
        <f>Tabela813[[#This Row],[NR]]&amp; " - "&amp;Tabela813[[#This Row],[Especificação]]</f>
        <v>1.9.3.1.99.0.5.00 - Bens, Direitos e Valores Perdidos em Favor do Poder Público por Demais Infrações ou Crimes Previstos em Legislação Especial - Multas</v>
      </c>
    </row>
    <row r="1374" spans="1:21" ht="60" x14ac:dyDescent="0.25">
      <c r="A1374" s="84"/>
      <c r="B1374" s="73"/>
      <c r="C1374" s="26" t="s">
        <v>1558</v>
      </c>
      <c r="D1374" s="26" t="s">
        <v>1570</v>
      </c>
      <c r="E1374" s="26" t="s">
        <v>1559</v>
      </c>
      <c r="F1374" s="26" t="s">
        <v>1558</v>
      </c>
      <c r="G1374" s="26" t="s">
        <v>1574</v>
      </c>
      <c r="H1374" s="26" t="s">
        <v>1561</v>
      </c>
      <c r="I1374" s="26" t="s">
        <v>1563</v>
      </c>
      <c r="J1374" s="26" t="s">
        <v>1564</v>
      </c>
      <c r="K1374" s="21" t="str">
        <f>IF(Tabela813[[#This Row],[C]]&lt;&gt;"",IF(Tabela813[[#This Row],[RED]]&lt;&gt;"",(Tabela813[[#This Row],[RED]] &amp; "."),"") &amp; CONCATENATE(Tabela813[[#This Row],[C]],".",Tabela813[[#This Row],[O]],".",Tabela813[[#This Row],[E]],".",Tabela813[[#This Row],[D1]],".",Tabela813[[#This Row],[D2]],".",Tabela813[[#This Row],[D3]],".",Tabela813[[#This Row],[T]],".",Tabela813[[#This Row],[D4]]),"")</f>
        <v>1.9.3.1.99.0.6.00</v>
      </c>
      <c r="L1374" s="27" t="s">
        <v>4721</v>
      </c>
      <c r="M1374" s="21" t="str">
        <f t="shared" si="21"/>
        <v>A</v>
      </c>
      <c r="N1374" s="21">
        <f>IF(VALUE(Tabela813[[#This Row],[RED]]) &gt; 0,1,0) + IF(VALUE(J1374)&gt;0,8,IF(VALUE(I1374)&gt;0,7,IF(VALUE(H1374)&gt;0,6,IF(VALUE(G1374)&gt;0,5,IF(VALUE(F1374)&gt;0,4,IF(VALUE(E1374)&gt;0,3,IF(VALUE(D1374)&gt;0,2,1)))))))</f>
        <v>7</v>
      </c>
      <c r="O1374" s="26" t="s">
        <v>51</v>
      </c>
      <c r="P1374" s="1" t="s">
        <v>4717</v>
      </c>
      <c r="Q1374" s="1" t="s">
        <v>4718</v>
      </c>
      <c r="R1374" s="21" t="s">
        <v>14</v>
      </c>
      <c r="S1374" s="7" t="str">
        <f>Tabela813[[#This Row],[NR]]&amp;" - "&amp;Tabela813[[#This Row],[Especificação]]</f>
        <v>1.9.3.1.99.0.6.00 - Bens, Direitos e Valores Perdidos em Favor do Poder Público por Demais Infrações ou Crimes Previstos em Legislação Especial - Juros de Mora</v>
      </c>
      <c r="T1374" s="7" t="str">
        <f>Tabela813[[#This Row],[NR]]&amp;" - "&amp;Tabela813[[#This Row],[Especificação]]</f>
        <v>1.9.3.1.99.0.6.00 - Bens, Direitos e Valores Perdidos em Favor do Poder Público por Demais Infrações ou Crimes Previstos em Legislação Especial - Juros de Mora</v>
      </c>
      <c r="U1374" s="7" t="str">
        <f>Tabela813[[#This Row],[NR]]&amp; " - "&amp;Tabela813[[#This Row],[Especificação]]</f>
        <v>1.9.3.1.99.0.6.00 - Bens, Direitos e Valores Perdidos em Favor do Poder Público por Demais Infrações ou Crimes Previstos em Legislação Especial - Juros de Mora</v>
      </c>
    </row>
    <row r="1375" spans="1:21" x14ac:dyDescent="0.25">
      <c r="A1375" s="84"/>
      <c r="B1375" s="73"/>
      <c r="C1375" s="26" t="s">
        <v>1558</v>
      </c>
      <c r="D1375" s="26" t="s">
        <v>1570</v>
      </c>
      <c r="E1375" s="26" t="s">
        <v>1568</v>
      </c>
      <c r="F1375" s="26" t="s">
        <v>1561</v>
      </c>
      <c r="G1375" s="26" t="s">
        <v>1564</v>
      </c>
      <c r="H1375" s="26" t="s">
        <v>1561</v>
      </c>
      <c r="I1375" s="26" t="s">
        <v>1561</v>
      </c>
      <c r="J1375" s="26" t="s">
        <v>1564</v>
      </c>
      <c r="K1375" s="21" t="str">
        <f>IF(Tabela813[[#This Row],[C]]&lt;&gt;"",IF(Tabela813[[#This Row],[RED]]&lt;&gt;"",(Tabela813[[#This Row],[RED]] &amp; "."),"") &amp; CONCATENATE(Tabela813[[#This Row],[C]],".",Tabela813[[#This Row],[O]],".",Tabela813[[#This Row],[E]],".",Tabela813[[#This Row],[D1]],".",Tabela813[[#This Row],[D2]],".",Tabela813[[#This Row],[D3]],".",Tabela813[[#This Row],[T]],".",Tabela813[[#This Row],[D4]]),"")</f>
        <v>1.9.4.0.00.0.0.00</v>
      </c>
      <c r="L1375" s="27" t="s">
        <v>568</v>
      </c>
      <c r="M1375" s="21" t="str">
        <f t="shared" si="21"/>
        <v>S</v>
      </c>
      <c r="N1375" s="21">
        <f>IF(VALUE(Tabela813[[#This Row],[RED]]) &gt; 0,1,0) + IF(VALUE(J1375)&gt;0,8,IF(VALUE(I1375)&gt;0,7,IF(VALUE(H1375)&gt;0,6,IF(VALUE(G1375)&gt;0,5,IF(VALUE(F1375)&gt;0,4,IF(VALUE(E1375)&gt;0,3,IF(VALUE(D1375)&gt;0,2,1)))))))</f>
        <v>3</v>
      </c>
      <c r="O1375" s="26" t="s">
        <v>45</v>
      </c>
      <c r="P1375" s="1" t="s">
        <v>569</v>
      </c>
      <c r="Q1375" s="1"/>
      <c r="R1375" s="21"/>
      <c r="S1375" s="7" t="str">
        <f>Tabela813[[#This Row],[NR]]&amp;" - "&amp;Tabela813[[#This Row],[Especificação]]</f>
        <v>1.9.4.0.00.0.0.00 - Multas e Juros de Mora das Receitas de Capital</v>
      </c>
      <c r="T1375" s="7" t="str">
        <f>Tabela813[[#This Row],[NR]]&amp;" - "&amp;Tabela813[[#This Row],[Especificação]]</f>
        <v>1.9.4.0.00.0.0.00 - Multas e Juros de Mora das Receitas de Capital</v>
      </c>
      <c r="U1375" s="7" t="str">
        <f>Tabela813[[#This Row],[NR]]&amp; " - "&amp;Tabela813[[#This Row],[Especificação]]</f>
        <v>1.9.4.0.00.0.0.00 - Multas e Juros de Mora das Receitas de Capital</v>
      </c>
    </row>
    <row r="1376" spans="1:21" ht="69.75" customHeight="1" x14ac:dyDescent="0.25">
      <c r="A1376" s="84"/>
      <c r="B1376" s="73"/>
      <c r="C1376" s="26" t="s">
        <v>1558</v>
      </c>
      <c r="D1376" s="26" t="s">
        <v>1570</v>
      </c>
      <c r="E1376" s="26" t="s">
        <v>1568</v>
      </c>
      <c r="F1376" s="26" t="s">
        <v>1558</v>
      </c>
      <c r="G1376" s="26" t="s">
        <v>1564</v>
      </c>
      <c r="H1376" s="26" t="s">
        <v>1561</v>
      </c>
      <c r="I1376" s="26" t="s">
        <v>1561</v>
      </c>
      <c r="J1376" s="26" t="s">
        <v>1564</v>
      </c>
      <c r="K1376" s="21" t="str">
        <f>IF(Tabela813[[#This Row],[C]]&lt;&gt;"",IF(Tabela813[[#This Row],[RED]]&lt;&gt;"",(Tabela813[[#This Row],[RED]] &amp; "."),"") &amp; CONCATENATE(Tabela813[[#This Row],[C]],".",Tabela813[[#This Row],[O]],".",Tabela813[[#This Row],[E]],".",Tabela813[[#This Row],[D1]],".",Tabela813[[#This Row],[D2]],".",Tabela813[[#This Row],[D3]],".",Tabela813[[#This Row],[T]],".",Tabela813[[#This Row],[D4]]),"")</f>
        <v>1.9.4.1.00.0.0.00</v>
      </c>
      <c r="L1376" s="27" t="s">
        <v>3913</v>
      </c>
      <c r="M1376" s="21" t="str">
        <f t="shared" si="21"/>
        <v>S</v>
      </c>
      <c r="N1376" s="21">
        <f>IF(VALUE(Tabela813[[#This Row],[RED]]) &gt; 0,1,0) + IF(VALUE(J1376)&gt;0,8,IF(VALUE(I1376)&gt;0,7,IF(VALUE(H1376)&gt;0,6,IF(VALUE(G1376)&gt;0,5,IF(VALUE(F1376)&gt;0,4,IF(VALUE(E1376)&gt;0,3,IF(VALUE(D1376)&gt;0,2,1)))))))</f>
        <v>4</v>
      </c>
      <c r="O1376" s="26" t="s">
        <v>45</v>
      </c>
      <c r="P1376" s="1" t="s">
        <v>3118</v>
      </c>
      <c r="Q1376" s="1" t="s">
        <v>3075</v>
      </c>
      <c r="R1376" s="21"/>
      <c r="S1376" s="7" t="str">
        <f>Tabela813[[#This Row],[NR]]&amp;" - "&amp;Tabela813[[#This Row],[Especificação]]</f>
        <v>1.9.4.1.00.0.0.00 - Multas e Juros de Mora das Alienações de Bens Móveis</v>
      </c>
      <c r="T1376" s="7" t="str">
        <f>Tabela813[[#This Row],[NR]]&amp;" - "&amp;Tabela813[[#This Row],[Especificação]]</f>
        <v>1.9.4.1.00.0.0.00 - Multas e Juros de Mora das Alienações de Bens Móveis</v>
      </c>
      <c r="U1376" s="7" t="str">
        <f>Tabela813[[#This Row],[NR]]&amp; " - "&amp;Tabela813[[#This Row],[Especificação]]</f>
        <v>1.9.4.1.00.0.0.00 - Multas e Juros de Mora das Alienações de Bens Móveis</v>
      </c>
    </row>
    <row r="1377" spans="1:21" x14ac:dyDescent="0.25">
      <c r="A1377" s="84"/>
      <c r="B1377" s="73"/>
      <c r="C1377" s="26" t="s">
        <v>1558</v>
      </c>
      <c r="D1377" s="26" t="s">
        <v>1570</v>
      </c>
      <c r="E1377" s="26" t="s">
        <v>1568</v>
      </c>
      <c r="F1377" s="26" t="s">
        <v>1558</v>
      </c>
      <c r="G1377" s="26" t="s">
        <v>1560</v>
      </c>
      <c r="H1377" s="26" t="s">
        <v>1561</v>
      </c>
      <c r="I1377" s="26" t="s">
        <v>1561</v>
      </c>
      <c r="J1377" s="26" t="s">
        <v>1564</v>
      </c>
      <c r="K1377" s="21" t="str">
        <f>IF(Tabela813[[#This Row],[C]]&lt;&gt;"",IF(Tabela813[[#This Row],[RED]]&lt;&gt;"",(Tabela813[[#This Row],[RED]] &amp; "."),"") &amp; CONCATENATE(Tabela813[[#This Row],[C]],".",Tabela813[[#This Row],[O]],".",Tabela813[[#This Row],[E]],".",Tabela813[[#This Row],[D1]],".",Tabela813[[#This Row],[D2]],".",Tabela813[[#This Row],[D3]],".",Tabela813[[#This Row],[T]],".",Tabela813[[#This Row],[D4]]),"")</f>
        <v>1.9.4.1.01.0.0.00</v>
      </c>
      <c r="L1377" s="27" t="s">
        <v>570</v>
      </c>
      <c r="M1377" s="21" t="str">
        <f t="shared" si="21"/>
        <v>S</v>
      </c>
      <c r="N1377" s="21">
        <f>IF(VALUE(Tabela813[[#This Row],[RED]]) &gt; 0,1,0) + IF(VALUE(J1377)&gt;0,8,IF(VALUE(I1377)&gt;0,7,IF(VALUE(H1377)&gt;0,6,IF(VALUE(G1377)&gt;0,5,IF(VALUE(F1377)&gt;0,4,IF(VALUE(E1377)&gt;0,3,IF(VALUE(D1377)&gt;0,2,1)))))))</f>
        <v>5</v>
      </c>
      <c r="O1377" s="26" t="s">
        <v>51</v>
      </c>
      <c r="P1377" s="1" t="s">
        <v>3119</v>
      </c>
      <c r="Q1377" s="1"/>
      <c r="R1377" s="21"/>
      <c r="S1377" s="7" t="str">
        <f>Tabela813[[#This Row],[NR]]&amp;" - "&amp;Tabela813[[#This Row],[Especificação]]</f>
        <v>1.9.4.1.01.0.0.00 - Multas e Juros de Mora da Alienação de Investimentos</v>
      </c>
      <c r="T1377" s="7" t="str">
        <f>Tabela813[[#This Row],[NR]]&amp;" - "&amp;Tabela813[[#This Row],[Especificação]]</f>
        <v>1.9.4.1.01.0.0.00 - Multas e Juros de Mora da Alienação de Investimentos</v>
      </c>
      <c r="U1377" s="7" t="str">
        <f>Tabela813[[#This Row],[NR]]&amp; " - "&amp;Tabela813[[#This Row],[Especificação]]</f>
        <v>1.9.4.1.01.0.0.00 - Multas e Juros de Mora da Alienação de Investimentos</v>
      </c>
    </row>
    <row r="1378" spans="1:21" ht="30" x14ac:dyDescent="0.25">
      <c r="A1378" s="84"/>
      <c r="B1378" s="73"/>
      <c r="C1378" s="26" t="s">
        <v>1558</v>
      </c>
      <c r="D1378" s="26" t="s">
        <v>1570</v>
      </c>
      <c r="E1378" s="26" t="s">
        <v>1568</v>
      </c>
      <c r="F1378" s="26" t="s">
        <v>1558</v>
      </c>
      <c r="G1378" s="26" t="s">
        <v>1560</v>
      </c>
      <c r="H1378" s="26" t="s">
        <v>1561</v>
      </c>
      <c r="I1378" s="26" t="s">
        <v>1567</v>
      </c>
      <c r="J1378" s="26" t="s">
        <v>1564</v>
      </c>
      <c r="K1378" s="21" t="str">
        <f>IF(Tabela813[[#This Row],[C]]&lt;&gt;"",IF(Tabela813[[#This Row],[RED]]&lt;&gt;"",(Tabela813[[#This Row],[RED]] &amp; "."),"") &amp; CONCATENATE(Tabela813[[#This Row],[C]],".",Tabela813[[#This Row],[O]],".",Tabela813[[#This Row],[E]],".",Tabela813[[#This Row],[D1]],".",Tabela813[[#This Row],[D2]],".",Tabela813[[#This Row],[D3]],".",Tabela813[[#This Row],[T]],".",Tabela813[[#This Row],[D4]]),"")</f>
        <v>1.9.4.1.01.0.2.00</v>
      </c>
      <c r="L1378" s="27" t="s">
        <v>1464</v>
      </c>
      <c r="M1378" s="21" t="str">
        <f t="shared" si="21"/>
        <v>A</v>
      </c>
      <c r="N1378" s="21">
        <f>IF(VALUE(Tabela813[[#This Row],[RED]]) &gt; 0,1,0) + IF(VALUE(J1378)&gt;0,8,IF(VALUE(I1378)&gt;0,7,IF(VALUE(H1378)&gt;0,6,IF(VALUE(G1378)&gt;0,5,IF(VALUE(F1378)&gt;0,4,IF(VALUE(E1378)&gt;0,3,IF(VALUE(D1378)&gt;0,2,1)))))))</f>
        <v>7</v>
      </c>
      <c r="O1378" s="26" t="s">
        <v>51</v>
      </c>
      <c r="P1378" s="1" t="s">
        <v>3119</v>
      </c>
      <c r="Q1378" s="1"/>
      <c r="R1378" s="21"/>
      <c r="S1378" s="7" t="str">
        <f>Tabela813[[#This Row],[NR]]&amp;" - "&amp;Tabela813[[#This Row],[Especificação]]</f>
        <v>1.9.4.1.01.0.2.00 - Multas e Juros de Mora da Alienação de Investimentos - Multas e Juros de Mora</v>
      </c>
      <c r="T1378" s="7" t="str">
        <f>Tabela813[[#This Row],[NR]]&amp;" - "&amp;Tabela813[[#This Row],[Especificação]]</f>
        <v>1.9.4.1.01.0.2.00 - Multas e Juros de Mora da Alienação de Investimentos - Multas e Juros de Mora</v>
      </c>
      <c r="U1378" s="7" t="str">
        <f>Tabela813[[#This Row],[NR]]&amp; " - "&amp;Tabela813[[#This Row],[Especificação]]</f>
        <v>1.9.4.1.01.0.2.00 - Multas e Juros de Mora da Alienação de Investimentos - Multas e Juros de Mora</v>
      </c>
    </row>
    <row r="1379" spans="1:21" x14ac:dyDescent="0.25">
      <c r="A1379" s="84"/>
      <c r="B1379" s="73"/>
      <c r="C1379" s="26" t="s">
        <v>1558</v>
      </c>
      <c r="D1379" s="26" t="s">
        <v>1570</v>
      </c>
      <c r="E1379" s="26" t="s">
        <v>1568</v>
      </c>
      <c r="F1379" s="26" t="s">
        <v>1558</v>
      </c>
      <c r="G1379" s="26" t="s">
        <v>1560</v>
      </c>
      <c r="H1379" s="26" t="s">
        <v>1561</v>
      </c>
      <c r="I1379" s="26" t="s">
        <v>1569</v>
      </c>
      <c r="J1379" s="26" t="s">
        <v>1564</v>
      </c>
      <c r="K1379" s="21" t="str">
        <f>IF(Tabela813[[#This Row],[C]]&lt;&gt;"",IF(Tabela813[[#This Row],[RED]]&lt;&gt;"",(Tabela813[[#This Row],[RED]] &amp; "."),"") &amp; CONCATENATE(Tabela813[[#This Row],[C]],".",Tabela813[[#This Row],[O]],".",Tabela813[[#This Row],[E]],".",Tabela813[[#This Row],[D1]],".",Tabela813[[#This Row],[D2]],".",Tabela813[[#This Row],[D3]],".",Tabela813[[#This Row],[T]],".",Tabela813[[#This Row],[D4]]),"")</f>
        <v>1.9.4.1.01.0.5.00</v>
      </c>
      <c r="L1379" s="27" t="s">
        <v>1465</v>
      </c>
      <c r="M1379" s="21" t="str">
        <f t="shared" si="21"/>
        <v>A</v>
      </c>
      <c r="N1379" s="21">
        <f>IF(VALUE(Tabela813[[#This Row],[RED]]) &gt; 0,1,0) + IF(VALUE(J1379)&gt;0,8,IF(VALUE(I1379)&gt;0,7,IF(VALUE(H1379)&gt;0,6,IF(VALUE(G1379)&gt;0,5,IF(VALUE(F1379)&gt;0,4,IF(VALUE(E1379)&gt;0,3,IF(VALUE(D1379)&gt;0,2,1)))))))</f>
        <v>7</v>
      </c>
      <c r="O1379" s="26" t="s">
        <v>51</v>
      </c>
      <c r="P1379" s="1" t="s">
        <v>3119</v>
      </c>
      <c r="Q1379" s="1"/>
      <c r="R1379" s="21"/>
      <c r="S1379" s="7" t="str">
        <f>Tabela813[[#This Row],[NR]]&amp;" - "&amp;Tabela813[[#This Row],[Especificação]]</f>
        <v>1.9.4.1.01.0.5.00 - Multas e Juros de Mora da Alienação de Investimentos - Multas</v>
      </c>
      <c r="T1379" s="7" t="str">
        <f>Tabela813[[#This Row],[NR]]&amp;" - "&amp;Tabela813[[#This Row],[Especificação]]</f>
        <v>1.9.4.1.01.0.5.00 - Multas e Juros de Mora da Alienação de Investimentos - Multas</v>
      </c>
      <c r="U1379" s="7" t="str">
        <f>Tabela813[[#This Row],[NR]]&amp; " - "&amp;Tabela813[[#This Row],[Especificação]]</f>
        <v>1.9.4.1.01.0.5.00 - Multas e Juros de Mora da Alienação de Investimentos - Multas</v>
      </c>
    </row>
    <row r="1380" spans="1:21" x14ac:dyDescent="0.25">
      <c r="B1380" s="73"/>
      <c r="C1380" s="26" t="s">
        <v>1558</v>
      </c>
      <c r="D1380" s="26" t="s">
        <v>1570</v>
      </c>
      <c r="E1380" s="26" t="s">
        <v>1568</v>
      </c>
      <c r="F1380" s="26" t="s">
        <v>1558</v>
      </c>
      <c r="G1380" s="26" t="s">
        <v>1560</v>
      </c>
      <c r="H1380" s="26" t="s">
        <v>1561</v>
      </c>
      <c r="I1380" s="26" t="s">
        <v>1563</v>
      </c>
      <c r="J1380" s="26" t="s">
        <v>1564</v>
      </c>
      <c r="K1380" s="21" t="str">
        <f>IF(Tabela813[[#This Row],[C]]&lt;&gt;"",IF(Tabela813[[#This Row],[RED]]&lt;&gt;"",(Tabela813[[#This Row],[RED]] &amp; "."),"") &amp; CONCATENATE(Tabela813[[#This Row],[C]],".",Tabela813[[#This Row],[O]],".",Tabela813[[#This Row],[E]],".",Tabela813[[#This Row],[D1]],".",Tabela813[[#This Row],[D2]],".",Tabela813[[#This Row],[D3]],".",Tabela813[[#This Row],[T]],".",Tabela813[[#This Row],[D4]]),"")</f>
        <v>1.9.4.1.01.0.6.00</v>
      </c>
      <c r="L1380" s="27" t="s">
        <v>1466</v>
      </c>
      <c r="M1380" s="21" t="str">
        <f t="shared" si="21"/>
        <v>A</v>
      </c>
      <c r="N1380" s="21">
        <f>IF(VALUE(Tabela813[[#This Row],[RED]]) &gt; 0,1,0) + IF(VALUE(J1380)&gt;0,8,IF(VALUE(I1380)&gt;0,7,IF(VALUE(H1380)&gt;0,6,IF(VALUE(G1380)&gt;0,5,IF(VALUE(F1380)&gt;0,4,IF(VALUE(E1380)&gt;0,3,IF(VALUE(D1380)&gt;0,2,1)))))))</f>
        <v>7</v>
      </c>
      <c r="O1380" s="26" t="s">
        <v>51</v>
      </c>
      <c r="P1380" s="1" t="s">
        <v>3119</v>
      </c>
      <c r="Q1380" s="1"/>
      <c r="R1380" s="21"/>
      <c r="S1380" s="7" t="str">
        <f>Tabela813[[#This Row],[NR]]&amp;" - "&amp;Tabela813[[#This Row],[Especificação]]</f>
        <v>1.9.4.1.01.0.6.00 - Multas e Juros de Mora da Alienação de Investimentos - Juros de Mora</v>
      </c>
      <c r="T1380" s="7" t="str">
        <f>Tabela813[[#This Row],[NR]]&amp;" - "&amp;Tabela813[[#This Row],[Especificação]]</f>
        <v>1.9.4.1.01.0.6.00 - Multas e Juros de Mora da Alienação de Investimentos - Juros de Mora</v>
      </c>
      <c r="U1380" s="7" t="str">
        <f>Tabela813[[#This Row],[NR]]&amp; " - "&amp;Tabela813[[#This Row],[Especificação]]</f>
        <v>1.9.4.1.01.0.6.00 - Multas e Juros de Mora da Alienação de Investimentos - Juros de Mora</v>
      </c>
    </row>
    <row r="1381" spans="1:21" x14ac:dyDescent="0.25">
      <c r="B1381" s="73"/>
      <c r="C1381" s="26" t="s">
        <v>1558</v>
      </c>
      <c r="D1381" s="26" t="s">
        <v>1570</v>
      </c>
      <c r="E1381" s="26" t="s">
        <v>1568</v>
      </c>
      <c r="F1381" s="26" t="s">
        <v>1558</v>
      </c>
      <c r="G1381" s="26" t="s">
        <v>1562</v>
      </c>
      <c r="H1381" s="26" t="s">
        <v>1561</v>
      </c>
      <c r="I1381" s="26" t="s">
        <v>1561</v>
      </c>
      <c r="J1381" s="26" t="s">
        <v>1564</v>
      </c>
      <c r="K1381" s="21" t="str">
        <f>IF(Tabela813[[#This Row],[C]]&lt;&gt;"",IF(Tabela813[[#This Row],[RED]]&lt;&gt;"",(Tabela813[[#This Row],[RED]] &amp; "."),"") &amp; CONCATENATE(Tabela813[[#This Row],[C]],".",Tabela813[[#This Row],[O]],".",Tabela813[[#This Row],[E]],".",Tabela813[[#This Row],[D1]],".",Tabela813[[#This Row],[D2]],".",Tabela813[[#This Row],[D3]],".",Tabela813[[#This Row],[T]],".",Tabela813[[#This Row],[D4]]),"")</f>
        <v>1.9.4.1.02.0.0.00</v>
      </c>
      <c r="L1381" s="27" t="s">
        <v>571</v>
      </c>
      <c r="M1381" s="21" t="str">
        <f t="shared" si="21"/>
        <v>S</v>
      </c>
      <c r="N1381" s="21">
        <f>IF(VALUE(Tabela813[[#This Row],[RED]]) &gt; 0,1,0) + IF(VALUE(J1381)&gt;0,8,IF(VALUE(I1381)&gt;0,7,IF(VALUE(H1381)&gt;0,6,IF(VALUE(G1381)&gt;0,5,IF(VALUE(F1381)&gt;0,4,IF(VALUE(E1381)&gt;0,3,IF(VALUE(D1381)&gt;0,2,1)))))))</f>
        <v>5</v>
      </c>
      <c r="O1381" s="26" t="s">
        <v>51</v>
      </c>
      <c r="P1381" s="1" t="s">
        <v>3120</v>
      </c>
      <c r="Q1381" s="1"/>
      <c r="R1381" s="21"/>
      <c r="S1381" s="7" t="str">
        <f>Tabela813[[#This Row],[NR]]&amp;" - "&amp;Tabela813[[#This Row],[Especificação]]</f>
        <v>1.9.4.1.02.0.0.00 - Multas e Juros da Alienação de Estoques</v>
      </c>
      <c r="T1381" s="7" t="str">
        <f>Tabela813[[#This Row],[NR]]&amp;" - "&amp;Tabela813[[#This Row],[Especificação]]</f>
        <v>1.9.4.1.02.0.0.00 - Multas e Juros da Alienação de Estoques</v>
      </c>
      <c r="U1381" s="7" t="str">
        <f>Tabela813[[#This Row],[NR]]&amp; " - "&amp;Tabela813[[#This Row],[Especificação]]</f>
        <v>1.9.4.1.02.0.0.00 - Multas e Juros da Alienação de Estoques</v>
      </c>
    </row>
    <row r="1382" spans="1:21" ht="30" x14ac:dyDescent="0.25">
      <c r="A1382" s="84"/>
      <c r="B1382" s="73"/>
      <c r="C1382" s="26" t="s">
        <v>1558</v>
      </c>
      <c r="D1382" s="26" t="s">
        <v>1570</v>
      </c>
      <c r="E1382" s="26" t="s">
        <v>1568</v>
      </c>
      <c r="F1382" s="26" t="s">
        <v>1558</v>
      </c>
      <c r="G1382" s="26" t="s">
        <v>1562</v>
      </c>
      <c r="H1382" s="26" t="s">
        <v>1567</v>
      </c>
      <c r="I1382" s="26" t="s">
        <v>1561</v>
      </c>
      <c r="J1382" s="26" t="s">
        <v>1564</v>
      </c>
      <c r="K1382" s="21" t="str">
        <f>IF(Tabela813[[#This Row],[C]]&lt;&gt;"",IF(Tabela813[[#This Row],[RED]]&lt;&gt;"",(Tabela813[[#This Row],[RED]] &amp; "."),"") &amp; CONCATENATE(Tabela813[[#This Row],[C]],".",Tabela813[[#This Row],[O]],".",Tabela813[[#This Row],[E]],".",Tabela813[[#This Row],[D1]],".",Tabela813[[#This Row],[D2]],".",Tabela813[[#This Row],[D3]],".",Tabela813[[#This Row],[T]],".",Tabela813[[#This Row],[D4]]),"")</f>
        <v>1.9.4.1.02.2.0.00</v>
      </c>
      <c r="L1382" s="27" t="s">
        <v>572</v>
      </c>
      <c r="M1382" s="21" t="str">
        <f t="shared" si="21"/>
        <v>S</v>
      </c>
      <c r="N1382" s="21">
        <f>IF(VALUE(Tabela813[[#This Row],[RED]]) &gt; 0,1,0) + IF(VALUE(J1382)&gt;0,8,IF(VALUE(I1382)&gt;0,7,IF(VALUE(H1382)&gt;0,6,IF(VALUE(G1382)&gt;0,5,IF(VALUE(F1382)&gt;0,4,IF(VALUE(E1382)&gt;0,3,IF(VALUE(D1382)&gt;0,2,1)))))))</f>
        <v>6</v>
      </c>
      <c r="O1382" s="26" t="s">
        <v>51</v>
      </c>
      <c r="P1382" s="1" t="s">
        <v>3121</v>
      </c>
      <c r="Q1382" s="1"/>
      <c r="R1382" s="21"/>
      <c r="S1382" s="7" t="str">
        <f>Tabela813[[#This Row],[NR]]&amp;" - "&amp;Tabela813[[#This Row],[Especificação]]</f>
        <v>1.9.4.1.02.2.0.00 - Multas e Juros de Alienação de Estoques - Destinados a Programas Sociais</v>
      </c>
      <c r="T1382" s="7" t="str">
        <f>Tabela813[[#This Row],[NR]]&amp;" - "&amp;Tabela813[[#This Row],[Especificação]]</f>
        <v>1.9.4.1.02.2.0.00 - Multas e Juros de Alienação de Estoques - Destinados a Programas Sociais</v>
      </c>
      <c r="U1382" s="7" t="str">
        <f>Tabela813[[#This Row],[NR]]&amp; " - "&amp;Tabela813[[#This Row],[Especificação]]</f>
        <v>1.9.4.1.02.2.0.00 - Multas e Juros de Alienação de Estoques - Destinados a Programas Sociais</v>
      </c>
    </row>
    <row r="1383" spans="1:21" ht="30" x14ac:dyDescent="0.25">
      <c r="A1383" s="84"/>
      <c r="B1383" s="73"/>
      <c r="C1383" s="26" t="s">
        <v>1558</v>
      </c>
      <c r="D1383" s="26" t="s">
        <v>1570</v>
      </c>
      <c r="E1383" s="26" t="s">
        <v>1568</v>
      </c>
      <c r="F1383" s="26" t="s">
        <v>1558</v>
      </c>
      <c r="G1383" s="26" t="s">
        <v>1562</v>
      </c>
      <c r="H1383" s="26" t="s">
        <v>1567</v>
      </c>
      <c r="I1383" s="26" t="s">
        <v>1567</v>
      </c>
      <c r="J1383" s="26" t="s">
        <v>1564</v>
      </c>
      <c r="K1383" s="21" t="str">
        <f>IF(Tabela813[[#This Row],[C]]&lt;&gt;"",IF(Tabela813[[#This Row],[RED]]&lt;&gt;"",(Tabela813[[#This Row],[RED]] &amp; "."),"") &amp; CONCATENATE(Tabela813[[#This Row],[C]],".",Tabela813[[#This Row],[O]],".",Tabela813[[#This Row],[E]],".",Tabela813[[#This Row],[D1]],".",Tabela813[[#This Row],[D2]],".",Tabela813[[#This Row],[D3]],".",Tabela813[[#This Row],[T]],".",Tabela813[[#This Row],[D4]]),"")</f>
        <v>1.9.4.1.02.2.2.00</v>
      </c>
      <c r="L1383" s="27" t="s">
        <v>1467</v>
      </c>
      <c r="M1383" s="21" t="str">
        <f t="shared" si="21"/>
        <v>A</v>
      </c>
      <c r="N1383" s="21">
        <f>IF(VALUE(Tabela813[[#This Row],[RED]]) &gt; 0,1,0) + IF(VALUE(J1383)&gt;0,8,IF(VALUE(I1383)&gt;0,7,IF(VALUE(H1383)&gt;0,6,IF(VALUE(G1383)&gt;0,5,IF(VALUE(F1383)&gt;0,4,IF(VALUE(E1383)&gt;0,3,IF(VALUE(D1383)&gt;0,2,1)))))))</f>
        <v>7</v>
      </c>
      <c r="O1383" s="26" t="s">
        <v>51</v>
      </c>
      <c r="P1383" s="1" t="s">
        <v>3121</v>
      </c>
      <c r="Q1383" s="1"/>
      <c r="R1383" s="21"/>
      <c r="S1383" s="7" t="str">
        <f>Tabela813[[#This Row],[NR]]&amp;" - "&amp;Tabela813[[#This Row],[Especificação]]</f>
        <v>1.9.4.1.02.2.2.00 - Multas e Juros de Alienação de Estoques - Destinados a Programas Sociais - Multas e Juros de Mora</v>
      </c>
      <c r="T1383" s="7" t="str">
        <f>Tabela813[[#This Row],[NR]]&amp;" - "&amp;Tabela813[[#This Row],[Especificação]]</f>
        <v>1.9.4.1.02.2.2.00 - Multas e Juros de Alienação de Estoques - Destinados a Programas Sociais - Multas e Juros de Mora</v>
      </c>
      <c r="U1383" s="7" t="str">
        <f>Tabela813[[#This Row],[NR]]&amp; " - "&amp;Tabela813[[#This Row],[Especificação]]</f>
        <v>1.9.4.1.02.2.2.00 - Multas e Juros de Alienação de Estoques - Destinados a Programas Sociais - Multas e Juros de Mora</v>
      </c>
    </row>
    <row r="1384" spans="1:21" ht="30" x14ac:dyDescent="0.25">
      <c r="A1384" s="84"/>
      <c r="B1384" s="73"/>
      <c r="C1384" s="26" t="s">
        <v>1558</v>
      </c>
      <c r="D1384" s="26" t="s">
        <v>1570</v>
      </c>
      <c r="E1384" s="26" t="s">
        <v>1568</v>
      </c>
      <c r="F1384" s="26" t="s">
        <v>1558</v>
      </c>
      <c r="G1384" s="26" t="s">
        <v>1562</v>
      </c>
      <c r="H1384" s="26" t="s">
        <v>1567</v>
      </c>
      <c r="I1384" s="26" t="s">
        <v>1569</v>
      </c>
      <c r="J1384" s="26" t="s">
        <v>1564</v>
      </c>
      <c r="K1384" s="21" t="str">
        <f>IF(Tabela813[[#This Row],[C]]&lt;&gt;"",IF(Tabela813[[#This Row],[RED]]&lt;&gt;"",(Tabela813[[#This Row],[RED]] &amp; "."),"") &amp; CONCATENATE(Tabela813[[#This Row],[C]],".",Tabela813[[#This Row],[O]],".",Tabela813[[#This Row],[E]],".",Tabela813[[#This Row],[D1]],".",Tabela813[[#This Row],[D2]],".",Tabela813[[#This Row],[D3]],".",Tabela813[[#This Row],[T]],".",Tabela813[[#This Row],[D4]]),"")</f>
        <v>1.9.4.1.02.2.5.00</v>
      </c>
      <c r="L1384" s="27" t="s">
        <v>1468</v>
      </c>
      <c r="M1384" s="21" t="str">
        <f t="shared" si="21"/>
        <v>A</v>
      </c>
      <c r="N1384" s="21">
        <f>IF(VALUE(Tabela813[[#This Row],[RED]]) &gt; 0,1,0) + IF(VALUE(J1384)&gt;0,8,IF(VALUE(I1384)&gt;0,7,IF(VALUE(H1384)&gt;0,6,IF(VALUE(G1384)&gt;0,5,IF(VALUE(F1384)&gt;0,4,IF(VALUE(E1384)&gt;0,3,IF(VALUE(D1384)&gt;0,2,1)))))))</f>
        <v>7</v>
      </c>
      <c r="O1384" s="26" t="s">
        <v>51</v>
      </c>
      <c r="P1384" s="1" t="s">
        <v>3121</v>
      </c>
      <c r="Q1384" s="1"/>
      <c r="R1384" s="21"/>
      <c r="S1384" s="7" t="str">
        <f>Tabela813[[#This Row],[NR]]&amp;" - "&amp;Tabela813[[#This Row],[Especificação]]</f>
        <v>1.9.4.1.02.2.5.00 - Multas e Juros de Alienação de Estoques - Destinados a Programas Sociais - Multas</v>
      </c>
      <c r="T1384" s="7" t="str">
        <f>Tabela813[[#This Row],[NR]]&amp;" - "&amp;Tabela813[[#This Row],[Especificação]]</f>
        <v>1.9.4.1.02.2.5.00 - Multas e Juros de Alienação de Estoques - Destinados a Programas Sociais - Multas</v>
      </c>
      <c r="U1384" s="7" t="str">
        <f>Tabela813[[#This Row],[NR]]&amp; " - "&amp;Tabela813[[#This Row],[Especificação]]</f>
        <v>1.9.4.1.02.2.5.00 - Multas e Juros de Alienação de Estoques - Destinados a Programas Sociais - Multas</v>
      </c>
    </row>
    <row r="1385" spans="1:21" ht="30" x14ac:dyDescent="0.25">
      <c r="A1385" s="84"/>
      <c r="B1385" s="73"/>
      <c r="C1385" s="26" t="s">
        <v>1558</v>
      </c>
      <c r="D1385" s="26" t="s">
        <v>1570</v>
      </c>
      <c r="E1385" s="26" t="s">
        <v>1568</v>
      </c>
      <c r="F1385" s="26" t="s">
        <v>1558</v>
      </c>
      <c r="G1385" s="26" t="s">
        <v>1562</v>
      </c>
      <c r="H1385" s="26" t="s">
        <v>1567</v>
      </c>
      <c r="I1385" s="26" t="s">
        <v>1563</v>
      </c>
      <c r="J1385" s="26" t="s">
        <v>1564</v>
      </c>
      <c r="K1385" s="21" t="str">
        <f>IF(Tabela813[[#This Row],[C]]&lt;&gt;"",IF(Tabela813[[#This Row],[RED]]&lt;&gt;"",(Tabela813[[#This Row],[RED]] &amp; "."),"") &amp; CONCATENATE(Tabela813[[#This Row],[C]],".",Tabela813[[#This Row],[O]],".",Tabela813[[#This Row],[E]],".",Tabela813[[#This Row],[D1]],".",Tabela813[[#This Row],[D2]],".",Tabela813[[#This Row],[D3]],".",Tabela813[[#This Row],[T]],".",Tabela813[[#This Row],[D4]]),"")</f>
        <v>1.9.4.1.02.2.6.00</v>
      </c>
      <c r="L1385" s="27" t="s">
        <v>1469</v>
      </c>
      <c r="M1385" s="21" t="str">
        <f t="shared" si="21"/>
        <v>A</v>
      </c>
      <c r="N1385" s="21">
        <f>IF(VALUE(Tabela813[[#This Row],[RED]]) &gt; 0,1,0) + IF(VALUE(J1385)&gt;0,8,IF(VALUE(I1385)&gt;0,7,IF(VALUE(H1385)&gt;0,6,IF(VALUE(G1385)&gt;0,5,IF(VALUE(F1385)&gt;0,4,IF(VALUE(E1385)&gt;0,3,IF(VALUE(D1385)&gt;0,2,1)))))))</f>
        <v>7</v>
      </c>
      <c r="O1385" s="26" t="s">
        <v>51</v>
      </c>
      <c r="P1385" s="1" t="s">
        <v>3121</v>
      </c>
      <c r="Q1385" s="1"/>
      <c r="R1385" s="21"/>
      <c r="S1385" s="7" t="str">
        <f>Tabela813[[#This Row],[NR]]&amp;" - "&amp;Tabela813[[#This Row],[Especificação]]</f>
        <v>1.9.4.1.02.2.6.00 - Multas e Juros de Alienação de Estoques - Destinados a Programas Sociais - Juros de Mora</v>
      </c>
      <c r="T1385" s="7" t="str">
        <f>Tabela813[[#This Row],[NR]]&amp;" - "&amp;Tabela813[[#This Row],[Especificação]]</f>
        <v>1.9.4.1.02.2.6.00 - Multas e Juros de Alienação de Estoques - Destinados a Programas Sociais - Juros de Mora</v>
      </c>
      <c r="U1385" s="7" t="str">
        <f>Tabela813[[#This Row],[NR]]&amp; " - "&amp;Tabela813[[#This Row],[Especificação]]</f>
        <v>1.9.4.1.02.2.6.00 - Multas e Juros de Alienação de Estoques - Destinados a Programas Sociais - Juros de Mora</v>
      </c>
    </row>
    <row r="1386" spans="1:21" ht="30" x14ac:dyDescent="0.25">
      <c r="A1386" s="84"/>
      <c r="B1386" s="73"/>
      <c r="C1386" s="26" t="s">
        <v>1558</v>
      </c>
      <c r="D1386" s="26" t="s">
        <v>1570</v>
      </c>
      <c r="E1386" s="26" t="s">
        <v>1568</v>
      </c>
      <c r="F1386" s="26" t="s">
        <v>1558</v>
      </c>
      <c r="G1386" s="26" t="s">
        <v>1562</v>
      </c>
      <c r="H1386" s="26" t="s">
        <v>1559</v>
      </c>
      <c r="I1386" s="26" t="s">
        <v>1561</v>
      </c>
      <c r="J1386" s="26" t="s">
        <v>1564</v>
      </c>
      <c r="K1386" s="21" t="str">
        <f>IF(Tabela813[[#This Row],[C]]&lt;&gt;"",IF(Tabela813[[#This Row],[RED]]&lt;&gt;"",(Tabela813[[#This Row],[RED]] &amp; "."),"") &amp; CONCATENATE(Tabela813[[#This Row],[C]],".",Tabela813[[#This Row],[O]],".",Tabela813[[#This Row],[E]],".",Tabela813[[#This Row],[D1]],".",Tabela813[[#This Row],[D2]],".",Tabela813[[#This Row],[D3]],".",Tabela813[[#This Row],[T]],".",Tabela813[[#This Row],[D4]]),"")</f>
        <v>1.9.4.1.02.3.0.00</v>
      </c>
      <c r="L1386" s="27" t="s">
        <v>573</v>
      </c>
      <c r="M1386" s="21" t="str">
        <f t="shared" si="21"/>
        <v>S</v>
      </c>
      <c r="N1386" s="21">
        <f>IF(VALUE(Tabela813[[#This Row],[RED]]) &gt; 0,1,0) + IF(VALUE(J1386)&gt;0,8,IF(VALUE(I1386)&gt;0,7,IF(VALUE(H1386)&gt;0,6,IF(VALUE(G1386)&gt;0,5,IF(VALUE(F1386)&gt;0,4,IF(VALUE(E1386)&gt;0,3,IF(VALUE(D1386)&gt;0,2,1)))))))</f>
        <v>6</v>
      </c>
      <c r="O1386" s="26" t="s">
        <v>51</v>
      </c>
      <c r="P1386" s="1" t="s">
        <v>3122</v>
      </c>
      <c r="Q1386" s="1"/>
      <c r="R1386" s="21"/>
      <c r="S1386" s="7" t="str">
        <f>Tabela813[[#This Row],[NR]]&amp;" - "&amp;Tabela813[[#This Row],[Especificação]]</f>
        <v>1.9.4.1.02.3.0.00 - Multas e Juros de Alienação de Estoques - Programa de Aquisição de Alimentos</v>
      </c>
      <c r="T1386" s="7" t="str">
        <f>Tabela813[[#This Row],[NR]]&amp;" - "&amp;Tabela813[[#This Row],[Especificação]]</f>
        <v>1.9.4.1.02.3.0.00 - Multas e Juros de Alienação de Estoques - Programa de Aquisição de Alimentos</v>
      </c>
      <c r="U1386" s="7" t="str">
        <f>Tabela813[[#This Row],[NR]]&amp; " - "&amp;Tabela813[[#This Row],[Especificação]]</f>
        <v>1.9.4.1.02.3.0.00 - Multas e Juros de Alienação de Estoques - Programa de Aquisição de Alimentos</v>
      </c>
    </row>
    <row r="1387" spans="1:21" ht="30" x14ac:dyDescent="0.25">
      <c r="A1387" s="84"/>
      <c r="B1387" s="73"/>
      <c r="C1387" s="26" t="s">
        <v>1558</v>
      </c>
      <c r="D1387" s="26" t="s">
        <v>1570</v>
      </c>
      <c r="E1387" s="26" t="s">
        <v>1568</v>
      </c>
      <c r="F1387" s="26" t="s">
        <v>1558</v>
      </c>
      <c r="G1387" s="26" t="s">
        <v>1562</v>
      </c>
      <c r="H1387" s="26" t="s">
        <v>1559</v>
      </c>
      <c r="I1387" s="26" t="s">
        <v>1567</v>
      </c>
      <c r="J1387" s="26" t="s">
        <v>1564</v>
      </c>
      <c r="K1387" s="21" t="str">
        <f>IF(Tabela813[[#This Row],[C]]&lt;&gt;"",IF(Tabela813[[#This Row],[RED]]&lt;&gt;"",(Tabela813[[#This Row],[RED]] &amp; "."),"") &amp; CONCATENATE(Tabela813[[#This Row],[C]],".",Tabela813[[#This Row],[O]],".",Tabela813[[#This Row],[E]],".",Tabela813[[#This Row],[D1]],".",Tabela813[[#This Row],[D2]],".",Tabela813[[#This Row],[D3]],".",Tabela813[[#This Row],[T]],".",Tabela813[[#This Row],[D4]]),"")</f>
        <v>1.9.4.1.02.3.2.00</v>
      </c>
      <c r="L1387" s="27" t="s">
        <v>1470</v>
      </c>
      <c r="M1387" s="21" t="str">
        <f t="shared" si="21"/>
        <v>A</v>
      </c>
      <c r="N1387" s="21">
        <f>IF(VALUE(Tabela813[[#This Row],[RED]]) &gt; 0,1,0) + IF(VALUE(J1387)&gt;0,8,IF(VALUE(I1387)&gt;0,7,IF(VALUE(H1387)&gt;0,6,IF(VALUE(G1387)&gt;0,5,IF(VALUE(F1387)&gt;0,4,IF(VALUE(E1387)&gt;0,3,IF(VALUE(D1387)&gt;0,2,1)))))))</f>
        <v>7</v>
      </c>
      <c r="O1387" s="26" t="s">
        <v>51</v>
      </c>
      <c r="P1387" s="1" t="s">
        <v>3122</v>
      </c>
      <c r="Q1387" s="1"/>
      <c r="R1387" s="21"/>
      <c r="S1387" s="7" t="str">
        <f>Tabela813[[#This Row],[NR]]&amp;" - "&amp;Tabela813[[#This Row],[Especificação]]</f>
        <v>1.9.4.1.02.3.2.00 - Multas e Juros de Alienação de Estoques - Programa de Aquisição de Alimentos - Multas e Juros de Mora</v>
      </c>
      <c r="T1387" s="7" t="str">
        <f>Tabela813[[#This Row],[NR]]&amp;" - "&amp;Tabela813[[#This Row],[Especificação]]</f>
        <v>1.9.4.1.02.3.2.00 - Multas e Juros de Alienação de Estoques - Programa de Aquisição de Alimentos - Multas e Juros de Mora</v>
      </c>
      <c r="U1387" s="7" t="str">
        <f>Tabela813[[#This Row],[NR]]&amp; " - "&amp;Tabela813[[#This Row],[Especificação]]</f>
        <v>1.9.4.1.02.3.2.00 - Multas e Juros de Alienação de Estoques - Programa de Aquisição de Alimentos - Multas e Juros de Mora</v>
      </c>
    </row>
    <row r="1388" spans="1:21" ht="30" x14ac:dyDescent="0.25">
      <c r="A1388" s="84"/>
      <c r="B1388" s="73"/>
      <c r="C1388" s="26" t="s">
        <v>1558</v>
      </c>
      <c r="D1388" s="26" t="s">
        <v>1570</v>
      </c>
      <c r="E1388" s="26" t="s">
        <v>1568</v>
      </c>
      <c r="F1388" s="26" t="s">
        <v>1558</v>
      </c>
      <c r="G1388" s="26" t="s">
        <v>1562</v>
      </c>
      <c r="H1388" s="26" t="s">
        <v>1559</v>
      </c>
      <c r="I1388" s="26" t="s">
        <v>1569</v>
      </c>
      <c r="J1388" s="26" t="s">
        <v>1564</v>
      </c>
      <c r="K1388" s="21" t="str">
        <f>IF(Tabela813[[#This Row],[C]]&lt;&gt;"",IF(Tabela813[[#This Row],[RED]]&lt;&gt;"",(Tabela813[[#This Row],[RED]] &amp; "."),"") &amp; CONCATENATE(Tabela813[[#This Row],[C]],".",Tabela813[[#This Row],[O]],".",Tabela813[[#This Row],[E]],".",Tabela813[[#This Row],[D1]],".",Tabela813[[#This Row],[D2]],".",Tabela813[[#This Row],[D3]],".",Tabela813[[#This Row],[T]],".",Tabela813[[#This Row],[D4]]),"")</f>
        <v>1.9.4.1.02.3.5.00</v>
      </c>
      <c r="L1388" s="27" t="s">
        <v>1471</v>
      </c>
      <c r="M1388" s="21" t="str">
        <f t="shared" si="21"/>
        <v>A</v>
      </c>
      <c r="N1388" s="21">
        <f>IF(VALUE(Tabela813[[#This Row],[RED]]) &gt; 0,1,0) + IF(VALUE(J1388)&gt;0,8,IF(VALUE(I1388)&gt;0,7,IF(VALUE(H1388)&gt;0,6,IF(VALUE(G1388)&gt;0,5,IF(VALUE(F1388)&gt;0,4,IF(VALUE(E1388)&gt;0,3,IF(VALUE(D1388)&gt;0,2,1)))))))</f>
        <v>7</v>
      </c>
      <c r="O1388" s="26" t="s">
        <v>51</v>
      </c>
      <c r="P1388" s="1" t="s">
        <v>3122</v>
      </c>
      <c r="Q1388" s="1"/>
      <c r="R1388" s="21"/>
      <c r="S1388" s="7" t="str">
        <f>Tabela813[[#This Row],[NR]]&amp;" - "&amp;Tabela813[[#This Row],[Especificação]]</f>
        <v>1.9.4.1.02.3.5.00 - Multas e Juros de Alienação de Estoques - Programa de Aquisição de Alimentos - Multas</v>
      </c>
      <c r="T1388" s="7" t="str">
        <f>Tabela813[[#This Row],[NR]]&amp;" - "&amp;Tabela813[[#This Row],[Especificação]]</f>
        <v>1.9.4.1.02.3.5.00 - Multas e Juros de Alienação de Estoques - Programa de Aquisição de Alimentos - Multas</v>
      </c>
      <c r="U1388" s="7" t="str">
        <f>Tabela813[[#This Row],[NR]]&amp; " - "&amp;Tabela813[[#This Row],[Especificação]]</f>
        <v>1.9.4.1.02.3.5.00 - Multas e Juros de Alienação de Estoques - Programa de Aquisição de Alimentos - Multas</v>
      </c>
    </row>
    <row r="1389" spans="1:21" ht="30" x14ac:dyDescent="0.25">
      <c r="A1389" s="84"/>
      <c r="B1389" s="73"/>
      <c r="C1389" s="26" t="s">
        <v>1558</v>
      </c>
      <c r="D1389" s="26" t="s">
        <v>1570</v>
      </c>
      <c r="E1389" s="26" t="s">
        <v>1568</v>
      </c>
      <c r="F1389" s="26" t="s">
        <v>1558</v>
      </c>
      <c r="G1389" s="26" t="s">
        <v>1562</v>
      </c>
      <c r="H1389" s="26" t="s">
        <v>1559</v>
      </c>
      <c r="I1389" s="26" t="s">
        <v>1563</v>
      </c>
      <c r="J1389" s="26" t="s">
        <v>1564</v>
      </c>
      <c r="K1389" s="21" t="str">
        <f>IF(Tabela813[[#This Row],[C]]&lt;&gt;"",IF(Tabela813[[#This Row],[RED]]&lt;&gt;"",(Tabela813[[#This Row],[RED]] &amp; "."),"") &amp; CONCATENATE(Tabela813[[#This Row],[C]],".",Tabela813[[#This Row],[O]],".",Tabela813[[#This Row],[E]],".",Tabela813[[#This Row],[D1]],".",Tabela813[[#This Row],[D2]],".",Tabela813[[#This Row],[D3]],".",Tabela813[[#This Row],[T]],".",Tabela813[[#This Row],[D4]]),"")</f>
        <v>1.9.4.1.02.3.6.00</v>
      </c>
      <c r="L1389" s="27" t="s">
        <v>1472</v>
      </c>
      <c r="M1389" s="21" t="str">
        <f t="shared" si="21"/>
        <v>A</v>
      </c>
      <c r="N1389" s="21">
        <f>IF(VALUE(Tabela813[[#This Row],[RED]]) &gt; 0,1,0) + IF(VALUE(J1389)&gt;0,8,IF(VALUE(I1389)&gt;0,7,IF(VALUE(H1389)&gt;0,6,IF(VALUE(G1389)&gt;0,5,IF(VALUE(F1389)&gt;0,4,IF(VALUE(E1389)&gt;0,3,IF(VALUE(D1389)&gt;0,2,1)))))))</f>
        <v>7</v>
      </c>
      <c r="O1389" s="26" t="s">
        <v>51</v>
      </c>
      <c r="P1389" s="1" t="s">
        <v>3122</v>
      </c>
      <c r="Q1389" s="1"/>
      <c r="R1389" s="21"/>
      <c r="S1389" s="7" t="str">
        <f>Tabela813[[#This Row],[NR]]&amp;" - "&amp;Tabela813[[#This Row],[Especificação]]</f>
        <v>1.9.4.1.02.3.6.00 - Multas e Juros de Alienação de Estoques - Programa de Aquisição de Alimentos - Juros de Mora</v>
      </c>
      <c r="T1389" s="7" t="str">
        <f>Tabela813[[#This Row],[NR]]&amp;" - "&amp;Tabela813[[#This Row],[Especificação]]</f>
        <v>1.9.4.1.02.3.6.00 - Multas e Juros de Alienação de Estoques - Programa de Aquisição de Alimentos - Juros de Mora</v>
      </c>
      <c r="U1389" s="7" t="str">
        <f>Tabela813[[#This Row],[NR]]&amp; " - "&amp;Tabela813[[#This Row],[Especificação]]</f>
        <v>1.9.4.1.02.3.6.00 - Multas e Juros de Alienação de Estoques - Programa de Aquisição de Alimentos - Juros de Mora</v>
      </c>
    </row>
    <row r="1390" spans="1:21" x14ac:dyDescent="0.25">
      <c r="A1390" s="84"/>
      <c r="B1390" s="73"/>
      <c r="C1390" s="26" t="s">
        <v>1558</v>
      </c>
      <c r="D1390" s="26" t="s">
        <v>1570</v>
      </c>
      <c r="E1390" s="26" t="s">
        <v>1568</v>
      </c>
      <c r="F1390" s="26" t="s">
        <v>1558</v>
      </c>
      <c r="G1390" s="26" t="s">
        <v>1571</v>
      </c>
      <c r="H1390" s="26" t="s">
        <v>1561</v>
      </c>
      <c r="I1390" s="26" t="s">
        <v>1561</v>
      </c>
      <c r="J1390" s="26" t="s">
        <v>1564</v>
      </c>
      <c r="K1390" s="21" t="str">
        <f>IF(Tabela813[[#This Row],[C]]&lt;&gt;"",IF(Tabela813[[#This Row],[RED]]&lt;&gt;"",(Tabela813[[#This Row],[RED]] &amp; "."),"") &amp; CONCATENATE(Tabela813[[#This Row],[C]],".",Tabela813[[#This Row],[O]],".",Tabela813[[#This Row],[E]],".",Tabela813[[#This Row],[D1]],".",Tabela813[[#This Row],[D2]],".",Tabela813[[#This Row],[D3]],".",Tabela813[[#This Row],[T]],".",Tabela813[[#This Row],[D4]]),"")</f>
        <v>1.9.4.1.03.0.0.00</v>
      </c>
      <c r="L1390" s="27" t="s">
        <v>574</v>
      </c>
      <c r="M1390" s="21" t="str">
        <f t="shared" si="21"/>
        <v>S</v>
      </c>
      <c r="N1390" s="21">
        <f>IF(VALUE(Tabela813[[#This Row],[RED]]) &gt; 0,1,0) + IF(VALUE(J1390)&gt;0,8,IF(VALUE(I1390)&gt;0,7,IF(VALUE(H1390)&gt;0,6,IF(VALUE(G1390)&gt;0,5,IF(VALUE(F1390)&gt;0,4,IF(VALUE(E1390)&gt;0,3,IF(VALUE(D1390)&gt;0,2,1)))))))</f>
        <v>5</v>
      </c>
      <c r="O1390" s="26" t="s">
        <v>51</v>
      </c>
      <c r="P1390" s="1" t="s">
        <v>3123</v>
      </c>
      <c r="Q1390" s="1"/>
      <c r="R1390" s="21"/>
      <c r="S1390" s="7" t="str">
        <f>Tabela813[[#This Row],[NR]]&amp;" - "&amp;Tabela813[[#This Row],[Especificação]]</f>
        <v>1.9.4.1.03.0.0.00 - Multas e Juros de Mora de Bens Móveis e Semoventes</v>
      </c>
      <c r="T1390" s="7" t="str">
        <f>Tabela813[[#This Row],[NR]]&amp;" - "&amp;Tabela813[[#This Row],[Especificação]]</f>
        <v>1.9.4.1.03.0.0.00 - Multas e Juros de Mora de Bens Móveis e Semoventes</v>
      </c>
      <c r="U1390" s="7" t="str">
        <f>Tabela813[[#This Row],[NR]]&amp; " - "&amp;Tabela813[[#This Row],[Especificação]]</f>
        <v>1.9.4.1.03.0.0.00 - Multas e Juros de Mora de Bens Móveis e Semoventes</v>
      </c>
    </row>
    <row r="1391" spans="1:21" ht="30" x14ac:dyDescent="0.25">
      <c r="A1391" s="84"/>
      <c r="B1391" s="73"/>
      <c r="C1391" s="26" t="s">
        <v>1558</v>
      </c>
      <c r="D1391" s="26" t="s">
        <v>1570</v>
      </c>
      <c r="E1391" s="26" t="s">
        <v>1568</v>
      </c>
      <c r="F1391" s="26" t="s">
        <v>1558</v>
      </c>
      <c r="G1391" s="26" t="s">
        <v>1571</v>
      </c>
      <c r="H1391" s="26" t="s">
        <v>1561</v>
      </c>
      <c r="I1391" s="26" t="s">
        <v>1567</v>
      </c>
      <c r="J1391" s="26" t="s">
        <v>1564</v>
      </c>
      <c r="K1391" s="21" t="str">
        <f>IF(Tabela813[[#This Row],[C]]&lt;&gt;"",IF(Tabela813[[#This Row],[RED]]&lt;&gt;"",(Tabela813[[#This Row],[RED]] &amp; "."),"") &amp; CONCATENATE(Tabela813[[#This Row],[C]],".",Tabela813[[#This Row],[O]],".",Tabela813[[#This Row],[E]],".",Tabela813[[#This Row],[D1]],".",Tabela813[[#This Row],[D2]],".",Tabela813[[#This Row],[D3]],".",Tabela813[[#This Row],[T]],".",Tabela813[[#This Row],[D4]]),"")</f>
        <v>1.9.4.1.03.0.2.00</v>
      </c>
      <c r="L1391" s="27" t="s">
        <v>1473</v>
      </c>
      <c r="M1391" s="21" t="str">
        <f t="shared" si="21"/>
        <v>A</v>
      </c>
      <c r="N1391" s="21">
        <f>IF(VALUE(Tabela813[[#This Row],[RED]]) &gt; 0,1,0) + IF(VALUE(J1391)&gt;0,8,IF(VALUE(I1391)&gt;0,7,IF(VALUE(H1391)&gt;0,6,IF(VALUE(G1391)&gt;0,5,IF(VALUE(F1391)&gt;0,4,IF(VALUE(E1391)&gt;0,3,IF(VALUE(D1391)&gt;0,2,1)))))))</f>
        <v>7</v>
      </c>
      <c r="O1391" s="26" t="s">
        <v>51</v>
      </c>
      <c r="P1391" s="1" t="s">
        <v>3123</v>
      </c>
      <c r="Q1391" s="1"/>
      <c r="R1391" s="21"/>
      <c r="S1391" s="7" t="str">
        <f>Tabela813[[#This Row],[NR]]&amp;" - "&amp;Tabela813[[#This Row],[Especificação]]</f>
        <v>1.9.4.1.03.0.2.00 - Multas e Juros de Mora de Bens Móveis e Semoventes - Multas e Juros de Mora</v>
      </c>
      <c r="T1391" s="7" t="str">
        <f>Tabela813[[#This Row],[NR]]&amp;" - "&amp;Tabela813[[#This Row],[Especificação]]</f>
        <v>1.9.4.1.03.0.2.00 - Multas e Juros de Mora de Bens Móveis e Semoventes - Multas e Juros de Mora</v>
      </c>
      <c r="U1391" s="7" t="str">
        <f>Tabela813[[#This Row],[NR]]&amp; " - "&amp;Tabela813[[#This Row],[Especificação]]</f>
        <v>1.9.4.1.03.0.2.00 - Multas e Juros de Mora de Bens Móveis e Semoventes - Multas e Juros de Mora</v>
      </c>
    </row>
    <row r="1392" spans="1:21" x14ac:dyDescent="0.25">
      <c r="A1392" s="84"/>
      <c r="B1392" s="73"/>
      <c r="C1392" s="26" t="s">
        <v>1558</v>
      </c>
      <c r="D1392" s="26" t="s">
        <v>1570</v>
      </c>
      <c r="E1392" s="26" t="s">
        <v>1568</v>
      </c>
      <c r="F1392" s="26" t="s">
        <v>1558</v>
      </c>
      <c r="G1392" s="26" t="s">
        <v>1571</v>
      </c>
      <c r="H1392" s="26" t="s">
        <v>1561</v>
      </c>
      <c r="I1392" s="26" t="s">
        <v>1569</v>
      </c>
      <c r="J1392" s="26" t="s">
        <v>1564</v>
      </c>
      <c r="K1392" s="21" t="str">
        <f>IF(Tabela813[[#This Row],[C]]&lt;&gt;"",IF(Tabela813[[#This Row],[RED]]&lt;&gt;"",(Tabela813[[#This Row],[RED]] &amp; "."),"") &amp; CONCATENATE(Tabela813[[#This Row],[C]],".",Tabela813[[#This Row],[O]],".",Tabela813[[#This Row],[E]],".",Tabela813[[#This Row],[D1]],".",Tabela813[[#This Row],[D2]],".",Tabela813[[#This Row],[D3]],".",Tabela813[[#This Row],[T]],".",Tabela813[[#This Row],[D4]]),"")</f>
        <v>1.9.4.1.03.0.5.00</v>
      </c>
      <c r="L1392" s="27" t="s">
        <v>1474</v>
      </c>
      <c r="M1392" s="21" t="str">
        <f t="shared" si="21"/>
        <v>A</v>
      </c>
      <c r="N1392" s="21">
        <f>IF(VALUE(Tabela813[[#This Row],[RED]]) &gt; 0,1,0) + IF(VALUE(J1392)&gt;0,8,IF(VALUE(I1392)&gt;0,7,IF(VALUE(H1392)&gt;0,6,IF(VALUE(G1392)&gt;0,5,IF(VALUE(F1392)&gt;0,4,IF(VALUE(E1392)&gt;0,3,IF(VALUE(D1392)&gt;0,2,1)))))))</f>
        <v>7</v>
      </c>
      <c r="O1392" s="26" t="s">
        <v>51</v>
      </c>
      <c r="P1392" s="1" t="s">
        <v>3123</v>
      </c>
      <c r="Q1392" s="81"/>
      <c r="R1392" s="21"/>
      <c r="S1392" s="7" t="str">
        <f>Tabela813[[#This Row],[NR]]&amp;" - "&amp;Tabela813[[#This Row],[Especificação]]</f>
        <v>1.9.4.1.03.0.5.00 - Multas e Juros de Mora de Bens Móveis e Semoventes - Multas</v>
      </c>
      <c r="T1392" s="7" t="str">
        <f>Tabela813[[#This Row],[NR]]&amp;" - "&amp;Tabela813[[#This Row],[Especificação]]</f>
        <v>1.9.4.1.03.0.5.00 - Multas e Juros de Mora de Bens Móveis e Semoventes - Multas</v>
      </c>
      <c r="U1392" s="7" t="str">
        <f>Tabela813[[#This Row],[NR]]&amp; " - "&amp;Tabela813[[#This Row],[Especificação]]</f>
        <v>1.9.4.1.03.0.5.00 - Multas e Juros de Mora de Bens Móveis e Semoventes - Multas</v>
      </c>
    </row>
    <row r="1393" spans="1:21" x14ac:dyDescent="0.25">
      <c r="A1393" s="84"/>
      <c r="B1393" s="73"/>
      <c r="C1393" s="26" t="s">
        <v>1558</v>
      </c>
      <c r="D1393" s="26" t="s">
        <v>1570</v>
      </c>
      <c r="E1393" s="26" t="s">
        <v>1568</v>
      </c>
      <c r="F1393" s="26" t="s">
        <v>1558</v>
      </c>
      <c r="G1393" s="26" t="s">
        <v>1571</v>
      </c>
      <c r="H1393" s="26" t="s">
        <v>1561</v>
      </c>
      <c r="I1393" s="26" t="s">
        <v>1563</v>
      </c>
      <c r="J1393" s="26" t="s">
        <v>1564</v>
      </c>
      <c r="K1393" s="21" t="str">
        <f>IF(Tabela813[[#This Row],[C]]&lt;&gt;"",IF(Tabela813[[#This Row],[RED]]&lt;&gt;"",(Tabela813[[#This Row],[RED]] &amp; "."),"") &amp; CONCATENATE(Tabela813[[#This Row],[C]],".",Tabela813[[#This Row],[O]],".",Tabela813[[#This Row],[E]],".",Tabela813[[#This Row],[D1]],".",Tabela813[[#This Row],[D2]],".",Tabela813[[#This Row],[D3]],".",Tabela813[[#This Row],[T]],".",Tabela813[[#This Row],[D4]]),"")</f>
        <v>1.9.4.1.03.0.6.00</v>
      </c>
      <c r="L1393" s="27" t="s">
        <v>1475</v>
      </c>
      <c r="M1393" s="21" t="str">
        <f t="shared" si="21"/>
        <v>A</v>
      </c>
      <c r="N1393" s="21">
        <f>IF(VALUE(Tabela813[[#This Row],[RED]]) &gt; 0,1,0) + IF(VALUE(J1393)&gt;0,8,IF(VALUE(I1393)&gt;0,7,IF(VALUE(H1393)&gt;0,6,IF(VALUE(G1393)&gt;0,5,IF(VALUE(F1393)&gt;0,4,IF(VALUE(E1393)&gt;0,3,IF(VALUE(D1393)&gt;0,2,1)))))))</f>
        <v>7</v>
      </c>
      <c r="O1393" s="26" t="s">
        <v>51</v>
      </c>
      <c r="P1393" s="1" t="s">
        <v>3123</v>
      </c>
      <c r="Q1393" s="1"/>
      <c r="R1393" s="21"/>
      <c r="S1393" s="7" t="str">
        <f>Tabela813[[#This Row],[NR]]&amp;" - "&amp;Tabela813[[#This Row],[Especificação]]</f>
        <v>1.9.4.1.03.0.6.00 - Multas e Juros de Mora de Bens Móveis e Semoventes - Juros de Mora</v>
      </c>
      <c r="T1393" s="7" t="str">
        <f>Tabela813[[#This Row],[NR]]&amp;" - "&amp;Tabela813[[#This Row],[Especificação]]</f>
        <v>1.9.4.1.03.0.6.00 - Multas e Juros de Mora de Bens Móveis e Semoventes - Juros de Mora</v>
      </c>
      <c r="U1393" s="7" t="str">
        <f>Tabela813[[#This Row],[NR]]&amp; " - "&amp;Tabela813[[#This Row],[Especificação]]</f>
        <v>1.9.4.1.03.0.6.00 - Multas e Juros de Mora de Bens Móveis e Semoventes - Juros de Mora</v>
      </c>
    </row>
    <row r="1394" spans="1:21" ht="30" x14ac:dyDescent="0.25">
      <c r="A1394" s="84"/>
      <c r="B1394" s="73"/>
      <c r="C1394" s="26" t="s">
        <v>1558</v>
      </c>
      <c r="D1394" s="26" t="s">
        <v>1570</v>
      </c>
      <c r="E1394" s="26" t="s">
        <v>1568</v>
      </c>
      <c r="F1394" s="26" t="s">
        <v>1558</v>
      </c>
      <c r="G1394" s="26" t="s">
        <v>1571</v>
      </c>
      <c r="H1394" s="26" t="s">
        <v>1561</v>
      </c>
      <c r="I1394" s="26" t="s">
        <v>1565</v>
      </c>
      <c r="J1394" s="26" t="s">
        <v>1564</v>
      </c>
      <c r="K1394" s="21" t="str">
        <f>IF(Tabela813[[#This Row],[C]]&lt;&gt;"",IF(Tabela813[[#This Row],[RED]]&lt;&gt;"",(Tabela813[[#This Row],[RED]] &amp; "."),"") &amp; CONCATENATE(Tabela813[[#This Row],[C]],".",Tabela813[[#This Row],[O]],".",Tabela813[[#This Row],[E]],".",Tabela813[[#This Row],[D1]],".",Tabela813[[#This Row],[D2]],".",Tabela813[[#This Row],[D3]],".",Tabela813[[#This Row],[T]],".",Tabela813[[#This Row],[D4]]),"")</f>
        <v>1.9.4.1.03.0.7.00</v>
      </c>
      <c r="L1394" s="27" t="s">
        <v>1476</v>
      </c>
      <c r="M1394" s="21" t="str">
        <f t="shared" si="21"/>
        <v>A</v>
      </c>
      <c r="N1394" s="21">
        <f>IF(VALUE(Tabela813[[#This Row],[RED]]) &gt; 0,1,0) + IF(VALUE(J1394)&gt;0,8,IF(VALUE(I1394)&gt;0,7,IF(VALUE(H1394)&gt;0,6,IF(VALUE(G1394)&gt;0,5,IF(VALUE(F1394)&gt;0,4,IF(VALUE(E1394)&gt;0,3,IF(VALUE(D1394)&gt;0,2,1)))))))</f>
        <v>7</v>
      </c>
      <c r="O1394" s="26" t="s">
        <v>51</v>
      </c>
      <c r="P1394" s="1" t="s">
        <v>3123</v>
      </c>
      <c r="Q1394" s="1"/>
      <c r="R1394" s="21"/>
      <c r="S1394" s="7" t="str">
        <f>Tabela813[[#This Row],[NR]]&amp;" - "&amp;Tabela813[[#This Row],[Especificação]]</f>
        <v>1.9.4.1.03.0.7.00 - Multas e Juros de Mora de Bens Móveis e Semoventes - Dívida Ativa - Multas da Dívida Ativa</v>
      </c>
      <c r="T1394" s="7" t="str">
        <f>Tabela813[[#This Row],[NR]]&amp;" - "&amp;Tabela813[[#This Row],[Especificação]]</f>
        <v>1.9.4.1.03.0.7.00 - Multas e Juros de Mora de Bens Móveis e Semoventes - Dívida Ativa - Multas da Dívida Ativa</v>
      </c>
      <c r="U1394" s="7" t="str">
        <f>Tabela813[[#This Row],[NR]]&amp; " - "&amp;Tabela813[[#This Row],[Especificação]]</f>
        <v>1.9.4.1.03.0.7.00 - Multas e Juros de Mora de Bens Móveis e Semoventes - Dívida Ativa - Multas da Dívida Ativa</v>
      </c>
    </row>
    <row r="1395" spans="1:21" ht="30" x14ac:dyDescent="0.25">
      <c r="A1395" s="84"/>
      <c r="B1395" s="73"/>
      <c r="C1395" s="26" t="s">
        <v>1558</v>
      </c>
      <c r="D1395" s="26" t="s">
        <v>1570</v>
      </c>
      <c r="E1395" s="26" t="s">
        <v>1568</v>
      </c>
      <c r="F1395" s="26" t="s">
        <v>1558</v>
      </c>
      <c r="G1395" s="26" t="s">
        <v>1571</v>
      </c>
      <c r="H1395" s="26" t="s">
        <v>1561</v>
      </c>
      <c r="I1395" s="26" t="s">
        <v>1566</v>
      </c>
      <c r="J1395" s="26" t="s">
        <v>1564</v>
      </c>
      <c r="K1395" s="21" t="str">
        <f>IF(Tabela813[[#This Row],[C]]&lt;&gt;"",IF(Tabela813[[#This Row],[RED]]&lt;&gt;"",(Tabela813[[#This Row],[RED]] &amp; "."),"") &amp; CONCATENATE(Tabela813[[#This Row],[C]],".",Tabela813[[#This Row],[O]],".",Tabela813[[#This Row],[E]],".",Tabela813[[#This Row],[D1]],".",Tabela813[[#This Row],[D2]],".",Tabela813[[#This Row],[D3]],".",Tabela813[[#This Row],[T]],".",Tabela813[[#This Row],[D4]]),"")</f>
        <v>1.9.4.1.03.0.8.00</v>
      </c>
      <c r="L1395" s="27" t="s">
        <v>1477</v>
      </c>
      <c r="M1395" s="21" t="str">
        <f t="shared" si="21"/>
        <v>A</v>
      </c>
      <c r="N1395" s="21">
        <f>IF(VALUE(Tabela813[[#This Row],[RED]]) &gt; 0,1,0) + IF(VALUE(J1395)&gt;0,8,IF(VALUE(I1395)&gt;0,7,IF(VALUE(H1395)&gt;0,6,IF(VALUE(G1395)&gt;0,5,IF(VALUE(F1395)&gt;0,4,IF(VALUE(E1395)&gt;0,3,IF(VALUE(D1395)&gt;0,2,1)))))))</f>
        <v>7</v>
      </c>
      <c r="O1395" s="26" t="s">
        <v>51</v>
      </c>
      <c r="P1395" s="1" t="s">
        <v>3123</v>
      </c>
      <c r="Q1395" s="1"/>
      <c r="R1395" s="21"/>
      <c r="S1395" s="7" t="str">
        <f>Tabela813[[#This Row],[NR]]&amp;" - "&amp;Tabela813[[#This Row],[Especificação]]</f>
        <v>1.9.4.1.03.0.8.00 - Multas e Juros de Mora de Bens Móveis e Semoventes - Juros de Mora da Dívida Ativa</v>
      </c>
      <c r="T1395" s="7" t="str">
        <f>Tabela813[[#This Row],[NR]]&amp;" - "&amp;Tabela813[[#This Row],[Especificação]]</f>
        <v>1.9.4.1.03.0.8.00 - Multas e Juros de Mora de Bens Móveis e Semoventes - Juros de Mora da Dívida Ativa</v>
      </c>
      <c r="U1395" s="7" t="str">
        <f>Tabela813[[#This Row],[NR]]&amp; " - "&amp;Tabela813[[#This Row],[Especificação]]</f>
        <v>1.9.4.1.03.0.8.00 - Multas e Juros de Mora de Bens Móveis e Semoventes - Juros de Mora da Dívida Ativa</v>
      </c>
    </row>
    <row r="1396" spans="1:21" ht="30" x14ac:dyDescent="0.25">
      <c r="A1396" s="84"/>
      <c r="B1396" s="73"/>
      <c r="C1396" s="26" t="s">
        <v>1558</v>
      </c>
      <c r="D1396" s="26" t="s">
        <v>1570</v>
      </c>
      <c r="E1396" s="26" t="s">
        <v>1568</v>
      </c>
      <c r="F1396" s="26" t="s">
        <v>1558</v>
      </c>
      <c r="G1396" s="26" t="s">
        <v>1574</v>
      </c>
      <c r="H1396" s="26" t="s">
        <v>1561</v>
      </c>
      <c r="I1396" s="26" t="s">
        <v>1561</v>
      </c>
      <c r="J1396" s="26" t="s">
        <v>1564</v>
      </c>
      <c r="K1396" s="21" t="str">
        <f>IF(Tabela813[[#This Row],[C]]&lt;&gt;"",IF(Tabela813[[#This Row],[RED]]&lt;&gt;"",(Tabela813[[#This Row],[RED]] &amp; "."),"") &amp; CONCATENATE(Tabela813[[#This Row],[C]],".",Tabela813[[#This Row],[O]],".",Tabela813[[#This Row],[E]],".",Tabela813[[#This Row],[D1]],".",Tabela813[[#This Row],[D2]],".",Tabela813[[#This Row],[D3]],".",Tabela813[[#This Row],[T]],".",Tabela813[[#This Row],[D4]]),"")</f>
        <v>1.9.4.1.99.0.0.00</v>
      </c>
      <c r="L1396" s="27" t="s">
        <v>575</v>
      </c>
      <c r="M1396" s="21" t="str">
        <f t="shared" si="21"/>
        <v>S</v>
      </c>
      <c r="N1396" s="21">
        <f>IF(VALUE(Tabela813[[#This Row],[RED]]) &gt; 0,1,0) + IF(VALUE(J1396)&gt;0,8,IF(VALUE(I1396)&gt;0,7,IF(VALUE(H1396)&gt;0,6,IF(VALUE(G1396)&gt;0,5,IF(VALUE(F1396)&gt;0,4,IF(VALUE(E1396)&gt;0,3,IF(VALUE(D1396)&gt;0,2,1)))))))</f>
        <v>5</v>
      </c>
      <c r="O1396" s="26" t="s">
        <v>51</v>
      </c>
      <c r="P1396" s="1" t="s">
        <v>3124</v>
      </c>
      <c r="Q1396" s="1"/>
      <c r="R1396" s="21"/>
      <c r="S1396" s="7" t="str">
        <f>Tabela813[[#This Row],[NR]]&amp;" - "&amp;Tabela813[[#This Row],[Especificação]]</f>
        <v>1.9.4.1.99.0.0.00 - Outras Multas e Juros de Mora de Alienações de Bens Móveis</v>
      </c>
      <c r="T1396" s="7" t="str">
        <f>Tabela813[[#This Row],[NR]]&amp;" - "&amp;Tabela813[[#This Row],[Especificação]]</f>
        <v>1.9.4.1.99.0.0.00 - Outras Multas e Juros de Mora de Alienações de Bens Móveis</v>
      </c>
      <c r="U1396" s="7" t="str">
        <f>Tabela813[[#This Row],[NR]]&amp; " - "&amp;Tabela813[[#This Row],[Especificação]]</f>
        <v>1.9.4.1.99.0.0.00 - Outras Multas e Juros de Mora de Alienações de Bens Móveis</v>
      </c>
    </row>
    <row r="1397" spans="1:21" ht="30" x14ac:dyDescent="0.25">
      <c r="A1397" s="84"/>
      <c r="B1397" s="73"/>
      <c r="C1397" s="26" t="s">
        <v>1558</v>
      </c>
      <c r="D1397" s="26" t="s">
        <v>1570</v>
      </c>
      <c r="E1397" s="26" t="s">
        <v>1568</v>
      </c>
      <c r="F1397" s="26" t="s">
        <v>1558</v>
      </c>
      <c r="G1397" s="26" t="s">
        <v>1574</v>
      </c>
      <c r="H1397" s="26" t="s">
        <v>1561</v>
      </c>
      <c r="I1397" s="26" t="s">
        <v>1567</v>
      </c>
      <c r="J1397" s="26" t="s">
        <v>1564</v>
      </c>
      <c r="K1397" s="21" t="str">
        <f>IF(Tabela813[[#This Row],[C]]&lt;&gt;"",IF(Tabela813[[#This Row],[RED]]&lt;&gt;"",(Tabela813[[#This Row],[RED]] &amp; "."),"") &amp; CONCATENATE(Tabela813[[#This Row],[C]],".",Tabela813[[#This Row],[O]],".",Tabela813[[#This Row],[E]],".",Tabela813[[#This Row],[D1]],".",Tabela813[[#This Row],[D2]],".",Tabela813[[#This Row],[D3]],".",Tabela813[[#This Row],[T]],".",Tabela813[[#This Row],[D4]]),"")</f>
        <v>1.9.4.1.99.0.2.00</v>
      </c>
      <c r="L1397" s="27" t="s">
        <v>1478</v>
      </c>
      <c r="M1397" s="21" t="str">
        <f t="shared" si="21"/>
        <v>A</v>
      </c>
      <c r="N1397" s="21">
        <f>IF(VALUE(Tabela813[[#This Row],[RED]]) &gt; 0,1,0) + IF(VALUE(J1397)&gt;0,8,IF(VALUE(I1397)&gt;0,7,IF(VALUE(H1397)&gt;0,6,IF(VALUE(G1397)&gt;0,5,IF(VALUE(F1397)&gt;0,4,IF(VALUE(E1397)&gt;0,3,IF(VALUE(D1397)&gt;0,2,1)))))))</f>
        <v>7</v>
      </c>
      <c r="O1397" s="26" t="s">
        <v>51</v>
      </c>
      <c r="P1397" s="1" t="s">
        <v>3124</v>
      </c>
      <c r="Q1397" s="1"/>
      <c r="R1397" s="21"/>
      <c r="S1397" s="7" t="str">
        <f>Tabela813[[#This Row],[NR]]&amp;" - "&amp;Tabela813[[#This Row],[Especificação]]</f>
        <v>1.9.4.1.99.0.2.00 - Outras Multas e Juros de Mora de Alienações de Bens Móveis - Multas e Juros de Mora</v>
      </c>
      <c r="T1397" s="7" t="str">
        <f>Tabela813[[#This Row],[NR]]&amp;" - "&amp;Tabela813[[#This Row],[Especificação]]</f>
        <v>1.9.4.1.99.0.2.00 - Outras Multas e Juros de Mora de Alienações de Bens Móveis - Multas e Juros de Mora</v>
      </c>
      <c r="U1397" s="7" t="str">
        <f>Tabela813[[#This Row],[NR]]&amp; " - "&amp;Tabela813[[#This Row],[Especificação]]</f>
        <v>1.9.4.1.99.0.2.00 - Outras Multas e Juros de Mora de Alienações de Bens Móveis - Multas e Juros de Mora</v>
      </c>
    </row>
    <row r="1398" spans="1:21" ht="30" x14ac:dyDescent="0.25">
      <c r="A1398" s="84"/>
      <c r="B1398" s="73"/>
      <c r="C1398" s="26" t="s">
        <v>1558</v>
      </c>
      <c r="D1398" s="26" t="s">
        <v>1570</v>
      </c>
      <c r="E1398" s="26" t="s">
        <v>1568</v>
      </c>
      <c r="F1398" s="26" t="s">
        <v>1558</v>
      </c>
      <c r="G1398" s="26" t="s">
        <v>1574</v>
      </c>
      <c r="H1398" s="26" t="s">
        <v>1561</v>
      </c>
      <c r="I1398" s="26" t="s">
        <v>1569</v>
      </c>
      <c r="J1398" s="26" t="s">
        <v>1564</v>
      </c>
      <c r="K1398" s="21" t="str">
        <f>IF(Tabela813[[#This Row],[C]]&lt;&gt;"",IF(Tabela813[[#This Row],[RED]]&lt;&gt;"",(Tabela813[[#This Row],[RED]] &amp; "."),"") &amp; CONCATENATE(Tabela813[[#This Row],[C]],".",Tabela813[[#This Row],[O]],".",Tabela813[[#This Row],[E]],".",Tabela813[[#This Row],[D1]],".",Tabela813[[#This Row],[D2]],".",Tabela813[[#This Row],[D3]],".",Tabela813[[#This Row],[T]],".",Tabela813[[#This Row],[D4]]),"")</f>
        <v>1.9.4.1.99.0.5.00</v>
      </c>
      <c r="L1398" s="27" t="s">
        <v>1479</v>
      </c>
      <c r="M1398" s="21" t="str">
        <f t="shared" si="21"/>
        <v>A</v>
      </c>
      <c r="N1398" s="21">
        <f>IF(VALUE(Tabela813[[#This Row],[RED]]) &gt; 0,1,0) + IF(VALUE(J1398)&gt;0,8,IF(VALUE(I1398)&gt;0,7,IF(VALUE(H1398)&gt;0,6,IF(VALUE(G1398)&gt;0,5,IF(VALUE(F1398)&gt;0,4,IF(VALUE(E1398)&gt;0,3,IF(VALUE(D1398)&gt;0,2,1)))))))</f>
        <v>7</v>
      </c>
      <c r="O1398" s="26" t="s">
        <v>51</v>
      </c>
      <c r="P1398" s="1" t="s">
        <v>3124</v>
      </c>
      <c r="Q1398" s="1"/>
      <c r="R1398" s="21"/>
      <c r="S1398" s="7" t="str">
        <f>Tabela813[[#This Row],[NR]]&amp;" - "&amp;Tabela813[[#This Row],[Especificação]]</f>
        <v>1.9.4.1.99.0.5.00 - Outras Multas e Juros de Mora de Alienações de Bens Móveis - Multas</v>
      </c>
      <c r="T1398" s="7" t="str">
        <f>Tabela813[[#This Row],[NR]]&amp;" - "&amp;Tabela813[[#This Row],[Especificação]]</f>
        <v>1.9.4.1.99.0.5.00 - Outras Multas e Juros de Mora de Alienações de Bens Móveis - Multas</v>
      </c>
      <c r="U1398" s="7" t="str">
        <f>Tabela813[[#This Row],[NR]]&amp; " - "&amp;Tabela813[[#This Row],[Especificação]]</f>
        <v>1.9.4.1.99.0.5.00 - Outras Multas e Juros de Mora de Alienações de Bens Móveis - Multas</v>
      </c>
    </row>
    <row r="1399" spans="1:21" ht="30" x14ac:dyDescent="0.25">
      <c r="A1399" s="84"/>
      <c r="B1399" s="73"/>
      <c r="C1399" s="26" t="s">
        <v>1558</v>
      </c>
      <c r="D1399" s="26" t="s">
        <v>1570</v>
      </c>
      <c r="E1399" s="26" t="s">
        <v>1568</v>
      </c>
      <c r="F1399" s="26" t="s">
        <v>1558</v>
      </c>
      <c r="G1399" s="26" t="s">
        <v>1574</v>
      </c>
      <c r="H1399" s="26" t="s">
        <v>1561</v>
      </c>
      <c r="I1399" s="26" t="s">
        <v>1563</v>
      </c>
      <c r="J1399" s="26" t="s">
        <v>1564</v>
      </c>
      <c r="K1399" s="21" t="str">
        <f>IF(Tabela813[[#This Row],[C]]&lt;&gt;"",IF(Tabela813[[#This Row],[RED]]&lt;&gt;"",(Tabela813[[#This Row],[RED]] &amp; "."),"") &amp; CONCATENATE(Tabela813[[#This Row],[C]],".",Tabela813[[#This Row],[O]],".",Tabela813[[#This Row],[E]],".",Tabela813[[#This Row],[D1]],".",Tabela813[[#This Row],[D2]],".",Tabela813[[#This Row],[D3]],".",Tabela813[[#This Row],[T]],".",Tabela813[[#This Row],[D4]]),"")</f>
        <v>1.9.4.1.99.0.6.00</v>
      </c>
      <c r="L1399" s="27" t="s">
        <v>1480</v>
      </c>
      <c r="M1399" s="21" t="str">
        <f t="shared" si="21"/>
        <v>A</v>
      </c>
      <c r="N1399" s="21">
        <f>IF(VALUE(Tabela813[[#This Row],[RED]]) &gt; 0,1,0) + IF(VALUE(J1399)&gt;0,8,IF(VALUE(I1399)&gt;0,7,IF(VALUE(H1399)&gt;0,6,IF(VALUE(G1399)&gt;0,5,IF(VALUE(F1399)&gt;0,4,IF(VALUE(E1399)&gt;0,3,IF(VALUE(D1399)&gt;0,2,1)))))))</f>
        <v>7</v>
      </c>
      <c r="O1399" s="26" t="s">
        <v>51</v>
      </c>
      <c r="P1399" s="1" t="s">
        <v>3124</v>
      </c>
      <c r="Q1399" s="1"/>
      <c r="R1399" s="21"/>
      <c r="S1399" s="7" t="str">
        <f>Tabela813[[#This Row],[NR]]&amp;" - "&amp;Tabela813[[#This Row],[Especificação]]</f>
        <v>1.9.4.1.99.0.6.00 - Outras Multas e Juros de Mora de Alienações de Bens Móveis - Juros de Mora</v>
      </c>
      <c r="T1399" s="7" t="str">
        <f>Tabela813[[#This Row],[NR]]&amp;" - "&amp;Tabela813[[#This Row],[Especificação]]</f>
        <v>1.9.4.1.99.0.6.00 - Outras Multas e Juros de Mora de Alienações de Bens Móveis - Juros de Mora</v>
      </c>
      <c r="U1399" s="7" t="str">
        <f>Tabela813[[#This Row],[NR]]&amp; " - "&amp;Tabela813[[#This Row],[Especificação]]</f>
        <v>1.9.4.1.99.0.6.00 - Outras Multas e Juros de Mora de Alienações de Bens Móveis - Juros de Mora</v>
      </c>
    </row>
    <row r="1400" spans="1:21" ht="30" x14ac:dyDescent="0.25">
      <c r="A1400" s="84"/>
      <c r="B1400" s="73"/>
      <c r="C1400" s="26" t="s">
        <v>1558</v>
      </c>
      <c r="D1400" s="26" t="s">
        <v>1570</v>
      </c>
      <c r="E1400" s="26" t="s">
        <v>1568</v>
      </c>
      <c r="F1400" s="26" t="s">
        <v>1558</v>
      </c>
      <c r="G1400" s="26" t="s">
        <v>1574</v>
      </c>
      <c r="H1400" s="26" t="s">
        <v>1561</v>
      </c>
      <c r="I1400" s="26" t="s">
        <v>1565</v>
      </c>
      <c r="J1400" s="26" t="s">
        <v>1564</v>
      </c>
      <c r="K1400" s="21" t="str">
        <f>IF(Tabela813[[#This Row],[C]]&lt;&gt;"",IF(Tabela813[[#This Row],[RED]]&lt;&gt;"",(Tabela813[[#This Row],[RED]] &amp; "."),"") &amp; CONCATENATE(Tabela813[[#This Row],[C]],".",Tabela813[[#This Row],[O]],".",Tabela813[[#This Row],[E]],".",Tabela813[[#This Row],[D1]],".",Tabela813[[#This Row],[D2]],".",Tabela813[[#This Row],[D3]],".",Tabela813[[#This Row],[T]],".",Tabela813[[#This Row],[D4]]),"")</f>
        <v>1.9.4.1.99.0.7.00</v>
      </c>
      <c r="L1400" s="27" t="s">
        <v>1481</v>
      </c>
      <c r="M1400" s="21" t="str">
        <f t="shared" si="21"/>
        <v>A</v>
      </c>
      <c r="N1400" s="21">
        <f>IF(VALUE(Tabela813[[#This Row],[RED]]) &gt; 0,1,0) + IF(VALUE(J1400)&gt;0,8,IF(VALUE(I1400)&gt;0,7,IF(VALUE(H1400)&gt;0,6,IF(VALUE(G1400)&gt;0,5,IF(VALUE(F1400)&gt;0,4,IF(VALUE(E1400)&gt;0,3,IF(VALUE(D1400)&gt;0,2,1)))))))</f>
        <v>7</v>
      </c>
      <c r="O1400" s="26" t="s">
        <v>51</v>
      </c>
      <c r="P1400" s="1" t="s">
        <v>3124</v>
      </c>
      <c r="Q1400" s="1"/>
      <c r="R1400" s="21"/>
      <c r="S1400" s="7" t="str">
        <f>Tabela813[[#This Row],[NR]]&amp;" - "&amp;Tabela813[[#This Row],[Especificação]]</f>
        <v>1.9.4.1.99.0.7.00 - Outras Multas e Juros de Mora de Alienações de Bens Móveis - Dívida Ativa - Multas da Dívida Ativa</v>
      </c>
      <c r="T1400" s="7" t="str">
        <f>Tabela813[[#This Row],[NR]]&amp;" - "&amp;Tabela813[[#This Row],[Especificação]]</f>
        <v>1.9.4.1.99.0.7.00 - Outras Multas e Juros de Mora de Alienações de Bens Móveis - Dívida Ativa - Multas da Dívida Ativa</v>
      </c>
      <c r="U1400" s="7" t="str">
        <f>Tabela813[[#This Row],[NR]]&amp; " - "&amp;Tabela813[[#This Row],[Especificação]]</f>
        <v>1.9.4.1.99.0.7.00 - Outras Multas e Juros de Mora de Alienações de Bens Móveis - Dívida Ativa - Multas da Dívida Ativa</v>
      </c>
    </row>
    <row r="1401" spans="1:21" ht="30" x14ac:dyDescent="0.25">
      <c r="A1401" s="84"/>
      <c r="B1401" s="73"/>
      <c r="C1401" s="26" t="s">
        <v>1558</v>
      </c>
      <c r="D1401" s="26" t="s">
        <v>1570</v>
      </c>
      <c r="E1401" s="26" t="s">
        <v>1568</v>
      </c>
      <c r="F1401" s="26" t="s">
        <v>1558</v>
      </c>
      <c r="G1401" s="26" t="s">
        <v>1574</v>
      </c>
      <c r="H1401" s="26" t="s">
        <v>1561</v>
      </c>
      <c r="I1401" s="26" t="s">
        <v>1566</v>
      </c>
      <c r="J1401" s="26" t="s">
        <v>1564</v>
      </c>
      <c r="K1401" s="21" t="str">
        <f>IF(Tabela813[[#This Row],[C]]&lt;&gt;"",IF(Tabela813[[#This Row],[RED]]&lt;&gt;"",(Tabela813[[#This Row],[RED]] &amp; "."),"") &amp; CONCATENATE(Tabela813[[#This Row],[C]],".",Tabela813[[#This Row],[O]],".",Tabela813[[#This Row],[E]],".",Tabela813[[#This Row],[D1]],".",Tabela813[[#This Row],[D2]],".",Tabela813[[#This Row],[D3]],".",Tabela813[[#This Row],[T]],".",Tabela813[[#This Row],[D4]]),"")</f>
        <v>1.9.4.1.99.0.8.00</v>
      </c>
      <c r="L1401" s="27" t="s">
        <v>1482</v>
      </c>
      <c r="M1401" s="21" t="str">
        <f t="shared" si="21"/>
        <v>A</v>
      </c>
      <c r="N1401" s="21">
        <f>IF(VALUE(Tabela813[[#This Row],[RED]]) &gt; 0,1,0) + IF(VALUE(J1401)&gt;0,8,IF(VALUE(I1401)&gt;0,7,IF(VALUE(H1401)&gt;0,6,IF(VALUE(G1401)&gt;0,5,IF(VALUE(F1401)&gt;0,4,IF(VALUE(E1401)&gt;0,3,IF(VALUE(D1401)&gt;0,2,1)))))))</f>
        <v>7</v>
      </c>
      <c r="O1401" s="26" t="s">
        <v>51</v>
      </c>
      <c r="P1401" s="1" t="s">
        <v>3124</v>
      </c>
      <c r="Q1401" s="1"/>
      <c r="R1401" s="21"/>
      <c r="S1401" s="7" t="str">
        <f>Tabela813[[#This Row],[NR]]&amp;" - "&amp;Tabela813[[#This Row],[Especificação]]</f>
        <v>1.9.4.1.99.0.8.00 - Outras Multas e Juros de Mora de Alienações de Bens Móveis - Juros de Mora da Dívida Ativa</v>
      </c>
      <c r="T1401" s="7" t="str">
        <f>Tabela813[[#This Row],[NR]]&amp;" - "&amp;Tabela813[[#This Row],[Especificação]]</f>
        <v>1.9.4.1.99.0.8.00 - Outras Multas e Juros de Mora de Alienações de Bens Móveis - Juros de Mora da Dívida Ativa</v>
      </c>
      <c r="U1401" s="7" t="str">
        <f>Tabela813[[#This Row],[NR]]&amp; " - "&amp;Tabela813[[#This Row],[Especificação]]</f>
        <v>1.9.4.1.99.0.8.00 - Outras Multas e Juros de Mora de Alienações de Bens Móveis - Juros de Mora da Dívida Ativa</v>
      </c>
    </row>
    <row r="1402" spans="1:21" x14ac:dyDescent="0.25">
      <c r="A1402" s="84"/>
      <c r="B1402" s="73"/>
      <c r="C1402" s="26" t="s">
        <v>1558</v>
      </c>
      <c r="D1402" s="26" t="s">
        <v>1570</v>
      </c>
      <c r="E1402" s="26" t="s">
        <v>1568</v>
      </c>
      <c r="F1402" s="26" t="s">
        <v>1567</v>
      </c>
      <c r="G1402" s="26" t="s">
        <v>1564</v>
      </c>
      <c r="H1402" s="26" t="s">
        <v>1561</v>
      </c>
      <c r="I1402" s="26" t="s">
        <v>1561</v>
      </c>
      <c r="J1402" s="26" t="s">
        <v>1564</v>
      </c>
      <c r="K1402" s="21" t="str">
        <f>IF(Tabela813[[#This Row],[C]]&lt;&gt;"",IF(Tabela813[[#This Row],[RED]]&lt;&gt;"",(Tabela813[[#This Row],[RED]] &amp; "."),"") &amp; CONCATENATE(Tabela813[[#This Row],[C]],".",Tabela813[[#This Row],[O]],".",Tabela813[[#This Row],[E]],".",Tabela813[[#This Row],[D1]],".",Tabela813[[#This Row],[D2]],".",Tabela813[[#This Row],[D3]],".",Tabela813[[#This Row],[T]],".",Tabela813[[#This Row],[D4]]),"")</f>
        <v>1.9.4.2.00.0.0.00</v>
      </c>
      <c r="L1402" s="27" t="s">
        <v>576</v>
      </c>
      <c r="M1402" s="21" t="str">
        <f t="shared" si="21"/>
        <v>S</v>
      </c>
      <c r="N1402" s="21">
        <f>IF(VALUE(Tabela813[[#This Row],[RED]]) &gt; 0,1,0) + IF(VALUE(J1402)&gt;0,8,IF(VALUE(I1402)&gt;0,7,IF(VALUE(H1402)&gt;0,6,IF(VALUE(G1402)&gt;0,5,IF(VALUE(F1402)&gt;0,4,IF(VALUE(E1402)&gt;0,3,IF(VALUE(D1402)&gt;0,2,1)))))))</f>
        <v>4</v>
      </c>
      <c r="O1402" s="26" t="s">
        <v>45</v>
      </c>
      <c r="P1402" s="1" t="s">
        <v>3125</v>
      </c>
      <c r="Q1402" s="1" t="s">
        <v>3075</v>
      </c>
      <c r="R1402" s="21"/>
      <c r="S1402" s="7" t="str">
        <f>Tabela813[[#This Row],[NR]]&amp;" - "&amp;Tabela813[[#This Row],[Especificação]]</f>
        <v>1.9.4.2.00.0.0.00 - Multas e Juros de Mora das Alienações de Bens Imóveis</v>
      </c>
      <c r="T1402" s="7" t="str">
        <f>Tabela813[[#This Row],[NR]]&amp;" - "&amp;Tabela813[[#This Row],[Especificação]]</f>
        <v>1.9.4.2.00.0.0.00 - Multas e Juros de Mora das Alienações de Bens Imóveis</v>
      </c>
      <c r="U1402" s="7" t="str">
        <f>Tabela813[[#This Row],[NR]]&amp; " - "&amp;Tabela813[[#This Row],[Especificação]]</f>
        <v>1.9.4.2.00.0.0.00 - Multas e Juros de Mora das Alienações de Bens Imóveis</v>
      </c>
    </row>
    <row r="1403" spans="1:21" x14ac:dyDescent="0.25">
      <c r="A1403" s="84"/>
      <c r="B1403" s="73"/>
      <c r="C1403" s="26" t="s">
        <v>1558</v>
      </c>
      <c r="D1403" s="26" t="s">
        <v>1570</v>
      </c>
      <c r="E1403" s="26" t="s">
        <v>1568</v>
      </c>
      <c r="F1403" s="26" t="s">
        <v>1567</v>
      </c>
      <c r="G1403" s="26" t="s">
        <v>1560</v>
      </c>
      <c r="H1403" s="26" t="s">
        <v>1561</v>
      </c>
      <c r="I1403" s="26" t="s">
        <v>1561</v>
      </c>
      <c r="J1403" s="26" t="s">
        <v>1564</v>
      </c>
      <c r="K1403" s="21" t="str">
        <f>IF(Tabela813[[#This Row],[C]]&lt;&gt;"",IF(Tabela813[[#This Row],[RED]]&lt;&gt;"",(Tabela813[[#This Row],[RED]] &amp; "."),"") &amp; CONCATENATE(Tabela813[[#This Row],[C]],".",Tabela813[[#This Row],[O]],".",Tabela813[[#This Row],[E]],".",Tabela813[[#This Row],[D1]],".",Tabela813[[#This Row],[D2]],".",Tabela813[[#This Row],[D3]],".",Tabela813[[#This Row],[T]],".",Tabela813[[#This Row],[D4]]),"")</f>
        <v>1.9.4.2.01.0.0.00</v>
      </c>
      <c r="L1403" s="27" t="s">
        <v>577</v>
      </c>
      <c r="M1403" s="21" t="str">
        <f t="shared" si="21"/>
        <v>S</v>
      </c>
      <c r="N1403" s="21">
        <f>IF(VALUE(Tabela813[[#This Row],[RED]]) &gt; 0,1,0) + IF(VALUE(J1403)&gt;0,8,IF(VALUE(I1403)&gt;0,7,IF(VALUE(H1403)&gt;0,6,IF(VALUE(G1403)&gt;0,5,IF(VALUE(F1403)&gt;0,4,IF(VALUE(E1403)&gt;0,3,IF(VALUE(D1403)&gt;0,2,1)))))))</f>
        <v>5</v>
      </c>
      <c r="O1403" s="26" t="s">
        <v>51</v>
      </c>
      <c r="P1403" s="1" t="s">
        <v>3126</v>
      </c>
      <c r="Q1403" s="1"/>
      <c r="R1403" s="21"/>
      <c r="S1403" s="7" t="str">
        <f>Tabela813[[#This Row],[NR]]&amp;" - "&amp;Tabela813[[#This Row],[Especificação]]</f>
        <v>1.9.4.2.01.0.0.00 - Multas e Juros de Mora das Alienações de Bens Imóveis em Geral</v>
      </c>
      <c r="T1403" s="7" t="str">
        <f>Tabela813[[#This Row],[NR]]&amp;" - "&amp;Tabela813[[#This Row],[Especificação]]</f>
        <v>1.9.4.2.01.0.0.00 - Multas e Juros de Mora das Alienações de Bens Imóveis em Geral</v>
      </c>
      <c r="U1403" s="7" t="str">
        <f>Tabela813[[#This Row],[NR]]&amp; " - "&amp;Tabela813[[#This Row],[Especificação]]</f>
        <v>1.9.4.2.01.0.0.00 - Multas e Juros de Mora das Alienações de Bens Imóveis em Geral</v>
      </c>
    </row>
    <row r="1404" spans="1:21" ht="30" x14ac:dyDescent="0.25">
      <c r="A1404" s="84"/>
      <c r="B1404" s="73"/>
      <c r="C1404" s="26" t="s">
        <v>1558</v>
      </c>
      <c r="D1404" s="26" t="s">
        <v>1570</v>
      </c>
      <c r="E1404" s="26" t="s">
        <v>1568</v>
      </c>
      <c r="F1404" s="26" t="s">
        <v>1567</v>
      </c>
      <c r="G1404" s="26" t="s">
        <v>1560</v>
      </c>
      <c r="H1404" s="26" t="s">
        <v>1561</v>
      </c>
      <c r="I1404" s="26" t="s">
        <v>1567</v>
      </c>
      <c r="J1404" s="26" t="s">
        <v>1564</v>
      </c>
      <c r="K1404" s="21" t="str">
        <f>IF(Tabela813[[#This Row],[C]]&lt;&gt;"",IF(Tabela813[[#This Row],[RED]]&lt;&gt;"",(Tabela813[[#This Row],[RED]] &amp; "."),"") &amp; CONCATENATE(Tabela813[[#This Row],[C]],".",Tabela813[[#This Row],[O]],".",Tabela813[[#This Row],[E]],".",Tabela813[[#This Row],[D1]],".",Tabela813[[#This Row],[D2]],".",Tabela813[[#This Row],[D3]],".",Tabela813[[#This Row],[T]],".",Tabela813[[#This Row],[D4]]),"")</f>
        <v>1.9.4.2.01.0.2.00</v>
      </c>
      <c r="L1404" s="27" t="s">
        <v>1483</v>
      </c>
      <c r="M1404" s="21" t="str">
        <f t="shared" si="21"/>
        <v>A</v>
      </c>
      <c r="N1404" s="21">
        <f>IF(VALUE(Tabela813[[#This Row],[RED]]) &gt; 0,1,0) + IF(VALUE(J1404)&gt;0,8,IF(VALUE(I1404)&gt;0,7,IF(VALUE(H1404)&gt;0,6,IF(VALUE(G1404)&gt;0,5,IF(VALUE(F1404)&gt;0,4,IF(VALUE(E1404)&gt;0,3,IF(VALUE(D1404)&gt;0,2,1)))))))</f>
        <v>7</v>
      </c>
      <c r="O1404" s="26" t="s">
        <v>51</v>
      </c>
      <c r="P1404" s="1" t="s">
        <v>3126</v>
      </c>
      <c r="Q1404" s="1"/>
      <c r="R1404" s="21"/>
      <c r="S1404" s="7" t="str">
        <f>Tabela813[[#This Row],[NR]]&amp;" - "&amp;Tabela813[[#This Row],[Especificação]]</f>
        <v>1.9.4.2.01.0.2.00 - Multas e Juros de Mora das Alienações de Bens Imóveis em Geral - Multas e Juros de Mora</v>
      </c>
      <c r="T1404" s="7" t="str">
        <f>Tabela813[[#This Row],[NR]]&amp;" - "&amp;Tabela813[[#This Row],[Especificação]]</f>
        <v>1.9.4.2.01.0.2.00 - Multas e Juros de Mora das Alienações de Bens Imóveis em Geral - Multas e Juros de Mora</v>
      </c>
      <c r="U1404" s="7" t="str">
        <f>Tabela813[[#This Row],[NR]]&amp; " - "&amp;Tabela813[[#This Row],[Especificação]]</f>
        <v>1.9.4.2.01.0.2.00 - Multas e Juros de Mora das Alienações de Bens Imóveis em Geral - Multas e Juros de Mora</v>
      </c>
    </row>
    <row r="1405" spans="1:21" x14ac:dyDescent="0.25">
      <c r="A1405" s="84"/>
      <c r="B1405" s="73"/>
      <c r="C1405" s="26" t="s">
        <v>1558</v>
      </c>
      <c r="D1405" s="26" t="s">
        <v>1570</v>
      </c>
      <c r="E1405" s="26" t="s">
        <v>1568</v>
      </c>
      <c r="F1405" s="26" t="s">
        <v>1567</v>
      </c>
      <c r="G1405" s="26" t="s">
        <v>1560</v>
      </c>
      <c r="H1405" s="26" t="s">
        <v>1561</v>
      </c>
      <c r="I1405" s="26" t="s">
        <v>1569</v>
      </c>
      <c r="J1405" s="26" t="s">
        <v>1564</v>
      </c>
      <c r="K1405" s="21" t="str">
        <f>IF(Tabela813[[#This Row],[C]]&lt;&gt;"",IF(Tabela813[[#This Row],[RED]]&lt;&gt;"",(Tabela813[[#This Row],[RED]] &amp; "."),"") &amp; CONCATENATE(Tabela813[[#This Row],[C]],".",Tabela813[[#This Row],[O]],".",Tabela813[[#This Row],[E]],".",Tabela813[[#This Row],[D1]],".",Tabela813[[#This Row],[D2]],".",Tabela813[[#This Row],[D3]],".",Tabela813[[#This Row],[T]],".",Tabela813[[#This Row],[D4]]),"")</f>
        <v>1.9.4.2.01.0.5.00</v>
      </c>
      <c r="L1405" s="27" t="s">
        <v>1484</v>
      </c>
      <c r="M1405" s="21" t="str">
        <f t="shared" si="21"/>
        <v>A</v>
      </c>
      <c r="N1405" s="21">
        <f>IF(VALUE(Tabela813[[#This Row],[RED]]) &gt; 0,1,0) + IF(VALUE(J1405)&gt;0,8,IF(VALUE(I1405)&gt;0,7,IF(VALUE(H1405)&gt;0,6,IF(VALUE(G1405)&gt;0,5,IF(VALUE(F1405)&gt;0,4,IF(VALUE(E1405)&gt;0,3,IF(VALUE(D1405)&gt;0,2,1)))))))</f>
        <v>7</v>
      </c>
      <c r="O1405" s="26" t="s">
        <v>51</v>
      </c>
      <c r="P1405" s="1" t="s">
        <v>3126</v>
      </c>
      <c r="Q1405" s="1"/>
      <c r="R1405" s="21"/>
      <c r="S1405" s="7" t="str">
        <f>Tabela813[[#This Row],[NR]]&amp;" - "&amp;Tabela813[[#This Row],[Especificação]]</f>
        <v>1.9.4.2.01.0.5.00 - Multas e Juros de Mora das Alienações de Bens Imóveis em Geral - Multas</v>
      </c>
      <c r="T1405" s="7" t="str">
        <f>Tabela813[[#This Row],[NR]]&amp;" - "&amp;Tabela813[[#This Row],[Especificação]]</f>
        <v>1.9.4.2.01.0.5.00 - Multas e Juros de Mora das Alienações de Bens Imóveis em Geral - Multas</v>
      </c>
      <c r="U1405" s="7" t="str">
        <f>Tabela813[[#This Row],[NR]]&amp; " - "&amp;Tabela813[[#This Row],[Especificação]]</f>
        <v>1.9.4.2.01.0.5.00 - Multas e Juros de Mora das Alienações de Bens Imóveis em Geral - Multas</v>
      </c>
    </row>
    <row r="1406" spans="1:21" ht="30" x14ac:dyDescent="0.25">
      <c r="A1406" s="84"/>
      <c r="B1406" s="73"/>
      <c r="C1406" s="26" t="s">
        <v>1558</v>
      </c>
      <c r="D1406" s="26" t="s">
        <v>1570</v>
      </c>
      <c r="E1406" s="26" t="s">
        <v>1568</v>
      </c>
      <c r="F1406" s="26" t="s">
        <v>1567</v>
      </c>
      <c r="G1406" s="26" t="s">
        <v>1560</v>
      </c>
      <c r="H1406" s="26" t="s">
        <v>1561</v>
      </c>
      <c r="I1406" s="26" t="s">
        <v>1563</v>
      </c>
      <c r="J1406" s="26" t="s">
        <v>1564</v>
      </c>
      <c r="K1406" s="21" t="str">
        <f>IF(Tabela813[[#This Row],[C]]&lt;&gt;"",IF(Tabela813[[#This Row],[RED]]&lt;&gt;"",(Tabela813[[#This Row],[RED]] &amp; "."),"") &amp; CONCATENATE(Tabela813[[#This Row],[C]],".",Tabela813[[#This Row],[O]],".",Tabela813[[#This Row],[E]],".",Tabela813[[#This Row],[D1]],".",Tabela813[[#This Row],[D2]],".",Tabela813[[#This Row],[D3]],".",Tabela813[[#This Row],[T]],".",Tabela813[[#This Row],[D4]]),"")</f>
        <v>1.9.4.2.01.0.6.00</v>
      </c>
      <c r="L1406" s="27" t="s">
        <v>1485</v>
      </c>
      <c r="M1406" s="21" t="str">
        <f t="shared" si="21"/>
        <v>A</v>
      </c>
      <c r="N1406" s="21">
        <f>IF(VALUE(Tabela813[[#This Row],[RED]]) &gt; 0,1,0) + IF(VALUE(J1406)&gt;0,8,IF(VALUE(I1406)&gt;0,7,IF(VALUE(H1406)&gt;0,6,IF(VALUE(G1406)&gt;0,5,IF(VALUE(F1406)&gt;0,4,IF(VALUE(E1406)&gt;0,3,IF(VALUE(D1406)&gt;0,2,1)))))))</f>
        <v>7</v>
      </c>
      <c r="O1406" s="26" t="s">
        <v>51</v>
      </c>
      <c r="P1406" s="1" t="s">
        <v>3126</v>
      </c>
      <c r="Q1406" s="1"/>
      <c r="R1406" s="21"/>
      <c r="S1406" s="7" t="str">
        <f>Tabela813[[#This Row],[NR]]&amp;" - "&amp;Tabela813[[#This Row],[Especificação]]</f>
        <v>1.9.4.2.01.0.6.00 - Multas e Juros de Mora das Alienações de Bens Imóveis em Geral - Juros de Mora</v>
      </c>
      <c r="T1406" s="7" t="str">
        <f>Tabela813[[#This Row],[NR]]&amp;" - "&amp;Tabela813[[#This Row],[Especificação]]</f>
        <v>1.9.4.2.01.0.6.00 - Multas e Juros de Mora das Alienações de Bens Imóveis em Geral - Juros de Mora</v>
      </c>
      <c r="U1406" s="7" t="str">
        <f>Tabela813[[#This Row],[NR]]&amp; " - "&amp;Tabela813[[#This Row],[Especificação]]</f>
        <v>1.9.4.2.01.0.6.00 - Multas e Juros de Mora das Alienações de Bens Imóveis em Geral - Juros de Mora</v>
      </c>
    </row>
    <row r="1407" spans="1:21" ht="30" x14ac:dyDescent="0.25">
      <c r="A1407" s="84"/>
      <c r="B1407" s="73"/>
      <c r="C1407" s="26" t="s">
        <v>1558</v>
      </c>
      <c r="D1407" s="26" t="s">
        <v>1570</v>
      </c>
      <c r="E1407" s="26" t="s">
        <v>1568</v>
      </c>
      <c r="F1407" s="26" t="s">
        <v>1567</v>
      </c>
      <c r="G1407" s="26" t="s">
        <v>1560</v>
      </c>
      <c r="H1407" s="26" t="s">
        <v>1561</v>
      </c>
      <c r="I1407" s="26" t="s">
        <v>1565</v>
      </c>
      <c r="J1407" s="26" t="s">
        <v>1564</v>
      </c>
      <c r="K1407" s="21" t="str">
        <f>IF(Tabela813[[#This Row],[C]]&lt;&gt;"",IF(Tabela813[[#This Row],[RED]]&lt;&gt;"",(Tabela813[[#This Row],[RED]] &amp; "."),"") &amp; CONCATENATE(Tabela813[[#This Row],[C]],".",Tabela813[[#This Row],[O]],".",Tabela813[[#This Row],[E]],".",Tabela813[[#This Row],[D1]],".",Tabela813[[#This Row],[D2]],".",Tabela813[[#This Row],[D3]],".",Tabela813[[#This Row],[T]],".",Tabela813[[#This Row],[D4]]),"")</f>
        <v>1.9.4.2.01.0.7.00</v>
      </c>
      <c r="L1407" s="27" t="s">
        <v>4346</v>
      </c>
      <c r="M1407" s="21" t="str">
        <f t="shared" si="21"/>
        <v>A</v>
      </c>
      <c r="N1407" s="21">
        <f>IF(VALUE(Tabela813[[#This Row],[RED]]) &gt; 0,1,0) + IF(VALUE(J1407)&gt;0,8,IF(VALUE(I1407)&gt;0,7,IF(VALUE(H1407)&gt;0,6,IF(VALUE(G1407)&gt;0,5,IF(VALUE(F1407)&gt;0,4,IF(VALUE(E1407)&gt;0,3,IF(VALUE(D1407)&gt;0,2,1)))))))</f>
        <v>7</v>
      </c>
      <c r="O1407" s="26" t="s">
        <v>51</v>
      </c>
      <c r="P1407" s="1" t="s">
        <v>3126</v>
      </c>
      <c r="Q1407" s="1"/>
      <c r="R1407" s="21"/>
      <c r="S1407" s="7" t="str">
        <f>Tabela813[[#This Row],[NR]]&amp;" - "&amp;Tabela813[[#This Row],[Especificação]]</f>
        <v>1.9.4.2.01.0.7.00 - Multas e Juros de Mora das Alienações de Bens Imóveis em Geral - Multas da Dívida Ativa</v>
      </c>
      <c r="T1407" s="7" t="str">
        <f>Tabela813[[#This Row],[NR]]&amp;" - "&amp;Tabela813[[#This Row],[Especificação]]</f>
        <v>1.9.4.2.01.0.7.00 - Multas e Juros de Mora das Alienações de Bens Imóveis em Geral - Multas da Dívida Ativa</v>
      </c>
      <c r="U1407" s="7" t="str">
        <f>Tabela813[[#This Row],[NR]]&amp; " - "&amp;Tabela813[[#This Row],[Especificação]]</f>
        <v>1.9.4.2.01.0.7.00 - Multas e Juros de Mora das Alienações de Bens Imóveis em Geral - Multas da Dívida Ativa</v>
      </c>
    </row>
    <row r="1408" spans="1:21" ht="30" x14ac:dyDescent="0.25">
      <c r="A1408" s="84"/>
      <c r="B1408" s="73"/>
      <c r="C1408" s="26" t="s">
        <v>1558</v>
      </c>
      <c r="D1408" s="26" t="s">
        <v>1570</v>
      </c>
      <c r="E1408" s="26" t="s">
        <v>1568</v>
      </c>
      <c r="F1408" s="26" t="s">
        <v>1567</v>
      </c>
      <c r="G1408" s="26" t="s">
        <v>1560</v>
      </c>
      <c r="H1408" s="26" t="s">
        <v>1561</v>
      </c>
      <c r="I1408" s="26" t="s">
        <v>1566</v>
      </c>
      <c r="J1408" s="26" t="s">
        <v>1564</v>
      </c>
      <c r="K1408" s="21" t="str">
        <f>IF(Tabela813[[#This Row],[C]]&lt;&gt;"",IF(Tabela813[[#This Row],[RED]]&lt;&gt;"",(Tabela813[[#This Row],[RED]] &amp; "."),"") &amp; CONCATENATE(Tabela813[[#This Row],[C]],".",Tabela813[[#This Row],[O]],".",Tabela813[[#This Row],[E]],".",Tabela813[[#This Row],[D1]],".",Tabela813[[#This Row],[D2]],".",Tabela813[[#This Row],[D3]],".",Tabela813[[#This Row],[T]],".",Tabela813[[#This Row],[D4]]),"")</f>
        <v>1.9.4.2.01.0.8.00</v>
      </c>
      <c r="L1408" s="27" t="s">
        <v>1486</v>
      </c>
      <c r="M1408" s="21" t="str">
        <f t="shared" si="21"/>
        <v>A</v>
      </c>
      <c r="N1408" s="21">
        <f>IF(VALUE(Tabela813[[#This Row],[RED]]) &gt; 0,1,0) + IF(VALUE(J1408)&gt;0,8,IF(VALUE(I1408)&gt;0,7,IF(VALUE(H1408)&gt;0,6,IF(VALUE(G1408)&gt;0,5,IF(VALUE(F1408)&gt;0,4,IF(VALUE(E1408)&gt;0,3,IF(VALUE(D1408)&gt;0,2,1)))))))</f>
        <v>7</v>
      </c>
      <c r="O1408" s="26" t="s">
        <v>51</v>
      </c>
      <c r="P1408" s="1" t="s">
        <v>3126</v>
      </c>
      <c r="Q1408" s="1"/>
      <c r="R1408" s="21"/>
      <c r="S1408" s="7" t="str">
        <f>Tabela813[[#This Row],[NR]]&amp;" - "&amp;Tabela813[[#This Row],[Especificação]]</f>
        <v>1.9.4.2.01.0.8.00 - Multas e Juros de Mora das Alienações de Bens Imóveis em Geral - Juros de Mora da Dívida Ativa</v>
      </c>
      <c r="T1408" s="7" t="str">
        <f>Tabela813[[#This Row],[NR]]&amp;" - "&amp;Tabela813[[#This Row],[Especificação]]</f>
        <v>1.9.4.2.01.0.8.00 - Multas e Juros de Mora das Alienações de Bens Imóveis em Geral - Juros de Mora da Dívida Ativa</v>
      </c>
      <c r="U1408" s="7" t="str">
        <f>Tabela813[[#This Row],[NR]]&amp; " - "&amp;Tabela813[[#This Row],[Especificação]]</f>
        <v>1.9.4.2.01.0.8.00 - Multas e Juros de Mora das Alienações de Bens Imóveis em Geral - Juros de Mora da Dívida Ativa</v>
      </c>
    </row>
    <row r="1409" spans="1:21" ht="30" x14ac:dyDescent="0.25">
      <c r="A1409" s="84"/>
      <c r="B1409" s="73"/>
      <c r="C1409" s="26" t="s">
        <v>1558</v>
      </c>
      <c r="D1409" s="26" t="s">
        <v>1570</v>
      </c>
      <c r="E1409" s="26" t="s">
        <v>1568</v>
      </c>
      <c r="F1409" s="26" t="s">
        <v>1567</v>
      </c>
      <c r="G1409" s="26" t="s">
        <v>1562</v>
      </c>
      <c r="H1409" s="26" t="s">
        <v>1561</v>
      </c>
      <c r="I1409" s="26" t="s">
        <v>1561</v>
      </c>
      <c r="J1409" s="26" t="s">
        <v>1564</v>
      </c>
      <c r="K1409" s="21" t="str">
        <f>IF(Tabela813[[#This Row],[C]]&lt;&gt;"",IF(Tabela813[[#This Row],[RED]]&lt;&gt;"",(Tabela813[[#This Row],[RED]] &amp; "."),"") &amp; CONCATENATE(Tabela813[[#This Row],[C]],".",Tabela813[[#This Row],[O]],".",Tabela813[[#This Row],[E]],".",Tabela813[[#This Row],[D1]],".",Tabela813[[#This Row],[D2]],".",Tabela813[[#This Row],[D3]],".",Tabela813[[#This Row],[T]],".",Tabela813[[#This Row],[D4]]),"")</f>
        <v>1.9.4.2.02.0.0.00</v>
      </c>
      <c r="L1409" s="27" t="s">
        <v>578</v>
      </c>
      <c r="M1409" s="21" t="str">
        <f t="shared" si="21"/>
        <v>S</v>
      </c>
      <c r="N1409" s="21">
        <f>IF(VALUE(Tabela813[[#This Row],[RED]]) &gt; 0,1,0) + IF(VALUE(J1409)&gt;0,8,IF(VALUE(I1409)&gt;0,7,IF(VALUE(H1409)&gt;0,6,IF(VALUE(G1409)&gt;0,5,IF(VALUE(F1409)&gt;0,4,IF(VALUE(E1409)&gt;0,3,IF(VALUE(D1409)&gt;0,2,1)))))))</f>
        <v>5</v>
      </c>
      <c r="O1409" s="26" t="s">
        <v>51</v>
      </c>
      <c r="P1409" s="1" t="s">
        <v>3127</v>
      </c>
      <c r="Q1409" s="81"/>
      <c r="R1409" s="21"/>
      <c r="S1409" s="7" t="str">
        <f>Tabela813[[#This Row],[NR]]&amp;" - "&amp;Tabela813[[#This Row],[Especificação]]</f>
        <v>1.9.4.2.02.0.0.00 - Multas e Juros de Mora das Alienações de Bens Imóveis - Programa de Administração Patrimonial Imobiliária</v>
      </c>
      <c r="T1409" s="7" t="str">
        <f>Tabela813[[#This Row],[NR]]&amp;" - "&amp;Tabela813[[#This Row],[Especificação]]</f>
        <v>1.9.4.2.02.0.0.00 - Multas e Juros de Mora das Alienações de Bens Imóveis - Programa de Administração Patrimonial Imobiliária</v>
      </c>
      <c r="U1409" s="7" t="str">
        <f>Tabela813[[#This Row],[NR]]&amp; " - "&amp;Tabela813[[#This Row],[Especificação]]</f>
        <v>1.9.4.2.02.0.0.00 - Multas e Juros de Mora das Alienações de Bens Imóveis - Programa de Administração Patrimonial Imobiliária</v>
      </c>
    </row>
    <row r="1410" spans="1:21" ht="30" x14ac:dyDescent="0.25">
      <c r="A1410" s="84"/>
      <c r="B1410" s="73"/>
      <c r="C1410" s="26" t="s">
        <v>1558</v>
      </c>
      <c r="D1410" s="26" t="s">
        <v>1570</v>
      </c>
      <c r="E1410" s="26" t="s">
        <v>1568</v>
      </c>
      <c r="F1410" s="26" t="s">
        <v>1567</v>
      </c>
      <c r="G1410" s="26" t="s">
        <v>1562</v>
      </c>
      <c r="H1410" s="26" t="s">
        <v>1561</v>
      </c>
      <c r="I1410" s="26" t="s">
        <v>1567</v>
      </c>
      <c r="J1410" s="26" t="s">
        <v>1564</v>
      </c>
      <c r="K1410" s="21" t="str">
        <f>IF(Tabela813[[#This Row],[C]]&lt;&gt;"",IF(Tabela813[[#This Row],[RED]]&lt;&gt;"",(Tabela813[[#This Row],[RED]] &amp; "."),"") &amp; CONCATENATE(Tabela813[[#This Row],[C]],".",Tabela813[[#This Row],[O]],".",Tabela813[[#This Row],[E]],".",Tabela813[[#This Row],[D1]],".",Tabela813[[#This Row],[D2]],".",Tabela813[[#This Row],[D3]],".",Tabela813[[#This Row],[T]],".",Tabela813[[#This Row],[D4]]),"")</f>
        <v>1.9.4.2.02.0.2.00</v>
      </c>
      <c r="L1410" s="27" t="s">
        <v>1487</v>
      </c>
      <c r="M1410" s="21" t="str">
        <f t="shared" si="21"/>
        <v>A</v>
      </c>
      <c r="N1410" s="21">
        <f>IF(VALUE(Tabela813[[#This Row],[RED]]) &gt; 0,1,0) + IF(VALUE(J1410)&gt;0,8,IF(VALUE(I1410)&gt;0,7,IF(VALUE(H1410)&gt;0,6,IF(VALUE(G1410)&gt;0,5,IF(VALUE(F1410)&gt;0,4,IF(VALUE(E1410)&gt;0,3,IF(VALUE(D1410)&gt;0,2,1)))))))</f>
        <v>7</v>
      </c>
      <c r="O1410" s="26" t="s">
        <v>51</v>
      </c>
      <c r="P1410" s="1" t="s">
        <v>3127</v>
      </c>
      <c r="Q1410" s="1"/>
      <c r="R1410" s="21"/>
      <c r="S1410" s="7" t="str">
        <f>Tabela813[[#This Row],[NR]]&amp;" - "&amp;Tabela813[[#This Row],[Especificação]]</f>
        <v>1.9.4.2.02.0.2.00 - Multas e Juros de Mora das Alienações de Bens Imóveis - Programa de Administração Patrimonial Imobiliária - Multas e Juros de Mora</v>
      </c>
      <c r="T1410" s="7" t="str">
        <f>Tabela813[[#This Row],[NR]]&amp;" - "&amp;Tabela813[[#This Row],[Especificação]]</f>
        <v>1.9.4.2.02.0.2.00 - Multas e Juros de Mora das Alienações de Bens Imóveis - Programa de Administração Patrimonial Imobiliária - Multas e Juros de Mora</v>
      </c>
      <c r="U1410" s="7" t="str">
        <f>Tabela813[[#This Row],[NR]]&amp; " - "&amp;Tabela813[[#This Row],[Especificação]]</f>
        <v>1.9.4.2.02.0.2.00 - Multas e Juros de Mora das Alienações de Bens Imóveis - Programa de Administração Patrimonial Imobiliária - Multas e Juros de Mora</v>
      </c>
    </row>
    <row r="1411" spans="1:21" ht="30" x14ac:dyDescent="0.25">
      <c r="A1411" s="84"/>
      <c r="B1411" s="73"/>
      <c r="C1411" s="26" t="s">
        <v>1558</v>
      </c>
      <c r="D1411" s="26" t="s">
        <v>1570</v>
      </c>
      <c r="E1411" s="26" t="s">
        <v>1568</v>
      </c>
      <c r="F1411" s="26" t="s">
        <v>1567</v>
      </c>
      <c r="G1411" s="26" t="s">
        <v>1562</v>
      </c>
      <c r="H1411" s="26" t="s">
        <v>1561</v>
      </c>
      <c r="I1411" s="26" t="s">
        <v>1569</v>
      </c>
      <c r="J1411" s="26" t="s">
        <v>1564</v>
      </c>
      <c r="K1411" s="21" t="str">
        <f>IF(Tabela813[[#This Row],[C]]&lt;&gt;"",IF(Tabela813[[#This Row],[RED]]&lt;&gt;"",(Tabela813[[#This Row],[RED]] &amp; "."),"") &amp; CONCATENATE(Tabela813[[#This Row],[C]],".",Tabela813[[#This Row],[O]],".",Tabela813[[#This Row],[E]],".",Tabela813[[#This Row],[D1]],".",Tabela813[[#This Row],[D2]],".",Tabela813[[#This Row],[D3]],".",Tabela813[[#This Row],[T]],".",Tabela813[[#This Row],[D4]]),"")</f>
        <v>1.9.4.2.02.0.5.00</v>
      </c>
      <c r="L1411" s="27" t="s">
        <v>1488</v>
      </c>
      <c r="M1411" s="21" t="str">
        <f t="shared" si="21"/>
        <v>A</v>
      </c>
      <c r="N1411" s="21">
        <f>IF(VALUE(Tabela813[[#This Row],[RED]]) &gt; 0,1,0) + IF(VALUE(J1411)&gt;0,8,IF(VALUE(I1411)&gt;0,7,IF(VALUE(H1411)&gt;0,6,IF(VALUE(G1411)&gt;0,5,IF(VALUE(F1411)&gt;0,4,IF(VALUE(E1411)&gt;0,3,IF(VALUE(D1411)&gt;0,2,1)))))))</f>
        <v>7</v>
      </c>
      <c r="O1411" s="26" t="s">
        <v>51</v>
      </c>
      <c r="P1411" s="1" t="s">
        <v>3127</v>
      </c>
      <c r="Q1411" s="1"/>
      <c r="R1411" s="21"/>
      <c r="S1411" s="7" t="str">
        <f>Tabela813[[#This Row],[NR]]&amp;" - "&amp;Tabela813[[#This Row],[Especificação]]</f>
        <v>1.9.4.2.02.0.5.00 - Multas e Juros de Mora das Alienações de Bens Imóveis - Programa de Administração Patrimonial Imobiliária - Multas</v>
      </c>
      <c r="T1411" s="7" t="str">
        <f>Tabela813[[#This Row],[NR]]&amp;" - "&amp;Tabela813[[#This Row],[Especificação]]</f>
        <v>1.9.4.2.02.0.5.00 - Multas e Juros de Mora das Alienações de Bens Imóveis - Programa de Administração Patrimonial Imobiliária - Multas</v>
      </c>
      <c r="U1411" s="7" t="str">
        <f>Tabela813[[#This Row],[NR]]&amp; " - "&amp;Tabela813[[#This Row],[Especificação]]</f>
        <v>1.9.4.2.02.0.5.00 - Multas e Juros de Mora das Alienações de Bens Imóveis - Programa de Administração Patrimonial Imobiliária - Multas</v>
      </c>
    </row>
    <row r="1412" spans="1:21" ht="30" x14ac:dyDescent="0.25">
      <c r="A1412" s="84"/>
      <c r="B1412" s="73"/>
      <c r="C1412" s="26" t="s">
        <v>1558</v>
      </c>
      <c r="D1412" s="26" t="s">
        <v>1570</v>
      </c>
      <c r="E1412" s="26" t="s">
        <v>1568</v>
      </c>
      <c r="F1412" s="26" t="s">
        <v>1567</v>
      </c>
      <c r="G1412" s="26" t="s">
        <v>1562</v>
      </c>
      <c r="H1412" s="26" t="s">
        <v>1561</v>
      </c>
      <c r="I1412" s="26" t="s">
        <v>1563</v>
      </c>
      <c r="J1412" s="26" t="s">
        <v>1564</v>
      </c>
      <c r="K1412" s="21" t="str">
        <f>IF(Tabela813[[#This Row],[C]]&lt;&gt;"",IF(Tabela813[[#This Row],[RED]]&lt;&gt;"",(Tabela813[[#This Row],[RED]] &amp; "."),"") &amp; CONCATENATE(Tabela813[[#This Row],[C]],".",Tabela813[[#This Row],[O]],".",Tabela813[[#This Row],[E]],".",Tabela813[[#This Row],[D1]],".",Tabela813[[#This Row],[D2]],".",Tabela813[[#This Row],[D3]],".",Tabela813[[#This Row],[T]],".",Tabela813[[#This Row],[D4]]),"")</f>
        <v>1.9.4.2.02.0.6.00</v>
      </c>
      <c r="L1412" s="27" t="s">
        <v>1489</v>
      </c>
      <c r="M1412" s="21" t="str">
        <f t="shared" si="21"/>
        <v>A</v>
      </c>
      <c r="N1412" s="21">
        <f>IF(VALUE(Tabela813[[#This Row],[RED]]) &gt; 0,1,0) + IF(VALUE(J1412)&gt;0,8,IF(VALUE(I1412)&gt;0,7,IF(VALUE(H1412)&gt;0,6,IF(VALUE(G1412)&gt;0,5,IF(VALUE(F1412)&gt;0,4,IF(VALUE(E1412)&gt;0,3,IF(VALUE(D1412)&gt;0,2,1)))))))</f>
        <v>7</v>
      </c>
      <c r="O1412" s="26" t="s">
        <v>51</v>
      </c>
      <c r="P1412" s="1" t="s">
        <v>3127</v>
      </c>
      <c r="Q1412" s="1"/>
      <c r="R1412" s="54"/>
      <c r="S1412" s="7" t="str">
        <f>Tabela813[[#This Row],[NR]]&amp;" - "&amp;Tabela813[[#This Row],[Especificação]]</f>
        <v>1.9.4.2.02.0.6.00 - Multas e Juros de Mora das Alienações de Bens Imóveis - Programa de Administração Patrimonial Imobiliária - Juros de Mora</v>
      </c>
      <c r="T1412" s="7" t="str">
        <f>Tabela813[[#This Row],[NR]]&amp;" - "&amp;Tabela813[[#This Row],[Especificação]]</f>
        <v>1.9.4.2.02.0.6.00 - Multas e Juros de Mora das Alienações de Bens Imóveis - Programa de Administração Patrimonial Imobiliária - Juros de Mora</v>
      </c>
      <c r="U1412" s="7" t="str">
        <f>Tabela813[[#This Row],[NR]]&amp; " - "&amp;Tabela813[[#This Row],[Especificação]]</f>
        <v>1.9.4.2.02.0.6.00 - Multas e Juros de Mora das Alienações de Bens Imóveis - Programa de Administração Patrimonial Imobiliária - Juros de Mora</v>
      </c>
    </row>
    <row r="1413" spans="1:21" ht="30" x14ac:dyDescent="0.25">
      <c r="A1413" s="7"/>
      <c r="B1413" s="73"/>
      <c r="C1413" s="26" t="s">
        <v>1558</v>
      </c>
      <c r="D1413" s="26" t="s">
        <v>1570</v>
      </c>
      <c r="E1413" s="26" t="s">
        <v>1568</v>
      </c>
      <c r="F1413" s="26" t="s">
        <v>1567</v>
      </c>
      <c r="G1413" s="26" t="s">
        <v>1562</v>
      </c>
      <c r="H1413" s="26" t="s">
        <v>1561</v>
      </c>
      <c r="I1413" s="26" t="s">
        <v>1565</v>
      </c>
      <c r="J1413" s="26" t="s">
        <v>1564</v>
      </c>
      <c r="K1413" s="21" t="str">
        <f>IF(Tabela813[[#This Row],[C]]&lt;&gt;"",IF(Tabela813[[#This Row],[RED]]&lt;&gt;"",(Tabela813[[#This Row],[RED]] &amp; "."),"") &amp; CONCATENATE(Tabela813[[#This Row],[C]],".",Tabela813[[#This Row],[O]],".",Tabela813[[#This Row],[E]],".",Tabela813[[#This Row],[D1]],".",Tabela813[[#This Row],[D2]],".",Tabela813[[#This Row],[D3]],".",Tabela813[[#This Row],[T]],".",Tabela813[[#This Row],[D4]]),"")</f>
        <v>1.9.4.2.02.0.7.00</v>
      </c>
      <c r="L1413" s="27" t="s">
        <v>6753</v>
      </c>
      <c r="M1413" s="21" t="str">
        <f t="shared" si="21"/>
        <v>A</v>
      </c>
      <c r="N1413" s="21">
        <f>IF(VALUE(Tabela813[[#This Row],[RED]]) &gt; 0,1,0) + IF(VALUE(J1413)&gt;0,8,IF(VALUE(I1413)&gt;0,7,IF(VALUE(H1413)&gt;0,6,IF(VALUE(G1413)&gt;0,5,IF(VALUE(F1413)&gt;0,4,IF(VALUE(E1413)&gt;0,3,IF(VALUE(D1413)&gt;0,2,1)))))))</f>
        <v>7</v>
      </c>
      <c r="O1413" s="26" t="s">
        <v>51</v>
      </c>
      <c r="P1413" s="1" t="s">
        <v>3127</v>
      </c>
      <c r="Q1413" s="1"/>
      <c r="R1413" s="54"/>
      <c r="S1413" s="7" t="str">
        <f>Tabela813[[#This Row],[NR]]&amp;" - "&amp;Tabela813[[#This Row],[Especificação]]</f>
        <v>1.9.4.2.02.0.7.00 - Multas e Juros de Mora das Alienações de Bens Imóveis - Programa de Administração Patrimonial Imobiliária - Dívida Ativa - Multas da Dívida Ativa</v>
      </c>
      <c r="T1413" s="7" t="str">
        <f>Tabela813[[#This Row],[NR]]&amp;" - "&amp;Tabela813[[#This Row],[Especificação]]</f>
        <v>1.9.4.2.02.0.7.00 - Multas e Juros de Mora das Alienações de Bens Imóveis - Programa de Administração Patrimonial Imobiliária - Dívida Ativa - Multas da Dívida Ativa</v>
      </c>
      <c r="U1413" s="7" t="str">
        <f>Tabela813[[#This Row],[NR]]&amp; " - "&amp;Tabela813[[#This Row],[Especificação]]</f>
        <v>1.9.4.2.02.0.7.00 - Multas e Juros de Mora das Alienações de Bens Imóveis - Programa de Administração Patrimonial Imobiliária - Dívida Ativa - Multas da Dívida Ativa</v>
      </c>
    </row>
    <row r="1414" spans="1:21" ht="30" x14ac:dyDescent="0.25">
      <c r="A1414" s="7"/>
      <c r="B1414" s="73"/>
      <c r="C1414" s="18" t="s">
        <v>1558</v>
      </c>
      <c r="D1414" s="19" t="s">
        <v>1570</v>
      </c>
      <c r="E1414" s="19" t="s">
        <v>1568</v>
      </c>
      <c r="F1414" s="19" t="s">
        <v>1567</v>
      </c>
      <c r="G1414" s="19" t="s">
        <v>1562</v>
      </c>
      <c r="H1414" s="19" t="s">
        <v>1561</v>
      </c>
      <c r="I1414" s="19" t="s">
        <v>1566</v>
      </c>
      <c r="J1414" s="26" t="s">
        <v>1564</v>
      </c>
      <c r="K1414" s="21" t="str">
        <f>IF(Tabela813[[#This Row],[C]]&lt;&gt;"",IF(Tabela813[[#This Row],[RED]]&lt;&gt;"",(Tabela813[[#This Row],[RED]] &amp; "."),"") &amp; CONCATENATE(Tabela813[[#This Row],[C]],".",Tabela813[[#This Row],[O]],".",Tabela813[[#This Row],[E]],".",Tabela813[[#This Row],[D1]],".",Tabela813[[#This Row],[D2]],".",Tabela813[[#This Row],[D3]],".",Tabela813[[#This Row],[T]],".",Tabela813[[#This Row],[D4]]),"")</f>
        <v>1.9.4.2.02.0.8.00</v>
      </c>
      <c r="L1414" s="1" t="s">
        <v>4290</v>
      </c>
      <c r="M1414" s="21" t="str">
        <f t="shared" si="21"/>
        <v>A</v>
      </c>
      <c r="N1414" s="21">
        <f>IF(VALUE(Tabela813[[#This Row],[RED]]) &gt; 0,1,0) + IF(VALUE(J1414)&gt;0,8,IF(VALUE(I1414)&gt;0,7,IF(VALUE(H1414)&gt;0,6,IF(VALUE(G1414)&gt;0,5,IF(VALUE(F1414)&gt;0,4,IF(VALUE(E1414)&gt;0,3,IF(VALUE(D1414)&gt;0,2,1)))))))</f>
        <v>7</v>
      </c>
      <c r="O1414" s="21" t="s">
        <v>51</v>
      </c>
      <c r="P1414" s="1" t="s">
        <v>4291</v>
      </c>
      <c r="Q1414" s="81"/>
      <c r="R1414" s="22"/>
      <c r="S1414" s="7" t="str">
        <f>Tabela813[[#This Row],[NR]]&amp;" - "&amp;Tabela813[[#This Row],[Especificação]]</f>
        <v>1.9.4.2.02.0.8.00 - Multas e Juros de Mora das Alienações de Bens Imóveis - Programa de Administração Patrimonial Imobiliária -Juros de Mora da Dívida Ativa</v>
      </c>
      <c r="T1414" s="7" t="str">
        <f>Tabela813[[#This Row],[NR]]&amp;" - "&amp;Tabela813[[#This Row],[Especificação]]</f>
        <v>1.9.4.2.02.0.8.00 - Multas e Juros de Mora das Alienações de Bens Imóveis - Programa de Administração Patrimonial Imobiliária -Juros de Mora da Dívida Ativa</v>
      </c>
      <c r="U1414" s="7" t="str">
        <f>Tabela813[[#This Row],[NR]]&amp; " - "&amp;Tabela813[[#This Row],[Especificação]]</f>
        <v>1.9.4.2.02.0.8.00 - Multas e Juros de Mora das Alienações de Bens Imóveis - Programa de Administração Patrimonial Imobiliária -Juros de Mora da Dívida Ativa</v>
      </c>
    </row>
    <row r="1415" spans="1:21" x14ac:dyDescent="0.25">
      <c r="A1415" s="84"/>
      <c r="B1415" s="73"/>
      <c r="C1415" s="18" t="s">
        <v>1558</v>
      </c>
      <c r="D1415" s="19" t="s">
        <v>1570</v>
      </c>
      <c r="E1415" s="19" t="s">
        <v>1568</v>
      </c>
      <c r="F1415" s="19" t="s">
        <v>1567</v>
      </c>
      <c r="G1415" s="26" t="s">
        <v>1571</v>
      </c>
      <c r="H1415" s="19" t="s">
        <v>1561</v>
      </c>
      <c r="I1415" s="19" t="s">
        <v>1561</v>
      </c>
      <c r="J1415" s="26" t="s">
        <v>1564</v>
      </c>
      <c r="K1415" s="21" t="str">
        <f>IF(Tabela813[[#This Row],[C]]&lt;&gt;"",IF(Tabela813[[#This Row],[RED]]&lt;&gt;"",(Tabela813[[#This Row],[RED]] &amp; "."),"") &amp; CONCATENATE(Tabela813[[#This Row],[C]],".",Tabela813[[#This Row],[O]],".",Tabela813[[#This Row],[E]],".",Tabela813[[#This Row],[D1]],".",Tabela813[[#This Row],[D2]],".",Tabela813[[#This Row],[D3]],".",Tabela813[[#This Row],[T]],".",Tabela813[[#This Row],[D4]]),"")</f>
        <v>1.9.4.2.03.0.0.00</v>
      </c>
      <c r="L1415" s="1" t="s">
        <v>579</v>
      </c>
      <c r="M1415" s="21" t="str">
        <f t="shared" si="21"/>
        <v>S</v>
      </c>
      <c r="N1415" s="21">
        <f>IF(VALUE(Tabela813[[#This Row],[RED]]) &gt; 0,1,0) + IF(VALUE(J1415)&gt;0,8,IF(VALUE(I1415)&gt;0,7,IF(VALUE(H1415)&gt;0,6,IF(VALUE(G1415)&gt;0,5,IF(VALUE(F1415)&gt;0,4,IF(VALUE(E1415)&gt;0,3,IF(VALUE(D1415)&gt;0,2,1)))))))</f>
        <v>5</v>
      </c>
      <c r="O1415" s="21" t="s">
        <v>51</v>
      </c>
      <c r="P1415" s="1" t="s">
        <v>3128</v>
      </c>
      <c r="Q1415" s="1"/>
      <c r="R1415" s="22"/>
      <c r="S1415" s="7" t="str">
        <f>Tabela813[[#This Row],[NR]]&amp;" - "&amp;Tabela813[[#This Row],[Especificação]]</f>
        <v>1.9.4.2.03.0.0.00 - Multas e Juros de Mora do Adicional sobre Alienações de Bens Imóveis</v>
      </c>
      <c r="T1415" s="7" t="str">
        <f>Tabela813[[#This Row],[NR]]&amp;" - "&amp;Tabela813[[#This Row],[Especificação]]</f>
        <v>1.9.4.2.03.0.0.00 - Multas e Juros de Mora do Adicional sobre Alienações de Bens Imóveis</v>
      </c>
      <c r="U1415" s="7" t="str">
        <f>Tabela813[[#This Row],[NR]]&amp; " - "&amp;Tabela813[[#This Row],[Especificação]]</f>
        <v>1.9.4.2.03.0.0.00 - Multas e Juros de Mora do Adicional sobre Alienações de Bens Imóveis</v>
      </c>
    </row>
    <row r="1416" spans="1:21" ht="30" x14ac:dyDescent="0.25">
      <c r="A1416" s="84"/>
      <c r="B1416" s="73"/>
      <c r="C1416" s="18" t="s">
        <v>1558</v>
      </c>
      <c r="D1416" s="19" t="s">
        <v>1570</v>
      </c>
      <c r="E1416" s="19" t="s">
        <v>1568</v>
      </c>
      <c r="F1416" s="19" t="s">
        <v>1567</v>
      </c>
      <c r="G1416" s="26" t="s">
        <v>1571</v>
      </c>
      <c r="H1416" s="19" t="s">
        <v>1561</v>
      </c>
      <c r="I1416" s="26" t="s">
        <v>1567</v>
      </c>
      <c r="J1416" s="26" t="s">
        <v>1564</v>
      </c>
      <c r="K1416" s="21" t="str">
        <f>IF(Tabela813[[#This Row],[C]]&lt;&gt;"",IF(Tabela813[[#This Row],[RED]]&lt;&gt;"",(Tabela813[[#This Row],[RED]] &amp; "."),"") &amp; CONCATENATE(Tabela813[[#This Row],[C]],".",Tabela813[[#This Row],[O]],".",Tabela813[[#This Row],[E]],".",Tabela813[[#This Row],[D1]],".",Tabela813[[#This Row],[D2]],".",Tabela813[[#This Row],[D3]],".",Tabela813[[#This Row],[T]],".",Tabela813[[#This Row],[D4]]),"")</f>
        <v>1.9.4.2.03.0.2.00</v>
      </c>
      <c r="L1416" s="1" t="s">
        <v>1490</v>
      </c>
      <c r="M1416" s="21" t="str">
        <f t="shared" si="21"/>
        <v>A</v>
      </c>
      <c r="N1416" s="21">
        <f>IF(VALUE(Tabela813[[#This Row],[RED]]) &gt; 0,1,0) + IF(VALUE(J1416)&gt;0,8,IF(VALUE(I1416)&gt;0,7,IF(VALUE(H1416)&gt;0,6,IF(VALUE(G1416)&gt;0,5,IF(VALUE(F1416)&gt;0,4,IF(VALUE(E1416)&gt;0,3,IF(VALUE(D1416)&gt;0,2,1)))))))</f>
        <v>7</v>
      </c>
      <c r="O1416" s="21" t="s">
        <v>51</v>
      </c>
      <c r="P1416" s="1" t="s">
        <v>3128</v>
      </c>
      <c r="Q1416" s="1"/>
      <c r="R1416" s="21"/>
      <c r="S1416" s="7" t="str">
        <f>Tabela813[[#This Row],[NR]]&amp;" - "&amp;Tabela813[[#This Row],[Especificação]]</f>
        <v>1.9.4.2.03.0.2.00 - Multas e Juros de Mora do Adicional sobre Alienações de Bens Imóveis - Multas e Juros de Mora</v>
      </c>
      <c r="T1416" s="7" t="str">
        <f>Tabela813[[#This Row],[NR]]&amp;" - "&amp;Tabela813[[#This Row],[Especificação]]</f>
        <v>1.9.4.2.03.0.2.00 - Multas e Juros de Mora do Adicional sobre Alienações de Bens Imóveis - Multas e Juros de Mora</v>
      </c>
      <c r="U1416" s="7" t="str">
        <f>Tabela813[[#This Row],[NR]]&amp; " - "&amp;Tabela813[[#This Row],[Especificação]]</f>
        <v>1.9.4.2.03.0.2.00 - Multas e Juros de Mora do Adicional sobre Alienações de Bens Imóveis - Multas e Juros de Mora</v>
      </c>
    </row>
    <row r="1417" spans="1:21" ht="30" x14ac:dyDescent="0.25">
      <c r="A1417" s="84"/>
      <c r="B1417" s="73"/>
      <c r="C1417" s="18" t="s">
        <v>1558</v>
      </c>
      <c r="D1417" s="19" t="s">
        <v>1570</v>
      </c>
      <c r="E1417" s="19" t="s">
        <v>1568</v>
      </c>
      <c r="F1417" s="19" t="s">
        <v>1567</v>
      </c>
      <c r="G1417" s="26" t="s">
        <v>1571</v>
      </c>
      <c r="H1417" s="19" t="s">
        <v>1561</v>
      </c>
      <c r="I1417" s="26" t="s">
        <v>1569</v>
      </c>
      <c r="J1417" s="26" t="s">
        <v>1564</v>
      </c>
      <c r="K1417" s="21" t="str">
        <f>IF(Tabela813[[#This Row],[C]]&lt;&gt;"",IF(Tabela813[[#This Row],[RED]]&lt;&gt;"",(Tabela813[[#This Row],[RED]] &amp; "."),"") &amp; CONCATENATE(Tabela813[[#This Row],[C]],".",Tabela813[[#This Row],[O]],".",Tabela813[[#This Row],[E]],".",Tabela813[[#This Row],[D1]],".",Tabela813[[#This Row],[D2]],".",Tabela813[[#This Row],[D3]],".",Tabela813[[#This Row],[T]],".",Tabela813[[#This Row],[D4]]),"")</f>
        <v>1.9.4.2.03.0.5.00</v>
      </c>
      <c r="L1417" s="1" t="s">
        <v>1491</v>
      </c>
      <c r="M1417" s="21" t="str">
        <f t="shared" ref="M1417:M1480" si="22">IF(N1417 &lt; N1418,"S","A")</f>
        <v>A</v>
      </c>
      <c r="N1417" s="21">
        <f>IF(VALUE(Tabela813[[#This Row],[RED]]) &gt; 0,1,0) + IF(VALUE(J1417)&gt;0,8,IF(VALUE(I1417)&gt;0,7,IF(VALUE(H1417)&gt;0,6,IF(VALUE(G1417)&gt;0,5,IF(VALUE(F1417)&gt;0,4,IF(VALUE(E1417)&gt;0,3,IF(VALUE(D1417)&gt;0,2,1)))))))</f>
        <v>7</v>
      </c>
      <c r="O1417" s="21" t="s">
        <v>51</v>
      </c>
      <c r="P1417" s="1" t="s">
        <v>3128</v>
      </c>
      <c r="Q1417" s="1"/>
      <c r="R1417" s="21"/>
      <c r="S1417" s="7" t="str">
        <f>Tabela813[[#This Row],[NR]]&amp;" - "&amp;Tabela813[[#This Row],[Especificação]]</f>
        <v>1.9.4.2.03.0.5.00 - Multas e Juros de Mora do Adicional sobre Alienações de Bens Imóveis - Multas</v>
      </c>
      <c r="T1417" s="7" t="str">
        <f>Tabela813[[#This Row],[NR]]&amp;" - "&amp;Tabela813[[#This Row],[Especificação]]</f>
        <v>1.9.4.2.03.0.5.00 - Multas e Juros de Mora do Adicional sobre Alienações de Bens Imóveis - Multas</v>
      </c>
      <c r="U1417" s="7" t="str">
        <f>Tabela813[[#This Row],[NR]]&amp; " - "&amp;Tabela813[[#This Row],[Especificação]]</f>
        <v>1.9.4.2.03.0.5.00 - Multas e Juros de Mora do Adicional sobre Alienações de Bens Imóveis - Multas</v>
      </c>
    </row>
    <row r="1418" spans="1:21" ht="30" x14ac:dyDescent="0.25">
      <c r="A1418" s="7"/>
      <c r="B1418" s="73"/>
      <c r="C1418" s="18" t="s">
        <v>1558</v>
      </c>
      <c r="D1418" s="19" t="s">
        <v>1570</v>
      </c>
      <c r="E1418" s="19" t="s">
        <v>1568</v>
      </c>
      <c r="F1418" s="19" t="s">
        <v>1567</v>
      </c>
      <c r="G1418" s="26" t="s">
        <v>1571</v>
      </c>
      <c r="H1418" s="19" t="s">
        <v>1561</v>
      </c>
      <c r="I1418" s="26" t="s">
        <v>1563</v>
      </c>
      <c r="J1418" s="26" t="s">
        <v>1564</v>
      </c>
      <c r="K1418" s="21" t="str">
        <f>IF(Tabela813[[#This Row],[C]]&lt;&gt;"",IF(Tabela813[[#This Row],[RED]]&lt;&gt;"",(Tabela813[[#This Row],[RED]] &amp; "."),"") &amp; CONCATENATE(Tabela813[[#This Row],[C]],".",Tabela813[[#This Row],[O]],".",Tabela813[[#This Row],[E]],".",Tabela813[[#This Row],[D1]],".",Tabela813[[#This Row],[D2]],".",Tabela813[[#This Row],[D3]],".",Tabela813[[#This Row],[T]],".",Tabela813[[#This Row],[D4]]),"")</f>
        <v>1.9.4.2.03.0.6.00</v>
      </c>
      <c r="L1418" s="1" t="s">
        <v>1492</v>
      </c>
      <c r="M1418" s="21" t="str">
        <f t="shared" si="22"/>
        <v>A</v>
      </c>
      <c r="N1418" s="21">
        <f>IF(VALUE(Tabela813[[#This Row],[RED]]) &gt; 0,1,0) + IF(VALUE(J1418)&gt;0,8,IF(VALUE(I1418)&gt;0,7,IF(VALUE(H1418)&gt;0,6,IF(VALUE(G1418)&gt;0,5,IF(VALUE(F1418)&gt;0,4,IF(VALUE(E1418)&gt;0,3,IF(VALUE(D1418)&gt;0,2,1)))))))</f>
        <v>7</v>
      </c>
      <c r="O1418" s="21" t="s">
        <v>51</v>
      </c>
      <c r="P1418" s="1" t="s">
        <v>3128</v>
      </c>
      <c r="Q1418" s="1"/>
      <c r="R1418" s="21"/>
      <c r="S1418" s="7" t="str">
        <f>Tabela813[[#This Row],[NR]]&amp;" - "&amp;Tabela813[[#This Row],[Especificação]]</f>
        <v>1.9.4.2.03.0.6.00 - Multas e Juros de Mora do Adicional sobre Alienações de Bens Imóveis - Juros de Mora</v>
      </c>
      <c r="T1418" s="7" t="str">
        <f>Tabela813[[#This Row],[NR]]&amp;" - "&amp;Tabela813[[#This Row],[Especificação]]</f>
        <v>1.9.4.2.03.0.6.00 - Multas e Juros de Mora do Adicional sobre Alienações de Bens Imóveis - Juros de Mora</v>
      </c>
      <c r="U1418" s="7" t="str">
        <f>Tabela813[[#This Row],[NR]]&amp; " - "&amp;Tabela813[[#This Row],[Especificação]]</f>
        <v>1.9.4.2.03.0.6.00 - Multas e Juros de Mora do Adicional sobre Alienações de Bens Imóveis - Juros de Mora</v>
      </c>
    </row>
    <row r="1419" spans="1:21" ht="30" x14ac:dyDescent="0.25">
      <c r="A1419" s="84"/>
      <c r="B1419" s="73"/>
      <c r="C1419" s="18" t="s">
        <v>1558</v>
      </c>
      <c r="D1419" s="19" t="s">
        <v>1570</v>
      </c>
      <c r="E1419" s="19" t="s">
        <v>1568</v>
      </c>
      <c r="F1419" s="19" t="s">
        <v>1567</v>
      </c>
      <c r="G1419" s="26" t="s">
        <v>1571</v>
      </c>
      <c r="H1419" s="19" t="s">
        <v>1561</v>
      </c>
      <c r="I1419" s="26" t="s">
        <v>1565</v>
      </c>
      <c r="J1419" s="26" t="s">
        <v>1564</v>
      </c>
      <c r="K1419" s="21" t="str">
        <f>IF(Tabela813[[#This Row],[C]]&lt;&gt;"",IF(Tabela813[[#This Row],[RED]]&lt;&gt;"",(Tabela813[[#This Row],[RED]] &amp; "."),"") &amp; CONCATENATE(Tabela813[[#This Row],[C]],".",Tabela813[[#This Row],[O]],".",Tabela813[[#This Row],[E]],".",Tabela813[[#This Row],[D1]],".",Tabela813[[#This Row],[D2]],".",Tabela813[[#This Row],[D3]],".",Tabela813[[#This Row],[T]],".",Tabela813[[#This Row],[D4]]),"")</f>
        <v>1.9.4.2.03.0.7.00</v>
      </c>
      <c r="L1419" s="1" t="s">
        <v>6754</v>
      </c>
      <c r="M1419" s="21" t="str">
        <f t="shared" si="22"/>
        <v>A</v>
      </c>
      <c r="N1419" s="21">
        <f>IF(VALUE(Tabela813[[#This Row],[RED]]) &gt; 0,1,0) + IF(VALUE(J1419)&gt;0,8,IF(VALUE(I1419)&gt;0,7,IF(VALUE(H1419)&gt;0,6,IF(VALUE(G1419)&gt;0,5,IF(VALUE(F1419)&gt;0,4,IF(VALUE(E1419)&gt;0,3,IF(VALUE(D1419)&gt;0,2,1)))))))</f>
        <v>7</v>
      </c>
      <c r="O1419" s="21" t="s">
        <v>51</v>
      </c>
      <c r="P1419" s="1" t="s">
        <v>3128</v>
      </c>
      <c r="Q1419" s="1"/>
      <c r="R1419" s="21"/>
      <c r="S1419" s="7" t="str">
        <f>Tabela813[[#This Row],[NR]]&amp;" - "&amp;Tabela813[[#This Row],[Especificação]]</f>
        <v>1.9.4.2.03.0.7.00 - Multas e Juros de Mora do Adicional sobre Alienações de Bens Imóveis - Dívida Ativa - Multas da Dívida Ativa</v>
      </c>
      <c r="T1419" s="7" t="str">
        <f>Tabela813[[#This Row],[NR]]&amp;" - "&amp;Tabela813[[#This Row],[Especificação]]</f>
        <v>1.9.4.2.03.0.7.00 - Multas e Juros de Mora do Adicional sobre Alienações de Bens Imóveis - Dívida Ativa - Multas da Dívida Ativa</v>
      </c>
      <c r="U1419" s="7" t="str">
        <f>Tabela813[[#This Row],[NR]]&amp; " - "&amp;Tabela813[[#This Row],[Especificação]]</f>
        <v>1.9.4.2.03.0.7.00 - Multas e Juros de Mora do Adicional sobre Alienações de Bens Imóveis - Dívida Ativa - Multas da Dívida Ativa</v>
      </c>
    </row>
    <row r="1420" spans="1:21" ht="30" x14ac:dyDescent="0.25">
      <c r="A1420" s="7"/>
      <c r="B1420" s="73"/>
      <c r="C1420" s="18" t="s">
        <v>1558</v>
      </c>
      <c r="D1420" s="19" t="s">
        <v>1570</v>
      </c>
      <c r="E1420" s="19" t="s">
        <v>1568</v>
      </c>
      <c r="F1420" s="19" t="s">
        <v>1567</v>
      </c>
      <c r="G1420" s="26" t="s">
        <v>1571</v>
      </c>
      <c r="H1420" s="19" t="s">
        <v>1561</v>
      </c>
      <c r="I1420" s="26" t="s">
        <v>1566</v>
      </c>
      <c r="J1420" s="26" t="s">
        <v>1564</v>
      </c>
      <c r="K1420" s="21" t="str">
        <f>IF(Tabela813[[#This Row],[C]]&lt;&gt;"",IF(Tabela813[[#This Row],[RED]]&lt;&gt;"",(Tabela813[[#This Row],[RED]] &amp; "."),"") &amp; CONCATENATE(Tabela813[[#This Row],[C]],".",Tabela813[[#This Row],[O]],".",Tabela813[[#This Row],[E]],".",Tabela813[[#This Row],[D1]],".",Tabela813[[#This Row],[D2]],".",Tabela813[[#This Row],[D3]],".",Tabela813[[#This Row],[T]],".",Tabela813[[#This Row],[D4]]),"")</f>
        <v>1.9.4.2.03.0.8.00</v>
      </c>
      <c r="L1420" s="1" t="s">
        <v>1493</v>
      </c>
      <c r="M1420" s="21" t="str">
        <f t="shared" si="22"/>
        <v>A</v>
      </c>
      <c r="N1420" s="21">
        <f>IF(VALUE(Tabela813[[#This Row],[RED]]) &gt; 0,1,0) + IF(VALUE(J1420)&gt;0,8,IF(VALUE(I1420)&gt;0,7,IF(VALUE(H1420)&gt;0,6,IF(VALUE(G1420)&gt;0,5,IF(VALUE(F1420)&gt;0,4,IF(VALUE(E1420)&gt;0,3,IF(VALUE(D1420)&gt;0,2,1)))))))</f>
        <v>7</v>
      </c>
      <c r="O1420" s="21" t="s">
        <v>51</v>
      </c>
      <c r="P1420" s="1" t="s">
        <v>3128</v>
      </c>
      <c r="Q1420" s="1"/>
      <c r="R1420" s="21"/>
      <c r="S1420" s="7" t="str">
        <f>Tabela813[[#This Row],[NR]]&amp;" - "&amp;Tabela813[[#This Row],[Especificação]]</f>
        <v>1.9.4.2.03.0.8.00 - Multas e Juros de Mora do Adicional sobre Alienações de Bens Imóveis - Juros de Mora da Dívida Ativa</v>
      </c>
      <c r="T1420" s="7" t="str">
        <f>Tabela813[[#This Row],[NR]]&amp;" - "&amp;Tabela813[[#This Row],[Especificação]]</f>
        <v>1.9.4.2.03.0.8.00 - Multas e Juros de Mora do Adicional sobre Alienações de Bens Imóveis - Juros de Mora da Dívida Ativa</v>
      </c>
      <c r="U1420" s="7" t="str">
        <f>Tabela813[[#This Row],[NR]]&amp; " - "&amp;Tabela813[[#This Row],[Especificação]]</f>
        <v>1.9.4.2.03.0.8.00 - Multas e Juros de Mora do Adicional sobre Alienações de Bens Imóveis - Juros de Mora da Dívida Ativa</v>
      </c>
    </row>
    <row r="1421" spans="1:21" ht="30" x14ac:dyDescent="0.25">
      <c r="A1421" s="7"/>
      <c r="B1421" s="73"/>
      <c r="C1421" s="18" t="s">
        <v>1558</v>
      </c>
      <c r="D1421" s="19" t="s">
        <v>1570</v>
      </c>
      <c r="E1421" s="19" t="s">
        <v>1568</v>
      </c>
      <c r="F1421" s="19" t="s">
        <v>1567</v>
      </c>
      <c r="G1421" s="26" t="s">
        <v>1574</v>
      </c>
      <c r="H1421" s="19" t="s">
        <v>1561</v>
      </c>
      <c r="I1421" s="26" t="s">
        <v>1561</v>
      </c>
      <c r="J1421" s="26" t="s">
        <v>1564</v>
      </c>
      <c r="K1421" s="21" t="str">
        <f>IF(Tabela813[[#This Row],[C]]&lt;&gt;"",IF(Tabela813[[#This Row],[RED]]&lt;&gt;"",(Tabela813[[#This Row],[RED]] &amp; "."),"") &amp; CONCATENATE(Tabela813[[#This Row],[C]],".",Tabela813[[#This Row],[O]],".",Tabela813[[#This Row],[E]],".",Tabela813[[#This Row],[D1]],".",Tabela813[[#This Row],[D2]],".",Tabela813[[#This Row],[D3]],".",Tabela813[[#This Row],[T]],".",Tabela813[[#This Row],[D4]]),"")</f>
        <v>1.9.4.2.99.0.0.00</v>
      </c>
      <c r="L1421" s="1" t="s">
        <v>580</v>
      </c>
      <c r="M1421" s="21" t="str">
        <f t="shared" si="22"/>
        <v>S</v>
      </c>
      <c r="N1421" s="21">
        <f>IF(VALUE(Tabela813[[#This Row],[RED]]) &gt; 0,1,0) + IF(VALUE(J1421)&gt;0,8,IF(VALUE(I1421)&gt;0,7,IF(VALUE(H1421)&gt;0,6,IF(VALUE(G1421)&gt;0,5,IF(VALUE(F1421)&gt;0,4,IF(VALUE(E1421)&gt;0,3,IF(VALUE(D1421)&gt;0,2,1)))))))</f>
        <v>5</v>
      </c>
      <c r="O1421" s="21" t="s">
        <v>51</v>
      </c>
      <c r="P1421" s="1" t="s">
        <v>3129</v>
      </c>
      <c r="Q1421" s="1"/>
      <c r="R1421" s="54"/>
      <c r="S1421" s="7" t="str">
        <f>Tabela813[[#This Row],[NR]]&amp;" - "&amp;Tabela813[[#This Row],[Especificação]]</f>
        <v>1.9.4.2.99.0.0.00 - Outras Multas e Juros de Mora de Alienações de Bens Imóveis</v>
      </c>
      <c r="T1421" s="7" t="str">
        <f>Tabela813[[#This Row],[NR]]&amp;" - "&amp;Tabela813[[#This Row],[Especificação]]</f>
        <v>1.9.4.2.99.0.0.00 - Outras Multas e Juros de Mora de Alienações de Bens Imóveis</v>
      </c>
      <c r="U1421" s="7" t="str">
        <f>Tabela813[[#This Row],[NR]]&amp; " - "&amp;Tabela813[[#This Row],[Especificação]]</f>
        <v>1.9.4.2.99.0.0.00 - Outras Multas e Juros de Mora de Alienações de Bens Imóveis</v>
      </c>
    </row>
    <row r="1422" spans="1:21" ht="30" x14ac:dyDescent="0.25">
      <c r="A1422" s="7"/>
      <c r="B1422" s="73"/>
      <c r="C1422" s="18" t="s">
        <v>1558</v>
      </c>
      <c r="D1422" s="19" t="s">
        <v>1570</v>
      </c>
      <c r="E1422" s="19" t="s">
        <v>1568</v>
      </c>
      <c r="F1422" s="19" t="s">
        <v>1567</v>
      </c>
      <c r="G1422" s="26" t="s">
        <v>1574</v>
      </c>
      <c r="H1422" s="19" t="s">
        <v>1561</v>
      </c>
      <c r="I1422" s="26" t="s">
        <v>1567</v>
      </c>
      <c r="J1422" s="26" t="s">
        <v>1564</v>
      </c>
      <c r="K1422" s="21" t="str">
        <f>IF(Tabela813[[#This Row],[C]]&lt;&gt;"",IF(Tabela813[[#This Row],[RED]]&lt;&gt;"",(Tabela813[[#This Row],[RED]] &amp; "."),"") &amp; CONCATENATE(Tabela813[[#This Row],[C]],".",Tabela813[[#This Row],[O]],".",Tabela813[[#This Row],[E]],".",Tabela813[[#This Row],[D1]],".",Tabela813[[#This Row],[D2]],".",Tabela813[[#This Row],[D3]],".",Tabela813[[#This Row],[T]],".",Tabela813[[#This Row],[D4]]),"")</f>
        <v>1.9.4.2.99.0.2.00</v>
      </c>
      <c r="L1422" s="1" t="s">
        <v>1494</v>
      </c>
      <c r="M1422" s="21" t="str">
        <f t="shared" si="22"/>
        <v>A</v>
      </c>
      <c r="N1422" s="21">
        <f>IF(VALUE(Tabela813[[#This Row],[RED]]) &gt; 0,1,0) + IF(VALUE(J1422)&gt;0,8,IF(VALUE(I1422)&gt;0,7,IF(VALUE(H1422)&gt;0,6,IF(VALUE(G1422)&gt;0,5,IF(VALUE(F1422)&gt;0,4,IF(VALUE(E1422)&gt;0,3,IF(VALUE(D1422)&gt;0,2,1)))))))</f>
        <v>7</v>
      </c>
      <c r="O1422" s="21" t="s">
        <v>51</v>
      </c>
      <c r="P1422" s="1" t="s">
        <v>3129</v>
      </c>
      <c r="Q1422" s="1"/>
      <c r="R1422" s="54"/>
      <c r="S1422" s="7" t="str">
        <f>Tabela813[[#This Row],[NR]]&amp;" - "&amp;Tabela813[[#This Row],[Especificação]]</f>
        <v>1.9.4.2.99.0.2.00 - Outras Multas e Juros de Mora de Alienações de Bens Imóveis - Multas e Juros de Mora</v>
      </c>
      <c r="T1422" s="7" t="str">
        <f>Tabela813[[#This Row],[NR]]&amp;" - "&amp;Tabela813[[#This Row],[Especificação]]</f>
        <v>1.9.4.2.99.0.2.00 - Outras Multas e Juros de Mora de Alienações de Bens Imóveis - Multas e Juros de Mora</v>
      </c>
      <c r="U1422" s="7" t="str">
        <f>Tabela813[[#This Row],[NR]]&amp; " - "&amp;Tabela813[[#This Row],[Especificação]]</f>
        <v>1.9.4.2.99.0.2.00 - Outras Multas e Juros de Mora de Alienações de Bens Imóveis - Multas e Juros de Mora</v>
      </c>
    </row>
    <row r="1423" spans="1:21" ht="30" x14ac:dyDescent="0.25">
      <c r="A1423" s="84"/>
      <c r="B1423" s="73"/>
      <c r="C1423" s="18" t="s">
        <v>1558</v>
      </c>
      <c r="D1423" s="19" t="s">
        <v>1570</v>
      </c>
      <c r="E1423" s="19" t="s">
        <v>1568</v>
      </c>
      <c r="F1423" s="19" t="s">
        <v>1567</v>
      </c>
      <c r="G1423" s="26" t="s">
        <v>1574</v>
      </c>
      <c r="H1423" s="26" t="s">
        <v>1561</v>
      </c>
      <c r="I1423" s="26" t="s">
        <v>1569</v>
      </c>
      <c r="J1423" s="26" t="s">
        <v>1564</v>
      </c>
      <c r="K1423" s="21" t="str">
        <f>IF(Tabela813[[#This Row],[C]]&lt;&gt;"",IF(Tabela813[[#This Row],[RED]]&lt;&gt;"",(Tabela813[[#This Row],[RED]] &amp; "."),"") &amp; CONCATENATE(Tabela813[[#This Row],[C]],".",Tabela813[[#This Row],[O]],".",Tabela813[[#This Row],[E]],".",Tabela813[[#This Row],[D1]],".",Tabela813[[#This Row],[D2]],".",Tabela813[[#This Row],[D3]],".",Tabela813[[#This Row],[T]],".",Tabela813[[#This Row],[D4]]),"")</f>
        <v>1.9.4.2.99.0.5.00</v>
      </c>
      <c r="L1423" s="1" t="s">
        <v>1495</v>
      </c>
      <c r="M1423" s="21" t="str">
        <f t="shared" si="22"/>
        <v>A</v>
      </c>
      <c r="N1423" s="21">
        <f>IF(VALUE(Tabela813[[#This Row],[RED]]) &gt; 0,1,0) + IF(VALUE(J1423)&gt;0,8,IF(VALUE(I1423)&gt;0,7,IF(VALUE(H1423)&gt;0,6,IF(VALUE(G1423)&gt;0,5,IF(VALUE(F1423)&gt;0,4,IF(VALUE(E1423)&gt;0,3,IF(VALUE(D1423)&gt;0,2,1)))))))</f>
        <v>7</v>
      </c>
      <c r="O1423" s="21" t="s">
        <v>51</v>
      </c>
      <c r="P1423" s="1" t="s">
        <v>3129</v>
      </c>
      <c r="Q1423" s="1"/>
      <c r="R1423" s="22"/>
      <c r="S1423" s="7" t="str">
        <f>Tabela813[[#This Row],[NR]]&amp;" - "&amp;Tabela813[[#This Row],[Especificação]]</f>
        <v>1.9.4.2.99.0.5.00 - Outras Multas e Juros de Mora de Alienações de Bens Imóveis - Multas</v>
      </c>
      <c r="T1423" s="7" t="str">
        <f>Tabela813[[#This Row],[NR]]&amp;" - "&amp;Tabela813[[#This Row],[Especificação]]</f>
        <v>1.9.4.2.99.0.5.00 - Outras Multas e Juros de Mora de Alienações de Bens Imóveis - Multas</v>
      </c>
      <c r="U1423" s="7" t="str">
        <f>Tabela813[[#This Row],[NR]]&amp; " - "&amp;Tabela813[[#This Row],[Especificação]]</f>
        <v>1.9.4.2.99.0.5.00 - Outras Multas e Juros de Mora de Alienações de Bens Imóveis - Multas</v>
      </c>
    </row>
    <row r="1424" spans="1:21" ht="30" x14ac:dyDescent="0.25">
      <c r="A1424" s="84"/>
      <c r="B1424" s="73"/>
      <c r="C1424" s="18" t="s">
        <v>1558</v>
      </c>
      <c r="D1424" s="19" t="s">
        <v>1570</v>
      </c>
      <c r="E1424" s="19" t="s">
        <v>1568</v>
      </c>
      <c r="F1424" s="19" t="s">
        <v>1567</v>
      </c>
      <c r="G1424" s="26" t="s">
        <v>1574</v>
      </c>
      <c r="H1424" s="26" t="s">
        <v>1561</v>
      </c>
      <c r="I1424" s="26" t="s">
        <v>1563</v>
      </c>
      <c r="J1424" s="26" t="s">
        <v>1564</v>
      </c>
      <c r="K1424" s="21" t="str">
        <f>IF(Tabela813[[#This Row],[C]]&lt;&gt;"",IF(Tabela813[[#This Row],[RED]]&lt;&gt;"",(Tabela813[[#This Row],[RED]] &amp; "."),"") &amp; CONCATENATE(Tabela813[[#This Row],[C]],".",Tabela813[[#This Row],[O]],".",Tabela813[[#This Row],[E]],".",Tabela813[[#This Row],[D1]],".",Tabela813[[#This Row],[D2]],".",Tabela813[[#This Row],[D3]],".",Tabela813[[#This Row],[T]],".",Tabela813[[#This Row],[D4]]),"")</f>
        <v>1.9.4.2.99.0.6.00</v>
      </c>
      <c r="L1424" s="1" t="s">
        <v>1496</v>
      </c>
      <c r="M1424" s="21" t="str">
        <f t="shared" si="22"/>
        <v>A</v>
      </c>
      <c r="N1424" s="21">
        <f>IF(VALUE(Tabela813[[#This Row],[RED]]) &gt; 0,1,0) + IF(VALUE(J1424)&gt;0,8,IF(VALUE(I1424)&gt;0,7,IF(VALUE(H1424)&gt;0,6,IF(VALUE(G1424)&gt;0,5,IF(VALUE(F1424)&gt;0,4,IF(VALUE(E1424)&gt;0,3,IF(VALUE(D1424)&gt;0,2,1)))))))</f>
        <v>7</v>
      </c>
      <c r="O1424" s="21" t="s">
        <v>51</v>
      </c>
      <c r="P1424" s="1" t="s">
        <v>3129</v>
      </c>
      <c r="Q1424" s="1"/>
      <c r="R1424" s="22"/>
      <c r="S1424" s="7" t="str">
        <f>Tabela813[[#This Row],[NR]]&amp;" - "&amp;Tabela813[[#This Row],[Especificação]]</f>
        <v>1.9.4.2.99.0.6.00 - Outras Multas e Juros de Mora de Alienações de Bens Imóveis - Juros de Mora</v>
      </c>
      <c r="T1424" s="7" t="str">
        <f>Tabela813[[#This Row],[NR]]&amp;" - "&amp;Tabela813[[#This Row],[Especificação]]</f>
        <v>1.9.4.2.99.0.6.00 - Outras Multas e Juros de Mora de Alienações de Bens Imóveis - Juros de Mora</v>
      </c>
      <c r="U1424" s="7" t="str">
        <f>Tabela813[[#This Row],[NR]]&amp; " - "&amp;Tabela813[[#This Row],[Especificação]]</f>
        <v>1.9.4.2.99.0.6.00 - Outras Multas e Juros de Mora de Alienações de Bens Imóveis - Juros de Mora</v>
      </c>
    </row>
    <row r="1425" spans="1:21" ht="30" x14ac:dyDescent="0.25">
      <c r="A1425" s="84"/>
      <c r="B1425" s="73"/>
      <c r="C1425" s="18" t="s">
        <v>1558</v>
      </c>
      <c r="D1425" s="19" t="s">
        <v>1570</v>
      </c>
      <c r="E1425" s="19" t="s">
        <v>1568</v>
      </c>
      <c r="F1425" s="19" t="s">
        <v>1567</v>
      </c>
      <c r="G1425" s="26" t="s">
        <v>1574</v>
      </c>
      <c r="H1425" s="26" t="s">
        <v>1561</v>
      </c>
      <c r="I1425" s="26" t="s">
        <v>1565</v>
      </c>
      <c r="J1425" s="26" t="s">
        <v>1564</v>
      </c>
      <c r="K1425" s="21" t="str">
        <f>IF(Tabela813[[#This Row],[C]]&lt;&gt;"",IF(Tabela813[[#This Row],[RED]]&lt;&gt;"",(Tabela813[[#This Row],[RED]] &amp; "."),"") &amp; CONCATENATE(Tabela813[[#This Row],[C]],".",Tabela813[[#This Row],[O]],".",Tabela813[[#This Row],[E]],".",Tabela813[[#This Row],[D1]],".",Tabela813[[#This Row],[D2]],".",Tabela813[[#This Row],[D3]],".",Tabela813[[#This Row],[T]],".",Tabela813[[#This Row],[D4]]),"")</f>
        <v>1.9.4.2.99.0.7.00</v>
      </c>
      <c r="L1425" s="1" t="s">
        <v>6755</v>
      </c>
      <c r="M1425" s="21" t="str">
        <f t="shared" si="22"/>
        <v>A</v>
      </c>
      <c r="N1425" s="21">
        <f>IF(VALUE(Tabela813[[#This Row],[RED]]) &gt; 0,1,0) + IF(VALUE(J1425)&gt;0,8,IF(VALUE(I1425)&gt;0,7,IF(VALUE(H1425)&gt;0,6,IF(VALUE(G1425)&gt;0,5,IF(VALUE(F1425)&gt;0,4,IF(VALUE(E1425)&gt;0,3,IF(VALUE(D1425)&gt;0,2,1)))))))</f>
        <v>7</v>
      </c>
      <c r="O1425" s="21" t="s">
        <v>51</v>
      </c>
      <c r="P1425" s="1" t="s">
        <v>3129</v>
      </c>
      <c r="Q1425" s="1"/>
      <c r="R1425" s="22"/>
      <c r="S1425" s="7" t="str">
        <f>Tabela813[[#This Row],[NR]]&amp;" - "&amp;Tabela813[[#This Row],[Especificação]]</f>
        <v>1.9.4.2.99.0.7.00 - Outras Multas e Juros de Mora de Alienações de Bens Imóveis - Dívida Ativa - Multas da Dívida Ativa</v>
      </c>
      <c r="T1425" s="7" t="str">
        <f>Tabela813[[#This Row],[NR]]&amp;" - "&amp;Tabela813[[#This Row],[Especificação]]</f>
        <v>1.9.4.2.99.0.7.00 - Outras Multas e Juros de Mora de Alienações de Bens Imóveis - Dívida Ativa - Multas da Dívida Ativa</v>
      </c>
      <c r="U1425" s="7" t="str">
        <f>Tabela813[[#This Row],[NR]]&amp; " - "&amp;Tabela813[[#This Row],[Especificação]]</f>
        <v>1.9.4.2.99.0.7.00 - Outras Multas e Juros de Mora de Alienações de Bens Imóveis - Dívida Ativa - Multas da Dívida Ativa</v>
      </c>
    </row>
    <row r="1426" spans="1:21" ht="30" x14ac:dyDescent="0.25">
      <c r="A1426" s="7"/>
      <c r="B1426" s="73"/>
      <c r="C1426" s="18" t="s">
        <v>1558</v>
      </c>
      <c r="D1426" s="19" t="s">
        <v>1570</v>
      </c>
      <c r="E1426" s="19" t="s">
        <v>1568</v>
      </c>
      <c r="F1426" s="19" t="s">
        <v>1567</v>
      </c>
      <c r="G1426" s="26" t="s">
        <v>1574</v>
      </c>
      <c r="H1426" s="26" t="s">
        <v>1561</v>
      </c>
      <c r="I1426" s="26" t="s">
        <v>1566</v>
      </c>
      <c r="J1426" s="26" t="s">
        <v>1564</v>
      </c>
      <c r="K1426" s="21" t="str">
        <f>IF(Tabela813[[#This Row],[C]]&lt;&gt;"",IF(Tabela813[[#This Row],[RED]]&lt;&gt;"",(Tabela813[[#This Row],[RED]] &amp; "."),"") &amp; CONCATENATE(Tabela813[[#This Row],[C]],".",Tabela813[[#This Row],[O]],".",Tabela813[[#This Row],[E]],".",Tabela813[[#This Row],[D1]],".",Tabela813[[#This Row],[D2]],".",Tabela813[[#This Row],[D3]],".",Tabela813[[#This Row],[T]],".",Tabela813[[#This Row],[D4]]),"")</f>
        <v>1.9.4.2.99.0.8.00</v>
      </c>
      <c r="L1426" s="1" t="s">
        <v>4292</v>
      </c>
      <c r="M1426" s="21" t="str">
        <f t="shared" si="22"/>
        <v>A</v>
      </c>
      <c r="N1426" s="21">
        <f>IF(VALUE(Tabela813[[#This Row],[RED]]) &gt; 0,1,0) + IF(VALUE(J1426)&gt;0,8,IF(VALUE(I1426)&gt;0,7,IF(VALUE(H1426)&gt;0,6,IF(VALUE(G1426)&gt;0,5,IF(VALUE(F1426)&gt;0,4,IF(VALUE(E1426)&gt;0,3,IF(VALUE(D1426)&gt;0,2,1)))))))</f>
        <v>7</v>
      </c>
      <c r="O1426" s="21" t="s">
        <v>51</v>
      </c>
      <c r="P1426" s="1" t="s">
        <v>3129</v>
      </c>
      <c r="Q1426" s="1"/>
      <c r="R1426" s="22"/>
      <c r="S1426" s="7" t="str">
        <f>Tabela813[[#This Row],[NR]]&amp;" - "&amp;Tabela813[[#This Row],[Especificação]]</f>
        <v>1.9.4.2.99.0.8.00 - Outras Multas e Juros de Mora de Alienações de Bens Imóveis - Juros da Dívida Ativa</v>
      </c>
      <c r="T1426" s="7" t="str">
        <f>Tabela813[[#This Row],[NR]]&amp;" - "&amp;Tabela813[[#This Row],[Especificação]]</f>
        <v>1.9.4.2.99.0.8.00 - Outras Multas e Juros de Mora de Alienações de Bens Imóveis - Juros da Dívida Ativa</v>
      </c>
      <c r="U1426" s="7" t="str">
        <f>Tabela813[[#This Row],[NR]]&amp; " - "&amp;Tabela813[[#This Row],[Especificação]]</f>
        <v>1.9.4.2.99.0.8.00 - Outras Multas e Juros de Mora de Alienações de Bens Imóveis - Juros da Dívida Ativa</v>
      </c>
    </row>
    <row r="1427" spans="1:21" x14ac:dyDescent="0.25">
      <c r="A1427" s="7"/>
      <c r="B1427" s="73"/>
      <c r="C1427" s="18" t="s">
        <v>1558</v>
      </c>
      <c r="D1427" s="19" t="s">
        <v>1570</v>
      </c>
      <c r="E1427" s="19" t="s">
        <v>1568</v>
      </c>
      <c r="F1427" s="19" t="s">
        <v>1559</v>
      </c>
      <c r="G1427" s="26" t="s">
        <v>1564</v>
      </c>
      <c r="H1427" s="26" t="s">
        <v>1561</v>
      </c>
      <c r="I1427" s="26" t="s">
        <v>1561</v>
      </c>
      <c r="J1427" s="26" t="s">
        <v>1564</v>
      </c>
      <c r="K1427" s="21" t="str">
        <f>IF(Tabela813[[#This Row],[C]]&lt;&gt;"",IF(Tabela813[[#This Row],[RED]]&lt;&gt;"",(Tabela813[[#This Row],[RED]] &amp; "."),"") &amp; CONCATENATE(Tabela813[[#This Row],[C]],".",Tabela813[[#This Row],[O]],".",Tabela813[[#This Row],[E]],".",Tabela813[[#This Row],[D1]],".",Tabela813[[#This Row],[D2]],".",Tabela813[[#This Row],[D3]],".",Tabela813[[#This Row],[T]],".",Tabela813[[#This Row],[D4]]),"")</f>
        <v>1.9.4.3.00.0.0.00</v>
      </c>
      <c r="L1427" s="1" t="s">
        <v>581</v>
      </c>
      <c r="M1427" s="21" t="str">
        <f t="shared" si="22"/>
        <v>S</v>
      </c>
      <c r="N1427" s="21">
        <f>IF(VALUE(Tabela813[[#This Row],[RED]]) &gt; 0,1,0) + IF(VALUE(J1427)&gt;0,8,IF(VALUE(I1427)&gt;0,7,IF(VALUE(H1427)&gt;0,6,IF(VALUE(G1427)&gt;0,5,IF(VALUE(F1427)&gt;0,4,IF(VALUE(E1427)&gt;0,3,IF(VALUE(D1427)&gt;0,2,1)))))))</f>
        <v>4</v>
      </c>
      <c r="O1427" s="21" t="s">
        <v>45</v>
      </c>
      <c r="P1427" s="1" t="s">
        <v>4211</v>
      </c>
      <c r="Q1427" s="1" t="s">
        <v>3075</v>
      </c>
      <c r="R1427" s="22"/>
      <c r="S1427" s="7" t="str">
        <f>Tabela813[[#This Row],[NR]]&amp;" - "&amp;Tabela813[[#This Row],[Especificação]]</f>
        <v>1.9.4.3.00.0.0.00 - Multas e Juros de Mora das Alienações de Bens Intangíveis</v>
      </c>
      <c r="T1427" s="7" t="str">
        <f>Tabela813[[#This Row],[NR]]&amp;" - "&amp;Tabela813[[#This Row],[Especificação]]</f>
        <v>1.9.4.3.00.0.0.00 - Multas e Juros de Mora das Alienações de Bens Intangíveis</v>
      </c>
      <c r="U1427" s="7" t="str">
        <f>Tabela813[[#This Row],[NR]]&amp; " - "&amp;Tabela813[[#This Row],[Especificação]]</f>
        <v>1.9.4.3.00.0.0.00 - Multas e Juros de Mora das Alienações de Bens Intangíveis</v>
      </c>
    </row>
    <row r="1428" spans="1:21" x14ac:dyDescent="0.25">
      <c r="A1428" s="7"/>
      <c r="B1428" s="73"/>
      <c r="C1428" s="18" t="s">
        <v>1558</v>
      </c>
      <c r="D1428" s="19" t="s">
        <v>1570</v>
      </c>
      <c r="E1428" s="19" t="s">
        <v>1568</v>
      </c>
      <c r="F1428" s="19" t="s">
        <v>1559</v>
      </c>
      <c r="G1428" s="26" t="s">
        <v>1560</v>
      </c>
      <c r="H1428" s="26" t="s">
        <v>1561</v>
      </c>
      <c r="I1428" s="26" t="s">
        <v>1561</v>
      </c>
      <c r="J1428" s="26" t="s">
        <v>1564</v>
      </c>
      <c r="K1428" s="21" t="str">
        <f>IF(Tabela813[[#This Row],[C]]&lt;&gt;"",IF(Tabela813[[#This Row],[RED]]&lt;&gt;"",(Tabela813[[#This Row],[RED]] &amp; "."),"") &amp; CONCATENATE(Tabela813[[#This Row],[C]],".",Tabela813[[#This Row],[O]],".",Tabela813[[#This Row],[E]],".",Tabela813[[#This Row],[D1]],".",Tabela813[[#This Row],[D2]],".",Tabela813[[#This Row],[D3]],".",Tabela813[[#This Row],[T]],".",Tabela813[[#This Row],[D4]]),"")</f>
        <v>1.9.4.3.01.0.0.00</v>
      </c>
      <c r="L1428" s="1" t="s">
        <v>582</v>
      </c>
      <c r="M1428" s="21" t="str">
        <f t="shared" si="22"/>
        <v>S</v>
      </c>
      <c r="N1428" s="21">
        <f>IF(VALUE(Tabela813[[#This Row],[RED]]) &gt; 0,1,0) + IF(VALUE(J1428)&gt;0,8,IF(VALUE(I1428)&gt;0,7,IF(VALUE(H1428)&gt;0,6,IF(VALUE(G1428)&gt;0,5,IF(VALUE(F1428)&gt;0,4,IF(VALUE(E1428)&gt;0,3,IF(VALUE(D1428)&gt;0,2,1)))))))</f>
        <v>5</v>
      </c>
      <c r="O1428" s="21" t="s">
        <v>51</v>
      </c>
      <c r="P1428" s="1" t="s">
        <v>3130</v>
      </c>
      <c r="Q1428" s="1"/>
      <c r="R1428" s="22"/>
      <c r="S1428" s="7" t="str">
        <f>Tabela813[[#This Row],[NR]]&amp;" - "&amp;Tabela813[[#This Row],[Especificação]]</f>
        <v>1.9.4.3.01.0.0.00 - Multas e Juros da Alienação de Bens Intangíveis</v>
      </c>
      <c r="T1428" s="7" t="str">
        <f>Tabela813[[#This Row],[NR]]&amp;" - "&amp;Tabela813[[#This Row],[Especificação]]</f>
        <v>1.9.4.3.01.0.0.00 - Multas e Juros da Alienação de Bens Intangíveis</v>
      </c>
      <c r="U1428" s="7" t="str">
        <f>Tabela813[[#This Row],[NR]]&amp; " - "&amp;Tabela813[[#This Row],[Especificação]]</f>
        <v>1.9.4.3.01.0.0.00 - Multas e Juros da Alienação de Bens Intangíveis</v>
      </c>
    </row>
    <row r="1429" spans="1:21" x14ac:dyDescent="0.25">
      <c r="A1429" s="7"/>
      <c r="B1429" s="73"/>
      <c r="C1429" s="18" t="s">
        <v>1558</v>
      </c>
      <c r="D1429" s="19" t="s">
        <v>1570</v>
      </c>
      <c r="E1429" s="19" t="s">
        <v>1568</v>
      </c>
      <c r="F1429" s="19" t="s">
        <v>1559</v>
      </c>
      <c r="G1429" s="26" t="s">
        <v>1560</v>
      </c>
      <c r="H1429" s="26" t="s">
        <v>1561</v>
      </c>
      <c r="I1429" s="26" t="s">
        <v>1567</v>
      </c>
      <c r="J1429" s="26" t="s">
        <v>1564</v>
      </c>
      <c r="K1429" s="21" t="str">
        <f>IF(Tabela813[[#This Row],[C]]&lt;&gt;"",IF(Tabela813[[#This Row],[RED]]&lt;&gt;"",(Tabela813[[#This Row],[RED]] &amp; "."),"") &amp; CONCATENATE(Tabela813[[#This Row],[C]],".",Tabela813[[#This Row],[O]],".",Tabela813[[#This Row],[E]],".",Tabela813[[#This Row],[D1]],".",Tabela813[[#This Row],[D2]],".",Tabela813[[#This Row],[D3]],".",Tabela813[[#This Row],[T]],".",Tabela813[[#This Row],[D4]]),"")</f>
        <v>1.9.4.3.01.0.2.00</v>
      </c>
      <c r="L1429" s="1" t="s">
        <v>1497</v>
      </c>
      <c r="M1429" s="21" t="str">
        <f t="shared" si="22"/>
        <v>A</v>
      </c>
      <c r="N1429" s="21">
        <f>IF(VALUE(Tabela813[[#This Row],[RED]]) &gt; 0,1,0) + IF(VALUE(J1429)&gt;0,8,IF(VALUE(I1429)&gt;0,7,IF(VALUE(H1429)&gt;0,6,IF(VALUE(G1429)&gt;0,5,IF(VALUE(F1429)&gt;0,4,IF(VALUE(E1429)&gt;0,3,IF(VALUE(D1429)&gt;0,2,1)))))))</f>
        <v>7</v>
      </c>
      <c r="O1429" s="21" t="s">
        <v>51</v>
      </c>
      <c r="P1429" s="1" t="s">
        <v>3130</v>
      </c>
      <c r="Q1429" s="1"/>
      <c r="R1429" s="22"/>
      <c r="S1429" s="7" t="str">
        <f>Tabela813[[#This Row],[NR]]&amp;" - "&amp;Tabela813[[#This Row],[Especificação]]</f>
        <v>1.9.4.3.01.0.2.00 - Multas e Juros da Alienação de Bens Intangíveis - Multas e Juros de Mora</v>
      </c>
      <c r="T1429" s="7" t="str">
        <f>Tabela813[[#This Row],[NR]]&amp;" - "&amp;Tabela813[[#This Row],[Especificação]]</f>
        <v>1.9.4.3.01.0.2.00 - Multas e Juros da Alienação de Bens Intangíveis - Multas e Juros de Mora</v>
      </c>
      <c r="U1429" s="7" t="str">
        <f>Tabela813[[#This Row],[NR]]&amp; " - "&amp;Tabela813[[#This Row],[Especificação]]</f>
        <v>1.9.4.3.01.0.2.00 - Multas e Juros da Alienação de Bens Intangíveis - Multas e Juros de Mora</v>
      </c>
    </row>
    <row r="1430" spans="1:21" x14ac:dyDescent="0.25">
      <c r="A1430" s="7"/>
      <c r="B1430" s="73"/>
      <c r="C1430" s="18" t="s">
        <v>1558</v>
      </c>
      <c r="D1430" s="19" t="s">
        <v>1570</v>
      </c>
      <c r="E1430" s="19" t="s">
        <v>1568</v>
      </c>
      <c r="F1430" s="19" t="s">
        <v>1559</v>
      </c>
      <c r="G1430" s="26" t="s">
        <v>1560</v>
      </c>
      <c r="H1430" s="26" t="s">
        <v>1561</v>
      </c>
      <c r="I1430" s="26" t="s">
        <v>1569</v>
      </c>
      <c r="J1430" s="26" t="s">
        <v>1564</v>
      </c>
      <c r="K1430" s="21" t="str">
        <f>IF(Tabela813[[#This Row],[C]]&lt;&gt;"",IF(Tabela813[[#This Row],[RED]]&lt;&gt;"",(Tabela813[[#This Row],[RED]] &amp; "."),"") &amp; CONCATENATE(Tabela813[[#This Row],[C]],".",Tabela813[[#This Row],[O]],".",Tabela813[[#This Row],[E]],".",Tabela813[[#This Row],[D1]],".",Tabela813[[#This Row],[D2]],".",Tabela813[[#This Row],[D3]],".",Tabela813[[#This Row],[T]],".",Tabela813[[#This Row],[D4]]),"")</f>
        <v>1.9.4.3.01.0.5.00</v>
      </c>
      <c r="L1430" s="1" t="s">
        <v>1498</v>
      </c>
      <c r="M1430" s="21" t="str">
        <f t="shared" si="22"/>
        <v>A</v>
      </c>
      <c r="N1430" s="21">
        <f>IF(VALUE(Tabela813[[#This Row],[RED]]) &gt; 0,1,0) + IF(VALUE(J1430)&gt;0,8,IF(VALUE(I1430)&gt;0,7,IF(VALUE(H1430)&gt;0,6,IF(VALUE(G1430)&gt;0,5,IF(VALUE(F1430)&gt;0,4,IF(VALUE(E1430)&gt;0,3,IF(VALUE(D1430)&gt;0,2,1)))))))</f>
        <v>7</v>
      </c>
      <c r="O1430" s="21" t="s">
        <v>51</v>
      </c>
      <c r="P1430" s="1" t="s">
        <v>3130</v>
      </c>
      <c r="Q1430" s="1"/>
      <c r="R1430" s="22"/>
      <c r="S1430" s="7" t="str">
        <f>Tabela813[[#This Row],[NR]]&amp;" - "&amp;Tabela813[[#This Row],[Especificação]]</f>
        <v>1.9.4.3.01.0.5.00 - Multas e Juros da Alienação de Bens Intangíveis - Multas</v>
      </c>
      <c r="T1430" s="7" t="str">
        <f>Tabela813[[#This Row],[NR]]&amp;" - "&amp;Tabela813[[#This Row],[Especificação]]</f>
        <v>1.9.4.3.01.0.5.00 - Multas e Juros da Alienação de Bens Intangíveis - Multas</v>
      </c>
      <c r="U1430" s="7" t="str">
        <f>Tabela813[[#This Row],[NR]]&amp; " - "&amp;Tabela813[[#This Row],[Especificação]]</f>
        <v>1.9.4.3.01.0.5.00 - Multas e Juros da Alienação de Bens Intangíveis - Multas</v>
      </c>
    </row>
    <row r="1431" spans="1:21" x14ac:dyDescent="0.25">
      <c r="A1431" s="7"/>
      <c r="B1431" s="73"/>
      <c r="C1431" s="18" t="s">
        <v>1558</v>
      </c>
      <c r="D1431" s="19" t="s">
        <v>1570</v>
      </c>
      <c r="E1431" s="19" t="s">
        <v>1568</v>
      </c>
      <c r="F1431" s="19" t="s">
        <v>1559</v>
      </c>
      <c r="G1431" s="26" t="s">
        <v>1560</v>
      </c>
      <c r="H1431" s="26" t="s">
        <v>1561</v>
      </c>
      <c r="I1431" s="26" t="s">
        <v>1563</v>
      </c>
      <c r="J1431" s="26" t="s">
        <v>1564</v>
      </c>
      <c r="K1431" s="21" t="str">
        <f>IF(Tabela813[[#This Row],[C]]&lt;&gt;"",IF(Tabela813[[#This Row],[RED]]&lt;&gt;"",(Tabela813[[#This Row],[RED]] &amp; "."),"") &amp; CONCATENATE(Tabela813[[#This Row],[C]],".",Tabela813[[#This Row],[O]],".",Tabela813[[#This Row],[E]],".",Tabela813[[#This Row],[D1]],".",Tabela813[[#This Row],[D2]],".",Tabela813[[#This Row],[D3]],".",Tabela813[[#This Row],[T]],".",Tabela813[[#This Row],[D4]]),"")</f>
        <v>1.9.4.3.01.0.6.00</v>
      </c>
      <c r="L1431" s="1" t="s">
        <v>3381</v>
      </c>
      <c r="M1431" s="21" t="str">
        <f t="shared" si="22"/>
        <v>A</v>
      </c>
      <c r="N1431" s="21">
        <f>IF(VALUE(Tabela813[[#This Row],[RED]]) &gt; 0,1,0) + IF(VALUE(J1431)&gt;0,8,IF(VALUE(I1431)&gt;0,7,IF(VALUE(H1431)&gt;0,6,IF(VALUE(G1431)&gt;0,5,IF(VALUE(F1431)&gt;0,4,IF(VALUE(E1431)&gt;0,3,IF(VALUE(D1431)&gt;0,2,1)))))))</f>
        <v>7</v>
      </c>
      <c r="O1431" s="21" t="s">
        <v>51</v>
      </c>
      <c r="P1431" s="82" t="s">
        <v>3130</v>
      </c>
      <c r="Q1431" s="1"/>
      <c r="R1431" s="22"/>
      <c r="S1431" s="7" t="str">
        <f>Tabela813[[#This Row],[NR]]&amp;" - "&amp;Tabela813[[#This Row],[Especificação]]</f>
        <v>1.9.4.3.01.0.6.00 - Multas e Juros da Alienação de Bens Intangíveis -Juros de Mora</v>
      </c>
      <c r="T1431" s="7" t="str">
        <f>Tabela813[[#This Row],[NR]]&amp;" - "&amp;Tabela813[[#This Row],[Especificação]]</f>
        <v>1.9.4.3.01.0.6.00 - Multas e Juros da Alienação de Bens Intangíveis -Juros de Mora</v>
      </c>
      <c r="U1431" s="7" t="str">
        <f>Tabela813[[#This Row],[NR]]&amp; " - "&amp;Tabela813[[#This Row],[Especificação]]</f>
        <v>1.9.4.3.01.0.6.00 - Multas e Juros da Alienação de Bens Intangíveis -Juros de Mora</v>
      </c>
    </row>
    <row r="1432" spans="1:21" ht="30" x14ac:dyDescent="0.25">
      <c r="A1432" s="84"/>
      <c r="B1432" s="73"/>
      <c r="C1432" s="18" t="s">
        <v>1558</v>
      </c>
      <c r="D1432" s="19" t="s">
        <v>1570</v>
      </c>
      <c r="E1432" s="19" t="s">
        <v>1568</v>
      </c>
      <c r="F1432" s="19" t="s">
        <v>1559</v>
      </c>
      <c r="G1432" s="26" t="s">
        <v>1560</v>
      </c>
      <c r="H1432" s="26" t="s">
        <v>1561</v>
      </c>
      <c r="I1432" s="26" t="s">
        <v>1565</v>
      </c>
      <c r="J1432" s="26" t="s">
        <v>1564</v>
      </c>
      <c r="K1432" s="21" t="str">
        <f>IF(Tabela813[[#This Row],[C]]&lt;&gt;"",IF(Tabela813[[#This Row],[RED]]&lt;&gt;"",(Tabela813[[#This Row],[RED]] &amp; "."),"") &amp; CONCATENATE(Tabela813[[#This Row],[C]],".",Tabela813[[#This Row],[O]],".",Tabela813[[#This Row],[E]],".",Tabela813[[#This Row],[D1]],".",Tabela813[[#This Row],[D2]],".",Tabela813[[#This Row],[D3]],".",Tabela813[[#This Row],[T]],".",Tabela813[[#This Row],[D4]]),"")</f>
        <v>1.9.4.3.01.0.7.00</v>
      </c>
      <c r="L1432" s="1" t="s">
        <v>4293</v>
      </c>
      <c r="M1432" s="21" t="str">
        <f t="shared" si="22"/>
        <v>A</v>
      </c>
      <c r="N1432" s="21">
        <f>IF(VALUE(Tabela813[[#This Row],[RED]]) &gt; 0,1,0) + IF(VALUE(J1432)&gt;0,8,IF(VALUE(I1432)&gt;0,7,IF(VALUE(H1432)&gt;0,6,IF(VALUE(G1432)&gt;0,5,IF(VALUE(F1432)&gt;0,4,IF(VALUE(E1432)&gt;0,3,IF(VALUE(D1432)&gt;0,2,1)))))))</f>
        <v>7</v>
      </c>
      <c r="O1432" s="21" t="s">
        <v>51</v>
      </c>
      <c r="P1432" s="82" t="s">
        <v>3130</v>
      </c>
      <c r="Q1432" s="1"/>
      <c r="R1432" s="22"/>
      <c r="S1432" s="7" t="str">
        <f>Tabela813[[#This Row],[NR]]&amp;" - "&amp;Tabela813[[#This Row],[Especificação]]</f>
        <v>1.9.4.3.01.0.7.00 - Multas e Juros da Alienação de Bens Intangíveis -Dívida Ativa - Multas da Dívida Ativa</v>
      </c>
      <c r="T1432" s="7" t="str">
        <f>Tabela813[[#This Row],[NR]]&amp;" - "&amp;Tabela813[[#This Row],[Especificação]]</f>
        <v>1.9.4.3.01.0.7.00 - Multas e Juros da Alienação de Bens Intangíveis -Dívida Ativa - Multas da Dívida Ativa</v>
      </c>
      <c r="U1432" s="7" t="str">
        <f>Tabela813[[#This Row],[NR]]&amp; " - "&amp;Tabela813[[#This Row],[Especificação]]</f>
        <v>1.9.4.3.01.0.7.00 - Multas e Juros da Alienação de Bens Intangíveis -Dívida Ativa - Multas da Dívida Ativa</v>
      </c>
    </row>
    <row r="1433" spans="1:21" ht="30" x14ac:dyDescent="0.25">
      <c r="A1433" s="84"/>
      <c r="B1433" s="73"/>
      <c r="C1433" s="18" t="s">
        <v>1558</v>
      </c>
      <c r="D1433" s="19" t="s">
        <v>1570</v>
      </c>
      <c r="E1433" s="19" t="s">
        <v>1568</v>
      </c>
      <c r="F1433" s="19" t="s">
        <v>1559</v>
      </c>
      <c r="G1433" s="26" t="s">
        <v>1560</v>
      </c>
      <c r="H1433" s="26" t="s">
        <v>1561</v>
      </c>
      <c r="I1433" s="26" t="s">
        <v>1566</v>
      </c>
      <c r="J1433" s="26" t="s">
        <v>1564</v>
      </c>
      <c r="K1433" s="21" t="str">
        <f>IF(Tabela813[[#This Row],[C]]&lt;&gt;"",IF(Tabela813[[#This Row],[RED]]&lt;&gt;"",(Tabela813[[#This Row],[RED]] &amp; "."),"") &amp; CONCATENATE(Tabela813[[#This Row],[C]],".",Tabela813[[#This Row],[O]],".",Tabela813[[#This Row],[E]],".",Tabela813[[#This Row],[D1]],".",Tabela813[[#This Row],[D2]],".",Tabela813[[#This Row],[D3]],".",Tabela813[[#This Row],[T]],".",Tabela813[[#This Row],[D4]]),"")</f>
        <v>1.9.4.3.01.0.8.00</v>
      </c>
      <c r="L1433" s="1" t="s">
        <v>4294</v>
      </c>
      <c r="M1433" s="21" t="str">
        <f t="shared" si="22"/>
        <v>A</v>
      </c>
      <c r="N1433" s="21">
        <f>IF(VALUE(Tabela813[[#This Row],[RED]]) &gt; 0,1,0) + IF(VALUE(J1433)&gt;0,8,IF(VALUE(I1433)&gt;0,7,IF(VALUE(H1433)&gt;0,6,IF(VALUE(G1433)&gt;0,5,IF(VALUE(F1433)&gt;0,4,IF(VALUE(E1433)&gt;0,3,IF(VALUE(D1433)&gt;0,2,1)))))))</f>
        <v>7</v>
      </c>
      <c r="O1433" s="21" t="s">
        <v>51</v>
      </c>
      <c r="P1433" s="82" t="s">
        <v>3130</v>
      </c>
      <c r="Q1433" s="1"/>
      <c r="R1433" s="22"/>
      <c r="S1433" s="7" t="str">
        <f>Tabela813[[#This Row],[NR]]&amp;" - "&amp;Tabela813[[#This Row],[Especificação]]</f>
        <v>1.9.4.3.01.0.8.00 - Multas e Juros da Alienação de Bens Intangíveis -Juros de Mora da Dívida Ativa</v>
      </c>
      <c r="T1433" s="7" t="str">
        <f>Tabela813[[#This Row],[NR]]&amp;" - "&amp;Tabela813[[#This Row],[Especificação]]</f>
        <v>1.9.4.3.01.0.8.00 - Multas e Juros da Alienação de Bens Intangíveis -Juros de Mora da Dívida Ativa</v>
      </c>
      <c r="U1433" s="7" t="str">
        <f>Tabela813[[#This Row],[NR]]&amp; " - "&amp;Tabela813[[#This Row],[Especificação]]</f>
        <v>1.9.4.3.01.0.8.00 - Multas e Juros da Alienação de Bens Intangíveis -Juros de Mora da Dívida Ativa</v>
      </c>
    </row>
    <row r="1434" spans="1:21" x14ac:dyDescent="0.25">
      <c r="A1434" s="84"/>
      <c r="B1434" s="73"/>
      <c r="C1434" s="18" t="s">
        <v>1558</v>
      </c>
      <c r="D1434" s="19" t="s">
        <v>1570</v>
      </c>
      <c r="E1434" s="19" t="s">
        <v>1568</v>
      </c>
      <c r="F1434" s="19" t="s">
        <v>1568</v>
      </c>
      <c r="G1434" s="26" t="s">
        <v>1564</v>
      </c>
      <c r="H1434" s="26" t="s">
        <v>1561</v>
      </c>
      <c r="I1434" s="26" t="s">
        <v>1561</v>
      </c>
      <c r="J1434" s="26" t="s">
        <v>1564</v>
      </c>
      <c r="K1434" s="21" t="str">
        <f>IF(Tabela813[[#This Row],[C]]&lt;&gt;"",IF(Tabela813[[#This Row],[RED]]&lt;&gt;"",(Tabela813[[#This Row],[RED]] &amp; "."),"") &amp; CONCATENATE(Tabela813[[#This Row],[C]],".",Tabela813[[#This Row],[O]],".",Tabela813[[#This Row],[E]],".",Tabela813[[#This Row],[D1]],".",Tabela813[[#This Row],[D2]],".",Tabela813[[#This Row],[D3]],".",Tabela813[[#This Row],[T]],".",Tabela813[[#This Row],[D4]]),"")</f>
        <v>1.9.4.4.00.0.0.00</v>
      </c>
      <c r="L1434" s="1" t="s">
        <v>583</v>
      </c>
      <c r="M1434" s="21" t="str">
        <f t="shared" si="22"/>
        <v>S</v>
      </c>
      <c r="N1434" s="21">
        <f>IF(VALUE(Tabela813[[#This Row],[RED]]) &gt; 0,1,0) + IF(VALUE(J1434)&gt;0,8,IF(VALUE(I1434)&gt;0,7,IF(VALUE(H1434)&gt;0,6,IF(VALUE(G1434)&gt;0,5,IF(VALUE(F1434)&gt;0,4,IF(VALUE(E1434)&gt;0,3,IF(VALUE(D1434)&gt;0,2,1)))))))</f>
        <v>4</v>
      </c>
      <c r="O1434" s="21" t="s">
        <v>45</v>
      </c>
      <c r="P1434" s="82" t="s">
        <v>3131</v>
      </c>
      <c r="Q1434" s="21" t="s">
        <v>3075</v>
      </c>
      <c r="R1434" s="21"/>
      <c r="S1434" s="7" t="str">
        <f>Tabela813[[#This Row],[NR]]&amp;" - "&amp;Tabela813[[#This Row],[Especificação]]</f>
        <v>1.9.4.4.00.0.0.00 - Multas e Juros de Mora das Amortizações de Empréstimos</v>
      </c>
      <c r="T1434" s="7" t="str">
        <f>Tabela813[[#This Row],[NR]]&amp;" - "&amp;Tabela813[[#This Row],[Especificação]]</f>
        <v>1.9.4.4.00.0.0.00 - Multas e Juros de Mora das Amortizações de Empréstimos</v>
      </c>
      <c r="U1434" s="7" t="str">
        <f>Tabela813[[#This Row],[NR]]&amp; " - "&amp;Tabela813[[#This Row],[Especificação]]</f>
        <v>1.9.4.4.00.0.0.00 - Multas e Juros de Mora das Amortizações de Empréstimos</v>
      </c>
    </row>
    <row r="1435" spans="1:21" ht="30" x14ac:dyDescent="0.25">
      <c r="A1435" s="84"/>
      <c r="B1435" s="73"/>
      <c r="C1435" s="18" t="s">
        <v>1558</v>
      </c>
      <c r="D1435" s="19" t="s">
        <v>1570</v>
      </c>
      <c r="E1435" s="19" t="s">
        <v>1568</v>
      </c>
      <c r="F1435" s="19" t="s">
        <v>1568</v>
      </c>
      <c r="G1435" s="26" t="s">
        <v>1571</v>
      </c>
      <c r="H1435" s="26" t="s">
        <v>1561</v>
      </c>
      <c r="I1435" s="26" t="s">
        <v>1561</v>
      </c>
      <c r="J1435" s="26" t="s">
        <v>1564</v>
      </c>
      <c r="K1435" s="21" t="str">
        <f>IF(Tabela813[[#This Row],[C]]&lt;&gt;"",IF(Tabela813[[#This Row],[RED]]&lt;&gt;"",(Tabela813[[#This Row],[RED]] &amp; "."),"") &amp; CONCATENATE(Tabela813[[#This Row],[C]],".",Tabela813[[#This Row],[O]],".",Tabela813[[#This Row],[E]],".",Tabela813[[#This Row],[D1]],".",Tabela813[[#This Row],[D2]],".",Tabela813[[#This Row],[D3]],".",Tabela813[[#This Row],[T]],".",Tabela813[[#This Row],[D4]]),"")</f>
        <v>1.9.4.4.03.0.0.00</v>
      </c>
      <c r="L1435" s="1" t="s">
        <v>3914</v>
      </c>
      <c r="M1435" s="21" t="str">
        <f t="shared" si="22"/>
        <v>S</v>
      </c>
      <c r="N1435" s="21">
        <f>IF(VALUE(Tabela813[[#This Row],[RED]]) &gt; 0,1,0) + IF(VALUE(J1435)&gt;0,8,IF(VALUE(I1435)&gt;0,7,IF(VALUE(H1435)&gt;0,6,IF(VALUE(G1435)&gt;0,5,IF(VALUE(F1435)&gt;0,4,IF(VALUE(E1435)&gt;0,3,IF(VALUE(D1435)&gt;0,2,1)))))))</f>
        <v>5</v>
      </c>
      <c r="O1435" s="21" t="s">
        <v>51</v>
      </c>
      <c r="P1435" s="82" t="s">
        <v>4212</v>
      </c>
      <c r="Q1435" s="21"/>
      <c r="R1435" s="21"/>
      <c r="S1435" s="7" t="str">
        <f>Tabela813[[#This Row],[NR]]&amp;" - "&amp;Tabela813[[#This Row],[Especificação]]</f>
        <v>1.9.4.4.03.0.0.00 - Multas e Juros de Mora de Amortização de Empréstimos - Estados e Municípios</v>
      </c>
      <c r="T1435" s="7" t="str">
        <f>Tabela813[[#This Row],[NR]]&amp;" - "&amp;Tabela813[[#This Row],[Especificação]]</f>
        <v>1.9.4.4.03.0.0.00 - Multas e Juros de Mora de Amortização de Empréstimos - Estados e Municípios</v>
      </c>
      <c r="U1435" s="7" t="str">
        <f>Tabela813[[#This Row],[NR]]&amp; " - "&amp;Tabela813[[#This Row],[Especificação]]</f>
        <v>1.9.4.4.03.0.0.00 - Multas e Juros de Mora de Amortização de Empréstimos - Estados e Municípios</v>
      </c>
    </row>
    <row r="1436" spans="1:21" ht="30" x14ac:dyDescent="0.25">
      <c r="A1436" s="84"/>
      <c r="B1436" s="73"/>
      <c r="C1436" s="26" t="s">
        <v>1558</v>
      </c>
      <c r="D1436" s="26" t="s">
        <v>1570</v>
      </c>
      <c r="E1436" s="26" t="s">
        <v>1568</v>
      </c>
      <c r="F1436" s="26" t="s">
        <v>1568</v>
      </c>
      <c r="G1436" s="26" t="s">
        <v>1571</v>
      </c>
      <c r="H1436" s="26" t="s">
        <v>1561</v>
      </c>
      <c r="I1436" s="26" t="s">
        <v>1567</v>
      </c>
      <c r="J1436" s="26" t="s">
        <v>1564</v>
      </c>
      <c r="K1436" s="21" t="str">
        <f>IF(Tabela813[[#This Row],[C]]&lt;&gt;"",IF(Tabela813[[#This Row],[RED]]&lt;&gt;"",(Tabela813[[#This Row],[RED]] &amp; "."),"") &amp; CONCATENATE(Tabela813[[#This Row],[C]],".",Tabela813[[#This Row],[O]],".",Tabela813[[#This Row],[E]],".",Tabela813[[#This Row],[D1]],".",Tabela813[[#This Row],[D2]],".",Tabela813[[#This Row],[D3]],".",Tabela813[[#This Row],[T]],".",Tabela813[[#This Row],[D4]]),"")</f>
        <v>1.9.4.4.03.0.2.00</v>
      </c>
      <c r="L1436" s="27" t="s">
        <v>3382</v>
      </c>
      <c r="M1436" s="21" t="str">
        <f t="shared" si="22"/>
        <v>A</v>
      </c>
      <c r="N1436" s="21">
        <f>IF(VALUE(Tabela813[[#This Row],[RED]]) &gt; 0,1,0) + IF(VALUE(J1436)&gt;0,8,IF(VALUE(I1436)&gt;0,7,IF(VALUE(H1436)&gt;0,6,IF(VALUE(G1436)&gt;0,5,IF(VALUE(F1436)&gt;0,4,IF(VALUE(E1436)&gt;0,3,IF(VALUE(D1436)&gt;0,2,1)))))))</f>
        <v>7</v>
      </c>
      <c r="O1436" s="26" t="s">
        <v>51</v>
      </c>
      <c r="P1436" s="1" t="s">
        <v>4212</v>
      </c>
      <c r="Q1436" s="81"/>
      <c r="R1436" s="21"/>
      <c r="S1436" s="7" t="str">
        <f>Tabela813[[#This Row],[NR]]&amp;" - "&amp;Tabela813[[#This Row],[Especificação]]</f>
        <v>1.9.4.4.03.0.2.00 - Multas e Juros de Mora de Amortização de Empréstimos - Estados e Municípios -Multas e Juros de Mora</v>
      </c>
      <c r="T1436" s="7" t="str">
        <f>Tabela813[[#This Row],[NR]]&amp;" - "&amp;Tabela813[[#This Row],[Especificação]]</f>
        <v>1.9.4.4.03.0.2.00 - Multas e Juros de Mora de Amortização de Empréstimos - Estados e Municípios -Multas e Juros de Mora</v>
      </c>
      <c r="U1436" s="7" t="str">
        <f>Tabela813[[#This Row],[NR]]&amp; " - "&amp;Tabela813[[#This Row],[Especificação]]</f>
        <v>1.9.4.4.03.0.2.00 - Multas e Juros de Mora de Amortização de Empréstimos - Estados e Municípios -Multas e Juros de Mora</v>
      </c>
    </row>
    <row r="1437" spans="1:21" ht="30" x14ac:dyDescent="0.25">
      <c r="A1437" s="84"/>
      <c r="B1437" s="73"/>
      <c r="C1437" s="26" t="s">
        <v>1558</v>
      </c>
      <c r="D1437" s="26" t="s">
        <v>1570</v>
      </c>
      <c r="E1437" s="26" t="s">
        <v>1568</v>
      </c>
      <c r="F1437" s="26" t="s">
        <v>1568</v>
      </c>
      <c r="G1437" s="26" t="s">
        <v>1571</v>
      </c>
      <c r="H1437" s="26" t="s">
        <v>1561</v>
      </c>
      <c r="I1437" s="26" t="s">
        <v>1569</v>
      </c>
      <c r="J1437" s="26" t="s">
        <v>1564</v>
      </c>
      <c r="K1437" s="21" t="str">
        <f>IF(Tabela813[[#This Row],[C]]&lt;&gt;"",IF(Tabela813[[#This Row],[RED]]&lt;&gt;"",(Tabela813[[#This Row],[RED]] &amp; "."),"") &amp; CONCATENATE(Tabela813[[#This Row],[C]],".",Tabela813[[#This Row],[O]],".",Tabela813[[#This Row],[E]],".",Tabela813[[#This Row],[D1]],".",Tabela813[[#This Row],[D2]],".",Tabela813[[#This Row],[D3]],".",Tabela813[[#This Row],[T]],".",Tabela813[[#This Row],[D4]]),"")</f>
        <v>1.9.4.4.03.0.5.00</v>
      </c>
      <c r="L1437" s="27" t="s">
        <v>3915</v>
      </c>
      <c r="M1437" s="21" t="str">
        <f t="shared" si="22"/>
        <v>A</v>
      </c>
      <c r="N1437" s="21">
        <f>IF(VALUE(Tabela813[[#This Row],[RED]]) &gt; 0,1,0) + IF(VALUE(J1437)&gt;0,8,IF(VALUE(I1437)&gt;0,7,IF(VALUE(H1437)&gt;0,6,IF(VALUE(G1437)&gt;0,5,IF(VALUE(F1437)&gt;0,4,IF(VALUE(E1437)&gt;0,3,IF(VALUE(D1437)&gt;0,2,1)))))))</f>
        <v>7</v>
      </c>
      <c r="O1437" s="26" t="s">
        <v>51</v>
      </c>
      <c r="P1437" s="1" t="s">
        <v>4212</v>
      </c>
      <c r="Q1437" s="1"/>
      <c r="R1437" s="21"/>
      <c r="S1437" s="7" t="str">
        <f>Tabela813[[#This Row],[NR]]&amp;" - "&amp;Tabela813[[#This Row],[Especificação]]</f>
        <v>1.9.4.4.03.0.5.00 - Multas e Juros de Mora de Amortização de Empréstimos - Estados e Municípios -Multas</v>
      </c>
      <c r="T1437" s="7" t="str">
        <f>Tabela813[[#This Row],[NR]]&amp;" - "&amp;Tabela813[[#This Row],[Especificação]]</f>
        <v>1.9.4.4.03.0.5.00 - Multas e Juros de Mora de Amortização de Empréstimos - Estados e Municípios -Multas</v>
      </c>
      <c r="U1437" s="7" t="str">
        <f>Tabela813[[#This Row],[NR]]&amp; " - "&amp;Tabela813[[#This Row],[Especificação]]</f>
        <v>1.9.4.4.03.0.5.00 - Multas e Juros de Mora de Amortização de Empréstimos - Estados e Municípios -Multas</v>
      </c>
    </row>
    <row r="1438" spans="1:21" ht="30" x14ac:dyDescent="0.25">
      <c r="A1438" s="84"/>
      <c r="B1438" s="73"/>
      <c r="C1438" s="26" t="s">
        <v>1558</v>
      </c>
      <c r="D1438" s="26" t="s">
        <v>1570</v>
      </c>
      <c r="E1438" s="26" t="s">
        <v>1568</v>
      </c>
      <c r="F1438" s="26" t="s">
        <v>1568</v>
      </c>
      <c r="G1438" s="26" t="s">
        <v>1571</v>
      </c>
      <c r="H1438" s="26" t="s">
        <v>1561</v>
      </c>
      <c r="I1438" s="26" t="s">
        <v>1563</v>
      </c>
      <c r="J1438" s="26" t="s">
        <v>1564</v>
      </c>
      <c r="K1438" s="21" t="str">
        <f>IF(Tabela813[[#This Row],[C]]&lt;&gt;"",IF(Tabela813[[#This Row],[RED]]&lt;&gt;"",(Tabela813[[#This Row],[RED]] &amp; "."),"") &amp; CONCATENATE(Tabela813[[#This Row],[C]],".",Tabela813[[#This Row],[O]],".",Tabela813[[#This Row],[E]],".",Tabela813[[#This Row],[D1]],".",Tabela813[[#This Row],[D2]],".",Tabela813[[#This Row],[D3]],".",Tabela813[[#This Row],[T]],".",Tabela813[[#This Row],[D4]]),"")</f>
        <v>1.9.4.4.03.0.6.00</v>
      </c>
      <c r="L1438" s="27" t="s">
        <v>3383</v>
      </c>
      <c r="M1438" s="21" t="str">
        <f t="shared" si="22"/>
        <v>A</v>
      </c>
      <c r="N1438" s="21">
        <f>IF(VALUE(Tabela813[[#This Row],[RED]]) &gt; 0,1,0) + IF(VALUE(J1438)&gt;0,8,IF(VALUE(I1438)&gt;0,7,IF(VALUE(H1438)&gt;0,6,IF(VALUE(G1438)&gt;0,5,IF(VALUE(F1438)&gt;0,4,IF(VALUE(E1438)&gt;0,3,IF(VALUE(D1438)&gt;0,2,1)))))))</f>
        <v>7</v>
      </c>
      <c r="O1438" s="26" t="s">
        <v>51</v>
      </c>
      <c r="P1438" s="1" t="s">
        <v>4212</v>
      </c>
      <c r="Q1438" s="1"/>
      <c r="R1438" s="21"/>
      <c r="S1438" s="7" t="str">
        <f>Tabela813[[#This Row],[NR]]&amp;" - "&amp;Tabela813[[#This Row],[Especificação]]</f>
        <v>1.9.4.4.03.0.6.00 - Multas e Juros de Mora de Amortização de Empréstimos - Estados e Municípios -Juros de Mora</v>
      </c>
      <c r="T1438" s="7" t="str">
        <f>Tabela813[[#This Row],[NR]]&amp;" - "&amp;Tabela813[[#This Row],[Especificação]]</f>
        <v>1.9.4.4.03.0.6.00 - Multas e Juros de Mora de Amortização de Empréstimos - Estados e Municípios -Juros de Mora</v>
      </c>
      <c r="U1438" s="7" t="str">
        <f>Tabela813[[#This Row],[NR]]&amp; " - "&amp;Tabela813[[#This Row],[Especificação]]</f>
        <v>1.9.4.4.03.0.6.00 - Multas e Juros de Mora de Amortização de Empréstimos - Estados e Municípios -Juros de Mora</v>
      </c>
    </row>
    <row r="1439" spans="1:21" ht="30" x14ac:dyDescent="0.25">
      <c r="A1439" s="84"/>
      <c r="B1439" s="73"/>
      <c r="C1439" s="26" t="s">
        <v>1558</v>
      </c>
      <c r="D1439" s="26" t="s">
        <v>1570</v>
      </c>
      <c r="E1439" s="26" t="s">
        <v>1568</v>
      </c>
      <c r="F1439" s="26" t="s">
        <v>1568</v>
      </c>
      <c r="G1439" s="26" t="s">
        <v>1572</v>
      </c>
      <c r="H1439" s="26" t="s">
        <v>1561</v>
      </c>
      <c r="I1439" s="26" t="s">
        <v>1561</v>
      </c>
      <c r="J1439" s="26" t="s">
        <v>1564</v>
      </c>
      <c r="K1439" s="21" t="str">
        <f>IF(Tabela813[[#This Row],[C]]&lt;&gt;"",IF(Tabela813[[#This Row],[RED]]&lt;&gt;"",(Tabela813[[#This Row],[RED]] &amp; "."),"") &amp; CONCATENATE(Tabela813[[#This Row],[C]],".",Tabela813[[#This Row],[O]],".",Tabela813[[#This Row],[E]],".",Tabela813[[#This Row],[D1]],".",Tabela813[[#This Row],[D2]],".",Tabela813[[#This Row],[D3]],".",Tabela813[[#This Row],[T]],".",Tabela813[[#This Row],[D4]]),"")</f>
        <v>1.9.4.4.04.0.0.00</v>
      </c>
      <c r="L1439" s="27" t="s">
        <v>584</v>
      </c>
      <c r="M1439" s="21" t="str">
        <f t="shared" si="22"/>
        <v>S</v>
      </c>
      <c r="N1439" s="21">
        <f>IF(VALUE(Tabela813[[#This Row],[RED]]) &gt; 0,1,0) + IF(VALUE(J1439)&gt;0,8,IF(VALUE(I1439)&gt;0,7,IF(VALUE(H1439)&gt;0,6,IF(VALUE(G1439)&gt;0,5,IF(VALUE(F1439)&gt;0,4,IF(VALUE(E1439)&gt;0,3,IF(VALUE(D1439)&gt;0,2,1)))))))</f>
        <v>5</v>
      </c>
      <c r="O1439" s="26" t="s">
        <v>51</v>
      </c>
      <c r="P1439" s="1" t="s">
        <v>3132</v>
      </c>
      <c r="Q1439" s="1"/>
      <c r="R1439" s="21"/>
      <c r="S1439" s="7" t="str">
        <f>Tabela813[[#This Row],[NR]]&amp;" - "&amp;Tabela813[[#This Row],[Especificação]]</f>
        <v>1.9.4.4.04.0.0.00 - Multas e Juros de Mora de Amortização de Empréstimos - Refinanciamento de Dívidas de Médio e Longo Prazo</v>
      </c>
      <c r="T1439" s="7" t="str">
        <f>Tabela813[[#This Row],[NR]]&amp;" - "&amp;Tabela813[[#This Row],[Especificação]]</f>
        <v>1.9.4.4.04.0.0.00 - Multas e Juros de Mora de Amortização de Empréstimos - Refinanciamento de Dívidas de Médio e Longo Prazo</v>
      </c>
      <c r="U1439" s="7" t="str">
        <f>Tabela813[[#This Row],[NR]]&amp; " - "&amp;Tabela813[[#This Row],[Especificação]]</f>
        <v>1.9.4.4.04.0.0.00 - Multas e Juros de Mora de Amortização de Empréstimos - Refinanciamento de Dívidas de Médio e Longo Prazo</v>
      </c>
    </row>
    <row r="1440" spans="1:21" ht="30" x14ac:dyDescent="0.25">
      <c r="A1440" s="84"/>
      <c r="B1440" s="73"/>
      <c r="C1440" s="26" t="s">
        <v>1558</v>
      </c>
      <c r="D1440" s="26" t="s">
        <v>1570</v>
      </c>
      <c r="E1440" s="26" t="s">
        <v>1568</v>
      </c>
      <c r="F1440" s="26" t="s">
        <v>1568</v>
      </c>
      <c r="G1440" s="26" t="s">
        <v>1572</v>
      </c>
      <c r="H1440" s="26" t="s">
        <v>1561</v>
      </c>
      <c r="I1440" s="26" t="s">
        <v>1567</v>
      </c>
      <c r="J1440" s="26" t="s">
        <v>1564</v>
      </c>
      <c r="K1440" s="21" t="str">
        <f>IF(Tabela813[[#This Row],[C]]&lt;&gt;"",IF(Tabela813[[#This Row],[RED]]&lt;&gt;"",(Tabela813[[#This Row],[RED]] &amp; "."),"") &amp; CONCATENATE(Tabela813[[#This Row],[C]],".",Tabela813[[#This Row],[O]],".",Tabela813[[#This Row],[E]],".",Tabela813[[#This Row],[D1]],".",Tabela813[[#This Row],[D2]],".",Tabela813[[#This Row],[D3]],".",Tabela813[[#This Row],[T]],".",Tabela813[[#This Row],[D4]]),"")</f>
        <v>1.9.4.4.04.0.2.00</v>
      </c>
      <c r="L1440" s="27" t="s">
        <v>3384</v>
      </c>
      <c r="M1440" s="21" t="str">
        <f t="shared" si="22"/>
        <v>A</v>
      </c>
      <c r="N1440" s="21">
        <f>IF(VALUE(Tabela813[[#This Row],[RED]]) &gt; 0,1,0) + IF(VALUE(J1440)&gt;0,8,IF(VALUE(I1440)&gt;0,7,IF(VALUE(H1440)&gt;0,6,IF(VALUE(G1440)&gt;0,5,IF(VALUE(F1440)&gt;0,4,IF(VALUE(E1440)&gt;0,3,IF(VALUE(D1440)&gt;0,2,1)))))))</f>
        <v>7</v>
      </c>
      <c r="O1440" s="26" t="s">
        <v>51</v>
      </c>
      <c r="P1440" s="1" t="s">
        <v>3132</v>
      </c>
      <c r="Q1440" s="1"/>
      <c r="R1440" s="21"/>
      <c r="S1440" s="7" t="str">
        <f>Tabela813[[#This Row],[NR]]&amp;" - "&amp;Tabela813[[#This Row],[Especificação]]</f>
        <v>1.9.4.4.04.0.2.00 - Multas e Juros de Mora de Amortização de Empréstimos - Refinanciamento de Dívidas de Médio e Longo Prazo - Multas e Juros de Mora</v>
      </c>
      <c r="T1440" s="7" t="str">
        <f>Tabela813[[#This Row],[NR]]&amp;" - "&amp;Tabela813[[#This Row],[Especificação]]</f>
        <v>1.9.4.4.04.0.2.00 - Multas e Juros de Mora de Amortização de Empréstimos - Refinanciamento de Dívidas de Médio e Longo Prazo - Multas e Juros de Mora</v>
      </c>
      <c r="U1440" s="7" t="str">
        <f>Tabela813[[#This Row],[NR]]&amp; " - "&amp;Tabela813[[#This Row],[Especificação]]</f>
        <v>1.9.4.4.04.0.2.00 - Multas e Juros de Mora de Amortização de Empréstimos - Refinanciamento de Dívidas de Médio e Longo Prazo - Multas e Juros de Mora</v>
      </c>
    </row>
    <row r="1441" spans="1:21" ht="30" x14ac:dyDescent="0.25">
      <c r="A1441" s="84"/>
      <c r="B1441" s="73"/>
      <c r="C1441" s="26" t="s">
        <v>1558</v>
      </c>
      <c r="D1441" s="26" t="s">
        <v>1570</v>
      </c>
      <c r="E1441" s="26" t="s">
        <v>1568</v>
      </c>
      <c r="F1441" s="26" t="s">
        <v>1568</v>
      </c>
      <c r="G1441" s="26" t="s">
        <v>1572</v>
      </c>
      <c r="H1441" s="26" t="s">
        <v>1561</v>
      </c>
      <c r="I1441" s="26" t="s">
        <v>1569</v>
      </c>
      <c r="J1441" s="26" t="s">
        <v>1564</v>
      </c>
      <c r="K1441" s="21" t="str">
        <f>IF(Tabela813[[#This Row],[C]]&lt;&gt;"",IF(Tabela813[[#This Row],[RED]]&lt;&gt;"",(Tabela813[[#This Row],[RED]] &amp; "."),"") &amp; CONCATENATE(Tabela813[[#This Row],[C]],".",Tabela813[[#This Row],[O]],".",Tabela813[[#This Row],[E]],".",Tabela813[[#This Row],[D1]],".",Tabela813[[#This Row],[D2]],".",Tabela813[[#This Row],[D3]],".",Tabela813[[#This Row],[T]],".",Tabela813[[#This Row],[D4]]),"")</f>
        <v>1.9.4.4.04.0.5.00</v>
      </c>
      <c r="L1441" s="27" t="s">
        <v>3916</v>
      </c>
      <c r="M1441" s="21" t="str">
        <f t="shared" si="22"/>
        <v>A</v>
      </c>
      <c r="N1441" s="21">
        <f>IF(VALUE(Tabela813[[#This Row],[RED]]) &gt; 0,1,0) + IF(VALUE(J1441)&gt;0,8,IF(VALUE(I1441)&gt;0,7,IF(VALUE(H1441)&gt;0,6,IF(VALUE(G1441)&gt;0,5,IF(VALUE(F1441)&gt;0,4,IF(VALUE(E1441)&gt;0,3,IF(VALUE(D1441)&gt;0,2,1)))))))</f>
        <v>7</v>
      </c>
      <c r="O1441" s="26" t="s">
        <v>51</v>
      </c>
      <c r="P1441" s="1" t="s">
        <v>3132</v>
      </c>
      <c r="Q1441" s="1"/>
      <c r="R1441" s="21"/>
      <c r="S1441" s="7" t="str">
        <f>Tabela813[[#This Row],[NR]]&amp;" - "&amp;Tabela813[[#This Row],[Especificação]]</f>
        <v>1.9.4.4.04.0.5.00 - Multas e Juros de Mora de Amortização de Empréstimos - Refinanciamento de Dívidas de Médio e Longo Prazo - Multas</v>
      </c>
      <c r="T1441" s="7" t="str">
        <f>Tabela813[[#This Row],[NR]]&amp;" - "&amp;Tabela813[[#This Row],[Especificação]]</f>
        <v>1.9.4.4.04.0.5.00 - Multas e Juros de Mora de Amortização de Empréstimos - Refinanciamento de Dívidas de Médio e Longo Prazo - Multas</v>
      </c>
      <c r="U1441" s="7" t="str">
        <f>Tabela813[[#This Row],[NR]]&amp; " - "&amp;Tabela813[[#This Row],[Especificação]]</f>
        <v>1.9.4.4.04.0.5.00 - Multas e Juros de Mora de Amortização de Empréstimos - Refinanciamento de Dívidas de Médio e Longo Prazo - Multas</v>
      </c>
    </row>
    <row r="1442" spans="1:21" ht="30" x14ac:dyDescent="0.25">
      <c r="A1442" s="84"/>
      <c r="B1442" s="73"/>
      <c r="C1442" s="26" t="s">
        <v>1558</v>
      </c>
      <c r="D1442" s="26" t="s">
        <v>1570</v>
      </c>
      <c r="E1442" s="26" t="s">
        <v>1568</v>
      </c>
      <c r="F1442" s="26" t="s">
        <v>1568</v>
      </c>
      <c r="G1442" s="26" t="s">
        <v>1572</v>
      </c>
      <c r="H1442" s="26" t="s">
        <v>1561</v>
      </c>
      <c r="I1442" s="26" t="s">
        <v>1563</v>
      </c>
      <c r="J1442" s="26" t="s">
        <v>1564</v>
      </c>
      <c r="K1442" s="21" t="str">
        <f>IF(Tabela813[[#This Row],[C]]&lt;&gt;"",IF(Tabela813[[#This Row],[RED]]&lt;&gt;"",(Tabela813[[#This Row],[RED]] &amp; "."),"") &amp; CONCATENATE(Tabela813[[#This Row],[C]],".",Tabela813[[#This Row],[O]],".",Tabela813[[#This Row],[E]],".",Tabela813[[#This Row],[D1]],".",Tabela813[[#This Row],[D2]],".",Tabela813[[#This Row],[D3]],".",Tabela813[[#This Row],[T]],".",Tabela813[[#This Row],[D4]]),"")</f>
        <v>1.9.4.4.04.0.6.00</v>
      </c>
      <c r="L1442" s="27" t="s">
        <v>3385</v>
      </c>
      <c r="M1442" s="21" t="str">
        <f t="shared" si="22"/>
        <v>A</v>
      </c>
      <c r="N1442" s="21">
        <f>IF(VALUE(Tabela813[[#This Row],[RED]]) &gt; 0,1,0) + IF(VALUE(J1442)&gt;0,8,IF(VALUE(I1442)&gt;0,7,IF(VALUE(H1442)&gt;0,6,IF(VALUE(G1442)&gt;0,5,IF(VALUE(F1442)&gt;0,4,IF(VALUE(E1442)&gt;0,3,IF(VALUE(D1442)&gt;0,2,1)))))))</f>
        <v>7</v>
      </c>
      <c r="O1442" s="26" t="s">
        <v>51</v>
      </c>
      <c r="P1442" s="1" t="s">
        <v>3132</v>
      </c>
      <c r="Q1442" s="1"/>
      <c r="R1442" s="21"/>
      <c r="S1442" s="7" t="str">
        <f>Tabela813[[#This Row],[NR]]&amp;" - "&amp;Tabela813[[#This Row],[Especificação]]</f>
        <v>1.9.4.4.04.0.6.00 - Multas e Juros de Mora de Amortização de Empréstimos - Refinanciamento de Dívidas de Médio e Longo Prazo - Juros de Mora</v>
      </c>
      <c r="T1442" s="7" t="str">
        <f>Tabela813[[#This Row],[NR]]&amp;" - "&amp;Tabela813[[#This Row],[Especificação]]</f>
        <v>1.9.4.4.04.0.6.00 - Multas e Juros de Mora de Amortização de Empréstimos - Refinanciamento de Dívidas de Médio e Longo Prazo - Juros de Mora</v>
      </c>
      <c r="U1442" s="7" t="str">
        <f>Tabela813[[#This Row],[NR]]&amp; " - "&amp;Tabela813[[#This Row],[Especificação]]</f>
        <v>1.9.4.4.04.0.6.00 - Multas e Juros de Mora de Amortização de Empréstimos - Refinanciamento de Dívidas de Médio e Longo Prazo - Juros de Mora</v>
      </c>
    </row>
    <row r="1443" spans="1:21" ht="30" x14ac:dyDescent="0.25">
      <c r="A1443" s="84"/>
      <c r="B1443" s="73"/>
      <c r="C1443" s="26" t="s">
        <v>1558</v>
      </c>
      <c r="D1443" s="26" t="s">
        <v>1570</v>
      </c>
      <c r="E1443" s="26" t="s">
        <v>1568</v>
      </c>
      <c r="F1443" s="26" t="s">
        <v>1568</v>
      </c>
      <c r="G1443" s="26" t="s">
        <v>1573</v>
      </c>
      <c r="H1443" s="26">
        <v>0</v>
      </c>
      <c r="I1443" s="26">
        <v>0</v>
      </c>
      <c r="J1443" s="26" t="s">
        <v>1564</v>
      </c>
      <c r="K1443" s="21" t="str">
        <f>IF(Tabela813[[#This Row],[C]]&lt;&gt;"",IF(Tabela813[[#This Row],[RED]]&lt;&gt;"",(Tabela813[[#This Row],[RED]] &amp; "."),"") &amp; CONCATENATE(Tabela813[[#This Row],[C]],".",Tabela813[[#This Row],[O]],".",Tabela813[[#This Row],[E]],".",Tabela813[[#This Row],[D1]],".",Tabela813[[#This Row],[D2]],".",Tabela813[[#This Row],[D3]],".",Tabela813[[#This Row],[T]],".",Tabela813[[#This Row],[D4]]),"")</f>
        <v>1.9.4.4.05.0.0.00</v>
      </c>
      <c r="L1443" s="27" t="s">
        <v>585</v>
      </c>
      <c r="M1443" s="21" t="str">
        <f t="shared" si="22"/>
        <v>S</v>
      </c>
      <c r="N1443" s="21">
        <f>IF(VALUE(Tabela813[[#This Row],[RED]]) &gt; 0,1,0) + IF(VALUE(J1443)&gt;0,8,IF(VALUE(I1443)&gt;0,7,IF(VALUE(H1443)&gt;0,6,IF(VALUE(G1443)&gt;0,5,IF(VALUE(F1443)&gt;0,4,IF(VALUE(E1443)&gt;0,3,IF(VALUE(D1443)&gt;0,2,1)))))))</f>
        <v>5</v>
      </c>
      <c r="O1443" s="26" t="s">
        <v>51</v>
      </c>
      <c r="P1443" s="1" t="s">
        <v>4213</v>
      </c>
      <c r="Q1443" s="1"/>
      <c r="R1443" s="21"/>
      <c r="S1443" s="7" t="str">
        <f>Tabela813[[#This Row],[NR]]&amp;" - "&amp;Tabela813[[#This Row],[Especificação]]</f>
        <v>1.9.4.4.05.0.0.00 - Multas e Juros de Mora de Amortização de Empréstimos - Programa das Operações Oficiais de Crédito</v>
      </c>
      <c r="T1443" s="7" t="str">
        <f>Tabela813[[#This Row],[NR]]&amp;" - "&amp;Tabela813[[#This Row],[Especificação]]</f>
        <v>1.9.4.4.05.0.0.00 - Multas e Juros de Mora de Amortização de Empréstimos - Programa das Operações Oficiais de Crédito</v>
      </c>
      <c r="U1443" s="7" t="str">
        <f>Tabela813[[#This Row],[NR]]&amp; " - "&amp;Tabela813[[#This Row],[Especificação]]</f>
        <v>1.9.4.4.05.0.0.00 - Multas e Juros de Mora de Amortização de Empréstimos - Programa das Operações Oficiais de Crédito</v>
      </c>
    </row>
    <row r="1444" spans="1:21" ht="30" x14ac:dyDescent="0.25">
      <c r="A1444" s="84"/>
      <c r="B1444" s="73"/>
      <c r="C1444" s="26" t="s">
        <v>1558</v>
      </c>
      <c r="D1444" s="26" t="s">
        <v>1570</v>
      </c>
      <c r="E1444" s="26" t="s">
        <v>1568</v>
      </c>
      <c r="F1444" s="26" t="s">
        <v>1568</v>
      </c>
      <c r="G1444" s="26" t="s">
        <v>1573</v>
      </c>
      <c r="H1444" s="26" t="s">
        <v>1561</v>
      </c>
      <c r="I1444" s="26" t="s">
        <v>1567</v>
      </c>
      <c r="J1444" s="26" t="s">
        <v>1564</v>
      </c>
      <c r="K1444" s="21" t="str">
        <f>IF(Tabela813[[#This Row],[C]]&lt;&gt;"",IF(Tabela813[[#This Row],[RED]]&lt;&gt;"",(Tabela813[[#This Row],[RED]] &amp; "."),"") &amp; CONCATENATE(Tabela813[[#This Row],[C]],".",Tabela813[[#This Row],[O]],".",Tabela813[[#This Row],[E]],".",Tabela813[[#This Row],[D1]],".",Tabela813[[#This Row],[D2]],".",Tabela813[[#This Row],[D3]],".",Tabela813[[#This Row],[T]],".",Tabela813[[#This Row],[D4]]),"")</f>
        <v>1.9.4.4.05.0.2.00</v>
      </c>
      <c r="L1444" s="27" t="s">
        <v>3386</v>
      </c>
      <c r="M1444" s="21" t="str">
        <f t="shared" si="22"/>
        <v>A</v>
      </c>
      <c r="N1444" s="21">
        <f>IF(VALUE(Tabela813[[#This Row],[RED]]) &gt; 0,1,0) + IF(VALUE(J1444)&gt;0,8,IF(VALUE(I1444)&gt;0,7,IF(VALUE(H1444)&gt;0,6,IF(VALUE(G1444)&gt;0,5,IF(VALUE(F1444)&gt;0,4,IF(VALUE(E1444)&gt;0,3,IF(VALUE(D1444)&gt;0,2,1)))))))</f>
        <v>7</v>
      </c>
      <c r="O1444" s="26" t="s">
        <v>51</v>
      </c>
      <c r="P1444" s="1" t="s">
        <v>4213</v>
      </c>
      <c r="Q1444" s="1"/>
      <c r="R1444" s="21"/>
      <c r="S1444" s="7" t="str">
        <f>Tabela813[[#This Row],[NR]]&amp;" - "&amp;Tabela813[[#This Row],[Especificação]]</f>
        <v>1.9.4.4.05.0.2.00 - Multas e Juros de Mora de Amortização de Empréstimos - Programa das Operações Oficiais de Crédito - Multas e Juros de Mora</v>
      </c>
      <c r="T1444" s="7" t="str">
        <f>Tabela813[[#This Row],[NR]]&amp;" - "&amp;Tabela813[[#This Row],[Especificação]]</f>
        <v>1.9.4.4.05.0.2.00 - Multas e Juros de Mora de Amortização de Empréstimos - Programa das Operações Oficiais de Crédito - Multas e Juros de Mora</v>
      </c>
      <c r="U1444" s="7" t="str">
        <f>Tabela813[[#This Row],[NR]]&amp; " - "&amp;Tabela813[[#This Row],[Especificação]]</f>
        <v>1.9.4.4.05.0.2.00 - Multas e Juros de Mora de Amortização de Empréstimos - Programa das Operações Oficiais de Crédito - Multas e Juros de Mora</v>
      </c>
    </row>
    <row r="1445" spans="1:21" ht="30" x14ac:dyDescent="0.25">
      <c r="A1445" s="84"/>
      <c r="B1445" s="73"/>
      <c r="C1445" s="26" t="s">
        <v>1558</v>
      </c>
      <c r="D1445" s="26" t="s">
        <v>1570</v>
      </c>
      <c r="E1445" s="26" t="s">
        <v>1568</v>
      </c>
      <c r="F1445" s="26" t="s">
        <v>1568</v>
      </c>
      <c r="G1445" s="26" t="s">
        <v>1573</v>
      </c>
      <c r="H1445" s="26" t="s">
        <v>1561</v>
      </c>
      <c r="I1445" s="26" t="s">
        <v>1569</v>
      </c>
      <c r="J1445" s="26" t="s">
        <v>1564</v>
      </c>
      <c r="K1445" s="21" t="str">
        <f>IF(Tabela813[[#This Row],[C]]&lt;&gt;"",IF(Tabela813[[#This Row],[RED]]&lt;&gt;"",(Tabela813[[#This Row],[RED]] &amp; "."),"") &amp; CONCATENATE(Tabela813[[#This Row],[C]],".",Tabela813[[#This Row],[O]],".",Tabela813[[#This Row],[E]],".",Tabela813[[#This Row],[D1]],".",Tabela813[[#This Row],[D2]],".",Tabela813[[#This Row],[D3]],".",Tabela813[[#This Row],[T]],".",Tabela813[[#This Row],[D4]]),"")</f>
        <v>1.9.4.4.05.0.5.00</v>
      </c>
      <c r="L1445" s="27" t="s">
        <v>3387</v>
      </c>
      <c r="M1445" s="21" t="str">
        <f t="shared" si="22"/>
        <v>A</v>
      </c>
      <c r="N1445" s="21">
        <f>IF(VALUE(Tabela813[[#This Row],[RED]]) &gt; 0,1,0) + IF(VALUE(J1445)&gt;0,8,IF(VALUE(I1445)&gt;0,7,IF(VALUE(H1445)&gt;0,6,IF(VALUE(G1445)&gt;0,5,IF(VALUE(F1445)&gt;0,4,IF(VALUE(E1445)&gt;0,3,IF(VALUE(D1445)&gt;0,2,1)))))))</f>
        <v>7</v>
      </c>
      <c r="O1445" s="26" t="s">
        <v>51</v>
      </c>
      <c r="P1445" s="1" t="s">
        <v>4213</v>
      </c>
      <c r="Q1445" s="1"/>
      <c r="R1445" s="21"/>
      <c r="S1445" s="7" t="str">
        <f>Tabela813[[#This Row],[NR]]&amp;" - "&amp;Tabela813[[#This Row],[Especificação]]</f>
        <v>1.9.4.4.05.0.5.00 - Multas e Juros de Mora de Amortização de Empréstimos - Programa das Operações Oficiais de Crédito - Multas</v>
      </c>
      <c r="T1445" s="7" t="str">
        <f>Tabela813[[#This Row],[NR]]&amp;" - "&amp;Tabela813[[#This Row],[Especificação]]</f>
        <v>1.9.4.4.05.0.5.00 - Multas e Juros de Mora de Amortização de Empréstimos - Programa das Operações Oficiais de Crédito - Multas</v>
      </c>
      <c r="U1445" s="7" t="str">
        <f>Tabela813[[#This Row],[NR]]&amp; " - "&amp;Tabela813[[#This Row],[Especificação]]</f>
        <v>1.9.4.4.05.0.5.00 - Multas e Juros de Mora de Amortização de Empréstimos - Programa das Operações Oficiais de Crédito - Multas</v>
      </c>
    </row>
    <row r="1446" spans="1:21" ht="30" x14ac:dyDescent="0.25">
      <c r="A1446" s="84"/>
      <c r="B1446" s="73"/>
      <c r="C1446" s="26" t="s">
        <v>1558</v>
      </c>
      <c r="D1446" s="26" t="s">
        <v>1570</v>
      </c>
      <c r="E1446" s="26" t="s">
        <v>1568</v>
      </c>
      <c r="F1446" s="26" t="s">
        <v>1568</v>
      </c>
      <c r="G1446" s="26" t="s">
        <v>1573</v>
      </c>
      <c r="H1446" s="26" t="s">
        <v>1561</v>
      </c>
      <c r="I1446" s="26" t="s">
        <v>1563</v>
      </c>
      <c r="J1446" s="26" t="s">
        <v>1564</v>
      </c>
      <c r="K1446" s="21" t="str">
        <f>IF(Tabela813[[#This Row],[C]]&lt;&gt;"",IF(Tabela813[[#This Row],[RED]]&lt;&gt;"",(Tabela813[[#This Row],[RED]] &amp; "."),"") &amp; CONCATENATE(Tabela813[[#This Row],[C]],".",Tabela813[[#This Row],[O]],".",Tabela813[[#This Row],[E]],".",Tabela813[[#This Row],[D1]],".",Tabela813[[#This Row],[D2]],".",Tabela813[[#This Row],[D3]],".",Tabela813[[#This Row],[T]],".",Tabela813[[#This Row],[D4]]),"")</f>
        <v>1.9.4.4.05.0.6.00</v>
      </c>
      <c r="L1446" s="27" t="s">
        <v>3388</v>
      </c>
      <c r="M1446" s="21" t="str">
        <f t="shared" si="22"/>
        <v>A</v>
      </c>
      <c r="N1446" s="21">
        <f>IF(VALUE(Tabela813[[#This Row],[RED]]) &gt; 0,1,0) + IF(VALUE(J1446)&gt;0,8,IF(VALUE(I1446)&gt;0,7,IF(VALUE(H1446)&gt;0,6,IF(VALUE(G1446)&gt;0,5,IF(VALUE(F1446)&gt;0,4,IF(VALUE(E1446)&gt;0,3,IF(VALUE(D1446)&gt;0,2,1)))))))</f>
        <v>7</v>
      </c>
      <c r="O1446" s="26" t="s">
        <v>51</v>
      </c>
      <c r="P1446" s="1" t="s">
        <v>4213</v>
      </c>
      <c r="Q1446" s="1"/>
      <c r="R1446" s="21"/>
      <c r="S1446" s="7" t="str">
        <f>Tabela813[[#This Row],[NR]]&amp;" - "&amp;Tabela813[[#This Row],[Especificação]]</f>
        <v>1.9.4.4.05.0.6.00 - Multas e Juros de Mora de Amortização de Empréstimos - Programa das Operações Oficiais de Crédito - de Mora</v>
      </c>
      <c r="T1446" s="7" t="str">
        <f>Tabela813[[#This Row],[NR]]&amp;" - "&amp;Tabela813[[#This Row],[Especificação]]</f>
        <v>1.9.4.4.05.0.6.00 - Multas e Juros de Mora de Amortização de Empréstimos - Programa das Operações Oficiais de Crédito - de Mora</v>
      </c>
      <c r="U1446" s="7" t="str">
        <f>Tabela813[[#This Row],[NR]]&amp; " - "&amp;Tabela813[[#This Row],[Especificação]]</f>
        <v>1.9.4.4.05.0.6.00 - Multas e Juros de Mora de Amortização de Empréstimos - Programa das Operações Oficiais de Crédito - de Mora</v>
      </c>
    </row>
    <row r="1447" spans="1:21" x14ac:dyDescent="0.25">
      <c r="A1447" s="84"/>
      <c r="B1447" s="73"/>
      <c r="C1447" s="26" t="s">
        <v>1558</v>
      </c>
      <c r="D1447" s="26" t="s">
        <v>1570</v>
      </c>
      <c r="E1447" s="26" t="s">
        <v>1568</v>
      </c>
      <c r="F1447" s="26" t="s">
        <v>1568</v>
      </c>
      <c r="G1447" s="26" t="s">
        <v>1575</v>
      </c>
      <c r="H1447" s="26" t="s">
        <v>1561</v>
      </c>
      <c r="I1447" s="26" t="s">
        <v>1561</v>
      </c>
      <c r="J1447" s="26" t="s">
        <v>1564</v>
      </c>
      <c r="K1447" s="21" t="str">
        <f>IF(Tabela813[[#This Row],[C]]&lt;&gt;"",IF(Tabela813[[#This Row],[RED]]&lt;&gt;"",(Tabela813[[#This Row],[RED]] &amp; "."),"") &amp; CONCATENATE(Tabela813[[#This Row],[C]],".",Tabela813[[#This Row],[O]],".",Tabela813[[#This Row],[E]],".",Tabela813[[#This Row],[D1]],".",Tabela813[[#This Row],[D2]],".",Tabela813[[#This Row],[D3]],".",Tabela813[[#This Row],[T]],".",Tabela813[[#This Row],[D4]]),"")</f>
        <v>1.9.4.4.06.0.0.00</v>
      </c>
      <c r="L1447" s="27" t="s">
        <v>586</v>
      </c>
      <c r="M1447" s="21" t="str">
        <f t="shared" si="22"/>
        <v>S</v>
      </c>
      <c r="N1447" s="21">
        <f>IF(VALUE(Tabela813[[#This Row],[RED]]) &gt; 0,1,0) + IF(VALUE(J1447)&gt;0,8,IF(VALUE(I1447)&gt;0,7,IF(VALUE(H1447)&gt;0,6,IF(VALUE(G1447)&gt;0,5,IF(VALUE(F1447)&gt;0,4,IF(VALUE(E1447)&gt;0,3,IF(VALUE(D1447)&gt;0,2,1)))))))</f>
        <v>5</v>
      </c>
      <c r="O1447" s="26" t="s">
        <v>51</v>
      </c>
      <c r="P1447" s="1" t="s">
        <v>3133</v>
      </c>
      <c r="Q1447" s="1"/>
      <c r="R1447" s="21"/>
      <c r="S1447" s="7" t="str">
        <f>Tabela813[[#This Row],[NR]]&amp;" - "&amp;Tabela813[[#This Row],[Especificação]]</f>
        <v>1.9.4.4.06.0.0.00 - Multas e Juros de Mora de Amortização de Empréstimos Contratuais</v>
      </c>
      <c r="T1447" s="7" t="str">
        <f>Tabela813[[#This Row],[NR]]&amp;" - "&amp;Tabela813[[#This Row],[Especificação]]</f>
        <v>1.9.4.4.06.0.0.00 - Multas e Juros de Mora de Amortização de Empréstimos Contratuais</v>
      </c>
      <c r="U1447" s="7" t="str">
        <f>Tabela813[[#This Row],[NR]]&amp; " - "&amp;Tabela813[[#This Row],[Especificação]]</f>
        <v>1.9.4.4.06.0.0.00 - Multas e Juros de Mora de Amortização de Empréstimos Contratuais</v>
      </c>
    </row>
    <row r="1448" spans="1:21" ht="30" x14ac:dyDescent="0.25">
      <c r="A1448" s="84"/>
      <c r="B1448" s="73"/>
      <c r="C1448" s="26" t="s">
        <v>1558</v>
      </c>
      <c r="D1448" s="26" t="s">
        <v>1570</v>
      </c>
      <c r="E1448" s="26" t="s">
        <v>1568</v>
      </c>
      <c r="F1448" s="26" t="s">
        <v>1568</v>
      </c>
      <c r="G1448" s="26" t="s">
        <v>1575</v>
      </c>
      <c r="H1448" s="26" t="s">
        <v>1561</v>
      </c>
      <c r="I1448" s="26" t="s">
        <v>1567</v>
      </c>
      <c r="J1448" s="26" t="s">
        <v>1564</v>
      </c>
      <c r="K1448" s="21" t="str">
        <f>IF(Tabela813[[#This Row],[C]]&lt;&gt;"",IF(Tabela813[[#This Row],[RED]]&lt;&gt;"",(Tabela813[[#This Row],[RED]] &amp; "."),"") &amp; CONCATENATE(Tabela813[[#This Row],[C]],".",Tabela813[[#This Row],[O]],".",Tabela813[[#This Row],[E]],".",Tabela813[[#This Row],[D1]],".",Tabela813[[#This Row],[D2]],".",Tabela813[[#This Row],[D3]],".",Tabela813[[#This Row],[T]],".",Tabela813[[#This Row],[D4]]),"")</f>
        <v>1.9.4.4.06.0.2.00</v>
      </c>
      <c r="L1448" s="27" t="s">
        <v>3389</v>
      </c>
      <c r="M1448" s="21" t="str">
        <f t="shared" si="22"/>
        <v>A</v>
      </c>
      <c r="N1448" s="21">
        <f>IF(VALUE(Tabela813[[#This Row],[RED]]) &gt; 0,1,0) + IF(VALUE(J1448)&gt;0,8,IF(VALUE(I1448)&gt;0,7,IF(VALUE(H1448)&gt;0,6,IF(VALUE(G1448)&gt;0,5,IF(VALUE(F1448)&gt;0,4,IF(VALUE(E1448)&gt;0,3,IF(VALUE(D1448)&gt;0,2,1)))))))</f>
        <v>7</v>
      </c>
      <c r="O1448" s="26" t="s">
        <v>51</v>
      </c>
      <c r="P1448" s="1" t="s">
        <v>3390</v>
      </c>
      <c r="Q1448" s="1"/>
      <c r="R1448" s="21"/>
      <c r="S1448" s="7" t="str">
        <f>Tabela813[[#This Row],[NR]]&amp;" - "&amp;Tabela813[[#This Row],[Especificação]]</f>
        <v>1.9.4.4.06.0.2.00 - Multas e Juros de Mora de Amortização de Empréstimos Contratuais - Multas e Juros de Mora</v>
      </c>
      <c r="T1448" s="7" t="str">
        <f>Tabela813[[#This Row],[NR]]&amp;" - "&amp;Tabela813[[#This Row],[Especificação]]</f>
        <v>1.9.4.4.06.0.2.00 - Multas e Juros de Mora de Amortização de Empréstimos Contratuais - Multas e Juros de Mora</v>
      </c>
      <c r="U1448" s="7" t="str">
        <f>Tabela813[[#This Row],[NR]]&amp; " - "&amp;Tabela813[[#This Row],[Especificação]]</f>
        <v>1.9.4.4.06.0.2.00 - Multas e Juros de Mora de Amortização de Empréstimos Contratuais - Multas e Juros de Mora</v>
      </c>
    </row>
    <row r="1449" spans="1:21" ht="30" x14ac:dyDescent="0.25">
      <c r="A1449" s="84"/>
      <c r="B1449" s="73"/>
      <c r="C1449" s="26" t="s">
        <v>1558</v>
      </c>
      <c r="D1449" s="26" t="s">
        <v>1570</v>
      </c>
      <c r="E1449" s="26" t="s">
        <v>1568</v>
      </c>
      <c r="F1449" s="26" t="s">
        <v>1568</v>
      </c>
      <c r="G1449" s="26" t="s">
        <v>1575</v>
      </c>
      <c r="H1449" s="26" t="s">
        <v>1561</v>
      </c>
      <c r="I1449" s="26" t="s">
        <v>1569</v>
      </c>
      <c r="J1449" s="26" t="s">
        <v>1564</v>
      </c>
      <c r="K1449" s="21" t="str">
        <f>IF(Tabela813[[#This Row],[C]]&lt;&gt;"",IF(Tabela813[[#This Row],[RED]]&lt;&gt;"",(Tabela813[[#This Row],[RED]] &amp; "."),"") &amp; CONCATENATE(Tabela813[[#This Row],[C]],".",Tabela813[[#This Row],[O]],".",Tabela813[[#This Row],[E]],".",Tabela813[[#This Row],[D1]],".",Tabela813[[#This Row],[D2]],".",Tabela813[[#This Row],[D3]],".",Tabela813[[#This Row],[T]],".",Tabela813[[#This Row],[D4]]),"")</f>
        <v>1.9.4.4.06.0.5.00</v>
      </c>
      <c r="L1449" s="27" t="s">
        <v>3917</v>
      </c>
      <c r="M1449" s="21" t="str">
        <f t="shared" si="22"/>
        <v>A</v>
      </c>
      <c r="N1449" s="21">
        <f>IF(VALUE(Tabela813[[#This Row],[RED]]) &gt; 0,1,0) + IF(VALUE(J1449)&gt;0,8,IF(VALUE(I1449)&gt;0,7,IF(VALUE(H1449)&gt;0,6,IF(VALUE(G1449)&gt;0,5,IF(VALUE(F1449)&gt;0,4,IF(VALUE(E1449)&gt;0,3,IF(VALUE(D1449)&gt;0,2,1)))))))</f>
        <v>7</v>
      </c>
      <c r="O1449" s="26" t="s">
        <v>51</v>
      </c>
      <c r="P1449" s="1" t="s">
        <v>3390</v>
      </c>
      <c r="Q1449" s="1"/>
      <c r="R1449" s="21"/>
      <c r="S1449" s="7" t="str">
        <f>Tabela813[[#This Row],[NR]]&amp;" - "&amp;Tabela813[[#This Row],[Especificação]]</f>
        <v>1.9.4.4.06.0.5.00 - Multas e Juros de Mora de Amortização de Empréstimos Contratuais - Multas</v>
      </c>
      <c r="T1449" s="7" t="str">
        <f>Tabela813[[#This Row],[NR]]&amp;" - "&amp;Tabela813[[#This Row],[Especificação]]</f>
        <v>1.9.4.4.06.0.5.00 - Multas e Juros de Mora de Amortização de Empréstimos Contratuais - Multas</v>
      </c>
      <c r="U1449" s="7" t="str">
        <f>Tabela813[[#This Row],[NR]]&amp; " - "&amp;Tabela813[[#This Row],[Especificação]]</f>
        <v>1.9.4.4.06.0.5.00 - Multas e Juros de Mora de Amortização de Empréstimos Contratuais - Multas</v>
      </c>
    </row>
    <row r="1450" spans="1:21" ht="30" x14ac:dyDescent="0.25">
      <c r="A1450" s="84"/>
      <c r="B1450" s="73"/>
      <c r="C1450" s="26" t="s">
        <v>1558</v>
      </c>
      <c r="D1450" s="26" t="s">
        <v>1570</v>
      </c>
      <c r="E1450" s="26" t="s">
        <v>1568</v>
      </c>
      <c r="F1450" s="26" t="s">
        <v>1568</v>
      </c>
      <c r="G1450" s="26" t="s">
        <v>1575</v>
      </c>
      <c r="H1450" s="26" t="s">
        <v>1561</v>
      </c>
      <c r="I1450" s="26" t="s">
        <v>1563</v>
      </c>
      <c r="J1450" s="26" t="s">
        <v>1564</v>
      </c>
      <c r="K1450" s="21" t="str">
        <f>IF(Tabela813[[#This Row],[C]]&lt;&gt;"",IF(Tabela813[[#This Row],[RED]]&lt;&gt;"",(Tabela813[[#This Row],[RED]] &amp; "."),"") &amp; CONCATENATE(Tabela813[[#This Row],[C]],".",Tabela813[[#This Row],[O]],".",Tabela813[[#This Row],[E]],".",Tabela813[[#This Row],[D1]],".",Tabela813[[#This Row],[D2]],".",Tabela813[[#This Row],[D3]],".",Tabela813[[#This Row],[T]],".",Tabela813[[#This Row],[D4]]),"")</f>
        <v>1.9.4.4.06.0.6.00</v>
      </c>
      <c r="L1450" s="27" t="s">
        <v>3391</v>
      </c>
      <c r="M1450" s="21" t="str">
        <f t="shared" si="22"/>
        <v>A</v>
      </c>
      <c r="N1450" s="21">
        <f>IF(VALUE(Tabela813[[#This Row],[RED]]) &gt; 0,1,0) + IF(VALUE(J1450)&gt;0,8,IF(VALUE(I1450)&gt;0,7,IF(VALUE(H1450)&gt;0,6,IF(VALUE(G1450)&gt;0,5,IF(VALUE(F1450)&gt;0,4,IF(VALUE(E1450)&gt;0,3,IF(VALUE(D1450)&gt;0,2,1)))))))</f>
        <v>7</v>
      </c>
      <c r="O1450" s="26" t="s">
        <v>51</v>
      </c>
      <c r="P1450" s="1" t="s">
        <v>3390</v>
      </c>
      <c r="Q1450" s="1"/>
      <c r="R1450" s="21"/>
      <c r="S1450" s="7" t="str">
        <f>Tabela813[[#This Row],[NR]]&amp;" - "&amp;Tabela813[[#This Row],[Especificação]]</f>
        <v>1.9.4.4.06.0.6.00 - Multas e Juros de Mora de Amortização de Empréstimos Contratuais - Juros de Mora</v>
      </c>
      <c r="T1450" s="7" t="str">
        <f>Tabela813[[#This Row],[NR]]&amp;" - "&amp;Tabela813[[#This Row],[Especificação]]</f>
        <v>1.9.4.4.06.0.6.00 - Multas e Juros de Mora de Amortização de Empréstimos Contratuais - Juros de Mora</v>
      </c>
      <c r="U1450" s="7" t="str">
        <f>Tabela813[[#This Row],[NR]]&amp; " - "&amp;Tabela813[[#This Row],[Especificação]]</f>
        <v>1.9.4.4.06.0.6.00 - Multas e Juros de Mora de Amortização de Empréstimos Contratuais - Juros de Mora</v>
      </c>
    </row>
    <row r="1451" spans="1:21" x14ac:dyDescent="0.25">
      <c r="A1451" s="84"/>
      <c r="B1451" s="73"/>
      <c r="C1451" s="26" t="s">
        <v>1558</v>
      </c>
      <c r="D1451" s="26" t="s">
        <v>1570</v>
      </c>
      <c r="E1451" s="26" t="s">
        <v>1568</v>
      </c>
      <c r="F1451" s="26" t="s">
        <v>1568</v>
      </c>
      <c r="G1451" s="26" t="s">
        <v>1576</v>
      </c>
      <c r="H1451" s="26" t="s">
        <v>1561</v>
      </c>
      <c r="I1451" s="26" t="s">
        <v>1561</v>
      </c>
      <c r="J1451" s="26" t="s">
        <v>1564</v>
      </c>
      <c r="K1451" s="21" t="str">
        <f>IF(Tabela813[[#This Row],[C]]&lt;&gt;"",IF(Tabela813[[#This Row],[RED]]&lt;&gt;"",(Tabela813[[#This Row],[RED]] &amp; "."),"") &amp; CONCATENATE(Tabela813[[#This Row],[C]],".",Tabela813[[#This Row],[O]],".",Tabela813[[#This Row],[E]],".",Tabela813[[#This Row],[D1]],".",Tabela813[[#This Row],[D2]],".",Tabela813[[#This Row],[D3]],".",Tabela813[[#This Row],[T]],".",Tabela813[[#This Row],[D4]]),"")</f>
        <v>1.9.4.4.07.0.0.00</v>
      </c>
      <c r="L1451" s="27" t="s">
        <v>587</v>
      </c>
      <c r="M1451" s="21" t="str">
        <f t="shared" si="22"/>
        <v>S</v>
      </c>
      <c r="N1451" s="21">
        <f>IF(VALUE(Tabela813[[#This Row],[RED]]) &gt; 0,1,0) + IF(VALUE(J1451)&gt;0,8,IF(VALUE(I1451)&gt;0,7,IF(VALUE(H1451)&gt;0,6,IF(VALUE(G1451)&gt;0,5,IF(VALUE(F1451)&gt;0,4,IF(VALUE(E1451)&gt;0,3,IF(VALUE(D1451)&gt;0,2,1)))))))</f>
        <v>5</v>
      </c>
      <c r="O1451" s="26" t="s">
        <v>51</v>
      </c>
      <c r="P1451" s="1" t="s">
        <v>3134</v>
      </c>
      <c r="Q1451" s="1"/>
      <c r="R1451" s="21"/>
      <c r="S1451" s="7" t="str">
        <f>Tabela813[[#This Row],[NR]]&amp;" - "&amp;Tabela813[[#This Row],[Especificação]]</f>
        <v>1.9.4.4.07.0.0.00 - Multas e Juros de Mora de Amortização de Financiamentos</v>
      </c>
      <c r="T1451" s="7" t="str">
        <f>Tabela813[[#This Row],[NR]]&amp;" - "&amp;Tabela813[[#This Row],[Especificação]]</f>
        <v>1.9.4.4.07.0.0.00 - Multas e Juros de Mora de Amortização de Financiamentos</v>
      </c>
      <c r="U1451" s="7" t="str">
        <f>Tabela813[[#This Row],[NR]]&amp; " - "&amp;Tabela813[[#This Row],[Especificação]]</f>
        <v>1.9.4.4.07.0.0.00 - Multas e Juros de Mora de Amortização de Financiamentos</v>
      </c>
    </row>
    <row r="1452" spans="1:21" x14ac:dyDescent="0.25">
      <c r="A1452" s="84"/>
      <c r="B1452" s="73"/>
      <c r="C1452" s="26" t="s">
        <v>1558</v>
      </c>
      <c r="D1452" s="26" t="s">
        <v>1570</v>
      </c>
      <c r="E1452" s="26" t="s">
        <v>1568</v>
      </c>
      <c r="F1452" s="26" t="s">
        <v>1568</v>
      </c>
      <c r="G1452" s="26" t="s">
        <v>1576</v>
      </c>
      <c r="H1452" s="26" t="s">
        <v>1558</v>
      </c>
      <c r="I1452" s="26" t="s">
        <v>1561</v>
      </c>
      <c r="J1452" s="26" t="s">
        <v>1564</v>
      </c>
      <c r="K1452" s="21" t="str">
        <f>IF(Tabela813[[#This Row],[C]]&lt;&gt;"",IF(Tabela813[[#This Row],[RED]]&lt;&gt;"",(Tabela813[[#This Row],[RED]] &amp; "."),"") &amp; CONCATENATE(Tabela813[[#This Row],[C]],".",Tabela813[[#This Row],[O]],".",Tabela813[[#This Row],[E]],".",Tabela813[[#This Row],[D1]],".",Tabela813[[#This Row],[D2]],".",Tabela813[[#This Row],[D3]],".",Tabela813[[#This Row],[T]],".",Tabela813[[#This Row],[D4]]),"")</f>
        <v>1.9.4.4.07.1.0.00</v>
      </c>
      <c r="L1452" s="27" t="s">
        <v>588</v>
      </c>
      <c r="M1452" s="21" t="str">
        <f t="shared" si="22"/>
        <v>S</v>
      </c>
      <c r="N1452" s="21">
        <f>IF(VALUE(Tabela813[[#This Row],[RED]]) &gt; 0,1,0) + IF(VALUE(J1452)&gt;0,8,IF(VALUE(I1452)&gt;0,7,IF(VALUE(H1452)&gt;0,6,IF(VALUE(G1452)&gt;0,5,IF(VALUE(F1452)&gt;0,4,IF(VALUE(E1452)&gt;0,3,IF(VALUE(D1452)&gt;0,2,1)))))))</f>
        <v>6</v>
      </c>
      <c r="O1452" s="26" t="s">
        <v>51</v>
      </c>
      <c r="P1452" s="1" t="s">
        <v>3135</v>
      </c>
      <c r="Q1452" s="1"/>
      <c r="R1452" s="21"/>
      <c r="S1452" s="7" t="str">
        <f>Tabela813[[#This Row],[NR]]&amp;" - "&amp;Tabela813[[#This Row],[Especificação]]</f>
        <v>1.9.4.4.07.1.0.00 - Multas e Juros de Mora de Amortização de Financiamentos em Geral</v>
      </c>
      <c r="T1452" s="7" t="str">
        <f>Tabela813[[#This Row],[NR]]&amp;" - "&amp;Tabela813[[#This Row],[Especificação]]</f>
        <v>1.9.4.4.07.1.0.00 - Multas e Juros de Mora de Amortização de Financiamentos em Geral</v>
      </c>
      <c r="U1452" s="7" t="str">
        <f>Tabela813[[#This Row],[NR]]&amp; " - "&amp;Tabela813[[#This Row],[Especificação]]</f>
        <v>1.9.4.4.07.1.0.00 - Multas e Juros de Mora de Amortização de Financiamentos em Geral</v>
      </c>
    </row>
    <row r="1453" spans="1:21" ht="30" x14ac:dyDescent="0.25">
      <c r="A1453" s="84"/>
      <c r="B1453" s="73"/>
      <c r="C1453" s="26" t="s">
        <v>1558</v>
      </c>
      <c r="D1453" s="26" t="s">
        <v>1570</v>
      </c>
      <c r="E1453" s="26" t="s">
        <v>1568</v>
      </c>
      <c r="F1453" s="26" t="s">
        <v>1568</v>
      </c>
      <c r="G1453" s="26" t="s">
        <v>1576</v>
      </c>
      <c r="H1453" s="26" t="s">
        <v>1558</v>
      </c>
      <c r="I1453" s="26" t="s">
        <v>1567</v>
      </c>
      <c r="J1453" s="26" t="s">
        <v>1564</v>
      </c>
      <c r="K1453" s="21" t="str">
        <f>IF(Tabela813[[#This Row],[C]]&lt;&gt;"",IF(Tabela813[[#This Row],[RED]]&lt;&gt;"",(Tabela813[[#This Row],[RED]] &amp; "."),"") &amp; CONCATENATE(Tabela813[[#This Row],[C]],".",Tabela813[[#This Row],[O]],".",Tabela813[[#This Row],[E]],".",Tabela813[[#This Row],[D1]],".",Tabela813[[#This Row],[D2]],".",Tabela813[[#This Row],[D3]],".",Tabela813[[#This Row],[T]],".",Tabela813[[#This Row],[D4]]),"")</f>
        <v>1.9.4.4.07.1.2.00</v>
      </c>
      <c r="L1453" s="27" t="s">
        <v>3392</v>
      </c>
      <c r="M1453" s="21" t="str">
        <f t="shared" si="22"/>
        <v>A</v>
      </c>
      <c r="N1453" s="21">
        <f>IF(VALUE(Tabela813[[#This Row],[RED]]) &gt; 0,1,0) + IF(VALUE(J1453)&gt;0,8,IF(VALUE(I1453)&gt;0,7,IF(VALUE(H1453)&gt;0,6,IF(VALUE(G1453)&gt;0,5,IF(VALUE(F1453)&gt;0,4,IF(VALUE(E1453)&gt;0,3,IF(VALUE(D1453)&gt;0,2,1)))))))</f>
        <v>7</v>
      </c>
      <c r="O1453" s="26" t="s">
        <v>51</v>
      </c>
      <c r="P1453" s="1" t="s">
        <v>3135</v>
      </c>
      <c r="Q1453" s="1"/>
      <c r="R1453" s="21"/>
      <c r="S1453" s="7" t="str">
        <f>Tabela813[[#This Row],[NR]]&amp;" - "&amp;Tabela813[[#This Row],[Especificação]]</f>
        <v>1.9.4.4.07.1.2.00 - Multas e Juros de Mora de Amortização de Financiamentos em Geral - Multas e Juros de Mora</v>
      </c>
      <c r="T1453" s="7" t="str">
        <f>Tabela813[[#This Row],[NR]]&amp;" - "&amp;Tabela813[[#This Row],[Especificação]]</f>
        <v>1.9.4.4.07.1.2.00 - Multas e Juros de Mora de Amortização de Financiamentos em Geral - Multas e Juros de Mora</v>
      </c>
      <c r="U1453" s="7" t="str">
        <f>Tabela813[[#This Row],[NR]]&amp; " - "&amp;Tabela813[[#This Row],[Especificação]]</f>
        <v>1.9.4.4.07.1.2.00 - Multas e Juros de Mora de Amortização de Financiamentos em Geral - Multas e Juros de Mora</v>
      </c>
    </row>
    <row r="1454" spans="1:21" ht="30" x14ac:dyDescent="0.25">
      <c r="A1454" s="84"/>
      <c r="B1454" s="73"/>
      <c r="C1454" s="26" t="s">
        <v>1558</v>
      </c>
      <c r="D1454" s="26" t="s">
        <v>1570</v>
      </c>
      <c r="E1454" s="26" t="s">
        <v>1568</v>
      </c>
      <c r="F1454" s="26" t="s">
        <v>1568</v>
      </c>
      <c r="G1454" s="26" t="s">
        <v>1576</v>
      </c>
      <c r="H1454" s="26" t="s">
        <v>1558</v>
      </c>
      <c r="I1454" s="26" t="s">
        <v>1569</v>
      </c>
      <c r="J1454" s="26" t="s">
        <v>1564</v>
      </c>
      <c r="K1454" s="21" t="str">
        <f>IF(Tabela813[[#This Row],[C]]&lt;&gt;"",IF(Tabela813[[#This Row],[RED]]&lt;&gt;"",(Tabela813[[#This Row],[RED]] &amp; "."),"") &amp; CONCATENATE(Tabela813[[#This Row],[C]],".",Tabela813[[#This Row],[O]],".",Tabela813[[#This Row],[E]],".",Tabela813[[#This Row],[D1]],".",Tabela813[[#This Row],[D2]],".",Tabela813[[#This Row],[D3]],".",Tabela813[[#This Row],[T]],".",Tabela813[[#This Row],[D4]]),"")</f>
        <v>1.9.4.4.07.1.5.00</v>
      </c>
      <c r="L1454" s="27" t="s">
        <v>3918</v>
      </c>
      <c r="M1454" s="21" t="str">
        <f t="shared" si="22"/>
        <v>A</v>
      </c>
      <c r="N1454" s="21">
        <f>IF(VALUE(Tabela813[[#This Row],[RED]]) &gt; 0,1,0) + IF(VALUE(J1454)&gt;0,8,IF(VALUE(I1454)&gt;0,7,IF(VALUE(H1454)&gt;0,6,IF(VALUE(G1454)&gt;0,5,IF(VALUE(F1454)&gt;0,4,IF(VALUE(E1454)&gt;0,3,IF(VALUE(D1454)&gt;0,2,1)))))))</f>
        <v>7</v>
      </c>
      <c r="O1454" s="26" t="s">
        <v>51</v>
      </c>
      <c r="P1454" s="1" t="s">
        <v>3135</v>
      </c>
      <c r="Q1454" s="1" t="s">
        <v>3157</v>
      </c>
      <c r="R1454" s="21"/>
      <c r="S1454" s="7" t="str">
        <f>Tabela813[[#This Row],[NR]]&amp;" - "&amp;Tabela813[[#This Row],[Especificação]]</f>
        <v>1.9.4.4.07.1.5.00 - Multas e Juros de Mora de Amortização de Financiamentos em Geral - Multas</v>
      </c>
      <c r="T1454" s="7" t="str">
        <f>Tabela813[[#This Row],[NR]]&amp;" - "&amp;Tabela813[[#This Row],[Especificação]]</f>
        <v>1.9.4.4.07.1.5.00 - Multas e Juros de Mora de Amortização de Financiamentos em Geral - Multas</v>
      </c>
      <c r="U1454" s="7" t="str">
        <f>Tabela813[[#This Row],[NR]]&amp; " - "&amp;Tabela813[[#This Row],[Especificação]]</f>
        <v>1.9.4.4.07.1.5.00 - Multas e Juros de Mora de Amortização de Financiamentos em Geral - Multas</v>
      </c>
    </row>
    <row r="1455" spans="1:21" ht="30" x14ac:dyDescent="0.25">
      <c r="A1455" s="84"/>
      <c r="B1455" s="73"/>
      <c r="C1455" s="26" t="s">
        <v>1558</v>
      </c>
      <c r="D1455" s="26" t="s">
        <v>1570</v>
      </c>
      <c r="E1455" s="26" t="s">
        <v>1568</v>
      </c>
      <c r="F1455" s="26" t="s">
        <v>1568</v>
      </c>
      <c r="G1455" s="26" t="s">
        <v>1576</v>
      </c>
      <c r="H1455" s="26" t="s">
        <v>1558</v>
      </c>
      <c r="I1455" s="26" t="s">
        <v>1563</v>
      </c>
      <c r="J1455" s="26" t="s">
        <v>1564</v>
      </c>
      <c r="K1455" s="21" t="str">
        <f>IF(Tabela813[[#This Row],[C]]&lt;&gt;"",IF(Tabela813[[#This Row],[RED]]&lt;&gt;"",(Tabela813[[#This Row],[RED]] &amp; "."),"") &amp; CONCATENATE(Tabela813[[#This Row],[C]],".",Tabela813[[#This Row],[O]],".",Tabela813[[#This Row],[E]],".",Tabela813[[#This Row],[D1]],".",Tabela813[[#This Row],[D2]],".",Tabela813[[#This Row],[D3]],".",Tabela813[[#This Row],[T]],".",Tabela813[[#This Row],[D4]]),"")</f>
        <v>1.9.4.4.07.1.6.00</v>
      </c>
      <c r="L1455" s="27" t="s">
        <v>3393</v>
      </c>
      <c r="M1455" s="21" t="str">
        <f t="shared" si="22"/>
        <v>A</v>
      </c>
      <c r="N1455" s="21">
        <f>IF(VALUE(Tabela813[[#This Row],[RED]]) &gt; 0,1,0) + IF(VALUE(J1455)&gt;0,8,IF(VALUE(I1455)&gt;0,7,IF(VALUE(H1455)&gt;0,6,IF(VALUE(G1455)&gt;0,5,IF(VALUE(F1455)&gt;0,4,IF(VALUE(E1455)&gt;0,3,IF(VALUE(D1455)&gt;0,2,1)))))))</f>
        <v>7</v>
      </c>
      <c r="O1455" s="26" t="s">
        <v>51</v>
      </c>
      <c r="P1455" s="1" t="s">
        <v>3135</v>
      </c>
      <c r="Q1455" s="1" t="s">
        <v>3157</v>
      </c>
      <c r="R1455" s="21"/>
      <c r="S1455" s="7" t="str">
        <f>Tabela813[[#This Row],[NR]]&amp;" - "&amp;Tabela813[[#This Row],[Especificação]]</f>
        <v>1.9.4.4.07.1.6.00 - Multas e Juros de Mora de Amortização de Financiamentos em Geral - Juros de Mora</v>
      </c>
      <c r="T1455" s="7" t="str">
        <f>Tabela813[[#This Row],[NR]]&amp;" - "&amp;Tabela813[[#This Row],[Especificação]]</f>
        <v>1.9.4.4.07.1.6.00 - Multas e Juros de Mora de Amortização de Financiamentos em Geral - Juros de Mora</v>
      </c>
      <c r="U1455" s="7" t="str">
        <f>Tabela813[[#This Row],[NR]]&amp; " - "&amp;Tabela813[[#This Row],[Especificação]]</f>
        <v>1.9.4.4.07.1.6.00 - Multas e Juros de Mora de Amortização de Financiamentos em Geral - Juros de Mora</v>
      </c>
    </row>
    <row r="1456" spans="1:21" x14ac:dyDescent="0.25">
      <c r="A1456" s="84"/>
      <c r="B1456" s="73"/>
      <c r="C1456" s="26" t="s">
        <v>1558</v>
      </c>
      <c r="D1456" s="26" t="s">
        <v>1570</v>
      </c>
      <c r="E1456" s="26" t="s">
        <v>1568</v>
      </c>
      <c r="F1456" s="26" t="s">
        <v>1570</v>
      </c>
      <c r="G1456" s="26" t="s">
        <v>1564</v>
      </c>
      <c r="H1456" s="26" t="s">
        <v>1561</v>
      </c>
      <c r="I1456" s="26" t="s">
        <v>1561</v>
      </c>
      <c r="J1456" s="26" t="s">
        <v>1564</v>
      </c>
      <c r="K1456" s="21" t="str">
        <f>IF(Tabela813[[#This Row],[C]]&lt;&gt;"",IF(Tabela813[[#This Row],[RED]]&lt;&gt;"",(Tabela813[[#This Row],[RED]] &amp; "."),"") &amp; CONCATENATE(Tabela813[[#This Row],[C]],".",Tabela813[[#This Row],[O]],".",Tabela813[[#This Row],[E]],".",Tabela813[[#This Row],[D1]],".",Tabela813[[#This Row],[D2]],".",Tabela813[[#This Row],[D3]],".",Tabela813[[#This Row],[T]],".",Tabela813[[#This Row],[D4]]),"")</f>
        <v>1.9.4.9.00.0.0.00</v>
      </c>
      <c r="L1456" s="27" t="s">
        <v>589</v>
      </c>
      <c r="M1456" s="21" t="str">
        <f t="shared" si="22"/>
        <v>S</v>
      </c>
      <c r="N1456" s="21">
        <f>IF(VALUE(Tabela813[[#This Row],[RED]]) &gt; 0,1,0) + IF(VALUE(J1456)&gt;0,8,IF(VALUE(I1456)&gt;0,7,IF(VALUE(H1456)&gt;0,6,IF(VALUE(G1456)&gt;0,5,IF(VALUE(F1456)&gt;0,4,IF(VALUE(E1456)&gt;0,3,IF(VALUE(D1456)&gt;0,2,1)))))))</f>
        <v>4</v>
      </c>
      <c r="O1456" s="26" t="s">
        <v>45</v>
      </c>
      <c r="P1456" s="1" t="s">
        <v>3136</v>
      </c>
      <c r="Q1456" s="1" t="s">
        <v>3075</v>
      </c>
      <c r="R1456" s="21"/>
      <c r="S1456" s="7" t="str">
        <f>Tabela813[[#This Row],[NR]]&amp;" - "&amp;Tabela813[[#This Row],[Especificação]]</f>
        <v>1.9.4.9.00.0.0.00 - Multas e Juros de Mora de Outras Receitas de Capital</v>
      </c>
      <c r="T1456" s="7" t="str">
        <f>Tabela813[[#This Row],[NR]]&amp;" - "&amp;Tabela813[[#This Row],[Especificação]]</f>
        <v>1.9.4.9.00.0.0.00 - Multas e Juros de Mora de Outras Receitas de Capital</v>
      </c>
      <c r="U1456" s="7" t="str">
        <f>Tabela813[[#This Row],[NR]]&amp; " - "&amp;Tabela813[[#This Row],[Especificação]]</f>
        <v>1.9.4.9.00.0.0.00 - Multas e Juros de Mora de Outras Receitas de Capital</v>
      </c>
    </row>
    <row r="1457" spans="1:21" x14ac:dyDescent="0.25">
      <c r="A1457" s="84"/>
      <c r="B1457" s="73"/>
      <c r="C1457" s="26" t="s">
        <v>1558</v>
      </c>
      <c r="D1457" s="26" t="s">
        <v>1570</v>
      </c>
      <c r="E1457" s="26" t="s">
        <v>1568</v>
      </c>
      <c r="F1457" s="26" t="s">
        <v>1570</v>
      </c>
      <c r="G1457" s="26" t="s">
        <v>1574</v>
      </c>
      <c r="H1457" s="26" t="s">
        <v>1561</v>
      </c>
      <c r="I1457" s="26" t="s">
        <v>1561</v>
      </c>
      <c r="J1457" s="26" t="s">
        <v>1564</v>
      </c>
      <c r="K1457" s="21" t="str">
        <f>IF(Tabela813[[#This Row],[C]]&lt;&gt;"",IF(Tabela813[[#This Row],[RED]]&lt;&gt;"",(Tabela813[[#This Row],[RED]] &amp; "."),"") &amp; CONCATENATE(Tabela813[[#This Row],[C]],".",Tabela813[[#This Row],[O]],".",Tabela813[[#This Row],[E]],".",Tabela813[[#This Row],[D1]],".",Tabela813[[#This Row],[D2]],".",Tabela813[[#This Row],[D3]],".",Tabela813[[#This Row],[T]],".",Tabela813[[#This Row],[D4]]),"")</f>
        <v>1.9.4.9.99.0.0.00</v>
      </c>
      <c r="L1457" s="27" t="s">
        <v>590</v>
      </c>
      <c r="M1457" s="21" t="str">
        <f t="shared" si="22"/>
        <v>S</v>
      </c>
      <c r="N1457" s="21">
        <f>IF(VALUE(Tabela813[[#This Row],[RED]]) &gt; 0,1,0) + IF(VALUE(J1457)&gt;0,8,IF(VALUE(I1457)&gt;0,7,IF(VALUE(H1457)&gt;0,6,IF(VALUE(G1457)&gt;0,5,IF(VALUE(F1457)&gt;0,4,IF(VALUE(E1457)&gt;0,3,IF(VALUE(D1457)&gt;0,2,1)))))))</f>
        <v>5</v>
      </c>
      <c r="O1457" s="26" t="s">
        <v>51</v>
      </c>
      <c r="P1457" s="1" t="s">
        <v>3137</v>
      </c>
      <c r="Q1457" s="1"/>
      <c r="R1457" s="21"/>
      <c r="S1457" s="7" t="str">
        <f>Tabela813[[#This Row],[NR]]&amp;" - "&amp;Tabela813[[#This Row],[Especificação]]</f>
        <v>1.9.4.9.99.0.0.00 - Multas e Juros de Outras Receitas de Capital</v>
      </c>
      <c r="T1457" s="7" t="str">
        <f>Tabela813[[#This Row],[NR]]&amp;" - "&amp;Tabela813[[#This Row],[Especificação]]</f>
        <v>1.9.4.9.99.0.0.00 - Multas e Juros de Outras Receitas de Capital</v>
      </c>
      <c r="U1457" s="7" t="str">
        <f>Tabela813[[#This Row],[NR]]&amp; " - "&amp;Tabela813[[#This Row],[Especificação]]</f>
        <v>1.9.4.9.99.0.0.00 - Multas e Juros de Outras Receitas de Capital</v>
      </c>
    </row>
    <row r="1458" spans="1:21" x14ac:dyDescent="0.25">
      <c r="A1458" s="84"/>
      <c r="B1458" s="73"/>
      <c r="C1458" s="26" t="s">
        <v>1558</v>
      </c>
      <c r="D1458" s="26" t="s">
        <v>1570</v>
      </c>
      <c r="E1458" s="26" t="s">
        <v>1568</v>
      </c>
      <c r="F1458" s="26" t="s">
        <v>1570</v>
      </c>
      <c r="G1458" s="26" t="s">
        <v>1574</v>
      </c>
      <c r="H1458" s="26" t="s">
        <v>1561</v>
      </c>
      <c r="I1458" s="26" t="s">
        <v>1567</v>
      </c>
      <c r="J1458" s="26" t="s">
        <v>1564</v>
      </c>
      <c r="K1458" s="21" t="str">
        <f>IF(Tabela813[[#This Row],[C]]&lt;&gt;"",IF(Tabela813[[#This Row],[RED]]&lt;&gt;"",(Tabela813[[#This Row],[RED]] &amp; "."),"") &amp; CONCATENATE(Tabela813[[#This Row],[C]],".",Tabela813[[#This Row],[O]],".",Tabela813[[#This Row],[E]],".",Tabela813[[#This Row],[D1]],".",Tabela813[[#This Row],[D2]],".",Tabela813[[#This Row],[D3]],".",Tabela813[[#This Row],[T]],".",Tabela813[[#This Row],[D4]]),"")</f>
        <v>1.9.4.9.99.0.2.00</v>
      </c>
      <c r="L1458" s="27" t="s">
        <v>4727</v>
      </c>
      <c r="M1458" s="21" t="str">
        <f t="shared" si="22"/>
        <v>A</v>
      </c>
      <c r="N1458" s="21">
        <f>IF(VALUE(Tabela813[[#This Row],[RED]]) &gt; 0,1,0) + IF(VALUE(J1458)&gt;0,8,IF(VALUE(I1458)&gt;0,7,IF(VALUE(H1458)&gt;0,6,IF(VALUE(G1458)&gt;0,5,IF(VALUE(F1458)&gt;0,4,IF(VALUE(E1458)&gt;0,3,IF(VALUE(D1458)&gt;0,2,1)))))))</f>
        <v>7</v>
      </c>
      <c r="O1458" s="26" t="s">
        <v>51</v>
      </c>
      <c r="P1458" s="1" t="s">
        <v>3137</v>
      </c>
      <c r="Q1458" s="1"/>
      <c r="R1458" s="21"/>
      <c r="S1458" s="7" t="str">
        <f>Tabela813[[#This Row],[NR]]&amp;" - "&amp;Tabela813[[#This Row],[Especificação]]</f>
        <v>1.9.4.9.99.0.2.00 - Multas e Juros de Outras Receitas de Capital - Multas e Juros de Mora</v>
      </c>
      <c r="T1458" s="7" t="str">
        <f>Tabela813[[#This Row],[NR]]&amp;" - "&amp;Tabela813[[#This Row],[Especificação]]</f>
        <v>1.9.4.9.99.0.2.00 - Multas e Juros de Outras Receitas de Capital - Multas e Juros de Mora</v>
      </c>
      <c r="U1458" s="7" t="str">
        <f>Tabela813[[#This Row],[NR]]&amp; " - "&amp;Tabela813[[#This Row],[Especificação]]</f>
        <v>1.9.4.9.99.0.2.00 - Multas e Juros de Outras Receitas de Capital - Multas e Juros de Mora</v>
      </c>
    </row>
    <row r="1459" spans="1:21" x14ac:dyDescent="0.25">
      <c r="A1459" s="84"/>
      <c r="B1459" s="73"/>
      <c r="C1459" s="26" t="s">
        <v>1558</v>
      </c>
      <c r="D1459" s="26" t="s">
        <v>1570</v>
      </c>
      <c r="E1459" s="26" t="s">
        <v>1568</v>
      </c>
      <c r="F1459" s="26" t="s">
        <v>1570</v>
      </c>
      <c r="G1459" s="26" t="s">
        <v>1574</v>
      </c>
      <c r="H1459" s="26" t="s">
        <v>1561</v>
      </c>
      <c r="I1459" s="26" t="s">
        <v>1569</v>
      </c>
      <c r="J1459" s="26" t="s">
        <v>1564</v>
      </c>
      <c r="K1459" s="21" t="str">
        <f>IF(Tabela813[[#This Row],[C]]&lt;&gt;"",IF(Tabela813[[#This Row],[RED]]&lt;&gt;"",(Tabela813[[#This Row],[RED]] &amp; "."),"") &amp; CONCATENATE(Tabela813[[#This Row],[C]],".",Tabela813[[#This Row],[O]],".",Tabela813[[#This Row],[E]],".",Tabela813[[#This Row],[D1]],".",Tabela813[[#This Row],[D2]],".",Tabela813[[#This Row],[D3]],".",Tabela813[[#This Row],[T]],".",Tabela813[[#This Row],[D4]]),"")</f>
        <v>1.9.4.9.99.0.5.00</v>
      </c>
      <c r="L1459" s="27" t="s">
        <v>4955</v>
      </c>
      <c r="M1459" s="21" t="str">
        <f t="shared" si="22"/>
        <v>A</v>
      </c>
      <c r="N1459" s="21">
        <f>IF(VALUE(Tabela813[[#This Row],[RED]]) &gt; 0,1,0) + IF(VALUE(J1459)&gt;0,8,IF(VALUE(I1459)&gt;0,7,IF(VALUE(H1459)&gt;0,6,IF(VALUE(G1459)&gt;0,5,IF(VALUE(F1459)&gt;0,4,IF(VALUE(E1459)&gt;0,3,IF(VALUE(D1459)&gt;0,2,1)))))))</f>
        <v>7</v>
      </c>
      <c r="O1459" s="26"/>
      <c r="P1459" s="1"/>
      <c r="Q1459" s="1"/>
      <c r="R1459" s="21" t="s">
        <v>14</v>
      </c>
      <c r="S1459" s="7" t="str">
        <f>Tabela813[[#This Row],[NR]]&amp;" - "&amp;Tabela813[[#This Row],[Especificação]]</f>
        <v>1.9.4.9.99.0.5.00 - Multas e Juros de Outras Receitas de Capital - Multas</v>
      </c>
      <c r="T1459" s="7" t="str">
        <f>Tabela813[[#This Row],[NR]]&amp;" - "&amp;Tabela813[[#This Row],[Especificação]]</f>
        <v>1.9.4.9.99.0.5.00 - Multas e Juros de Outras Receitas de Capital - Multas</v>
      </c>
      <c r="U1459" s="7" t="str">
        <f>Tabela813[[#This Row],[NR]]&amp; " - "&amp;Tabela813[[#This Row],[Especificação]]</f>
        <v>1.9.4.9.99.0.5.00 - Multas e Juros de Outras Receitas de Capital - Multas</v>
      </c>
    </row>
    <row r="1460" spans="1:21" x14ac:dyDescent="0.25">
      <c r="A1460" s="84"/>
      <c r="B1460" s="73"/>
      <c r="C1460" s="26" t="s">
        <v>1558</v>
      </c>
      <c r="D1460" s="26" t="s">
        <v>1570</v>
      </c>
      <c r="E1460" s="26" t="s">
        <v>1568</v>
      </c>
      <c r="F1460" s="26" t="s">
        <v>1570</v>
      </c>
      <c r="G1460" s="26" t="s">
        <v>1574</v>
      </c>
      <c r="H1460" s="26" t="s">
        <v>1561</v>
      </c>
      <c r="I1460" s="26" t="s">
        <v>1563</v>
      </c>
      <c r="J1460" s="26" t="s">
        <v>1564</v>
      </c>
      <c r="K1460" s="21" t="str">
        <f>IF(Tabela813[[#This Row],[C]]&lt;&gt;"",IF(Tabela813[[#This Row],[RED]]&lt;&gt;"",(Tabela813[[#This Row],[RED]] &amp; "."),"") &amp; CONCATENATE(Tabela813[[#This Row],[C]],".",Tabela813[[#This Row],[O]],".",Tabela813[[#This Row],[E]],".",Tabela813[[#This Row],[D1]],".",Tabela813[[#This Row],[D2]],".",Tabela813[[#This Row],[D3]],".",Tabela813[[#This Row],[T]],".",Tabela813[[#This Row],[D4]]),"")</f>
        <v>1.9.4.9.99.0.6.00</v>
      </c>
      <c r="L1460" s="27" t="s">
        <v>6756</v>
      </c>
      <c r="M1460" s="21" t="str">
        <f t="shared" si="22"/>
        <v>A</v>
      </c>
      <c r="N1460" s="21">
        <f>IF(VALUE(Tabela813[[#This Row],[RED]]) &gt; 0,1,0) + IF(VALUE(J1460)&gt;0,8,IF(VALUE(I1460)&gt;0,7,IF(VALUE(H1460)&gt;0,6,IF(VALUE(G1460)&gt;0,5,IF(VALUE(F1460)&gt;0,4,IF(VALUE(E1460)&gt;0,3,IF(VALUE(D1460)&gt;0,2,1)))))))</f>
        <v>7</v>
      </c>
      <c r="O1460" s="26"/>
      <c r="P1460" s="1"/>
      <c r="Q1460" s="1"/>
      <c r="R1460" s="21" t="s">
        <v>14</v>
      </c>
      <c r="S1460" s="7" t="str">
        <f>Tabela813[[#This Row],[NR]]&amp;" - "&amp;Tabela813[[#This Row],[Especificação]]</f>
        <v>1.9.4.9.99.0.6.00 - Multas e Juros de Outras Receitas de Capital - Juros de Mora</v>
      </c>
      <c r="T1460" s="7" t="str">
        <f>Tabela813[[#This Row],[NR]]&amp;" - "&amp;Tabela813[[#This Row],[Especificação]]</f>
        <v>1.9.4.9.99.0.6.00 - Multas e Juros de Outras Receitas de Capital - Juros de Mora</v>
      </c>
      <c r="U1460" s="7" t="str">
        <f>Tabela813[[#This Row],[NR]]&amp; " - "&amp;Tabela813[[#This Row],[Especificação]]</f>
        <v>1.9.4.9.99.0.6.00 - Multas e Juros de Outras Receitas de Capital - Juros de Mora</v>
      </c>
    </row>
    <row r="1461" spans="1:21" x14ac:dyDescent="0.25">
      <c r="A1461" s="84"/>
      <c r="B1461" s="73"/>
      <c r="C1461" s="26" t="s">
        <v>1558</v>
      </c>
      <c r="D1461" s="26" t="s">
        <v>1570</v>
      </c>
      <c r="E1461" s="26" t="s">
        <v>1570</v>
      </c>
      <c r="F1461" s="26" t="s">
        <v>1561</v>
      </c>
      <c r="G1461" s="26" t="s">
        <v>1564</v>
      </c>
      <c r="H1461" s="26" t="s">
        <v>1561</v>
      </c>
      <c r="I1461" s="26" t="s">
        <v>1561</v>
      </c>
      <c r="J1461" s="26" t="s">
        <v>1564</v>
      </c>
      <c r="K1461" s="21" t="str">
        <f>IF(Tabela813[[#This Row],[C]]&lt;&gt;"",IF(Tabela813[[#This Row],[RED]]&lt;&gt;"",(Tabela813[[#This Row],[RED]] &amp; "."),"") &amp; CONCATENATE(Tabela813[[#This Row],[C]],".",Tabela813[[#This Row],[O]],".",Tabela813[[#This Row],[E]],".",Tabela813[[#This Row],[D1]],".",Tabela813[[#This Row],[D2]],".",Tabela813[[#This Row],[D3]],".",Tabela813[[#This Row],[T]],".",Tabela813[[#This Row],[D4]]),"")</f>
        <v>1.9.9.0.00.0.0.00</v>
      </c>
      <c r="L1461" s="27" t="s">
        <v>591</v>
      </c>
      <c r="M1461" s="21" t="str">
        <f t="shared" si="22"/>
        <v>S</v>
      </c>
      <c r="N1461" s="21">
        <f>IF(VALUE(Tabela813[[#This Row],[RED]]) &gt; 0,1,0) + IF(VALUE(J1461)&gt;0,8,IF(VALUE(I1461)&gt;0,7,IF(VALUE(H1461)&gt;0,6,IF(VALUE(G1461)&gt;0,5,IF(VALUE(F1461)&gt;0,4,IF(VALUE(E1461)&gt;0,3,IF(VALUE(D1461)&gt;0,2,1)))))))</f>
        <v>3</v>
      </c>
      <c r="O1461" s="26" t="s">
        <v>45</v>
      </c>
      <c r="P1461" s="1" t="s">
        <v>592</v>
      </c>
      <c r="Q1461" s="1"/>
      <c r="R1461" s="21"/>
      <c r="S1461" s="7" t="str">
        <f>Tabela813[[#This Row],[NR]]&amp;" - "&amp;Tabela813[[#This Row],[Especificação]]</f>
        <v>1.9.9.0.00.0.0.00 - Demais Receitas Correntes</v>
      </c>
      <c r="T1461" s="7" t="str">
        <f>Tabela813[[#This Row],[NR]]&amp;" - "&amp;Tabela813[[#This Row],[Especificação]]</f>
        <v>1.9.9.0.00.0.0.00 - Demais Receitas Correntes</v>
      </c>
      <c r="U1461" s="7" t="str">
        <f>Tabela813[[#This Row],[NR]]&amp; " - "&amp;Tabela813[[#This Row],[Especificação]]</f>
        <v>1.9.9.0.00.0.0.00 - Demais Receitas Correntes</v>
      </c>
    </row>
    <row r="1462" spans="1:21" x14ac:dyDescent="0.25">
      <c r="A1462" s="84"/>
      <c r="B1462" s="73"/>
      <c r="C1462" s="26" t="s">
        <v>1558</v>
      </c>
      <c r="D1462" s="26" t="s">
        <v>1570</v>
      </c>
      <c r="E1462" s="26" t="s">
        <v>1570</v>
      </c>
      <c r="F1462" s="26" t="s">
        <v>1570</v>
      </c>
      <c r="G1462" s="26" t="s">
        <v>1564</v>
      </c>
      <c r="H1462" s="26" t="s">
        <v>1561</v>
      </c>
      <c r="I1462" s="26" t="s">
        <v>1561</v>
      </c>
      <c r="J1462" s="26" t="s">
        <v>1564</v>
      </c>
      <c r="K1462" s="21" t="str">
        <f>IF(Tabela813[[#This Row],[C]]&lt;&gt;"",IF(Tabela813[[#This Row],[RED]]&lt;&gt;"",(Tabela813[[#This Row],[RED]] &amp; "."),"") &amp; CONCATENATE(Tabela813[[#This Row],[C]],".",Tabela813[[#This Row],[O]],".",Tabela813[[#This Row],[E]],".",Tabela813[[#This Row],[D1]],".",Tabela813[[#This Row],[D2]],".",Tabela813[[#This Row],[D3]],".",Tabela813[[#This Row],[T]],".",Tabela813[[#This Row],[D4]]),"")</f>
        <v>1.9.9.9.00.0.0.00</v>
      </c>
      <c r="L1462" s="27" t="s">
        <v>500</v>
      </c>
      <c r="M1462" s="21" t="str">
        <f t="shared" si="22"/>
        <v>S</v>
      </c>
      <c r="N1462" s="21">
        <f>IF(VALUE(Tabela813[[#This Row],[RED]]) &gt; 0,1,0) + IF(VALUE(J1462)&gt;0,8,IF(VALUE(I1462)&gt;0,7,IF(VALUE(H1462)&gt;0,6,IF(VALUE(G1462)&gt;0,5,IF(VALUE(F1462)&gt;0,4,IF(VALUE(E1462)&gt;0,3,IF(VALUE(D1462)&gt;0,2,1)))))))</f>
        <v>4</v>
      </c>
      <c r="O1462" s="26" t="s">
        <v>45</v>
      </c>
      <c r="P1462" s="1" t="s">
        <v>3138</v>
      </c>
      <c r="Q1462" s="1"/>
      <c r="R1462" s="21"/>
      <c r="S1462" s="7" t="str">
        <f>Tabela813[[#This Row],[NR]]&amp;" - "&amp;Tabela813[[#This Row],[Especificação]]</f>
        <v>1.9.9.9.00.0.0.00 - Outras Receitas Correntes</v>
      </c>
      <c r="T1462" s="7" t="str">
        <f>Tabela813[[#This Row],[NR]]&amp;" - "&amp;Tabela813[[#This Row],[Especificação]]</f>
        <v>1.9.9.9.00.0.0.00 - Outras Receitas Correntes</v>
      </c>
      <c r="U1462" s="7" t="str">
        <f>Tabela813[[#This Row],[NR]]&amp; " - "&amp;Tabela813[[#This Row],[Especificação]]</f>
        <v>1.9.9.9.00.0.0.00 - Outras Receitas Correntes</v>
      </c>
    </row>
    <row r="1463" spans="1:21" ht="45" x14ac:dyDescent="0.25">
      <c r="A1463" s="84"/>
      <c r="B1463" s="73"/>
      <c r="C1463" s="26" t="s">
        <v>1558</v>
      </c>
      <c r="D1463" s="26" t="s">
        <v>1570</v>
      </c>
      <c r="E1463" s="26" t="s">
        <v>1570</v>
      </c>
      <c r="F1463" s="26" t="s">
        <v>1570</v>
      </c>
      <c r="G1463" s="26" t="s">
        <v>1560</v>
      </c>
      <c r="H1463" s="26" t="s">
        <v>1561</v>
      </c>
      <c r="I1463" s="26" t="s">
        <v>1561</v>
      </c>
      <c r="J1463" s="26" t="s">
        <v>1564</v>
      </c>
      <c r="K1463" s="21" t="str">
        <f>IF(Tabela813[[#This Row],[C]]&lt;&gt;"",IF(Tabela813[[#This Row],[RED]]&lt;&gt;"",(Tabela813[[#This Row],[RED]] &amp; "."),"") &amp; CONCATENATE(Tabela813[[#This Row],[C]],".",Tabela813[[#This Row],[O]],".",Tabela813[[#This Row],[E]],".",Tabela813[[#This Row],[D1]],".",Tabela813[[#This Row],[D2]],".",Tabela813[[#This Row],[D3]],".",Tabela813[[#This Row],[T]],".",Tabela813[[#This Row],[D4]]),"")</f>
        <v>1.9.9.9.01.0.0.00</v>
      </c>
      <c r="L1463" s="27" t="s">
        <v>593</v>
      </c>
      <c r="M1463" s="21" t="str">
        <f t="shared" si="22"/>
        <v>S</v>
      </c>
      <c r="N1463" s="21">
        <f>IF(VALUE(Tabela813[[#This Row],[RED]]) &gt; 0,1,0) + IF(VALUE(J1463)&gt;0,8,IF(VALUE(I1463)&gt;0,7,IF(VALUE(H1463)&gt;0,6,IF(VALUE(G1463)&gt;0,5,IF(VALUE(F1463)&gt;0,4,IF(VALUE(E1463)&gt;0,3,IF(VALUE(D1463)&gt;0,2,1)))))))</f>
        <v>5</v>
      </c>
      <c r="O1463" s="26" t="s">
        <v>51</v>
      </c>
      <c r="P1463" s="1" t="s">
        <v>594</v>
      </c>
      <c r="Q1463" s="1"/>
      <c r="R1463" s="21"/>
      <c r="S1463" s="7" t="str">
        <f>Tabela813[[#This Row],[NR]]&amp;" - "&amp;Tabela813[[#This Row],[Especificação]]</f>
        <v>1.9.9.9.01.0.0.00 - Aportes Periódicos para Amortização de Déficit Atuarial do Regimes Próprios de Previdência e Sistema de Proteção Social</v>
      </c>
      <c r="T1463" s="7" t="str">
        <f>Tabela813[[#This Row],[NR]]&amp;" - "&amp;Tabela813[[#This Row],[Especificação]]</f>
        <v>1.9.9.9.01.0.0.00 - Aportes Periódicos para Amortização de Déficit Atuarial do Regimes Próprios de Previdência e Sistema de Proteção Social</v>
      </c>
      <c r="U1463" s="7" t="str">
        <f>Tabela813[[#This Row],[NR]]&amp; " - "&amp;Tabela813[[#This Row],[Especificação]]</f>
        <v>1.9.9.9.01.0.0.00 - Aportes Periódicos para Amortização de Déficit Atuarial do Regimes Próprios de Previdência e Sistema de Proteção Social</v>
      </c>
    </row>
    <row r="1464" spans="1:21" ht="45" x14ac:dyDescent="0.25">
      <c r="A1464" s="7"/>
      <c r="B1464" s="73"/>
      <c r="C1464" s="26" t="s">
        <v>1558</v>
      </c>
      <c r="D1464" s="26" t="s">
        <v>1570</v>
      </c>
      <c r="E1464" s="26" t="s">
        <v>1570</v>
      </c>
      <c r="F1464" s="26" t="s">
        <v>1570</v>
      </c>
      <c r="G1464" s="26" t="s">
        <v>1560</v>
      </c>
      <c r="H1464" s="26" t="s">
        <v>1561</v>
      </c>
      <c r="I1464" s="26" t="s">
        <v>1558</v>
      </c>
      <c r="J1464" s="26" t="s">
        <v>1564</v>
      </c>
      <c r="K1464" s="21" t="str">
        <f>IF(Tabela813[[#This Row],[C]]&lt;&gt;"",IF(Tabela813[[#This Row],[RED]]&lt;&gt;"",(Tabela813[[#This Row],[RED]] &amp; "."),"") &amp; CONCATENATE(Tabela813[[#This Row],[C]],".",Tabela813[[#This Row],[O]],".",Tabela813[[#This Row],[E]],".",Tabela813[[#This Row],[D1]],".",Tabela813[[#This Row],[D2]],".",Tabela813[[#This Row],[D3]],".",Tabela813[[#This Row],[T]],".",Tabela813[[#This Row],[D4]]),"")</f>
        <v>1.9.9.9.01.0.1.00</v>
      </c>
      <c r="L1464" s="27" t="s">
        <v>1499</v>
      </c>
      <c r="M1464" s="21" t="str">
        <f t="shared" si="22"/>
        <v>A</v>
      </c>
      <c r="N1464" s="21">
        <f>IF(VALUE(Tabela813[[#This Row],[RED]]) &gt; 0,1,0) + IF(VALUE(J1464)&gt;0,8,IF(VALUE(I1464)&gt;0,7,IF(VALUE(H1464)&gt;0,6,IF(VALUE(G1464)&gt;0,5,IF(VALUE(F1464)&gt;0,4,IF(VALUE(E1464)&gt;0,3,IF(VALUE(D1464)&gt;0,2,1)))))))</f>
        <v>7</v>
      </c>
      <c r="O1464" s="26" t="s">
        <v>51</v>
      </c>
      <c r="P1464" s="1" t="s">
        <v>594</v>
      </c>
      <c r="Q1464" s="1"/>
      <c r="R1464" s="21"/>
      <c r="S1464" s="7" t="str">
        <f>Tabela813[[#This Row],[NR]]&amp;" - "&amp;Tabela813[[#This Row],[Especificação]]</f>
        <v>1.9.9.9.01.0.1.00 - Aportes Periódicos para Amortização de Déficit Atuarial do Regimes Próprios de Previdência e Sistema de Proteção Social - Principal</v>
      </c>
      <c r="T1464" s="7" t="str">
        <f>Tabela813[[#This Row],[NR]]&amp;" - "&amp;Tabela813[[#This Row],[Especificação]]</f>
        <v>1.9.9.9.01.0.1.00 - Aportes Periódicos para Amortização de Déficit Atuarial do Regimes Próprios de Previdência e Sistema de Proteção Social - Principal</v>
      </c>
      <c r="U1464" s="7" t="str">
        <f>Tabela813[[#This Row],[NR]]&amp; " - "&amp;Tabela813[[#This Row],[Especificação]]</f>
        <v>1.9.9.9.01.0.1.00 - Aportes Periódicos para Amortização de Déficit Atuarial do Regimes Próprios de Previdência e Sistema de Proteção Social - Principal</v>
      </c>
    </row>
    <row r="1465" spans="1:21" ht="45" x14ac:dyDescent="0.25">
      <c r="A1465" s="7"/>
      <c r="B1465" s="73"/>
      <c r="C1465" s="26" t="s">
        <v>1558</v>
      </c>
      <c r="D1465" s="26" t="s">
        <v>1570</v>
      </c>
      <c r="E1465" s="26" t="s">
        <v>1570</v>
      </c>
      <c r="F1465" s="26" t="s">
        <v>1570</v>
      </c>
      <c r="G1465" s="26" t="s">
        <v>1560</v>
      </c>
      <c r="H1465" s="26" t="s">
        <v>1561</v>
      </c>
      <c r="I1465" s="26" t="s">
        <v>1567</v>
      </c>
      <c r="J1465" s="26" t="s">
        <v>1564</v>
      </c>
      <c r="K1465" s="21" t="str">
        <f>IF(Tabela813[[#This Row],[C]]&lt;&gt;"",IF(Tabela813[[#This Row],[RED]]&lt;&gt;"",(Tabela813[[#This Row],[RED]] &amp; "."),"") &amp; CONCATENATE(Tabela813[[#This Row],[C]],".",Tabela813[[#This Row],[O]],".",Tabela813[[#This Row],[E]],".",Tabela813[[#This Row],[D1]],".",Tabela813[[#This Row],[D2]],".",Tabela813[[#This Row],[D3]],".",Tabela813[[#This Row],[T]],".",Tabela813[[#This Row],[D4]]),"")</f>
        <v>1.9.9.9.01.0.2.00</v>
      </c>
      <c r="L1465" s="27" t="s">
        <v>1500</v>
      </c>
      <c r="M1465" s="21" t="str">
        <f t="shared" si="22"/>
        <v>A</v>
      </c>
      <c r="N1465" s="21">
        <f>IF(VALUE(Tabela813[[#This Row],[RED]]) &gt; 0,1,0) + IF(VALUE(J1465)&gt;0,8,IF(VALUE(I1465)&gt;0,7,IF(VALUE(H1465)&gt;0,6,IF(VALUE(G1465)&gt;0,5,IF(VALUE(F1465)&gt;0,4,IF(VALUE(E1465)&gt;0,3,IF(VALUE(D1465)&gt;0,2,1)))))))</f>
        <v>7</v>
      </c>
      <c r="O1465" s="26" t="s">
        <v>51</v>
      </c>
      <c r="P1465" s="1" t="s">
        <v>594</v>
      </c>
      <c r="Q1465" s="1"/>
      <c r="R1465" s="21"/>
      <c r="S1465" s="7" t="str">
        <f>Tabela813[[#This Row],[NR]]&amp;" - "&amp;Tabela813[[#This Row],[Especificação]]</f>
        <v>1.9.9.9.01.0.2.00 - Aportes Periódicos para Amortização de Déficit Atuarial do Regimes Próprios de Previdência e Sistema de Proteção Social - Multas e Juros de Mora</v>
      </c>
      <c r="T1465" s="7" t="str">
        <f>Tabela813[[#This Row],[NR]]&amp;" - "&amp;Tabela813[[#This Row],[Especificação]]</f>
        <v>1.9.9.9.01.0.2.00 - Aportes Periódicos para Amortização de Déficit Atuarial do Regimes Próprios de Previdência e Sistema de Proteção Social - Multas e Juros de Mora</v>
      </c>
      <c r="U1465" s="7" t="str">
        <f>Tabela813[[#This Row],[NR]]&amp; " - "&amp;Tabela813[[#This Row],[Especificação]]</f>
        <v>1.9.9.9.01.0.2.00 - Aportes Periódicos para Amortização de Déficit Atuarial do Regimes Próprios de Previdência e Sistema de Proteção Social - Multas e Juros de Mora</v>
      </c>
    </row>
    <row r="1466" spans="1:21" ht="45" x14ac:dyDescent="0.25">
      <c r="A1466" s="84"/>
      <c r="B1466" s="73"/>
      <c r="C1466" s="26" t="s">
        <v>1558</v>
      </c>
      <c r="D1466" s="26" t="s">
        <v>1570</v>
      </c>
      <c r="E1466" s="26" t="s">
        <v>1570</v>
      </c>
      <c r="F1466" s="26" t="s">
        <v>1570</v>
      </c>
      <c r="G1466" s="26" t="s">
        <v>1560</v>
      </c>
      <c r="H1466" s="26" t="s">
        <v>1561</v>
      </c>
      <c r="I1466" s="26" t="s">
        <v>1569</v>
      </c>
      <c r="J1466" s="26" t="s">
        <v>1564</v>
      </c>
      <c r="K1466" s="21" t="str">
        <f>IF(Tabela813[[#This Row],[C]]&lt;&gt;"",IF(Tabela813[[#This Row],[RED]]&lt;&gt;"",(Tabela813[[#This Row],[RED]] &amp; "."),"") &amp; CONCATENATE(Tabela813[[#This Row],[C]],".",Tabela813[[#This Row],[O]],".",Tabela813[[#This Row],[E]],".",Tabela813[[#This Row],[D1]],".",Tabela813[[#This Row],[D2]],".",Tabela813[[#This Row],[D3]],".",Tabela813[[#This Row],[T]],".",Tabela813[[#This Row],[D4]]),"")</f>
        <v>1.9.9.9.01.0.5.00</v>
      </c>
      <c r="L1466" s="27" t="s">
        <v>1501</v>
      </c>
      <c r="M1466" s="21" t="str">
        <f t="shared" si="22"/>
        <v>A</v>
      </c>
      <c r="N1466" s="21">
        <f>IF(VALUE(Tabela813[[#This Row],[RED]]) &gt; 0,1,0) + IF(VALUE(J1466)&gt;0,8,IF(VALUE(I1466)&gt;0,7,IF(VALUE(H1466)&gt;0,6,IF(VALUE(G1466)&gt;0,5,IF(VALUE(F1466)&gt;0,4,IF(VALUE(E1466)&gt;0,3,IF(VALUE(D1466)&gt;0,2,1)))))))</f>
        <v>7</v>
      </c>
      <c r="O1466" s="26" t="s">
        <v>51</v>
      </c>
      <c r="P1466" s="1" t="s">
        <v>594</v>
      </c>
      <c r="Q1466" s="1"/>
      <c r="R1466" s="21"/>
      <c r="S1466" s="7" t="str">
        <f>Tabela813[[#This Row],[NR]]&amp;" - "&amp;Tabela813[[#This Row],[Especificação]]</f>
        <v>1.9.9.9.01.0.5.00 - Aportes Periódicos para Amortização de Déficit Atuarial do Regimes Próprios de Previdência e Sistema de Proteção Social - Multas</v>
      </c>
      <c r="T1466" s="7" t="str">
        <f>Tabela813[[#This Row],[NR]]&amp;" - "&amp;Tabela813[[#This Row],[Especificação]]</f>
        <v>1.9.9.9.01.0.5.00 - Aportes Periódicos para Amortização de Déficit Atuarial do Regimes Próprios de Previdência e Sistema de Proteção Social - Multas</v>
      </c>
      <c r="U1466" s="7" t="str">
        <f>Tabela813[[#This Row],[NR]]&amp; " - "&amp;Tabela813[[#This Row],[Especificação]]</f>
        <v>1.9.9.9.01.0.5.00 - Aportes Periódicos para Amortização de Déficit Atuarial do Regimes Próprios de Previdência e Sistema de Proteção Social - Multas</v>
      </c>
    </row>
    <row r="1467" spans="1:21" ht="45" x14ac:dyDescent="0.25">
      <c r="A1467" s="84"/>
      <c r="B1467" s="73"/>
      <c r="C1467" s="26" t="s">
        <v>1558</v>
      </c>
      <c r="D1467" s="26" t="s">
        <v>1570</v>
      </c>
      <c r="E1467" s="26" t="s">
        <v>1570</v>
      </c>
      <c r="F1467" s="26" t="s">
        <v>1570</v>
      </c>
      <c r="G1467" s="26" t="s">
        <v>1560</v>
      </c>
      <c r="H1467" s="26" t="s">
        <v>1561</v>
      </c>
      <c r="I1467" s="26" t="s">
        <v>1563</v>
      </c>
      <c r="J1467" s="26" t="s">
        <v>1564</v>
      </c>
      <c r="K1467" s="21" t="str">
        <f>IF(Tabela813[[#This Row],[C]]&lt;&gt;"",IF(Tabela813[[#This Row],[RED]]&lt;&gt;"",(Tabela813[[#This Row],[RED]] &amp; "."),"") &amp; CONCATENATE(Tabela813[[#This Row],[C]],".",Tabela813[[#This Row],[O]],".",Tabela813[[#This Row],[E]],".",Tabela813[[#This Row],[D1]],".",Tabela813[[#This Row],[D2]],".",Tabela813[[#This Row],[D3]],".",Tabela813[[#This Row],[T]],".",Tabela813[[#This Row],[D4]]),"")</f>
        <v>1.9.9.9.01.0.6.00</v>
      </c>
      <c r="L1467" s="1" t="s">
        <v>1502</v>
      </c>
      <c r="M1467" s="21" t="str">
        <f t="shared" si="22"/>
        <v>A</v>
      </c>
      <c r="N1467" s="21">
        <f>IF(VALUE(Tabela813[[#This Row],[RED]]) &gt; 0,1,0) + IF(VALUE(J1467)&gt;0,8,IF(VALUE(I1467)&gt;0,7,IF(VALUE(H1467)&gt;0,6,IF(VALUE(G1467)&gt;0,5,IF(VALUE(F1467)&gt;0,4,IF(VALUE(E1467)&gt;0,3,IF(VALUE(D1467)&gt;0,2,1)))))))</f>
        <v>7</v>
      </c>
      <c r="O1467" s="26" t="s">
        <v>51</v>
      </c>
      <c r="P1467" s="1" t="s">
        <v>594</v>
      </c>
      <c r="Q1467" s="1"/>
      <c r="R1467" s="21"/>
      <c r="S1467" s="7" t="str">
        <f>Tabela813[[#This Row],[NR]]&amp;" - "&amp;Tabela813[[#This Row],[Especificação]]</f>
        <v>1.9.9.9.01.0.6.00 - Aportes Periódicos para Amortização de Déficit Atuarial do Regimes Próprios de Previdência e Sistema de Proteção Social - Juros de Mora</v>
      </c>
      <c r="T1467" s="7" t="str">
        <f>Tabela813[[#This Row],[NR]]&amp;" - "&amp;Tabela813[[#This Row],[Especificação]]</f>
        <v>1.9.9.9.01.0.6.00 - Aportes Periódicos para Amortização de Déficit Atuarial do Regimes Próprios de Previdência e Sistema de Proteção Social - Juros de Mora</v>
      </c>
      <c r="U1467" s="7" t="str">
        <f>Tabela813[[#This Row],[NR]]&amp; " - "&amp;Tabela813[[#This Row],[Especificação]]</f>
        <v>1.9.9.9.01.0.6.00 - Aportes Periódicos para Amortização de Déficit Atuarial do Regimes Próprios de Previdência e Sistema de Proteção Social - Juros de Mora</v>
      </c>
    </row>
    <row r="1468" spans="1:21" ht="30" x14ac:dyDescent="0.25">
      <c r="A1468" s="84"/>
      <c r="B1468" s="73"/>
      <c r="C1468" s="26" t="s">
        <v>1558</v>
      </c>
      <c r="D1468" s="26" t="s">
        <v>1570</v>
      </c>
      <c r="E1468" s="26" t="s">
        <v>1570</v>
      </c>
      <c r="F1468" s="26" t="s">
        <v>1570</v>
      </c>
      <c r="G1468" s="26" t="s">
        <v>1571</v>
      </c>
      <c r="H1468" s="26" t="s">
        <v>1561</v>
      </c>
      <c r="I1468" s="26" t="s">
        <v>1561</v>
      </c>
      <c r="J1468" s="26" t="s">
        <v>1564</v>
      </c>
      <c r="K1468" s="21" t="str">
        <f>IF(Tabela813[[#This Row],[C]]&lt;&gt;"",IF(Tabela813[[#This Row],[RED]]&lt;&gt;"",(Tabela813[[#This Row],[RED]] &amp; "."),"") &amp; CONCATENATE(Tabela813[[#This Row],[C]],".",Tabela813[[#This Row],[O]],".",Tabela813[[#This Row],[E]],".",Tabela813[[#This Row],[D1]],".",Tabela813[[#This Row],[D2]],".",Tabela813[[#This Row],[D3]],".",Tabela813[[#This Row],[T]],".",Tabela813[[#This Row],[D4]]),"")</f>
        <v>1.9.9.9.03.0.0.00</v>
      </c>
      <c r="L1468" s="1" t="s">
        <v>6757</v>
      </c>
      <c r="M1468" s="21" t="str">
        <f t="shared" si="22"/>
        <v>S</v>
      </c>
      <c r="N1468" s="21">
        <f>IF(VALUE(Tabela813[[#This Row],[RED]]) &gt; 0,1,0) + IF(VALUE(J1468)&gt;0,8,IF(VALUE(I1468)&gt;0,7,IF(VALUE(H1468)&gt;0,6,IF(VALUE(G1468)&gt;0,5,IF(VALUE(F1468)&gt;0,4,IF(VALUE(E1468)&gt;0,3,IF(VALUE(D1468)&gt;0,2,1)))))))</f>
        <v>5</v>
      </c>
      <c r="O1468" s="26" t="s">
        <v>51</v>
      </c>
      <c r="P1468" s="1" t="s">
        <v>4729</v>
      </c>
      <c r="Q1468" s="1" t="s">
        <v>4718</v>
      </c>
      <c r="R1468" s="21" t="s">
        <v>79</v>
      </c>
      <c r="S1468" s="7" t="str">
        <f>Tabela813[[#This Row],[NR]]&amp;" - "&amp;Tabela813[[#This Row],[Especificação]]</f>
        <v>1.9.9.9.03.0.0.00 - Compensações Financeiras Entre Os Regimes de Previdência</v>
      </c>
      <c r="T1468" s="7" t="str">
        <f>Tabela813[[#This Row],[NR]]&amp;" - "&amp;Tabela813[[#This Row],[Especificação]]</f>
        <v>1.9.9.9.03.0.0.00 - Compensações Financeiras Entre Os Regimes de Previdência</v>
      </c>
      <c r="U1468" s="7" t="str">
        <f>Tabela813[[#This Row],[NR]]&amp; " - "&amp;Tabela813[[#This Row],[Especificação]]</f>
        <v>1.9.9.9.03.0.0.00 - Compensações Financeiras Entre Os Regimes de Previdência</v>
      </c>
    </row>
    <row r="1469" spans="1:21" ht="30" x14ac:dyDescent="0.25">
      <c r="A1469" s="84"/>
      <c r="B1469" s="73"/>
      <c r="C1469" s="26" t="s">
        <v>1558</v>
      </c>
      <c r="D1469" s="26" t="s">
        <v>1570</v>
      </c>
      <c r="E1469" s="26" t="s">
        <v>1570</v>
      </c>
      <c r="F1469" s="26" t="s">
        <v>1570</v>
      </c>
      <c r="G1469" s="26" t="s">
        <v>1571</v>
      </c>
      <c r="H1469" s="26" t="s">
        <v>1561</v>
      </c>
      <c r="I1469" s="26" t="s">
        <v>1558</v>
      </c>
      <c r="J1469" s="26" t="s">
        <v>1564</v>
      </c>
      <c r="K1469" s="21" t="str">
        <f>IF(Tabela813[[#This Row],[C]]&lt;&gt;"",IF(Tabela813[[#This Row],[RED]]&lt;&gt;"",(Tabela813[[#This Row],[RED]] &amp; "."),"") &amp; CONCATENATE(Tabela813[[#This Row],[C]],".",Tabela813[[#This Row],[O]],".",Tabela813[[#This Row],[E]],".",Tabela813[[#This Row],[D1]],".",Tabela813[[#This Row],[D2]],".",Tabela813[[#This Row],[D3]],".",Tabela813[[#This Row],[T]],".",Tabela813[[#This Row],[D4]]),"")</f>
        <v>1.9.9.9.03.0.1.00</v>
      </c>
      <c r="L1469" s="1" t="s">
        <v>6758</v>
      </c>
      <c r="M1469" s="21" t="str">
        <f t="shared" si="22"/>
        <v>A</v>
      </c>
      <c r="N1469" s="21">
        <f>IF(VALUE(Tabela813[[#This Row],[RED]]) &gt; 0,1,0) + IF(VALUE(J1469)&gt;0,8,IF(VALUE(I1469)&gt;0,7,IF(VALUE(H1469)&gt;0,6,IF(VALUE(G1469)&gt;0,5,IF(VALUE(F1469)&gt;0,4,IF(VALUE(E1469)&gt;0,3,IF(VALUE(D1469)&gt;0,2,1)))))))</f>
        <v>7</v>
      </c>
      <c r="O1469" s="26" t="s">
        <v>51</v>
      </c>
      <c r="P1469" s="1" t="s">
        <v>4729</v>
      </c>
      <c r="Q1469" s="1" t="s">
        <v>4718</v>
      </c>
      <c r="R1469" s="21" t="s">
        <v>79</v>
      </c>
      <c r="S1469" s="7" t="str">
        <f>Tabela813[[#This Row],[NR]]&amp;" - "&amp;Tabela813[[#This Row],[Especificação]]</f>
        <v>1.9.9.9.03.0.1.00 - Compensações Financeiras Entre Os Regimes de Previdência - Principal</v>
      </c>
      <c r="T1469" s="7" t="str">
        <f>Tabela813[[#This Row],[NR]]&amp;" - "&amp;Tabela813[[#This Row],[Especificação]]</f>
        <v>1.9.9.9.03.0.1.00 - Compensações Financeiras Entre Os Regimes de Previdência - Principal</v>
      </c>
      <c r="U1469" s="7" t="str">
        <f>Tabela813[[#This Row],[NR]]&amp; " - "&amp;Tabela813[[#This Row],[Especificação]]</f>
        <v>1.9.9.9.03.0.1.00 - Compensações Financeiras Entre Os Regimes de Previdência - Principal</v>
      </c>
    </row>
    <row r="1470" spans="1:21" ht="30" x14ac:dyDescent="0.25">
      <c r="A1470" s="84"/>
      <c r="B1470" s="73"/>
      <c r="C1470" s="26" t="s">
        <v>1558</v>
      </c>
      <c r="D1470" s="26" t="s">
        <v>1570</v>
      </c>
      <c r="E1470" s="26" t="s">
        <v>1570</v>
      </c>
      <c r="F1470" s="26" t="s">
        <v>1570</v>
      </c>
      <c r="G1470" s="26" t="s">
        <v>1571</v>
      </c>
      <c r="H1470" s="26" t="s">
        <v>1561</v>
      </c>
      <c r="I1470" s="26" t="s">
        <v>1567</v>
      </c>
      <c r="J1470" s="26" t="s">
        <v>1564</v>
      </c>
      <c r="K1470" s="21" t="str">
        <f>IF(Tabela813[[#This Row],[C]]&lt;&gt;"",IF(Tabela813[[#This Row],[RED]]&lt;&gt;"",(Tabela813[[#This Row],[RED]] &amp; "."),"") &amp; CONCATENATE(Tabela813[[#This Row],[C]],".",Tabela813[[#This Row],[O]],".",Tabela813[[#This Row],[E]],".",Tabela813[[#This Row],[D1]],".",Tabela813[[#This Row],[D2]],".",Tabela813[[#This Row],[D3]],".",Tabela813[[#This Row],[T]],".",Tabela813[[#This Row],[D4]]),"")</f>
        <v>1.9.9.9.03.0.2.00</v>
      </c>
      <c r="L1470" s="1" t="s">
        <v>6759</v>
      </c>
      <c r="M1470" s="21" t="str">
        <f t="shared" si="22"/>
        <v>A</v>
      </c>
      <c r="N1470" s="21">
        <f>IF(VALUE(Tabela813[[#This Row],[RED]]) &gt; 0,1,0) + IF(VALUE(J1470)&gt;0,8,IF(VALUE(I1470)&gt;0,7,IF(VALUE(H1470)&gt;0,6,IF(VALUE(G1470)&gt;0,5,IF(VALUE(F1470)&gt;0,4,IF(VALUE(E1470)&gt;0,3,IF(VALUE(D1470)&gt;0,2,1)))))))</f>
        <v>7</v>
      </c>
      <c r="O1470" s="26" t="s">
        <v>51</v>
      </c>
      <c r="P1470" s="1" t="s">
        <v>4729</v>
      </c>
      <c r="Q1470" s="1" t="s">
        <v>4718</v>
      </c>
      <c r="R1470" s="21" t="s">
        <v>79</v>
      </c>
      <c r="S1470" s="7" t="str">
        <f>Tabela813[[#This Row],[NR]]&amp;" - "&amp;Tabela813[[#This Row],[Especificação]]</f>
        <v>1.9.9.9.03.0.2.00 - Compensações Financeiras Entre Os Regimes de Previdência - Multas e Juros de Mora</v>
      </c>
      <c r="T1470" s="7" t="str">
        <f>Tabela813[[#This Row],[NR]]&amp;" - "&amp;Tabela813[[#This Row],[Especificação]]</f>
        <v>1.9.9.9.03.0.2.00 - Compensações Financeiras Entre Os Regimes de Previdência - Multas e Juros de Mora</v>
      </c>
      <c r="U1470" s="7" t="str">
        <f>Tabela813[[#This Row],[NR]]&amp; " - "&amp;Tabela813[[#This Row],[Especificação]]</f>
        <v>1.9.9.9.03.0.2.00 - Compensações Financeiras Entre Os Regimes de Previdência - Multas e Juros de Mora</v>
      </c>
    </row>
    <row r="1471" spans="1:21" ht="30" x14ac:dyDescent="0.25">
      <c r="A1471" s="84"/>
      <c r="B1471" s="73"/>
      <c r="C1471" s="26" t="s">
        <v>1558</v>
      </c>
      <c r="D1471" s="26" t="s">
        <v>1570</v>
      </c>
      <c r="E1471" s="26" t="s">
        <v>1570</v>
      </c>
      <c r="F1471" s="26" t="s">
        <v>1570</v>
      </c>
      <c r="G1471" s="26" t="s">
        <v>1571</v>
      </c>
      <c r="H1471" s="26" t="s">
        <v>1561</v>
      </c>
      <c r="I1471" s="26" t="s">
        <v>1559</v>
      </c>
      <c r="J1471" s="26" t="s">
        <v>1564</v>
      </c>
      <c r="K1471" s="21" t="str">
        <f>IF(Tabela813[[#This Row],[C]]&lt;&gt;"",IF(Tabela813[[#This Row],[RED]]&lt;&gt;"",(Tabela813[[#This Row],[RED]] &amp; "."),"") &amp; CONCATENATE(Tabela813[[#This Row],[C]],".",Tabela813[[#This Row],[O]],".",Tabela813[[#This Row],[E]],".",Tabela813[[#This Row],[D1]],".",Tabela813[[#This Row],[D2]],".",Tabela813[[#This Row],[D3]],".",Tabela813[[#This Row],[T]],".",Tabela813[[#This Row],[D4]]),"")</f>
        <v>1.9.9.9.03.0.3.00</v>
      </c>
      <c r="L1471" s="27" t="s">
        <v>6760</v>
      </c>
      <c r="M1471" s="21" t="str">
        <f t="shared" si="22"/>
        <v>A</v>
      </c>
      <c r="N1471" s="21">
        <f>IF(VALUE(Tabela813[[#This Row],[RED]]) &gt; 0,1,0) + IF(VALUE(J1471)&gt;0,8,IF(VALUE(I1471)&gt;0,7,IF(VALUE(H1471)&gt;0,6,IF(VALUE(G1471)&gt;0,5,IF(VALUE(F1471)&gt;0,4,IF(VALUE(E1471)&gt;0,3,IF(VALUE(D1471)&gt;0,2,1)))))))</f>
        <v>7</v>
      </c>
      <c r="O1471" s="26" t="s">
        <v>51</v>
      </c>
      <c r="P1471" s="1" t="s">
        <v>4729</v>
      </c>
      <c r="Q1471" s="1" t="s">
        <v>4718</v>
      </c>
      <c r="R1471" s="21" t="s">
        <v>79</v>
      </c>
      <c r="S1471" s="7" t="str">
        <f>Tabela813[[#This Row],[NR]]&amp;" - "&amp;Tabela813[[#This Row],[Especificação]]</f>
        <v>1.9.9.9.03.0.3.00 - Compensações Financeiras Entre Os Regimes de Previdência - Dívida Ativa</v>
      </c>
      <c r="T1471" s="7" t="str">
        <f>Tabela813[[#This Row],[NR]]&amp;" - "&amp;Tabela813[[#This Row],[Especificação]]</f>
        <v>1.9.9.9.03.0.3.00 - Compensações Financeiras Entre Os Regimes de Previdência - Dívida Ativa</v>
      </c>
      <c r="U1471" s="7" t="str">
        <f>Tabela813[[#This Row],[NR]]&amp; " - "&amp;Tabela813[[#This Row],[Especificação]]</f>
        <v>1.9.9.9.03.0.3.00 - Compensações Financeiras Entre Os Regimes de Previdência - Dívida Ativa</v>
      </c>
    </row>
    <row r="1472" spans="1:21" ht="30" x14ac:dyDescent="0.25">
      <c r="A1472" s="84"/>
      <c r="B1472" s="73"/>
      <c r="C1472" s="40" t="s">
        <v>1558</v>
      </c>
      <c r="D1472" s="40" t="s">
        <v>1570</v>
      </c>
      <c r="E1472" s="40" t="s">
        <v>1570</v>
      </c>
      <c r="F1472" s="40" t="s">
        <v>1570</v>
      </c>
      <c r="G1472" s="40" t="s">
        <v>1571</v>
      </c>
      <c r="H1472" s="40" t="s">
        <v>1561</v>
      </c>
      <c r="I1472" s="40" t="s">
        <v>1568</v>
      </c>
      <c r="J1472" s="40" t="s">
        <v>1564</v>
      </c>
      <c r="K1472" s="21" t="str">
        <f>IF(Tabela813[[#This Row],[C]]&lt;&gt;"",IF(Tabela813[[#This Row],[RED]]&lt;&gt;"",(Tabela813[[#This Row],[RED]] &amp; "."),"") &amp; CONCATENATE(Tabela813[[#This Row],[C]],".",Tabela813[[#This Row],[O]],".",Tabela813[[#This Row],[E]],".",Tabela813[[#This Row],[D1]],".",Tabela813[[#This Row],[D2]],".",Tabela813[[#This Row],[D3]],".",Tabela813[[#This Row],[T]],".",Tabela813[[#This Row],[D4]]),"")</f>
        <v>1.9.9.9.03.0.4.00</v>
      </c>
      <c r="L1472" s="15" t="s">
        <v>6761</v>
      </c>
      <c r="M1472" s="21" t="str">
        <f t="shared" si="22"/>
        <v>A</v>
      </c>
      <c r="N1472" s="21">
        <f>IF(VALUE(Tabela813[[#This Row],[RED]]) &gt; 0,1,0) + IF(VALUE(J1472)&gt;0,8,IF(VALUE(I1472)&gt;0,7,IF(VALUE(H1472)&gt;0,6,IF(VALUE(G1472)&gt;0,5,IF(VALUE(F1472)&gt;0,4,IF(VALUE(E1472)&gt;0,3,IF(VALUE(D1472)&gt;0,2,1)))))))</f>
        <v>7</v>
      </c>
      <c r="O1472" s="21" t="s">
        <v>51</v>
      </c>
      <c r="P1472" s="1" t="s">
        <v>4729</v>
      </c>
      <c r="Q1472" s="1" t="s">
        <v>4718</v>
      </c>
      <c r="R1472" s="21" t="s">
        <v>79</v>
      </c>
      <c r="S1472" s="7" t="str">
        <f>Tabela813[[#This Row],[NR]]&amp;" - "&amp;Tabela813[[#This Row],[Especificação]]</f>
        <v>1.9.9.9.03.0.4.00 - Compensações Financeiras Entre Os Regimes de Previdência - Dívida Ativa - Multas e Juros de Mora da Dívida Ativa</v>
      </c>
      <c r="T1472" s="7" t="str">
        <f>Tabela813[[#This Row],[NR]]&amp;" - "&amp;Tabela813[[#This Row],[Especificação]]</f>
        <v>1.9.9.9.03.0.4.00 - Compensações Financeiras Entre Os Regimes de Previdência - Dívida Ativa - Multas e Juros de Mora da Dívida Ativa</v>
      </c>
      <c r="U1472" s="7" t="str">
        <f>Tabela813[[#This Row],[NR]]&amp; " - "&amp;Tabela813[[#This Row],[Especificação]]</f>
        <v>1.9.9.9.03.0.4.00 - Compensações Financeiras Entre Os Regimes de Previdência - Dívida Ativa - Multas e Juros de Mora da Dívida Ativa</v>
      </c>
    </row>
    <row r="1473" spans="1:21" ht="30" x14ac:dyDescent="0.25">
      <c r="A1473" s="84"/>
      <c r="B1473" s="73"/>
      <c r="C1473" s="26" t="s">
        <v>1558</v>
      </c>
      <c r="D1473" s="26" t="s">
        <v>1570</v>
      </c>
      <c r="E1473" s="26" t="s">
        <v>1570</v>
      </c>
      <c r="F1473" s="26" t="s">
        <v>1570</v>
      </c>
      <c r="G1473" s="26" t="s">
        <v>1571</v>
      </c>
      <c r="H1473" s="26" t="s">
        <v>1561</v>
      </c>
      <c r="I1473" s="26" t="s">
        <v>1569</v>
      </c>
      <c r="J1473" s="26" t="s">
        <v>1564</v>
      </c>
      <c r="K1473" s="21" t="str">
        <f>IF(Tabela813[[#This Row],[C]]&lt;&gt;"",IF(Tabela813[[#This Row],[RED]]&lt;&gt;"",(Tabela813[[#This Row],[RED]] &amp; "."),"") &amp; CONCATENATE(Tabela813[[#This Row],[C]],".",Tabela813[[#This Row],[O]],".",Tabela813[[#This Row],[E]],".",Tabela813[[#This Row],[D1]],".",Tabela813[[#This Row],[D2]],".",Tabela813[[#This Row],[D3]],".",Tabela813[[#This Row],[T]],".",Tabela813[[#This Row],[D4]]),"")</f>
        <v>1.9.9.9.03.0.5.00</v>
      </c>
      <c r="L1473" s="1" t="s">
        <v>6762</v>
      </c>
      <c r="M1473" s="21" t="str">
        <f t="shared" si="22"/>
        <v>A</v>
      </c>
      <c r="N1473" s="21">
        <f>IF(VALUE(Tabela813[[#This Row],[RED]]) &gt; 0,1,0) + IF(VALUE(J1473)&gt;0,8,IF(VALUE(I1473)&gt;0,7,IF(VALUE(H1473)&gt;0,6,IF(VALUE(G1473)&gt;0,5,IF(VALUE(F1473)&gt;0,4,IF(VALUE(E1473)&gt;0,3,IF(VALUE(D1473)&gt;0,2,1)))))))</f>
        <v>7</v>
      </c>
      <c r="O1473" s="21" t="s">
        <v>51</v>
      </c>
      <c r="P1473" s="1" t="s">
        <v>4729</v>
      </c>
      <c r="Q1473" s="1" t="s">
        <v>4718</v>
      </c>
      <c r="R1473" s="21" t="s">
        <v>79</v>
      </c>
      <c r="S1473" s="7" t="str">
        <f>Tabela813[[#This Row],[NR]]&amp;" - "&amp;Tabela813[[#This Row],[Especificação]]</f>
        <v>1.9.9.9.03.0.5.00 - Compensações Financeiras Entre Os Regimes de Previdência - Multas</v>
      </c>
      <c r="T1473" s="7" t="str">
        <f>Tabela813[[#This Row],[NR]]&amp;" - "&amp;Tabela813[[#This Row],[Especificação]]</f>
        <v>1.9.9.9.03.0.5.00 - Compensações Financeiras Entre Os Regimes de Previdência - Multas</v>
      </c>
      <c r="U1473" s="7" t="str">
        <f>Tabela813[[#This Row],[NR]]&amp; " - "&amp;Tabela813[[#This Row],[Especificação]]</f>
        <v>1.9.9.9.03.0.5.00 - Compensações Financeiras Entre Os Regimes de Previdência - Multas</v>
      </c>
    </row>
    <row r="1474" spans="1:21" ht="30" x14ac:dyDescent="0.25">
      <c r="A1474" s="84"/>
      <c r="B1474" s="73"/>
      <c r="C1474" s="26" t="s">
        <v>1558</v>
      </c>
      <c r="D1474" s="26" t="s">
        <v>1570</v>
      </c>
      <c r="E1474" s="26" t="s">
        <v>1570</v>
      </c>
      <c r="F1474" s="26" t="s">
        <v>1570</v>
      </c>
      <c r="G1474" s="26" t="s">
        <v>1571</v>
      </c>
      <c r="H1474" s="26" t="s">
        <v>1561</v>
      </c>
      <c r="I1474" s="26" t="s">
        <v>1563</v>
      </c>
      <c r="J1474" s="26" t="s">
        <v>1564</v>
      </c>
      <c r="K1474" s="21" t="str">
        <f>IF(Tabela813[[#This Row],[C]]&lt;&gt;"",IF(Tabela813[[#This Row],[RED]]&lt;&gt;"",(Tabela813[[#This Row],[RED]] &amp; "."),"") &amp; CONCATENATE(Tabela813[[#This Row],[C]],".",Tabela813[[#This Row],[O]],".",Tabela813[[#This Row],[E]],".",Tabela813[[#This Row],[D1]],".",Tabela813[[#This Row],[D2]],".",Tabela813[[#This Row],[D3]],".",Tabela813[[#This Row],[T]],".",Tabela813[[#This Row],[D4]]),"")</f>
        <v>1.9.9.9.03.0.6.00</v>
      </c>
      <c r="L1474" s="1" t="s">
        <v>6763</v>
      </c>
      <c r="M1474" s="21" t="str">
        <f t="shared" si="22"/>
        <v>A</v>
      </c>
      <c r="N1474" s="21">
        <f>IF(VALUE(Tabela813[[#This Row],[RED]]) &gt; 0,1,0) + IF(VALUE(J1474)&gt;0,8,IF(VALUE(I1474)&gt;0,7,IF(VALUE(H1474)&gt;0,6,IF(VALUE(G1474)&gt;0,5,IF(VALUE(F1474)&gt;0,4,IF(VALUE(E1474)&gt;0,3,IF(VALUE(D1474)&gt;0,2,1)))))))</f>
        <v>7</v>
      </c>
      <c r="O1474" s="21" t="s">
        <v>51</v>
      </c>
      <c r="P1474" s="1" t="s">
        <v>4729</v>
      </c>
      <c r="Q1474" s="1" t="s">
        <v>4718</v>
      </c>
      <c r="R1474" s="21" t="s">
        <v>79</v>
      </c>
      <c r="S1474" s="7" t="str">
        <f>Tabela813[[#This Row],[NR]]&amp;" - "&amp;Tabela813[[#This Row],[Especificação]]</f>
        <v>1.9.9.9.03.0.6.00 - Compensações Financeiras Entre Os Regimes de Previdência - Juros de Mora</v>
      </c>
      <c r="T1474" s="7" t="str">
        <f>Tabela813[[#This Row],[NR]]&amp;" - "&amp;Tabela813[[#This Row],[Especificação]]</f>
        <v>1.9.9.9.03.0.6.00 - Compensações Financeiras Entre Os Regimes de Previdência - Juros de Mora</v>
      </c>
      <c r="U1474" s="7" t="str">
        <f>Tabela813[[#This Row],[NR]]&amp; " - "&amp;Tabela813[[#This Row],[Especificação]]</f>
        <v>1.9.9.9.03.0.6.00 - Compensações Financeiras Entre Os Regimes de Previdência - Juros de Mora</v>
      </c>
    </row>
    <row r="1475" spans="1:21" ht="30" x14ac:dyDescent="0.25">
      <c r="A1475" s="84"/>
      <c r="B1475" s="73"/>
      <c r="C1475" s="26" t="s">
        <v>1558</v>
      </c>
      <c r="D1475" s="26" t="s">
        <v>1570</v>
      </c>
      <c r="E1475" s="26" t="s">
        <v>1570</v>
      </c>
      <c r="F1475" s="26" t="s">
        <v>1570</v>
      </c>
      <c r="G1475" s="26" t="s">
        <v>1571</v>
      </c>
      <c r="H1475" s="26" t="s">
        <v>1561</v>
      </c>
      <c r="I1475" s="26" t="s">
        <v>1565</v>
      </c>
      <c r="J1475" s="26" t="s">
        <v>1564</v>
      </c>
      <c r="K1475" s="21" t="str">
        <f>IF(Tabela813[[#This Row],[C]]&lt;&gt;"",IF(Tabela813[[#This Row],[RED]]&lt;&gt;"",(Tabela813[[#This Row],[RED]] &amp; "."),"") &amp; CONCATENATE(Tabela813[[#This Row],[C]],".",Tabela813[[#This Row],[O]],".",Tabela813[[#This Row],[E]],".",Tabela813[[#This Row],[D1]],".",Tabela813[[#This Row],[D2]],".",Tabela813[[#This Row],[D3]],".",Tabela813[[#This Row],[T]],".",Tabela813[[#This Row],[D4]]),"")</f>
        <v>1.9.9.9.03.0.7.00</v>
      </c>
      <c r="L1475" s="1" t="s">
        <v>6764</v>
      </c>
      <c r="M1475" s="21" t="str">
        <f t="shared" si="22"/>
        <v>A</v>
      </c>
      <c r="N1475" s="21">
        <f>IF(VALUE(Tabela813[[#This Row],[RED]]) &gt; 0,1,0) + IF(VALUE(J1475)&gt;0,8,IF(VALUE(I1475)&gt;0,7,IF(VALUE(H1475)&gt;0,6,IF(VALUE(G1475)&gt;0,5,IF(VALUE(F1475)&gt;0,4,IF(VALUE(E1475)&gt;0,3,IF(VALUE(D1475)&gt;0,2,1)))))))</f>
        <v>7</v>
      </c>
      <c r="O1475" s="21" t="s">
        <v>51</v>
      </c>
      <c r="P1475" s="1" t="s">
        <v>4729</v>
      </c>
      <c r="Q1475" s="1" t="s">
        <v>4718</v>
      </c>
      <c r="R1475" s="21" t="s">
        <v>79</v>
      </c>
      <c r="S1475" s="7" t="str">
        <f>Tabela813[[#This Row],[NR]]&amp;" - "&amp;Tabela813[[#This Row],[Especificação]]</f>
        <v>1.9.9.9.03.0.7.00 - Compensações Financeiras Entre Os Regimes de Previdência - Dívida Ativa - Multas da Dívida Ativa</v>
      </c>
      <c r="T1475" s="7" t="str">
        <f>Tabela813[[#This Row],[NR]]&amp;" - "&amp;Tabela813[[#This Row],[Especificação]]</f>
        <v>1.9.9.9.03.0.7.00 - Compensações Financeiras Entre Os Regimes de Previdência - Dívida Ativa - Multas da Dívida Ativa</v>
      </c>
      <c r="U1475" s="7" t="str">
        <f>Tabela813[[#This Row],[NR]]&amp; " - "&amp;Tabela813[[#This Row],[Especificação]]</f>
        <v>1.9.9.9.03.0.7.00 - Compensações Financeiras Entre Os Regimes de Previdência - Dívida Ativa - Multas da Dívida Ativa</v>
      </c>
    </row>
    <row r="1476" spans="1:21" ht="30" x14ac:dyDescent="0.25">
      <c r="A1476" s="84"/>
      <c r="B1476" s="73"/>
      <c r="C1476" s="26" t="s">
        <v>1558</v>
      </c>
      <c r="D1476" s="26" t="s">
        <v>1570</v>
      </c>
      <c r="E1476" s="26" t="s">
        <v>1570</v>
      </c>
      <c r="F1476" s="26" t="s">
        <v>1570</v>
      </c>
      <c r="G1476" s="26" t="s">
        <v>1571</v>
      </c>
      <c r="H1476" s="26" t="s">
        <v>1561</v>
      </c>
      <c r="I1476" s="26" t="s">
        <v>1566</v>
      </c>
      <c r="J1476" s="26" t="s">
        <v>1564</v>
      </c>
      <c r="K1476" s="21" t="str">
        <f>IF(Tabela813[[#This Row],[C]]&lt;&gt;"",IF(Tabela813[[#This Row],[RED]]&lt;&gt;"",(Tabela813[[#This Row],[RED]] &amp; "."),"") &amp; CONCATENATE(Tabela813[[#This Row],[C]],".",Tabela813[[#This Row],[O]],".",Tabela813[[#This Row],[E]],".",Tabela813[[#This Row],[D1]],".",Tabela813[[#This Row],[D2]],".",Tabela813[[#This Row],[D3]],".",Tabela813[[#This Row],[T]],".",Tabela813[[#This Row],[D4]]),"")</f>
        <v>1.9.9.9.03.0.8.00</v>
      </c>
      <c r="L1476" s="1" t="s">
        <v>6765</v>
      </c>
      <c r="M1476" s="21" t="str">
        <f t="shared" si="22"/>
        <v>A</v>
      </c>
      <c r="N1476" s="21">
        <f>IF(VALUE(Tabela813[[#This Row],[RED]]) &gt; 0,1,0) + IF(VALUE(J1476)&gt;0,8,IF(VALUE(I1476)&gt;0,7,IF(VALUE(H1476)&gt;0,6,IF(VALUE(G1476)&gt;0,5,IF(VALUE(F1476)&gt;0,4,IF(VALUE(E1476)&gt;0,3,IF(VALUE(D1476)&gt;0,2,1)))))))</f>
        <v>7</v>
      </c>
      <c r="O1476" s="21" t="s">
        <v>51</v>
      </c>
      <c r="P1476" s="1" t="s">
        <v>4729</v>
      </c>
      <c r="Q1476" s="1" t="s">
        <v>4718</v>
      </c>
      <c r="R1476" s="21" t="s">
        <v>79</v>
      </c>
      <c r="S1476" s="7" t="str">
        <f>Tabela813[[#This Row],[NR]]&amp;" - "&amp;Tabela813[[#This Row],[Especificação]]</f>
        <v>1.9.9.9.03.0.8.00 - Compensações Financeiras Entre Os Regimes de Previdência - Juros de Mora da Dívida Ativa</v>
      </c>
      <c r="T1476" s="7" t="str">
        <f>Tabela813[[#This Row],[NR]]&amp;" - "&amp;Tabela813[[#This Row],[Especificação]]</f>
        <v>1.9.9.9.03.0.8.00 - Compensações Financeiras Entre Os Regimes de Previdência - Juros de Mora da Dívida Ativa</v>
      </c>
      <c r="U1476" s="7" t="str">
        <f>Tabela813[[#This Row],[NR]]&amp; " - "&amp;Tabela813[[#This Row],[Especificação]]</f>
        <v>1.9.9.9.03.0.8.00 - Compensações Financeiras Entre Os Regimes de Previdência - Juros de Mora da Dívida Ativa</v>
      </c>
    </row>
    <row r="1477" spans="1:21" ht="30" x14ac:dyDescent="0.25">
      <c r="A1477" s="84"/>
      <c r="B1477" s="73"/>
      <c r="C1477" s="26" t="s">
        <v>1558</v>
      </c>
      <c r="D1477" s="26" t="s">
        <v>1570</v>
      </c>
      <c r="E1477" s="26" t="s">
        <v>1570</v>
      </c>
      <c r="F1477" s="26" t="s">
        <v>1570</v>
      </c>
      <c r="G1477" s="26" t="s">
        <v>1575</v>
      </c>
      <c r="H1477" s="26" t="s">
        <v>1561</v>
      </c>
      <c r="I1477" s="26" t="s">
        <v>1561</v>
      </c>
      <c r="J1477" s="26" t="s">
        <v>1564</v>
      </c>
      <c r="K1477" s="21" t="str">
        <f>IF(Tabela813[[#This Row],[C]]&lt;&gt;"",IF(Tabela813[[#This Row],[RED]]&lt;&gt;"",(Tabela813[[#This Row],[RED]] &amp; "."),"") &amp; CONCATENATE(Tabela813[[#This Row],[C]],".",Tabela813[[#This Row],[O]],".",Tabela813[[#This Row],[E]],".",Tabela813[[#This Row],[D1]],".",Tabela813[[#This Row],[D2]],".",Tabela813[[#This Row],[D3]],".",Tabela813[[#This Row],[T]],".",Tabela813[[#This Row],[D4]]),"")</f>
        <v>1.9.9.9.06.0.0.00</v>
      </c>
      <c r="L1477" s="27" t="s">
        <v>595</v>
      </c>
      <c r="M1477" s="21" t="str">
        <f t="shared" si="22"/>
        <v>S</v>
      </c>
      <c r="N1477" s="21">
        <f>IF(VALUE(Tabela813[[#This Row],[RED]]) &gt; 0,1,0) + IF(VALUE(J1477)&gt;0,8,IF(VALUE(I1477)&gt;0,7,IF(VALUE(H1477)&gt;0,6,IF(VALUE(G1477)&gt;0,5,IF(VALUE(F1477)&gt;0,4,IF(VALUE(E1477)&gt;0,3,IF(VALUE(D1477)&gt;0,2,1)))))))</f>
        <v>5</v>
      </c>
      <c r="O1477" s="26" t="s">
        <v>51</v>
      </c>
      <c r="P1477" s="1" t="s">
        <v>596</v>
      </c>
      <c r="Q1477" s="1"/>
      <c r="R1477" s="21"/>
      <c r="S1477" s="7" t="str">
        <f>Tabela813[[#This Row],[NR]]&amp;" - "&amp;Tabela813[[#This Row],[Especificação]]</f>
        <v>1.9.9.9.06.0.0.00 - Contrapartida de Subvenções ou Subsídios</v>
      </c>
      <c r="T1477" s="7" t="str">
        <f>Tabela813[[#This Row],[NR]]&amp;" - "&amp;Tabela813[[#This Row],[Especificação]]</f>
        <v>1.9.9.9.06.0.0.00 - Contrapartida de Subvenções ou Subsídios</v>
      </c>
      <c r="U1477" s="7" t="str">
        <f>Tabela813[[#This Row],[NR]]&amp; " - "&amp;Tabela813[[#This Row],[Especificação]]</f>
        <v>1.9.9.9.06.0.0.00 - Contrapartida de Subvenções ou Subsídios</v>
      </c>
    </row>
    <row r="1478" spans="1:21" ht="30" x14ac:dyDescent="0.25">
      <c r="A1478" s="84"/>
      <c r="B1478" s="73"/>
      <c r="C1478" s="26" t="s">
        <v>1558</v>
      </c>
      <c r="D1478" s="26" t="s">
        <v>1570</v>
      </c>
      <c r="E1478" s="26" t="s">
        <v>1570</v>
      </c>
      <c r="F1478" s="26" t="s">
        <v>1570</v>
      </c>
      <c r="G1478" s="26" t="s">
        <v>1575</v>
      </c>
      <c r="H1478" s="26" t="s">
        <v>1561</v>
      </c>
      <c r="I1478" s="26" t="s">
        <v>1558</v>
      </c>
      <c r="J1478" s="26" t="s">
        <v>1564</v>
      </c>
      <c r="K1478" s="21" t="str">
        <f>IF(Tabela813[[#This Row],[C]]&lt;&gt;"",IF(Tabela813[[#This Row],[RED]]&lt;&gt;"",(Tabela813[[#This Row],[RED]] &amp; "."),"") &amp; CONCATENATE(Tabela813[[#This Row],[C]],".",Tabela813[[#This Row],[O]],".",Tabela813[[#This Row],[E]],".",Tabela813[[#This Row],[D1]],".",Tabela813[[#This Row],[D2]],".",Tabela813[[#This Row],[D3]],".",Tabela813[[#This Row],[T]],".",Tabela813[[#This Row],[D4]]),"")</f>
        <v>1.9.9.9.06.0.1.00</v>
      </c>
      <c r="L1478" s="27" t="s">
        <v>1503</v>
      </c>
      <c r="M1478" s="21" t="str">
        <f t="shared" si="22"/>
        <v>A</v>
      </c>
      <c r="N1478" s="21">
        <f>IF(VALUE(Tabela813[[#This Row],[RED]]) &gt; 0,1,0) + IF(VALUE(J1478)&gt;0,8,IF(VALUE(I1478)&gt;0,7,IF(VALUE(H1478)&gt;0,6,IF(VALUE(G1478)&gt;0,5,IF(VALUE(F1478)&gt;0,4,IF(VALUE(E1478)&gt;0,3,IF(VALUE(D1478)&gt;0,2,1)))))))</f>
        <v>7</v>
      </c>
      <c r="O1478" s="26" t="s">
        <v>51</v>
      </c>
      <c r="P1478" s="1" t="s">
        <v>596</v>
      </c>
      <c r="Q1478" s="1"/>
      <c r="R1478" s="21"/>
      <c r="S1478" s="7" t="str">
        <f>Tabela813[[#This Row],[NR]]&amp;" - "&amp;Tabela813[[#This Row],[Especificação]]</f>
        <v>1.9.9.9.06.0.1.00 - Contrapartida de Subvenções ou Subsídios - Principal</v>
      </c>
      <c r="T1478" s="7" t="str">
        <f>Tabela813[[#This Row],[NR]]&amp;" - "&amp;Tabela813[[#This Row],[Especificação]]</f>
        <v>1.9.9.9.06.0.1.00 - Contrapartida de Subvenções ou Subsídios - Principal</v>
      </c>
      <c r="U1478" s="7" t="str">
        <f>Tabela813[[#This Row],[NR]]&amp; " - "&amp;Tabela813[[#This Row],[Especificação]]</f>
        <v>1.9.9.9.06.0.1.00 - Contrapartida de Subvenções ou Subsídios - Principal</v>
      </c>
    </row>
    <row r="1479" spans="1:21" ht="30" x14ac:dyDescent="0.25">
      <c r="A1479" s="84"/>
      <c r="B1479" s="73"/>
      <c r="C1479" s="26" t="s">
        <v>1558</v>
      </c>
      <c r="D1479" s="26" t="s">
        <v>1570</v>
      </c>
      <c r="E1479" s="26" t="s">
        <v>1570</v>
      </c>
      <c r="F1479" s="26" t="s">
        <v>1570</v>
      </c>
      <c r="G1479" s="26" t="s">
        <v>1575</v>
      </c>
      <c r="H1479" s="26" t="s">
        <v>1561</v>
      </c>
      <c r="I1479" s="26" t="s">
        <v>1567</v>
      </c>
      <c r="J1479" s="26" t="s">
        <v>1564</v>
      </c>
      <c r="K1479" s="21" t="str">
        <f>IF(Tabela813[[#This Row],[C]]&lt;&gt;"",IF(Tabela813[[#This Row],[RED]]&lt;&gt;"",(Tabela813[[#This Row],[RED]] &amp; "."),"") &amp; CONCATENATE(Tabela813[[#This Row],[C]],".",Tabela813[[#This Row],[O]],".",Tabela813[[#This Row],[E]],".",Tabela813[[#This Row],[D1]],".",Tabela813[[#This Row],[D2]],".",Tabela813[[#This Row],[D3]],".",Tabela813[[#This Row],[T]],".",Tabela813[[#This Row],[D4]]),"")</f>
        <v>1.9.9.9.06.0.2.00</v>
      </c>
      <c r="L1479" s="27" t="s">
        <v>3394</v>
      </c>
      <c r="M1479" s="21" t="str">
        <f t="shared" si="22"/>
        <v>A</v>
      </c>
      <c r="N1479" s="21">
        <f>IF(VALUE(Tabela813[[#This Row],[RED]]) &gt; 0,1,0) + IF(VALUE(J1479)&gt;0,8,IF(VALUE(I1479)&gt;0,7,IF(VALUE(H1479)&gt;0,6,IF(VALUE(G1479)&gt;0,5,IF(VALUE(F1479)&gt;0,4,IF(VALUE(E1479)&gt;0,3,IF(VALUE(D1479)&gt;0,2,1)))))))</f>
        <v>7</v>
      </c>
      <c r="O1479" s="26" t="s">
        <v>51</v>
      </c>
      <c r="P1479" s="1" t="s">
        <v>596</v>
      </c>
      <c r="Q1479" s="1"/>
      <c r="R1479" s="21"/>
      <c r="S1479" s="7" t="str">
        <f>Tabela813[[#This Row],[NR]]&amp;" - "&amp;Tabela813[[#This Row],[Especificação]]</f>
        <v>1.9.9.9.06.0.2.00 - Contrapartida de Subvenções ou Subsídios - Multas e Juros de Mora</v>
      </c>
      <c r="T1479" s="7" t="str">
        <f>Tabela813[[#This Row],[NR]]&amp;" - "&amp;Tabela813[[#This Row],[Especificação]]</f>
        <v>1.9.9.9.06.0.2.00 - Contrapartida de Subvenções ou Subsídios - Multas e Juros de Mora</v>
      </c>
      <c r="U1479" s="7" t="str">
        <f>Tabela813[[#This Row],[NR]]&amp; " - "&amp;Tabela813[[#This Row],[Especificação]]</f>
        <v>1.9.9.9.06.0.2.00 - Contrapartida de Subvenções ou Subsídios - Multas e Juros de Mora</v>
      </c>
    </row>
    <row r="1480" spans="1:21" ht="30" x14ac:dyDescent="0.25">
      <c r="A1480" s="84"/>
      <c r="B1480" s="73"/>
      <c r="C1480" s="26" t="s">
        <v>1558</v>
      </c>
      <c r="D1480" s="26" t="s">
        <v>1570</v>
      </c>
      <c r="E1480" s="26" t="s">
        <v>1570</v>
      </c>
      <c r="F1480" s="26" t="s">
        <v>1570</v>
      </c>
      <c r="G1480" s="26" t="s">
        <v>1580</v>
      </c>
      <c r="H1480" s="26" t="s">
        <v>1561</v>
      </c>
      <c r="I1480" s="26" t="s">
        <v>1561</v>
      </c>
      <c r="J1480" s="26" t="s">
        <v>1564</v>
      </c>
      <c r="K1480" s="21" t="str">
        <f>IF(Tabela813[[#This Row],[C]]&lt;&gt;"",IF(Tabela813[[#This Row],[RED]]&lt;&gt;"",(Tabela813[[#This Row],[RED]] &amp; "."),"") &amp; CONCATENATE(Tabela813[[#This Row],[C]],".",Tabela813[[#This Row],[O]],".",Tabela813[[#This Row],[E]],".",Tabela813[[#This Row],[D1]],".",Tabela813[[#This Row],[D2]],".",Tabela813[[#This Row],[D3]],".",Tabela813[[#This Row],[T]],".",Tabela813[[#This Row],[D4]]),"")</f>
        <v>1.9.9.9.12.0.0.00</v>
      </c>
      <c r="L1480" s="27" t="s">
        <v>3919</v>
      </c>
      <c r="M1480" s="21" t="str">
        <f t="shared" si="22"/>
        <v>S</v>
      </c>
      <c r="N1480" s="21">
        <f>IF(VALUE(Tabela813[[#This Row],[RED]]) &gt; 0,1,0) + IF(VALUE(J1480)&gt;0,8,IF(VALUE(I1480)&gt;0,7,IF(VALUE(H1480)&gt;0,6,IF(VALUE(G1480)&gt;0,5,IF(VALUE(F1480)&gt;0,4,IF(VALUE(E1480)&gt;0,3,IF(VALUE(D1480)&gt;0,2,1)))))))</f>
        <v>5</v>
      </c>
      <c r="O1480" s="26" t="s">
        <v>51</v>
      </c>
      <c r="P1480" s="1" t="s">
        <v>597</v>
      </c>
      <c r="Q1480" s="1"/>
      <c r="R1480" s="21"/>
      <c r="S1480" s="7" t="str">
        <f>Tabela813[[#This Row],[NR]]&amp;" - "&amp;Tabela813[[#This Row],[Especificação]]</f>
        <v>1.9.9.9.12.0.0.00 - Encargos Legais Pela Inscrição em Dívida Ativa e Receitas de Ônus de Sucumbência</v>
      </c>
      <c r="T1480" s="7" t="str">
        <f>Tabela813[[#This Row],[NR]]&amp;" - "&amp;Tabela813[[#This Row],[Especificação]]</f>
        <v>1.9.9.9.12.0.0.00 - Encargos Legais Pela Inscrição em Dívida Ativa e Receitas de Ônus de Sucumbência</v>
      </c>
      <c r="U1480" s="7" t="str">
        <f>Tabela813[[#This Row],[NR]]&amp; " - "&amp;Tabela813[[#This Row],[Especificação]]</f>
        <v>1.9.9.9.12.0.0.00 - Encargos Legais Pela Inscrição em Dívida Ativa e Receitas de Ônus de Sucumbência</v>
      </c>
    </row>
    <row r="1481" spans="1:21" ht="30" x14ac:dyDescent="0.25">
      <c r="A1481" s="84"/>
      <c r="B1481" s="73"/>
      <c r="C1481" s="26" t="s">
        <v>1558</v>
      </c>
      <c r="D1481" s="26" t="s">
        <v>1570</v>
      </c>
      <c r="E1481" s="26" t="s">
        <v>1570</v>
      </c>
      <c r="F1481" s="26" t="s">
        <v>1570</v>
      </c>
      <c r="G1481" s="26" t="s">
        <v>1580</v>
      </c>
      <c r="H1481" s="26" t="s">
        <v>1558</v>
      </c>
      <c r="I1481" s="26" t="s">
        <v>1561</v>
      </c>
      <c r="J1481" s="26" t="s">
        <v>1564</v>
      </c>
      <c r="K1481" s="21" t="str">
        <f>IF(Tabela813[[#This Row],[C]]&lt;&gt;"",IF(Tabela813[[#This Row],[RED]]&lt;&gt;"",(Tabela813[[#This Row],[RED]] &amp; "."),"") &amp; CONCATENATE(Tabela813[[#This Row],[C]],".",Tabela813[[#This Row],[O]],".",Tabela813[[#This Row],[E]],".",Tabela813[[#This Row],[D1]],".",Tabela813[[#This Row],[D2]],".",Tabela813[[#This Row],[D3]],".",Tabela813[[#This Row],[T]],".",Tabela813[[#This Row],[D4]]),"")</f>
        <v>1.9.9.9.12.1.0.00</v>
      </c>
      <c r="L1481" s="27" t="s">
        <v>3920</v>
      </c>
      <c r="M1481" s="21" t="str">
        <f t="shared" ref="M1481:M1544" si="23">IF(N1481 &lt; N1482,"S","A")</f>
        <v>S</v>
      </c>
      <c r="N1481" s="21">
        <f>IF(VALUE(Tabela813[[#This Row],[RED]]) &gt; 0,1,0) + IF(VALUE(J1481)&gt;0,8,IF(VALUE(I1481)&gt;0,7,IF(VALUE(H1481)&gt;0,6,IF(VALUE(G1481)&gt;0,5,IF(VALUE(F1481)&gt;0,4,IF(VALUE(E1481)&gt;0,3,IF(VALUE(D1481)&gt;0,2,1)))))))</f>
        <v>6</v>
      </c>
      <c r="O1481" s="26" t="s">
        <v>51</v>
      </c>
      <c r="P1481" s="1" t="s">
        <v>598</v>
      </c>
      <c r="Q1481" s="1"/>
      <c r="R1481" s="21"/>
      <c r="S1481" s="7" t="str">
        <f>Tabela813[[#This Row],[NR]]&amp;" - "&amp;Tabela813[[#This Row],[Especificação]]</f>
        <v>1.9.9.9.12.1.0.00 - Encargos Legais Pela Inscrição em Dívida Ativa</v>
      </c>
      <c r="T1481" s="7" t="str">
        <f>Tabela813[[#This Row],[NR]]&amp;" - "&amp;Tabela813[[#This Row],[Especificação]]</f>
        <v>1.9.9.9.12.1.0.00 - Encargos Legais Pela Inscrição em Dívida Ativa</v>
      </c>
      <c r="U1481" s="7" t="str">
        <f>Tabela813[[#This Row],[NR]]&amp; " - "&amp;Tabela813[[#This Row],[Especificação]]</f>
        <v>1.9.9.9.12.1.0.00 - Encargos Legais Pela Inscrição em Dívida Ativa</v>
      </c>
    </row>
    <row r="1482" spans="1:21" ht="30" x14ac:dyDescent="0.25">
      <c r="A1482" s="84"/>
      <c r="B1482" s="73"/>
      <c r="C1482" s="26" t="s">
        <v>1558</v>
      </c>
      <c r="D1482" s="26" t="s">
        <v>1570</v>
      </c>
      <c r="E1482" s="26" t="s">
        <v>1570</v>
      </c>
      <c r="F1482" s="26" t="s">
        <v>1570</v>
      </c>
      <c r="G1482" s="26" t="s">
        <v>1580</v>
      </c>
      <c r="H1482" s="26" t="s">
        <v>1558</v>
      </c>
      <c r="I1482" s="26" t="s">
        <v>1558</v>
      </c>
      <c r="J1482" s="26" t="s">
        <v>1564</v>
      </c>
      <c r="K1482" s="21" t="str">
        <f>IF(Tabela813[[#This Row],[C]]&lt;&gt;"",IF(Tabela813[[#This Row],[RED]]&lt;&gt;"",(Tabela813[[#This Row],[RED]] &amp; "."),"") &amp; CONCATENATE(Tabela813[[#This Row],[C]],".",Tabela813[[#This Row],[O]],".",Tabela813[[#This Row],[E]],".",Tabela813[[#This Row],[D1]],".",Tabela813[[#This Row],[D2]],".",Tabela813[[#This Row],[D3]],".",Tabela813[[#This Row],[T]],".",Tabela813[[#This Row],[D4]]),"")</f>
        <v>1.9.9.9.12.1.1.00</v>
      </c>
      <c r="L1482" s="27" t="s">
        <v>3921</v>
      </c>
      <c r="M1482" s="21" t="str">
        <f t="shared" si="23"/>
        <v>A</v>
      </c>
      <c r="N1482" s="21">
        <f>IF(VALUE(Tabela813[[#This Row],[RED]]) &gt; 0,1,0) + IF(VALUE(J1482)&gt;0,8,IF(VALUE(I1482)&gt;0,7,IF(VALUE(H1482)&gt;0,6,IF(VALUE(G1482)&gt;0,5,IF(VALUE(F1482)&gt;0,4,IF(VALUE(E1482)&gt;0,3,IF(VALUE(D1482)&gt;0,2,1)))))))</f>
        <v>7</v>
      </c>
      <c r="O1482" s="26" t="s">
        <v>51</v>
      </c>
      <c r="P1482" s="1" t="s">
        <v>598</v>
      </c>
      <c r="Q1482" s="1"/>
      <c r="R1482" s="21"/>
      <c r="S1482" s="7" t="str">
        <f>Tabela813[[#This Row],[NR]]&amp;" - "&amp;Tabela813[[#This Row],[Especificação]]</f>
        <v>1.9.9.9.12.1.1.00 - Encargos Legais Pela Inscrição em Dívida Ativa - Principal</v>
      </c>
      <c r="T1482" s="7" t="str">
        <f>Tabela813[[#This Row],[NR]]&amp;" - "&amp;Tabela813[[#This Row],[Especificação]]</f>
        <v>1.9.9.9.12.1.1.00 - Encargos Legais Pela Inscrição em Dívida Ativa - Principal</v>
      </c>
      <c r="U1482" s="7" t="str">
        <f>Tabela813[[#This Row],[NR]]&amp; " - "&amp;Tabela813[[#This Row],[Especificação]]</f>
        <v>1.9.9.9.12.1.1.00 - Encargos Legais Pela Inscrição em Dívida Ativa - Principal</v>
      </c>
    </row>
    <row r="1483" spans="1:21" ht="30" x14ac:dyDescent="0.25">
      <c r="A1483" s="84"/>
      <c r="B1483" s="73"/>
      <c r="C1483" s="26" t="s">
        <v>1558</v>
      </c>
      <c r="D1483" s="26" t="s">
        <v>1570</v>
      </c>
      <c r="E1483" s="26" t="s">
        <v>1570</v>
      </c>
      <c r="F1483" s="26" t="s">
        <v>1570</v>
      </c>
      <c r="G1483" s="26" t="s">
        <v>1580</v>
      </c>
      <c r="H1483" s="26" t="s">
        <v>1558</v>
      </c>
      <c r="I1483" s="26" t="s">
        <v>1567</v>
      </c>
      <c r="J1483" s="26" t="s">
        <v>1564</v>
      </c>
      <c r="K1483" s="21" t="str">
        <f>IF(Tabela813[[#This Row],[C]]&lt;&gt;"",IF(Tabela813[[#This Row],[RED]]&lt;&gt;"",(Tabela813[[#This Row],[RED]] &amp; "."),"") &amp; CONCATENATE(Tabela813[[#This Row],[C]],".",Tabela813[[#This Row],[O]],".",Tabela813[[#This Row],[E]],".",Tabela813[[#This Row],[D1]],".",Tabela813[[#This Row],[D2]],".",Tabela813[[#This Row],[D3]],".",Tabela813[[#This Row],[T]],".",Tabela813[[#This Row],[D4]]),"")</f>
        <v>1.9.9.9.12.1.2.00</v>
      </c>
      <c r="L1483" s="27" t="s">
        <v>3922</v>
      </c>
      <c r="M1483" s="21" t="str">
        <f t="shared" si="23"/>
        <v>A</v>
      </c>
      <c r="N1483" s="21">
        <f>IF(VALUE(Tabela813[[#This Row],[RED]]) &gt; 0,1,0) + IF(VALUE(J1483)&gt;0,8,IF(VALUE(I1483)&gt;0,7,IF(VALUE(H1483)&gt;0,6,IF(VALUE(G1483)&gt;0,5,IF(VALUE(F1483)&gt;0,4,IF(VALUE(E1483)&gt;0,3,IF(VALUE(D1483)&gt;0,2,1)))))))</f>
        <v>7</v>
      </c>
      <c r="O1483" s="26" t="s">
        <v>51</v>
      </c>
      <c r="P1483" s="1" t="s">
        <v>598</v>
      </c>
      <c r="Q1483" s="1"/>
      <c r="R1483" s="21"/>
      <c r="S1483" s="7" t="str">
        <f>Tabela813[[#This Row],[NR]]&amp;" - "&amp;Tabela813[[#This Row],[Especificação]]</f>
        <v>1.9.9.9.12.1.2.00 - Encargos Legais Pela Inscrição em Dívida Ativa - Multas e Juros de Mora</v>
      </c>
      <c r="T1483" s="7" t="str">
        <f>Tabela813[[#This Row],[NR]]&amp;" - "&amp;Tabela813[[#This Row],[Especificação]]</f>
        <v>1.9.9.9.12.1.2.00 - Encargos Legais Pela Inscrição em Dívida Ativa - Multas e Juros de Mora</v>
      </c>
      <c r="U1483" s="7" t="str">
        <f>Tabela813[[#This Row],[NR]]&amp; " - "&amp;Tabela813[[#This Row],[Especificação]]</f>
        <v>1.9.9.9.12.1.2.00 - Encargos Legais Pela Inscrição em Dívida Ativa - Multas e Juros de Mora</v>
      </c>
    </row>
    <row r="1484" spans="1:21" ht="45" x14ac:dyDescent="0.25">
      <c r="A1484" s="84"/>
      <c r="B1484" s="73"/>
      <c r="C1484" s="26" t="s">
        <v>1558</v>
      </c>
      <c r="D1484" s="26" t="s">
        <v>1570</v>
      </c>
      <c r="E1484" s="26" t="s">
        <v>1570</v>
      </c>
      <c r="F1484" s="26" t="s">
        <v>1570</v>
      </c>
      <c r="G1484" s="26" t="s">
        <v>1580</v>
      </c>
      <c r="H1484" s="26" t="s">
        <v>1567</v>
      </c>
      <c r="I1484" s="26" t="s">
        <v>1561</v>
      </c>
      <c r="J1484" s="26" t="s">
        <v>1564</v>
      </c>
      <c r="K1484" s="21" t="str">
        <f>IF(Tabela813[[#This Row],[C]]&lt;&gt;"",IF(Tabela813[[#This Row],[RED]]&lt;&gt;"",(Tabela813[[#This Row],[RED]] &amp; "."),"") &amp; CONCATENATE(Tabela813[[#This Row],[C]],".",Tabela813[[#This Row],[O]],".",Tabela813[[#This Row],[E]],".",Tabela813[[#This Row],[D1]],".",Tabela813[[#This Row],[D2]],".",Tabela813[[#This Row],[D3]],".",Tabela813[[#This Row],[T]],".",Tabela813[[#This Row],[D4]]),"")</f>
        <v>1.9.9.9.12.2.0.00</v>
      </c>
      <c r="L1484" s="27" t="s">
        <v>599</v>
      </c>
      <c r="M1484" s="21" t="str">
        <f t="shared" si="23"/>
        <v>S</v>
      </c>
      <c r="N1484" s="21">
        <f>IF(VALUE(Tabela813[[#This Row],[RED]]) &gt; 0,1,0) + IF(VALUE(J1484)&gt;0,8,IF(VALUE(I1484)&gt;0,7,IF(VALUE(H1484)&gt;0,6,IF(VALUE(G1484)&gt;0,5,IF(VALUE(F1484)&gt;0,4,IF(VALUE(E1484)&gt;0,3,IF(VALUE(D1484)&gt;0,2,1)))))))</f>
        <v>6</v>
      </c>
      <c r="O1484" s="26" t="s">
        <v>51</v>
      </c>
      <c r="P1484" s="1" t="s">
        <v>600</v>
      </c>
      <c r="Q1484" s="1"/>
      <c r="R1484" s="21"/>
      <c r="S1484" s="7" t="str">
        <f>Tabela813[[#This Row],[NR]]&amp;" - "&amp;Tabela813[[#This Row],[Especificação]]</f>
        <v>1.9.9.9.12.2.0.00 - Ônus de Sucumbência</v>
      </c>
      <c r="T1484" s="7" t="str">
        <f>Tabela813[[#This Row],[NR]]&amp;" - "&amp;Tabela813[[#This Row],[Especificação]]</f>
        <v>1.9.9.9.12.2.0.00 - Ônus de Sucumbência</v>
      </c>
      <c r="U1484" s="7" t="str">
        <f>Tabela813[[#This Row],[NR]]&amp; " - "&amp;Tabela813[[#This Row],[Especificação]]</f>
        <v>1.9.9.9.12.2.0.00 - Ônus de Sucumbência</v>
      </c>
    </row>
    <row r="1485" spans="1:21" ht="45" x14ac:dyDescent="0.25">
      <c r="A1485" s="84"/>
      <c r="B1485" s="73"/>
      <c r="C1485" s="26" t="s">
        <v>1558</v>
      </c>
      <c r="D1485" s="26" t="s">
        <v>1570</v>
      </c>
      <c r="E1485" s="26" t="s">
        <v>1570</v>
      </c>
      <c r="F1485" s="26" t="s">
        <v>1570</v>
      </c>
      <c r="G1485" s="26" t="s">
        <v>1580</v>
      </c>
      <c r="H1485" s="26" t="s">
        <v>1567</v>
      </c>
      <c r="I1485" s="26" t="s">
        <v>1558</v>
      </c>
      <c r="J1485" s="26" t="s">
        <v>1564</v>
      </c>
      <c r="K1485" s="21" t="str">
        <f>IF(Tabela813[[#This Row],[C]]&lt;&gt;"",IF(Tabela813[[#This Row],[RED]]&lt;&gt;"",(Tabela813[[#This Row],[RED]] &amp; "."),"") &amp; CONCATENATE(Tabela813[[#This Row],[C]],".",Tabela813[[#This Row],[O]],".",Tabela813[[#This Row],[E]],".",Tabela813[[#This Row],[D1]],".",Tabela813[[#This Row],[D2]],".",Tabela813[[#This Row],[D3]],".",Tabela813[[#This Row],[T]],".",Tabela813[[#This Row],[D4]]),"")</f>
        <v>1.9.9.9.12.2.1.00</v>
      </c>
      <c r="L1485" s="27" t="s">
        <v>1504</v>
      </c>
      <c r="M1485" s="21" t="str">
        <f t="shared" si="23"/>
        <v>A</v>
      </c>
      <c r="N1485" s="21">
        <f>IF(VALUE(Tabela813[[#This Row],[RED]]) &gt; 0,1,0) + IF(VALUE(J1485)&gt;0,8,IF(VALUE(I1485)&gt;0,7,IF(VALUE(H1485)&gt;0,6,IF(VALUE(G1485)&gt;0,5,IF(VALUE(F1485)&gt;0,4,IF(VALUE(E1485)&gt;0,3,IF(VALUE(D1485)&gt;0,2,1)))))))</f>
        <v>7</v>
      </c>
      <c r="O1485" s="26" t="s">
        <v>51</v>
      </c>
      <c r="P1485" s="1" t="s">
        <v>600</v>
      </c>
      <c r="Q1485" s="1"/>
      <c r="R1485" s="21"/>
      <c r="S1485" s="7" t="str">
        <f>Tabela813[[#This Row],[NR]]&amp;" - "&amp;Tabela813[[#This Row],[Especificação]]</f>
        <v>1.9.9.9.12.2.1.00 - Ônus de Sucumbência - Principal</v>
      </c>
      <c r="T1485" s="7" t="str">
        <f>Tabela813[[#This Row],[NR]]&amp;" - "&amp;Tabela813[[#This Row],[Especificação]]</f>
        <v>1.9.9.9.12.2.1.00 - Ônus de Sucumbência - Principal</v>
      </c>
      <c r="U1485" s="7" t="str">
        <f>Tabela813[[#This Row],[NR]]&amp; " - "&amp;Tabela813[[#This Row],[Especificação]]</f>
        <v>1.9.9.9.12.2.1.00 - Ônus de Sucumbência - Principal</v>
      </c>
    </row>
    <row r="1486" spans="1:21" ht="45" x14ac:dyDescent="0.25">
      <c r="A1486" s="84"/>
      <c r="B1486" s="73"/>
      <c r="C1486" s="26" t="s">
        <v>1558</v>
      </c>
      <c r="D1486" s="26" t="s">
        <v>1570</v>
      </c>
      <c r="E1486" s="26" t="s">
        <v>1570</v>
      </c>
      <c r="F1486" s="26" t="s">
        <v>1570</v>
      </c>
      <c r="G1486" s="26" t="s">
        <v>1580</v>
      </c>
      <c r="H1486" s="26" t="s">
        <v>1567</v>
      </c>
      <c r="I1486" s="26" t="s">
        <v>1567</v>
      </c>
      <c r="J1486" s="26" t="s">
        <v>1564</v>
      </c>
      <c r="K1486" s="21" t="str">
        <f>IF(Tabela813[[#This Row],[C]]&lt;&gt;"",IF(Tabela813[[#This Row],[RED]]&lt;&gt;"",(Tabela813[[#This Row],[RED]] &amp; "."),"") &amp; CONCATENATE(Tabela813[[#This Row],[C]],".",Tabela813[[#This Row],[O]],".",Tabela813[[#This Row],[E]],".",Tabela813[[#This Row],[D1]],".",Tabela813[[#This Row],[D2]],".",Tabela813[[#This Row],[D3]],".",Tabela813[[#This Row],[T]],".",Tabela813[[#This Row],[D4]]),"")</f>
        <v>1.9.9.9.12.2.2.00</v>
      </c>
      <c r="L1486" s="27" t="s">
        <v>3395</v>
      </c>
      <c r="M1486" s="21" t="str">
        <f t="shared" si="23"/>
        <v>A</v>
      </c>
      <c r="N1486" s="21">
        <f>IF(VALUE(Tabela813[[#This Row],[RED]]) &gt; 0,1,0) + IF(VALUE(J1486)&gt;0,8,IF(VALUE(I1486)&gt;0,7,IF(VALUE(H1486)&gt;0,6,IF(VALUE(G1486)&gt;0,5,IF(VALUE(F1486)&gt;0,4,IF(VALUE(E1486)&gt;0,3,IF(VALUE(D1486)&gt;0,2,1)))))))</f>
        <v>7</v>
      </c>
      <c r="O1486" s="26" t="s">
        <v>51</v>
      </c>
      <c r="P1486" s="1" t="s">
        <v>600</v>
      </c>
      <c r="Q1486" s="1"/>
      <c r="R1486" s="21"/>
      <c r="S1486" s="7" t="str">
        <f>Tabela813[[#This Row],[NR]]&amp;" - "&amp;Tabela813[[#This Row],[Especificação]]</f>
        <v>1.9.9.9.12.2.2.00 - Ônus de Sucumbência - Multas e Juros e Mora</v>
      </c>
      <c r="T1486" s="7" t="str">
        <f>Tabela813[[#This Row],[NR]]&amp;" - "&amp;Tabela813[[#This Row],[Especificação]]</f>
        <v>1.9.9.9.12.2.2.00 - Ônus de Sucumbência - Multas e Juros e Mora</v>
      </c>
      <c r="U1486" s="7" t="str">
        <f>Tabela813[[#This Row],[NR]]&amp; " - "&amp;Tabela813[[#This Row],[Especificação]]</f>
        <v>1.9.9.9.12.2.2.00 - Ônus de Sucumbência - Multas e Juros e Mora</v>
      </c>
    </row>
    <row r="1487" spans="1:21" x14ac:dyDescent="0.25">
      <c r="A1487" s="84"/>
      <c r="B1487" s="73"/>
      <c r="C1487" s="26" t="s">
        <v>1558</v>
      </c>
      <c r="D1487" s="26" t="s">
        <v>1570</v>
      </c>
      <c r="E1487" s="26" t="s">
        <v>1570</v>
      </c>
      <c r="F1487" s="26" t="s">
        <v>1570</v>
      </c>
      <c r="G1487" s="26" t="s">
        <v>3396</v>
      </c>
      <c r="H1487" s="26" t="s">
        <v>1561</v>
      </c>
      <c r="I1487" s="26" t="s">
        <v>1561</v>
      </c>
      <c r="J1487" s="26" t="s">
        <v>1564</v>
      </c>
      <c r="K1487" s="21" t="str">
        <f>IF(Tabela813[[#This Row],[C]]&lt;&gt;"",IF(Tabela813[[#This Row],[RED]]&lt;&gt;"",(Tabela813[[#This Row],[RED]] &amp; "."),"") &amp; CONCATENATE(Tabela813[[#This Row],[C]],".",Tabela813[[#This Row],[O]],".",Tabela813[[#This Row],[E]],".",Tabela813[[#This Row],[D1]],".",Tabela813[[#This Row],[D2]],".",Tabela813[[#This Row],[D3]],".",Tabela813[[#This Row],[T]],".",Tabela813[[#This Row],[D4]]),"")</f>
        <v>1.9.9.9.16.0.0.00</v>
      </c>
      <c r="L1487" s="27" t="s">
        <v>601</v>
      </c>
      <c r="M1487" s="21" t="str">
        <f t="shared" si="23"/>
        <v>S</v>
      </c>
      <c r="N1487" s="21">
        <f>IF(VALUE(Tabela813[[#This Row],[RED]]) &gt; 0,1,0) + IF(VALUE(J1487)&gt;0,8,IF(VALUE(I1487)&gt;0,7,IF(VALUE(H1487)&gt;0,6,IF(VALUE(G1487)&gt;0,5,IF(VALUE(F1487)&gt;0,4,IF(VALUE(E1487)&gt;0,3,IF(VALUE(D1487)&gt;0,2,1)))))))</f>
        <v>5</v>
      </c>
      <c r="O1487" s="26" t="s">
        <v>51</v>
      </c>
      <c r="P1487" s="1" t="s">
        <v>602</v>
      </c>
      <c r="Q1487" s="1"/>
      <c r="R1487" s="21"/>
      <c r="S1487" s="7" t="str">
        <f>Tabela813[[#This Row],[NR]]&amp;" - "&amp;Tabela813[[#This Row],[Especificação]]</f>
        <v>1.9.9.9.16.0.0.00 - Títulos Executivos Extrajudiciais</v>
      </c>
      <c r="T1487" s="7" t="str">
        <f>Tabela813[[#This Row],[NR]]&amp;" - "&amp;Tabela813[[#This Row],[Especificação]]</f>
        <v>1.9.9.9.16.0.0.00 - Títulos Executivos Extrajudiciais</v>
      </c>
      <c r="U1487" s="7" t="str">
        <f>Tabela813[[#This Row],[NR]]&amp; " - "&amp;Tabela813[[#This Row],[Especificação]]</f>
        <v>1.9.9.9.16.0.0.00 - Títulos Executivos Extrajudiciais</v>
      </c>
    </row>
    <row r="1488" spans="1:21" x14ac:dyDescent="0.25">
      <c r="A1488" s="84"/>
      <c r="B1488" s="73"/>
      <c r="C1488" s="26" t="s">
        <v>1558</v>
      </c>
      <c r="D1488" s="26" t="s">
        <v>1570</v>
      </c>
      <c r="E1488" s="26" t="s">
        <v>1570</v>
      </c>
      <c r="F1488" s="26" t="s">
        <v>1570</v>
      </c>
      <c r="G1488" s="26" t="s">
        <v>3396</v>
      </c>
      <c r="H1488" s="26" t="s">
        <v>1558</v>
      </c>
      <c r="I1488" s="26" t="s">
        <v>1561</v>
      </c>
      <c r="J1488" s="26" t="s">
        <v>1564</v>
      </c>
      <c r="K1488" s="21" t="str">
        <f>IF(Tabela813[[#This Row],[C]]&lt;&gt;"",IF(Tabela813[[#This Row],[RED]]&lt;&gt;"",(Tabela813[[#This Row],[RED]] &amp; "."),"") &amp; CONCATENATE(Tabela813[[#This Row],[C]],".",Tabela813[[#This Row],[O]],".",Tabela813[[#This Row],[E]],".",Tabela813[[#This Row],[D1]],".",Tabela813[[#This Row],[D2]],".",Tabela813[[#This Row],[D3]],".",Tabela813[[#This Row],[T]],".",Tabela813[[#This Row],[D4]]),"")</f>
        <v>1.9.9.9.16.1.0.00</v>
      </c>
      <c r="L1488" s="27" t="s">
        <v>603</v>
      </c>
      <c r="M1488" s="21" t="str">
        <f t="shared" si="23"/>
        <v>S</v>
      </c>
      <c r="N1488" s="21">
        <f>IF(VALUE(Tabela813[[#This Row],[RED]]) &gt; 0,1,0) + IF(VALUE(J1488)&gt;0,8,IF(VALUE(I1488)&gt;0,7,IF(VALUE(H1488)&gt;0,6,IF(VALUE(G1488)&gt;0,5,IF(VALUE(F1488)&gt;0,4,IF(VALUE(E1488)&gt;0,3,IF(VALUE(D1488)&gt;0,2,1)))))))</f>
        <v>6</v>
      </c>
      <c r="O1488" s="26" t="s">
        <v>51</v>
      </c>
      <c r="P1488" s="1" t="s">
        <v>3139</v>
      </c>
      <c r="Q1488" s="1"/>
      <c r="R1488" s="21"/>
      <c r="S1488" s="7" t="str">
        <f>Tabela813[[#This Row],[NR]]&amp;" - "&amp;Tabela813[[#This Row],[Especificação]]</f>
        <v>1.9.9.9.16.1.0.00 - Termo de Ajustamento de Conduta - TAC</v>
      </c>
      <c r="T1488" s="7" t="str">
        <f>Tabela813[[#This Row],[NR]]&amp;" - "&amp;Tabela813[[#This Row],[Especificação]]</f>
        <v>1.9.9.9.16.1.0.00 - Termo de Ajustamento de Conduta - TAC</v>
      </c>
      <c r="U1488" s="7" t="str">
        <f>Tabela813[[#This Row],[NR]]&amp; " - "&amp;Tabela813[[#This Row],[Especificação]]</f>
        <v>1.9.9.9.16.1.0.00 - Termo de Ajustamento de Conduta - TAC</v>
      </c>
    </row>
    <row r="1489" spans="1:21" x14ac:dyDescent="0.25">
      <c r="A1489" s="84"/>
      <c r="B1489" s="73"/>
      <c r="C1489" s="26" t="s">
        <v>1558</v>
      </c>
      <c r="D1489" s="26" t="s">
        <v>1570</v>
      </c>
      <c r="E1489" s="26" t="s">
        <v>1570</v>
      </c>
      <c r="F1489" s="26" t="s">
        <v>1570</v>
      </c>
      <c r="G1489" s="26" t="s">
        <v>3396</v>
      </c>
      <c r="H1489" s="26" t="s">
        <v>1558</v>
      </c>
      <c r="I1489" s="26" t="s">
        <v>1558</v>
      </c>
      <c r="J1489" s="26" t="s">
        <v>1564</v>
      </c>
      <c r="K1489" s="21" t="str">
        <f>IF(Tabela813[[#This Row],[C]]&lt;&gt;"",IF(Tabela813[[#This Row],[RED]]&lt;&gt;"",(Tabela813[[#This Row],[RED]] &amp; "."),"") &amp; CONCATENATE(Tabela813[[#This Row],[C]],".",Tabela813[[#This Row],[O]],".",Tabela813[[#This Row],[E]],".",Tabela813[[#This Row],[D1]],".",Tabela813[[#This Row],[D2]],".",Tabela813[[#This Row],[D3]],".",Tabela813[[#This Row],[T]],".",Tabela813[[#This Row],[D4]]),"")</f>
        <v>1.9.9.9.16.1.1.00</v>
      </c>
      <c r="L1489" s="27" t="s">
        <v>3397</v>
      </c>
      <c r="M1489" s="21" t="str">
        <f t="shared" si="23"/>
        <v>A</v>
      </c>
      <c r="N1489" s="21">
        <f>IF(VALUE(Tabela813[[#This Row],[RED]]) &gt; 0,1,0) + IF(VALUE(J1489)&gt;0,8,IF(VALUE(I1489)&gt;0,7,IF(VALUE(H1489)&gt;0,6,IF(VALUE(G1489)&gt;0,5,IF(VALUE(F1489)&gt;0,4,IF(VALUE(E1489)&gt;0,3,IF(VALUE(D1489)&gt;0,2,1)))))))</f>
        <v>7</v>
      </c>
      <c r="O1489" s="26" t="s">
        <v>51</v>
      </c>
      <c r="P1489" s="1" t="s">
        <v>3139</v>
      </c>
      <c r="Q1489" s="1"/>
      <c r="R1489" s="21"/>
      <c r="S1489" s="7" t="str">
        <f>Tabela813[[#This Row],[NR]]&amp;" - "&amp;Tabela813[[#This Row],[Especificação]]</f>
        <v>1.9.9.9.16.1.1.00 - Termo de Ajustamento de Conduta - TAC - Principal</v>
      </c>
      <c r="T1489" s="7" t="str">
        <f>Tabela813[[#This Row],[NR]]&amp;" - "&amp;Tabela813[[#This Row],[Especificação]]</f>
        <v>1.9.9.9.16.1.1.00 - Termo de Ajustamento de Conduta - TAC - Principal</v>
      </c>
      <c r="U1489" s="7" t="str">
        <f>Tabela813[[#This Row],[NR]]&amp; " - "&amp;Tabela813[[#This Row],[Especificação]]</f>
        <v>1.9.9.9.16.1.1.00 - Termo de Ajustamento de Conduta - TAC - Principal</v>
      </c>
    </row>
    <row r="1490" spans="1:21" x14ac:dyDescent="0.25">
      <c r="A1490" s="84"/>
      <c r="B1490" s="73"/>
      <c r="C1490" s="26" t="s">
        <v>1558</v>
      </c>
      <c r="D1490" s="26" t="s">
        <v>1570</v>
      </c>
      <c r="E1490" s="26" t="s">
        <v>1570</v>
      </c>
      <c r="F1490" s="26" t="s">
        <v>1570</v>
      </c>
      <c r="G1490" s="26" t="s">
        <v>3396</v>
      </c>
      <c r="H1490" s="26" t="s">
        <v>1558</v>
      </c>
      <c r="I1490" s="26" t="s">
        <v>1567</v>
      </c>
      <c r="J1490" s="26" t="s">
        <v>1564</v>
      </c>
      <c r="K1490" s="21" t="str">
        <f>IF(Tabela813[[#This Row],[C]]&lt;&gt;"",IF(Tabela813[[#This Row],[RED]]&lt;&gt;"",(Tabela813[[#This Row],[RED]] &amp; "."),"") &amp; CONCATENATE(Tabela813[[#This Row],[C]],".",Tabela813[[#This Row],[O]],".",Tabela813[[#This Row],[E]],".",Tabela813[[#This Row],[D1]],".",Tabela813[[#This Row],[D2]],".",Tabela813[[#This Row],[D3]],".",Tabela813[[#This Row],[T]],".",Tabela813[[#This Row],[D4]]),"")</f>
        <v>1.9.9.9.16.1.2.00</v>
      </c>
      <c r="L1490" s="27" t="s">
        <v>3398</v>
      </c>
      <c r="M1490" s="21" t="str">
        <f>IF(N1490 &lt; N1491,"S","A")</f>
        <v>A</v>
      </c>
      <c r="N1490" s="21">
        <f>IF(VALUE(Tabela813[[#This Row],[RED]]) &gt; 0,1,0) + IF(VALUE(J1490)&gt;0,8,IF(VALUE(I1490)&gt;0,7,IF(VALUE(H1490)&gt;0,6,IF(VALUE(G1490)&gt;0,5,IF(VALUE(F1490)&gt;0,4,IF(VALUE(E1490)&gt;0,3,IF(VALUE(D1490)&gt;0,2,1)))))))</f>
        <v>7</v>
      </c>
      <c r="O1490" s="26" t="s">
        <v>51</v>
      </c>
      <c r="P1490" s="1" t="s">
        <v>3139</v>
      </c>
      <c r="Q1490" s="1"/>
      <c r="R1490" s="21"/>
      <c r="S1490" s="7" t="str">
        <f>Tabela813[[#This Row],[NR]]&amp;" - "&amp;Tabela813[[#This Row],[Especificação]]</f>
        <v>1.9.9.9.16.1.2.00 - Termo de Ajustamento de Conduta - TAC - Multas e Juros de Mora</v>
      </c>
      <c r="T1490" s="7" t="str">
        <f>Tabela813[[#This Row],[NR]]&amp;" - "&amp;Tabela813[[#This Row],[Especificação]]</f>
        <v>1.9.9.9.16.1.2.00 - Termo de Ajustamento de Conduta - TAC - Multas e Juros de Mora</v>
      </c>
      <c r="U1490" s="7" t="str">
        <f>Tabela813[[#This Row],[NR]]&amp; " - "&amp;Tabela813[[#This Row],[Especificação]]</f>
        <v>1.9.9.9.16.1.2.00 - Termo de Ajustamento de Conduta - TAC - Multas e Juros de Mora</v>
      </c>
    </row>
    <row r="1491" spans="1:21" x14ac:dyDescent="0.25">
      <c r="A1491" s="84"/>
      <c r="B1491" s="73"/>
      <c r="C1491" s="26" t="s">
        <v>1558</v>
      </c>
      <c r="D1491" s="26" t="s">
        <v>1570</v>
      </c>
      <c r="E1491" s="26" t="s">
        <v>1570</v>
      </c>
      <c r="F1491" s="26" t="s">
        <v>1570</v>
      </c>
      <c r="G1491" s="26" t="s">
        <v>1574</v>
      </c>
      <c r="H1491" s="26" t="s">
        <v>1561</v>
      </c>
      <c r="I1491" s="26" t="s">
        <v>1561</v>
      </c>
      <c r="J1491" s="26" t="s">
        <v>1564</v>
      </c>
      <c r="K1491" s="21" t="str">
        <f>IF(Tabela813[[#This Row],[C]]&lt;&gt;"",IF(Tabela813[[#This Row],[RED]]&lt;&gt;"",(Tabela813[[#This Row],[RED]] &amp; "."),"") &amp; CONCATENATE(Tabela813[[#This Row],[C]],".",Tabela813[[#This Row],[O]],".",Tabela813[[#This Row],[E]],".",Tabela813[[#This Row],[D1]],".",Tabela813[[#This Row],[D2]],".",Tabela813[[#This Row],[D3]],".",Tabela813[[#This Row],[T]],".",Tabela813[[#This Row],[D4]]),"")</f>
        <v>1.9.9.9.99.0.0.00</v>
      </c>
      <c r="L1491" s="27" t="s">
        <v>604</v>
      </c>
      <c r="M1491" s="21" t="str">
        <f t="shared" si="23"/>
        <v>S</v>
      </c>
      <c r="N1491" s="21">
        <f>IF(VALUE(Tabela813[[#This Row],[RED]]) &gt; 0,1,0) + IF(VALUE(J1491)&gt;0,8,IF(VALUE(I1491)&gt;0,7,IF(VALUE(H1491)&gt;0,6,IF(VALUE(G1491)&gt;0,5,IF(VALUE(F1491)&gt;0,4,IF(VALUE(E1491)&gt;0,3,IF(VALUE(D1491)&gt;0,2,1)))))))</f>
        <v>5</v>
      </c>
      <c r="O1491" s="26" t="s">
        <v>51</v>
      </c>
      <c r="P1491" s="1" t="s">
        <v>605</v>
      </c>
      <c r="Q1491" s="1"/>
      <c r="R1491" s="21"/>
      <c r="S1491" s="7" t="str">
        <f>Tabela813[[#This Row],[NR]]&amp;" - "&amp;Tabela813[[#This Row],[Especificação]]</f>
        <v>1.9.9.9.99.0.0.00 - Outras Receitas</v>
      </c>
      <c r="T1491" s="7" t="str">
        <f>Tabela813[[#This Row],[NR]]&amp;" - "&amp;Tabela813[[#This Row],[Especificação]]</f>
        <v>1.9.9.9.99.0.0.00 - Outras Receitas</v>
      </c>
      <c r="U1491" s="7" t="str">
        <f>Tabela813[[#This Row],[NR]]&amp; " - "&amp;Tabela813[[#This Row],[Especificação]]</f>
        <v>1.9.9.9.99.0.0.00 - Outras Receitas</v>
      </c>
    </row>
    <row r="1492" spans="1:21" ht="30" x14ac:dyDescent="0.25">
      <c r="A1492" s="84"/>
      <c r="B1492" s="73"/>
      <c r="C1492" s="26" t="s">
        <v>1558</v>
      </c>
      <c r="D1492" s="26" t="s">
        <v>1570</v>
      </c>
      <c r="E1492" s="26" t="s">
        <v>1570</v>
      </c>
      <c r="F1492" s="26" t="s">
        <v>1570</v>
      </c>
      <c r="G1492" s="26" t="s">
        <v>1574</v>
      </c>
      <c r="H1492" s="26" t="s">
        <v>1558</v>
      </c>
      <c r="I1492" s="26" t="s">
        <v>1561</v>
      </c>
      <c r="J1492" s="26" t="s">
        <v>1564</v>
      </c>
      <c r="K1492" s="21" t="str">
        <f>IF(Tabela813[[#This Row],[C]]&lt;&gt;"",IF(Tabela813[[#This Row],[RED]]&lt;&gt;"",(Tabela813[[#This Row],[RED]] &amp; "."),"") &amp; CONCATENATE(Tabela813[[#This Row],[C]],".",Tabela813[[#This Row],[O]],".",Tabela813[[#This Row],[E]],".",Tabela813[[#This Row],[D1]],".",Tabela813[[#This Row],[D2]],".",Tabela813[[#This Row],[D3]],".",Tabela813[[#This Row],[T]],".",Tabela813[[#This Row],[D4]]),"")</f>
        <v>1.9.9.9.99.1.0.00</v>
      </c>
      <c r="L1492" s="27" t="s">
        <v>3923</v>
      </c>
      <c r="M1492" s="21" t="str">
        <f t="shared" si="23"/>
        <v>S</v>
      </c>
      <c r="N1492" s="21">
        <f>IF(VALUE(Tabela813[[#This Row],[RED]]) &gt; 0,1,0) + IF(VALUE(J1492)&gt;0,8,IF(VALUE(I1492)&gt;0,7,IF(VALUE(H1492)&gt;0,6,IF(VALUE(G1492)&gt;0,5,IF(VALUE(F1492)&gt;0,4,IF(VALUE(E1492)&gt;0,3,IF(VALUE(D1492)&gt;0,2,1)))))))</f>
        <v>6</v>
      </c>
      <c r="O1492" s="26" t="s">
        <v>51</v>
      </c>
      <c r="P1492" s="1" t="s">
        <v>4730</v>
      </c>
      <c r="Q1492" s="1"/>
      <c r="R1492" s="21" t="s">
        <v>79</v>
      </c>
      <c r="S1492" s="7" t="str">
        <f>Tabela813[[#This Row],[NR]]&amp;" - "&amp;Tabela813[[#This Row],[Especificação]]</f>
        <v>1.9.9.9.99.1.0.00 - Outras Receitas Administradas Pela RFB</v>
      </c>
      <c r="T1492" s="7" t="str">
        <f>Tabela813[[#This Row],[NR]]&amp;" - "&amp;Tabela813[[#This Row],[Especificação]]</f>
        <v>1.9.9.9.99.1.0.00 - Outras Receitas Administradas Pela RFB</v>
      </c>
      <c r="U1492" s="7" t="str">
        <f>Tabela813[[#This Row],[NR]]&amp; " - "&amp;Tabela813[[#This Row],[Especificação]]</f>
        <v>1.9.9.9.99.1.0.00 - Outras Receitas Administradas Pela RFB</v>
      </c>
    </row>
    <row r="1493" spans="1:21" ht="30" x14ac:dyDescent="0.25">
      <c r="A1493" s="84"/>
      <c r="B1493" s="73"/>
      <c r="C1493" s="26" t="s">
        <v>1558</v>
      </c>
      <c r="D1493" s="26" t="s">
        <v>1570</v>
      </c>
      <c r="E1493" s="26" t="s">
        <v>1570</v>
      </c>
      <c r="F1493" s="26" t="s">
        <v>1570</v>
      </c>
      <c r="G1493" s="26" t="s">
        <v>1574</v>
      </c>
      <c r="H1493" s="26" t="s">
        <v>1558</v>
      </c>
      <c r="I1493" s="26" t="s">
        <v>1558</v>
      </c>
      <c r="J1493" s="26" t="s">
        <v>1564</v>
      </c>
      <c r="K1493" s="21" t="str">
        <f>IF(Tabela813[[#This Row],[C]]&lt;&gt;"",IF(Tabela813[[#This Row],[RED]]&lt;&gt;"",(Tabela813[[#This Row],[RED]] &amp; "."),"") &amp; CONCATENATE(Tabela813[[#This Row],[C]],".",Tabela813[[#This Row],[O]],".",Tabela813[[#This Row],[E]],".",Tabela813[[#This Row],[D1]],".",Tabela813[[#This Row],[D2]],".",Tabela813[[#This Row],[D3]],".",Tabela813[[#This Row],[T]],".",Tabela813[[#This Row],[D4]]),"")</f>
        <v>1.9.9.9.99.1.1.00</v>
      </c>
      <c r="L1493" s="27" t="s">
        <v>3924</v>
      </c>
      <c r="M1493" s="21" t="str">
        <f t="shared" si="23"/>
        <v>A</v>
      </c>
      <c r="N1493" s="21">
        <f>IF(VALUE(Tabela813[[#This Row],[RED]]) &gt; 0,1,0) + IF(VALUE(J1493)&gt;0,8,IF(VALUE(I1493)&gt;0,7,IF(VALUE(H1493)&gt;0,6,IF(VALUE(G1493)&gt;0,5,IF(VALUE(F1493)&gt;0,4,IF(VALUE(E1493)&gt;0,3,IF(VALUE(D1493)&gt;0,2,1)))))))</f>
        <v>7</v>
      </c>
      <c r="O1493" s="26" t="s">
        <v>51</v>
      </c>
      <c r="P1493" s="1" t="s">
        <v>4730</v>
      </c>
      <c r="Q1493" s="1"/>
      <c r="R1493" s="21" t="s">
        <v>79</v>
      </c>
      <c r="S1493" s="7" t="str">
        <f>Tabela813[[#This Row],[NR]]&amp;" - "&amp;Tabela813[[#This Row],[Especificação]]</f>
        <v>1.9.9.9.99.1.1.00 - Outras Receitas Administradas Pela RFB - Principal</v>
      </c>
      <c r="T1493" s="7" t="str">
        <f>Tabela813[[#This Row],[NR]]&amp;" - "&amp;Tabela813[[#This Row],[Especificação]]</f>
        <v>1.9.9.9.99.1.1.00 - Outras Receitas Administradas Pela RFB - Principal</v>
      </c>
      <c r="U1493" s="7" t="str">
        <f>Tabela813[[#This Row],[NR]]&amp; " - "&amp;Tabela813[[#This Row],[Especificação]]</f>
        <v>1.9.9.9.99.1.1.00 - Outras Receitas Administradas Pela RFB - Principal</v>
      </c>
    </row>
    <row r="1494" spans="1:21" ht="30" x14ac:dyDescent="0.25">
      <c r="A1494" s="49"/>
      <c r="B1494" s="73"/>
      <c r="C1494" s="26" t="s">
        <v>1558</v>
      </c>
      <c r="D1494" s="26" t="s">
        <v>1570</v>
      </c>
      <c r="E1494" s="26" t="s">
        <v>1570</v>
      </c>
      <c r="F1494" s="26" t="s">
        <v>1570</v>
      </c>
      <c r="G1494" s="26" t="s">
        <v>1574</v>
      </c>
      <c r="H1494" s="26" t="s">
        <v>1558</v>
      </c>
      <c r="I1494" s="26" t="s">
        <v>1567</v>
      </c>
      <c r="J1494" s="26" t="s">
        <v>1564</v>
      </c>
      <c r="K1494" s="21" t="str">
        <f>IF(Tabela813[[#This Row],[C]]&lt;&gt;"",IF(Tabela813[[#This Row],[RED]]&lt;&gt;"",(Tabela813[[#This Row],[RED]] &amp; "."),"") &amp; CONCATENATE(Tabela813[[#This Row],[C]],".",Tabela813[[#This Row],[O]],".",Tabela813[[#This Row],[E]],".",Tabela813[[#This Row],[D1]],".",Tabela813[[#This Row],[D2]],".",Tabela813[[#This Row],[D3]],".",Tabela813[[#This Row],[T]],".",Tabela813[[#This Row],[D4]]),"")</f>
        <v>1.9.9.9.99.1.2.00</v>
      </c>
      <c r="L1494" s="27" t="s">
        <v>3925</v>
      </c>
      <c r="M1494" s="21" t="str">
        <f t="shared" si="23"/>
        <v>A</v>
      </c>
      <c r="N1494" s="21">
        <f>IF(VALUE(Tabela813[[#This Row],[RED]]) &gt; 0,1,0) + IF(VALUE(J1494)&gt;0,8,IF(VALUE(I1494)&gt;0,7,IF(VALUE(H1494)&gt;0,6,IF(VALUE(G1494)&gt;0,5,IF(VALUE(F1494)&gt;0,4,IF(VALUE(E1494)&gt;0,3,IF(VALUE(D1494)&gt;0,2,1)))))))</f>
        <v>7</v>
      </c>
      <c r="O1494" s="26" t="s">
        <v>51</v>
      </c>
      <c r="P1494" s="1" t="s">
        <v>4730</v>
      </c>
      <c r="Q1494" s="1"/>
      <c r="R1494" s="21" t="s">
        <v>79</v>
      </c>
      <c r="S1494" s="7" t="str">
        <f>Tabela813[[#This Row],[NR]]&amp;" - "&amp;Tabela813[[#This Row],[Especificação]]</f>
        <v>1.9.9.9.99.1.2.00 - Outras Receitas Administradas Pela RFB - Multas e Juros de Mora</v>
      </c>
      <c r="T1494" s="7" t="str">
        <f>Tabela813[[#This Row],[NR]]&amp;" - "&amp;Tabela813[[#This Row],[Especificação]]</f>
        <v>1.9.9.9.99.1.2.00 - Outras Receitas Administradas Pela RFB - Multas e Juros de Mora</v>
      </c>
      <c r="U1494" s="7" t="str">
        <f>Tabela813[[#This Row],[NR]]&amp; " - "&amp;Tabela813[[#This Row],[Especificação]]</f>
        <v>1.9.9.9.99.1.2.00 - Outras Receitas Administradas Pela RFB - Multas e Juros de Mora</v>
      </c>
    </row>
    <row r="1495" spans="1:21" ht="30" x14ac:dyDescent="0.25">
      <c r="A1495" s="49"/>
      <c r="B1495" s="73"/>
      <c r="C1495" s="26" t="s">
        <v>1558</v>
      </c>
      <c r="D1495" s="26" t="s">
        <v>1570</v>
      </c>
      <c r="E1495" s="26" t="s">
        <v>1570</v>
      </c>
      <c r="F1495" s="26" t="s">
        <v>1570</v>
      </c>
      <c r="G1495" s="26" t="s">
        <v>1574</v>
      </c>
      <c r="H1495" s="26" t="s">
        <v>1558</v>
      </c>
      <c r="I1495" s="26" t="s">
        <v>1569</v>
      </c>
      <c r="J1495" s="26" t="s">
        <v>1564</v>
      </c>
      <c r="K1495" s="21" t="str">
        <f>IF(Tabela813[[#This Row],[C]]&lt;&gt;"",IF(Tabela813[[#This Row],[RED]]&lt;&gt;"",(Tabela813[[#This Row],[RED]] &amp; "."),"") &amp; CONCATENATE(Tabela813[[#This Row],[C]],".",Tabela813[[#This Row],[O]],".",Tabela813[[#This Row],[E]],".",Tabela813[[#This Row],[D1]],".",Tabela813[[#This Row],[D2]],".",Tabela813[[#This Row],[D3]],".",Tabela813[[#This Row],[T]],".",Tabela813[[#This Row],[D4]]),"")</f>
        <v>1.9.9.9.99.1.5.00</v>
      </c>
      <c r="L1495" s="27" t="s">
        <v>3926</v>
      </c>
      <c r="M1495" s="21" t="str">
        <f t="shared" si="23"/>
        <v>A</v>
      </c>
      <c r="N1495" s="21">
        <f>IF(VALUE(Tabela813[[#This Row],[RED]]) &gt; 0,1,0) + IF(VALUE(J1495)&gt;0,8,IF(VALUE(I1495)&gt;0,7,IF(VALUE(H1495)&gt;0,6,IF(VALUE(G1495)&gt;0,5,IF(VALUE(F1495)&gt;0,4,IF(VALUE(E1495)&gt;0,3,IF(VALUE(D1495)&gt;0,2,1)))))))</f>
        <v>7</v>
      </c>
      <c r="O1495" s="26" t="s">
        <v>51</v>
      </c>
      <c r="P1495" s="1" t="s">
        <v>4730</v>
      </c>
      <c r="Q1495" s="1"/>
      <c r="R1495" s="21" t="s">
        <v>79</v>
      </c>
      <c r="S1495" s="7" t="str">
        <f>Tabela813[[#This Row],[NR]]&amp;" - "&amp;Tabela813[[#This Row],[Especificação]]</f>
        <v>1.9.9.9.99.1.5.00 - Outras Receitas Administradas Pela RFB - Primárias - Multas</v>
      </c>
      <c r="T1495" s="7" t="str">
        <f>Tabela813[[#This Row],[NR]]&amp;" - "&amp;Tabela813[[#This Row],[Especificação]]</f>
        <v>1.9.9.9.99.1.5.00 - Outras Receitas Administradas Pela RFB - Primárias - Multas</v>
      </c>
      <c r="U1495" s="7" t="str">
        <f>Tabela813[[#This Row],[NR]]&amp; " - "&amp;Tabela813[[#This Row],[Especificação]]</f>
        <v>1.9.9.9.99.1.5.00 - Outras Receitas Administradas Pela RFB - Primárias - Multas</v>
      </c>
    </row>
    <row r="1496" spans="1:21" ht="30" x14ac:dyDescent="0.25">
      <c r="A1496" s="49"/>
      <c r="B1496" s="73"/>
      <c r="C1496" s="26" t="s">
        <v>1558</v>
      </c>
      <c r="D1496" s="26" t="s">
        <v>1570</v>
      </c>
      <c r="E1496" s="26" t="s">
        <v>1570</v>
      </c>
      <c r="F1496" s="26" t="s">
        <v>1570</v>
      </c>
      <c r="G1496" s="26" t="s">
        <v>1574</v>
      </c>
      <c r="H1496" s="26" t="s">
        <v>1558</v>
      </c>
      <c r="I1496" s="26" t="s">
        <v>1563</v>
      </c>
      <c r="J1496" s="26" t="s">
        <v>1564</v>
      </c>
      <c r="K1496" s="21" t="str">
        <f>IF(Tabela813[[#This Row],[C]]&lt;&gt;"",IF(Tabela813[[#This Row],[RED]]&lt;&gt;"",(Tabela813[[#This Row],[RED]] &amp; "."),"") &amp; CONCATENATE(Tabela813[[#This Row],[C]],".",Tabela813[[#This Row],[O]],".",Tabela813[[#This Row],[E]],".",Tabela813[[#This Row],[D1]],".",Tabela813[[#This Row],[D2]],".",Tabela813[[#This Row],[D3]],".",Tabela813[[#This Row],[T]],".",Tabela813[[#This Row],[D4]]),"")</f>
        <v>1.9.9.9.99.1.6.00</v>
      </c>
      <c r="L1496" s="27" t="s">
        <v>3927</v>
      </c>
      <c r="M1496" s="21" t="str">
        <f t="shared" si="23"/>
        <v>A</v>
      </c>
      <c r="N1496" s="21">
        <f>IF(VALUE(Tabela813[[#This Row],[RED]]) &gt; 0,1,0) + IF(VALUE(J1496)&gt;0,8,IF(VALUE(I1496)&gt;0,7,IF(VALUE(H1496)&gt;0,6,IF(VALUE(G1496)&gt;0,5,IF(VALUE(F1496)&gt;0,4,IF(VALUE(E1496)&gt;0,3,IF(VALUE(D1496)&gt;0,2,1)))))))</f>
        <v>7</v>
      </c>
      <c r="O1496" s="26" t="s">
        <v>51</v>
      </c>
      <c r="P1496" s="1" t="s">
        <v>4730</v>
      </c>
      <c r="Q1496" s="1"/>
      <c r="R1496" s="21" t="s">
        <v>79</v>
      </c>
      <c r="S1496" s="7" t="str">
        <f>Tabela813[[#This Row],[NR]]&amp;" - "&amp;Tabela813[[#This Row],[Especificação]]</f>
        <v>1.9.9.9.99.1.6.00 - Outras Receitas Administradas Pela RFB - Juros de Mora</v>
      </c>
      <c r="T1496" s="7" t="str">
        <f>Tabela813[[#This Row],[NR]]&amp;" - "&amp;Tabela813[[#This Row],[Especificação]]</f>
        <v>1.9.9.9.99.1.6.00 - Outras Receitas Administradas Pela RFB - Juros de Mora</v>
      </c>
      <c r="U1496" s="7" t="str">
        <f>Tabela813[[#This Row],[NR]]&amp; " - "&amp;Tabela813[[#This Row],[Especificação]]</f>
        <v>1.9.9.9.99.1.6.00 - Outras Receitas Administradas Pela RFB - Juros de Mora</v>
      </c>
    </row>
    <row r="1497" spans="1:21" x14ac:dyDescent="0.25">
      <c r="A1497" s="49"/>
      <c r="B1497" s="73"/>
      <c r="C1497" s="26" t="s">
        <v>1558</v>
      </c>
      <c r="D1497" s="26" t="s">
        <v>1570</v>
      </c>
      <c r="E1497" s="26" t="s">
        <v>1570</v>
      </c>
      <c r="F1497" s="26" t="s">
        <v>1570</v>
      </c>
      <c r="G1497" s="26" t="s">
        <v>1574</v>
      </c>
      <c r="H1497" s="26" t="s">
        <v>1567</v>
      </c>
      <c r="I1497" s="26" t="s">
        <v>1561</v>
      </c>
      <c r="J1497" s="26" t="s">
        <v>1564</v>
      </c>
      <c r="K1497" s="21" t="str">
        <f>IF(Tabela813[[#This Row],[C]]&lt;&gt;"",IF(Tabela813[[#This Row],[RED]]&lt;&gt;"",(Tabela813[[#This Row],[RED]] &amp; "."),"") &amp; CONCATENATE(Tabela813[[#This Row],[C]],".",Tabela813[[#This Row],[O]],".",Tabela813[[#This Row],[E]],".",Tabela813[[#This Row],[D1]],".",Tabela813[[#This Row],[D2]],".",Tabela813[[#This Row],[D3]],".",Tabela813[[#This Row],[T]],".",Tabela813[[#This Row],[D4]]),"")</f>
        <v>1.9.9.9.99.2.0.00</v>
      </c>
      <c r="L1497" s="27" t="s">
        <v>3928</v>
      </c>
      <c r="M1497" s="21" t="str">
        <f t="shared" si="23"/>
        <v>S</v>
      </c>
      <c r="N1497" s="21">
        <f>IF(VALUE(Tabela813[[#This Row],[RED]]) &gt; 0,1,0) + IF(VALUE(J1497)&gt;0,8,IF(VALUE(I1497)&gt;0,7,IF(VALUE(H1497)&gt;0,6,IF(VALUE(G1497)&gt;0,5,IF(VALUE(F1497)&gt;0,4,IF(VALUE(E1497)&gt;0,3,IF(VALUE(D1497)&gt;0,2,1)))))))</f>
        <v>6</v>
      </c>
      <c r="O1497" s="26" t="s">
        <v>51</v>
      </c>
      <c r="P1497" s="1" t="s">
        <v>4214</v>
      </c>
      <c r="Q1497" s="1"/>
      <c r="R1497" s="21"/>
      <c r="S1497" s="7" t="str">
        <f>Tabela813[[#This Row],[NR]]&amp;" - "&amp;Tabela813[[#This Row],[Especificação]]</f>
        <v>1.9.9.9.99.2.0.00 - Outras Receitas Não Arrecadadas e Não Projetadas Pela RFB - Primárias</v>
      </c>
      <c r="T1497" s="7" t="str">
        <f>Tabela813[[#This Row],[NR]]&amp;" - "&amp;Tabela813[[#This Row],[Especificação]]</f>
        <v>1.9.9.9.99.2.0.00 - Outras Receitas Não Arrecadadas e Não Projetadas Pela RFB - Primárias</v>
      </c>
      <c r="U1497" s="7" t="str">
        <f>Tabela813[[#This Row],[NR]]&amp; " - "&amp;Tabela813[[#This Row],[Especificação]]</f>
        <v>1.9.9.9.99.2.0.00 - Outras Receitas Não Arrecadadas e Não Projetadas Pela RFB - Primárias</v>
      </c>
    </row>
    <row r="1498" spans="1:21" ht="30" x14ac:dyDescent="0.25">
      <c r="A1498" s="49"/>
      <c r="B1498" s="73"/>
      <c r="C1498" s="26" t="s">
        <v>1558</v>
      </c>
      <c r="D1498" s="26" t="s">
        <v>1570</v>
      </c>
      <c r="E1498" s="26" t="s">
        <v>1570</v>
      </c>
      <c r="F1498" s="26" t="s">
        <v>1570</v>
      </c>
      <c r="G1498" s="26" t="s">
        <v>1574</v>
      </c>
      <c r="H1498" s="26" t="s">
        <v>1567</v>
      </c>
      <c r="I1498" s="26" t="s">
        <v>1558</v>
      </c>
      <c r="J1498" s="26" t="s">
        <v>1564</v>
      </c>
      <c r="K1498" s="21" t="str">
        <f>IF(Tabela813[[#This Row],[C]]&lt;&gt;"",IF(Tabela813[[#This Row],[RED]]&lt;&gt;"",(Tabela813[[#This Row],[RED]] &amp; "."),"") &amp; CONCATENATE(Tabela813[[#This Row],[C]],".",Tabela813[[#This Row],[O]],".",Tabela813[[#This Row],[E]],".",Tabela813[[#This Row],[D1]],".",Tabela813[[#This Row],[D2]],".",Tabela813[[#This Row],[D3]],".",Tabela813[[#This Row],[T]],".",Tabela813[[#This Row],[D4]]),"")</f>
        <v>1.9.9.9.99.2.1.00</v>
      </c>
      <c r="L1498" s="27" t="s">
        <v>3929</v>
      </c>
      <c r="M1498" s="21" t="str">
        <f t="shared" si="23"/>
        <v>A</v>
      </c>
      <c r="N1498" s="21">
        <f>IF(VALUE(Tabela813[[#This Row],[RED]]) &gt; 0,1,0) + IF(VALUE(J1498)&gt;0,8,IF(VALUE(I1498)&gt;0,7,IF(VALUE(H1498)&gt;0,6,IF(VALUE(G1498)&gt;0,5,IF(VALUE(F1498)&gt;0,4,IF(VALUE(E1498)&gt;0,3,IF(VALUE(D1498)&gt;0,2,1)))))))</f>
        <v>7</v>
      </c>
      <c r="O1498" s="26" t="s">
        <v>51</v>
      </c>
      <c r="P1498" s="1" t="s">
        <v>4214</v>
      </c>
      <c r="Q1498" s="1"/>
      <c r="R1498" s="21"/>
      <c r="S1498" s="7" t="str">
        <f>Tabela813[[#This Row],[NR]]&amp;" - "&amp;Tabela813[[#This Row],[Especificação]]</f>
        <v>1.9.9.9.99.2.1.00 - Outras Receitas Não Arrecadadas e Não Projetadas Pela RFB - Primárias - Principal</v>
      </c>
      <c r="T1498" s="7" t="str">
        <f>Tabela813[[#This Row],[NR]]&amp;" - "&amp;Tabela813[[#This Row],[Especificação]]</f>
        <v>1.9.9.9.99.2.1.00 - Outras Receitas Não Arrecadadas e Não Projetadas Pela RFB - Primárias - Principal</v>
      </c>
      <c r="U1498" s="7" t="str">
        <f>Tabela813[[#This Row],[NR]]&amp; " - "&amp;Tabela813[[#This Row],[Especificação]]</f>
        <v>1.9.9.9.99.2.1.00 - Outras Receitas Não Arrecadadas e Não Projetadas Pela RFB - Primárias - Principal</v>
      </c>
    </row>
    <row r="1499" spans="1:21" ht="30" x14ac:dyDescent="0.25">
      <c r="A1499" s="84"/>
      <c r="B1499" s="73"/>
      <c r="C1499" s="26" t="s">
        <v>1558</v>
      </c>
      <c r="D1499" s="26" t="s">
        <v>1570</v>
      </c>
      <c r="E1499" s="26" t="s">
        <v>1570</v>
      </c>
      <c r="F1499" s="26" t="s">
        <v>1570</v>
      </c>
      <c r="G1499" s="26" t="s">
        <v>1574</v>
      </c>
      <c r="H1499" s="26" t="s">
        <v>1567</v>
      </c>
      <c r="I1499" s="26" t="s">
        <v>1567</v>
      </c>
      <c r="J1499" s="26" t="s">
        <v>1564</v>
      </c>
      <c r="K1499" s="21" t="str">
        <f>IF(Tabela813[[#This Row],[C]]&lt;&gt;"",IF(Tabela813[[#This Row],[RED]]&lt;&gt;"",(Tabela813[[#This Row],[RED]] &amp; "."),"") &amp; CONCATENATE(Tabela813[[#This Row],[C]],".",Tabela813[[#This Row],[O]],".",Tabela813[[#This Row],[E]],".",Tabela813[[#This Row],[D1]],".",Tabela813[[#This Row],[D2]],".",Tabela813[[#This Row],[D3]],".",Tabela813[[#This Row],[T]],".",Tabela813[[#This Row],[D4]]),"")</f>
        <v>1.9.9.9.99.2.2.00</v>
      </c>
      <c r="L1499" s="27" t="s">
        <v>3930</v>
      </c>
      <c r="M1499" s="21" t="str">
        <f t="shared" si="23"/>
        <v>A</v>
      </c>
      <c r="N1499" s="21">
        <f>IF(VALUE(Tabela813[[#This Row],[RED]]) &gt; 0,1,0) + IF(VALUE(J1499)&gt;0,8,IF(VALUE(I1499)&gt;0,7,IF(VALUE(H1499)&gt;0,6,IF(VALUE(G1499)&gt;0,5,IF(VALUE(F1499)&gt;0,4,IF(VALUE(E1499)&gt;0,3,IF(VALUE(D1499)&gt;0,2,1)))))))</f>
        <v>7</v>
      </c>
      <c r="O1499" s="26" t="s">
        <v>51</v>
      </c>
      <c r="P1499" s="1" t="s">
        <v>4214</v>
      </c>
      <c r="Q1499" s="1"/>
      <c r="R1499" s="21"/>
      <c r="S1499" s="7" t="str">
        <f>Tabela813[[#This Row],[NR]]&amp;" - "&amp;Tabela813[[#This Row],[Especificação]]</f>
        <v>1.9.9.9.99.2.2.00 - Outras Receitas Não Arrecadadas e Não Projetadas Pela RFB - Primárias - Multas e Juros de Mora</v>
      </c>
      <c r="T1499" s="7" t="str">
        <f>Tabela813[[#This Row],[NR]]&amp;" - "&amp;Tabela813[[#This Row],[Especificação]]</f>
        <v>1.9.9.9.99.2.2.00 - Outras Receitas Não Arrecadadas e Não Projetadas Pela RFB - Primárias - Multas e Juros de Mora</v>
      </c>
      <c r="U1499" s="7" t="str">
        <f>Tabela813[[#This Row],[NR]]&amp; " - "&amp;Tabela813[[#This Row],[Especificação]]</f>
        <v>1.9.9.9.99.2.2.00 - Outras Receitas Não Arrecadadas e Não Projetadas Pela RFB - Primárias - Multas e Juros de Mora</v>
      </c>
    </row>
    <row r="1500" spans="1:21" ht="30" x14ac:dyDescent="0.25">
      <c r="A1500" s="84"/>
      <c r="B1500" s="73"/>
      <c r="C1500" s="26" t="s">
        <v>1558</v>
      </c>
      <c r="D1500" s="26" t="s">
        <v>1570</v>
      </c>
      <c r="E1500" s="26" t="s">
        <v>1570</v>
      </c>
      <c r="F1500" s="26" t="s">
        <v>1570</v>
      </c>
      <c r="G1500" s="26" t="s">
        <v>1574</v>
      </c>
      <c r="H1500" s="26" t="s">
        <v>1567</v>
      </c>
      <c r="I1500" s="26" t="s">
        <v>1569</v>
      </c>
      <c r="J1500" s="26" t="s">
        <v>1564</v>
      </c>
      <c r="K1500" s="21" t="str">
        <f>IF(Tabela813[[#This Row],[C]]&lt;&gt;"",IF(Tabela813[[#This Row],[RED]]&lt;&gt;"",(Tabela813[[#This Row],[RED]] &amp; "."),"") &amp; CONCATENATE(Tabela813[[#This Row],[C]],".",Tabela813[[#This Row],[O]],".",Tabela813[[#This Row],[E]],".",Tabela813[[#This Row],[D1]],".",Tabela813[[#This Row],[D2]],".",Tabela813[[#This Row],[D3]],".",Tabela813[[#This Row],[T]],".",Tabela813[[#This Row],[D4]]),"")</f>
        <v>1.9.9.9.99.2.5.00</v>
      </c>
      <c r="L1500" s="27" t="s">
        <v>3931</v>
      </c>
      <c r="M1500" s="21" t="str">
        <f t="shared" si="23"/>
        <v>A</v>
      </c>
      <c r="N1500" s="21">
        <f>IF(VALUE(Tabela813[[#This Row],[RED]]) &gt; 0,1,0) + IF(VALUE(J1500)&gt;0,8,IF(VALUE(I1500)&gt;0,7,IF(VALUE(H1500)&gt;0,6,IF(VALUE(G1500)&gt;0,5,IF(VALUE(F1500)&gt;0,4,IF(VALUE(E1500)&gt;0,3,IF(VALUE(D1500)&gt;0,2,1)))))))</f>
        <v>7</v>
      </c>
      <c r="O1500" s="26" t="s">
        <v>51</v>
      </c>
      <c r="P1500" s="1" t="s">
        <v>4214</v>
      </c>
      <c r="Q1500" s="1"/>
      <c r="R1500" s="21"/>
      <c r="S1500" s="7" t="str">
        <f>Tabela813[[#This Row],[NR]]&amp;" - "&amp;Tabela813[[#This Row],[Especificação]]</f>
        <v>1.9.9.9.99.2.5.00 - Outras Receitas Não Arrecadadas e Não Projetadas Pela RFB - Primárias - Multas</v>
      </c>
      <c r="T1500" s="7" t="str">
        <f>Tabela813[[#This Row],[NR]]&amp;" - "&amp;Tabela813[[#This Row],[Especificação]]</f>
        <v>1.9.9.9.99.2.5.00 - Outras Receitas Não Arrecadadas e Não Projetadas Pela RFB - Primárias - Multas</v>
      </c>
      <c r="U1500" s="7" t="str">
        <f>Tabela813[[#This Row],[NR]]&amp; " - "&amp;Tabela813[[#This Row],[Especificação]]</f>
        <v>1.9.9.9.99.2.5.00 - Outras Receitas Não Arrecadadas e Não Projetadas Pela RFB - Primárias - Multas</v>
      </c>
    </row>
    <row r="1501" spans="1:21" ht="30" x14ac:dyDescent="0.25">
      <c r="A1501" s="84"/>
      <c r="B1501" s="73"/>
      <c r="C1501" s="26" t="s">
        <v>1558</v>
      </c>
      <c r="D1501" s="26" t="s">
        <v>1570</v>
      </c>
      <c r="E1501" s="26" t="s">
        <v>1570</v>
      </c>
      <c r="F1501" s="26" t="s">
        <v>1570</v>
      </c>
      <c r="G1501" s="26" t="s">
        <v>1574</v>
      </c>
      <c r="H1501" s="26" t="s">
        <v>1567</v>
      </c>
      <c r="I1501" s="26" t="s">
        <v>1563</v>
      </c>
      <c r="J1501" s="26" t="s">
        <v>1564</v>
      </c>
      <c r="K1501" s="21" t="str">
        <f>IF(Tabela813[[#This Row],[C]]&lt;&gt;"",IF(Tabela813[[#This Row],[RED]]&lt;&gt;"",(Tabela813[[#This Row],[RED]] &amp; "."),"") &amp; CONCATENATE(Tabela813[[#This Row],[C]],".",Tabela813[[#This Row],[O]],".",Tabela813[[#This Row],[E]],".",Tabela813[[#This Row],[D1]],".",Tabela813[[#This Row],[D2]],".",Tabela813[[#This Row],[D3]],".",Tabela813[[#This Row],[T]],".",Tabela813[[#This Row],[D4]]),"")</f>
        <v>1.9.9.9.99.2.6.00</v>
      </c>
      <c r="L1501" s="27" t="s">
        <v>3932</v>
      </c>
      <c r="M1501" s="21" t="str">
        <f t="shared" si="23"/>
        <v>A</v>
      </c>
      <c r="N1501" s="21">
        <f>IF(VALUE(Tabela813[[#This Row],[RED]]) &gt; 0,1,0) + IF(VALUE(J1501)&gt;0,8,IF(VALUE(I1501)&gt;0,7,IF(VALUE(H1501)&gt;0,6,IF(VALUE(G1501)&gt;0,5,IF(VALUE(F1501)&gt;0,4,IF(VALUE(E1501)&gt;0,3,IF(VALUE(D1501)&gt;0,2,1)))))))</f>
        <v>7</v>
      </c>
      <c r="O1501" s="26" t="s">
        <v>51</v>
      </c>
      <c r="P1501" s="1" t="s">
        <v>4214</v>
      </c>
      <c r="Q1501" s="1"/>
      <c r="R1501" s="21"/>
      <c r="S1501" s="7" t="str">
        <f>Tabela813[[#This Row],[NR]]&amp;" - "&amp;Tabela813[[#This Row],[Especificação]]</f>
        <v>1.9.9.9.99.2.6.00 - Outras Receitas Não Arrecadadas e Não Projetadas Pela RFB - Primárias - Juros de Mora</v>
      </c>
      <c r="T1501" s="7" t="str">
        <f>Tabela813[[#This Row],[NR]]&amp;" - "&amp;Tabela813[[#This Row],[Especificação]]</f>
        <v>1.9.9.9.99.2.6.00 - Outras Receitas Não Arrecadadas e Não Projetadas Pela RFB - Primárias - Juros de Mora</v>
      </c>
      <c r="U1501" s="7" t="str">
        <f>Tabela813[[#This Row],[NR]]&amp; " - "&amp;Tabela813[[#This Row],[Especificação]]</f>
        <v>1.9.9.9.99.2.6.00 - Outras Receitas Não Arrecadadas e Não Projetadas Pela RFB - Primárias - Juros de Mora</v>
      </c>
    </row>
    <row r="1502" spans="1:21" x14ac:dyDescent="0.25">
      <c r="A1502" s="84"/>
      <c r="B1502" s="73"/>
      <c r="C1502" s="26" t="s">
        <v>1558</v>
      </c>
      <c r="D1502" s="26" t="s">
        <v>1570</v>
      </c>
      <c r="E1502" s="26" t="s">
        <v>1570</v>
      </c>
      <c r="F1502" s="26" t="s">
        <v>1570</v>
      </c>
      <c r="G1502" s="26" t="s">
        <v>1574</v>
      </c>
      <c r="H1502" s="26" t="s">
        <v>1559</v>
      </c>
      <c r="I1502" s="26" t="s">
        <v>1561</v>
      </c>
      <c r="J1502" s="26" t="s">
        <v>1564</v>
      </c>
      <c r="K1502" s="21" t="str">
        <f>IF(Tabela813[[#This Row],[C]]&lt;&gt;"",IF(Tabela813[[#This Row],[RED]]&lt;&gt;"",(Tabela813[[#This Row],[RED]] &amp; "."),"") &amp; CONCATENATE(Tabela813[[#This Row],[C]],".",Tabela813[[#This Row],[O]],".",Tabela813[[#This Row],[E]],".",Tabela813[[#This Row],[D1]],".",Tabela813[[#This Row],[D2]],".",Tabela813[[#This Row],[D3]],".",Tabela813[[#This Row],[T]],".",Tabela813[[#This Row],[D4]]),"")</f>
        <v>1.9.9.9.99.3.0.00</v>
      </c>
      <c r="L1502" s="27" t="s">
        <v>3933</v>
      </c>
      <c r="M1502" s="21" t="str">
        <f t="shared" si="23"/>
        <v>S</v>
      </c>
      <c r="N1502" s="21">
        <f>IF(VALUE(Tabela813[[#This Row],[RED]]) &gt; 0,1,0) + IF(VALUE(J1502)&gt;0,8,IF(VALUE(I1502)&gt;0,7,IF(VALUE(H1502)&gt;0,6,IF(VALUE(G1502)&gt;0,5,IF(VALUE(F1502)&gt;0,4,IF(VALUE(E1502)&gt;0,3,IF(VALUE(D1502)&gt;0,2,1)))))))</f>
        <v>6</v>
      </c>
      <c r="O1502" s="26" t="s">
        <v>51</v>
      </c>
      <c r="P1502" s="1" t="s">
        <v>4215</v>
      </c>
      <c r="Q1502" s="1"/>
      <c r="R1502" s="21"/>
      <c r="S1502" s="7" t="str">
        <f>Tabela813[[#This Row],[NR]]&amp;" - "&amp;Tabela813[[#This Row],[Especificação]]</f>
        <v>1.9.9.9.99.3.0.00 - Outras Receitas Não Arrecadadas e Não Projetadas Pela RFB - Financeiras</v>
      </c>
      <c r="T1502" s="7" t="str">
        <f>Tabela813[[#This Row],[NR]]&amp;" - "&amp;Tabela813[[#This Row],[Especificação]]</f>
        <v>1.9.9.9.99.3.0.00 - Outras Receitas Não Arrecadadas e Não Projetadas Pela RFB - Financeiras</v>
      </c>
      <c r="U1502" s="7" t="str">
        <f>Tabela813[[#This Row],[NR]]&amp; " - "&amp;Tabela813[[#This Row],[Especificação]]</f>
        <v>1.9.9.9.99.3.0.00 - Outras Receitas Não Arrecadadas e Não Projetadas Pela RFB - Financeiras</v>
      </c>
    </row>
    <row r="1503" spans="1:21" ht="30" x14ac:dyDescent="0.25">
      <c r="A1503" s="84"/>
      <c r="B1503" s="73"/>
      <c r="C1503" s="26" t="s">
        <v>1558</v>
      </c>
      <c r="D1503" s="26" t="s">
        <v>1570</v>
      </c>
      <c r="E1503" s="26" t="s">
        <v>1570</v>
      </c>
      <c r="F1503" s="26" t="s">
        <v>1570</v>
      </c>
      <c r="G1503" s="26" t="s">
        <v>1574</v>
      </c>
      <c r="H1503" s="26" t="s">
        <v>1559</v>
      </c>
      <c r="I1503" s="26" t="s">
        <v>1558</v>
      </c>
      <c r="J1503" s="26" t="s">
        <v>1564</v>
      </c>
      <c r="K1503" s="21" t="str">
        <f>IF(Tabela813[[#This Row],[C]]&lt;&gt;"",IF(Tabela813[[#This Row],[RED]]&lt;&gt;"",(Tabela813[[#This Row],[RED]] &amp; "."),"") &amp; CONCATENATE(Tabela813[[#This Row],[C]],".",Tabela813[[#This Row],[O]],".",Tabela813[[#This Row],[E]],".",Tabela813[[#This Row],[D1]],".",Tabela813[[#This Row],[D2]],".",Tabela813[[#This Row],[D3]],".",Tabela813[[#This Row],[T]],".",Tabela813[[#This Row],[D4]]),"")</f>
        <v>1.9.9.9.99.3.1.00</v>
      </c>
      <c r="L1503" s="27" t="s">
        <v>3934</v>
      </c>
      <c r="M1503" s="21" t="str">
        <f t="shared" si="23"/>
        <v>A</v>
      </c>
      <c r="N1503" s="21">
        <f>IF(VALUE(Tabela813[[#This Row],[RED]]) &gt; 0,1,0) + IF(VALUE(J1503)&gt;0,8,IF(VALUE(I1503)&gt;0,7,IF(VALUE(H1503)&gt;0,6,IF(VALUE(G1503)&gt;0,5,IF(VALUE(F1503)&gt;0,4,IF(VALUE(E1503)&gt;0,3,IF(VALUE(D1503)&gt;0,2,1)))))))</f>
        <v>7</v>
      </c>
      <c r="O1503" s="26" t="s">
        <v>51</v>
      </c>
      <c r="P1503" s="1" t="s">
        <v>4215</v>
      </c>
      <c r="Q1503" s="1"/>
      <c r="R1503" s="21"/>
      <c r="S1503" s="7" t="str">
        <f>Tabela813[[#This Row],[NR]]&amp;" - "&amp;Tabela813[[#This Row],[Especificação]]</f>
        <v>1.9.9.9.99.3.1.00 - Outras Receitas Não Arrecadadas e Não Projetadas Pela RFB - Financeiras - Principal</v>
      </c>
      <c r="T1503" s="7" t="str">
        <f>Tabela813[[#This Row],[NR]]&amp;" - "&amp;Tabela813[[#This Row],[Especificação]]</f>
        <v>1.9.9.9.99.3.1.00 - Outras Receitas Não Arrecadadas e Não Projetadas Pela RFB - Financeiras - Principal</v>
      </c>
      <c r="U1503" s="7" t="str">
        <f>Tabela813[[#This Row],[NR]]&amp; " - "&amp;Tabela813[[#This Row],[Especificação]]</f>
        <v>1.9.9.9.99.3.1.00 - Outras Receitas Não Arrecadadas e Não Projetadas Pela RFB - Financeiras - Principal</v>
      </c>
    </row>
    <row r="1504" spans="1:21" ht="30" x14ac:dyDescent="0.25">
      <c r="A1504" s="84"/>
      <c r="B1504" s="73"/>
      <c r="C1504" s="26" t="s">
        <v>1558</v>
      </c>
      <c r="D1504" s="26" t="s">
        <v>1570</v>
      </c>
      <c r="E1504" s="26" t="s">
        <v>1570</v>
      </c>
      <c r="F1504" s="26" t="s">
        <v>1570</v>
      </c>
      <c r="G1504" s="26" t="s">
        <v>1574</v>
      </c>
      <c r="H1504" s="26" t="s">
        <v>1559</v>
      </c>
      <c r="I1504" s="26" t="s">
        <v>1567</v>
      </c>
      <c r="J1504" s="26" t="s">
        <v>1564</v>
      </c>
      <c r="K1504" s="21" t="str">
        <f>IF(Tabela813[[#This Row],[C]]&lt;&gt;"",IF(Tabela813[[#This Row],[RED]]&lt;&gt;"",(Tabela813[[#This Row],[RED]] &amp; "."),"") &amp; CONCATENATE(Tabela813[[#This Row],[C]],".",Tabela813[[#This Row],[O]],".",Tabela813[[#This Row],[E]],".",Tabela813[[#This Row],[D1]],".",Tabela813[[#This Row],[D2]],".",Tabela813[[#This Row],[D3]],".",Tabela813[[#This Row],[T]],".",Tabela813[[#This Row],[D4]]),"")</f>
        <v>1.9.9.9.99.3.2.00</v>
      </c>
      <c r="L1504" s="27" t="s">
        <v>3935</v>
      </c>
      <c r="M1504" s="21" t="str">
        <f t="shared" si="23"/>
        <v>A</v>
      </c>
      <c r="N1504" s="21">
        <f>IF(VALUE(Tabela813[[#This Row],[RED]]) &gt; 0,1,0) + IF(VALUE(J1504)&gt;0,8,IF(VALUE(I1504)&gt;0,7,IF(VALUE(H1504)&gt;0,6,IF(VALUE(G1504)&gt;0,5,IF(VALUE(F1504)&gt;0,4,IF(VALUE(E1504)&gt;0,3,IF(VALUE(D1504)&gt;0,2,1)))))))</f>
        <v>7</v>
      </c>
      <c r="O1504" s="26" t="s">
        <v>51</v>
      </c>
      <c r="P1504" s="1" t="s">
        <v>4215</v>
      </c>
      <c r="Q1504" s="1"/>
      <c r="R1504" s="21"/>
      <c r="S1504" s="7" t="str">
        <f>Tabela813[[#This Row],[NR]]&amp;" - "&amp;Tabela813[[#This Row],[Especificação]]</f>
        <v>1.9.9.9.99.3.2.00 - Outras Receitas Não Arrecadadas e Não Projetadas Pela RFB - Financeiras - Multas e Juros de Mora</v>
      </c>
      <c r="T1504" s="7" t="str">
        <f>Tabela813[[#This Row],[NR]]&amp;" - "&amp;Tabela813[[#This Row],[Especificação]]</f>
        <v>1.9.9.9.99.3.2.00 - Outras Receitas Não Arrecadadas e Não Projetadas Pela RFB - Financeiras - Multas e Juros de Mora</v>
      </c>
      <c r="U1504" s="7" t="str">
        <f>Tabela813[[#This Row],[NR]]&amp; " - "&amp;Tabela813[[#This Row],[Especificação]]</f>
        <v>1.9.9.9.99.3.2.00 - Outras Receitas Não Arrecadadas e Não Projetadas Pela RFB - Financeiras - Multas e Juros de Mora</v>
      </c>
    </row>
    <row r="1505" spans="1:21" ht="30" x14ac:dyDescent="0.25">
      <c r="A1505" s="84"/>
      <c r="B1505" s="73"/>
      <c r="C1505" s="26" t="s">
        <v>1558</v>
      </c>
      <c r="D1505" s="26" t="s">
        <v>1570</v>
      </c>
      <c r="E1505" s="26" t="s">
        <v>1570</v>
      </c>
      <c r="F1505" s="26" t="s">
        <v>1570</v>
      </c>
      <c r="G1505" s="26" t="s">
        <v>1574</v>
      </c>
      <c r="H1505" s="26" t="s">
        <v>1559</v>
      </c>
      <c r="I1505" s="26" t="s">
        <v>1569</v>
      </c>
      <c r="J1505" s="26" t="s">
        <v>1564</v>
      </c>
      <c r="K1505" s="21" t="str">
        <f>IF(Tabela813[[#This Row],[C]]&lt;&gt;"",IF(Tabela813[[#This Row],[RED]]&lt;&gt;"",(Tabela813[[#This Row],[RED]] &amp; "."),"") &amp; CONCATENATE(Tabela813[[#This Row],[C]],".",Tabela813[[#This Row],[O]],".",Tabela813[[#This Row],[E]],".",Tabela813[[#This Row],[D1]],".",Tabela813[[#This Row],[D2]],".",Tabela813[[#This Row],[D3]],".",Tabela813[[#This Row],[T]],".",Tabela813[[#This Row],[D4]]),"")</f>
        <v>1.9.9.9.99.3.5.00</v>
      </c>
      <c r="L1505" s="27" t="s">
        <v>3936</v>
      </c>
      <c r="M1505" s="21" t="str">
        <f t="shared" si="23"/>
        <v>A</v>
      </c>
      <c r="N1505" s="21">
        <f>IF(VALUE(Tabela813[[#This Row],[RED]]) &gt; 0,1,0) + IF(VALUE(J1505)&gt;0,8,IF(VALUE(I1505)&gt;0,7,IF(VALUE(H1505)&gt;0,6,IF(VALUE(G1505)&gt;0,5,IF(VALUE(F1505)&gt;0,4,IF(VALUE(E1505)&gt;0,3,IF(VALUE(D1505)&gt;0,2,1)))))))</f>
        <v>7</v>
      </c>
      <c r="O1505" s="26" t="s">
        <v>51</v>
      </c>
      <c r="P1505" s="1" t="s">
        <v>4215</v>
      </c>
      <c r="Q1505" s="1"/>
      <c r="R1505" s="21"/>
      <c r="S1505" s="7" t="str">
        <f>Tabela813[[#This Row],[NR]]&amp;" - "&amp;Tabela813[[#This Row],[Especificação]]</f>
        <v>1.9.9.9.99.3.5.00 - Outras Receitas Não Arrecadadas e Não Projetadas Pela RFB - Financeiras - Multas</v>
      </c>
      <c r="T1505" s="7" t="str">
        <f>Tabela813[[#This Row],[NR]]&amp;" - "&amp;Tabela813[[#This Row],[Especificação]]</f>
        <v>1.9.9.9.99.3.5.00 - Outras Receitas Não Arrecadadas e Não Projetadas Pela RFB - Financeiras - Multas</v>
      </c>
      <c r="U1505" s="7" t="str">
        <f>Tabela813[[#This Row],[NR]]&amp; " - "&amp;Tabela813[[#This Row],[Especificação]]</f>
        <v>1.9.9.9.99.3.5.00 - Outras Receitas Não Arrecadadas e Não Projetadas Pela RFB - Financeiras - Multas</v>
      </c>
    </row>
    <row r="1506" spans="1:21" ht="30" x14ac:dyDescent="0.25">
      <c r="A1506" s="84"/>
      <c r="B1506" s="73"/>
      <c r="C1506" s="26" t="s">
        <v>1558</v>
      </c>
      <c r="D1506" s="26" t="s">
        <v>1570</v>
      </c>
      <c r="E1506" s="26" t="s">
        <v>1570</v>
      </c>
      <c r="F1506" s="26" t="s">
        <v>1570</v>
      </c>
      <c r="G1506" s="26" t="s">
        <v>1574</v>
      </c>
      <c r="H1506" s="26" t="s">
        <v>1559</v>
      </c>
      <c r="I1506" s="26" t="s">
        <v>1563</v>
      </c>
      <c r="J1506" s="26" t="s">
        <v>1564</v>
      </c>
      <c r="K1506" s="21" t="str">
        <f>IF(Tabela813[[#This Row],[C]]&lt;&gt;"",IF(Tabela813[[#This Row],[RED]]&lt;&gt;"",(Tabela813[[#This Row],[RED]] &amp; "."),"") &amp; CONCATENATE(Tabela813[[#This Row],[C]],".",Tabela813[[#This Row],[O]],".",Tabela813[[#This Row],[E]],".",Tabela813[[#This Row],[D1]],".",Tabela813[[#This Row],[D2]],".",Tabela813[[#This Row],[D3]],".",Tabela813[[#This Row],[T]],".",Tabela813[[#This Row],[D4]]),"")</f>
        <v>1.9.9.9.99.3.6.00</v>
      </c>
      <c r="L1506" s="27" t="s">
        <v>3937</v>
      </c>
      <c r="M1506" s="21" t="str">
        <f t="shared" si="23"/>
        <v>A</v>
      </c>
      <c r="N1506" s="21">
        <f>IF(VALUE(Tabela813[[#This Row],[RED]]) &gt; 0,1,0) + IF(VALUE(J1506)&gt;0,8,IF(VALUE(I1506)&gt;0,7,IF(VALUE(H1506)&gt;0,6,IF(VALUE(G1506)&gt;0,5,IF(VALUE(F1506)&gt;0,4,IF(VALUE(E1506)&gt;0,3,IF(VALUE(D1506)&gt;0,2,1)))))))</f>
        <v>7</v>
      </c>
      <c r="O1506" s="26" t="s">
        <v>51</v>
      </c>
      <c r="P1506" s="1" t="s">
        <v>4215</v>
      </c>
      <c r="Q1506" s="1"/>
      <c r="R1506" s="21"/>
      <c r="S1506" s="7" t="str">
        <f>Tabela813[[#This Row],[NR]]&amp;" - "&amp;Tabela813[[#This Row],[Especificação]]</f>
        <v>1.9.9.9.99.3.6.00 - Outras Receitas Não Arrecadadas e Não Projetadas Pela RFB - Financeiras - Juros de Mora</v>
      </c>
      <c r="T1506" s="7" t="str">
        <f>Tabela813[[#This Row],[NR]]&amp;" - "&amp;Tabela813[[#This Row],[Especificação]]</f>
        <v>1.9.9.9.99.3.6.00 - Outras Receitas Não Arrecadadas e Não Projetadas Pela RFB - Financeiras - Juros de Mora</v>
      </c>
      <c r="U1506" s="7" t="str">
        <f>Tabela813[[#This Row],[NR]]&amp; " - "&amp;Tabela813[[#This Row],[Especificação]]</f>
        <v>1.9.9.9.99.3.6.00 - Outras Receitas Não Arrecadadas e Não Projetadas Pela RFB - Financeiras - Juros de Mora</v>
      </c>
    </row>
    <row r="1507" spans="1:21" ht="45" x14ac:dyDescent="0.25">
      <c r="A1507" s="84"/>
      <c r="B1507" s="73"/>
      <c r="C1507" s="26" t="s">
        <v>1567</v>
      </c>
      <c r="D1507" s="26" t="s">
        <v>1561</v>
      </c>
      <c r="E1507" s="26" t="s">
        <v>1561</v>
      </c>
      <c r="F1507" s="26" t="s">
        <v>1561</v>
      </c>
      <c r="G1507" s="26" t="s">
        <v>1564</v>
      </c>
      <c r="H1507" s="26" t="s">
        <v>1561</v>
      </c>
      <c r="I1507" s="26" t="s">
        <v>1561</v>
      </c>
      <c r="J1507" s="26" t="s">
        <v>1564</v>
      </c>
      <c r="K1507" s="21" t="str">
        <f>IF(Tabela813[[#This Row],[C]]&lt;&gt;"",IF(Tabela813[[#This Row],[RED]]&lt;&gt;"",(Tabela813[[#This Row],[RED]] &amp; "."),"") &amp; CONCATENATE(Tabela813[[#This Row],[C]],".",Tabela813[[#This Row],[O]],".",Tabela813[[#This Row],[E]],".",Tabela813[[#This Row],[D1]],".",Tabela813[[#This Row],[D2]],".",Tabela813[[#This Row],[D3]],".",Tabela813[[#This Row],[T]],".",Tabela813[[#This Row],[D4]]),"")</f>
        <v>2.0.0.0.00.0.0.00</v>
      </c>
      <c r="L1507" s="27" t="s">
        <v>606</v>
      </c>
      <c r="M1507" s="21" t="str">
        <f t="shared" si="23"/>
        <v>S</v>
      </c>
      <c r="N1507" s="21">
        <f>IF(VALUE(Tabela813[[#This Row],[RED]]) &gt; 0,1,0) + IF(VALUE(J1507)&gt;0,8,IF(VALUE(I1507)&gt;0,7,IF(VALUE(H1507)&gt;0,6,IF(VALUE(G1507)&gt;0,5,IF(VALUE(F1507)&gt;0,4,IF(VALUE(E1507)&gt;0,3,IF(VALUE(D1507)&gt;0,2,1)))))))</f>
        <v>1</v>
      </c>
      <c r="O1507" s="26" t="s">
        <v>45</v>
      </c>
      <c r="P1507" s="1" t="s">
        <v>607</v>
      </c>
      <c r="Q1507" s="1"/>
      <c r="R1507" s="21"/>
      <c r="S1507" s="7" t="str">
        <f>Tabela813[[#This Row],[NR]]&amp;" - "&amp;Tabela813[[#This Row],[Especificação]]</f>
        <v>2.0.0.0.00.0.0.00 - Receitas de Capital</v>
      </c>
      <c r="T1507" s="7" t="str">
        <f>Tabela813[[#This Row],[NR]]&amp;" - "&amp;Tabela813[[#This Row],[Especificação]]</f>
        <v>2.0.0.0.00.0.0.00 - Receitas de Capital</v>
      </c>
      <c r="U1507" s="7" t="str">
        <f>Tabela813[[#This Row],[NR]]&amp; " - "&amp;Tabela813[[#This Row],[Especificação]]</f>
        <v>2.0.0.0.00.0.0.00 - Receitas de Capital</v>
      </c>
    </row>
    <row r="1508" spans="1:21" ht="75" x14ac:dyDescent="0.25">
      <c r="A1508" s="84"/>
      <c r="B1508" s="73"/>
      <c r="C1508" s="26" t="s">
        <v>1567</v>
      </c>
      <c r="D1508" s="26" t="s">
        <v>1558</v>
      </c>
      <c r="E1508" s="26" t="s">
        <v>1561</v>
      </c>
      <c r="F1508" s="26" t="s">
        <v>1561</v>
      </c>
      <c r="G1508" s="26" t="s">
        <v>1564</v>
      </c>
      <c r="H1508" s="26" t="s">
        <v>1561</v>
      </c>
      <c r="I1508" s="26" t="s">
        <v>1561</v>
      </c>
      <c r="J1508" s="26" t="s">
        <v>1564</v>
      </c>
      <c r="K1508" s="21" t="str">
        <f>IF(Tabela813[[#This Row],[C]]&lt;&gt;"",IF(Tabela813[[#This Row],[RED]]&lt;&gt;"",(Tabela813[[#This Row],[RED]] &amp; "."),"") &amp; CONCATENATE(Tabela813[[#This Row],[C]],".",Tabela813[[#This Row],[O]],".",Tabela813[[#This Row],[E]],".",Tabela813[[#This Row],[D1]],".",Tabela813[[#This Row],[D2]],".",Tabela813[[#This Row],[D3]],".",Tabela813[[#This Row],[T]],".",Tabela813[[#This Row],[D4]]),"")</f>
        <v>2.1.0.0.00.0.0.00</v>
      </c>
      <c r="L1508" s="27" t="s">
        <v>608</v>
      </c>
      <c r="M1508" s="21" t="str">
        <f t="shared" si="23"/>
        <v>S</v>
      </c>
      <c r="N1508" s="21">
        <f>IF(VALUE(Tabela813[[#This Row],[RED]]) &gt; 0,1,0) + IF(VALUE(J1508)&gt;0,8,IF(VALUE(I1508)&gt;0,7,IF(VALUE(H1508)&gt;0,6,IF(VALUE(G1508)&gt;0,5,IF(VALUE(F1508)&gt;0,4,IF(VALUE(E1508)&gt;0,3,IF(VALUE(D1508)&gt;0,2,1)))))))</f>
        <v>2</v>
      </c>
      <c r="O1508" s="26" t="s">
        <v>45</v>
      </c>
      <c r="P1508" s="1" t="s">
        <v>609</v>
      </c>
      <c r="Q1508" s="1"/>
      <c r="R1508" s="21"/>
      <c r="S1508" s="7" t="str">
        <f>Tabela813[[#This Row],[NR]]&amp;" - "&amp;Tabela813[[#This Row],[Especificação]]</f>
        <v>2.1.0.0.00.0.0.00 - Operações de Crédito</v>
      </c>
      <c r="T1508" s="7" t="str">
        <f>Tabela813[[#This Row],[NR]]&amp;" - "&amp;Tabela813[[#This Row],[Especificação]]</f>
        <v>2.1.0.0.00.0.0.00 - Operações de Crédito</v>
      </c>
      <c r="U1508" s="7" t="str">
        <f>Tabela813[[#This Row],[NR]]&amp; " - "&amp;Tabela813[[#This Row],[Especificação]]</f>
        <v>2.1.0.0.00.0.0.00 - Operações de Crédito</v>
      </c>
    </row>
    <row r="1509" spans="1:21" ht="45" x14ac:dyDescent="0.25">
      <c r="A1509" s="84"/>
      <c r="B1509" s="73"/>
      <c r="C1509" s="26" t="s">
        <v>1567</v>
      </c>
      <c r="D1509" s="26" t="s">
        <v>1558</v>
      </c>
      <c r="E1509" s="26" t="s">
        <v>1558</v>
      </c>
      <c r="F1509" s="26" t="s">
        <v>1561</v>
      </c>
      <c r="G1509" s="26" t="s">
        <v>1564</v>
      </c>
      <c r="H1509" s="26" t="s">
        <v>1561</v>
      </c>
      <c r="I1509" s="26" t="s">
        <v>1561</v>
      </c>
      <c r="J1509" s="26" t="s">
        <v>1564</v>
      </c>
      <c r="K1509" s="21" t="str">
        <f>IF(Tabela813[[#This Row],[C]]&lt;&gt;"",IF(Tabela813[[#This Row],[RED]]&lt;&gt;"",(Tabela813[[#This Row],[RED]] &amp; "."),"") &amp; CONCATENATE(Tabela813[[#This Row],[C]],".",Tabela813[[#This Row],[O]],".",Tabela813[[#This Row],[E]],".",Tabela813[[#This Row],[D1]],".",Tabela813[[#This Row],[D2]],".",Tabela813[[#This Row],[D3]],".",Tabela813[[#This Row],[T]],".",Tabela813[[#This Row],[D4]]),"")</f>
        <v>2.1.1.0.00.0.0.00</v>
      </c>
      <c r="L1509" s="27" t="s">
        <v>610</v>
      </c>
      <c r="M1509" s="21" t="str">
        <f t="shared" si="23"/>
        <v>S</v>
      </c>
      <c r="N1509" s="21">
        <f>IF(VALUE(Tabela813[[#This Row],[RED]]) &gt; 0,1,0) + IF(VALUE(J1509)&gt;0,8,IF(VALUE(I1509)&gt;0,7,IF(VALUE(H1509)&gt;0,6,IF(VALUE(G1509)&gt;0,5,IF(VALUE(F1509)&gt;0,4,IF(VALUE(E1509)&gt;0,3,IF(VALUE(D1509)&gt;0,2,1)))))))</f>
        <v>3</v>
      </c>
      <c r="O1509" s="26" t="s">
        <v>45</v>
      </c>
      <c r="P1509" s="1" t="s">
        <v>611</v>
      </c>
      <c r="Q1509" s="1"/>
      <c r="R1509" s="21"/>
      <c r="S1509" s="7" t="str">
        <f>Tabela813[[#This Row],[NR]]&amp;" - "&amp;Tabela813[[#This Row],[Especificação]]</f>
        <v>2.1.1.0.00.0.0.00 - Operações de Crédito - Mercado Interno</v>
      </c>
      <c r="T1509" s="7" t="str">
        <f>Tabela813[[#This Row],[NR]]&amp;" - "&amp;Tabela813[[#This Row],[Especificação]]</f>
        <v>2.1.1.0.00.0.0.00 - Operações de Crédito - Mercado Interno</v>
      </c>
      <c r="U1509" s="7" t="str">
        <f>Tabela813[[#This Row],[NR]]&amp; " - "&amp;Tabela813[[#This Row],[Especificação]]</f>
        <v>2.1.1.0.00.0.0.00 - Operações de Crédito - Mercado Interno</v>
      </c>
    </row>
    <row r="1510" spans="1:21" ht="90" x14ac:dyDescent="0.25">
      <c r="A1510" s="84"/>
      <c r="B1510" s="73"/>
      <c r="C1510" s="26" t="s">
        <v>1567</v>
      </c>
      <c r="D1510" s="26" t="s">
        <v>1558</v>
      </c>
      <c r="E1510" s="26" t="s">
        <v>1558</v>
      </c>
      <c r="F1510" s="26" t="s">
        <v>1558</v>
      </c>
      <c r="G1510" s="26" t="s">
        <v>1564</v>
      </c>
      <c r="H1510" s="26" t="s">
        <v>1561</v>
      </c>
      <c r="I1510" s="26" t="s">
        <v>1561</v>
      </c>
      <c r="J1510" s="26" t="s">
        <v>1564</v>
      </c>
      <c r="K1510" s="21" t="str">
        <f>IF(Tabela813[[#This Row],[C]]&lt;&gt;"",IF(Tabela813[[#This Row],[RED]]&lt;&gt;"",(Tabela813[[#This Row],[RED]] &amp; "."),"") &amp; CONCATENATE(Tabela813[[#This Row],[C]],".",Tabela813[[#This Row],[O]],".",Tabela813[[#This Row],[E]],".",Tabela813[[#This Row],[D1]],".",Tabela813[[#This Row],[D2]],".",Tabela813[[#This Row],[D3]],".",Tabela813[[#This Row],[T]],".",Tabela813[[#This Row],[D4]]),"")</f>
        <v>2.1.1.1.00.0.0.00</v>
      </c>
      <c r="L1510" s="27" t="s">
        <v>612</v>
      </c>
      <c r="M1510" s="21" t="str">
        <f t="shared" si="23"/>
        <v>S</v>
      </c>
      <c r="N1510" s="21">
        <f>IF(VALUE(Tabela813[[#This Row],[RED]]) &gt; 0,1,0) + IF(VALUE(J1510)&gt;0,8,IF(VALUE(I1510)&gt;0,7,IF(VALUE(H1510)&gt;0,6,IF(VALUE(G1510)&gt;0,5,IF(VALUE(F1510)&gt;0,4,IF(VALUE(E1510)&gt;0,3,IF(VALUE(D1510)&gt;0,2,1)))))))</f>
        <v>4</v>
      </c>
      <c r="O1510" s="26" t="s">
        <v>45</v>
      </c>
      <c r="P1510" s="1" t="s">
        <v>613</v>
      </c>
      <c r="Q1510" s="1"/>
      <c r="R1510" s="21"/>
      <c r="S1510" s="7" t="str">
        <f>Tabela813[[#This Row],[NR]]&amp;" - "&amp;Tabela813[[#This Row],[Especificação]]</f>
        <v>2.1.1.1.00.0.0.00 - Títulos de Responsabilidade do Tesouro Nacional - Mercado Interno</v>
      </c>
      <c r="T1510" s="7" t="str">
        <f>Tabela813[[#This Row],[NR]]&amp;" - "&amp;Tabela813[[#This Row],[Especificação]]</f>
        <v>2.1.1.1.00.0.0.00 - Títulos de Responsabilidade do Tesouro Nacional - Mercado Interno</v>
      </c>
      <c r="U1510" s="7" t="str">
        <f>Tabela813[[#This Row],[NR]]&amp; " - "&amp;Tabela813[[#This Row],[Especificação]]</f>
        <v>2.1.1.1.00.0.0.00 - Títulos de Responsabilidade do Tesouro Nacional - Mercado Interno</v>
      </c>
    </row>
    <row r="1511" spans="1:21" ht="60" x14ac:dyDescent="0.25">
      <c r="A1511" s="84"/>
      <c r="B1511" s="73"/>
      <c r="C1511" s="26" t="s">
        <v>1567</v>
      </c>
      <c r="D1511" s="26" t="s">
        <v>1558</v>
      </c>
      <c r="E1511" s="26" t="s">
        <v>1558</v>
      </c>
      <c r="F1511" s="26" t="s">
        <v>1558</v>
      </c>
      <c r="G1511" s="26" t="s">
        <v>1571</v>
      </c>
      <c r="H1511" s="26" t="s">
        <v>1561</v>
      </c>
      <c r="I1511" s="26" t="s">
        <v>1561</v>
      </c>
      <c r="J1511" s="26" t="s">
        <v>1564</v>
      </c>
      <c r="K1511" s="21" t="str">
        <f>IF(Tabela813[[#This Row],[C]]&lt;&gt;"",IF(Tabela813[[#This Row],[RED]]&lt;&gt;"",(Tabela813[[#This Row],[RED]] &amp; "."),"") &amp; CONCATENATE(Tabela813[[#This Row],[C]],".",Tabela813[[#This Row],[O]],".",Tabela813[[#This Row],[E]],".",Tabela813[[#This Row],[D1]],".",Tabela813[[#This Row],[D2]],".",Tabela813[[#This Row],[D3]],".",Tabela813[[#This Row],[T]],".",Tabela813[[#This Row],[D4]]),"")</f>
        <v>2.1.1.1.03.0.0.00</v>
      </c>
      <c r="L1511" s="27" t="s">
        <v>614</v>
      </c>
      <c r="M1511" s="21" t="str">
        <f t="shared" si="23"/>
        <v>S</v>
      </c>
      <c r="N1511" s="21">
        <f>IF(VALUE(Tabela813[[#This Row],[RED]]) &gt; 0,1,0) + IF(VALUE(J1511)&gt;0,8,IF(VALUE(I1511)&gt;0,7,IF(VALUE(H1511)&gt;0,6,IF(VALUE(G1511)&gt;0,5,IF(VALUE(F1511)&gt;0,4,IF(VALUE(E1511)&gt;0,3,IF(VALUE(D1511)&gt;0,2,1)))))))</f>
        <v>5</v>
      </c>
      <c r="O1511" s="26" t="s">
        <v>51</v>
      </c>
      <c r="P1511" s="1" t="s">
        <v>615</v>
      </c>
      <c r="Q1511" s="1"/>
      <c r="R1511" s="21"/>
      <c r="S1511" s="7" t="str">
        <f>Tabela813[[#This Row],[NR]]&amp;" - "&amp;Tabela813[[#This Row],[Especificação]]</f>
        <v>2.1.1.1.03.0.0.00 - Títulos da Dívida Agrária - TDA</v>
      </c>
      <c r="T1511" s="7" t="str">
        <f>Tabela813[[#This Row],[NR]]&amp;" - "&amp;Tabela813[[#This Row],[Especificação]]</f>
        <v>2.1.1.1.03.0.0.00 - Títulos da Dívida Agrária - TDA</v>
      </c>
      <c r="U1511" s="7" t="str">
        <f>Tabela813[[#This Row],[NR]]&amp; " - "&amp;Tabela813[[#This Row],[Especificação]]</f>
        <v>2.1.1.1.03.0.0.00 - Títulos da Dívida Agrária - TDA</v>
      </c>
    </row>
    <row r="1512" spans="1:21" ht="60" x14ac:dyDescent="0.25">
      <c r="A1512" s="84"/>
      <c r="B1512" s="73"/>
      <c r="C1512" s="26" t="s">
        <v>1567</v>
      </c>
      <c r="D1512" s="26" t="s">
        <v>1558</v>
      </c>
      <c r="E1512" s="26" t="s">
        <v>1558</v>
      </c>
      <c r="F1512" s="26" t="s">
        <v>1558</v>
      </c>
      <c r="G1512" s="26" t="s">
        <v>1571</v>
      </c>
      <c r="H1512" s="26" t="s">
        <v>1561</v>
      </c>
      <c r="I1512" s="26" t="s">
        <v>1558</v>
      </c>
      <c r="J1512" s="26" t="s">
        <v>1564</v>
      </c>
      <c r="K1512" s="21" t="str">
        <f>IF(Tabela813[[#This Row],[C]]&lt;&gt;"",IF(Tabela813[[#This Row],[RED]]&lt;&gt;"",(Tabela813[[#This Row],[RED]] &amp; "."),"") &amp; CONCATENATE(Tabela813[[#This Row],[C]],".",Tabela813[[#This Row],[O]],".",Tabela813[[#This Row],[E]],".",Tabela813[[#This Row],[D1]],".",Tabela813[[#This Row],[D2]],".",Tabela813[[#This Row],[D3]],".",Tabela813[[#This Row],[T]],".",Tabela813[[#This Row],[D4]]),"")</f>
        <v>2.1.1.1.03.0.1.00</v>
      </c>
      <c r="L1512" s="27" t="s">
        <v>1505</v>
      </c>
      <c r="M1512" s="21" t="str">
        <f t="shared" si="23"/>
        <v>A</v>
      </c>
      <c r="N1512" s="21">
        <f>IF(VALUE(Tabela813[[#This Row],[RED]]) &gt; 0,1,0) + IF(VALUE(J1512)&gt;0,8,IF(VALUE(I1512)&gt;0,7,IF(VALUE(H1512)&gt;0,6,IF(VALUE(G1512)&gt;0,5,IF(VALUE(F1512)&gt;0,4,IF(VALUE(E1512)&gt;0,3,IF(VALUE(D1512)&gt;0,2,1)))))))</f>
        <v>7</v>
      </c>
      <c r="O1512" s="26" t="s">
        <v>51</v>
      </c>
      <c r="P1512" s="1" t="s">
        <v>615</v>
      </c>
      <c r="Q1512" s="1"/>
      <c r="R1512" s="21"/>
      <c r="S1512" s="7" t="str">
        <f>Tabela813[[#This Row],[NR]]&amp;" - "&amp;Tabela813[[#This Row],[Especificação]]</f>
        <v>2.1.1.1.03.0.1.00 - Títulos da Dívida Agrária - TDA - Principal</v>
      </c>
      <c r="T1512" s="7" t="str">
        <f>Tabela813[[#This Row],[NR]]&amp;" - "&amp;Tabela813[[#This Row],[Especificação]]</f>
        <v>2.1.1.1.03.0.1.00 - Títulos da Dívida Agrária - TDA - Principal</v>
      </c>
      <c r="U1512" s="7" t="str">
        <f>Tabela813[[#This Row],[NR]]&amp; " - "&amp;Tabela813[[#This Row],[Especificação]]</f>
        <v>2.1.1.1.03.0.1.00 - Títulos da Dívida Agrária - TDA - Principal</v>
      </c>
    </row>
    <row r="1513" spans="1:21" ht="45" x14ac:dyDescent="0.25">
      <c r="A1513" s="84"/>
      <c r="B1513" s="73"/>
      <c r="C1513" s="26" t="s">
        <v>1567</v>
      </c>
      <c r="D1513" s="26" t="s">
        <v>1558</v>
      </c>
      <c r="E1513" s="26" t="s">
        <v>1558</v>
      </c>
      <c r="F1513" s="26" t="s">
        <v>1567</v>
      </c>
      <c r="G1513" s="26" t="s">
        <v>1564</v>
      </c>
      <c r="H1513" s="26" t="s">
        <v>1561</v>
      </c>
      <c r="I1513" s="26" t="s">
        <v>1561</v>
      </c>
      <c r="J1513" s="26" t="s">
        <v>1564</v>
      </c>
      <c r="K1513" s="21" t="str">
        <f>IF(Tabela813[[#This Row],[C]]&lt;&gt;"",IF(Tabela813[[#This Row],[RED]]&lt;&gt;"",(Tabela813[[#This Row],[RED]] &amp; "."),"") &amp; CONCATENATE(Tabela813[[#This Row],[C]],".",Tabela813[[#This Row],[O]],".",Tabela813[[#This Row],[E]],".",Tabela813[[#This Row],[D1]],".",Tabela813[[#This Row],[D2]],".",Tabela813[[#This Row],[D3]],".",Tabela813[[#This Row],[T]],".",Tabela813[[#This Row],[D4]]),"")</f>
        <v>2.1.1.2.00.0.0.00</v>
      </c>
      <c r="L1513" s="27" t="s">
        <v>616</v>
      </c>
      <c r="M1513" s="21" t="str">
        <f t="shared" si="23"/>
        <v>S</v>
      </c>
      <c r="N1513" s="21">
        <f>IF(VALUE(Tabela813[[#This Row],[RED]]) &gt; 0,1,0) + IF(VALUE(J1513)&gt;0,8,IF(VALUE(I1513)&gt;0,7,IF(VALUE(H1513)&gt;0,6,IF(VALUE(G1513)&gt;0,5,IF(VALUE(F1513)&gt;0,4,IF(VALUE(E1513)&gt;0,3,IF(VALUE(D1513)&gt;0,2,1)))))))</f>
        <v>4</v>
      </c>
      <c r="O1513" s="26" t="s">
        <v>45</v>
      </c>
      <c r="P1513" s="1" t="s">
        <v>617</v>
      </c>
      <c r="Q1513" s="1"/>
      <c r="R1513" s="21"/>
      <c r="S1513" s="7" t="str">
        <f>Tabela813[[#This Row],[NR]]&amp;" - "&amp;Tabela813[[#This Row],[Especificação]]</f>
        <v>2.1.1.2.00.0.0.00 - Operações de Crédito Contratuais - Mercado Interno</v>
      </c>
      <c r="T1513" s="7" t="str">
        <f>Tabela813[[#This Row],[NR]]&amp;" - "&amp;Tabela813[[#This Row],[Especificação]]</f>
        <v>2.1.1.2.00.0.0.00 - Operações de Crédito Contratuais - Mercado Interno</v>
      </c>
      <c r="U1513" s="7" t="str">
        <f>Tabela813[[#This Row],[NR]]&amp; " - "&amp;Tabela813[[#This Row],[Especificação]]</f>
        <v>2.1.1.2.00.0.0.00 - Operações de Crédito Contratuais - Mercado Interno</v>
      </c>
    </row>
    <row r="1514" spans="1:21" ht="45" x14ac:dyDescent="0.25">
      <c r="A1514" s="84"/>
      <c r="B1514" s="73"/>
      <c r="C1514" s="26" t="s">
        <v>1567</v>
      </c>
      <c r="D1514" s="26" t="s">
        <v>1558</v>
      </c>
      <c r="E1514" s="26" t="s">
        <v>1558</v>
      </c>
      <c r="F1514" s="26" t="s">
        <v>1567</v>
      </c>
      <c r="G1514" s="26" t="s">
        <v>1560</v>
      </c>
      <c r="H1514" s="26" t="s">
        <v>1561</v>
      </c>
      <c r="I1514" s="26" t="s">
        <v>1561</v>
      </c>
      <c r="J1514" s="26" t="s">
        <v>1564</v>
      </c>
      <c r="K1514" s="21" t="str">
        <f>IF(Tabela813[[#This Row],[C]]&lt;&gt;"",IF(Tabela813[[#This Row],[RED]]&lt;&gt;"",(Tabela813[[#This Row],[RED]] &amp; "."),"") &amp; CONCATENATE(Tabela813[[#This Row],[C]],".",Tabela813[[#This Row],[O]],".",Tabela813[[#This Row],[E]],".",Tabela813[[#This Row],[D1]],".",Tabela813[[#This Row],[D2]],".",Tabela813[[#This Row],[D3]],".",Tabela813[[#This Row],[T]],".",Tabela813[[#This Row],[D4]]),"")</f>
        <v>2.1.1.2.01.0.0.00</v>
      </c>
      <c r="L1514" s="27" t="s">
        <v>616</v>
      </c>
      <c r="M1514" s="21" t="str">
        <f t="shared" si="23"/>
        <v>S</v>
      </c>
      <c r="N1514" s="21">
        <f>IF(VALUE(Tabela813[[#This Row],[RED]]) &gt; 0,1,0) + IF(VALUE(J1514)&gt;0,8,IF(VALUE(I1514)&gt;0,7,IF(VALUE(H1514)&gt;0,6,IF(VALUE(G1514)&gt;0,5,IF(VALUE(F1514)&gt;0,4,IF(VALUE(E1514)&gt;0,3,IF(VALUE(D1514)&gt;0,2,1)))))))</f>
        <v>5</v>
      </c>
      <c r="O1514" s="26" t="s">
        <v>51</v>
      </c>
      <c r="P1514" s="1" t="s">
        <v>618</v>
      </c>
      <c r="Q1514" s="1"/>
      <c r="R1514" s="21"/>
      <c r="S1514" s="7" t="str">
        <f>Tabela813[[#This Row],[NR]]&amp;" - "&amp;Tabela813[[#This Row],[Especificação]]</f>
        <v>2.1.1.2.01.0.0.00 - Operações de Crédito Contratuais - Mercado Interno</v>
      </c>
      <c r="T1514" s="7" t="str">
        <f>Tabela813[[#This Row],[NR]]&amp;" - "&amp;Tabela813[[#This Row],[Especificação]]</f>
        <v>2.1.1.2.01.0.0.00 - Operações de Crédito Contratuais - Mercado Interno</v>
      </c>
      <c r="U1514" s="7" t="str">
        <f>Tabela813[[#This Row],[NR]]&amp; " - "&amp;Tabela813[[#This Row],[Especificação]]</f>
        <v>2.1.1.2.01.0.0.00 - Operações de Crédito Contratuais - Mercado Interno</v>
      </c>
    </row>
    <row r="1515" spans="1:21" ht="45" x14ac:dyDescent="0.25">
      <c r="A1515" s="84"/>
      <c r="B1515" s="73"/>
      <c r="C1515" s="26" t="s">
        <v>1567</v>
      </c>
      <c r="D1515" s="26" t="s">
        <v>1558</v>
      </c>
      <c r="E1515" s="26" t="s">
        <v>1558</v>
      </c>
      <c r="F1515" s="26" t="s">
        <v>1567</v>
      </c>
      <c r="G1515" s="26" t="s">
        <v>1560</v>
      </c>
      <c r="H1515" s="26" t="s">
        <v>1561</v>
      </c>
      <c r="I1515" s="26" t="s">
        <v>1558</v>
      </c>
      <c r="J1515" s="26" t="s">
        <v>1564</v>
      </c>
      <c r="K1515" s="21" t="str">
        <f>IF(Tabela813[[#This Row],[C]]&lt;&gt;"",IF(Tabela813[[#This Row],[RED]]&lt;&gt;"",(Tabela813[[#This Row],[RED]] &amp; "."),"") &amp; CONCATENATE(Tabela813[[#This Row],[C]],".",Tabela813[[#This Row],[O]],".",Tabela813[[#This Row],[E]],".",Tabela813[[#This Row],[D1]],".",Tabela813[[#This Row],[D2]],".",Tabela813[[#This Row],[D3]],".",Tabela813[[#This Row],[T]],".",Tabela813[[#This Row],[D4]]),"")</f>
        <v>2.1.1.2.01.0.1.00</v>
      </c>
      <c r="L1515" s="27" t="s">
        <v>1506</v>
      </c>
      <c r="M1515" s="21" t="str">
        <f t="shared" si="23"/>
        <v>A</v>
      </c>
      <c r="N1515" s="21">
        <f>IF(VALUE(Tabela813[[#This Row],[RED]]) &gt; 0,1,0) + IF(VALUE(J1515)&gt;0,8,IF(VALUE(I1515)&gt;0,7,IF(VALUE(H1515)&gt;0,6,IF(VALUE(G1515)&gt;0,5,IF(VALUE(F1515)&gt;0,4,IF(VALUE(E1515)&gt;0,3,IF(VALUE(D1515)&gt;0,2,1)))))))</f>
        <v>7</v>
      </c>
      <c r="O1515" s="26" t="s">
        <v>51</v>
      </c>
      <c r="P1515" s="1" t="s">
        <v>618</v>
      </c>
      <c r="Q1515" s="1"/>
      <c r="R1515" s="21"/>
      <c r="S1515" s="7" t="str">
        <f>Tabela813[[#This Row],[NR]]&amp;" - "&amp;Tabela813[[#This Row],[Especificação]]</f>
        <v>2.1.1.2.01.0.1.00 - Operações de Crédito Contratuais - Mercado Interno - Principal</v>
      </c>
      <c r="T1515" s="7" t="str">
        <f>Tabela813[[#This Row],[NR]]&amp;" - "&amp;Tabela813[[#This Row],[Especificação]]</f>
        <v>2.1.1.2.01.0.1.00 - Operações de Crédito Contratuais - Mercado Interno - Principal</v>
      </c>
      <c r="U1515" s="7" t="str">
        <f>Tabela813[[#This Row],[NR]]&amp; " - "&amp;Tabela813[[#This Row],[Especificação]]</f>
        <v>2.1.1.2.01.0.1.00 - Operações de Crédito Contratuais - Mercado Interno - Principal</v>
      </c>
    </row>
    <row r="1516" spans="1:21" x14ac:dyDescent="0.25">
      <c r="A1516" s="84"/>
      <c r="B1516" s="73"/>
      <c r="C1516" s="26" t="s">
        <v>1567</v>
      </c>
      <c r="D1516" s="26" t="s">
        <v>1558</v>
      </c>
      <c r="E1516" s="26" t="s">
        <v>1558</v>
      </c>
      <c r="F1516" s="26" t="s">
        <v>1567</v>
      </c>
      <c r="G1516" s="26" t="s">
        <v>1591</v>
      </c>
      <c r="H1516" s="26" t="s">
        <v>1561</v>
      </c>
      <c r="I1516" s="26" t="s">
        <v>1561</v>
      </c>
      <c r="J1516" s="26" t="s">
        <v>1564</v>
      </c>
      <c r="K1516" s="21" t="str">
        <f>IF(Tabela813[[#This Row],[C]]&lt;&gt;"",IF(Tabela813[[#This Row],[RED]]&lt;&gt;"",(Tabela813[[#This Row],[RED]] &amp; "."),"") &amp; CONCATENATE(Tabela813[[#This Row],[C]],".",Tabela813[[#This Row],[O]],".",Tabela813[[#This Row],[E]],".",Tabela813[[#This Row],[D1]],".",Tabela813[[#This Row],[D2]],".",Tabela813[[#This Row],[D3]],".",Tabela813[[#This Row],[T]],".",Tabela813[[#This Row],[D4]]),"")</f>
        <v>2.1.1.2.50.0.0.00</v>
      </c>
      <c r="L1516" s="27" t="s">
        <v>619</v>
      </c>
      <c r="M1516" s="21" t="str">
        <f t="shared" si="23"/>
        <v>S</v>
      </c>
      <c r="N1516" s="21">
        <f>IF(VALUE(Tabela813[[#This Row],[RED]]) &gt; 0,1,0) + IF(VALUE(J1516)&gt;0,8,IF(VALUE(I1516)&gt;0,7,IF(VALUE(H1516)&gt;0,6,IF(VALUE(G1516)&gt;0,5,IF(VALUE(F1516)&gt;0,4,IF(VALUE(E1516)&gt;0,3,IF(VALUE(D1516)&gt;0,2,1)))))))</f>
        <v>5</v>
      </c>
      <c r="O1516" s="26" t="s">
        <v>55</v>
      </c>
      <c r="P1516" s="1" t="s">
        <v>620</v>
      </c>
      <c r="Q1516" s="1"/>
      <c r="R1516" s="21"/>
      <c r="S1516" s="7" t="str">
        <f>Tabela813[[#This Row],[NR]]&amp;" - "&amp;Tabela813[[#This Row],[Especificação]]</f>
        <v>2.1.1.2.50.0.0.00 - Operações de Crédito Internas para Programas de Educação</v>
      </c>
      <c r="T1516" s="7" t="str">
        <f>Tabela813[[#This Row],[NR]]&amp;" - "&amp;Tabela813[[#This Row],[Especificação]]</f>
        <v>2.1.1.2.50.0.0.00 - Operações de Crédito Internas para Programas de Educação</v>
      </c>
      <c r="U1516" s="7" t="str">
        <f>Tabela813[[#This Row],[NR]]&amp; " - "&amp;Tabela813[[#This Row],[Especificação]]</f>
        <v>2.1.1.2.50.0.0.00 - Operações de Crédito Internas para Programas de Educação</v>
      </c>
    </row>
    <row r="1517" spans="1:21" x14ac:dyDescent="0.25">
      <c r="A1517" s="84"/>
      <c r="B1517" s="73"/>
      <c r="C1517" s="26" t="s">
        <v>1567</v>
      </c>
      <c r="D1517" s="26" t="s">
        <v>1558</v>
      </c>
      <c r="E1517" s="26" t="s">
        <v>1558</v>
      </c>
      <c r="F1517" s="26" t="s">
        <v>1567</v>
      </c>
      <c r="G1517" s="26" t="s">
        <v>1591</v>
      </c>
      <c r="H1517" s="26" t="s">
        <v>1561</v>
      </c>
      <c r="I1517" s="26" t="s">
        <v>1558</v>
      </c>
      <c r="J1517" s="26" t="s">
        <v>1564</v>
      </c>
      <c r="K1517" s="21" t="str">
        <f>IF(Tabela813[[#This Row],[C]]&lt;&gt;"",IF(Tabela813[[#This Row],[RED]]&lt;&gt;"",(Tabela813[[#This Row],[RED]] &amp; "."),"") &amp; CONCATENATE(Tabela813[[#This Row],[C]],".",Tabela813[[#This Row],[O]],".",Tabela813[[#This Row],[E]],".",Tabela813[[#This Row],[D1]],".",Tabela813[[#This Row],[D2]],".",Tabela813[[#This Row],[D3]],".",Tabela813[[#This Row],[T]],".",Tabela813[[#This Row],[D4]]),"")</f>
        <v>2.1.1.2.50.0.1.00</v>
      </c>
      <c r="L1517" s="27" t="s">
        <v>1507</v>
      </c>
      <c r="M1517" s="21" t="str">
        <f t="shared" si="23"/>
        <v>A</v>
      </c>
      <c r="N1517" s="21">
        <f>IF(VALUE(Tabela813[[#This Row],[RED]]) &gt; 0,1,0) + IF(VALUE(J1517)&gt;0,8,IF(VALUE(I1517)&gt;0,7,IF(VALUE(H1517)&gt;0,6,IF(VALUE(G1517)&gt;0,5,IF(VALUE(F1517)&gt;0,4,IF(VALUE(E1517)&gt;0,3,IF(VALUE(D1517)&gt;0,2,1)))))))</f>
        <v>7</v>
      </c>
      <c r="O1517" s="26" t="s">
        <v>55</v>
      </c>
      <c r="P1517" s="1" t="s">
        <v>620</v>
      </c>
      <c r="Q1517" s="1"/>
      <c r="R1517" s="21"/>
      <c r="S1517" s="7" t="str">
        <f>Tabela813[[#This Row],[NR]]&amp;" - "&amp;Tabela813[[#This Row],[Especificação]]</f>
        <v>2.1.1.2.50.0.1.00 - Operações de Crédito Internas para Programas de Educação - Principal</v>
      </c>
      <c r="T1517" s="7" t="str">
        <f>Tabela813[[#This Row],[NR]]&amp;" - "&amp;Tabela813[[#This Row],[Especificação]]</f>
        <v>2.1.1.2.50.0.1.00 - Operações de Crédito Internas para Programas de Educação - Principal</v>
      </c>
      <c r="U1517" s="7" t="str">
        <f>Tabela813[[#This Row],[NR]]&amp; " - "&amp;Tabela813[[#This Row],[Especificação]]</f>
        <v>2.1.1.2.50.0.1.00 - Operações de Crédito Internas para Programas de Educação - Principal</v>
      </c>
    </row>
    <row r="1518" spans="1:21" x14ac:dyDescent="0.25">
      <c r="A1518" s="84"/>
      <c r="B1518" s="73"/>
      <c r="C1518" s="26" t="s">
        <v>1567</v>
      </c>
      <c r="D1518" s="26" t="s">
        <v>1558</v>
      </c>
      <c r="E1518" s="26" t="s">
        <v>1558</v>
      </c>
      <c r="F1518" s="26" t="s">
        <v>1567</v>
      </c>
      <c r="G1518" s="26" t="s">
        <v>1596</v>
      </c>
      <c r="H1518" s="26" t="s">
        <v>1561</v>
      </c>
      <c r="I1518" s="26" t="s">
        <v>1561</v>
      </c>
      <c r="J1518" s="26" t="s">
        <v>1564</v>
      </c>
      <c r="K1518" s="21" t="str">
        <f>IF(Tabela813[[#This Row],[C]]&lt;&gt;"",IF(Tabela813[[#This Row],[RED]]&lt;&gt;"",(Tabela813[[#This Row],[RED]] &amp; "."),"") &amp; CONCATENATE(Tabela813[[#This Row],[C]],".",Tabela813[[#This Row],[O]],".",Tabela813[[#This Row],[E]],".",Tabela813[[#This Row],[D1]],".",Tabela813[[#This Row],[D2]],".",Tabela813[[#This Row],[D3]],".",Tabela813[[#This Row],[T]],".",Tabela813[[#This Row],[D4]]),"")</f>
        <v>2.1.1.2.51.0.0.00</v>
      </c>
      <c r="L1518" s="27" t="s">
        <v>621</v>
      </c>
      <c r="M1518" s="21" t="str">
        <f t="shared" si="23"/>
        <v>S</v>
      </c>
      <c r="N1518" s="21">
        <f>IF(VALUE(Tabela813[[#This Row],[RED]]) &gt; 0,1,0) + IF(VALUE(J1518)&gt;0,8,IF(VALUE(I1518)&gt;0,7,IF(VALUE(H1518)&gt;0,6,IF(VALUE(G1518)&gt;0,5,IF(VALUE(F1518)&gt;0,4,IF(VALUE(E1518)&gt;0,3,IF(VALUE(D1518)&gt;0,2,1)))))))</f>
        <v>5</v>
      </c>
      <c r="O1518" s="26" t="s">
        <v>55</v>
      </c>
      <c r="P1518" s="1" t="s">
        <v>622</v>
      </c>
      <c r="Q1518" s="1"/>
      <c r="R1518" s="21"/>
      <c r="S1518" s="7" t="str">
        <f>Tabela813[[#This Row],[NR]]&amp;" - "&amp;Tabela813[[#This Row],[Especificação]]</f>
        <v>2.1.1.2.51.0.0.00 - Operações de Crédito Internas para Programas de Saúde</v>
      </c>
      <c r="T1518" s="7" t="str">
        <f>Tabela813[[#This Row],[NR]]&amp;" - "&amp;Tabela813[[#This Row],[Especificação]]</f>
        <v>2.1.1.2.51.0.0.00 - Operações de Crédito Internas para Programas de Saúde</v>
      </c>
      <c r="U1518" s="7" t="str">
        <f>Tabela813[[#This Row],[NR]]&amp; " - "&amp;Tabela813[[#This Row],[Especificação]]</f>
        <v>2.1.1.2.51.0.0.00 - Operações de Crédito Internas para Programas de Saúde</v>
      </c>
    </row>
    <row r="1519" spans="1:21" x14ac:dyDescent="0.25">
      <c r="A1519" s="84"/>
      <c r="B1519" s="73"/>
      <c r="C1519" s="26" t="s">
        <v>1567</v>
      </c>
      <c r="D1519" s="26" t="s">
        <v>1558</v>
      </c>
      <c r="E1519" s="26" t="s">
        <v>1558</v>
      </c>
      <c r="F1519" s="26" t="s">
        <v>1567</v>
      </c>
      <c r="G1519" s="26" t="s">
        <v>1596</v>
      </c>
      <c r="H1519" s="26" t="s">
        <v>1561</v>
      </c>
      <c r="I1519" s="26" t="s">
        <v>1558</v>
      </c>
      <c r="J1519" s="26" t="s">
        <v>1564</v>
      </c>
      <c r="K1519" s="21" t="str">
        <f>IF(Tabela813[[#This Row],[C]]&lt;&gt;"",IF(Tabela813[[#This Row],[RED]]&lt;&gt;"",(Tabela813[[#This Row],[RED]] &amp; "."),"") &amp; CONCATENATE(Tabela813[[#This Row],[C]],".",Tabela813[[#This Row],[O]],".",Tabela813[[#This Row],[E]],".",Tabela813[[#This Row],[D1]],".",Tabela813[[#This Row],[D2]],".",Tabela813[[#This Row],[D3]],".",Tabela813[[#This Row],[T]],".",Tabela813[[#This Row],[D4]]),"")</f>
        <v>2.1.1.2.51.0.1.00</v>
      </c>
      <c r="L1519" s="27" t="s">
        <v>1508</v>
      </c>
      <c r="M1519" s="21" t="str">
        <f t="shared" si="23"/>
        <v>A</v>
      </c>
      <c r="N1519" s="21">
        <f>IF(VALUE(Tabela813[[#This Row],[RED]]) &gt; 0,1,0) + IF(VALUE(J1519)&gt;0,8,IF(VALUE(I1519)&gt;0,7,IF(VALUE(H1519)&gt;0,6,IF(VALUE(G1519)&gt;0,5,IF(VALUE(F1519)&gt;0,4,IF(VALUE(E1519)&gt;0,3,IF(VALUE(D1519)&gt;0,2,1)))))))</f>
        <v>7</v>
      </c>
      <c r="O1519" s="26" t="s">
        <v>55</v>
      </c>
      <c r="P1519" s="1" t="s">
        <v>622</v>
      </c>
      <c r="Q1519" s="1"/>
      <c r="R1519" s="21"/>
      <c r="S1519" s="7" t="str">
        <f>Tabela813[[#This Row],[NR]]&amp;" - "&amp;Tabela813[[#This Row],[Especificação]]</f>
        <v>2.1.1.2.51.0.1.00 - Operações de Crédito Internas para Programas de Saúde - Principal</v>
      </c>
      <c r="T1519" s="7" t="str">
        <f>Tabela813[[#This Row],[NR]]&amp;" - "&amp;Tabela813[[#This Row],[Especificação]]</f>
        <v>2.1.1.2.51.0.1.00 - Operações de Crédito Internas para Programas de Saúde - Principal</v>
      </c>
      <c r="U1519" s="7" t="str">
        <f>Tabela813[[#This Row],[NR]]&amp; " - "&amp;Tabela813[[#This Row],[Especificação]]</f>
        <v>2.1.1.2.51.0.1.00 - Operações de Crédito Internas para Programas de Saúde - Principal</v>
      </c>
    </row>
    <row r="1520" spans="1:21" x14ac:dyDescent="0.25">
      <c r="A1520" s="84"/>
      <c r="B1520" s="73"/>
      <c r="C1520" s="26" t="s">
        <v>1567</v>
      </c>
      <c r="D1520" s="26" t="s">
        <v>1558</v>
      </c>
      <c r="E1520" s="26" t="s">
        <v>1558</v>
      </c>
      <c r="F1520" s="26" t="s">
        <v>1567</v>
      </c>
      <c r="G1520" s="26" t="s">
        <v>1598</v>
      </c>
      <c r="H1520" s="26" t="s">
        <v>1561</v>
      </c>
      <c r="I1520" s="26" t="s">
        <v>1561</v>
      </c>
      <c r="J1520" s="26" t="s">
        <v>1564</v>
      </c>
      <c r="K1520" s="21" t="str">
        <f>IF(Tabela813[[#This Row],[C]]&lt;&gt;"",IF(Tabela813[[#This Row],[RED]]&lt;&gt;"",(Tabela813[[#This Row],[RED]] &amp; "."),"") &amp; CONCATENATE(Tabela813[[#This Row],[C]],".",Tabela813[[#This Row],[O]],".",Tabela813[[#This Row],[E]],".",Tabela813[[#This Row],[D1]],".",Tabela813[[#This Row],[D2]],".",Tabela813[[#This Row],[D3]],".",Tabela813[[#This Row],[T]],".",Tabela813[[#This Row],[D4]]),"")</f>
        <v>2.1.1.2.52.0.0.00</v>
      </c>
      <c r="L1520" s="27" t="s">
        <v>623</v>
      </c>
      <c r="M1520" s="21" t="str">
        <f t="shared" si="23"/>
        <v>S</v>
      </c>
      <c r="N1520" s="21">
        <f>IF(VALUE(Tabela813[[#This Row],[RED]]) &gt; 0,1,0) + IF(VALUE(J1520)&gt;0,8,IF(VALUE(I1520)&gt;0,7,IF(VALUE(H1520)&gt;0,6,IF(VALUE(G1520)&gt;0,5,IF(VALUE(F1520)&gt;0,4,IF(VALUE(E1520)&gt;0,3,IF(VALUE(D1520)&gt;0,2,1)))))))</f>
        <v>5</v>
      </c>
      <c r="O1520" s="26" t="s">
        <v>55</v>
      </c>
      <c r="P1520" s="1" t="s">
        <v>624</v>
      </c>
      <c r="Q1520" s="1"/>
      <c r="R1520" s="21"/>
      <c r="S1520" s="7" t="str">
        <f>Tabela813[[#This Row],[NR]]&amp;" - "&amp;Tabela813[[#This Row],[Especificação]]</f>
        <v>2.1.1.2.52.0.0.00 - Operações de Crédito Internas para Programas de Saneamento</v>
      </c>
      <c r="T1520" s="7" t="str">
        <f>Tabela813[[#This Row],[NR]]&amp;" - "&amp;Tabela813[[#This Row],[Especificação]]</f>
        <v>2.1.1.2.52.0.0.00 - Operações de Crédito Internas para Programas de Saneamento</v>
      </c>
      <c r="U1520" s="7" t="str">
        <f>Tabela813[[#This Row],[NR]]&amp; " - "&amp;Tabela813[[#This Row],[Especificação]]</f>
        <v>2.1.1.2.52.0.0.00 - Operações de Crédito Internas para Programas de Saneamento</v>
      </c>
    </row>
    <row r="1521" spans="1:21" x14ac:dyDescent="0.25">
      <c r="A1521" s="84"/>
      <c r="B1521" s="73"/>
      <c r="C1521" s="26" t="s">
        <v>1567</v>
      </c>
      <c r="D1521" s="26" t="s">
        <v>1558</v>
      </c>
      <c r="E1521" s="26" t="s">
        <v>1558</v>
      </c>
      <c r="F1521" s="26" t="s">
        <v>1567</v>
      </c>
      <c r="G1521" s="26" t="s">
        <v>1598</v>
      </c>
      <c r="H1521" s="26" t="s">
        <v>1561</v>
      </c>
      <c r="I1521" s="26" t="s">
        <v>1558</v>
      </c>
      <c r="J1521" s="26" t="s">
        <v>1564</v>
      </c>
      <c r="K1521" s="21" t="str">
        <f>IF(Tabela813[[#This Row],[C]]&lt;&gt;"",IF(Tabela813[[#This Row],[RED]]&lt;&gt;"",(Tabela813[[#This Row],[RED]] &amp; "."),"") &amp; CONCATENATE(Tabela813[[#This Row],[C]],".",Tabela813[[#This Row],[O]],".",Tabela813[[#This Row],[E]],".",Tabela813[[#This Row],[D1]],".",Tabela813[[#This Row],[D2]],".",Tabela813[[#This Row],[D3]],".",Tabela813[[#This Row],[T]],".",Tabela813[[#This Row],[D4]]),"")</f>
        <v>2.1.1.2.52.0.1.00</v>
      </c>
      <c r="L1521" s="27" t="s">
        <v>1509</v>
      </c>
      <c r="M1521" s="21" t="str">
        <f t="shared" si="23"/>
        <v>A</v>
      </c>
      <c r="N1521" s="21">
        <f>IF(VALUE(Tabela813[[#This Row],[RED]]) &gt; 0,1,0) + IF(VALUE(J1521)&gt;0,8,IF(VALUE(I1521)&gt;0,7,IF(VALUE(H1521)&gt;0,6,IF(VALUE(G1521)&gt;0,5,IF(VALUE(F1521)&gt;0,4,IF(VALUE(E1521)&gt;0,3,IF(VALUE(D1521)&gt;0,2,1)))))))</f>
        <v>7</v>
      </c>
      <c r="O1521" s="26" t="s">
        <v>55</v>
      </c>
      <c r="P1521" s="1" t="s">
        <v>624</v>
      </c>
      <c r="Q1521" s="1"/>
      <c r="R1521" s="21"/>
      <c r="S1521" s="7" t="str">
        <f>Tabela813[[#This Row],[NR]]&amp;" - "&amp;Tabela813[[#This Row],[Especificação]]</f>
        <v>2.1.1.2.52.0.1.00 - Operações de Crédito Internas para Programas de Saneamento - Principal</v>
      </c>
      <c r="T1521" s="7" t="str">
        <f>Tabela813[[#This Row],[NR]]&amp;" - "&amp;Tabela813[[#This Row],[Especificação]]</f>
        <v>2.1.1.2.52.0.1.00 - Operações de Crédito Internas para Programas de Saneamento - Principal</v>
      </c>
      <c r="U1521" s="7" t="str">
        <f>Tabela813[[#This Row],[NR]]&amp; " - "&amp;Tabela813[[#This Row],[Especificação]]</f>
        <v>2.1.1.2.52.0.1.00 - Operações de Crédito Internas para Programas de Saneamento - Principal</v>
      </c>
    </row>
    <row r="1522" spans="1:21" ht="30" x14ac:dyDescent="0.25">
      <c r="A1522" s="84"/>
      <c r="B1522" s="73"/>
      <c r="C1522" s="26" t="s">
        <v>1567</v>
      </c>
      <c r="D1522" s="26" t="s">
        <v>1558</v>
      </c>
      <c r="E1522" s="26" t="s">
        <v>1558</v>
      </c>
      <c r="F1522" s="26" t="s">
        <v>1567</v>
      </c>
      <c r="G1522" s="26" t="s">
        <v>1595</v>
      </c>
      <c r="H1522" s="26" t="s">
        <v>1561</v>
      </c>
      <c r="I1522" s="26" t="s">
        <v>1561</v>
      </c>
      <c r="J1522" s="26" t="s">
        <v>1564</v>
      </c>
      <c r="K1522" s="21" t="str">
        <f>IF(Tabela813[[#This Row],[C]]&lt;&gt;"",IF(Tabela813[[#This Row],[RED]]&lt;&gt;"",(Tabela813[[#This Row],[RED]] &amp; "."),"") &amp; CONCATENATE(Tabela813[[#This Row],[C]],".",Tabela813[[#This Row],[O]],".",Tabela813[[#This Row],[E]],".",Tabela813[[#This Row],[D1]],".",Tabela813[[#This Row],[D2]],".",Tabela813[[#This Row],[D3]],".",Tabela813[[#This Row],[T]],".",Tabela813[[#This Row],[D4]]),"")</f>
        <v>2.1.1.2.53.0.0.00</v>
      </c>
      <c r="L1522" s="27" t="s">
        <v>625</v>
      </c>
      <c r="M1522" s="21" t="str">
        <f t="shared" si="23"/>
        <v>S</v>
      </c>
      <c r="N1522" s="21">
        <f>IF(VALUE(Tabela813[[#This Row],[RED]]) &gt; 0,1,0) + IF(VALUE(J1522)&gt;0,8,IF(VALUE(I1522)&gt;0,7,IF(VALUE(H1522)&gt;0,6,IF(VALUE(G1522)&gt;0,5,IF(VALUE(F1522)&gt;0,4,IF(VALUE(E1522)&gt;0,3,IF(VALUE(D1522)&gt;0,2,1)))))))</f>
        <v>5</v>
      </c>
      <c r="O1522" s="26" t="s">
        <v>55</v>
      </c>
      <c r="P1522" s="1" t="s">
        <v>626</v>
      </c>
      <c r="Q1522" s="1"/>
      <c r="R1522" s="21"/>
      <c r="S1522" s="7" t="str">
        <f>Tabela813[[#This Row],[NR]]&amp;" - "&amp;Tabela813[[#This Row],[Especificação]]</f>
        <v>2.1.1.2.53.0.0.00 - Operações de Crédito Internas para Programas de Meio Ambiente</v>
      </c>
      <c r="T1522" s="7" t="str">
        <f>Tabela813[[#This Row],[NR]]&amp;" - "&amp;Tabela813[[#This Row],[Especificação]]</f>
        <v>2.1.1.2.53.0.0.00 - Operações de Crédito Internas para Programas de Meio Ambiente</v>
      </c>
      <c r="U1522" s="7" t="str">
        <f>Tabela813[[#This Row],[NR]]&amp; " - "&amp;Tabela813[[#This Row],[Especificação]]</f>
        <v>2.1.1.2.53.0.0.00 - Operações de Crédito Internas para Programas de Meio Ambiente</v>
      </c>
    </row>
    <row r="1523" spans="1:21" ht="30" x14ac:dyDescent="0.25">
      <c r="A1523" s="84"/>
      <c r="B1523" s="73"/>
      <c r="C1523" s="26" t="s">
        <v>1567</v>
      </c>
      <c r="D1523" s="26" t="s">
        <v>1558</v>
      </c>
      <c r="E1523" s="26" t="s">
        <v>1558</v>
      </c>
      <c r="F1523" s="26" t="s">
        <v>1567</v>
      </c>
      <c r="G1523" s="26" t="s">
        <v>1595</v>
      </c>
      <c r="H1523" s="26" t="s">
        <v>1561</v>
      </c>
      <c r="I1523" s="26" t="s">
        <v>1558</v>
      </c>
      <c r="J1523" s="26" t="s">
        <v>1564</v>
      </c>
      <c r="K1523" s="21" t="str">
        <f>IF(Tabela813[[#This Row],[C]]&lt;&gt;"",IF(Tabela813[[#This Row],[RED]]&lt;&gt;"",(Tabela813[[#This Row],[RED]] &amp; "."),"") &amp; CONCATENATE(Tabela813[[#This Row],[C]],".",Tabela813[[#This Row],[O]],".",Tabela813[[#This Row],[E]],".",Tabela813[[#This Row],[D1]],".",Tabela813[[#This Row],[D2]],".",Tabela813[[#This Row],[D3]],".",Tabela813[[#This Row],[T]],".",Tabela813[[#This Row],[D4]]),"")</f>
        <v>2.1.1.2.53.0.1.00</v>
      </c>
      <c r="L1523" s="27" t="s">
        <v>1510</v>
      </c>
      <c r="M1523" s="21" t="str">
        <f t="shared" si="23"/>
        <v>A</v>
      </c>
      <c r="N1523" s="21">
        <f>IF(VALUE(Tabela813[[#This Row],[RED]]) &gt; 0,1,0) + IF(VALUE(J1523)&gt;0,8,IF(VALUE(I1523)&gt;0,7,IF(VALUE(H1523)&gt;0,6,IF(VALUE(G1523)&gt;0,5,IF(VALUE(F1523)&gt;0,4,IF(VALUE(E1523)&gt;0,3,IF(VALUE(D1523)&gt;0,2,1)))))))</f>
        <v>7</v>
      </c>
      <c r="O1523" s="26" t="s">
        <v>55</v>
      </c>
      <c r="P1523" s="1" t="s">
        <v>626</v>
      </c>
      <c r="Q1523" s="1"/>
      <c r="R1523" s="21"/>
      <c r="S1523" s="7" t="str">
        <f>Tabela813[[#This Row],[NR]]&amp;" - "&amp;Tabela813[[#This Row],[Especificação]]</f>
        <v>2.1.1.2.53.0.1.00 - Operações de Crédito Internas para Programas de Meio Ambiente - Principal</v>
      </c>
      <c r="T1523" s="7" t="str">
        <f>Tabela813[[#This Row],[NR]]&amp;" - "&amp;Tabela813[[#This Row],[Especificação]]</f>
        <v>2.1.1.2.53.0.1.00 - Operações de Crédito Internas para Programas de Meio Ambiente - Principal</v>
      </c>
      <c r="U1523" s="7" t="str">
        <f>Tabela813[[#This Row],[NR]]&amp; " - "&amp;Tabela813[[#This Row],[Especificação]]</f>
        <v>2.1.1.2.53.0.1.00 - Operações de Crédito Internas para Programas de Meio Ambiente - Principal</v>
      </c>
    </row>
    <row r="1524" spans="1:21" ht="30" x14ac:dyDescent="0.25">
      <c r="A1524" s="84"/>
      <c r="B1524" s="73"/>
      <c r="C1524" s="26" t="s">
        <v>1567</v>
      </c>
      <c r="D1524" s="26" t="s">
        <v>1558</v>
      </c>
      <c r="E1524" s="26" t="s">
        <v>1558</v>
      </c>
      <c r="F1524" s="26" t="s">
        <v>1567</v>
      </c>
      <c r="G1524" s="26" t="s">
        <v>1599</v>
      </c>
      <c r="H1524" s="26" t="s">
        <v>1561</v>
      </c>
      <c r="I1524" s="26" t="s">
        <v>1561</v>
      </c>
      <c r="J1524" s="26" t="s">
        <v>1564</v>
      </c>
      <c r="K1524" s="21" t="str">
        <f>IF(Tabela813[[#This Row],[C]]&lt;&gt;"",IF(Tabela813[[#This Row],[RED]]&lt;&gt;"",(Tabela813[[#This Row],[RED]] &amp; "."),"") &amp; CONCATENATE(Tabela813[[#This Row],[C]],".",Tabela813[[#This Row],[O]],".",Tabela813[[#This Row],[E]],".",Tabela813[[#This Row],[D1]],".",Tabela813[[#This Row],[D2]],".",Tabela813[[#This Row],[D3]],".",Tabela813[[#This Row],[T]],".",Tabela813[[#This Row],[D4]]),"")</f>
        <v>2.1.1.2.54.0.0.00</v>
      </c>
      <c r="L1524" s="27" t="s">
        <v>627</v>
      </c>
      <c r="M1524" s="21" t="str">
        <f t="shared" si="23"/>
        <v>S</v>
      </c>
      <c r="N1524" s="21">
        <f>IF(VALUE(Tabela813[[#This Row],[RED]]) &gt; 0,1,0) + IF(VALUE(J1524)&gt;0,8,IF(VALUE(I1524)&gt;0,7,IF(VALUE(H1524)&gt;0,6,IF(VALUE(G1524)&gt;0,5,IF(VALUE(F1524)&gt;0,4,IF(VALUE(E1524)&gt;0,3,IF(VALUE(D1524)&gt;0,2,1)))))))</f>
        <v>5</v>
      </c>
      <c r="O1524" s="26" t="s">
        <v>55</v>
      </c>
      <c r="P1524" s="1" t="s">
        <v>628</v>
      </c>
      <c r="Q1524" s="1"/>
      <c r="R1524" s="21"/>
      <c r="S1524" s="7" t="str">
        <f>Tabela813[[#This Row],[NR]]&amp;" - "&amp;Tabela813[[#This Row],[Especificação]]</f>
        <v>2.1.1.2.54.0.0.00 - Operações de Crédito Internas para Programas de Modernização da Administração Pública</v>
      </c>
      <c r="T1524" s="7" t="str">
        <f>Tabela813[[#This Row],[NR]]&amp;" - "&amp;Tabela813[[#This Row],[Especificação]]</f>
        <v>2.1.1.2.54.0.0.00 - Operações de Crédito Internas para Programas de Modernização da Administração Pública</v>
      </c>
      <c r="U1524" s="7" t="str">
        <f>Tabela813[[#This Row],[NR]]&amp; " - "&amp;Tabela813[[#This Row],[Especificação]]</f>
        <v>2.1.1.2.54.0.0.00 - Operações de Crédito Internas para Programas de Modernização da Administração Pública</v>
      </c>
    </row>
    <row r="1525" spans="1:21" ht="30" x14ac:dyDescent="0.25">
      <c r="A1525" s="84"/>
      <c r="B1525" s="73"/>
      <c r="C1525" s="26" t="s">
        <v>1567</v>
      </c>
      <c r="D1525" s="26" t="s">
        <v>1558</v>
      </c>
      <c r="E1525" s="26" t="s">
        <v>1558</v>
      </c>
      <c r="F1525" s="26" t="s">
        <v>1567</v>
      </c>
      <c r="G1525" s="26" t="s">
        <v>1599</v>
      </c>
      <c r="H1525" s="26" t="s">
        <v>1561</v>
      </c>
      <c r="I1525" s="26" t="s">
        <v>1558</v>
      </c>
      <c r="J1525" s="26" t="s">
        <v>1564</v>
      </c>
      <c r="K1525" s="21" t="str">
        <f>IF(Tabela813[[#This Row],[C]]&lt;&gt;"",IF(Tabela813[[#This Row],[RED]]&lt;&gt;"",(Tabela813[[#This Row],[RED]] &amp; "."),"") &amp; CONCATENATE(Tabela813[[#This Row],[C]],".",Tabela813[[#This Row],[O]],".",Tabela813[[#This Row],[E]],".",Tabela813[[#This Row],[D1]],".",Tabela813[[#This Row],[D2]],".",Tabela813[[#This Row],[D3]],".",Tabela813[[#This Row],[T]],".",Tabela813[[#This Row],[D4]]),"")</f>
        <v>2.1.1.2.54.0.1.00</v>
      </c>
      <c r="L1525" s="27" t="s">
        <v>1511</v>
      </c>
      <c r="M1525" s="21" t="str">
        <f t="shared" si="23"/>
        <v>A</v>
      </c>
      <c r="N1525" s="21">
        <f>IF(VALUE(Tabela813[[#This Row],[RED]]) &gt; 0,1,0) + IF(VALUE(J1525)&gt;0,8,IF(VALUE(I1525)&gt;0,7,IF(VALUE(H1525)&gt;0,6,IF(VALUE(G1525)&gt;0,5,IF(VALUE(F1525)&gt;0,4,IF(VALUE(E1525)&gt;0,3,IF(VALUE(D1525)&gt;0,2,1)))))))</f>
        <v>7</v>
      </c>
      <c r="O1525" s="26" t="s">
        <v>55</v>
      </c>
      <c r="P1525" s="1" t="s">
        <v>628</v>
      </c>
      <c r="Q1525" s="1"/>
      <c r="R1525" s="21"/>
      <c r="S1525" s="7" t="str">
        <f>Tabela813[[#This Row],[NR]]&amp;" - "&amp;Tabela813[[#This Row],[Especificação]]</f>
        <v>2.1.1.2.54.0.1.00 - Operações de Crédito Internas para Programas de Modernização da Administração Pública - Principal</v>
      </c>
      <c r="T1525" s="7" t="str">
        <f>Tabela813[[#This Row],[NR]]&amp;" - "&amp;Tabela813[[#This Row],[Especificação]]</f>
        <v>2.1.1.2.54.0.1.00 - Operações de Crédito Internas para Programas de Modernização da Administração Pública - Principal</v>
      </c>
      <c r="U1525" s="7" t="str">
        <f>Tabela813[[#This Row],[NR]]&amp; " - "&amp;Tabela813[[#This Row],[Especificação]]</f>
        <v>2.1.1.2.54.0.1.00 - Operações de Crédito Internas para Programas de Modernização da Administração Pública - Principal</v>
      </c>
    </row>
    <row r="1526" spans="1:21" ht="30" customHeight="1" x14ac:dyDescent="0.25">
      <c r="A1526" s="84"/>
      <c r="B1526" s="73"/>
      <c r="C1526" s="26" t="s">
        <v>1567</v>
      </c>
      <c r="D1526" s="26" t="s">
        <v>1558</v>
      </c>
      <c r="E1526" s="26" t="s">
        <v>1558</v>
      </c>
      <c r="F1526" s="26" t="s">
        <v>1567</v>
      </c>
      <c r="G1526" s="26" t="s">
        <v>1600</v>
      </c>
      <c r="H1526" s="26" t="s">
        <v>1561</v>
      </c>
      <c r="I1526" s="26" t="s">
        <v>1561</v>
      </c>
      <c r="J1526" s="26" t="s">
        <v>1564</v>
      </c>
      <c r="K1526" s="21" t="str">
        <f>IF(Tabela813[[#This Row],[C]]&lt;&gt;"",IF(Tabela813[[#This Row],[RED]]&lt;&gt;"",(Tabela813[[#This Row],[RED]] &amp; "."),"") &amp; CONCATENATE(Tabela813[[#This Row],[C]],".",Tabela813[[#This Row],[O]],".",Tabela813[[#This Row],[E]],".",Tabela813[[#This Row],[D1]],".",Tabela813[[#This Row],[D2]],".",Tabela813[[#This Row],[D3]],".",Tabela813[[#This Row],[T]],".",Tabela813[[#This Row],[D4]]),"")</f>
        <v>2.1.1.2.55.0.0.00</v>
      </c>
      <c r="L1526" s="27" t="s">
        <v>629</v>
      </c>
      <c r="M1526" s="21" t="str">
        <f t="shared" si="23"/>
        <v>S</v>
      </c>
      <c r="N1526" s="21">
        <f>IF(VALUE(Tabela813[[#This Row],[RED]]) &gt; 0,1,0) + IF(VALUE(J1526)&gt;0,8,IF(VALUE(I1526)&gt;0,7,IF(VALUE(H1526)&gt;0,6,IF(VALUE(G1526)&gt;0,5,IF(VALUE(F1526)&gt;0,4,IF(VALUE(E1526)&gt;0,3,IF(VALUE(D1526)&gt;0,2,1)))))))</f>
        <v>5</v>
      </c>
      <c r="O1526" s="26" t="s">
        <v>55</v>
      </c>
      <c r="P1526" s="1" t="s">
        <v>630</v>
      </c>
      <c r="Q1526" s="1"/>
      <c r="R1526" s="21"/>
      <c r="S1526" s="7" t="str">
        <f>Tabela813[[#This Row],[NR]]&amp;" - "&amp;Tabela813[[#This Row],[Especificação]]</f>
        <v>2.1.1.2.55.0.0.00 - Operações de Crédito Internas para Refinanciamento da Dívida Contratual</v>
      </c>
      <c r="T1526" s="7" t="str">
        <f>Tabela813[[#This Row],[NR]]&amp;" - "&amp;Tabela813[[#This Row],[Especificação]]</f>
        <v>2.1.1.2.55.0.0.00 - Operações de Crédito Internas para Refinanciamento da Dívida Contratual</v>
      </c>
      <c r="U1526" s="7" t="str">
        <f>Tabela813[[#This Row],[NR]]&amp; " - "&amp;Tabela813[[#This Row],[Especificação]]</f>
        <v>2.1.1.2.55.0.0.00 - Operações de Crédito Internas para Refinanciamento da Dívida Contratual</v>
      </c>
    </row>
    <row r="1527" spans="1:21" ht="30.75" customHeight="1" x14ac:dyDescent="0.25">
      <c r="A1527" s="84"/>
      <c r="B1527" s="73"/>
      <c r="C1527" s="26" t="s">
        <v>1567</v>
      </c>
      <c r="D1527" s="26" t="s">
        <v>1558</v>
      </c>
      <c r="E1527" s="26" t="s">
        <v>1558</v>
      </c>
      <c r="F1527" s="26" t="s">
        <v>1567</v>
      </c>
      <c r="G1527" s="26" t="s">
        <v>1600</v>
      </c>
      <c r="H1527" s="26" t="s">
        <v>1561</v>
      </c>
      <c r="I1527" s="26" t="s">
        <v>1558</v>
      </c>
      <c r="J1527" s="26" t="s">
        <v>1564</v>
      </c>
      <c r="K1527" s="21" t="str">
        <f>IF(Tabela813[[#This Row],[C]]&lt;&gt;"",IF(Tabela813[[#This Row],[RED]]&lt;&gt;"",(Tabela813[[#This Row],[RED]] &amp; "."),"") &amp; CONCATENATE(Tabela813[[#This Row],[C]],".",Tabela813[[#This Row],[O]],".",Tabela813[[#This Row],[E]],".",Tabela813[[#This Row],[D1]],".",Tabela813[[#This Row],[D2]],".",Tabela813[[#This Row],[D3]],".",Tabela813[[#This Row],[T]],".",Tabela813[[#This Row],[D4]]),"")</f>
        <v>2.1.1.2.55.0.1.00</v>
      </c>
      <c r="L1527" s="27" t="s">
        <v>1512</v>
      </c>
      <c r="M1527" s="21" t="str">
        <f t="shared" si="23"/>
        <v>A</v>
      </c>
      <c r="N1527" s="21">
        <f>IF(VALUE(Tabela813[[#This Row],[RED]]) &gt; 0,1,0) + IF(VALUE(J1527)&gt;0,8,IF(VALUE(I1527)&gt;0,7,IF(VALUE(H1527)&gt;0,6,IF(VALUE(G1527)&gt;0,5,IF(VALUE(F1527)&gt;0,4,IF(VALUE(E1527)&gt;0,3,IF(VALUE(D1527)&gt;0,2,1)))))))</f>
        <v>7</v>
      </c>
      <c r="O1527" s="26" t="s">
        <v>55</v>
      </c>
      <c r="P1527" s="1" t="s">
        <v>630</v>
      </c>
      <c r="Q1527" s="1"/>
      <c r="R1527" s="21"/>
      <c r="S1527" s="7" t="str">
        <f>Tabela813[[#This Row],[NR]]&amp;" - "&amp;Tabela813[[#This Row],[Especificação]]</f>
        <v>2.1.1.2.55.0.1.00 - Operações de Crédito Internas para Refinanciamento da Dívida Contratual - Principal</v>
      </c>
      <c r="T1527" s="7" t="str">
        <f>Tabela813[[#This Row],[NR]]&amp;" - "&amp;Tabela813[[#This Row],[Especificação]]</f>
        <v>2.1.1.2.55.0.1.00 - Operações de Crédito Internas para Refinanciamento da Dívida Contratual - Principal</v>
      </c>
      <c r="U1527" s="7" t="str">
        <f>Tabela813[[#This Row],[NR]]&amp; " - "&amp;Tabela813[[#This Row],[Especificação]]</f>
        <v>2.1.1.2.55.0.1.00 - Operações de Crédito Internas para Refinanciamento da Dívida Contratual - Principal</v>
      </c>
    </row>
    <row r="1528" spans="1:21" ht="30" x14ac:dyDescent="0.25">
      <c r="A1528" s="84"/>
      <c r="B1528" s="73"/>
      <c r="C1528" s="26" t="s">
        <v>1567</v>
      </c>
      <c r="D1528" s="26" t="s">
        <v>1558</v>
      </c>
      <c r="E1528" s="26" t="s">
        <v>1558</v>
      </c>
      <c r="F1528" s="26" t="s">
        <v>1567</v>
      </c>
      <c r="G1528" s="26" t="s">
        <v>1601</v>
      </c>
      <c r="H1528" s="26" t="s">
        <v>1561</v>
      </c>
      <c r="I1528" s="26" t="s">
        <v>1561</v>
      </c>
      <c r="J1528" s="26" t="s">
        <v>1564</v>
      </c>
      <c r="K1528" s="21" t="str">
        <f>IF(Tabela813[[#This Row],[C]]&lt;&gt;"",IF(Tabela813[[#This Row],[RED]]&lt;&gt;"",(Tabela813[[#This Row],[RED]] &amp; "."),"") &amp; CONCATENATE(Tabela813[[#This Row],[C]],".",Tabela813[[#This Row],[O]],".",Tabela813[[#This Row],[E]],".",Tabela813[[#This Row],[D1]],".",Tabela813[[#This Row],[D2]],".",Tabela813[[#This Row],[D3]],".",Tabela813[[#This Row],[T]],".",Tabela813[[#This Row],[D4]]),"")</f>
        <v>2.1.1.2.56.0.0.00</v>
      </c>
      <c r="L1528" s="27" t="s">
        <v>631</v>
      </c>
      <c r="M1528" s="21" t="str">
        <f t="shared" si="23"/>
        <v>S</v>
      </c>
      <c r="N1528" s="21">
        <f>IF(VALUE(Tabela813[[#This Row],[RED]]) &gt; 0,1,0) + IF(VALUE(J1528)&gt;0,8,IF(VALUE(I1528)&gt;0,7,IF(VALUE(H1528)&gt;0,6,IF(VALUE(G1528)&gt;0,5,IF(VALUE(F1528)&gt;0,4,IF(VALUE(E1528)&gt;0,3,IF(VALUE(D1528)&gt;0,2,1)))))))</f>
        <v>5</v>
      </c>
      <c r="O1528" s="26" t="s">
        <v>55</v>
      </c>
      <c r="P1528" s="1" t="s">
        <v>632</v>
      </c>
      <c r="Q1528" s="1"/>
      <c r="R1528" s="21"/>
      <c r="S1528" s="7" t="str">
        <f>Tabela813[[#This Row],[NR]]&amp;" - "&amp;Tabela813[[#This Row],[Especificação]]</f>
        <v>2.1.1.2.56.0.0.00 - Operações de Crédito Internas para Programas de Moradia Popular</v>
      </c>
      <c r="T1528" s="7" t="str">
        <f>Tabela813[[#This Row],[NR]]&amp;" - "&amp;Tabela813[[#This Row],[Especificação]]</f>
        <v>2.1.1.2.56.0.0.00 - Operações de Crédito Internas para Programas de Moradia Popular</v>
      </c>
      <c r="U1528" s="7" t="str">
        <f>Tabela813[[#This Row],[NR]]&amp; " - "&amp;Tabela813[[#This Row],[Especificação]]</f>
        <v>2.1.1.2.56.0.0.00 - Operações de Crédito Internas para Programas de Moradia Popular</v>
      </c>
    </row>
    <row r="1529" spans="1:21" ht="30" x14ac:dyDescent="0.25">
      <c r="A1529" s="84"/>
      <c r="B1529" s="73"/>
      <c r="C1529" s="26" t="s">
        <v>1567</v>
      </c>
      <c r="D1529" s="26" t="s">
        <v>1558</v>
      </c>
      <c r="E1529" s="26" t="s">
        <v>1558</v>
      </c>
      <c r="F1529" s="26" t="s">
        <v>1567</v>
      </c>
      <c r="G1529" s="26" t="s">
        <v>1601</v>
      </c>
      <c r="H1529" s="26" t="s">
        <v>1561</v>
      </c>
      <c r="I1529" s="26" t="s">
        <v>1558</v>
      </c>
      <c r="J1529" s="26" t="s">
        <v>1564</v>
      </c>
      <c r="K1529" s="21" t="str">
        <f>IF(Tabela813[[#This Row],[C]]&lt;&gt;"",IF(Tabela813[[#This Row],[RED]]&lt;&gt;"",(Tabela813[[#This Row],[RED]] &amp; "."),"") &amp; CONCATENATE(Tabela813[[#This Row],[C]],".",Tabela813[[#This Row],[O]],".",Tabela813[[#This Row],[E]],".",Tabela813[[#This Row],[D1]],".",Tabela813[[#This Row],[D2]],".",Tabela813[[#This Row],[D3]],".",Tabela813[[#This Row],[T]],".",Tabela813[[#This Row],[D4]]),"")</f>
        <v>2.1.1.2.56.0.1.00</v>
      </c>
      <c r="L1529" s="27" t="s">
        <v>1513</v>
      </c>
      <c r="M1529" s="21" t="str">
        <f t="shared" si="23"/>
        <v>A</v>
      </c>
      <c r="N1529" s="21">
        <f>IF(VALUE(Tabela813[[#This Row],[RED]]) &gt; 0,1,0) + IF(VALUE(J1529)&gt;0,8,IF(VALUE(I1529)&gt;0,7,IF(VALUE(H1529)&gt;0,6,IF(VALUE(G1529)&gt;0,5,IF(VALUE(F1529)&gt;0,4,IF(VALUE(E1529)&gt;0,3,IF(VALUE(D1529)&gt;0,2,1)))))))</f>
        <v>7</v>
      </c>
      <c r="O1529" s="26" t="s">
        <v>55</v>
      </c>
      <c r="P1529" s="1" t="s">
        <v>632</v>
      </c>
      <c r="Q1529" s="1"/>
      <c r="R1529" s="21"/>
      <c r="S1529" s="7" t="str">
        <f>Tabela813[[#This Row],[NR]]&amp;" - "&amp;Tabela813[[#This Row],[Especificação]]</f>
        <v>2.1.1.2.56.0.1.00 - Operações de Crédito Internas para Programas de Moradia Popular - Principal</v>
      </c>
      <c r="T1529" s="7" t="str">
        <f>Tabela813[[#This Row],[NR]]&amp;" - "&amp;Tabela813[[#This Row],[Especificação]]</f>
        <v>2.1.1.2.56.0.1.00 - Operações de Crédito Internas para Programas de Moradia Popular - Principal</v>
      </c>
      <c r="U1529" s="7" t="str">
        <f>Tabela813[[#This Row],[NR]]&amp; " - "&amp;Tabela813[[#This Row],[Especificação]]</f>
        <v>2.1.1.2.56.0.1.00 - Operações de Crédito Internas para Programas de Moradia Popular - Principal</v>
      </c>
    </row>
    <row r="1530" spans="1:21" ht="30" x14ac:dyDescent="0.25">
      <c r="A1530" s="84"/>
      <c r="B1530" s="73"/>
      <c r="C1530" s="26" t="s">
        <v>1567</v>
      </c>
      <c r="D1530" s="26" t="s">
        <v>1558</v>
      </c>
      <c r="E1530" s="26" t="s">
        <v>1558</v>
      </c>
      <c r="F1530" s="26" t="s">
        <v>1570</v>
      </c>
      <c r="G1530" s="26" t="s">
        <v>1564</v>
      </c>
      <c r="H1530" s="26" t="s">
        <v>1561</v>
      </c>
      <c r="I1530" s="26" t="s">
        <v>1561</v>
      </c>
      <c r="J1530" s="26" t="s">
        <v>1564</v>
      </c>
      <c r="K1530" s="21" t="str">
        <f>IF(Tabela813[[#This Row],[C]]&lt;&gt;"",IF(Tabela813[[#This Row],[RED]]&lt;&gt;"",(Tabela813[[#This Row],[RED]] &amp; "."),"") &amp; CONCATENATE(Tabela813[[#This Row],[C]],".",Tabela813[[#This Row],[O]],".",Tabela813[[#This Row],[E]],".",Tabela813[[#This Row],[D1]],".",Tabela813[[#This Row],[D2]],".",Tabela813[[#This Row],[D3]],".",Tabela813[[#This Row],[T]],".",Tabela813[[#This Row],[D4]]),"")</f>
        <v>2.1.1.9.00.0.0.00</v>
      </c>
      <c r="L1530" s="27" t="s">
        <v>633</v>
      </c>
      <c r="M1530" s="21" t="str">
        <f t="shared" si="23"/>
        <v>S</v>
      </c>
      <c r="N1530" s="21">
        <f>IF(VALUE(Tabela813[[#This Row],[RED]]) &gt; 0,1,0) + IF(VALUE(J1530)&gt;0,8,IF(VALUE(I1530)&gt;0,7,IF(VALUE(H1530)&gt;0,6,IF(VALUE(G1530)&gt;0,5,IF(VALUE(F1530)&gt;0,4,IF(VALUE(E1530)&gt;0,3,IF(VALUE(D1530)&gt;0,2,1)))))))</f>
        <v>4</v>
      </c>
      <c r="O1530" s="26" t="s">
        <v>45</v>
      </c>
      <c r="P1530" s="1" t="s">
        <v>634</v>
      </c>
      <c r="Q1530" s="1"/>
      <c r="R1530" s="21"/>
      <c r="S1530" s="7" t="str">
        <f>Tabela813[[#This Row],[NR]]&amp;" - "&amp;Tabela813[[#This Row],[Especificação]]</f>
        <v>2.1.1.9.00.0.0.00 - Outras Operações de Crédito - Mercado Interno</v>
      </c>
      <c r="T1530" s="7" t="str">
        <f>Tabela813[[#This Row],[NR]]&amp;" - "&amp;Tabela813[[#This Row],[Especificação]]</f>
        <v>2.1.1.9.00.0.0.00 - Outras Operações de Crédito - Mercado Interno</v>
      </c>
      <c r="U1530" s="7" t="str">
        <f>Tabela813[[#This Row],[NR]]&amp; " - "&amp;Tabela813[[#This Row],[Especificação]]</f>
        <v>2.1.1.9.00.0.0.00 - Outras Operações de Crédito - Mercado Interno</v>
      </c>
    </row>
    <row r="1531" spans="1:21" ht="30" x14ac:dyDescent="0.25">
      <c r="A1531" s="84"/>
      <c r="B1531" s="73"/>
      <c r="C1531" s="26" t="s">
        <v>1567</v>
      </c>
      <c r="D1531" s="26" t="s">
        <v>1558</v>
      </c>
      <c r="E1531" s="26" t="s">
        <v>1558</v>
      </c>
      <c r="F1531" s="26" t="s">
        <v>1570</v>
      </c>
      <c r="G1531" s="26" t="s">
        <v>1574</v>
      </c>
      <c r="H1531" s="26" t="s">
        <v>1561</v>
      </c>
      <c r="I1531" s="26" t="s">
        <v>1561</v>
      </c>
      <c r="J1531" s="26" t="s">
        <v>1564</v>
      </c>
      <c r="K1531" s="21" t="str">
        <f>IF(Tabela813[[#This Row],[C]]&lt;&gt;"",IF(Tabela813[[#This Row],[RED]]&lt;&gt;"",(Tabela813[[#This Row],[RED]] &amp; "."),"") &amp; CONCATENATE(Tabela813[[#This Row],[C]],".",Tabela813[[#This Row],[O]],".",Tabela813[[#This Row],[E]],".",Tabela813[[#This Row],[D1]],".",Tabela813[[#This Row],[D2]],".",Tabela813[[#This Row],[D3]],".",Tabela813[[#This Row],[T]],".",Tabela813[[#This Row],[D4]]),"")</f>
        <v>2.1.1.9.99.0.0.00</v>
      </c>
      <c r="L1531" s="27" t="s">
        <v>633</v>
      </c>
      <c r="M1531" s="21" t="str">
        <f t="shared" si="23"/>
        <v>S</v>
      </c>
      <c r="N1531" s="21">
        <f>IF(VALUE(Tabela813[[#This Row],[RED]]) &gt; 0,1,0) + IF(VALUE(J1531)&gt;0,8,IF(VALUE(I1531)&gt;0,7,IF(VALUE(H1531)&gt;0,6,IF(VALUE(G1531)&gt;0,5,IF(VALUE(F1531)&gt;0,4,IF(VALUE(E1531)&gt;0,3,IF(VALUE(D1531)&gt;0,2,1)))))))</f>
        <v>5</v>
      </c>
      <c r="O1531" s="26" t="s">
        <v>51</v>
      </c>
      <c r="P1531" s="1" t="s">
        <v>635</v>
      </c>
      <c r="Q1531" s="1"/>
      <c r="R1531" s="21"/>
      <c r="S1531" s="7" t="str">
        <f>Tabela813[[#This Row],[NR]]&amp;" - "&amp;Tabela813[[#This Row],[Especificação]]</f>
        <v>2.1.1.9.99.0.0.00 - Outras Operações de Crédito - Mercado Interno</v>
      </c>
      <c r="T1531" s="7" t="str">
        <f>Tabela813[[#This Row],[NR]]&amp;" - "&amp;Tabela813[[#This Row],[Especificação]]</f>
        <v>2.1.1.9.99.0.0.00 - Outras Operações de Crédito - Mercado Interno</v>
      </c>
      <c r="U1531" s="7" t="str">
        <f>Tabela813[[#This Row],[NR]]&amp; " - "&amp;Tabela813[[#This Row],[Especificação]]</f>
        <v>2.1.1.9.99.0.0.00 - Outras Operações de Crédito - Mercado Interno</v>
      </c>
    </row>
    <row r="1532" spans="1:21" ht="30" x14ac:dyDescent="0.25">
      <c r="A1532" s="84"/>
      <c r="B1532" s="73"/>
      <c r="C1532" s="26" t="s">
        <v>1567</v>
      </c>
      <c r="D1532" s="26" t="s">
        <v>1558</v>
      </c>
      <c r="E1532" s="26" t="s">
        <v>1558</v>
      </c>
      <c r="F1532" s="26" t="s">
        <v>1570</v>
      </c>
      <c r="G1532" s="26" t="s">
        <v>1574</v>
      </c>
      <c r="H1532" s="26" t="s">
        <v>1561</v>
      </c>
      <c r="I1532" s="26" t="s">
        <v>1558</v>
      </c>
      <c r="J1532" s="26" t="s">
        <v>1564</v>
      </c>
      <c r="K1532" s="21" t="str">
        <f>IF(Tabela813[[#This Row],[C]]&lt;&gt;"",IF(Tabela813[[#This Row],[RED]]&lt;&gt;"",(Tabela813[[#This Row],[RED]] &amp; "."),"") &amp; CONCATENATE(Tabela813[[#This Row],[C]],".",Tabela813[[#This Row],[O]],".",Tabela813[[#This Row],[E]],".",Tabela813[[#This Row],[D1]],".",Tabela813[[#This Row],[D2]],".",Tabela813[[#This Row],[D3]],".",Tabela813[[#This Row],[T]],".",Tabela813[[#This Row],[D4]]),"")</f>
        <v>2.1.1.9.99.0.1.00</v>
      </c>
      <c r="L1532" s="27" t="s">
        <v>1514</v>
      </c>
      <c r="M1532" s="21" t="str">
        <f t="shared" si="23"/>
        <v>A</v>
      </c>
      <c r="N1532" s="21">
        <f>IF(VALUE(Tabela813[[#This Row],[RED]]) &gt; 0,1,0) + IF(VALUE(J1532)&gt;0,8,IF(VALUE(I1532)&gt;0,7,IF(VALUE(H1532)&gt;0,6,IF(VALUE(G1532)&gt;0,5,IF(VALUE(F1532)&gt;0,4,IF(VALUE(E1532)&gt;0,3,IF(VALUE(D1532)&gt;0,2,1)))))))</f>
        <v>7</v>
      </c>
      <c r="O1532" s="26" t="s">
        <v>51</v>
      </c>
      <c r="P1532" s="1" t="s">
        <v>635</v>
      </c>
      <c r="Q1532" s="1"/>
      <c r="R1532" s="21"/>
      <c r="S1532" s="7" t="str">
        <f>Tabela813[[#This Row],[NR]]&amp;" - "&amp;Tabela813[[#This Row],[Especificação]]</f>
        <v>2.1.1.9.99.0.1.00 - Outras Operações de Crédito - Mercado Interno - Principal</v>
      </c>
      <c r="T1532" s="7" t="str">
        <f>Tabela813[[#This Row],[NR]]&amp;" - "&amp;Tabela813[[#This Row],[Especificação]]</f>
        <v>2.1.1.9.99.0.1.00 - Outras Operações de Crédito - Mercado Interno - Principal</v>
      </c>
      <c r="U1532" s="7" t="str">
        <f>Tabela813[[#This Row],[NR]]&amp; " - "&amp;Tabela813[[#This Row],[Especificação]]</f>
        <v>2.1.1.9.99.0.1.00 - Outras Operações de Crédito - Mercado Interno - Principal</v>
      </c>
    </row>
    <row r="1533" spans="1:21" ht="45" x14ac:dyDescent="0.25">
      <c r="A1533" s="84"/>
      <c r="B1533" s="73"/>
      <c r="C1533" s="26" t="s">
        <v>1567</v>
      </c>
      <c r="D1533" s="26" t="s">
        <v>1558</v>
      </c>
      <c r="E1533" s="26" t="s">
        <v>1567</v>
      </c>
      <c r="F1533" s="26" t="s">
        <v>1561</v>
      </c>
      <c r="G1533" s="26" t="s">
        <v>1564</v>
      </c>
      <c r="H1533" s="26" t="s">
        <v>1561</v>
      </c>
      <c r="I1533" s="26" t="s">
        <v>1561</v>
      </c>
      <c r="J1533" s="26" t="s">
        <v>1564</v>
      </c>
      <c r="K1533" s="21" t="str">
        <f>IF(Tabela813[[#This Row],[C]]&lt;&gt;"",IF(Tabela813[[#This Row],[RED]]&lt;&gt;"",(Tabela813[[#This Row],[RED]] &amp; "."),"") &amp; CONCATENATE(Tabela813[[#This Row],[C]],".",Tabela813[[#This Row],[O]],".",Tabela813[[#This Row],[E]],".",Tabela813[[#This Row],[D1]],".",Tabela813[[#This Row],[D2]],".",Tabela813[[#This Row],[D3]],".",Tabela813[[#This Row],[T]],".",Tabela813[[#This Row],[D4]]),"")</f>
        <v>2.1.2.0.00.0.0.00</v>
      </c>
      <c r="L1533" s="27" t="s">
        <v>636</v>
      </c>
      <c r="M1533" s="21" t="str">
        <f t="shared" si="23"/>
        <v>S</v>
      </c>
      <c r="N1533" s="21">
        <f>IF(VALUE(Tabela813[[#This Row],[RED]]) &gt; 0,1,0) + IF(VALUE(J1533)&gt;0,8,IF(VALUE(I1533)&gt;0,7,IF(VALUE(H1533)&gt;0,6,IF(VALUE(G1533)&gt;0,5,IF(VALUE(F1533)&gt;0,4,IF(VALUE(E1533)&gt;0,3,IF(VALUE(D1533)&gt;0,2,1)))))))</f>
        <v>3</v>
      </c>
      <c r="O1533" s="26" t="s">
        <v>45</v>
      </c>
      <c r="P1533" s="1" t="s">
        <v>637</v>
      </c>
      <c r="Q1533" s="1"/>
      <c r="R1533" s="21"/>
      <c r="S1533" s="7" t="str">
        <f>Tabela813[[#This Row],[NR]]&amp;" - "&amp;Tabela813[[#This Row],[Especificação]]</f>
        <v>2.1.2.0.00.0.0.00 - Operações de Crédito - Mercado Externo</v>
      </c>
      <c r="T1533" s="7" t="str">
        <f>Tabela813[[#This Row],[NR]]&amp;" - "&amp;Tabela813[[#This Row],[Especificação]]</f>
        <v>2.1.2.0.00.0.0.00 - Operações de Crédito - Mercado Externo</v>
      </c>
      <c r="U1533" s="7" t="str">
        <f>Tabela813[[#This Row],[NR]]&amp; " - "&amp;Tabela813[[#This Row],[Especificação]]</f>
        <v>2.1.2.0.00.0.0.00 - Operações de Crédito - Mercado Externo</v>
      </c>
    </row>
    <row r="1534" spans="1:21" ht="90" x14ac:dyDescent="0.25">
      <c r="A1534" s="84"/>
      <c r="B1534" s="73"/>
      <c r="C1534" s="26" t="s">
        <v>1567</v>
      </c>
      <c r="D1534" s="26" t="s">
        <v>1558</v>
      </c>
      <c r="E1534" s="26" t="s">
        <v>1567</v>
      </c>
      <c r="F1534" s="26" t="s">
        <v>1558</v>
      </c>
      <c r="G1534" s="26" t="s">
        <v>1564</v>
      </c>
      <c r="H1534" s="26" t="s">
        <v>1561</v>
      </c>
      <c r="I1534" s="26" t="s">
        <v>1561</v>
      </c>
      <c r="J1534" s="26" t="s">
        <v>1564</v>
      </c>
      <c r="K1534" s="21" t="str">
        <f>IF(Tabela813[[#This Row],[C]]&lt;&gt;"",IF(Tabela813[[#This Row],[RED]]&lt;&gt;"",(Tabela813[[#This Row],[RED]] &amp; "."),"") &amp; CONCATENATE(Tabela813[[#This Row],[C]],".",Tabela813[[#This Row],[O]],".",Tabela813[[#This Row],[E]],".",Tabela813[[#This Row],[D1]],".",Tabela813[[#This Row],[D2]],".",Tabela813[[#This Row],[D3]],".",Tabela813[[#This Row],[T]],".",Tabela813[[#This Row],[D4]]),"")</f>
        <v>2.1.2.1.00.0.0.00</v>
      </c>
      <c r="L1534" s="27" t="s">
        <v>638</v>
      </c>
      <c r="M1534" s="21" t="str">
        <f t="shared" si="23"/>
        <v>S</v>
      </c>
      <c r="N1534" s="21">
        <f>IF(VALUE(Tabela813[[#This Row],[RED]]) &gt; 0,1,0) + IF(VALUE(J1534)&gt;0,8,IF(VALUE(I1534)&gt;0,7,IF(VALUE(H1534)&gt;0,6,IF(VALUE(G1534)&gt;0,5,IF(VALUE(F1534)&gt;0,4,IF(VALUE(E1534)&gt;0,3,IF(VALUE(D1534)&gt;0,2,1)))))))</f>
        <v>4</v>
      </c>
      <c r="O1534" s="26" t="s">
        <v>45</v>
      </c>
      <c r="P1534" s="1" t="s">
        <v>639</v>
      </c>
      <c r="Q1534" s="1"/>
      <c r="R1534" s="21"/>
      <c r="S1534" s="7" t="str">
        <f>Tabela813[[#This Row],[NR]]&amp;" - "&amp;Tabela813[[#This Row],[Especificação]]</f>
        <v>2.1.2.1.00.0.0.00 - Títulos de Responsabilidade do Tesouro Nacional - Mercado Externo</v>
      </c>
      <c r="T1534" s="7" t="str">
        <f>Tabela813[[#This Row],[NR]]&amp;" - "&amp;Tabela813[[#This Row],[Especificação]]</f>
        <v>2.1.2.1.00.0.0.00 - Títulos de Responsabilidade do Tesouro Nacional - Mercado Externo</v>
      </c>
      <c r="U1534" s="7" t="str">
        <f>Tabela813[[#This Row],[NR]]&amp; " - "&amp;Tabela813[[#This Row],[Especificação]]</f>
        <v>2.1.2.1.00.0.0.00 - Títulos de Responsabilidade do Tesouro Nacional - Mercado Externo</v>
      </c>
    </row>
    <row r="1535" spans="1:21" ht="24.75" customHeight="1" x14ac:dyDescent="0.25">
      <c r="A1535" s="84"/>
      <c r="B1535" s="73"/>
      <c r="C1535" s="26" t="s">
        <v>1567</v>
      </c>
      <c r="D1535" s="26" t="s">
        <v>1558</v>
      </c>
      <c r="E1535" s="26" t="s">
        <v>1567</v>
      </c>
      <c r="F1535" s="26" t="s">
        <v>1558</v>
      </c>
      <c r="G1535" s="26" t="s">
        <v>1560</v>
      </c>
      <c r="H1535" s="26" t="s">
        <v>1561</v>
      </c>
      <c r="I1535" s="26" t="s">
        <v>1561</v>
      </c>
      <c r="J1535" s="26" t="s">
        <v>1564</v>
      </c>
      <c r="K1535" s="21" t="str">
        <f>IF(Tabela813[[#This Row],[C]]&lt;&gt;"",IF(Tabela813[[#This Row],[RED]]&lt;&gt;"",(Tabela813[[#This Row],[RED]] &amp; "."),"") &amp; CONCATENATE(Tabela813[[#This Row],[C]],".",Tabela813[[#This Row],[O]],".",Tabela813[[#This Row],[E]],".",Tabela813[[#This Row],[D1]],".",Tabela813[[#This Row],[D2]],".",Tabela813[[#This Row],[D3]],".",Tabela813[[#This Row],[T]],".",Tabela813[[#This Row],[D4]]),"")</f>
        <v>2.1.2.1.01.0.0.00</v>
      </c>
      <c r="L1535" s="27" t="s">
        <v>3938</v>
      </c>
      <c r="M1535" s="21" t="str">
        <f t="shared" si="23"/>
        <v>S</v>
      </c>
      <c r="N1535" s="21">
        <f>IF(VALUE(Tabela813[[#This Row],[RED]]) &gt; 0,1,0) + IF(VALUE(J1535)&gt;0,8,IF(VALUE(I1535)&gt;0,7,IF(VALUE(H1535)&gt;0,6,IF(VALUE(G1535)&gt;0,5,IF(VALUE(F1535)&gt;0,4,IF(VALUE(E1535)&gt;0,3,IF(VALUE(D1535)&gt;0,2,1)))))))</f>
        <v>5</v>
      </c>
      <c r="O1535" s="26" t="s">
        <v>51</v>
      </c>
      <c r="P1535" s="1" t="s">
        <v>640</v>
      </c>
      <c r="Q1535" s="1"/>
      <c r="R1535" s="21"/>
      <c r="S1535" s="7" t="str">
        <f>Tabela813[[#This Row],[NR]]&amp;" - "&amp;Tabela813[[#This Row],[Especificação]]</f>
        <v>2.1.2.1.01.0.0.00 - Títulos de Responsabilidade do Tesouro Nacional - Exceto Refinanciamento da Dívida Pública Federal no Mercado Externo</v>
      </c>
      <c r="T1535" s="7" t="str">
        <f>Tabela813[[#This Row],[NR]]&amp;" - "&amp;Tabela813[[#This Row],[Especificação]]</f>
        <v>2.1.2.1.01.0.0.00 - Títulos de Responsabilidade do Tesouro Nacional - Exceto Refinanciamento da Dívida Pública Federal no Mercado Externo</v>
      </c>
      <c r="U1535" s="7" t="str">
        <f>Tabela813[[#This Row],[NR]]&amp; " - "&amp;Tabela813[[#This Row],[Especificação]]</f>
        <v>2.1.2.1.01.0.0.00 - Títulos de Responsabilidade do Tesouro Nacional - Exceto Refinanciamento da Dívida Pública Federal no Mercado Externo</v>
      </c>
    </row>
    <row r="1536" spans="1:21" ht="30.75" customHeight="1" x14ac:dyDescent="0.25">
      <c r="A1536" s="7"/>
      <c r="B1536" s="73"/>
      <c r="C1536" s="26" t="s">
        <v>1567</v>
      </c>
      <c r="D1536" s="26" t="s">
        <v>1558</v>
      </c>
      <c r="E1536" s="26" t="s">
        <v>1567</v>
      </c>
      <c r="F1536" s="26" t="s">
        <v>1558</v>
      </c>
      <c r="G1536" s="26" t="s">
        <v>1560</v>
      </c>
      <c r="H1536" s="26" t="s">
        <v>1561</v>
      </c>
      <c r="I1536" s="26" t="s">
        <v>1558</v>
      </c>
      <c r="J1536" s="26" t="s">
        <v>1564</v>
      </c>
      <c r="K1536" s="21" t="str">
        <f>IF(Tabela813[[#This Row],[C]]&lt;&gt;"",IF(Tabela813[[#This Row],[RED]]&lt;&gt;"",(Tabela813[[#This Row],[RED]] &amp; "."),"") &amp; CONCATENATE(Tabela813[[#This Row],[C]],".",Tabela813[[#This Row],[O]],".",Tabela813[[#This Row],[E]],".",Tabela813[[#This Row],[D1]],".",Tabela813[[#This Row],[D2]],".",Tabela813[[#This Row],[D3]],".",Tabela813[[#This Row],[T]],".",Tabela813[[#This Row],[D4]]),"")</f>
        <v>2.1.2.1.01.0.1.00</v>
      </c>
      <c r="L1536" s="27" t="s">
        <v>3939</v>
      </c>
      <c r="M1536" s="21" t="str">
        <f t="shared" si="23"/>
        <v>A</v>
      </c>
      <c r="N1536" s="21">
        <f>IF(VALUE(Tabela813[[#This Row],[RED]]) &gt; 0,1,0) + IF(VALUE(J1536)&gt;0,8,IF(VALUE(I1536)&gt;0,7,IF(VALUE(H1536)&gt;0,6,IF(VALUE(G1536)&gt;0,5,IF(VALUE(F1536)&gt;0,4,IF(VALUE(E1536)&gt;0,3,IF(VALUE(D1536)&gt;0,2,1)))))))</f>
        <v>7</v>
      </c>
      <c r="O1536" s="26" t="s">
        <v>51</v>
      </c>
      <c r="P1536" s="1" t="s">
        <v>640</v>
      </c>
      <c r="Q1536" s="1"/>
      <c r="R1536" s="21"/>
      <c r="S1536" s="7" t="str">
        <f>Tabela813[[#This Row],[NR]]&amp;" - "&amp;Tabela813[[#This Row],[Especificação]]</f>
        <v>2.1.2.1.01.0.1.00 - Títulos de Responsabilidade do Tesouro Nacional - Exceto Refinanciamento da Dívida Pública Federal no Mercado Externo - Principal</v>
      </c>
      <c r="T1536" s="7" t="str">
        <f>Tabela813[[#This Row],[NR]]&amp;" - "&amp;Tabela813[[#This Row],[Especificação]]</f>
        <v>2.1.2.1.01.0.1.00 - Títulos de Responsabilidade do Tesouro Nacional - Exceto Refinanciamento da Dívida Pública Federal no Mercado Externo - Principal</v>
      </c>
      <c r="U1536" s="7" t="str">
        <f>Tabela813[[#This Row],[NR]]&amp; " - "&amp;Tabela813[[#This Row],[Especificação]]</f>
        <v>2.1.2.1.01.0.1.00 - Títulos de Responsabilidade do Tesouro Nacional - Exceto Refinanciamento da Dívida Pública Federal no Mercado Externo - Principal</v>
      </c>
    </row>
    <row r="1537" spans="1:21" ht="75" x14ac:dyDescent="0.25">
      <c r="A1537" s="84"/>
      <c r="B1537" s="73"/>
      <c r="C1537" s="26" t="s">
        <v>1567</v>
      </c>
      <c r="D1537" s="26" t="s">
        <v>1558</v>
      </c>
      <c r="E1537" s="26" t="s">
        <v>1567</v>
      </c>
      <c r="F1537" s="26" t="s">
        <v>1558</v>
      </c>
      <c r="G1537" s="26" t="s">
        <v>1562</v>
      </c>
      <c r="H1537" s="26" t="s">
        <v>1561</v>
      </c>
      <c r="I1537" s="26" t="s">
        <v>1561</v>
      </c>
      <c r="J1537" s="26" t="s">
        <v>1564</v>
      </c>
      <c r="K1537" s="21" t="str">
        <f>IF(Tabela813[[#This Row],[C]]&lt;&gt;"",IF(Tabela813[[#This Row],[RED]]&lt;&gt;"",(Tabela813[[#This Row],[RED]] &amp; "."),"") &amp; CONCATENATE(Tabela813[[#This Row],[C]],".",Tabela813[[#This Row],[O]],".",Tabela813[[#This Row],[E]],".",Tabela813[[#This Row],[D1]],".",Tabela813[[#This Row],[D2]],".",Tabela813[[#This Row],[D3]],".",Tabela813[[#This Row],[T]],".",Tabela813[[#This Row],[D4]]),"")</f>
        <v>2.1.2.1.02.0.0.00</v>
      </c>
      <c r="L1537" s="27" t="s">
        <v>641</v>
      </c>
      <c r="M1537" s="21" t="str">
        <f t="shared" si="23"/>
        <v>S</v>
      </c>
      <c r="N1537" s="21">
        <f>IF(VALUE(Tabela813[[#This Row],[RED]]) &gt; 0,1,0) + IF(VALUE(J1537)&gt;0,8,IF(VALUE(I1537)&gt;0,7,IF(VALUE(H1537)&gt;0,6,IF(VALUE(G1537)&gt;0,5,IF(VALUE(F1537)&gt;0,4,IF(VALUE(E1537)&gt;0,3,IF(VALUE(D1537)&gt;0,2,1)))))))</f>
        <v>5</v>
      </c>
      <c r="O1537" s="26" t="s">
        <v>51</v>
      </c>
      <c r="P1537" s="1" t="s">
        <v>4216</v>
      </c>
      <c r="Q1537" s="1"/>
      <c r="R1537" s="21"/>
      <c r="S1537" s="7" t="str">
        <f>Tabela813[[#This Row],[NR]]&amp;" - "&amp;Tabela813[[#This Row],[Especificação]]</f>
        <v>2.1.2.1.02.0.0.00 - Títulos de Responsabilidade do Tesouro Nacional - Refinanciamento da Dívida Pública Federal no Mercado Externo</v>
      </c>
      <c r="T1537" s="7" t="str">
        <f>Tabela813[[#This Row],[NR]]&amp;" - "&amp;Tabela813[[#This Row],[Especificação]]</f>
        <v>2.1.2.1.02.0.0.00 - Títulos de Responsabilidade do Tesouro Nacional - Refinanciamento da Dívida Pública Federal no Mercado Externo</v>
      </c>
      <c r="U1537" s="7" t="str">
        <f>Tabela813[[#This Row],[NR]]&amp; " - "&amp;Tabela813[[#This Row],[Especificação]]</f>
        <v>2.1.2.1.02.0.0.00 - Títulos de Responsabilidade do Tesouro Nacional - Refinanciamento da Dívida Pública Federal no Mercado Externo</v>
      </c>
    </row>
    <row r="1538" spans="1:21" ht="75" x14ac:dyDescent="0.25">
      <c r="A1538" s="84"/>
      <c r="B1538" s="73"/>
      <c r="C1538" s="26" t="s">
        <v>1567</v>
      </c>
      <c r="D1538" s="26" t="s">
        <v>1558</v>
      </c>
      <c r="E1538" s="26" t="s">
        <v>1567</v>
      </c>
      <c r="F1538" s="26" t="s">
        <v>1558</v>
      </c>
      <c r="G1538" s="26" t="s">
        <v>1562</v>
      </c>
      <c r="H1538" s="26" t="s">
        <v>1561</v>
      </c>
      <c r="I1538" s="26" t="s">
        <v>1558</v>
      </c>
      <c r="J1538" s="26" t="s">
        <v>1564</v>
      </c>
      <c r="K1538" s="21" t="str">
        <f>IF(Tabela813[[#This Row],[C]]&lt;&gt;"",IF(Tabela813[[#This Row],[RED]]&lt;&gt;"",(Tabela813[[#This Row],[RED]] &amp; "."),"") &amp; CONCATENATE(Tabela813[[#This Row],[C]],".",Tabela813[[#This Row],[O]],".",Tabela813[[#This Row],[E]],".",Tabela813[[#This Row],[D1]],".",Tabela813[[#This Row],[D2]],".",Tabela813[[#This Row],[D3]],".",Tabela813[[#This Row],[T]],".",Tabela813[[#This Row],[D4]]),"")</f>
        <v>2.1.2.1.02.0.1.00</v>
      </c>
      <c r="L1538" s="27" t="s">
        <v>1515</v>
      </c>
      <c r="M1538" s="21" t="str">
        <f t="shared" si="23"/>
        <v>A</v>
      </c>
      <c r="N1538" s="21">
        <f>IF(VALUE(Tabela813[[#This Row],[RED]]) &gt; 0,1,0) + IF(VALUE(J1538)&gt;0,8,IF(VALUE(I1538)&gt;0,7,IF(VALUE(H1538)&gt;0,6,IF(VALUE(G1538)&gt;0,5,IF(VALUE(F1538)&gt;0,4,IF(VALUE(E1538)&gt;0,3,IF(VALUE(D1538)&gt;0,2,1)))))))</f>
        <v>7</v>
      </c>
      <c r="O1538" s="26" t="s">
        <v>51</v>
      </c>
      <c r="P1538" s="1" t="s">
        <v>4216</v>
      </c>
      <c r="Q1538" s="1"/>
      <c r="R1538" s="21"/>
      <c r="S1538" s="7" t="str">
        <f>Tabela813[[#This Row],[NR]]&amp;" - "&amp;Tabela813[[#This Row],[Especificação]]</f>
        <v>2.1.2.1.02.0.1.00 - Títulos de Responsabilidade do Tesouro Nacional - Refinanciamento da Dívida Pública Federal no Mercado Externo - Principal</v>
      </c>
      <c r="T1538" s="7" t="str">
        <f>Tabela813[[#This Row],[NR]]&amp;" - "&amp;Tabela813[[#This Row],[Especificação]]</f>
        <v>2.1.2.1.02.0.1.00 - Títulos de Responsabilidade do Tesouro Nacional - Refinanciamento da Dívida Pública Federal no Mercado Externo - Principal</v>
      </c>
      <c r="U1538" s="7" t="str">
        <f>Tabela813[[#This Row],[NR]]&amp; " - "&amp;Tabela813[[#This Row],[Especificação]]</f>
        <v>2.1.2.1.02.0.1.00 - Títulos de Responsabilidade do Tesouro Nacional - Refinanciamento da Dívida Pública Federal no Mercado Externo - Principal</v>
      </c>
    </row>
    <row r="1539" spans="1:21" ht="45" x14ac:dyDescent="0.25">
      <c r="A1539" s="84"/>
      <c r="B1539" s="73"/>
      <c r="C1539" s="26" t="s">
        <v>1567</v>
      </c>
      <c r="D1539" s="26" t="s">
        <v>1558</v>
      </c>
      <c r="E1539" s="26" t="s">
        <v>1567</v>
      </c>
      <c r="F1539" s="26" t="s">
        <v>1567</v>
      </c>
      <c r="G1539" s="26" t="s">
        <v>1564</v>
      </c>
      <c r="H1539" s="26" t="s">
        <v>1561</v>
      </c>
      <c r="I1539" s="26" t="s">
        <v>1561</v>
      </c>
      <c r="J1539" s="26" t="s">
        <v>1564</v>
      </c>
      <c r="K1539" s="21" t="str">
        <f>IF(Tabela813[[#This Row],[C]]&lt;&gt;"",IF(Tabela813[[#This Row],[RED]]&lt;&gt;"",(Tabela813[[#This Row],[RED]] &amp; "."),"") &amp; CONCATENATE(Tabela813[[#This Row],[C]],".",Tabela813[[#This Row],[O]],".",Tabela813[[#This Row],[E]],".",Tabela813[[#This Row],[D1]],".",Tabela813[[#This Row],[D2]],".",Tabela813[[#This Row],[D3]],".",Tabela813[[#This Row],[T]],".",Tabela813[[#This Row],[D4]]),"")</f>
        <v>2.1.2.2.00.0.0.00</v>
      </c>
      <c r="L1539" s="1" t="s">
        <v>642</v>
      </c>
      <c r="M1539" s="21" t="str">
        <f t="shared" si="23"/>
        <v>S</v>
      </c>
      <c r="N1539" s="21">
        <f>IF(VALUE(Tabela813[[#This Row],[RED]]) &gt; 0,1,0) + IF(VALUE(J1539)&gt;0,8,IF(VALUE(I1539)&gt;0,7,IF(VALUE(H1539)&gt;0,6,IF(VALUE(G1539)&gt;0,5,IF(VALUE(F1539)&gt;0,4,IF(VALUE(E1539)&gt;0,3,IF(VALUE(D1539)&gt;0,2,1)))))))</f>
        <v>4</v>
      </c>
      <c r="O1539" s="26" t="s">
        <v>45</v>
      </c>
      <c r="P1539" s="1" t="s">
        <v>643</v>
      </c>
      <c r="Q1539" s="1"/>
      <c r="R1539" s="21"/>
      <c r="S1539" s="7" t="str">
        <f>Tabela813[[#This Row],[NR]]&amp;" - "&amp;Tabela813[[#This Row],[Especificação]]</f>
        <v>2.1.2.2.00.0.0.00 - Operações de Crédito Contratuais - Mercado Externo</v>
      </c>
      <c r="T1539" s="7" t="str">
        <f>Tabela813[[#This Row],[NR]]&amp;" - "&amp;Tabela813[[#This Row],[Especificação]]</f>
        <v>2.1.2.2.00.0.0.00 - Operações de Crédito Contratuais - Mercado Externo</v>
      </c>
      <c r="U1539" s="7" t="str">
        <f>Tabela813[[#This Row],[NR]]&amp; " - "&amp;Tabela813[[#This Row],[Especificação]]</f>
        <v>2.1.2.2.00.0.0.00 - Operações de Crédito Contratuais - Mercado Externo</v>
      </c>
    </row>
    <row r="1540" spans="1:21" ht="45" x14ac:dyDescent="0.25">
      <c r="A1540" s="84"/>
      <c r="B1540" s="73"/>
      <c r="C1540" s="26" t="s">
        <v>1567</v>
      </c>
      <c r="D1540" s="26" t="s">
        <v>1558</v>
      </c>
      <c r="E1540" s="26" t="s">
        <v>1567</v>
      </c>
      <c r="F1540" s="26" t="s">
        <v>1567</v>
      </c>
      <c r="G1540" s="26" t="s">
        <v>1560</v>
      </c>
      <c r="H1540" s="26" t="s">
        <v>1561</v>
      </c>
      <c r="I1540" s="26" t="s">
        <v>1561</v>
      </c>
      <c r="J1540" s="26" t="s">
        <v>1564</v>
      </c>
      <c r="K1540" s="21" t="str">
        <f>IF(Tabela813[[#This Row],[C]]&lt;&gt;"",IF(Tabela813[[#This Row],[RED]]&lt;&gt;"",(Tabela813[[#This Row],[RED]] &amp; "."),"") &amp; CONCATENATE(Tabela813[[#This Row],[C]],".",Tabela813[[#This Row],[O]],".",Tabela813[[#This Row],[E]],".",Tabela813[[#This Row],[D1]],".",Tabela813[[#This Row],[D2]],".",Tabela813[[#This Row],[D3]],".",Tabela813[[#This Row],[T]],".",Tabela813[[#This Row],[D4]]),"")</f>
        <v>2.1.2.2.01.0.0.00</v>
      </c>
      <c r="L1540" s="27" t="s">
        <v>642</v>
      </c>
      <c r="M1540" s="21" t="str">
        <f t="shared" si="23"/>
        <v>S</v>
      </c>
      <c r="N1540" s="21">
        <f>IF(VALUE(Tabela813[[#This Row],[RED]]) &gt; 0,1,0) + IF(VALUE(J1540)&gt;0,8,IF(VALUE(I1540)&gt;0,7,IF(VALUE(H1540)&gt;0,6,IF(VALUE(G1540)&gt;0,5,IF(VALUE(F1540)&gt;0,4,IF(VALUE(E1540)&gt;0,3,IF(VALUE(D1540)&gt;0,2,1)))))))</f>
        <v>5</v>
      </c>
      <c r="O1540" s="26" t="s">
        <v>51</v>
      </c>
      <c r="P1540" s="1" t="s">
        <v>644</v>
      </c>
      <c r="Q1540" s="1"/>
      <c r="R1540" s="21"/>
      <c r="S1540" s="7" t="str">
        <f>Tabela813[[#This Row],[NR]]&amp;" - "&amp;Tabela813[[#This Row],[Especificação]]</f>
        <v>2.1.2.2.01.0.0.00 - Operações de Crédito Contratuais - Mercado Externo</v>
      </c>
      <c r="T1540" s="7" t="str">
        <f>Tabela813[[#This Row],[NR]]&amp;" - "&amp;Tabela813[[#This Row],[Especificação]]</f>
        <v>2.1.2.2.01.0.0.00 - Operações de Crédito Contratuais - Mercado Externo</v>
      </c>
      <c r="U1540" s="7" t="str">
        <f>Tabela813[[#This Row],[NR]]&amp; " - "&amp;Tabela813[[#This Row],[Especificação]]</f>
        <v>2.1.2.2.01.0.0.00 - Operações de Crédito Contratuais - Mercado Externo</v>
      </c>
    </row>
    <row r="1541" spans="1:21" ht="45" x14ac:dyDescent="0.25">
      <c r="A1541" s="84"/>
      <c r="B1541" s="73"/>
      <c r="C1541" s="26" t="s">
        <v>1567</v>
      </c>
      <c r="D1541" s="26" t="s">
        <v>1558</v>
      </c>
      <c r="E1541" s="26" t="s">
        <v>1567</v>
      </c>
      <c r="F1541" s="26" t="s">
        <v>1567</v>
      </c>
      <c r="G1541" s="26" t="s">
        <v>1560</v>
      </c>
      <c r="H1541" s="26" t="s">
        <v>1561</v>
      </c>
      <c r="I1541" s="26" t="s">
        <v>1558</v>
      </c>
      <c r="J1541" s="26" t="s">
        <v>1564</v>
      </c>
      <c r="K1541" s="21" t="str">
        <f>IF(Tabela813[[#This Row],[C]]&lt;&gt;"",IF(Tabela813[[#This Row],[RED]]&lt;&gt;"",(Tabela813[[#This Row],[RED]] &amp; "."),"") &amp; CONCATENATE(Tabela813[[#This Row],[C]],".",Tabela813[[#This Row],[O]],".",Tabela813[[#This Row],[E]],".",Tabela813[[#This Row],[D1]],".",Tabela813[[#This Row],[D2]],".",Tabela813[[#This Row],[D3]],".",Tabela813[[#This Row],[T]],".",Tabela813[[#This Row],[D4]]),"")</f>
        <v>2.1.2.2.01.0.1.00</v>
      </c>
      <c r="L1541" s="27" t="s">
        <v>1516</v>
      </c>
      <c r="M1541" s="21" t="str">
        <f t="shared" si="23"/>
        <v>A</v>
      </c>
      <c r="N1541" s="21">
        <f>IF(VALUE(Tabela813[[#This Row],[RED]]) &gt; 0,1,0) + IF(VALUE(J1541)&gt;0,8,IF(VALUE(I1541)&gt;0,7,IF(VALUE(H1541)&gt;0,6,IF(VALUE(G1541)&gt;0,5,IF(VALUE(F1541)&gt;0,4,IF(VALUE(E1541)&gt;0,3,IF(VALUE(D1541)&gt;0,2,1)))))))</f>
        <v>7</v>
      </c>
      <c r="O1541" s="26" t="s">
        <v>51</v>
      </c>
      <c r="P1541" s="1" t="s">
        <v>644</v>
      </c>
      <c r="Q1541" s="1"/>
      <c r="R1541" s="21"/>
      <c r="S1541" s="7" t="str">
        <f>Tabela813[[#This Row],[NR]]&amp;" - "&amp;Tabela813[[#This Row],[Especificação]]</f>
        <v>2.1.2.2.01.0.1.00 - Operações de Crédito Contratuais - Mercado Externo - Principal</v>
      </c>
      <c r="T1541" s="7" t="str">
        <f>Tabela813[[#This Row],[NR]]&amp;" - "&amp;Tabela813[[#This Row],[Especificação]]</f>
        <v>2.1.2.2.01.0.1.00 - Operações de Crédito Contratuais - Mercado Externo - Principal</v>
      </c>
      <c r="U1541" s="7" t="str">
        <f>Tabela813[[#This Row],[NR]]&amp; " - "&amp;Tabela813[[#This Row],[Especificação]]</f>
        <v>2.1.2.2.01.0.1.00 - Operações de Crédito Contratuais - Mercado Externo - Principal</v>
      </c>
    </row>
    <row r="1542" spans="1:21" x14ac:dyDescent="0.25">
      <c r="A1542" s="84"/>
      <c r="B1542" s="73"/>
      <c r="C1542" s="26" t="s">
        <v>1567</v>
      </c>
      <c r="D1542" s="26" t="s">
        <v>1558</v>
      </c>
      <c r="E1542" s="26" t="s">
        <v>1567</v>
      </c>
      <c r="F1542" s="26" t="s">
        <v>1567</v>
      </c>
      <c r="G1542" s="26" t="s">
        <v>1591</v>
      </c>
      <c r="H1542" s="26" t="s">
        <v>1561</v>
      </c>
      <c r="I1542" s="26" t="s">
        <v>1561</v>
      </c>
      <c r="J1542" s="26" t="s">
        <v>1564</v>
      </c>
      <c r="K1542" s="21" t="str">
        <f>IF(Tabela813[[#This Row],[C]]&lt;&gt;"",IF(Tabela813[[#This Row],[RED]]&lt;&gt;"",(Tabela813[[#This Row],[RED]] &amp; "."),"") &amp; CONCATENATE(Tabela813[[#This Row],[C]],".",Tabela813[[#This Row],[O]],".",Tabela813[[#This Row],[E]],".",Tabela813[[#This Row],[D1]],".",Tabela813[[#This Row],[D2]],".",Tabela813[[#This Row],[D3]],".",Tabela813[[#This Row],[T]],".",Tabela813[[#This Row],[D4]]),"")</f>
        <v>2.1.2.2.50.0.0.00</v>
      </c>
      <c r="L1542" s="27" t="s">
        <v>645</v>
      </c>
      <c r="M1542" s="21" t="str">
        <f t="shared" si="23"/>
        <v>S</v>
      </c>
      <c r="N1542" s="21">
        <f>IF(VALUE(Tabela813[[#This Row],[RED]]) &gt; 0,1,0) + IF(VALUE(J1542)&gt;0,8,IF(VALUE(I1542)&gt;0,7,IF(VALUE(H1542)&gt;0,6,IF(VALUE(G1542)&gt;0,5,IF(VALUE(F1542)&gt;0,4,IF(VALUE(E1542)&gt;0,3,IF(VALUE(D1542)&gt;0,2,1)))))))</f>
        <v>5</v>
      </c>
      <c r="O1542" s="26" t="s">
        <v>55</v>
      </c>
      <c r="P1542" s="1" t="s">
        <v>646</v>
      </c>
      <c r="Q1542" s="1"/>
      <c r="R1542" s="21"/>
      <c r="S1542" s="7" t="str">
        <f>Tabela813[[#This Row],[NR]]&amp;" - "&amp;Tabela813[[#This Row],[Especificação]]</f>
        <v>2.1.2.2.50.0.0.00 - Operações de Crédito Externas para Programas de Educação</v>
      </c>
      <c r="T1542" s="7" t="str">
        <f>Tabela813[[#This Row],[NR]]&amp;" - "&amp;Tabela813[[#This Row],[Especificação]]</f>
        <v>2.1.2.2.50.0.0.00 - Operações de Crédito Externas para Programas de Educação</v>
      </c>
      <c r="U1542" s="7" t="str">
        <f>Tabela813[[#This Row],[NR]]&amp; " - "&amp;Tabela813[[#This Row],[Especificação]]</f>
        <v>2.1.2.2.50.0.0.00 - Operações de Crédito Externas para Programas de Educação</v>
      </c>
    </row>
    <row r="1543" spans="1:21" x14ac:dyDescent="0.25">
      <c r="A1543" s="84"/>
      <c r="B1543" s="73"/>
      <c r="C1543" s="26" t="s">
        <v>1567</v>
      </c>
      <c r="D1543" s="26" t="s">
        <v>1558</v>
      </c>
      <c r="E1543" s="26" t="s">
        <v>1567</v>
      </c>
      <c r="F1543" s="26" t="s">
        <v>1567</v>
      </c>
      <c r="G1543" s="26" t="s">
        <v>1591</v>
      </c>
      <c r="H1543" s="26" t="s">
        <v>1561</v>
      </c>
      <c r="I1543" s="26" t="s">
        <v>1558</v>
      </c>
      <c r="J1543" s="26" t="s">
        <v>1564</v>
      </c>
      <c r="K1543" s="21" t="str">
        <f>IF(Tabela813[[#This Row],[C]]&lt;&gt;"",IF(Tabela813[[#This Row],[RED]]&lt;&gt;"",(Tabela813[[#This Row],[RED]] &amp; "."),"") &amp; CONCATENATE(Tabela813[[#This Row],[C]],".",Tabela813[[#This Row],[O]],".",Tabela813[[#This Row],[E]],".",Tabela813[[#This Row],[D1]],".",Tabela813[[#This Row],[D2]],".",Tabela813[[#This Row],[D3]],".",Tabela813[[#This Row],[T]],".",Tabela813[[#This Row],[D4]]),"")</f>
        <v>2.1.2.2.50.0.1.00</v>
      </c>
      <c r="L1543" s="27" t="s">
        <v>1517</v>
      </c>
      <c r="M1543" s="21" t="str">
        <f t="shared" si="23"/>
        <v>A</v>
      </c>
      <c r="N1543" s="21">
        <f>IF(VALUE(Tabela813[[#This Row],[RED]]) &gt; 0,1,0) + IF(VALUE(J1543)&gt;0,8,IF(VALUE(I1543)&gt;0,7,IF(VALUE(H1543)&gt;0,6,IF(VALUE(G1543)&gt;0,5,IF(VALUE(F1543)&gt;0,4,IF(VALUE(E1543)&gt;0,3,IF(VALUE(D1543)&gt;0,2,1)))))))</f>
        <v>7</v>
      </c>
      <c r="O1543" s="26" t="s">
        <v>55</v>
      </c>
      <c r="P1543" s="1" t="s">
        <v>646</v>
      </c>
      <c r="Q1543" s="1"/>
      <c r="R1543" s="21"/>
      <c r="S1543" s="7" t="str">
        <f>Tabela813[[#This Row],[NR]]&amp;" - "&amp;Tabela813[[#This Row],[Especificação]]</f>
        <v>2.1.2.2.50.0.1.00 - Operações de Crédito Externas para Programas de Educação - Principal</v>
      </c>
      <c r="T1543" s="7" t="str">
        <f>Tabela813[[#This Row],[NR]]&amp;" - "&amp;Tabela813[[#This Row],[Especificação]]</f>
        <v>2.1.2.2.50.0.1.00 - Operações de Crédito Externas para Programas de Educação - Principal</v>
      </c>
      <c r="U1543" s="7" t="str">
        <f>Tabela813[[#This Row],[NR]]&amp; " - "&amp;Tabela813[[#This Row],[Especificação]]</f>
        <v>2.1.2.2.50.0.1.00 - Operações de Crédito Externas para Programas de Educação - Principal</v>
      </c>
    </row>
    <row r="1544" spans="1:21" x14ac:dyDescent="0.25">
      <c r="A1544" s="84"/>
      <c r="B1544" s="73"/>
      <c r="C1544" s="18" t="s">
        <v>1567</v>
      </c>
      <c r="D1544" s="19" t="s">
        <v>1558</v>
      </c>
      <c r="E1544" s="19" t="s">
        <v>1567</v>
      </c>
      <c r="F1544" s="19" t="s">
        <v>1567</v>
      </c>
      <c r="G1544" s="19" t="s">
        <v>1596</v>
      </c>
      <c r="H1544" s="19" t="s">
        <v>1561</v>
      </c>
      <c r="I1544" s="19" t="s">
        <v>1561</v>
      </c>
      <c r="J1544" s="26" t="s">
        <v>1564</v>
      </c>
      <c r="K1544" s="21" t="str">
        <f>IF(Tabela813[[#This Row],[C]]&lt;&gt;"",IF(Tabela813[[#This Row],[RED]]&lt;&gt;"",(Tabela813[[#This Row],[RED]] &amp; "."),"") &amp; CONCATENATE(Tabela813[[#This Row],[C]],".",Tabela813[[#This Row],[O]],".",Tabela813[[#This Row],[E]],".",Tabela813[[#This Row],[D1]],".",Tabela813[[#This Row],[D2]],".",Tabela813[[#This Row],[D3]],".",Tabela813[[#This Row],[T]],".",Tabela813[[#This Row],[D4]]),"")</f>
        <v>2.1.2.2.51.0.0.00</v>
      </c>
      <c r="L1544" s="1" t="s">
        <v>647</v>
      </c>
      <c r="M1544" s="21" t="str">
        <f t="shared" si="23"/>
        <v>S</v>
      </c>
      <c r="N1544" s="21">
        <f>IF(VALUE(Tabela813[[#This Row],[RED]]) &gt; 0,1,0) + IF(VALUE(J1544)&gt;0,8,IF(VALUE(I1544)&gt;0,7,IF(VALUE(H1544)&gt;0,6,IF(VALUE(G1544)&gt;0,5,IF(VALUE(F1544)&gt;0,4,IF(VALUE(E1544)&gt;0,3,IF(VALUE(D1544)&gt;0,2,1)))))))</f>
        <v>5</v>
      </c>
      <c r="O1544" s="21" t="s">
        <v>55</v>
      </c>
      <c r="P1544" s="1" t="s">
        <v>648</v>
      </c>
      <c r="Q1544" s="1"/>
      <c r="R1544" s="21"/>
      <c r="S1544" s="7" t="str">
        <f>Tabela813[[#This Row],[NR]]&amp;" - "&amp;Tabela813[[#This Row],[Especificação]]</f>
        <v>2.1.2.2.51.0.0.00 - Operações de Crédito Externas para Programas de Saúde</v>
      </c>
      <c r="T1544" s="7" t="str">
        <f>Tabela813[[#This Row],[NR]]&amp;" - "&amp;Tabela813[[#This Row],[Especificação]]</f>
        <v>2.1.2.2.51.0.0.00 - Operações de Crédito Externas para Programas de Saúde</v>
      </c>
      <c r="U1544" s="7" t="str">
        <f>Tabela813[[#This Row],[NR]]&amp; " - "&amp;Tabela813[[#This Row],[Especificação]]</f>
        <v>2.1.2.2.51.0.0.00 - Operações de Crédito Externas para Programas de Saúde</v>
      </c>
    </row>
    <row r="1545" spans="1:21" x14ac:dyDescent="0.25">
      <c r="A1545" s="84"/>
      <c r="B1545" s="73"/>
      <c r="C1545" s="18" t="s">
        <v>1567</v>
      </c>
      <c r="D1545" s="19" t="s">
        <v>1558</v>
      </c>
      <c r="E1545" s="19" t="s">
        <v>1567</v>
      </c>
      <c r="F1545" s="19" t="s">
        <v>1567</v>
      </c>
      <c r="G1545" s="26" t="s">
        <v>1596</v>
      </c>
      <c r="H1545" s="19" t="s">
        <v>1561</v>
      </c>
      <c r="I1545" s="26" t="s">
        <v>1558</v>
      </c>
      <c r="J1545" s="26" t="s">
        <v>1564</v>
      </c>
      <c r="K1545" s="21" t="str">
        <f>IF(Tabela813[[#This Row],[C]]&lt;&gt;"",IF(Tabela813[[#This Row],[RED]]&lt;&gt;"",(Tabela813[[#This Row],[RED]] &amp; "."),"") &amp; CONCATENATE(Tabela813[[#This Row],[C]],".",Tabela813[[#This Row],[O]],".",Tabela813[[#This Row],[E]],".",Tabela813[[#This Row],[D1]],".",Tabela813[[#This Row],[D2]],".",Tabela813[[#This Row],[D3]],".",Tabela813[[#This Row],[T]],".",Tabela813[[#This Row],[D4]]),"")</f>
        <v>2.1.2.2.51.0.1.00</v>
      </c>
      <c r="L1545" s="1" t="s">
        <v>1518</v>
      </c>
      <c r="M1545" s="21" t="str">
        <f t="shared" ref="M1545:M1608" si="24">IF(N1545 &lt; N1546,"S","A")</f>
        <v>A</v>
      </c>
      <c r="N1545" s="21">
        <f>IF(VALUE(Tabela813[[#This Row],[RED]]) &gt; 0,1,0) + IF(VALUE(J1545)&gt;0,8,IF(VALUE(I1545)&gt;0,7,IF(VALUE(H1545)&gt;0,6,IF(VALUE(G1545)&gt;0,5,IF(VALUE(F1545)&gt;0,4,IF(VALUE(E1545)&gt;0,3,IF(VALUE(D1545)&gt;0,2,1)))))))</f>
        <v>7</v>
      </c>
      <c r="O1545" s="21" t="s">
        <v>55</v>
      </c>
      <c r="P1545" s="1" t="s">
        <v>648</v>
      </c>
      <c r="Q1545" s="1"/>
      <c r="R1545" s="21"/>
      <c r="S1545" s="7" t="str">
        <f>Tabela813[[#This Row],[NR]]&amp;" - "&amp;Tabela813[[#This Row],[Especificação]]</f>
        <v>2.1.2.2.51.0.1.00 - Operações de Crédito Externas para Programas de Saúde - Principal</v>
      </c>
      <c r="T1545" s="7" t="str">
        <f>Tabela813[[#This Row],[NR]]&amp;" - "&amp;Tabela813[[#This Row],[Especificação]]</f>
        <v>2.1.2.2.51.0.1.00 - Operações de Crédito Externas para Programas de Saúde - Principal</v>
      </c>
      <c r="U1545" s="7" t="str">
        <f>Tabela813[[#This Row],[NR]]&amp; " - "&amp;Tabela813[[#This Row],[Especificação]]</f>
        <v>2.1.2.2.51.0.1.00 - Operações de Crédito Externas para Programas de Saúde - Principal</v>
      </c>
    </row>
    <row r="1546" spans="1:21" ht="30" x14ac:dyDescent="0.25">
      <c r="A1546" s="84"/>
      <c r="B1546" s="73"/>
      <c r="C1546" s="18" t="s">
        <v>1567</v>
      </c>
      <c r="D1546" s="19" t="s">
        <v>1558</v>
      </c>
      <c r="E1546" s="19" t="s">
        <v>1567</v>
      </c>
      <c r="F1546" s="19" t="s">
        <v>1567</v>
      </c>
      <c r="G1546" s="26" t="s">
        <v>1598</v>
      </c>
      <c r="H1546" s="19" t="s">
        <v>1561</v>
      </c>
      <c r="I1546" s="26" t="s">
        <v>1561</v>
      </c>
      <c r="J1546" s="26" t="s">
        <v>1564</v>
      </c>
      <c r="K1546" s="21" t="str">
        <f>IF(Tabela813[[#This Row],[C]]&lt;&gt;"",IF(Tabela813[[#This Row],[RED]]&lt;&gt;"",(Tabela813[[#This Row],[RED]] &amp; "."),"") &amp; CONCATENATE(Tabela813[[#This Row],[C]],".",Tabela813[[#This Row],[O]],".",Tabela813[[#This Row],[E]],".",Tabela813[[#This Row],[D1]],".",Tabela813[[#This Row],[D2]],".",Tabela813[[#This Row],[D3]],".",Tabela813[[#This Row],[T]],".",Tabela813[[#This Row],[D4]]),"")</f>
        <v>2.1.2.2.52.0.0.00</v>
      </c>
      <c r="L1546" s="1" t="s">
        <v>649</v>
      </c>
      <c r="M1546" s="21" t="str">
        <f t="shared" si="24"/>
        <v>S</v>
      </c>
      <c r="N1546" s="21">
        <f>IF(VALUE(Tabela813[[#This Row],[RED]]) &gt; 0,1,0) + IF(VALUE(J1546)&gt;0,8,IF(VALUE(I1546)&gt;0,7,IF(VALUE(H1546)&gt;0,6,IF(VALUE(G1546)&gt;0,5,IF(VALUE(F1546)&gt;0,4,IF(VALUE(E1546)&gt;0,3,IF(VALUE(D1546)&gt;0,2,1)))))))</f>
        <v>5</v>
      </c>
      <c r="O1546" s="21" t="s">
        <v>55</v>
      </c>
      <c r="P1546" s="1" t="s">
        <v>650</v>
      </c>
      <c r="Q1546" s="1"/>
      <c r="R1546" s="21"/>
      <c r="S1546" s="7" t="str">
        <f>Tabela813[[#This Row],[NR]]&amp;" - "&amp;Tabela813[[#This Row],[Especificação]]</f>
        <v>2.1.2.2.52.0.0.00 - Operações de Crédito Externas para Programas de Saneamento</v>
      </c>
      <c r="T1546" s="7" t="str">
        <f>Tabela813[[#This Row],[NR]]&amp;" - "&amp;Tabela813[[#This Row],[Especificação]]</f>
        <v>2.1.2.2.52.0.0.00 - Operações de Crédito Externas para Programas de Saneamento</v>
      </c>
      <c r="U1546" s="7" t="str">
        <f>Tabela813[[#This Row],[NR]]&amp; " - "&amp;Tabela813[[#This Row],[Especificação]]</f>
        <v>2.1.2.2.52.0.0.00 - Operações de Crédito Externas para Programas de Saneamento</v>
      </c>
    </row>
    <row r="1547" spans="1:21" ht="30" x14ac:dyDescent="0.25">
      <c r="A1547" s="84"/>
      <c r="B1547" s="73"/>
      <c r="C1547" s="18" t="s">
        <v>1567</v>
      </c>
      <c r="D1547" s="19" t="s">
        <v>1558</v>
      </c>
      <c r="E1547" s="19" t="s">
        <v>1567</v>
      </c>
      <c r="F1547" s="19" t="s">
        <v>1567</v>
      </c>
      <c r="G1547" s="26" t="s">
        <v>1598</v>
      </c>
      <c r="H1547" s="19" t="s">
        <v>1561</v>
      </c>
      <c r="I1547" s="26" t="s">
        <v>1558</v>
      </c>
      <c r="J1547" s="26" t="s">
        <v>1564</v>
      </c>
      <c r="K1547" s="21" t="str">
        <f>IF(Tabela813[[#This Row],[C]]&lt;&gt;"",IF(Tabela813[[#This Row],[RED]]&lt;&gt;"",(Tabela813[[#This Row],[RED]] &amp; "."),"") &amp; CONCATENATE(Tabela813[[#This Row],[C]],".",Tabela813[[#This Row],[O]],".",Tabela813[[#This Row],[E]],".",Tabela813[[#This Row],[D1]],".",Tabela813[[#This Row],[D2]],".",Tabela813[[#This Row],[D3]],".",Tabela813[[#This Row],[T]],".",Tabela813[[#This Row],[D4]]),"")</f>
        <v>2.1.2.2.52.0.1.00</v>
      </c>
      <c r="L1547" s="1" t="s">
        <v>1519</v>
      </c>
      <c r="M1547" s="21" t="str">
        <f t="shared" si="24"/>
        <v>A</v>
      </c>
      <c r="N1547" s="21">
        <f>IF(VALUE(Tabela813[[#This Row],[RED]]) &gt; 0,1,0) + IF(VALUE(J1547)&gt;0,8,IF(VALUE(I1547)&gt;0,7,IF(VALUE(H1547)&gt;0,6,IF(VALUE(G1547)&gt;0,5,IF(VALUE(F1547)&gt;0,4,IF(VALUE(E1547)&gt;0,3,IF(VALUE(D1547)&gt;0,2,1)))))))</f>
        <v>7</v>
      </c>
      <c r="O1547" s="21" t="s">
        <v>55</v>
      </c>
      <c r="P1547" s="1" t="s">
        <v>650</v>
      </c>
      <c r="Q1547" s="1"/>
      <c r="R1547" s="21"/>
      <c r="S1547" s="7" t="str">
        <f>Tabela813[[#This Row],[NR]]&amp;" - "&amp;Tabela813[[#This Row],[Especificação]]</f>
        <v>2.1.2.2.52.0.1.00 - Operações de Crédito Externas para Programas de Saneamento - Principal</v>
      </c>
      <c r="T1547" s="7" t="str">
        <f>Tabela813[[#This Row],[NR]]&amp;" - "&amp;Tabela813[[#This Row],[Especificação]]</f>
        <v>2.1.2.2.52.0.1.00 - Operações de Crédito Externas para Programas de Saneamento - Principal</v>
      </c>
      <c r="U1547" s="7" t="str">
        <f>Tabela813[[#This Row],[NR]]&amp; " - "&amp;Tabela813[[#This Row],[Especificação]]</f>
        <v>2.1.2.2.52.0.1.00 - Operações de Crédito Externas para Programas de Saneamento - Principal</v>
      </c>
    </row>
    <row r="1548" spans="1:21" ht="30" x14ac:dyDescent="0.25">
      <c r="A1548" s="84"/>
      <c r="B1548" s="73"/>
      <c r="C1548" s="18" t="s">
        <v>1567</v>
      </c>
      <c r="D1548" s="19" t="s">
        <v>1558</v>
      </c>
      <c r="E1548" s="19" t="s">
        <v>1567</v>
      </c>
      <c r="F1548" s="19" t="s">
        <v>1567</v>
      </c>
      <c r="G1548" s="26" t="s">
        <v>1595</v>
      </c>
      <c r="H1548" s="19" t="s">
        <v>1561</v>
      </c>
      <c r="I1548" s="26" t="s">
        <v>1561</v>
      </c>
      <c r="J1548" s="26" t="s">
        <v>1564</v>
      </c>
      <c r="K1548" s="21" t="str">
        <f>IF(Tabela813[[#This Row],[C]]&lt;&gt;"",IF(Tabela813[[#This Row],[RED]]&lt;&gt;"",(Tabela813[[#This Row],[RED]] &amp; "."),"") &amp; CONCATENATE(Tabela813[[#This Row],[C]],".",Tabela813[[#This Row],[O]],".",Tabela813[[#This Row],[E]],".",Tabela813[[#This Row],[D1]],".",Tabela813[[#This Row],[D2]],".",Tabela813[[#This Row],[D3]],".",Tabela813[[#This Row],[T]],".",Tabela813[[#This Row],[D4]]),"")</f>
        <v>2.1.2.2.53.0.0.00</v>
      </c>
      <c r="L1548" s="1" t="s">
        <v>651</v>
      </c>
      <c r="M1548" s="21" t="str">
        <f t="shared" si="24"/>
        <v>S</v>
      </c>
      <c r="N1548" s="21">
        <f>IF(VALUE(Tabela813[[#This Row],[RED]]) &gt; 0,1,0) + IF(VALUE(J1548)&gt;0,8,IF(VALUE(I1548)&gt;0,7,IF(VALUE(H1548)&gt;0,6,IF(VALUE(G1548)&gt;0,5,IF(VALUE(F1548)&gt;0,4,IF(VALUE(E1548)&gt;0,3,IF(VALUE(D1548)&gt;0,2,1)))))))</f>
        <v>5</v>
      </c>
      <c r="O1548" s="21" t="s">
        <v>55</v>
      </c>
      <c r="P1548" s="1" t="s">
        <v>652</v>
      </c>
      <c r="Q1548" s="1"/>
      <c r="R1548" s="21"/>
      <c r="S1548" s="7" t="str">
        <f>Tabela813[[#This Row],[NR]]&amp;" - "&amp;Tabela813[[#This Row],[Especificação]]</f>
        <v>2.1.2.2.53.0.0.00 - Operações de Crédito Externas para Programas de Meio Ambiente</v>
      </c>
      <c r="T1548" s="7" t="str">
        <f>Tabela813[[#This Row],[NR]]&amp;" - "&amp;Tabela813[[#This Row],[Especificação]]</f>
        <v>2.1.2.2.53.0.0.00 - Operações de Crédito Externas para Programas de Meio Ambiente</v>
      </c>
      <c r="U1548" s="7" t="str">
        <f>Tabela813[[#This Row],[NR]]&amp; " - "&amp;Tabela813[[#This Row],[Especificação]]</f>
        <v>2.1.2.2.53.0.0.00 - Operações de Crédito Externas para Programas de Meio Ambiente</v>
      </c>
    </row>
    <row r="1549" spans="1:21" ht="30" x14ac:dyDescent="0.25">
      <c r="A1549" s="84"/>
      <c r="B1549" s="73"/>
      <c r="C1549" s="26" t="s">
        <v>1567</v>
      </c>
      <c r="D1549" s="26" t="s">
        <v>1558</v>
      </c>
      <c r="E1549" s="26" t="s">
        <v>1567</v>
      </c>
      <c r="F1549" s="26" t="s">
        <v>1567</v>
      </c>
      <c r="G1549" s="26" t="s">
        <v>1595</v>
      </c>
      <c r="H1549" s="26" t="s">
        <v>1561</v>
      </c>
      <c r="I1549" s="26" t="s">
        <v>1558</v>
      </c>
      <c r="J1549" s="26" t="s">
        <v>1564</v>
      </c>
      <c r="K1549" s="21" t="str">
        <f>IF(Tabela813[[#This Row],[C]]&lt;&gt;"",IF(Tabela813[[#This Row],[RED]]&lt;&gt;"",(Tabela813[[#This Row],[RED]] &amp; "."),"") &amp; CONCATENATE(Tabela813[[#This Row],[C]],".",Tabela813[[#This Row],[O]],".",Tabela813[[#This Row],[E]],".",Tabela813[[#This Row],[D1]],".",Tabela813[[#This Row],[D2]],".",Tabela813[[#This Row],[D3]],".",Tabela813[[#This Row],[T]],".",Tabela813[[#This Row],[D4]]),"")</f>
        <v>2.1.2.2.53.0.1.00</v>
      </c>
      <c r="L1549" s="27" t="s">
        <v>1520</v>
      </c>
      <c r="M1549" s="21" t="str">
        <f t="shared" si="24"/>
        <v>A</v>
      </c>
      <c r="N1549" s="21">
        <f>IF(VALUE(Tabela813[[#This Row],[RED]]) &gt; 0,1,0) + IF(VALUE(J1549)&gt;0,8,IF(VALUE(I1549)&gt;0,7,IF(VALUE(H1549)&gt;0,6,IF(VALUE(G1549)&gt;0,5,IF(VALUE(F1549)&gt;0,4,IF(VALUE(E1549)&gt;0,3,IF(VALUE(D1549)&gt;0,2,1)))))))</f>
        <v>7</v>
      </c>
      <c r="O1549" s="26" t="s">
        <v>55</v>
      </c>
      <c r="P1549" s="1" t="s">
        <v>652</v>
      </c>
      <c r="Q1549" s="1"/>
      <c r="R1549" s="21"/>
      <c r="S1549" s="7" t="str">
        <f>Tabela813[[#This Row],[NR]]&amp;" - "&amp;Tabela813[[#This Row],[Especificação]]</f>
        <v>2.1.2.2.53.0.1.00 - Operações de Crédito Externas para Programas de Meio Ambiente - Principal</v>
      </c>
      <c r="T1549" s="7" t="str">
        <f>Tabela813[[#This Row],[NR]]&amp;" - "&amp;Tabela813[[#This Row],[Especificação]]</f>
        <v>2.1.2.2.53.0.1.00 - Operações de Crédito Externas para Programas de Meio Ambiente - Principal</v>
      </c>
      <c r="U1549" s="7" t="str">
        <f>Tabela813[[#This Row],[NR]]&amp; " - "&amp;Tabela813[[#This Row],[Especificação]]</f>
        <v>2.1.2.2.53.0.1.00 - Operações de Crédito Externas para Programas de Meio Ambiente - Principal</v>
      </c>
    </row>
    <row r="1550" spans="1:21" ht="30" x14ac:dyDescent="0.25">
      <c r="A1550" s="84"/>
      <c r="B1550" s="73"/>
      <c r="C1550" s="26" t="s">
        <v>1567</v>
      </c>
      <c r="D1550" s="26" t="s">
        <v>1558</v>
      </c>
      <c r="E1550" s="26" t="s">
        <v>1567</v>
      </c>
      <c r="F1550" s="26" t="s">
        <v>1567</v>
      </c>
      <c r="G1550" s="26" t="s">
        <v>1599</v>
      </c>
      <c r="H1550" s="26" t="s">
        <v>1561</v>
      </c>
      <c r="I1550" s="26" t="s">
        <v>1561</v>
      </c>
      <c r="J1550" s="26" t="s">
        <v>1564</v>
      </c>
      <c r="K1550" s="21" t="str">
        <f>IF(Tabela813[[#This Row],[C]]&lt;&gt;"",IF(Tabela813[[#This Row],[RED]]&lt;&gt;"",(Tabela813[[#This Row],[RED]] &amp; "."),"") &amp; CONCATENATE(Tabela813[[#This Row],[C]],".",Tabela813[[#This Row],[O]],".",Tabela813[[#This Row],[E]],".",Tabela813[[#This Row],[D1]],".",Tabela813[[#This Row],[D2]],".",Tabela813[[#This Row],[D3]],".",Tabela813[[#This Row],[T]],".",Tabela813[[#This Row],[D4]]),"")</f>
        <v>2.1.2.2.54.0.0.00</v>
      </c>
      <c r="L1550" s="27" t="s">
        <v>653</v>
      </c>
      <c r="M1550" s="21" t="str">
        <f t="shared" si="24"/>
        <v>S</v>
      </c>
      <c r="N1550" s="21">
        <f>IF(VALUE(Tabela813[[#This Row],[RED]]) &gt; 0,1,0) + IF(VALUE(J1550)&gt;0,8,IF(VALUE(I1550)&gt;0,7,IF(VALUE(H1550)&gt;0,6,IF(VALUE(G1550)&gt;0,5,IF(VALUE(F1550)&gt;0,4,IF(VALUE(E1550)&gt;0,3,IF(VALUE(D1550)&gt;0,2,1)))))))</f>
        <v>5</v>
      </c>
      <c r="O1550" s="26" t="s">
        <v>55</v>
      </c>
      <c r="P1550" s="1" t="s">
        <v>654</v>
      </c>
      <c r="Q1550" s="1"/>
      <c r="R1550" s="21"/>
      <c r="S1550" s="7" t="str">
        <f>Tabela813[[#This Row],[NR]]&amp;" - "&amp;Tabela813[[#This Row],[Especificação]]</f>
        <v>2.1.2.2.54.0.0.00 - Operações de Crédito Externas para Programas de Modernização da Administração Pública</v>
      </c>
      <c r="T1550" s="7" t="str">
        <f>Tabela813[[#This Row],[NR]]&amp;" - "&amp;Tabela813[[#This Row],[Especificação]]</f>
        <v>2.1.2.2.54.0.0.00 - Operações de Crédito Externas para Programas de Modernização da Administração Pública</v>
      </c>
      <c r="U1550" s="7" t="str">
        <f>Tabela813[[#This Row],[NR]]&amp; " - "&amp;Tabela813[[#This Row],[Especificação]]</f>
        <v>2.1.2.2.54.0.0.00 - Operações de Crédito Externas para Programas de Modernização da Administração Pública</v>
      </c>
    </row>
    <row r="1551" spans="1:21" ht="30" x14ac:dyDescent="0.25">
      <c r="A1551" s="84"/>
      <c r="B1551" s="73"/>
      <c r="C1551" s="26" t="s">
        <v>1567</v>
      </c>
      <c r="D1551" s="26" t="s">
        <v>1558</v>
      </c>
      <c r="E1551" s="26" t="s">
        <v>1567</v>
      </c>
      <c r="F1551" s="26" t="s">
        <v>1567</v>
      </c>
      <c r="G1551" s="26" t="s">
        <v>1599</v>
      </c>
      <c r="H1551" s="26" t="s">
        <v>1561</v>
      </c>
      <c r="I1551" s="26" t="s">
        <v>1558</v>
      </c>
      <c r="J1551" s="26" t="s">
        <v>1564</v>
      </c>
      <c r="K1551" s="21" t="str">
        <f>IF(Tabela813[[#This Row],[C]]&lt;&gt;"",IF(Tabela813[[#This Row],[RED]]&lt;&gt;"",(Tabela813[[#This Row],[RED]] &amp; "."),"") &amp; CONCATENATE(Tabela813[[#This Row],[C]],".",Tabela813[[#This Row],[O]],".",Tabela813[[#This Row],[E]],".",Tabela813[[#This Row],[D1]],".",Tabela813[[#This Row],[D2]],".",Tabela813[[#This Row],[D3]],".",Tabela813[[#This Row],[T]],".",Tabela813[[#This Row],[D4]]),"")</f>
        <v>2.1.2.2.54.0.1.00</v>
      </c>
      <c r="L1551" s="27" t="s">
        <v>1521</v>
      </c>
      <c r="M1551" s="21" t="str">
        <f t="shared" si="24"/>
        <v>A</v>
      </c>
      <c r="N1551" s="21">
        <f>IF(VALUE(Tabela813[[#This Row],[RED]]) &gt; 0,1,0) + IF(VALUE(J1551)&gt;0,8,IF(VALUE(I1551)&gt;0,7,IF(VALUE(H1551)&gt;0,6,IF(VALUE(G1551)&gt;0,5,IF(VALUE(F1551)&gt;0,4,IF(VALUE(E1551)&gt;0,3,IF(VALUE(D1551)&gt;0,2,1)))))))</f>
        <v>7</v>
      </c>
      <c r="O1551" s="26" t="s">
        <v>55</v>
      </c>
      <c r="P1551" s="1" t="s">
        <v>654</v>
      </c>
      <c r="Q1551" s="1"/>
      <c r="R1551" s="21"/>
      <c r="S1551" s="7" t="str">
        <f>Tabela813[[#This Row],[NR]]&amp;" - "&amp;Tabela813[[#This Row],[Especificação]]</f>
        <v>2.1.2.2.54.0.1.00 - Operações de Crédito Externas para Programas de Modernização da Administração Pública - Principal</v>
      </c>
      <c r="T1551" s="7" t="str">
        <f>Tabela813[[#This Row],[NR]]&amp;" - "&amp;Tabela813[[#This Row],[Especificação]]</f>
        <v>2.1.2.2.54.0.1.00 - Operações de Crédito Externas para Programas de Modernização da Administração Pública - Principal</v>
      </c>
      <c r="U1551" s="7" t="str">
        <f>Tabela813[[#This Row],[NR]]&amp; " - "&amp;Tabela813[[#This Row],[Especificação]]</f>
        <v>2.1.2.2.54.0.1.00 - Operações de Crédito Externas para Programas de Modernização da Administração Pública - Principal</v>
      </c>
    </row>
    <row r="1552" spans="1:21" ht="30" x14ac:dyDescent="0.25">
      <c r="A1552" s="84"/>
      <c r="B1552" s="73"/>
      <c r="C1552" s="26" t="s">
        <v>1567</v>
      </c>
      <c r="D1552" s="26" t="s">
        <v>1558</v>
      </c>
      <c r="E1552" s="26" t="s">
        <v>1567</v>
      </c>
      <c r="F1552" s="26" t="s">
        <v>1567</v>
      </c>
      <c r="G1552" s="26" t="s">
        <v>1600</v>
      </c>
      <c r="H1552" s="26" t="s">
        <v>1561</v>
      </c>
      <c r="I1552" s="26" t="s">
        <v>1561</v>
      </c>
      <c r="J1552" s="26" t="s">
        <v>1564</v>
      </c>
      <c r="K1552" s="21" t="str">
        <f>IF(Tabela813[[#This Row],[C]]&lt;&gt;"",IF(Tabela813[[#This Row],[RED]]&lt;&gt;"",(Tabela813[[#This Row],[RED]] &amp; "."),"") &amp; CONCATENATE(Tabela813[[#This Row],[C]],".",Tabela813[[#This Row],[O]],".",Tabela813[[#This Row],[E]],".",Tabela813[[#This Row],[D1]],".",Tabela813[[#This Row],[D2]],".",Tabela813[[#This Row],[D3]],".",Tabela813[[#This Row],[T]],".",Tabela813[[#This Row],[D4]]),"")</f>
        <v>2.1.2.2.55.0.0.00</v>
      </c>
      <c r="L1552" s="27" t="s">
        <v>655</v>
      </c>
      <c r="M1552" s="21" t="str">
        <f t="shared" si="24"/>
        <v>S</v>
      </c>
      <c r="N1552" s="21">
        <f>IF(VALUE(Tabela813[[#This Row],[RED]]) &gt; 0,1,0) + IF(VALUE(J1552)&gt;0,8,IF(VALUE(I1552)&gt;0,7,IF(VALUE(H1552)&gt;0,6,IF(VALUE(G1552)&gt;0,5,IF(VALUE(F1552)&gt;0,4,IF(VALUE(E1552)&gt;0,3,IF(VALUE(D1552)&gt;0,2,1)))))))</f>
        <v>5</v>
      </c>
      <c r="O1552" s="26" t="s">
        <v>55</v>
      </c>
      <c r="P1552" s="1" t="s">
        <v>656</v>
      </c>
      <c r="Q1552" s="1"/>
      <c r="R1552" s="21"/>
      <c r="S1552" s="7" t="str">
        <f>Tabela813[[#This Row],[NR]]&amp;" - "&amp;Tabela813[[#This Row],[Especificação]]</f>
        <v>2.1.2.2.55.0.0.00 - Operações de Crédito Externas para Refinanciamento da Dívida Contratual</v>
      </c>
      <c r="T1552" s="7" t="str">
        <f>Tabela813[[#This Row],[NR]]&amp;" - "&amp;Tabela813[[#This Row],[Especificação]]</f>
        <v>2.1.2.2.55.0.0.00 - Operações de Crédito Externas para Refinanciamento da Dívida Contratual</v>
      </c>
      <c r="U1552" s="7" t="str">
        <f>Tabela813[[#This Row],[NR]]&amp; " - "&amp;Tabela813[[#This Row],[Especificação]]</f>
        <v>2.1.2.2.55.0.0.00 - Operações de Crédito Externas para Refinanciamento da Dívida Contratual</v>
      </c>
    </row>
    <row r="1553" spans="1:21" ht="30" x14ac:dyDescent="0.25">
      <c r="A1553" s="84"/>
      <c r="B1553" s="73"/>
      <c r="C1553" s="26" t="s">
        <v>1567</v>
      </c>
      <c r="D1553" s="26" t="s">
        <v>1558</v>
      </c>
      <c r="E1553" s="26" t="s">
        <v>1567</v>
      </c>
      <c r="F1553" s="26" t="s">
        <v>1567</v>
      </c>
      <c r="G1553" s="26" t="s">
        <v>1600</v>
      </c>
      <c r="H1553" s="26" t="s">
        <v>1561</v>
      </c>
      <c r="I1553" s="26" t="s">
        <v>1558</v>
      </c>
      <c r="J1553" s="26" t="s">
        <v>1564</v>
      </c>
      <c r="K1553" s="21" t="str">
        <f>IF(Tabela813[[#This Row],[C]]&lt;&gt;"",IF(Tabela813[[#This Row],[RED]]&lt;&gt;"",(Tabela813[[#This Row],[RED]] &amp; "."),"") &amp; CONCATENATE(Tabela813[[#This Row],[C]],".",Tabela813[[#This Row],[O]],".",Tabela813[[#This Row],[E]],".",Tabela813[[#This Row],[D1]],".",Tabela813[[#This Row],[D2]],".",Tabela813[[#This Row],[D3]],".",Tabela813[[#This Row],[T]],".",Tabela813[[#This Row],[D4]]),"")</f>
        <v>2.1.2.2.55.0.1.00</v>
      </c>
      <c r="L1553" s="27" t="s">
        <v>1522</v>
      </c>
      <c r="M1553" s="21" t="str">
        <f t="shared" si="24"/>
        <v>A</v>
      </c>
      <c r="N1553" s="21">
        <f>IF(VALUE(Tabela813[[#This Row],[RED]]) &gt; 0,1,0) + IF(VALUE(J1553)&gt;0,8,IF(VALUE(I1553)&gt;0,7,IF(VALUE(H1553)&gt;0,6,IF(VALUE(G1553)&gt;0,5,IF(VALUE(F1553)&gt;0,4,IF(VALUE(E1553)&gt;0,3,IF(VALUE(D1553)&gt;0,2,1)))))))</f>
        <v>7</v>
      </c>
      <c r="O1553" s="26" t="s">
        <v>55</v>
      </c>
      <c r="P1553" s="1" t="s">
        <v>656</v>
      </c>
      <c r="Q1553" s="1"/>
      <c r="R1553" s="21"/>
      <c r="S1553" s="7" t="str">
        <f>Tabela813[[#This Row],[NR]]&amp;" - "&amp;Tabela813[[#This Row],[Especificação]]</f>
        <v>2.1.2.2.55.0.1.00 - Operações de Crédito Externas para Refinanciamento da Dívida Contratual - Principal</v>
      </c>
      <c r="T1553" s="7" t="str">
        <f>Tabela813[[#This Row],[NR]]&amp;" - "&amp;Tabela813[[#This Row],[Especificação]]</f>
        <v>2.1.2.2.55.0.1.00 - Operações de Crédito Externas para Refinanciamento da Dívida Contratual - Principal</v>
      </c>
      <c r="U1553" s="7" t="str">
        <f>Tabela813[[#This Row],[NR]]&amp; " - "&amp;Tabela813[[#This Row],[Especificação]]</f>
        <v>2.1.2.2.55.0.1.00 - Operações de Crédito Externas para Refinanciamento da Dívida Contratual - Principal</v>
      </c>
    </row>
    <row r="1554" spans="1:21" ht="30" x14ac:dyDescent="0.25">
      <c r="A1554" s="84"/>
      <c r="B1554" s="73"/>
      <c r="C1554" s="26" t="s">
        <v>1567</v>
      </c>
      <c r="D1554" s="26" t="s">
        <v>1558</v>
      </c>
      <c r="E1554" s="26" t="s">
        <v>1567</v>
      </c>
      <c r="F1554" s="26" t="s">
        <v>1570</v>
      </c>
      <c r="G1554" s="26" t="s">
        <v>1564</v>
      </c>
      <c r="H1554" s="26" t="s">
        <v>1561</v>
      </c>
      <c r="I1554" s="26" t="s">
        <v>1561</v>
      </c>
      <c r="J1554" s="26" t="s">
        <v>1564</v>
      </c>
      <c r="K1554" s="21" t="str">
        <f>IF(Tabela813[[#This Row],[C]]&lt;&gt;"",IF(Tabela813[[#This Row],[RED]]&lt;&gt;"",(Tabela813[[#This Row],[RED]] &amp; "."),"") &amp; CONCATENATE(Tabela813[[#This Row],[C]],".",Tabela813[[#This Row],[O]],".",Tabela813[[#This Row],[E]],".",Tabela813[[#This Row],[D1]],".",Tabela813[[#This Row],[D2]],".",Tabela813[[#This Row],[D3]],".",Tabela813[[#This Row],[T]],".",Tabela813[[#This Row],[D4]]),"")</f>
        <v>2.1.2.9.00.0.0.00</v>
      </c>
      <c r="L1554" s="27" t="s">
        <v>657</v>
      </c>
      <c r="M1554" s="21" t="str">
        <f t="shared" si="24"/>
        <v>S</v>
      </c>
      <c r="N1554" s="21">
        <f>IF(VALUE(Tabela813[[#This Row],[RED]]) &gt; 0,1,0) + IF(VALUE(J1554)&gt;0,8,IF(VALUE(I1554)&gt;0,7,IF(VALUE(H1554)&gt;0,6,IF(VALUE(G1554)&gt;0,5,IF(VALUE(F1554)&gt;0,4,IF(VALUE(E1554)&gt;0,3,IF(VALUE(D1554)&gt;0,2,1)))))))</f>
        <v>4</v>
      </c>
      <c r="O1554" s="26" t="s">
        <v>45</v>
      </c>
      <c r="P1554" s="1" t="s">
        <v>658</v>
      </c>
      <c r="Q1554" s="1"/>
      <c r="R1554" s="21"/>
      <c r="S1554" s="7" t="str">
        <f>Tabela813[[#This Row],[NR]]&amp;" - "&amp;Tabela813[[#This Row],[Especificação]]</f>
        <v>2.1.2.9.00.0.0.00 - Outras Operações de Crédito - Mercado Externo</v>
      </c>
      <c r="T1554" s="7" t="str">
        <f>Tabela813[[#This Row],[NR]]&amp;" - "&amp;Tabela813[[#This Row],[Especificação]]</f>
        <v>2.1.2.9.00.0.0.00 - Outras Operações de Crédito - Mercado Externo</v>
      </c>
      <c r="U1554" s="7" t="str">
        <f>Tabela813[[#This Row],[NR]]&amp; " - "&amp;Tabela813[[#This Row],[Especificação]]</f>
        <v>2.1.2.9.00.0.0.00 - Outras Operações de Crédito - Mercado Externo</v>
      </c>
    </row>
    <row r="1555" spans="1:21" ht="30" x14ac:dyDescent="0.25">
      <c r="A1555" s="7"/>
      <c r="B1555" s="73"/>
      <c r="C1555" s="26" t="s">
        <v>1567</v>
      </c>
      <c r="D1555" s="26" t="s">
        <v>1558</v>
      </c>
      <c r="E1555" s="26" t="s">
        <v>1567</v>
      </c>
      <c r="F1555" s="26" t="s">
        <v>1570</v>
      </c>
      <c r="G1555" s="26" t="s">
        <v>1574</v>
      </c>
      <c r="H1555" s="26" t="s">
        <v>1561</v>
      </c>
      <c r="I1555" s="26" t="s">
        <v>1561</v>
      </c>
      <c r="J1555" s="26" t="s">
        <v>1564</v>
      </c>
      <c r="K1555" s="21" t="str">
        <f>IF(Tabela813[[#This Row],[C]]&lt;&gt;"",IF(Tabela813[[#This Row],[RED]]&lt;&gt;"",(Tabela813[[#This Row],[RED]] &amp; "."),"") &amp; CONCATENATE(Tabela813[[#This Row],[C]],".",Tabela813[[#This Row],[O]],".",Tabela813[[#This Row],[E]],".",Tabela813[[#This Row],[D1]],".",Tabela813[[#This Row],[D2]],".",Tabela813[[#This Row],[D3]],".",Tabela813[[#This Row],[T]],".",Tabela813[[#This Row],[D4]]),"")</f>
        <v>2.1.2.9.99.0.0.00</v>
      </c>
      <c r="L1555" s="27" t="s">
        <v>657</v>
      </c>
      <c r="M1555" s="21" t="str">
        <f t="shared" si="24"/>
        <v>S</v>
      </c>
      <c r="N1555" s="21">
        <f>IF(VALUE(Tabela813[[#This Row],[RED]]) &gt; 0,1,0) + IF(VALUE(J1555)&gt;0,8,IF(VALUE(I1555)&gt;0,7,IF(VALUE(H1555)&gt;0,6,IF(VALUE(G1555)&gt;0,5,IF(VALUE(F1555)&gt;0,4,IF(VALUE(E1555)&gt;0,3,IF(VALUE(D1555)&gt;0,2,1)))))))</f>
        <v>5</v>
      </c>
      <c r="O1555" s="26" t="s">
        <v>51</v>
      </c>
      <c r="P1555" s="1" t="s">
        <v>659</v>
      </c>
      <c r="Q1555" s="1"/>
      <c r="R1555" s="21"/>
      <c r="S1555" s="7" t="str">
        <f>Tabela813[[#This Row],[NR]]&amp;" - "&amp;Tabela813[[#This Row],[Especificação]]</f>
        <v>2.1.2.9.99.0.0.00 - Outras Operações de Crédito - Mercado Externo</v>
      </c>
      <c r="T1555" s="7" t="str">
        <f>Tabela813[[#This Row],[NR]]&amp;" - "&amp;Tabela813[[#This Row],[Especificação]]</f>
        <v>2.1.2.9.99.0.0.00 - Outras Operações de Crédito - Mercado Externo</v>
      </c>
      <c r="U1555" s="7" t="str">
        <f>Tabela813[[#This Row],[NR]]&amp; " - "&amp;Tabela813[[#This Row],[Especificação]]</f>
        <v>2.1.2.9.99.0.0.00 - Outras Operações de Crédito - Mercado Externo</v>
      </c>
    </row>
    <row r="1556" spans="1:21" ht="30" x14ac:dyDescent="0.25">
      <c r="A1556" s="84"/>
      <c r="B1556" s="73"/>
      <c r="C1556" s="26" t="s">
        <v>1567</v>
      </c>
      <c r="D1556" s="26" t="s">
        <v>1558</v>
      </c>
      <c r="E1556" s="26" t="s">
        <v>1567</v>
      </c>
      <c r="F1556" s="26" t="s">
        <v>1570</v>
      </c>
      <c r="G1556" s="26" t="s">
        <v>1574</v>
      </c>
      <c r="H1556" s="26" t="s">
        <v>1561</v>
      </c>
      <c r="I1556" s="26" t="s">
        <v>1558</v>
      </c>
      <c r="J1556" s="26" t="s">
        <v>1564</v>
      </c>
      <c r="K1556" s="21" t="str">
        <f>IF(Tabela813[[#This Row],[C]]&lt;&gt;"",IF(Tabela813[[#This Row],[RED]]&lt;&gt;"",(Tabela813[[#This Row],[RED]] &amp; "."),"") &amp; CONCATENATE(Tabela813[[#This Row],[C]],".",Tabela813[[#This Row],[O]],".",Tabela813[[#This Row],[E]],".",Tabela813[[#This Row],[D1]],".",Tabela813[[#This Row],[D2]],".",Tabela813[[#This Row],[D3]],".",Tabela813[[#This Row],[T]],".",Tabela813[[#This Row],[D4]]),"")</f>
        <v>2.1.2.9.99.0.1.00</v>
      </c>
      <c r="L1556" s="27" t="s">
        <v>1523</v>
      </c>
      <c r="M1556" s="21" t="str">
        <f t="shared" si="24"/>
        <v>A</v>
      </c>
      <c r="N1556" s="21">
        <f>IF(VALUE(Tabela813[[#This Row],[RED]]) &gt; 0,1,0) + IF(VALUE(J1556)&gt;0,8,IF(VALUE(I1556)&gt;0,7,IF(VALUE(H1556)&gt;0,6,IF(VALUE(G1556)&gt;0,5,IF(VALUE(F1556)&gt;0,4,IF(VALUE(E1556)&gt;0,3,IF(VALUE(D1556)&gt;0,2,1)))))))</f>
        <v>7</v>
      </c>
      <c r="O1556" s="26" t="s">
        <v>51</v>
      </c>
      <c r="P1556" s="1" t="s">
        <v>659</v>
      </c>
      <c r="Q1556" s="1"/>
      <c r="R1556" s="21"/>
      <c r="S1556" s="7" t="str">
        <f>Tabela813[[#This Row],[NR]]&amp;" - "&amp;Tabela813[[#This Row],[Especificação]]</f>
        <v>2.1.2.9.99.0.1.00 - Outras Operações de Crédito - Mercado Externo - Principal</v>
      </c>
      <c r="T1556" s="7" t="str">
        <f>Tabela813[[#This Row],[NR]]&amp;" - "&amp;Tabela813[[#This Row],[Especificação]]</f>
        <v>2.1.2.9.99.0.1.00 - Outras Operações de Crédito - Mercado Externo - Principal</v>
      </c>
      <c r="U1556" s="7" t="str">
        <f>Tabela813[[#This Row],[NR]]&amp; " - "&amp;Tabela813[[#This Row],[Especificação]]</f>
        <v>2.1.2.9.99.0.1.00 - Outras Operações de Crédito - Mercado Externo - Principal</v>
      </c>
    </row>
    <row r="1557" spans="1:21" x14ac:dyDescent="0.25">
      <c r="A1557" s="84"/>
      <c r="B1557" s="73"/>
      <c r="C1557" s="26" t="s">
        <v>1567</v>
      </c>
      <c r="D1557" s="26" t="s">
        <v>1567</v>
      </c>
      <c r="E1557" s="26" t="s">
        <v>1561</v>
      </c>
      <c r="F1557" s="26" t="s">
        <v>1561</v>
      </c>
      <c r="G1557" s="26" t="s">
        <v>1564</v>
      </c>
      <c r="H1557" s="26" t="s">
        <v>1561</v>
      </c>
      <c r="I1557" s="26" t="s">
        <v>1561</v>
      </c>
      <c r="J1557" s="26" t="s">
        <v>1564</v>
      </c>
      <c r="K1557" s="21" t="str">
        <f>IF(Tabela813[[#This Row],[C]]&lt;&gt;"",IF(Tabela813[[#This Row],[RED]]&lt;&gt;"",(Tabela813[[#This Row],[RED]] &amp; "."),"") &amp; CONCATENATE(Tabela813[[#This Row],[C]],".",Tabela813[[#This Row],[O]],".",Tabela813[[#This Row],[E]],".",Tabela813[[#This Row],[D1]],".",Tabela813[[#This Row],[D2]],".",Tabela813[[#This Row],[D3]],".",Tabela813[[#This Row],[T]],".",Tabela813[[#This Row],[D4]]),"")</f>
        <v>2.2.0.0.00.0.0.00</v>
      </c>
      <c r="L1557" s="27" t="s">
        <v>660</v>
      </c>
      <c r="M1557" s="21" t="str">
        <f t="shared" si="24"/>
        <v>S</v>
      </c>
      <c r="N1557" s="21">
        <f>IF(VALUE(Tabela813[[#This Row],[RED]]) &gt; 0,1,0) + IF(VALUE(J1557)&gt;0,8,IF(VALUE(I1557)&gt;0,7,IF(VALUE(H1557)&gt;0,6,IF(VALUE(G1557)&gt;0,5,IF(VALUE(F1557)&gt;0,4,IF(VALUE(E1557)&gt;0,3,IF(VALUE(D1557)&gt;0,2,1)))))))</f>
        <v>2</v>
      </c>
      <c r="O1557" s="26" t="s">
        <v>45</v>
      </c>
      <c r="P1557" s="1" t="s">
        <v>661</v>
      </c>
      <c r="Q1557" s="1"/>
      <c r="R1557" s="21"/>
      <c r="S1557" s="7" t="str">
        <f>Tabela813[[#This Row],[NR]]&amp;" - "&amp;Tabela813[[#This Row],[Especificação]]</f>
        <v>2.2.0.0.00.0.0.00 - Alienação de Bens</v>
      </c>
      <c r="T1557" s="7" t="str">
        <f>Tabela813[[#This Row],[NR]]&amp;" - "&amp;Tabela813[[#This Row],[Especificação]]</f>
        <v>2.2.0.0.00.0.0.00 - Alienação de Bens</v>
      </c>
      <c r="U1557" s="7" t="str">
        <f>Tabela813[[#This Row],[NR]]&amp; " - "&amp;Tabela813[[#This Row],[Especificação]]</f>
        <v>2.2.0.0.00.0.0.00 - Alienação de Bens</v>
      </c>
    </row>
    <row r="1558" spans="1:21" ht="30" x14ac:dyDescent="0.25">
      <c r="A1558" s="84"/>
      <c r="B1558" s="73"/>
      <c r="C1558" s="26" t="s">
        <v>1567</v>
      </c>
      <c r="D1558" s="26" t="s">
        <v>1567</v>
      </c>
      <c r="E1558" s="26" t="s">
        <v>1558</v>
      </c>
      <c r="F1558" s="26" t="s">
        <v>1561</v>
      </c>
      <c r="G1558" s="26" t="s">
        <v>1564</v>
      </c>
      <c r="H1558" s="26" t="s">
        <v>1561</v>
      </c>
      <c r="I1558" s="26" t="s">
        <v>1561</v>
      </c>
      <c r="J1558" s="26" t="s">
        <v>1564</v>
      </c>
      <c r="K1558" s="21" t="str">
        <f>IF(Tabela813[[#This Row],[C]]&lt;&gt;"",IF(Tabela813[[#This Row],[RED]]&lt;&gt;"",(Tabela813[[#This Row],[RED]] &amp; "."),"") &amp; CONCATENATE(Tabela813[[#This Row],[C]],".",Tabela813[[#This Row],[O]],".",Tabela813[[#This Row],[E]],".",Tabela813[[#This Row],[D1]],".",Tabela813[[#This Row],[D2]],".",Tabela813[[#This Row],[D3]],".",Tabela813[[#This Row],[T]],".",Tabela813[[#This Row],[D4]]),"")</f>
        <v>2.2.1.0.00.0.0.00</v>
      </c>
      <c r="L1558" s="1" t="s">
        <v>662</v>
      </c>
      <c r="M1558" s="21" t="str">
        <f t="shared" si="24"/>
        <v>S</v>
      </c>
      <c r="N1558" s="21">
        <f>IF(VALUE(Tabela813[[#This Row],[RED]]) &gt; 0,1,0) + IF(VALUE(J1558)&gt;0,8,IF(VALUE(I1558)&gt;0,7,IF(VALUE(H1558)&gt;0,6,IF(VALUE(G1558)&gt;0,5,IF(VALUE(F1558)&gt;0,4,IF(VALUE(E1558)&gt;0,3,IF(VALUE(D1558)&gt;0,2,1)))))))</f>
        <v>3</v>
      </c>
      <c r="O1558" s="21" t="s">
        <v>45</v>
      </c>
      <c r="P1558" s="1" t="s">
        <v>663</v>
      </c>
      <c r="Q1558" s="1"/>
      <c r="R1558" s="21"/>
      <c r="S1558" s="7" t="str">
        <f>Tabela813[[#This Row],[NR]]&amp;" - "&amp;Tabela813[[#This Row],[Especificação]]</f>
        <v>2.2.1.0.00.0.0.00 - Alienação de Bens Móveis</v>
      </c>
      <c r="T1558" s="7" t="str">
        <f>Tabela813[[#This Row],[NR]]&amp;" - "&amp;Tabela813[[#This Row],[Especificação]]</f>
        <v>2.2.1.0.00.0.0.00 - Alienação de Bens Móveis</v>
      </c>
      <c r="U1558" s="7" t="str">
        <f>Tabela813[[#This Row],[NR]]&amp; " - "&amp;Tabela813[[#This Row],[Especificação]]</f>
        <v>2.2.1.0.00.0.0.00 - Alienação de Bens Móveis</v>
      </c>
    </row>
    <row r="1559" spans="1:21" x14ac:dyDescent="0.25">
      <c r="A1559" s="84"/>
      <c r="B1559" s="73"/>
      <c r="C1559" s="26" t="s">
        <v>1567</v>
      </c>
      <c r="D1559" s="26" t="s">
        <v>1567</v>
      </c>
      <c r="E1559" s="26" t="s">
        <v>1558</v>
      </c>
      <c r="F1559" s="26" t="s">
        <v>1558</v>
      </c>
      <c r="G1559" s="26" t="s">
        <v>1564</v>
      </c>
      <c r="H1559" s="26" t="s">
        <v>1561</v>
      </c>
      <c r="I1559" s="26" t="s">
        <v>1561</v>
      </c>
      <c r="J1559" s="26" t="s">
        <v>1564</v>
      </c>
      <c r="K1559" s="21" t="str">
        <f>IF(Tabela813[[#This Row],[C]]&lt;&gt;"",IF(Tabela813[[#This Row],[RED]]&lt;&gt;"",(Tabela813[[#This Row],[RED]] &amp; "."),"") &amp; CONCATENATE(Tabela813[[#This Row],[C]],".",Tabela813[[#This Row],[O]],".",Tabela813[[#This Row],[E]],".",Tabela813[[#This Row],[D1]],".",Tabela813[[#This Row],[D2]],".",Tabela813[[#This Row],[D3]],".",Tabela813[[#This Row],[T]],".",Tabela813[[#This Row],[D4]]),"")</f>
        <v>2.2.1.1.00.0.0.00</v>
      </c>
      <c r="L1559" s="1" t="s">
        <v>3140</v>
      </c>
      <c r="M1559" s="21" t="str">
        <f t="shared" si="24"/>
        <v>S</v>
      </c>
      <c r="N1559" s="21">
        <f>IF(VALUE(Tabela813[[#This Row],[RED]]) &gt; 0,1,0) + IF(VALUE(J1559)&gt;0,8,IF(VALUE(I1559)&gt;0,7,IF(VALUE(H1559)&gt;0,6,IF(VALUE(G1559)&gt;0,5,IF(VALUE(F1559)&gt;0,4,IF(VALUE(E1559)&gt;0,3,IF(VALUE(D1559)&gt;0,2,1)))))))</f>
        <v>4</v>
      </c>
      <c r="O1559" s="21" t="s">
        <v>45</v>
      </c>
      <c r="P1559" s="1" t="s">
        <v>664</v>
      </c>
      <c r="Q1559" s="1"/>
      <c r="R1559" s="21"/>
      <c r="S1559" s="7" t="str">
        <f>Tabela813[[#This Row],[NR]]&amp;" - "&amp;Tabela813[[#This Row],[Especificação]]</f>
        <v>2.2.1.1.00.0.0.00 - Alienação de Títulos, Valores Mobiliários e Aplicações Congêneres</v>
      </c>
      <c r="T1559" s="7" t="str">
        <f>Tabela813[[#This Row],[NR]]&amp;" - "&amp;Tabela813[[#This Row],[Especificação]]</f>
        <v>2.2.1.1.00.0.0.00 - Alienação de Títulos, Valores Mobiliários e Aplicações Congêneres</v>
      </c>
      <c r="U1559" s="7" t="str">
        <f>Tabela813[[#This Row],[NR]]&amp; " - "&amp;Tabela813[[#This Row],[Especificação]]</f>
        <v>2.2.1.1.00.0.0.00 - Alienação de Títulos, Valores Mobiliários e Aplicações Congêneres</v>
      </c>
    </row>
    <row r="1560" spans="1:21" ht="30" x14ac:dyDescent="0.25">
      <c r="A1560" s="84"/>
      <c r="B1560" s="73"/>
      <c r="C1560" s="56" t="s">
        <v>1567</v>
      </c>
      <c r="D1560" s="56" t="s">
        <v>1567</v>
      </c>
      <c r="E1560" s="56" t="s">
        <v>1558</v>
      </c>
      <c r="F1560" s="56" t="s">
        <v>1558</v>
      </c>
      <c r="G1560" s="56" t="s">
        <v>1560</v>
      </c>
      <c r="H1560" s="56" t="s">
        <v>1561</v>
      </c>
      <c r="I1560" s="56" t="s">
        <v>1561</v>
      </c>
      <c r="J1560" s="56" t="s">
        <v>1564</v>
      </c>
      <c r="K1560" s="21" t="str">
        <f>IF(Tabela813[[#This Row],[C]]&lt;&gt;"",IF(Tabela813[[#This Row],[RED]]&lt;&gt;"",(Tabela813[[#This Row],[RED]] &amp; "."),"") &amp; CONCATENATE(Tabela813[[#This Row],[C]],".",Tabela813[[#This Row],[O]],".",Tabela813[[#This Row],[E]],".",Tabela813[[#This Row],[D1]],".",Tabela813[[#This Row],[D2]],".",Tabela813[[#This Row],[D3]],".",Tabela813[[#This Row],[T]],".",Tabela813[[#This Row],[D4]]),"")</f>
        <v>2.2.1.1.01.0.0.00</v>
      </c>
      <c r="L1560" s="57" t="s">
        <v>665</v>
      </c>
      <c r="M1560" s="21" t="str">
        <f t="shared" si="24"/>
        <v>S</v>
      </c>
      <c r="N1560" s="21">
        <f>IF(VALUE(Tabela813[[#This Row],[RED]]) &gt; 0,1,0) + IF(VALUE(J1560)&gt;0,8,IF(VALUE(I1560)&gt;0,7,IF(VALUE(H1560)&gt;0,6,IF(VALUE(G1560)&gt;0,5,IF(VALUE(F1560)&gt;0,4,IF(VALUE(E1560)&gt;0,3,IF(VALUE(D1560)&gt;0,2,1)))))))</f>
        <v>5</v>
      </c>
      <c r="O1560" s="21" t="s">
        <v>51</v>
      </c>
      <c r="P1560" s="1" t="s">
        <v>666</v>
      </c>
      <c r="Q1560" s="1"/>
      <c r="R1560" s="21"/>
      <c r="S1560" s="7" t="str">
        <f>Tabela813[[#This Row],[NR]]&amp;" - "&amp;Tabela813[[#This Row],[Especificação]]</f>
        <v>2.2.1.1.01.0.0.00 - Alienação de Títulos, Valores Mobiliários e Aplicações Congêneres Temporárias</v>
      </c>
      <c r="T1560" s="7" t="str">
        <f>Tabela813[[#This Row],[NR]]&amp;" - "&amp;Tabela813[[#This Row],[Especificação]]</f>
        <v>2.2.1.1.01.0.0.00 - Alienação de Títulos, Valores Mobiliários e Aplicações Congêneres Temporárias</v>
      </c>
      <c r="U1560" s="7" t="str">
        <f>Tabela813[[#This Row],[NR]]&amp; " - "&amp;Tabela813[[#This Row],[Especificação]]</f>
        <v>2.2.1.1.01.0.0.00 - Alienação de Títulos, Valores Mobiliários e Aplicações Congêneres Temporárias</v>
      </c>
    </row>
    <row r="1561" spans="1:21" ht="30" x14ac:dyDescent="0.25">
      <c r="A1561" s="84"/>
      <c r="B1561" s="73"/>
      <c r="C1561" s="56" t="s">
        <v>1567</v>
      </c>
      <c r="D1561" s="56" t="s">
        <v>1567</v>
      </c>
      <c r="E1561" s="56" t="s">
        <v>1558</v>
      </c>
      <c r="F1561" s="56" t="s">
        <v>1558</v>
      </c>
      <c r="G1561" s="56" t="s">
        <v>1560</v>
      </c>
      <c r="H1561" s="56" t="s">
        <v>1561</v>
      </c>
      <c r="I1561" s="56" t="s">
        <v>1558</v>
      </c>
      <c r="J1561" s="56" t="s">
        <v>1564</v>
      </c>
      <c r="K1561" s="21" t="str">
        <f>IF(Tabela813[[#This Row],[C]]&lt;&gt;"",IF(Tabela813[[#This Row],[RED]]&lt;&gt;"",(Tabela813[[#This Row],[RED]] &amp; "."),"") &amp; CONCATENATE(Tabela813[[#This Row],[C]],".",Tabela813[[#This Row],[O]],".",Tabela813[[#This Row],[E]],".",Tabela813[[#This Row],[D1]],".",Tabela813[[#This Row],[D2]],".",Tabela813[[#This Row],[D3]],".",Tabela813[[#This Row],[T]],".",Tabela813[[#This Row],[D4]]),"")</f>
        <v>2.2.1.1.01.0.1.00</v>
      </c>
      <c r="L1561" s="57" t="s">
        <v>3940</v>
      </c>
      <c r="M1561" s="21" t="str">
        <f t="shared" si="24"/>
        <v>A</v>
      </c>
      <c r="N1561" s="21">
        <f>IF(VALUE(Tabela813[[#This Row],[RED]]) &gt; 0,1,0) + IF(VALUE(J1561)&gt;0,8,IF(VALUE(I1561)&gt;0,7,IF(VALUE(H1561)&gt;0,6,IF(VALUE(G1561)&gt;0,5,IF(VALUE(F1561)&gt;0,4,IF(VALUE(E1561)&gt;0,3,IF(VALUE(D1561)&gt;0,2,1)))))))</f>
        <v>7</v>
      </c>
      <c r="O1561" s="56" t="s">
        <v>51</v>
      </c>
      <c r="P1561" s="57" t="s">
        <v>666</v>
      </c>
      <c r="Q1561" s="57"/>
      <c r="R1561" s="58"/>
      <c r="S1561" s="7" t="str">
        <f>Tabela813[[#This Row],[NR]]&amp;" - "&amp;Tabela813[[#This Row],[Especificação]]</f>
        <v>2.2.1.1.01.0.1.00 - Alienação de Títulos, Valores Mobiliários e Aplicações Congêneres - Temporárias</v>
      </c>
      <c r="T1561" s="7" t="str">
        <f>Tabela813[[#This Row],[NR]]&amp;" - "&amp;Tabela813[[#This Row],[Especificação]]</f>
        <v>2.2.1.1.01.0.1.00 - Alienação de Títulos, Valores Mobiliários e Aplicações Congêneres - Temporárias</v>
      </c>
      <c r="U1561" s="7" t="str">
        <f>Tabela813[[#This Row],[NR]]&amp; " - "&amp;Tabela813[[#This Row],[Especificação]]</f>
        <v>2.2.1.1.01.0.1.00 - Alienação de Títulos, Valores Mobiliários e Aplicações Congêneres - Temporárias</v>
      </c>
    </row>
    <row r="1562" spans="1:21" ht="30" x14ac:dyDescent="0.25">
      <c r="A1562" s="84"/>
      <c r="B1562" s="73"/>
      <c r="C1562" s="26" t="s">
        <v>1567</v>
      </c>
      <c r="D1562" s="26" t="s">
        <v>1567</v>
      </c>
      <c r="E1562" s="26" t="s">
        <v>1558</v>
      </c>
      <c r="F1562" s="26" t="s">
        <v>1558</v>
      </c>
      <c r="G1562" s="26" t="s">
        <v>1562</v>
      </c>
      <c r="H1562" s="26" t="s">
        <v>1561</v>
      </c>
      <c r="I1562" s="26" t="s">
        <v>1561</v>
      </c>
      <c r="J1562" s="26" t="s">
        <v>1564</v>
      </c>
      <c r="K1562" s="21" t="str">
        <f>IF(Tabela813[[#This Row],[C]]&lt;&gt;"",IF(Tabela813[[#This Row],[RED]]&lt;&gt;"",(Tabela813[[#This Row],[RED]] &amp; "."),"") &amp; CONCATENATE(Tabela813[[#This Row],[C]],".",Tabela813[[#This Row],[O]],".",Tabela813[[#This Row],[E]],".",Tabela813[[#This Row],[D1]],".",Tabela813[[#This Row],[D2]],".",Tabela813[[#This Row],[D3]],".",Tabela813[[#This Row],[T]],".",Tabela813[[#This Row],[D4]]),"")</f>
        <v>2.2.1.1.02.0.0.00</v>
      </c>
      <c r="L1562" s="27" t="s">
        <v>667</v>
      </c>
      <c r="M1562" s="21" t="str">
        <f t="shared" si="24"/>
        <v>S</v>
      </c>
      <c r="N1562" s="21">
        <f>IF(VALUE(Tabela813[[#This Row],[RED]]) &gt; 0,1,0) + IF(VALUE(J1562)&gt;0,8,IF(VALUE(I1562)&gt;0,7,IF(VALUE(H1562)&gt;0,6,IF(VALUE(G1562)&gt;0,5,IF(VALUE(F1562)&gt;0,4,IF(VALUE(E1562)&gt;0,3,IF(VALUE(D1562)&gt;0,2,1)))))))</f>
        <v>5</v>
      </c>
      <c r="O1562" s="26" t="s">
        <v>51</v>
      </c>
      <c r="P1562" s="1" t="s">
        <v>668</v>
      </c>
      <c r="Q1562" s="1"/>
      <c r="R1562" s="21"/>
      <c r="S1562" s="7" t="str">
        <f>Tabela813[[#This Row],[NR]]&amp;" - "&amp;Tabela813[[#This Row],[Especificação]]</f>
        <v>2.2.1.1.02.0.0.00 - Alienação de Títulos, Valores Mobiliários e Aplicações Congêneres Permanentes</v>
      </c>
      <c r="T1562" s="7" t="str">
        <f>Tabela813[[#This Row],[NR]]&amp;" - "&amp;Tabela813[[#This Row],[Especificação]]</f>
        <v>2.2.1.1.02.0.0.00 - Alienação de Títulos, Valores Mobiliários e Aplicações Congêneres Permanentes</v>
      </c>
      <c r="U1562" s="7" t="str">
        <f>Tabela813[[#This Row],[NR]]&amp; " - "&amp;Tabela813[[#This Row],[Especificação]]</f>
        <v>2.2.1.1.02.0.0.00 - Alienação de Títulos, Valores Mobiliários e Aplicações Congêneres Permanentes</v>
      </c>
    </row>
    <row r="1563" spans="1:21" ht="30" x14ac:dyDescent="0.25">
      <c r="A1563" s="84"/>
      <c r="B1563" s="73"/>
      <c r="C1563" s="26" t="s">
        <v>1567</v>
      </c>
      <c r="D1563" s="26" t="s">
        <v>1567</v>
      </c>
      <c r="E1563" s="26" t="s">
        <v>1558</v>
      </c>
      <c r="F1563" s="26" t="s">
        <v>1558</v>
      </c>
      <c r="G1563" s="26" t="s">
        <v>1562</v>
      </c>
      <c r="H1563" s="26" t="s">
        <v>1561</v>
      </c>
      <c r="I1563" s="26" t="s">
        <v>1558</v>
      </c>
      <c r="J1563" s="26" t="s">
        <v>1564</v>
      </c>
      <c r="K1563" s="21" t="str">
        <f>IF(Tabela813[[#This Row],[C]]&lt;&gt;"",IF(Tabela813[[#This Row],[RED]]&lt;&gt;"",(Tabela813[[#This Row],[RED]] &amp; "."),"") &amp; CONCATENATE(Tabela813[[#This Row],[C]],".",Tabela813[[#This Row],[O]],".",Tabela813[[#This Row],[E]],".",Tabela813[[#This Row],[D1]],".",Tabela813[[#This Row],[D2]],".",Tabela813[[#This Row],[D3]],".",Tabela813[[#This Row],[T]],".",Tabela813[[#This Row],[D4]]),"")</f>
        <v>2.2.1.1.02.0.1.00</v>
      </c>
      <c r="L1563" s="27" t="s">
        <v>1524</v>
      </c>
      <c r="M1563" s="21" t="str">
        <f t="shared" si="24"/>
        <v>A</v>
      </c>
      <c r="N1563" s="21">
        <f>IF(VALUE(Tabela813[[#This Row],[RED]]) &gt; 0,1,0) + IF(VALUE(J1563)&gt;0,8,IF(VALUE(I1563)&gt;0,7,IF(VALUE(H1563)&gt;0,6,IF(VALUE(G1563)&gt;0,5,IF(VALUE(F1563)&gt;0,4,IF(VALUE(E1563)&gt;0,3,IF(VALUE(D1563)&gt;0,2,1)))))))</f>
        <v>7</v>
      </c>
      <c r="O1563" s="26" t="s">
        <v>51</v>
      </c>
      <c r="P1563" s="1" t="s">
        <v>668</v>
      </c>
      <c r="Q1563" s="1"/>
      <c r="R1563" s="21"/>
      <c r="S1563" s="7" t="str">
        <f>Tabela813[[#This Row],[NR]]&amp;" - "&amp;Tabela813[[#This Row],[Especificação]]</f>
        <v>2.2.1.1.02.0.1.00 - Alienação de Títulos, Valores Mobiliários e Aplicações Congêneres Permanentes - Principal</v>
      </c>
      <c r="T1563" s="7" t="str">
        <f>Tabela813[[#This Row],[NR]]&amp;" - "&amp;Tabela813[[#This Row],[Especificação]]</f>
        <v>2.2.1.1.02.0.1.00 - Alienação de Títulos, Valores Mobiliários e Aplicações Congêneres Permanentes - Principal</v>
      </c>
      <c r="U1563" s="7" t="str">
        <f>Tabela813[[#This Row],[NR]]&amp; " - "&amp;Tabela813[[#This Row],[Especificação]]</f>
        <v>2.2.1.1.02.0.1.00 - Alienação de Títulos, Valores Mobiliários e Aplicações Congêneres Permanentes - Principal</v>
      </c>
    </row>
    <row r="1564" spans="1:21" ht="30" x14ac:dyDescent="0.25">
      <c r="A1564" s="84"/>
      <c r="B1564" s="73"/>
      <c r="C1564" s="26" t="s">
        <v>1567</v>
      </c>
      <c r="D1564" s="26" t="s">
        <v>1567</v>
      </c>
      <c r="E1564" s="26" t="s">
        <v>1558</v>
      </c>
      <c r="F1564" s="26" t="s">
        <v>1567</v>
      </c>
      <c r="G1564" s="26" t="s">
        <v>1564</v>
      </c>
      <c r="H1564" s="26" t="s">
        <v>1561</v>
      </c>
      <c r="I1564" s="26" t="s">
        <v>1561</v>
      </c>
      <c r="J1564" s="26" t="s">
        <v>1564</v>
      </c>
      <c r="K1564" s="21" t="str">
        <f>IF(Tabela813[[#This Row],[C]]&lt;&gt;"",IF(Tabela813[[#This Row],[RED]]&lt;&gt;"",(Tabela813[[#This Row],[RED]] &amp; "."),"") &amp; CONCATENATE(Tabela813[[#This Row],[C]],".",Tabela813[[#This Row],[O]],".",Tabela813[[#This Row],[E]],".",Tabela813[[#This Row],[D1]],".",Tabela813[[#This Row],[D2]],".",Tabela813[[#This Row],[D3]],".",Tabela813[[#This Row],[T]],".",Tabela813[[#This Row],[D4]]),"")</f>
        <v>2.2.1.2.00.0.0.00</v>
      </c>
      <c r="L1564" s="27" t="s">
        <v>669</v>
      </c>
      <c r="M1564" s="21" t="str">
        <f t="shared" si="24"/>
        <v>S</v>
      </c>
      <c r="N1564" s="21">
        <f>IF(VALUE(Tabela813[[#This Row],[RED]]) &gt; 0,1,0) + IF(VALUE(J1564)&gt;0,8,IF(VALUE(I1564)&gt;0,7,IF(VALUE(H1564)&gt;0,6,IF(VALUE(G1564)&gt;0,5,IF(VALUE(F1564)&gt;0,4,IF(VALUE(E1564)&gt;0,3,IF(VALUE(D1564)&gt;0,2,1)))))))</f>
        <v>4</v>
      </c>
      <c r="O1564" s="26" t="s">
        <v>45</v>
      </c>
      <c r="P1564" s="1" t="s">
        <v>670</v>
      </c>
      <c r="Q1564" s="1"/>
      <c r="R1564" s="21"/>
      <c r="S1564" s="7" t="str">
        <f>Tabela813[[#This Row],[NR]]&amp;" - "&amp;Tabela813[[#This Row],[Especificação]]</f>
        <v>2.2.1.2.00.0.0.00 - Alienação de Estoques</v>
      </c>
      <c r="T1564" s="7" t="str">
        <f>Tabela813[[#This Row],[NR]]&amp;" - "&amp;Tabela813[[#This Row],[Especificação]]</f>
        <v>2.2.1.2.00.0.0.00 - Alienação de Estoques</v>
      </c>
      <c r="U1564" s="7" t="str">
        <f>Tabela813[[#This Row],[NR]]&amp; " - "&amp;Tabela813[[#This Row],[Especificação]]</f>
        <v>2.2.1.2.00.0.0.00 - Alienação de Estoques</v>
      </c>
    </row>
    <row r="1565" spans="1:21" ht="45" x14ac:dyDescent="0.25">
      <c r="A1565" s="84"/>
      <c r="B1565" s="73"/>
      <c r="C1565" s="26" t="s">
        <v>1567</v>
      </c>
      <c r="D1565" s="26" t="s">
        <v>1567</v>
      </c>
      <c r="E1565" s="26" t="s">
        <v>1558</v>
      </c>
      <c r="F1565" s="26" t="s">
        <v>1567</v>
      </c>
      <c r="G1565" s="26" t="s">
        <v>1562</v>
      </c>
      <c r="H1565" s="26" t="s">
        <v>1561</v>
      </c>
      <c r="I1565" s="26" t="s">
        <v>1561</v>
      </c>
      <c r="J1565" s="26" t="s">
        <v>1564</v>
      </c>
      <c r="K1565" s="21" t="str">
        <f>IF(Tabela813[[#This Row],[C]]&lt;&gt;"",IF(Tabela813[[#This Row],[RED]]&lt;&gt;"",(Tabela813[[#This Row],[RED]] &amp; "."),"") &amp; CONCATENATE(Tabela813[[#This Row],[C]],".",Tabela813[[#This Row],[O]],".",Tabela813[[#This Row],[E]],".",Tabela813[[#This Row],[D1]],".",Tabela813[[#This Row],[D2]],".",Tabela813[[#This Row],[D3]],".",Tabela813[[#This Row],[T]],".",Tabela813[[#This Row],[D4]]),"")</f>
        <v>2.2.1.2.02.0.0.00</v>
      </c>
      <c r="L1565" s="27" t="s">
        <v>671</v>
      </c>
      <c r="M1565" s="21" t="str">
        <f t="shared" si="24"/>
        <v>S</v>
      </c>
      <c r="N1565" s="21">
        <f>IF(VALUE(Tabela813[[#This Row],[RED]]) &gt; 0,1,0) + IF(VALUE(J1565)&gt;0,8,IF(VALUE(I1565)&gt;0,7,IF(VALUE(H1565)&gt;0,6,IF(VALUE(G1565)&gt;0,5,IF(VALUE(F1565)&gt;0,4,IF(VALUE(E1565)&gt;0,3,IF(VALUE(D1565)&gt;0,2,1)))))))</f>
        <v>5</v>
      </c>
      <c r="O1565" s="26" t="s">
        <v>51</v>
      </c>
      <c r="P1565" s="1" t="s">
        <v>672</v>
      </c>
      <c r="Q1565" s="1"/>
      <c r="R1565" s="21"/>
      <c r="S1565" s="7" t="str">
        <f>Tabela813[[#This Row],[NR]]&amp;" - "&amp;Tabela813[[#This Row],[Especificação]]</f>
        <v>2.2.1.2.02.0.0.00 - Alienação de Estoques Comerciais Destinados a Programas Sociais</v>
      </c>
      <c r="T1565" s="7" t="str">
        <f>Tabela813[[#This Row],[NR]]&amp;" - "&amp;Tabela813[[#This Row],[Especificação]]</f>
        <v>2.2.1.2.02.0.0.00 - Alienação de Estoques Comerciais Destinados a Programas Sociais</v>
      </c>
      <c r="U1565" s="7" t="str">
        <f>Tabela813[[#This Row],[NR]]&amp; " - "&amp;Tabela813[[#This Row],[Especificação]]</f>
        <v>2.2.1.2.02.0.0.00 - Alienação de Estoques Comerciais Destinados a Programas Sociais</v>
      </c>
    </row>
    <row r="1566" spans="1:21" ht="45" x14ac:dyDescent="0.25">
      <c r="A1566" s="84"/>
      <c r="B1566" s="73"/>
      <c r="C1566" s="26" t="s">
        <v>1567</v>
      </c>
      <c r="D1566" s="26" t="s">
        <v>1567</v>
      </c>
      <c r="E1566" s="26" t="s">
        <v>1558</v>
      </c>
      <c r="F1566" s="26" t="s">
        <v>1567</v>
      </c>
      <c r="G1566" s="26" t="s">
        <v>1562</v>
      </c>
      <c r="H1566" s="26" t="s">
        <v>1561</v>
      </c>
      <c r="I1566" s="26">
        <v>1</v>
      </c>
      <c r="J1566" s="26" t="s">
        <v>1564</v>
      </c>
      <c r="K1566" s="21" t="str">
        <f>IF(Tabela813[[#This Row],[C]]&lt;&gt;"",IF(Tabela813[[#This Row],[RED]]&lt;&gt;"",(Tabela813[[#This Row],[RED]] &amp; "."),"") &amp; CONCATENATE(Tabela813[[#This Row],[C]],".",Tabela813[[#This Row],[O]],".",Tabela813[[#This Row],[E]],".",Tabela813[[#This Row],[D1]],".",Tabela813[[#This Row],[D2]],".",Tabela813[[#This Row],[D3]],".",Tabela813[[#This Row],[T]],".",Tabela813[[#This Row],[D4]]),"")</f>
        <v>2.2.1.2.02.0.1.00</v>
      </c>
      <c r="L1566" s="27" t="s">
        <v>3399</v>
      </c>
      <c r="M1566" s="21" t="str">
        <f t="shared" si="24"/>
        <v>A</v>
      </c>
      <c r="N1566" s="21">
        <f>IF(VALUE(Tabela813[[#This Row],[RED]]) &gt; 0,1,0) + IF(VALUE(J1566)&gt;0,8,IF(VALUE(I1566)&gt;0,7,IF(VALUE(H1566)&gt;0,6,IF(VALUE(G1566)&gt;0,5,IF(VALUE(F1566)&gt;0,4,IF(VALUE(E1566)&gt;0,3,IF(VALUE(D1566)&gt;0,2,1)))))))</f>
        <v>7</v>
      </c>
      <c r="O1566" s="26" t="s">
        <v>51</v>
      </c>
      <c r="P1566" s="1" t="s">
        <v>672</v>
      </c>
      <c r="Q1566" s="1"/>
      <c r="R1566" s="21"/>
      <c r="S1566" s="7" t="str">
        <f>Tabela813[[#This Row],[NR]]&amp;" - "&amp;Tabela813[[#This Row],[Especificação]]</f>
        <v>2.2.1.2.02.0.1.00 - Alienação de Estoques Comerciais Destinados a Programas Sociais - Principal</v>
      </c>
      <c r="T1566" s="7" t="str">
        <f>Tabela813[[#This Row],[NR]]&amp;" - "&amp;Tabela813[[#This Row],[Especificação]]</f>
        <v>2.2.1.2.02.0.1.00 - Alienação de Estoques Comerciais Destinados a Programas Sociais - Principal</v>
      </c>
      <c r="U1566" s="7" t="str">
        <f>Tabela813[[#This Row],[NR]]&amp; " - "&amp;Tabela813[[#This Row],[Especificação]]</f>
        <v>2.2.1.2.02.0.1.00 - Alienação de Estoques Comerciais Destinados a Programas Sociais - Principal</v>
      </c>
    </row>
    <row r="1567" spans="1:21" ht="45" x14ac:dyDescent="0.25">
      <c r="A1567" s="84"/>
      <c r="B1567" s="73"/>
      <c r="C1567" s="26" t="s">
        <v>1567</v>
      </c>
      <c r="D1567" s="26" t="s">
        <v>1567</v>
      </c>
      <c r="E1567" s="26" t="s">
        <v>1558</v>
      </c>
      <c r="F1567" s="26" t="s">
        <v>1567</v>
      </c>
      <c r="G1567" s="26" t="s">
        <v>1571</v>
      </c>
      <c r="H1567" s="26" t="s">
        <v>1561</v>
      </c>
      <c r="I1567" s="26" t="s">
        <v>1561</v>
      </c>
      <c r="J1567" s="26" t="s">
        <v>1564</v>
      </c>
      <c r="K1567" s="21" t="str">
        <f>IF(Tabela813[[#This Row],[C]]&lt;&gt;"",IF(Tabela813[[#This Row],[RED]]&lt;&gt;"",(Tabela813[[#This Row],[RED]] &amp; "."),"") &amp; CONCATENATE(Tabela813[[#This Row],[C]],".",Tabela813[[#This Row],[O]],".",Tabela813[[#This Row],[E]],".",Tabela813[[#This Row],[D1]],".",Tabela813[[#This Row],[D2]],".",Tabela813[[#This Row],[D3]],".",Tabela813[[#This Row],[T]],".",Tabela813[[#This Row],[D4]]),"")</f>
        <v>2.2.1.2.03.0.0.00</v>
      </c>
      <c r="L1567" s="27" t="s">
        <v>3941</v>
      </c>
      <c r="M1567" s="21" t="str">
        <f t="shared" si="24"/>
        <v>S</v>
      </c>
      <c r="N1567" s="21">
        <f>IF(VALUE(Tabela813[[#This Row],[RED]]) &gt; 0,1,0) + IF(VALUE(J1567)&gt;0,8,IF(VALUE(I1567)&gt;0,7,IF(VALUE(H1567)&gt;0,6,IF(VALUE(G1567)&gt;0,5,IF(VALUE(F1567)&gt;0,4,IF(VALUE(E1567)&gt;0,3,IF(VALUE(D1567)&gt;0,2,1)))))))</f>
        <v>5</v>
      </c>
      <c r="O1567" s="26" t="s">
        <v>51</v>
      </c>
      <c r="P1567" s="1" t="s">
        <v>673</v>
      </c>
      <c r="Q1567" s="1"/>
      <c r="R1567" s="21"/>
      <c r="S1567" s="7" t="str">
        <f>Tabela813[[#This Row],[NR]]&amp;" - "&amp;Tabela813[[#This Row],[Especificação]]</f>
        <v>2.2.1.2.03.0.0.00 - Alienação de Estoques do Programa de Aquisição de Alimentos - Paa</v>
      </c>
      <c r="T1567" s="7" t="str">
        <f>Tabela813[[#This Row],[NR]]&amp;" - "&amp;Tabela813[[#This Row],[Especificação]]</f>
        <v>2.2.1.2.03.0.0.00 - Alienação de Estoques do Programa de Aquisição de Alimentos - Paa</v>
      </c>
      <c r="U1567" s="7" t="str">
        <f>Tabela813[[#This Row],[NR]]&amp; " - "&amp;Tabela813[[#This Row],[Especificação]]</f>
        <v>2.2.1.2.03.0.0.00 - Alienação de Estoques do Programa de Aquisição de Alimentos - Paa</v>
      </c>
    </row>
    <row r="1568" spans="1:21" ht="45" x14ac:dyDescent="0.25">
      <c r="A1568" s="84"/>
      <c r="B1568" s="73"/>
      <c r="C1568" s="26" t="s">
        <v>1567</v>
      </c>
      <c r="D1568" s="26" t="s">
        <v>1567</v>
      </c>
      <c r="E1568" s="26" t="s">
        <v>1558</v>
      </c>
      <c r="F1568" s="26" t="s">
        <v>1567</v>
      </c>
      <c r="G1568" s="26" t="s">
        <v>1571</v>
      </c>
      <c r="H1568" s="26" t="s">
        <v>1561</v>
      </c>
      <c r="I1568" s="26">
        <v>1</v>
      </c>
      <c r="J1568" s="26" t="s">
        <v>1564</v>
      </c>
      <c r="K1568" s="21" t="str">
        <f>IF(Tabela813[[#This Row],[C]]&lt;&gt;"",IF(Tabela813[[#This Row],[RED]]&lt;&gt;"",(Tabela813[[#This Row],[RED]] &amp; "."),"") &amp; CONCATENATE(Tabela813[[#This Row],[C]],".",Tabela813[[#This Row],[O]],".",Tabela813[[#This Row],[E]],".",Tabela813[[#This Row],[D1]],".",Tabela813[[#This Row],[D2]],".",Tabela813[[#This Row],[D3]],".",Tabela813[[#This Row],[T]],".",Tabela813[[#This Row],[D4]]),"")</f>
        <v>2.2.1.2.03.0.1.00</v>
      </c>
      <c r="L1568" s="27" t="s">
        <v>3942</v>
      </c>
      <c r="M1568" s="21" t="str">
        <f t="shared" si="24"/>
        <v>A</v>
      </c>
      <c r="N1568" s="21">
        <f>IF(VALUE(Tabela813[[#This Row],[RED]]) &gt; 0,1,0) + IF(VALUE(J1568)&gt;0,8,IF(VALUE(I1568)&gt;0,7,IF(VALUE(H1568)&gt;0,6,IF(VALUE(G1568)&gt;0,5,IF(VALUE(F1568)&gt;0,4,IF(VALUE(E1568)&gt;0,3,IF(VALUE(D1568)&gt;0,2,1)))))))</f>
        <v>7</v>
      </c>
      <c r="O1568" s="26" t="s">
        <v>51</v>
      </c>
      <c r="P1568" s="1" t="s">
        <v>673</v>
      </c>
      <c r="Q1568" s="1"/>
      <c r="R1568" s="21"/>
      <c r="S1568" s="7" t="str">
        <f>Tabela813[[#This Row],[NR]]&amp;" - "&amp;Tabela813[[#This Row],[Especificação]]</f>
        <v>2.2.1.2.03.0.1.00 - Alienação de Estoques do Programa de Aquisição de Alimentos - Paa - Princiapal</v>
      </c>
      <c r="T1568" s="7" t="str">
        <f>Tabela813[[#This Row],[NR]]&amp;" - "&amp;Tabela813[[#This Row],[Especificação]]</f>
        <v>2.2.1.2.03.0.1.00 - Alienação de Estoques do Programa de Aquisição de Alimentos - Paa - Princiapal</v>
      </c>
      <c r="U1568" s="7" t="str">
        <f>Tabela813[[#This Row],[NR]]&amp; " - "&amp;Tabela813[[#This Row],[Especificação]]</f>
        <v>2.2.1.2.03.0.1.00 - Alienação de Estoques do Programa de Aquisição de Alimentos - Paa - Princiapal</v>
      </c>
    </row>
    <row r="1569" spans="1:21" ht="30" x14ac:dyDescent="0.25">
      <c r="A1569" s="84"/>
      <c r="B1569" s="73"/>
      <c r="C1569" s="26" t="s">
        <v>1567</v>
      </c>
      <c r="D1569" s="26" t="s">
        <v>1567</v>
      </c>
      <c r="E1569" s="26" t="s">
        <v>1558</v>
      </c>
      <c r="F1569" s="26" t="s">
        <v>1559</v>
      </c>
      <c r="G1569" s="26" t="s">
        <v>1564</v>
      </c>
      <c r="H1569" s="26" t="s">
        <v>1561</v>
      </c>
      <c r="I1569" s="26" t="s">
        <v>1561</v>
      </c>
      <c r="J1569" s="26" t="s">
        <v>1564</v>
      </c>
      <c r="K1569" s="21" t="str">
        <f>IF(Tabela813[[#This Row],[C]]&lt;&gt;"",IF(Tabela813[[#This Row],[RED]]&lt;&gt;"",(Tabela813[[#This Row],[RED]] &amp; "."),"") &amp; CONCATENATE(Tabela813[[#This Row],[C]],".",Tabela813[[#This Row],[O]],".",Tabela813[[#This Row],[E]],".",Tabela813[[#This Row],[D1]],".",Tabela813[[#This Row],[D2]],".",Tabela813[[#This Row],[D3]],".",Tabela813[[#This Row],[T]],".",Tabela813[[#This Row],[D4]]),"")</f>
        <v>2.2.1.3.00.0.0.00</v>
      </c>
      <c r="L1569" s="27" t="s">
        <v>674</v>
      </c>
      <c r="M1569" s="21" t="str">
        <f t="shared" si="24"/>
        <v>S</v>
      </c>
      <c r="N1569" s="21">
        <f>IF(VALUE(Tabela813[[#This Row],[RED]]) &gt; 0,1,0) + IF(VALUE(J1569)&gt;0,8,IF(VALUE(I1569)&gt;0,7,IF(VALUE(H1569)&gt;0,6,IF(VALUE(G1569)&gt;0,5,IF(VALUE(F1569)&gt;0,4,IF(VALUE(E1569)&gt;0,3,IF(VALUE(D1569)&gt;0,2,1)))))))</f>
        <v>4</v>
      </c>
      <c r="O1569" s="26" t="s">
        <v>45</v>
      </c>
      <c r="P1569" s="1" t="s">
        <v>4217</v>
      </c>
      <c r="Q1569" s="1"/>
      <c r="R1569" s="21"/>
      <c r="S1569" s="7" t="str">
        <f>Tabela813[[#This Row],[NR]]&amp;" - "&amp;Tabela813[[#This Row],[Especificação]]</f>
        <v>2.2.1.3.00.0.0.00 - Alienação de Bens Móveis e Semoventes</v>
      </c>
      <c r="T1569" s="7" t="str">
        <f>Tabela813[[#This Row],[NR]]&amp;" - "&amp;Tabela813[[#This Row],[Especificação]]</f>
        <v>2.2.1.3.00.0.0.00 - Alienação de Bens Móveis e Semoventes</v>
      </c>
      <c r="U1569" s="7" t="str">
        <f>Tabela813[[#This Row],[NR]]&amp; " - "&amp;Tabela813[[#This Row],[Especificação]]</f>
        <v>2.2.1.3.00.0.0.00 - Alienação de Bens Móveis e Semoventes</v>
      </c>
    </row>
    <row r="1570" spans="1:21" ht="30" x14ac:dyDescent="0.25">
      <c r="A1570" s="84"/>
      <c r="B1570" s="73"/>
      <c r="C1570" s="26" t="s">
        <v>1567</v>
      </c>
      <c r="D1570" s="26" t="s">
        <v>1567</v>
      </c>
      <c r="E1570" s="26" t="s">
        <v>1558</v>
      </c>
      <c r="F1570" s="26" t="s">
        <v>1559</v>
      </c>
      <c r="G1570" s="26" t="s">
        <v>1560</v>
      </c>
      <c r="H1570" s="26" t="s">
        <v>1561</v>
      </c>
      <c r="I1570" s="26" t="s">
        <v>1561</v>
      </c>
      <c r="J1570" s="26" t="s">
        <v>1564</v>
      </c>
      <c r="K1570" s="21" t="str">
        <f>IF(Tabela813[[#This Row],[C]]&lt;&gt;"",IF(Tabela813[[#This Row],[RED]]&lt;&gt;"",(Tabela813[[#This Row],[RED]] &amp; "."),"") &amp; CONCATENATE(Tabela813[[#This Row],[C]],".",Tabela813[[#This Row],[O]],".",Tabela813[[#This Row],[E]],".",Tabela813[[#This Row],[D1]],".",Tabela813[[#This Row],[D2]],".",Tabela813[[#This Row],[D3]],".",Tabela813[[#This Row],[T]],".",Tabela813[[#This Row],[D4]]),"")</f>
        <v>2.2.1.3.01.0.0.00</v>
      </c>
      <c r="L1570" s="1" t="s">
        <v>674</v>
      </c>
      <c r="M1570" s="21" t="str">
        <f t="shared" si="24"/>
        <v>S</v>
      </c>
      <c r="N1570" s="21">
        <f>IF(VALUE(Tabela813[[#This Row],[RED]]) &gt; 0,1,0) + IF(VALUE(J1570)&gt;0,8,IF(VALUE(I1570)&gt;0,7,IF(VALUE(H1570)&gt;0,6,IF(VALUE(G1570)&gt;0,5,IF(VALUE(F1570)&gt;0,4,IF(VALUE(E1570)&gt;0,3,IF(VALUE(D1570)&gt;0,2,1)))))))</f>
        <v>5</v>
      </c>
      <c r="O1570" s="21" t="s">
        <v>51</v>
      </c>
      <c r="P1570" s="1" t="s">
        <v>4217</v>
      </c>
      <c r="Q1570" s="1"/>
      <c r="R1570" s="21"/>
      <c r="S1570" s="7" t="str">
        <f>Tabela813[[#This Row],[NR]]&amp;" - "&amp;Tabela813[[#This Row],[Especificação]]</f>
        <v>2.2.1.3.01.0.0.00 - Alienação de Bens Móveis e Semoventes</v>
      </c>
      <c r="T1570" s="7" t="str">
        <f>Tabela813[[#This Row],[NR]]&amp;" - "&amp;Tabela813[[#This Row],[Especificação]]</f>
        <v>2.2.1.3.01.0.0.00 - Alienação de Bens Móveis e Semoventes</v>
      </c>
      <c r="U1570" s="7" t="str">
        <f>Tabela813[[#This Row],[NR]]&amp; " - "&amp;Tabela813[[#This Row],[Especificação]]</f>
        <v>2.2.1.3.01.0.0.00 - Alienação de Bens Móveis e Semoventes</v>
      </c>
    </row>
    <row r="1571" spans="1:21" ht="30" x14ac:dyDescent="0.25">
      <c r="A1571" s="84"/>
      <c r="B1571" s="73"/>
      <c r="C1571" s="26" t="s">
        <v>1567</v>
      </c>
      <c r="D1571" s="26" t="s">
        <v>1567</v>
      </c>
      <c r="E1571" s="26" t="s">
        <v>1558</v>
      </c>
      <c r="F1571" s="26" t="s">
        <v>1559</v>
      </c>
      <c r="G1571" s="26" t="s">
        <v>1560</v>
      </c>
      <c r="H1571" s="26" t="s">
        <v>1561</v>
      </c>
      <c r="I1571" s="26" t="s">
        <v>1558</v>
      </c>
      <c r="J1571" s="26" t="s">
        <v>1564</v>
      </c>
      <c r="K1571" s="21" t="str">
        <f>IF(Tabela813[[#This Row],[C]]&lt;&gt;"",IF(Tabela813[[#This Row],[RED]]&lt;&gt;"",(Tabela813[[#This Row],[RED]] &amp; "."),"") &amp; CONCATENATE(Tabela813[[#This Row],[C]],".",Tabela813[[#This Row],[O]],".",Tabela813[[#This Row],[E]],".",Tabela813[[#This Row],[D1]],".",Tabela813[[#This Row],[D2]],".",Tabela813[[#This Row],[D3]],".",Tabela813[[#This Row],[T]],".",Tabela813[[#This Row],[D4]]),"")</f>
        <v>2.2.1.3.01.0.1.00</v>
      </c>
      <c r="L1571" s="1" t="s">
        <v>1525</v>
      </c>
      <c r="M1571" s="21" t="str">
        <f t="shared" si="24"/>
        <v>A</v>
      </c>
      <c r="N1571" s="21">
        <f>IF(VALUE(Tabela813[[#This Row],[RED]]) &gt; 0,1,0) + IF(VALUE(J1571)&gt;0,8,IF(VALUE(I1571)&gt;0,7,IF(VALUE(H1571)&gt;0,6,IF(VALUE(G1571)&gt;0,5,IF(VALUE(F1571)&gt;0,4,IF(VALUE(E1571)&gt;0,3,IF(VALUE(D1571)&gt;0,2,1)))))))</f>
        <v>7</v>
      </c>
      <c r="O1571" s="21" t="s">
        <v>51</v>
      </c>
      <c r="P1571" s="1" t="s">
        <v>4217</v>
      </c>
      <c r="Q1571" s="1"/>
      <c r="R1571" s="21"/>
      <c r="S1571" s="7" t="str">
        <f>Tabela813[[#This Row],[NR]]&amp;" - "&amp;Tabela813[[#This Row],[Especificação]]</f>
        <v>2.2.1.3.01.0.1.00 - Alienação de Bens Móveis e Semoventes - Principal</v>
      </c>
      <c r="T1571" s="7" t="str">
        <f>Tabela813[[#This Row],[NR]]&amp;" - "&amp;Tabela813[[#This Row],[Especificação]]</f>
        <v>2.2.1.3.01.0.1.00 - Alienação de Bens Móveis e Semoventes - Principal</v>
      </c>
      <c r="U1571" s="7" t="str">
        <f>Tabela813[[#This Row],[NR]]&amp; " - "&amp;Tabela813[[#This Row],[Especificação]]</f>
        <v>2.2.1.3.01.0.1.00 - Alienação de Bens Móveis e Semoventes - Principal</v>
      </c>
    </row>
    <row r="1572" spans="1:21" ht="30" x14ac:dyDescent="0.25">
      <c r="A1572" s="84"/>
      <c r="B1572" s="73"/>
      <c r="C1572" s="26" t="s">
        <v>1567</v>
      </c>
      <c r="D1572" s="26" t="s">
        <v>1567</v>
      </c>
      <c r="E1572" s="26" t="s">
        <v>1558</v>
      </c>
      <c r="F1572" s="26" t="s">
        <v>1559</v>
      </c>
      <c r="G1572" s="26" t="s">
        <v>1560</v>
      </c>
      <c r="H1572" s="26" t="s">
        <v>1561</v>
      </c>
      <c r="I1572" s="26" t="s">
        <v>1559</v>
      </c>
      <c r="J1572" s="26" t="s">
        <v>1564</v>
      </c>
      <c r="K1572" s="21" t="str">
        <f>IF(Tabela813[[#This Row],[C]]&lt;&gt;"",IF(Tabela813[[#This Row],[RED]]&lt;&gt;"",(Tabela813[[#This Row],[RED]] &amp; "."),"") &amp; CONCATENATE(Tabela813[[#This Row],[C]],".",Tabela813[[#This Row],[O]],".",Tabela813[[#This Row],[E]],".",Tabela813[[#This Row],[D1]],".",Tabela813[[#This Row],[D2]],".",Tabela813[[#This Row],[D3]],".",Tabela813[[#This Row],[T]],".",Tabela813[[#This Row],[D4]]),"")</f>
        <v>2.2.1.3.01.0.3.00</v>
      </c>
      <c r="L1572" s="27" t="s">
        <v>1526</v>
      </c>
      <c r="M1572" s="21" t="str">
        <f t="shared" si="24"/>
        <v>A</v>
      </c>
      <c r="N1572" s="21">
        <f>IF(VALUE(Tabela813[[#This Row],[RED]]) &gt; 0,1,0) + IF(VALUE(J1572)&gt;0,8,IF(VALUE(I1572)&gt;0,7,IF(VALUE(H1572)&gt;0,6,IF(VALUE(G1572)&gt;0,5,IF(VALUE(F1572)&gt;0,4,IF(VALUE(E1572)&gt;0,3,IF(VALUE(D1572)&gt;0,2,1)))))))</f>
        <v>7</v>
      </c>
      <c r="O1572" s="26" t="s">
        <v>51</v>
      </c>
      <c r="P1572" s="1" t="s">
        <v>4217</v>
      </c>
      <c r="Q1572" s="1"/>
      <c r="R1572" s="21"/>
      <c r="S1572" s="7" t="str">
        <f>Tabela813[[#This Row],[NR]]&amp;" - "&amp;Tabela813[[#This Row],[Especificação]]</f>
        <v>2.2.1.3.01.0.3.00 - Alienação de Bens Móveis e Semoventes - Dívida Ativa</v>
      </c>
      <c r="T1572" s="7" t="str">
        <f>Tabela813[[#This Row],[NR]]&amp;" - "&amp;Tabela813[[#This Row],[Especificação]]</f>
        <v>2.2.1.3.01.0.3.00 - Alienação de Bens Móveis e Semoventes - Dívida Ativa</v>
      </c>
      <c r="U1572" s="7" t="str">
        <f>Tabela813[[#This Row],[NR]]&amp; " - "&amp;Tabela813[[#This Row],[Especificação]]</f>
        <v>2.2.1.3.01.0.3.00 - Alienação de Bens Móveis e Semoventes - Dívida Ativa</v>
      </c>
    </row>
    <row r="1573" spans="1:21" ht="30" x14ac:dyDescent="0.25">
      <c r="A1573" s="84"/>
      <c r="B1573" s="73"/>
      <c r="C1573" s="26" t="s">
        <v>1567</v>
      </c>
      <c r="D1573" s="26" t="s">
        <v>1567</v>
      </c>
      <c r="E1573" s="26" t="s">
        <v>1567</v>
      </c>
      <c r="F1573" s="26" t="s">
        <v>1561</v>
      </c>
      <c r="G1573" s="26" t="s">
        <v>1564</v>
      </c>
      <c r="H1573" s="26" t="s">
        <v>1561</v>
      </c>
      <c r="I1573" s="26" t="s">
        <v>1561</v>
      </c>
      <c r="J1573" s="26" t="s">
        <v>1564</v>
      </c>
      <c r="K1573" s="21" t="str">
        <f>IF(Tabela813[[#This Row],[C]]&lt;&gt;"",IF(Tabela813[[#This Row],[RED]]&lt;&gt;"",(Tabela813[[#This Row],[RED]] &amp; "."),"") &amp; CONCATENATE(Tabela813[[#This Row],[C]],".",Tabela813[[#This Row],[O]],".",Tabela813[[#This Row],[E]],".",Tabela813[[#This Row],[D1]],".",Tabela813[[#This Row],[D2]],".",Tabela813[[#This Row],[D3]],".",Tabela813[[#This Row],[T]],".",Tabela813[[#This Row],[D4]]),"")</f>
        <v>2.2.2.0.00.0.0.00</v>
      </c>
      <c r="L1573" s="27" t="s">
        <v>675</v>
      </c>
      <c r="M1573" s="21" t="str">
        <f t="shared" si="24"/>
        <v>S</v>
      </c>
      <c r="N1573" s="21">
        <f>IF(VALUE(Tabela813[[#This Row],[RED]]) &gt; 0,1,0) + IF(VALUE(J1573)&gt;0,8,IF(VALUE(I1573)&gt;0,7,IF(VALUE(H1573)&gt;0,6,IF(VALUE(G1573)&gt;0,5,IF(VALUE(F1573)&gt;0,4,IF(VALUE(E1573)&gt;0,3,IF(VALUE(D1573)&gt;0,2,1)))))))</f>
        <v>3</v>
      </c>
      <c r="O1573" s="26" t="s">
        <v>45</v>
      </c>
      <c r="P1573" s="1" t="s">
        <v>676</v>
      </c>
      <c r="Q1573" s="1"/>
      <c r="R1573" s="21"/>
      <c r="S1573" s="7" t="str">
        <f>Tabela813[[#This Row],[NR]]&amp;" - "&amp;Tabela813[[#This Row],[Especificação]]</f>
        <v>2.2.2.0.00.0.0.00 - Alienação de Bens Imóveis</v>
      </c>
      <c r="T1573" s="7" t="str">
        <f>Tabela813[[#This Row],[NR]]&amp;" - "&amp;Tabela813[[#This Row],[Especificação]]</f>
        <v>2.2.2.0.00.0.0.00 - Alienação de Bens Imóveis</v>
      </c>
      <c r="U1573" s="7" t="str">
        <f>Tabela813[[#This Row],[NR]]&amp; " - "&amp;Tabela813[[#This Row],[Especificação]]</f>
        <v>2.2.2.0.00.0.0.00 - Alienação de Bens Imóveis</v>
      </c>
    </row>
    <row r="1574" spans="1:21" ht="30" x14ac:dyDescent="0.25">
      <c r="A1574" s="84"/>
      <c r="B1574" s="73"/>
      <c r="C1574" s="26" t="s">
        <v>1567</v>
      </c>
      <c r="D1574" s="26" t="s">
        <v>1567</v>
      </c>
      <c r="E1574" s="26" t="s">
        <v>1567</v>
      </c>
      <c r="F1574" s="26" t="s">
        <v>1558</v>
      </c>
      <c r="G1574" s="26" t="s">
        <v>1564</v>
      </c>
      <c r="H1574" s="26" t="s">
        <v>1561</v>
      </c>
      <c r="I1574" s="26" t="s">
        <v>1561</v>
      </c>
      <c r="J1574" s="26" t="s">
        <v>1564</v>
      </c>
      <c r="K1574" s="21" t="str">
        <f>IF(Tabela813[[#This Row],[C]]&lt;&gt;"",IF(Tabela813[[#This Row],[RED]]&lt;&gt;"",(Tabela813[[#This Row],[RED]] &amp; "."),"") &amp; CONCATENATE(Tabela813[[#This Row],[C]],".",Tabela813[[#This Row],[O]],".",Tabela813[[#This Row],[E]],".",Tabela813[[#This Row],[D1]],".",Tabela813[[#This Row],[D2]],".",Tabela813[[#This Row],[D3]],".",Tabela813[[#This Row],[T]],".",Tabela813[[#This Row],[D4]]),"")</f>
        <v>2.2.2.1.00.0.0.00</v>
      </c>
      <c r="L1574" s="1" t="s">
        <v>675</v>
      </c>
      <c r="M1574" s="21" t="str">
        <f t="shared" si="24"/>
        <v>S</v>
      </c>
      <c r="N1574" s="21">
        <f>IF(VALUE(Tabela813[[#This Row],[RED]]) &gt; 0,1,0) + IF(VALUE(J1574)&gt;0,8,IF(VALUE(I1574)&gt;0,7,IF(VALUE(H1574)&gt;0,6,IF(VALUE(G1574)&gt;0,5,IF(VALUE(F1574)&gt;0,4,IF(VALUE(E1574)&gt;0,3,IF(VALUE(D1574)&gt;0,2,1)))))))</f>
        <v>4</v>
      </c>
      <c r="O1574" s="21" t="s">
        <v>45</v>
      </c>
      <c r="P1574" s="1" t="s">
        <v>681</v>
      </c>
      <c r="Q1574" s="1"/>
      <c r="R1574" s="21"/>
      <c r="S1574" s="7" t="str">
        <f>Tabela813[[#This Row],[NR]]&amp;" - "&amp;Tabela813[[#This Row],[Especificação]]</f>
        <v>2.2.2.1.00.0.0.00 - Alienação de Bens Imóveis</v>
      </c>
      <c r="T1574" s="7" t="str">
        <f>Tabela813[[#This Row],[NR]]&amp;" - "&amp;Tabela813[[#This Row],[Especificação]]</f>
        <v>2.2.2.1.00.0.0.00 - Alienação de Bens Imóveis</v>
      </c>
      <c r="U1574" s="7" t="str">
        <f>Tabela813[[#This Row],[NR]]&amp; " - "&amp;Tabela813[[#This Row],[Especificação]]</f>
        <v>2.2.2.1.00.0.0.00 - Alienação de Bens Imóveis</v>
      </c>
    </row>
    <row r="1575" spans="1:21" ht="30" x14ac:dyDescent="0.25">
      <c r="A1575" s="84"/>
      <c r="B1575" s="73"/>
      <c r="C1575" s="26" t="s">
        <v>1567</v>
      </c>
      <c r="D1575" s="26" t="s">
        <v>1567</v>
      </c>
      <c r="E1575" s="26" t="s">
        <v>1567</v>
      </c>
      <c r="F1575" s="26" t="s">
        <v>1558</v>
      </c>
      <c r="G1575" s="26" t="s">
        <v>1560</v>
      </c>
      <c r="H1575" s="26" t="s">
        <v>1561</v>
      </c>
      <c r="I1575" s="26" t="s">
        <v>1561</v>
      </c>
      <c r="J1575" s="26" t="s">
        <v>1564</v>
      </c>
      <c r="K1575" s="21" t="str">
        <f>IF(Tabela813[[#This Row],[C]]&lt;&gt;"",IF(Tabela813[[#This Row],[RED]]&lt;&gt;"",(Tabela813[[#This Row],[RED]] &amp; "."),"") &amp; CONCATENATE(Tabela813[[#This Row],[C]],".",Tabela813[[#This Row],[O]],".",Tabela813[[#This Row],[E]],".",Tabela813[[#This Row],[D1]],".",Tabela813[[#This Row],[D2]],".",Tabela813[[#This Row],[D3]],".",Tabela813[[#This Row],[T]],".",Tabela813[[#This Row],[D4]]),"")</f>
        <v>2.2.2.1.01.0.0.00</v>
      </c>
      <c r="L1575" s="1" t="s">
        <v>675</v>
      </c>
      <c r="M1575" s="21" t="str">
        <f t="shared" si="24"/>
        <v>S</v>
      </c>
      <c r="N1575" s="21">
        <f>IF(VALUE(Tabela813[[#This Row],[RED]]) &gt; 0,1,0) + IF(VALUE(J1575)&gt;0,8,IF(VALUE(I1575)&gt;0,7,IF(VALUE(H1575)&gt;0,6,IF(VALUE(G1575)&gt;0,5,IF(VALUE(F1575)&gt;0,4,IF(VALUE(E1575)&gt;0,3,IF(VALUE(D1575)&gt;0,2,1)))))))</f>
        <v>5</v>
      </c>
      <c r="O1575" s="21" t="s">
        <v>51</v>
      </c>
      <c r="P1575" s="1" t="s">
        <v>677</v>
      </c>
      <c r="Q1575" s="1"/>
      <c r="R1575" s="21"/>
      <c r="S1575" s="7" t="str">
        <f>Tabela813[[#This Row],[NR]]&amp;" - "&amp;Tabela813[[#This Row],[Especificação]]</f>
        <v>2.2.2.1.01.0.0.00 - Alienação de Bens Imóveis</v>
      </c>
      <c r="T1575" s="7" t="str">
        <f>Tabela813[[#This Row],[NR]]&amp;" - "&amp;Tabela813[[#This Row],[Especificação]]</f>
        <v>2.2.2.1.01.0.0.00 - Alienação de Bens Imóveis</v>
      </c>
      <c r="U1575" s="7" t="str">
        <f>Tabela813[[#This Row],[NR]]&amp; " - "&amp;Tabela813[[#This Row],[Especificação]]</f>
        <v>2.2.2.1.01.0.0.00 - Alienação de Bens Imóveis</v>
      </c>
    </row>
    <row r="1576" spans="1:21" ht="30" x14ac:dyDescent="0.25">
      <c r="A1576" s="84"/>
      <c r="B1576" s="73"/>
      <c r="C1576" s="26" t="s">
        <v>1567</v>
      </c>
      <c r="D1576" s="26" t="s">
        <v>1567</v>
      </c>
      <c r="E1576" s="26" t="s">
        <v>1567</v>
      </c>
      <c r="F1576" s="26" t="s">
        <v>1558</v>
      </c>
      <c r="G1576" s="26" t="s">
        <v>1560</v>
      </c>
      <c r="H1576" s="26" t="s">
        <v>1561</v>
      </c>
      <c r="I1576" s="26" t="s">
        <v>1558</v>
      </c>
      <c r="J1576" s="26" t="s">
        <v>1564</v>
      </c>
      <c r="K1576" s="21" t="str">
        <f>IF(Tabela813[[#This Row],[C]]&lt;&gt;"",IF(Tabela813[[#This Row],[RED]]&lt;&gt;"",(Tabela813[[#This Row],[RED]] &amp; "."),"") &amp; CONCATENATE(Tabela813[[#This Row],[C]],".",Tabela813[[#This Row],[O]],".",Tabela813[[#This Row],[E]],".",Tabela813[[#This Row],[D1]],".",Tabela813[[#This Row],[D2]],".",Tabela813[[#This Row],[D3]],".",Tabela813[[#This Row],[T]],".",Tabela813[[#This Row],[D4]]),"")</f>
        <v>2.2.2.1.01.0.1.00</v>
      </c>
      <c r="L1576" s="27" t="s">
        <v>1527</v>
      </c>
      <c r="M1576" s="21" t="str">
        <f t="shared" si="24"/>
        <v>A</v>
      </c>
      <c r="N1576" s="21">
        <f>IF(VALUE(Tabela813[[#This Row],[RED]]) &gt; 0,1,0) + IF(VALUE(J1576)&gt;0,8,IF(VALUE(I1576)&gt;0,7,IF(VALUE(H1576)&gt;0,6,IF(VALUE(G1576)&gt;0,5,IF(VALUE(F1576)&gt;0,4,IF(VALUE(E1576)&gt;0,3,IF(VALUE(D1576)&gt;0,2,1)))))))</f>
        <v>7</v>
      </c>
      <c r="O1576" s="26" t="s">
        <v>51</v>
      </c>
      <c r="P1576" s="1" t="s">
        <v>677</v>
      </c>
      <c r="Q1576" s="1"/>
      <c r="R1576" s="21"/>
      <c r="S1576" s="7" t="str">
        <f>Tabela813[[#This Row],[NR]]&amp;" - "&amp;Tabela813[[#This Row],[Especificação]]</f>
        <v>2.2.2.1.01.0.1.00 - Alienação de Bens Imóveis - Principal</v>
      </c>
      <c r="T1576" s="7" t="str">
        <f>Tabela813[[#This Row],[NR]]&amp;" - "&amp;Tabela813[[#This Row],[Especificação]]</f>
        <v>2.2.2.1.01.0.1.00 - Alienação de Bens Imóveis - Principal</v>
      </c>
      <c r="U1576" s="7" t="str">
        <f>Tabela813[[#This Row],[NR]]&amp; " - "&amp;Tabela813[[#This Row],[Especificação]]</f>
        <v>2.2.2.1.01.0.1.00 - Alienação de Bens Imóveis - Principal</v>
      </c>
    </row>
    <row r="1577" spans="1:21" ht="30" x14ac:dyDescent="0.25">
      <c r="A1577" s="84"/>
      <c r="B1577" s="73"/>
      <c r="C1577" s="26" t="s">
        <v>1567</v>
      </c>
      <c r="D1577" s="26" t="s">
        <v>1567</v>
      </c>
      <c r="E1577" s="26" t="s">
        <v>1567</v>
      </c>
      <c r="F1577" s="26" t="s">
        <v>1558</v>
      </c>
      <c r="G1577" s="26" t="s">
        <v>1560</v>
      </c>
      <c r="H1577" s="26" t="s">
        <v>1561</v>
      </c>
      <c r="I1577" s="26" t="s">
        <v>1559</v>
      </c>
      <c r="J1577" s="26" t="s">
        <v>1564</v>
      </c>
      <c r="K1577" s="21" t="str">
        <f>IF(Tabela813[[#This Row],[C]]&lt;&gt;"",IF(Tabela813[[#This Row],[RED]]&lt;&gt;"",(Tabela813[[#This Row],[RED]] &amp; "."),"") &amp; CONCATENATE(Tabela813[[#This Row],[C]],".",Tabela813[[#This Row],[O]],".",Tabela813[[#This Row],[E]],".",Tabela813[[#This Row],[D1]],".",Tabela813[[#This Row],[D2]],".",Tabela813[[#This Row],[D3]],".",Tabela813[[#This Row],[T]],".",Tabela813[[#This Row],[D4]]),"")</f>
        <v>2.2.2.1.01.0.3.00</v>
      </c>
      <c r="L1577" s="27" t="s">
        <v>1528</v>
      </c>
      <c r="M1577" s="21" t="str">
        <f t="shared" si="24"/>
        <v>A</v>
      </c>
      <c r="N1577" s="21">
        <f>IF(VALUE(Tabela813[[#This Row],[RED]]) &gt; 0,1,0) + IF(VALUE(J1577)&gt;0,8,IF(VALUE(I1577)&gt;0,7,IF(VALUE(H1577)&gt;0,6,IF(VALUE(G1577)&gt;0,5,IF(VALUE(F1577)&gt;0,4,IF(VALUE(E1577)&gt;0,3,IF(VALUE(D1577)&gt;0,2,1)))))))</f>
        <v>7</v>
      </c>
      <c r="O1577" s="26" t="s">
        <v>51</v>
      </c>
      <c r="P1577" s="1" t="s">
        <v>677</v>
      </c>
      <c r="Q1577" s="1"/>
      <c r="R1577" s="21"/>
      <c r="S1577" s="7" t="str">
        <f>Tabela813[[#This Row],[NR]]&amp;" - "&amp;Tabela813[[#This Row],[Especificação]]</f>
        <v>2.2.2.1.01.0.3.00 - Alienação de Bens Imóveis - Dívida Ativa</v>
      </c>
      <c r="T1577" s="7" t="str">
        <f>Tabela813[[#This Row],[NR]]&amp;" - "&amp;Tabela813[[#This Row],[Especificação]]</f>
        <v>2.2.2.1.01.0.3.00 - Alienação de Bens Imóveis - Dívida Ativa</v>
      </c>
      <c r="U1577" s="7" t="str">
        <f>Tabela813[[#This Row],[NR]]&amp; " - "&amp;Tabela813[[#This Row],[Especificação]]</f>
        <v>2.2.2.1.01.0.3.00 - Alienação de Bens Imóveis - Dívida Ativa</v>
      </c>
    </row>
    <row r="1578" spans="1:21" ht="45" x14ac:dyDescent="0.25">
      <c r="A1578" s="84"/>
      <c r="B1578" s="73"/>
      <c r="C1578" s="26" t="s">
        <v>1567</v>
      </c>
      <c r="D1578" s="26" t="s">
        <v>1567</v>
      </c>
      <c r="E1578" s="26" t="s">
        <v>1567</v>
      </c>
      <c r="F1578" s="26" t="s">
        <v>1558</v>
      </c>
      <c r="G1578" s="26" t="s">
        <v>1571</v>
      </c>
      <c r="H1578" s="26" t="s">
        <v>1561</v>
      </c>
      <c r="I1578" s="26" t="s">
        <v>1561</v>
      </c>
      <c r="J1578" s="26" t="s">
        <v>1564</v>
      </c>
      <c r="K1578" s="21" t="str">
        <f>IF(Tabela813[[#This Row],[C]]&lt;&gt;"",IF(Tabela813[[#This Row],[RED]]&lt;&gt;"",(Tabela813[[#This Row],[RED]] &amp; "."),"") &amp; CONCATENATE(Tabela813[[#This Row],[C]],".",Tabela813[[#This Row],[O]],".",Tabela813[[#This Row],[E]],".",Tabela813[[#This Row],[D1]],".",Tabela813[[#This Row],[D2]],".",Tabela813[[#This Row],[D3]],".",Tabela813[[#This Row],[T]],".",Tabela813[[#This Row],[D4]]),"")</f>
        <v>2.2.2.1.03.0.0.00</v>
      </c>
      <c r="L1578" s="27" t="s">
        <v>679</v>
      </c>
      <c r="M1578" s="21" t="str">
        <f t="shared" si="24"/>
        <v>S</v>
      </c>
      <c r="N1578" s="21">
        <f>IF(VALUE(Tabela813[[#This Row],[RED]]) &gt; 0,1,0) + IF(VALUE(J1578)&gt;0,8,IF(VALUE(I1578)&gt;0,7,IF(VALUE(H1578)&gt;0,6,IF(VALUE(G1578)&gt;0,5,IF(VALUE(F1578)&gt;0,4,IF(VALUE(E1578)&gt;0,3,IF(VALUE(D1578)&gt;0,2,1)))))))</f>
        <v>5</v>
      </c>
      <c r="O1578" s="26" t="s">
        <v>51</v>
      </c>
      <c r="P1578" s="1" t="s">
        <v>680</v>
      </c>
      <c r="Q1578" s="1"/>
      <c r="R1578" s="21"/>
      <c r="S1578" s="7" t="str">
        <f>Tabela813[[#This Row],[NR]]&amp;" - "&amp;Tabela813[[#This Row],[Especificação]]</f>
        <v>2.2.2.1.03.0.0.00 - Adicional sobre a Alienação de Bens Imóveis</v>
      </c>
      <c r="T1578" s="7" t="str">
        <f>Tabela813[[#This Row],[NR]]&amp;" - "&amp;Tabela813[[#This Row],[Especificação]]</f>
        <v>2.2.2.1.03.0.0.00 - Adicional sobre a Alienação de Bens Imóveis</v>
      </c>
      <c r="U1578" s="7" t="str">
        <f>Tabela813[[#This Row],[NR]]&amp; " - "&amp;Tabela813[[#This Row],[Especificação]]</f>
        <v>2.2.2.1.03.0.0.00 - Adicional sobre a Alienação de Bens Imóveis</v>
      </c>
    </row>
    <row r="1579" spans="1:21" x14ac:dyDescent="0.25">
      <c r="A1579" s="84"/>
      <c r="B1579" s="73"/>
      <c r="C1579" s="26" t="s">
        <v>1567</v>
      </c>
      <c r="D1579" s="26" t="s">
        <v>1567</v>
      </c>
      <c r="E1579" s="26" t="s">
        <v>1567</v>
      </c>
      <c r="F1579" s="26" t="s">
        <v>1558</v>
      </c>
      <c r="G1579" s="26" t="s">
        <v>1571</v>
      </c>
      <c r="H1579" s="26" t="s">
        <v>1561</v>
      </c>
      <c r="I1579" s="26" t="s">
        <v>1558</v>
      </c>
      <c r="J1579" s="26" t="s">
        <v>1564</v>
      </c>
      <c r="K1579" s="21" t="str">
        <f>IF(Tabela813[[#This Row],[C]]&lt;&gt;"",IF(Tabela813[[#This Row],[RED]]&lt;&gt;"",(Tabela813[[#This Row],[RED]] &amp; "."),"") &amp; CONCATENATE(Tabela813[[#This Row],[C]],".",Tabela813[[#This Row],[O]],".",Tabela813[[#This Row],[E]],".",Tabela813[[#This Row],[D1]],".",Tabela813[[#This Row],[D2]],".",Tabela813[[#This Row],[D3]],".",Tabela813[[#This Row],[T]],".",Tabela813[[#This Row],[D4]]),"")</f>
        <v>2.2.2.1.03.0.1.00</v>
      </c>
      <c r="L1579" s="27" t="s">
        <v>3400</v>
      </c>
      <c r="M1579" s="21" t="str">
        <f t="shared" si="24"/>
        <v>A</v>
      </c>
      <c r="N1579" s="21">
        <f>IF(VALUE(Tabela813[[#This Row],[RED]]) &gt; 0,1,0) + IF(VALUE(J1579)&gt;0,8,IF(VALUE(I1579)&gt;0,7,IF(VALUE(H1579)&gt;0,6,IF(VALUE(G1579)&gt;0,5,IF(VALUE(F1579)&gt;0,4,IF(VALUE(E1579)&gt;0,3,IF(VALUE(D1579)&gt;0,2,1)))))))</f>
        <v>7</v>
      </c>
      <c r="O1579" s="26"/>
      <c r="P1579" s="10" t="s">
        <v>4567</v>
      </c>
      <c r="Q1579" s="1"/>
      <c r="R1579" s="21"/>
      <c r="S1579" s="7" t="str">
        <f>Tabela813[[#This Row],[NR]]&amp;" - "&amp;Tabela813[[#This Row],[Especificação]]</f>
        <v>2.2.2.1.03.0.1.00 - Adicional sobre a Alienação de Bens Imóveis -Principal</v>
      </c>
      <c r="T1579" s="7" t="str">
        <f>Tabela813[[#This Row],[NR]]&amp;" - "&amp;Tabela813[[#This Row],[Especificação]]</f>
        <v>2.2.2.1.03.0.1.00 - Adicional sobre a Alienação de Bens Imóveis -Principal</v>
      </c>
      <c r="U1579" s="7" t="str">
        <f>Tabela813[[#This Row],[NR]]&amp; " - "&amp;Tabela813[[#This Row],[Especificação]]</f>
        <v>2.2.2.1.03.0.1.00 - Adicional sobre a Alienação de Bens Imóveis -Principal</v>
      </c>
    </row>
    <row r="1580" spans="1:21" x14ac:dyDescent="0.25">
      <c r="A1580" s="84"/>
      <c r="B1580" s="73"/>
      <c r="C1580" s="26" t="s">
        <v>1567</v>
      </c>
      <c r="D1580" s="26" t="s">
        <v>1567</v>
      </c>
      <c r="E1580" s="26" t="s">
        <v>1567</v>
      </c>
      <c r="F1580" s="26" t="s">
        <v>1558</v>
      </c>
      <c r="G1580" s="26" t="s">
        <v>1571</v>
      </c>
      <c r="H1580" s="26" t="s">
        <v>1561</v>
      </c>
      <c r="I1580" s="26" t="s">
        <v>1559</v>
      </c>
      <c r="J1580" s="26" t="s">
        <v>1564</v>
      </c>
      <c r="K1580" s="21" t="str">
        <f>IF(Tabela813[[#This Row],[C]]&lt;&gt;"",IF(Tabela813[[#This Row],[RED]]&lt;&gt;"",(Tabela813[[#This Row],[RED]] &amp; "."),"") &amp; CONCATENATE(Tabela813[[#This Row],[C]],".",Tabela813[[#This Row],[O]],".",Tabela813[[#This Row],[E]],".",Tabela813[[#This Row],[D1]],".",Tabela813[[#This Row],[D2]],".",Tabela813[[#This Row],[D3]],".",Tabela813[[#This Row],[T]],".",Tabela813[[#This Row],[D4]]),"")</f>
        <v>2.2.2.1.03.0.3.00</v>
      </c>
      <c r="L1580" s="27" t="s">
        <v>4295</v>
      </c>
      <c r="M1580" s="21" t="str">
        <f t="shared" si="24"/>
        <v>A</v>
      </c>
      <c r="N1580" s="21">
        <f>IF(VALUE(Tabela813[[#This Row],[RED]]) &gt; 0,1,0) + IF(VALUE(J1580)&gt;0,8,IF(VALUE(I1580)&gt;0,7,IF(VALUE(H1580)&gt;0,6,IF(VALUE(G1580)&gt;0,5,IF(VALUE(F1580)&gt;0,4,IF(VALUE(E1580)&gt;0,3,IF(VALUE(D1580)&gt;0,2,1)))))))</f>
        <v>7</v>
      </c>
      <c r="O1580" s="26"/>
      <c r="P1580" s="10" t="s">
        <v>4567</v>
      </c>
      <c r="Q1580" s="1"/>
      <c r="R1580" s="21"/>
      <c r="S1580" s="7" t="str">
        <f>Tabela813[[#This Row],[NR]]&amp;" - "&amp;Tabela813[[#This Row],[Especificação]]</f>
        <v>2.2.2.1.03.0.3.00 - Adicional sobre a Alienação de Bens Imóveis - Dívida Ativa</v>
      </c>
      <c r="T1580" s="7" t="str">
        <f>Tabela813[[#This Row],[NR]]&amp;" - "&amp;Tabela813[[#This Row],[Especificação]]</f>
        <v>2.2.2.1.03.0.3.00 - Adicional sobre a Alienação de Bens Imóveis - Dívida Ativa</v>
      </c>
      <c r="U1580" s="7" t="str">
        <f>Tabela813[[#This Row],[NR]]&amp; " - "&amp;Tabela813[[#This Row],[Especificação]]</f>
        <v>2.2.2.1.03.0.3.00 - Adicional sobre a Alienação de Bens Imóveis - Dívida Ativa</v>
      </c>
    </row>
    <row r="1581" spans="1:21" ht="75" x14ac:dyDescent="0.25">
      <c r="A1581" s="84"/>
      <c r="B1581" s="73"/>
      <c r="C1581" s="26" t="s">
        <v>1567</v>
      </c>
      <c r="D1581" s="26" t="s">
        <v>1567</v>
      </c>
      <c r="E1581" s="26" t="s">
        <v>1559</v>
      </c>
      <c r="F1581" s="26" t="s">
        <v>1561</v>
      </c>
      <c r="G1581" s="26" t="s">
        <v>1564</v>
      </c>
      <c r="H1581" s="26" t="s">
        <v>1561</v>
      </c>
      <c r="I1581" s="26" t="s">
        <v>1561</v>
      </c>
      <c r="J1581" s="26" t="s">
        <v>1564</v>
      </c>
      <c r="K1581" s="21" t="str">
        <f>IF(Tabela813[[#This Row],[C]]&lt;&gt;"",IF(Tabela813[[#This Row],[RED]]&lt;&gt;"",(Tabela813[[#This Row],[RED]] &amp; "."),"") &amp; CONCATENATE(Tabela813[[#This Row],[C]],".",Tabela813[[#This Row],[O]],".",Tabela813[[#This Row],[E]],".",Tabela813[[#This Row],[D1]],".",Tabela813[[#This Row],[D2]],".",Tabela813[[#This Row],[D3]],".",Tabela813[[#This Row],[T]],".",Tabela813[[#This Row],[D4]]),"")</f>
        <v>2.2.3.0.00.0.0.00</v>
      </c>
      <c r="L1581" s="27" t="s">
        <v>682</v>
      </c>
      <c r="M1581" s="21" t="str">
        <f t="shared" si="24"/>
        <v>S</v>
      </c>
      <c r="N1581" s="21">
        <f>IF(VALUE(Tabela813[[#This Row],[RED]]) &gt; 0,1,0) + IF(VALUE(J1581)&gt;0,8,IF(VALUE(I1581)&gt;0,7,IF(VALUE(H1581)&gt;0,6,IF(VALUE(G1581)&gt;0,5,IF(VALUE(F1581)&gt;0,4,IF(VALUE(E1581)&gt;0,3,IF(VALUE(D1581)&gt;0,2,1)))))))</f>
        <v>3</v>
      </c>
      <c r="O1581" s="26" t="s">
        <v>45</v>
      </c>
      <c r="P1581" s="1" t="s">
        <v>683</v>
      </c>
      <c r="Q1581" s="1"/>
      <c r="R1581" s="21"/>
      <c r="S1581" s="7" t="str">
        <f>Tabela813[[#This Row],[NR]]&amp;" - "&amp;Tabela813[[#This Row],[Especificação]]</f>
        <v>2.2.3.0.00.0.0.00 - Alienação de Bens Intangíveis</v>
      </c>
      <c r="T1581" s="7" t="str">
        <f>Tabela813[[#This Row],[NR]]&amp;" - "&amp;Tabela813[[#This Row],[Especificação]]</f>
        <v>2.2.3.0.00.0.0.00 - Alienação de Bens Intangíveis</v>
      </c>
      <c r="U1581" s="7" t="str">
        <f>Tabela813[[#This Row],[NR]]&amp; " - "&amp;Tabela813[[#This Row],[Especificação]]</f>
        <v>2.2.3.0.00.0.0.00 - Alienação de Bens Intangíveis</v>
      </c>
    </row>
    <row r="1582" spans="1:21" ht="75" x14ac:dyDescent="0.25">
      <c r="A1582" s="84"/>
      <c r="B1582" s="73"/>
      <c r="C1582" s="26" t="s">
        <v>1567</v>
      </c>
      <c r="D1582" s="26" t="s">
        <v>1567</v>
      </c>
      <c r="E1582" s="26" t="s">
        <v>1559</v>
      </c>
      <c r="F1582" s="26" t="s">
        <v>1558</v>
      </c>
      <c r="G1582" s="26" t="s">
        <v>1564</v>
      </c>
      <c r="H1582" s="26" t="s">
        <v>1561</v>
      </c>
      <c r="I1582" s="26" t="s">
        <v>1561</v>
      </c>
      <c r="J1582" s="26" t="s">
        <v>1564</v>
      </c>
      <c r="K1582" s="21" t="str">
        <f>IF(Tabela813[[#This Row],[C]]&lt;&gt;"",IF(Tabela813[[#This Row],[RED]]&lt;&gt;"",(Tabela813[[#This Row],[RED]] &amp; "."),"") &amp; CONCATENATE(Tabela813[[#This Row],[C]],".",Tabela813[[#This Row],[O]],".",Tabela813[[#This Row],[E]],".",Tabela813[[#This Row],[D1]],".",Tabela813[[#This Row],[D2]],".",Tabela813[[#This Row],[D3]],".",Tabela813[[#This Row],[T]],".",Tabela813[[#This Row],[D4]]),"")</f>
        <v>2.2.3.1.00.0.0.00</v>
      </c>
      <c r="L1582" s="27" t="s">
        <v>682</v>
      </c>
      <c r="M1582" s="21" t="str">
        <f t="shared" si="24"/>
        <v>S</v>
      </c>
      <c r="N1582" s="21">
        <f>IF(VALUE(Tabela813[[#This Row],[RED]]) &gt; 0,1,0) + IF(VALUE(J1582)&gt;0,8,IF(VALUE(I1582)&gt;0,7,IF(VALUE(H1582)&gt;0,6,IF(VALUE(G1582)&gt;0,5,IF(VALUE(F1582)&gt;0,4,IF(VALUE(E1582)&gt;0,3,IF(VALUE(D1582)&gt;0,2,1)))))))</f>
        <v>4</v>
      </c>
      <c r="O1582" s="26" t="s">
        <v>45</v>
      </c>
      <c r="P1582" s="1" t="s">
        <v>683</v>
      </c>
      <c r="Q1582" s="1"/>
      <c r="R1582" s="21"/>
      <c r="S1582" s="7" t="str">
        <f>Tabela813[[#This Row],[NR]]&amp;" - "&amp;Tabela813[[#This Row],[Especificação]]</f>
        <v>2.2.3.1.00.0.0.00 - Alienação de Bens Intangíveis</v>
      </c>
      <c r="T1582" s="7" t="str">
        <f>Tabela813[[#This Row],[NR]]&amp;" - "&amp;Tabela813[[#This Row],[Especificação]]</f>
        <v>2.2.3.1.00.0.0.00 - Alienação de Bens Intangíveis</v>
      </c>
      <c r="U1582" s="7" t="str">
        <f>Tabela813[[#This Row],[NR]]&amp; " - "&amp;Tabela813[[#This Row],[Especificação]]</f>
        <v>2.2.3.1.00.0.0.00 - Alienação de Bens Intangíveis</v>
      </c>
    </row>
    <row r="1583" spans="1:21" ht="75" x14ac:dyDescent="0.25">
      <c r="A1583" s="84"/>
      <c r="B1583" s="73"/>
      <c r="C1583" s="26" t="s">
        <v>1567</v>
      </c>
      <c r="D1583" s="26" t="s">
        <v>1567</v>
      </c>
      <c r="E1583" s="26" t="s">
        <v>1559</v>
      </c>
      <c r="F1583" s="26" t="s">
        <v>1558</v>
      </c>
      <c r="G1583" s="26" t="s">
        <v>1560</v>
      </c>
      <c r="H1583" s="26" t="s">
        <v>1561</v>
      </c>
      <c r="I1583" s="26" t="s">
        <v>1561</v>
      </c>
      <c r="J1583" s="26" t="s">
        <v>1564</v>
      </c>
      <c r="K1583" s="21" t="str">
        <f>IF(Tabela813[[#This Row],[C]]&lt;&gt;"",IF(Tabela813[[#This Row],[RED]]&lt;&gt;"",(Tabela813[[#This Row],[RED]] &amp; "."),"") &amp; CONCATENATE(Tabela813[[#This Row],[C]],".",Tabela813[[#This Row],[O]],".",Tabela813[[#This Row],[E]],".",Tabela813[[#This Row],[D1]],".",Tabela813[[#This Row],[D2]],".",Tabela813[[#This Row],[D3]],".",Tabela813[[#This Row],[T]],".",Tabela813[[#This Row],[D4]]),"")</f>
        <v>2.2.3.1.01.0.0.00</v>
      </c>
      <c r="L1583" s="27" t="s">
        <v>682</v>
      </c>
      <c r="M1583" s="21" t="str">
        <f t="shared" si="24"/>
        <v>S</v>
      </c>
      <c r="N1583" s="21">
        <f>IF(VALUE(Tabela813[[#This Row],[RED]]) &gt; 0,1,0) + IF(VALUE(J1583)&gt;0,8,IF(VALUE(I1583)&gt;0,7,IF(VALUE(H1583)&gt;0,6,IF(VALUE(G1583)&gt;0,5,IF(VALUE(F1583)&gt;0,4,IF(VALUE(E1583)&gt;0,3,IF(VALUE(D1583)&gt;0,2,1)))))))</f>
        <v>5</v>
      </c>
      <c r="O1583" s="26" t="s">
        <v>51</v>
      </c>
      <c r="P1583" s="1" t="s">
        <v>684</v>
      </c>
      <c r="Q1583" s="1"/>
      <c r="R1583" s="21"/>
      <c r="S1583" s="7" t="str">
        <f>Tabela813[[#This Row],[NR]]&amp;" - "&amp;Tabela813[[#This Row],[Especificação]]</f>
        <v>2.2.3.1.01.0.0.00 - Alienação de Bens Intangíveis</v>
      </c>
      <c r="T1583" s="7" t="str">
        <f>Tabela813[[#This Row],[NR]]&amp;" - "&amp;Tabela813[[#This Row],[Especificação]]</f>
        <v>2.2.3.1.01.0.0.00 - Alienação de Bens Intangíveis</v>
      </c>
      <c r="U1583" s="7" t="str">
        <f>Tabela813[[#This Row],[NR]]&amp; " - "&amp;Tabela813[[#This Row],[Especificação]]</f>
        <v>2.2.3.1.01.0.0.00 - Alienação de Bens Intangíveis</v>
      </c>
    </row>
    <row r="1584" spans="1:21" ht="75" x14ac:dyDescent="0.25">
      <c r="A1584" s="84"/>
      <c r="B1584" s="73"/>
      <c r="C1584" s="26" t="s">
        <v>1567</v>
      </c>
      <c r="D1584" s="26" t="s">
        <v>1567</v>
      </c>
      <c r="E1584" s="26" t="s">
        <v>1559</v>
      </c>
      <c r="F1584" s="26" t="s">
        <v>1558</v>
      </c>
      <c r="G1584" s="26" t="s">
        <v>1560</v>
      </c>
      <c r="H1584" s="26" t="s">
        <v>1561</v>
      </c>
      <c r="I1584" s="26" t="s">
        <v>1558</v>
      </c>
      <c r="J1584" s="26" t="s">
        <v>1564</v>
      </c>
      <c r="K1584" s="21" t="str">
        <f>IF(Tabela813[[#This Row],[C]]&lt;&gt;"",IF(Tabela813[[#This Row],[RED]]&lt;&gt;"",(Tabela813[[#This Row],[RED]] &amp; "."),"") &amp; CONCATENATE(Tabela813[[#This Row],[C]],".",Tabela813[[#This Row],[O]],".",Tabela813[[#This Row],[E]],".",Tabela813[[#This Row],[D1]],".",Tabela813[[#This Row],[D2]],".",Tabela813[[#This Row],[D3]],".",Tabela813[[#This Row],[T]],".",Tabela813[[#This Row],[D4]]),"")</f>
        <v>2.2.3.1.01.0.1.00</v>
      </c>
      <c r="L1584" s="27" t="s">
        <v>1529</v>
      </c>
      <c r="M1584" s="21" t="str">
        <f t="shared" si="24"/>
        <v>A</v>
      </c>
      <c r="N1584" s="21">
        <f>IF(VALUE(Tabela813[[#This Row],[RED]]) &gt; 0,1,0) + IF(VALUE(J1584)&gt;0,8,IF(VALUE(I1584)&gt;0,7,IF(VALUE(H1584)&gt;0,6,IF(VALUE(G1584)&gt;0,5,IF(VALUE(F1584)&gt;0,4,IF(VALUE(E1584)&gt;0,3,IF(VALUE(D1584)&gt;0,2,1)))))))</f>
        <v>7</v>
      </c>
      <c r="O1584" s="26" t="s">
        <v>51</v>
      </c>
      <c r="P1584" s="1" t="s">
        <v>4357</v>
      </c>
      <c r="Q1584" s="1"/>
      <c r="R1584" s="21"/>
      <c r="S1584" s="7" t="str">
        <f>Tabela813[[#This Row],[NR]]&amp;" - "&amp;Tabela813[[#This Row],[Especificação]]</f>
        <v>2.2.3.1.01.0.1.00 - Alienação de Bens Intangíveis - Principal</v>
      </c>
      <c r="T1584" s="7" t="str">
        <f>Tabela813[[#This Row],[NR]]&amp;" - "&amp;Tabela813[[#This Row],[Especificação]]</f>
        <v>2.2.3.1.01.0.1.00 - Alienação de Bens Intangíveis - Principal</v>
      </c>
      <c r="U1584" s="7" t="str">
        <f>Tabela813[[#This Row],[NR]]&amp; " - "&amp;Tabela813[[#This Row],[Especificação]]</f>
        <v>2.2.3.1.01.0.1.00 - Alienação de Bens Intangíveis - Principal</v>
      </c>
    </row>
    <row r="1585" spans="1:21" ht="75" x14ac:dyDescent="0.25">
      <c r="A1585" s="84"/>
      <c r="B1585" s="73"/>
      <c r="C1585" s="26" t="s">
        <v>1567</v>
      </c>
      <c r="D1585" s="26" t="s">
        <v>1567</v>
      </c>
      <c r="E1585" s="26" t="s">
        <v>1559</v>
      </c>
      <c r="F1585" s="26" t="s">
        <v>1558</v>
      </c>
      <c r="G1585" s="26" t="s">
        <v>1560</v>
      </c>
      <c r="H1585" s="26" t="s">
        <v>1561</v>
      </c>
      <c r="I1585" s="26" t="s">
        <v>1559</v>
      </c>
      <c r="J1585" s="26" t="s">
        <v>1564</v>
      </c>
      <c r="K1585" s="21" t="str">
        <f>IF(Tabela813[[#This Row],[C]]&lt;&gt;"",IF(Tabela813[[#This Row],[RED]]&lt;&gt;"",(Tabela813[[#This Row],[RED]] &amp; "."),"") &amp; CONCATENATE(Tabela813[[#This Row],[C]],".",Tabela813[[#This Row],[O]],".",Tabela813[[#This Row],[E]],".",Tabela813[[#This Row],[D1]],".",Tabela813[[#This Row],[D2]],".",Tabela813[[#This Row],[D3]],".",Tabela813[[#This Row],[T]],".",Tabela813[[#This Row],[D4]]),"")</f>
        <v>2.2.3.1.01.0.3.00</v>
      </c>
      <c r="L1585" s="27" t="s">
        <v>1530</v>
      </c>
      <c r="M1585" s="21" t="str">
        <f t="shared" si="24"/>
        <v>A</v>
      </c>
      <c r="N1585" s="21">
        <f>IF(VALUE(Tabela813[[#This Row],[RED]]) &gt; 0,1,0) + IF(VALUE(J1585)&gt;0,8,IF(VALUE(I1585)&gt;0,7,IF(VALUE(H1585)&gt;0,6,IF(VALUE(G1585)&gt;0,5,IF(VALUE(F1585)&gt;0,4,IF(VALUE(E1585)&gt;0,3,IF(VALUE(D1585)&gt;0,2,1)))))))</f>
        <v>7</v>
      </c>
      <c r="O1585" s="26" t="s">
        <v>51</v>
      </c>
      <c r="P1585" s="1" t="s">
        <v>4349</v>
      </c>
      <c r="Q1585" s="1"/>
      <c r="R1585" s="21"/>
      <c r="S1585" s="7" t="str">
        <f>Tabela813[[#This Row],[NR]]&amp;" - "&amp;Tabela813[[#This Row],[Especificação]]</f>
        <v>2.2.3.1.01.0.3.00 - Alienação de Bens Intangíveis - Dívida Ativa</v>
      </c>
      <c r="T1585" s="7" t="str">
        <f>Tabela813[[#This Row],[NR]]&amp;" - "&amp;Tabela813[[#This Row],[Especificação]]</f>
        <v>2.2.3.1.01.0.3.00 - Alienação de Bens Intangíveis - Dívida Ativa</v>
      </c>
      <c r="U1585" s="7" t="str">
        <f>Tabela813[[#This Row],[NR]]&amp; " - "&amp;Tabela813[[#This Row],[Especificação]]</f>
        <v>2.2.3.1.01.0.3.00 - Alienação de Bens Intangíveis - Dívida Ativa</v>
      </c>
    </row>
    <row r="1586" spans="1:21" ht="45" x14ac:dyDescent="0.25">
      <c r="A1586" s="84"/>
      <c r="B1586" s="73"/>
      <c r="C1586" s="26" t="s">
        <v>1567</v>
      </c>
      <c r="D1586" s="26" t="s">
        <v>1559</v>
      </c>
      <c r="E1586" s="26" t="s">
        <v>1561</v>
      </c>
      <c r="F1586" s="26" t="s">
        <v>1561</v>
      </c>
      <c r="G1586" s="26" t="s">
        <v>1564</v>
      </c>
      <c r="H1586" s="26" t="s">
        <v>1561</v>
      </c>
      <c r="I1586" s="26" t="s">
        <v>1561</v>
      </c>
      <c r="J1586" s="26" t="s">
        <v>1564</v>
      </c>
      <c r="K1586" s="21" t="str">
        <f>IF(Tabela813[[#This Row],[C]]&lt;&gt;"",IF(Tabela813[[#This Row],[RED]]&lt;&gt;"",(Tabela813[[#This Row],[RED]] &amp; "."),"") &amp; CONCATENATE(Tabela813[[#This Row],[C]],".",Tabela813[[#This Row],[O]],".",Tabela813[[#This Row],[E]],".",Tabela813[[#This Row],[D1]],".",Tabela813[[#This Row],[D2]],".",Tabela813[[#This Row],[D3]],".",Tabela813[[#This Row],[T]],".",Tabela813[[#This Row],[D4]]),"")</f>
        <v>2.3.0.0.00.0.0.00</v>
      </c>
      <c r="L1586" s="27" t="s">
        <v>685</v>
      </c>
      <c r="M1586" s="21" t="str">
        <f t="shared" si="24"/>
        <v>S</v>
      </c>
      <c r="N1586" s="21">
        <f>IF(VALUE(Tabela813[[#This Row],[RED]]) &gt; 0,1,0) + IF(VALUE(J1586)&gt;0,8,IF(VALUE(I1586)&gt;0,7,IF(VALUE(H1586)&gt;0,6,IF(VALUE(G1586)&gt;0,5,IF(VALUE(F1586)&gt;0,4,IF(VALUE(E1586)&gt;0,3,IF(VALUE(D1586)&gt;0,2,1)))))))</f>
        <v>2</v>
      </c>
      <c r="O1586" s="26" t="s">
        <v>45</v>
      </c>
      <c r="P1586" s="1" t="s">
        <v>686</v>
      </c>
      <c r="Q1586" s="1"/>
      <c r="R1586" s="21"/>
      <c r="S1586" s="7" t="str">
        <f>Tabela813[[#This Row],[NR]]&amp;" - "&amp;Tabela813[[#This Row],[Especificação]]</f>
        <v>2.3.0.0.00.0.0.00 - Amortização de Empréstimos</v>
      </c>
      <c r="T1586" s="7" t="str">
        <f>Tabela813[[#This Row],[NR]]&amp;" - "&amp;Tabela813[[#This Row],[Especificação]]</f>
        <v>2.3.0.0.00.0.0.00 - Amortização de Empréstimos</v>
      </c>
      <c r="U1586" s="7" t="str">
        <f>Tabela813[[#This Row],[NR]]&amp; " - "&amp;Tabela813[[#This Row],[Especificação]]</f>
        <v>2.3.0.0.00.0.0.00 - Amortização de Empréstimos</v>
      </c>
    </row>
    <row r="1587" spans="1:21" ht="45" x14ac:dyDescent="0.25">
      <c r="A1587" s="84"/>
      <c r="B1587" s="73"/>
      <c r="C1587" s="26" t="s">
        <v>1567</v>
      </c>
      <c r="D1587" s="26" t="s">
        <v>1559</v>
      </c>
      <c r="E1587" s="26" t="s">
        <v>1558</v>
      </c>
      <c r="F1587" s="26" t="s">
        <v>1561</v>
      </c>
      <c r="G1587" s="26" t="s">
        <v>1564</v>
      </c>
      <c r="H1587" s="26" t="s">
        <v>1561</v>
      </c>
      <c r="I1587" s="26" t="s">
        <v>1561</v>
      </c>
      <c r="J1587" s="26" t="s">
        <v>1564</v>
      </c>
      <c r="K1587" s="21" t="str">
        <f>IF(Tabela813[[#This Row],[C]]&lt;&gt;"",IF(Tabela813[[#This Row],[RED]]&lt;&gt;"",(Tabela813[[#This Row],[RED]] &amp; "."),"") &amp; CONCATENATE(Tabela813[[#This Row],[C]],".",Tabela813[[#This Row],[O]],".",Tabela813[[#This Row],[E]],".",Tabela813[[#This Row],[D1]],".",Tabela813[[#This Row],[D2]],".",Tabela813[[#This Row],[D3]],".",Tabela813[[#This Row],[T]],".",Tabela813[[#This Row],[D4]]),"")</f>
        <v>2.3.1.0.00.0.0.00</v>
      </c>
      <c r="L1587" s="27" t="s">
        <v>685</v>
      </c>
      <c r="M1587" s="21" t="str">
        <f t="shared" si="24"/>
        <v>S</v>
      </c>
      <c r="N1587" s="21">
        <f>IF(VALUE(Tabela813[[#This Row],[RED]]) &gt; 0,1,0) + IF(VALUE(J1587)&gt;0,8,IF(VALUE(I1587)&gt;0,7,IF(VALUE(H1587)&gt;0,6,IF(VALUE(G1587)&gt;0,5,IF(VALUE(F1587)&gt;0,4,IF(VALUE(E1587)&gt;0,3,IF(VALUE(D1587)&gt;0,2,1)))))))</f>
        <v>3</v>
      </c>
      <c r="O1587" s="26" t="s">
        <v>45</v>
      </c>
      <c r="P1587" s="1" t="s">
        <v>686</v>
      </c>
      <c r="Q1587" s="1"/>
      <c r="R1587" s="21"/>
      <c r="S1587" s="7" t="str">
        <f>Tabela813[[#This Row],[NR]]&amp;" - "&amp;Tabela813[[#This Row],[Especificação]]</f>
        <v>2.3.1.0.00.0.0.00 - Amortização de Empréstimos</v>
      </c>
      <c r="T1587" s="7" t="str">
        <f>Tabela813[[#This Row],[NR]]&amp;" - "&amp;Tabela813[[#This Row],[Especificação]]</f>
        <v>2.3.1.0.00.0.0.00 - Amortização de Empréstimos</v>
      </c>
      <c r="U1587" s="7" t="str">
        <f>Tabela813[[#This Row],[NR]]&amp; " - "&amp;Tabela813[[#This Row],[Especificação]]</f>
        <v>2.3.1.0.00.0.0.00 - Amortização de Empréstimos</v>
      </c>
    </row>
    <row r="1588" spans="1:21" ht="45" x14ac:dyDescent="0.25">
      <c r="A1588" s="84"/>
      <c r="B1588" s="73"/>
      <c r="C1588" s="26" t="s">
        <v>1567</v>
      </c>
      <c r="D1588" s="26" t="s">
        <v>1559</v>
      </c>
      <c r="E1588" s="26" t="s">
        <v>1558</v>
      </c>
      <c r="F1588" s="26" t="s">
        <v>1558</v>
      </c>
      <c r="G1588" s="26" t="s">
        <v>1564</v>
      </c>
      <c r="H1588" s="26" t="s">
        <v>1561</v>
      </c>
      <c r="I1588" s="26" t="s">
        <v>1561</v>
      </c>
      <c r="J1588" s="26" t="s">
        <v>1564</v>
      </c>
      <c r="K1588" s="21" t="str">
        <f>IF(Tabela813[[#This Row],[C]]&lt;&gt;"",IF(Tabela813[[#This Row],[RED]]&lt;&gt;"",(Tabela813[[#This Row],[RED]] &amp; "."),"") &amp; CONCATENATE(Tabela813[[#This Row],[C]],".",Tabela813[[#This Row],[O]],".",Tabela813[[#This Row],[E]],".",Tabela813[[#This Row],[D1]],".",Tabela813[[#This Row],[D2]],".",Tabela813[[#This Row],[D3]],".",Tabela813[[#This Row],[T]],".",Tabela813[[#This Row],[D4]]),"")</f>
        <v>2.3.1.1.00.0.0.00</v>
      </c>
      <c r="L1588" s="27" t="s">
        <v>685</v>
      </c>
      <c r="M1588" s="21" t="str">
        <f t="shared" si="24"/>
        <v>S</v>
      </c>
      <c r="N1588" s="21">
        <f>IF(VALUE(Tabela813[[#This Row],[RED]]) &gt; 0,1,0) + IF(VALUE(J1588)&gt;0,8,IF(VALUE(I1588)&gt;0,7,IF(VALUE(H1588)&gt;0,6,IF(VALUE(G1588)&gt;0,5,IF(VALUE(F1588)&gt;0,4,IF(VALUE(E1588)&gt;0,3,IF(VALUE(D1588)&gt;0,2,1)))))))</f>
        <v>4</v>
      </c>
      <c r="O1588" s="26" t="s">
        <v>45</v>
      </c>
      <c r="P1588" s="1" t="s">
        <v>686</v>
      </c>
      <c r="Q1588" s="1"/>
      <c r="R1588" s="21"/>
      <c r="S1588" s="7" t="str">
        <f>Tabela813[[#This Row],[NR]]&amp;" - "&amp;Tabela813[[#This Row],[Especificação]]</f>
        <v>2.3.1.1.00.0.0.00 - Amortização de Empréstimos</v>
      </c>
      <c r="T1588" s="7" t="str">
        <f>Tabela813[[#This Row],[NR]]&amp;" - "&amp;Tabela813[[#This Row],[Especificação]]</f>
        <v>2.3.1.1.00.0.0.00 - Amortização de Empréstimos</v>
      </c>
      <c r="U1588" s="7" t="str">
        <f>Tabela813[[#This Row],[NR]]&amp; " - "&amp;Tabela813[[#This Row],[Especificação]]</f>
        <v>2.3.1.1.00.0.0.00 - Amortização de Empréstimos</v>
      </c>
    </row>
    <row r="1589" spans="1:21" ht="150" x14ac:dyDescent="0.25">
      <c r="A1589" s="84"/>
      <c r="B1589" s="73"/>
      <c r="C1589" s="26" t="s">
        <v>1567</v>
      </c>
      <c r="D1589" s="26" t="s">
        <v>1559</v>
      </c>
      <c r="E1589" s="26" t="s">
        <v>1558</v>
      </c>
      <c r="F1589" s="26" t="s">
        <v>1558</v>
      </c>
      <c r="G1589" s="26" t="s">
        <v>1572</v>
      </c>
      <c r="H1589" s="26" t="s">
        <v>1561</v>
      </c>
      <c r="I1589" s="26" t="s">
        <v>1561</v>
      </c>
      <c r="J1589" s="26" t="s">
        <v>1564</v>
      </c>
      <c r="K1589" s="21" t="str">
        <f>IF(Tabela813[[#This Row],[C]]&lt;&gt;"",IF(Tabela813[[#This Row],[RED]]&lt;&gt;"",(Tabela813[[#This Row],[RED]] &amp; "."),"") &amp; CONCATENATE(Tabela813[[#This Row],[C]],".",Tabela813[[#This Row],[O]],".",Tabela813[[#This Row],[E]],".",Tabela813[[#This Row],[D1]],".",Tabela813[[#This Row],[D2]],".",Tabela813[[#This Row],[D3]],".",Tabela813[[#This Row],[T]],".",Tabela813[[#This Row],[D4]]),"")</f>
        <v>2.3.1.1.04.0.0.00</v>
      </c>
      <c r="L1589" s="27" t="s">
        <v>688</v>
      </c>
      <c r="M1589" s="21" t="str">
        <f t="shared" si="24"/>
        <v>S</v>
      </c>
      <c r="N1589" s="21">
        <f>IF(VALUE(Tabela813[[#This Row],[RED]]) &gt; 0,1,0) + IF(VALUE(J1589)&gt;0,8,IF(VALUE(I1589)&gt;0,7,IF(VALUE(H1589)&gt;0,6,IF(VALUE(G1589)&gt;0,5,IF(VALUE(F1589)&gt;0,4,IF(VALUE(E1589)&gt;0,3,IF(VALUE(D1589)&gt;0,2,1)))))))</f>
        <v>5</v>
      </c>
      <c r="O1589" s="26" t="s">
        <v>51</v>
      </c>
      <c r="P1589" s="1" t="s">
        <v>689</v>
      </c>
      <c r="Q1589" s="1"/>
      <c r="R1589" s="21"/>
      <c r="S1589" s="7" t="str">
        <f>Tabela813[[#This Row],[NR]]&amp;" - "&amp;Tabela813[[#This Row],[Especificação]]</f>
        <v>2.3.1.1.04.0.0.00 - Amortização de Empréstimos - Refinanciamento de Dívidas de Médio e Longo Prazo</v>
      </c>
      <c r="T1589" s="7" t="str">
        <f>Tabela813[[#This Row],[NR]]&amp;" - "&amp;Tabela813[[#This Row],[Especificação]]</f>
        <v>2.3.1.1.04.0.0.00 - Amortização de Empréstimos - Refinanciamento de Dívidas de Médio e Longo Prazo</v>
      </c>
      <c r="U1589" s="7" t="str">
        <f>Tabela813[[#This Row],[NR]]&amp; " - "&amp;Tabela813[[#This Row],[Especificação]]</f>
        <v>2.3.1.1.04.0.0.00 - Amortização de Empréstimos - Refinanciamento de Dívidas de Médio e Longo Prazo</v>
      </c>
    </row>
    <row r="1590" spans="1:21" ht="150" x14ac:dyDescent="0.25">
      <c r="A1590" s="84"/>
      <c r="B1590" s="73"/>
      <c r="C1590" s="26" t="s">
        <v>1567</v>
      </c>
      <c r="D1590" s="26" t="s">
        <v>1559</v>
      </c>
      <c r="E1590" s="26" t="s">
        <v>1558</v>
      </c>
      <c r="F1590" s="26" t="s">
        <v>1558</v>
      </c>
      <c r="G1590" s="26" t="s">
        <v>1572</v>
      </c>
      <c r="H1590" s="26" t="s">
        <v>1561</v>
      </c>
      <c r="I1590" s="26" t="s">
        <v>1558</v>
      </c>
      <c r="J1590" s="26" t="s">
        <v>1564</v>
      </c>
      <c r="K1590" s="21" t="str">
        <f>IF(Tabela813[[#This Row],[C]]&lt;&gt;"",IF(Tabela813[[#This Row],[RED]]&lt;&gt;"",(Tabela813[[#This Row],[RED]] &amp; "."),"") &amp; CONCATENATE(Tabela813[[#This Row],[C]],".",Tabela813[[#This Row],[O]],".",Tabela813[[#This Row],[E]],".",Tabela813[[#This Row],[D1]],".",Tabela813[[#This Row],[D2]],".",Tabela813[[#This Row],[D3]],".",Tabela813[[#This Row],[T]],".",Tabela813[[#This Row],[D4]]),"")</f>
        <v>2.3.1.1.04.0.1.00</v>
      </c>
      <c r="L1590" s="27" t="s">
        <v>1531</v>
      </c>
      <c r="M1590" s="21" t="str">
        <f t="shared" si="24"/>
        <v>A</v>
      </c>
      <c r="N1590" s="21">
        <f>IF(VALUE(Tabela813[[#This Row],[RED]]) &gt; 0,1,0) + IF(VALUE(J1590)&gt;0,8,IF(VALUE(I1590)&gt;0,7,IF(VALUE(H1590)&gt;0,6,IF(VALUE(G1590)&gt;0,5,IF(VALUE(F1590)&gt;0,4,IF(VALUE(E1590)&gt;0,3,IF(VALUE(D1590)&gt;0,2,1)))))))</f>
        <v>7</v>
      </c>
      <c r="O1590" s="26" t="s">
        <v>51</v>
      </c>
      <c r="P1590" s="1" t="s">
        <v>689</v>
      </c>
      <c r="Q1590" s="1"/>
      <c r="R1590" s="21"/>
      <c r="S1590" s="7" t="str">
        <f>Tabela813[[#This Row],[NR]]&amp;" - "&amp;Tabela813[[#This Row],[Especificação]]</f>
        <v>2.3.1.1.04.0.1.00 - Amortização de Empréstimos - Refinanciamento de Dívidas de Médio e Longo Prazo - Principal</v>
      </c>
      <c r="T1590" s="7" t="str">
        <f>Tabela813[[#This Row],[NR]]&amp;" - "&amp;Tabela813[[#This Row],[Especificação]]</f>
        <v>2.3.1.1.04.0.1.00 - Amortização de Empréstimos - Refinanciamento de Dívidas de Médio e Longo Prazo - Principal</v>
      </c>
      <c r="U1590" s="7" t="str">
        <f>Tabela813[[#This Row],[NR]]&amp; " - "&amp;Tabela813[[#This Row],[Especificação]]</f>
        <v>2.3.1.1.04.0.1.00 - Amortização de Empréstimos - Refinanciamento de Dívidas de Médio e Longo Prazo - Principal</v>
      </c>
    </row>
    <row r="1591" spans="1:21" ht="30" x14ac:dyDescent="0.25">
      <c r="A1591" s="84"/>
      <c r="B1591" s="73"/>
      <c r="C1591" s="26" t="s">
        <v>1567</v>
      </c>
      <c r="D1591" s="26" t="s">
        <v>1559</v>
      </c>
      <c r="E1591" s="26" t="s">
        <v>1558</v>
      </c>
      <c r="F1591" s="26" t="s">
        <v>1558</v>
      </c>
      <c r="G1591" s="26" t="s">
        <v>1575</v>
      </c>
      <c r="H1591" s="26" t="s">
        <v>1561</v>
      </c>
      <c r="I1591" s="26" t="s">
        <v>1561</v>
      </c>
      <c r="J1591" s="26" t="s">
        <v>1564</v>
      </c>
      <c r="K1591" s="21" t="str">
        <f>IF(Tabela813[[#This Row],[C]]&lt;&gt;"",IF(Tabela813[[#This Row],[RED]]&lt;&gt;"",(Tabela813[[#This Row],[RED]] &amp; "."),"") &amp; CONCATENATE(Tabela813[[#This Row],[C]],".",Tabela813[[#This Row],[O]],".",Tabela813[[#This Row],[E]],".",Tabela813[[#This Row],[D1]],".",Tabela813[[#This Row],[D2]],".",Tabela813[[#This Row],[D3]],".",Tabela813[[#This Row],[T]],".",Tabela813[[#This Row],[D4]]),"")</f>
        <v>2.3.1.1.06.0.0.00</v>
      </c>
      <c r="L1591" s="27" t="s">
        <v>691</v>
      </c>
      <c r="M1591" s="21" t="str">
        <f t="shared" si="24"/>
        <v>S</v>
      </c>
      <c r="N1591" s="21">
        <f>IF(VALUE(Tabela813[[#This Row],[RED]]) &gt; 0,1,0) + IF(VALUE(J1591)&gt;0,8,IF(VALUE(I1591)&gt;0,7,IF(VALUE(H1591)&gt;0,6,IF(VALUE(G1591)&gt;0,5,IF(VALUE(F1591)&gt;0,4,IF(VALUE(E1591)&gt;0,3,IF(VALUE(D1591)&gt;0,2,1)))))))</f>
        <v>5</v>
      </c>
      <c r="O1591" s="26" t="s">
        <v>51</v>
      </c>
      <c r="P1591" s="1" t="s">
        <v>692</v>
      </c>
      <c r="Q1591" s="1"/>
      <c r="R1591" s="21"/>
      <c r="S1591" s="7" t="str">
        <f>Tabela813[[#This Row],[NR]]&amp;" - "&amp;Tabela813[[#This Row],[Especificação]]</f>
        <v>2.3.1.1.06.0.0.00 - Amortização de Empréstimos Contratuais</v>
      </c>
      <c r="T1591" s="7" t="str">
        <f>Tabela813[[#This Row],[NR]]&amp;" - "&amp;Tabela813[[#This Row],[Especificação]]</f>
        <v>2.3.1.1.06.0.0.00 - Amortização de Empréstimos Contratuais</v>
      </c>
      <c r="U1591" s="7" t="str">
        <f>Tabela813[[#This Row],[NR]]&amp; " - "&amp;Tabela813[[#This Row],[Especificação]]</f>
        <v>2.3.1.1.06.0.0.00 - Amortização de Empréstimos Contratuais</v>
      </c>
    </row>
    <row r="1592" spans="1:21" ht="30" x14ac:dyDescent="0.25">
      <c r="A1592" s="297"/>
      <c r="B1592" s="73"/>
      <c r="C1592" s="26" t="s">
        <v>1567</v>
      </c>
      <c r="D1592" s="26" t="s">
        <v>1559</v>
      </c>
      <c r="E1592" s="26" t="s">
        <v>1558</v>
      </c>
      <c r="F1592" s="26" t="s">
        <v>1558</v>
      </c>
      <c r="G1592" s="26" t="s">
        <v>1575</v>
      </c>
      <c r="H1592" s="26" t="s">
        <v>1561</v>
      </c>
      <c r="I1592" s="26" t="s">
        <v>1558</v>
      </c>
      <c r="J1592" s="26" t="s">
        <v>1564</v>
      </c>
      <c r="K1592" s="21" t="str">
        <f>IF(Tabela813[[#This Row],[C]]&lt;&gt;"",IF(Tabela813[[#This Row],[RED]]&lt;&gt;"",(Tabela813[[#This Row],[RED]] &amp; "."),"") &amp; CONCATENATE(Tabela813[[#This Row],[C]],".",Tabela813[[#This Row],[O]],".",Tabela813[[#This Row],[E]],".",Tabela813[[#This Row],[D1]],".",Tabela813[[#This Row],[D2]],".",Tabela813[[#This Row],[D3]],".",Tabela813[[#This Row],[T]],".",Tabela813[[#This Row],[D4]]),"")</f>
        <v>2.3.1.1.06.0.1.00</v>
      </c>
      <c r="L1592" s="27" t="s">
        <v>1532</v>
      </c>
      <c r="M1592" s="21" t="str">
        <f t="shared" si="24"/>
        <v>A</v>
      </c>
      <c r="N1592" s="21">
        <f>IF(VALUE(Tabela813[[#This Row],[RED]]) &gt; 0,1,0) + IF(VALUE(J1592)&gt;0,8,IF(VALUE(I1592)&gt;0,7,IF(VALUE(H1592)&gt;0,6,IF(VALUE(G1592)&gt;0,5,IF(VALUE(F1592)&gt;0,4,IF(VALUE(E1592)&gt;0,3,IF(VALUE(D1592)&gt;0,2,1)))))))</f>
        <v>7</v>
      </c>
      <c r="O1592" s="26" t="s">
        <v>51</v>
      </c>
      <c r="P1592" s="1" t="s">
        <v>692</v>
      </c>
      <c r="Q1592" s="1"/>
      <c r="R1592" s="21"/>
      <c r="S1592" s="7" t="str">
        <f>Tabela813[[#This Row],[NR]]&amp;" - "&amp;Tabela813[[#This Row],[Especificação]]</f>
        <v>2.3.1.1.06.0.1.00 - Amortização de Empréstimos Contratuais - Principal</v>
      </c>
      <c r="T1592" s="7" t="str">
        <f>Tabela813[[#This Row],[NR]]&amp;" - "&amp;Tabela813[[#This Row],[Especificação]]</f>
        <v>2.3.1.1.06.0.1.00 - Amortização de Empréstimos Contratuais - Principal</v>
      </c>
      <c r="U1592" s="7" t="str">
        <f>Tabela813[[#This Row],[NR]]&amp; " - "&amp;Tabela813[[#This Row],[Especificação]]</f>
        <v>2.3.1.1.06.0.1.00 - Amortização de Empréstimos Contratuais - Principal</v>
      </c>
    </row>
    <row r="1593" spans="1:21" x14ac:dyDescent="0.25">
      <c r="A1593" s="297"/>
      <c r="B1593" s="73"/>
      <c r="C1593" s="26">
        <v>2</v>
      </c>
      <c r="D1593" s="26" t="s">
        <v>1559</v>
      </c>
      <c r="E1593" s="26" t="s">
        <v>1558</v>
      </c>
      <c r="F1593" s="26" t="s">
        <v>1558</v>
      </c>
      <c r="G1593" s="26" t="s">
        <v>1575</v>
      </c>
      <c r="H1593" s="26" t="s">
        <v>1561</v>
      </c>
      <c r="I1593" s="26" t="s">
        <v>1559</v>
      </c>
      <c r="J1593" s="26" t="s">
        <v>1564</v>
      </c>
      <c r="K1593" s="21" t="str">
        <f>IF(Tabela813[[#This Row],[C]]&lt;&gt;"",IF(Tabela813[[#This Row],[RED]]&lt;&gt;"",(Tabela813[[#This Row],[RED]] &amp; "."),"") &amp; CONCATENATE(Tabela813[[#This Row],[C]],".",Tabela813[[#This Row],[O]],".",Tabela813[[#This Row],[E]],".",Tabela813[[#This Row],[D1]],".",Tabela813[[#This Row],[D2]],".",Tabela813[[#This Row],[D3]],".",Tabela813[[#This Row],[T]],".",Tabela813[[#This Row],[D4]]),"")</f>
        <v>2.3.1.1.06.0.3.00</v>
      </c>
      <c r="L1593" s="27" t="s">
        <v>1593</v>
      </c>
      <c r="M1593" s="21" t="str">
        <f t="shared" si="24"/>
        <v>A</v>
      </c>
      <c r="N1593" s="21">
        <f>IF(VALUE(Tabela813[[#This Row],[RED]]) &gt; 0,1,0) + IF(VALUE(J1593)&gt;0,8,IF(VALUE(I1593)&gt;0,7,IF(VALUE(H1593)&gt;0,6,IF(VALUE(G1593)&gt;0,5,IF(VALUE(F1593)&gt;0,4,IF(VALUE(E1593)&gt;0,3,IF(VALUE(D1593)&gt;0,2,1)))))))</f>
        <v>7</v>
      </c>
      <c r="O1593" s="26"/>
      <c r="P1593" s="1" t="s">
        <v>159</v>
      </c>
      <c r="Q1593" s="1"/>
      <c r="R1593" s="21"/>
      <c r="S1593" s="7" t="str">
        <f>Tabela813[[#This Row],[NR]]&amp;" - "&amp;Tabela813[[#This Row],[Especificação]]</f>
        <v>2.3.1.1.06.0.3.00 - Amortização de Empréstimos Contratuais - Dívida Ativa</v>
      </c>
      <c r="T1593" s="7" t="str">
        <f>Tabela813[[#This Row],[NR]]&amp;" - "&amp;Tabela813[[#This Row],[Especificação]]</f>
        <v>2.3.1.1.06.0.3.00 - Amortização de Empréstimos Contratuais - Dívida Ativa</v>
      </c>
      <c r="U1593" s="7" t="str">
        <f>Tabela813[[#This Row],[NR]]&amp; " - "&amp;Tabela813[[#This Row],[Especificação]]</f>
        <v>2.3.1.1.06.0.3.00 - Amortização de Empréstimos Contratuais - Dívida Ativa</v>
      </c>
    </row>
    <row r="1594" spans="1:21" x14ac:dyDescent="0.25">
      <c r="A1594" s="85"/>
      <c r="B1594" s="73"/>
      <c r="C1594" s="26" t="s">
        <v>1567</v>
      </c>
      <c r="D1594" s="26" t="s">
        <v>1559</v>
      </c>
      <c r="E1594" s="26" t="s">
        <v>1558</v>
      </c>
      <c r="F1594" s="26" t="s">
        <v>1558</v>
      </c>
      <c r="G1594" s="26" t="s">
        <v>1576</v>
      </c>
      <c r="H1594" s="26" t="s">
        <v>1561</v>
      </c>
      <c r="I1594" s="26" t="s">
        <v>1561</v>
      </c>
      <c r="J1594" s="26" t="s">
        <v>1564</v>
      </c>
      <c r="K1594" s="21" t="str">
        <f>IF(Tabela813[[#This Row],[C]]&lt;&gt;"",IF(Tabela813[[#This Row],[RED]]&lt;&gt;"",(Tabela813[[#This Row],[RED]] &amp; "."),"") &amp; CONCATENATE(Tabela813[[#This Row],[C]],".",Tabela813[[#This Row],[O]],".",Tabela813[[#This Row],[E]],".",Tabela813[[#This Row],[D1]],".",Tabela813[[#This Row],[D2]],".",Tabela813[[#This Row],[D3]],".",Tabela813[[#This Row],[T]],".",Tabela813[[#This Row],[D4]]),"")</f>
        <v>2.3.1.1.07.0.0.00</v>
      </c>
      <c r="L1594" s="27" t="s">
        <v>693</v>
      </c>
      <c r="M1594" s="21" t="str">
        <f t="shared" si="24"/>
        <v>S</v>
      </c>
      <c r="N1594" s="21">
        <f>IF(VALUE(Tabela813[[#This Row],[RED]]) &gt; 0,1,0) + IF(VALUE(J1594)&gt;0,8,IF(VALUE(I1594)&gt;0,7,IF(VALUE(H1594)&gt;0,6,IF(VALUE(G1594)&gt;0,5,IF(VALUE(F1594)&gt;0,4,IF(VALUE(E1594)&gt;0,3,IF(VALUE(D1594)&gt;0,2,1)))))))</f>
        <v>5</v>
      </c>
      <c r="O1594" s="26" t="s">
        <v>51</v>
      </c>
      <c r="P1594" s="1" t="s">
        <v>694</v>
      </c>
      <c r="Q1594" s="1"/>
      <c r="R1594" s="21"/>
      <c r="S1594" s="7" t="str">
        <f>Tabela813[[#This Row],[NR]]&amp;" - "&amp;Tabela813[[#This Row],[Especificação]]</f>
        <v>2.3.1.1.07.0.0.00 - Amortização de Financiamentos</v>
      </c>
      <c r="T1594" s="7" t="str">
        <f>Tabela813[[#This Row],[NR]]&amp;" - "&amp;Tabela813[[#This Row],[Especificação]]</f>
        <v>2.3.1.1.07.0.0.00 - Amortização de Financiamentos</v>
      </c>
      <c r="U1594" s="7" t="str">
        <f>Tabela813[[#This Row],[NR]]&amp; " - "&amp;Tabela813[[#This Row],[Especificação]]</f>
        <v>2.3.1.1.07.0.0.00 - Amortização de Financiamentos</v>
      </c>
    </row>
    <row r="1595" spans="1:21" x14ac:dyDescent="0.25">
      <c r="A1595" s="85"/>
      <c r="B1595" s="73"/>
      <c r="C1595" s="26" t="s">
        <v>1567</v>
      </c>
      <c r="D1595" s="26" t="s">
        <v>1559</v>
      </c>
      <c r="E1595" s="26" t="s">
        <v>1558</v>
      </c>
      <c r="F1595" s="26" t="s">
        <v>1558</v>
      </c>
      <c r="G1595" s="26" t="s">
        <v>1576</v>
      </c>
      <c r="H1595" s="26" t="s">
        <v>1558</v>
      </c>
      <c r="I1595" s="26" t="s">
        <v>1561</v>
      </c>
      <c r="J1595" s="26" t="s">
        <v>1564</v>
      </c>
      <c r="K1595" s="21" t="str">
        <f>IF(Tabela813[[#This Row],[C]]&lt;&gt;"",IF(Tabela813[[#This Row],[RED]]&lt;&gt;"",(Tabela813[[#This Row],[RED]] &amp; "."),"") &amp; CONCATENATE(Tabela813[[#This Row],[C]],".",Tabela813[[#This Row],[O]],".",Tabela813[[#This Row],[E]],".",Tabela813[[#This Row],[D1]],".",Tabela813[[#This Row],[D2]],".",Tabela813[[#This Row],[D3]],".",Tabela813[[#This Row],[T]],".",Tabela813[[#This Row],[D4]]),"")</f>
        <v>2.3.1.1.07.1.0.00</v>
      </c>
      <c r="L1595" s="27" t="s">
        <v>695</v>
      </c>
      <c r="M1595" s="21" t="str">
        <f t="shared" si="24"/>
        <v>S</v>
      </c>
      <c r="N1595" s="21">
        <f>IF(VALUE(Tabela813[[#This Row],[RED]]) &gt; 0,1,0) + IF(VALUE(J1595)&gt;0,8,IF(VALUE(I1595)&gt;0,7,IF(VALUE(H1595)&gt;0,6,IF(VALUE(G1595)&gt;0,5,IF(VALUE(F1595)&gt;0,4,IF(VALUE(E1595)&gt;0,3,IF(VALUE(D1595)&gt;0,2,1)))))))</f>
        <v>6</v>
      </c>
      <c r="O1595" s="26" t="s">
        <v>51</v>
      </c>
      <c r="P1595" s="1" t="s">
        <v>696</v>
      </c>
      <c r="Q1595" s="1"/>
      <c r="R1595" s="21"/>
      <c r="S1595" s="7" t="str">
        <f>Tabela813[[#This Row],[NR]]&amp;" - "&amp;Tabela813[[#This Row],[Especificação]]</f>
        <v>2.3.1.1.07.1.0.00 - Amortização de Financiamentos em Geral</v>
      </c>
      <c r="T1595" s="7" t="str">
        <f>Tabela813[[#This Row],[NR]]&amp;" - "&amp;Tabela813[[#This Row],[Especificação]]</f>
        <v>2.3.1.1.07.1.0.00 - Amortização de Financiamentos em Geral</v>
      </c>
      <c r="U1595" s="7" t="str">
        <f>Tabela813[[#This Row],[NR]]&amp; " - "&amp;Tabela813[[#This Row],[Especificação]]</f>
        <v>2.3.1.1.07.1.0.00 - Amortização de Financiamentos em Geral</v>
      </c>
    </row>
    <row r="1596" spans="1:21" x14ac:dyDescent="0.25">
      <c r="A1596" s="85"/>
      <c r="B1596" s="73"/>
      <c r="C1596" s="26" t="s">
        <v>1567</v>
      </c>
      <c r="D1596" s="26" t="s">
        <v>1559</v>
      </c>
      <c r="E1596" s="26" t="s">
        <v>1558</v>
      </c>
      <c r="F1596" s="26" t="s">
        <v>1558</v>
      </c>
      <c r="G1596" s="26" t="s">
        <v>1576</v>
      </c>
      <c r="H1596" s="26" t="s">
        <v>1558</v>
      </c>
      <c r="I1596" s="26" t="s">
        <v>1558</v>
      </c>
      <c r="J1596" s="26" t="s">
        <v>1564</v>
      </c>
      <c r="K1596" s="21" t="str">
        <f>IF(Tabela813[[#This Row],[C]]&lt;&gt;"",IF(Tabela813[[#This Row],[RED]]&lt;&gt;"",(Tabela813[[#This Row],[RED]] &amp; "."),"") &amp; CONCATENATE(Tabela813[[#This Row],[C]],".",Tabela813[[#This Row],[O]],".",Tabela813[[#This Row],[E]],".",Tabela813[[#This Row],[D1]],".",Tabela813[[#This Row],[D2]],".",Tabela813[[#This Row],[D3]],".",Tabela813[[#This Row],[T]],".",Tabela813[[#This Row],[D4]]),"")</f>
        <v>2.3.1.1.07.1.1.00</v>
      </c>
      <c r="L1596" s="27" t="s">
        <v>1533</v>
      </c>
      <c r="M1596" s="21" t="str">
        <f t="shared" si="24"/>
        <v>A</v>
      </c>
      <c r="N1596" s="21">
        <f>IF(VALUE(Tabela813[[#This Row],[RED]]) &gt; 0,1,0) + IF(VALUE(J1596)&gt;0,8,IF(VALUE(I1596)&gt;0,7,IF(VALUE(H1596)&gt;0,6,IF(VALUE(G1596)&gt;0,5,IF(VALUE(F1596)&gt;0,4,IF(VALUE(E1596)&gt;0,3,IF(VALUE(D1596)&gt;0,2,1)))))))</f>
        <v>7</v>
      </c>
      <c r="O1596" s="26" t="s">
        <v>51</v>
      </c>
      <c r="P1596" s="1" t="s">
        <v>696</v>
      </c>
      <c r="Q1596" s="1"/>
      <c r="R1596" s="21"/>
      <c r="S1596" s="7" t="str">
        <f>Tabela813[[#This Row],[NR]]&amp;" - "&amp;Tabela813[[#This Row],[Especificação]]</f>
        <v>2.3.1.1.07.1.1.00 - Amortização de Financiamentos em Geral - Principal</v>
      </c>
      <c r="T1596" s="7" t="str">
        <f>Tabela813[[#This Row],[NR]]&amp;" - "&amp;Tabela813[[#This Row],[Especificação]]</f>
        <v>2.3.1.1.07.1.1.00 - Amortização de Financiamentos em Geral - Principal</v>
      </c>
      <c r="U1596" s="7" t="str">
        <f>Tabela813[[#This Row],[NR]]&amp; " - "&amp;Tabela813[[#This Row],[Especificação]]</f>
        <v>2.3.1.1.07.1.1.00 - Amortização de Financiamentos em Geral - Principal</v>
      </c>
    </row>
    <row r="1597" spans="1:21" x14ac:dyDescent="0.25">
      <c r="A1597" s="84"/>
      <c r="B1597" s="73"/>
      <c r="C1597" s="26">
        <v>2</v>
      </c>
      <c r="D1597" s="26" t="s">
        <v>1559</v>
      </c>
      <c r="E1597" s="26" t="s">
        <v>1558</v>
      </c>
      <c r="F1597" s="26" t="s">
        <v>1558</v>
      </c>
      <c r="G1597" s="26" t="s">
        <v>1576</v>
      </c>
      <c r="H1597" s="26" t="s">
        <v>1558</v>
      </c>
      <c r="I1597" s="26" t="s">
        <v>1559</v>
      </c>
      <c r="J1597" s="26" t="s">
        <v>1564</v>
      </c>
      <c r="K1597" s="21" t="str">
        <f>IF(Tabela813[[#This Row],[C]]&lt;&gt;"",IF(Tabela813[[#This Row],[RED]]&lt;&gt;"",(Tabela813[[#This Row],[RED]] &amp; "."),"") &amp; CONCATENATE(Tabela813[[#This Row],[C]],".",Tabela813[[#This Row],[O]],".",Tabela813[[#This Row],[E]],".",Tabela813[[#This Row],[D1]],".",Tabela813[[#This Row],[D2]],".",Tabela813[[#This Row],[D3]],".",Tabela813[[#This Row],[T]],".",Tabela813[[#This Row],[D4]]),"")</f>
        <v>2.3.1.1.07.1.3.00</v>
      </c>
      <c r="L1597" s="27" t="s">
        <v>1594</v>
      </c>
      <c r="M1597" s="21" t="str">
        <f t="shared" si="24"/>
        <v>A</v>
      </c>
      <c r="N1597" s="21">
        <f>IF(VALUE(Tabela813[[#This Row],[RED]]) &gt; 0,1,0) + IF(VALUE(J1597)&gt;0,8,IF(VALUE(I1597)&gt;0,7,IF(VALUE(H1597)&gt;0,6,IF(VALUE(G1597)&gt;0,5,IF(VALUE(F1597)&gt;0,4,IF(VALUE(E1597)&gt;0,3,IF(VALUE(D1597)&gt;0,2,1)))))))</f>
        <v>7</v>
      </c>
      <c r="O1597" s="26"/>
      <c r="P1597" s="1" t="s">
        <v>159</v>
      </c>
      <c r="Q1597" s="1"/>
      <c r="R1597" s="21"/>
      <c r="S1597" s="7" t="str">
        <f>Tabela813[[#This Row],[NR]]&amp;" - "&amp;Tabela813[[#This Row],[Especificação]]</f>
        <v>2.3.1.1.07.1.3.00 - Amortização de Financiamentos em Geral - Dívida Ativa</v>
      </c>
      <c r="T1597" s="7" t="str">
        <f>Tabela813[[#This Row],[NR]]&amp;" - "&amp;Tabela813[[#This Row],[Especificação]]</f>
        <v>2.3.1.1.07.1.3.00 - Amortização de Financiamentos em Geral - Dívida Ativa</v>
      </c>
      <c r="U1597" s="7" t="str">
        <f>Tabela813[[#This Row],[NR]]&amp; " - "&amp;Tabela813[[#This Row],[Especificação]]</f>
        <v>2.3.1.1.07.1.3.00 - Amortização de Financiamentos em Geral - Dívida Ativa</v>
      </c>
    </row>
    <row r="1598" spans="1:21" ht="45" x14ac:dyDescent="0.25">
      <c r="A1598" s="84"/>
      <c r="B1598" s="73"/>
      <c r="C1598" s="26" t="s">
        <v>1567</v>
      </c>
      <c r="D1598" s="26" t="s">
        <v>1568</v>
      </c>
      <c r="E1598" s="26" t="s">
        <v>1561</v>
      </c>
      <c r="F1598" s="26" t="s">
        <v>1561</v>
      </c>
      <c r="G1598" s="26" t="s">
        <v>1564</v>
      </c>
      <c r="H1598" s="26" t="s">
        <v>1561</v>
      </c>
      <c r="I1598" s="26" t="s">
        <v>1561</v>
      </c>
      <c r="J1598" s="26" t="s">
        <v>1564</v>
      </c>
      <c r="K1598" s="21" t="str">
        <f>IF(Tabela813[[#This Row],[C]]&lt;&gt;"",IF(Tabela813[[#This Row],[RED]]&lt;&gt;"",(Tabela813[[#This Row],[RED]] &amp; "."),"") &amp; CONCATENATE(Tabela813[[#This Row],[C]],".",Tabela813[[#This Row],[O]],".",Tabela813[[#This Row],[E]],".",Tabela813[[#This Row],[D1]],".",Tabela813[[#This Row],[D2]],".",Tabela813[[#This Row],[D3]],".",Tabela813[[#This Row],[T]],".",Tabela813[[#This Row],[D4]]),"")</f>
        <v>2.4.0.0.00.0.0.00</v>
      </c>
      <c r="L1598" s="27" t="s">
        <v>697</v>
      </c>
      <c r="M1598" s="21" t="str">
        <f t="shared" si="24"/>
        <v>S</v>
      </c>
      <c r="N1598" s="21">
        <f>IF(VALUE(Tabela813[[#This Row],[RED]]) &gt; 0,1,0) + IF(VALUE(J1598)&gt;0,8,IF(VALUE(I1598)&gt;0,7,IF(VALUE(H1598)&gt;0,6,IF(VALUE(G1598)&gt;0,5,IF(VALUE(F1598)&gt;0,4,IF(VALUE(E1598)&gt;0,3,IF(VALUE(D1598)&gt;0,2,1)))))))</f>
        <v>2</v>
      </c>
      <c r="O1598" s="26" t="s">
        <v>45</v>
      </c>
      <c r="P1598" s="1" t="s">
        <v>698</v>
      </c>
      <c r="Q1598" s="1"/>
      <c r="R1598" s="21"/>
      <c r="S1598" s="7" t="str">
        <f>Tabela813[[#This Row],[NR]]&amp;" - "&amp;Tabela813[[#This Row],[Especificação]]</f>
        <v>2.4.0.0.00.0.0.00 - Transferências de Capital</v>
      </c>
      <c r="T1598" s="7" t="str">
        <f>Tabela813[[#This Row],[NR]]&amp;" - "&amp;Tabela813[[#This Row],[Especificação]]</f>
        <v>2.4.0.0.00.0.0.00 - Transferências de Capital</v>
      </c>
      <c r="U1598" s="7" t="str">
        <f>Tabela813[[#This Row],[NR]]&amp; " - "&amp;Tabela813[[#This Row],[Especificação]]</f>
        <v>2.4.0.0.00.0.0.00 - Transferências de Capital</v>
      </c>
    </row>
    <row r="1599" spans="1:21" ht="45" x14ac:dyDescent="0.25">
      <c r="A1599" s="84"/>
      <c r="B1599" s="73"/>
      <c r="C1599" s="26" t="s">
        <v>1567</v>
      </c>
      <c r="D1599" s="26" t="s">
        <v>1568</v>
      </c>
      <c r="E1599" s="26" t="s">
        <v>1558</v>
      </c>
      <c r="F1599" s="26" t="s">
        <v>1561</v>
      </c>
      <c r="G1599" s="26" t="s">
        <v>1564</v>
      </c>
      <c r="H1599" s="26" t="s">
        <v>1561</v>
      </c>
      <c r="I1599" s="26" t="s">
        <v>1561</v>
      </c>
      <c r="J1599" s="26" t="s">
        <v>1564</v>
      </c>
      <c r="K1599" s="21" t="str">
        <f>IF(Tabela813[[#This Row],[C]]&lt;&gt;"",IF(Tabela813[[#This Row],[RED]]&lt;&gt;"",(Tabela813[[#This Row],[RED]] &amp; "."),"") &amp; CONCATENATE(Tabela813[[#This Row],[C]],".",Tabela813[[#This Row],[O]],".",Tabela813[[#This Row],[E]],".",Tabela813[[#This Row],[D1]],".",Tabela813[[#This Row],[D2]],".",Tabela813[[#This Row],[D3]],".",Tabela813[[#This Row],[T]],".",Tabela813[[#This Row],[D4]]),"")</f>
        <v>2.4.1.0.00.0.0.00</v>
      </c>
      <c r="L1599" s="27" t="s">
        <v>3803</v>
      </c>
      <c r="M1599" s="21" t="str">
        <f t="shared" si="24"/>
        <v>S</v>
      </c>
      <c r="N1599" s="21">
        <f>IF(VALUE(Tabela813[[#This Row],[RED]]) &gt; 0,1,0) + IF(VALUE(J1599)&gt;0,8,IF(VALUE(I1599)&gt;0,7,IF(VALUE(H1599)&gt;0,6,IF(VALUE(G1599)&gt;0,5,IF(VALUE(F1599)&gt;0,4,IF(VALUE(E1599)&gt;0,3,IF(VALUE(D1599)&gt;0,2,1)))))))</f>
        <v>3</v>
      </c>
      <c r="O1599" s="26" t="s">
        <v>45</v>
      </c>
      <c r="P1599" s="1" t="s">
        <v>699</v>
      </c>
      <c r="Q1599" s="1"/>
      <c r="R1599" s="21"/>
      <c r="S1599" s="7" t="str">
        <f>Tabela813[[#This Row],[NR]]&amp;" - "&amp;Tabela813[[#This Row],[Especificação]]</f>
        <v>2.4.1.0.00.0.0.00 - Transferências da União e de Suas Entidades</v>
      </c>
      <c r="T1599" s="7" t="str">
        <f>Tabela813[[#This Row],[NR]]&amp;" - "&amp;Tabela813[[#This Row],[Especificação]]</f>
        <v>2.4.1.0.00.0.0.00 - Transferências da União e de Suas Entidades</v>
      </c>
      <c r="U1599" s="7" t="str">
        <f>Tabela813[[#This Row],[NR]]&amp; " - "&amp;Tabela813[[#This Row],[Especificação]]</f>
        <v>2.4.1.0.00.0.0.00 - Transferências da União e de Suas Entidades</v>
      </c>
    </row>
    <row r="1600" spans="1:21" x14ac:dyDescent="0.25">
      <c r="A1600" s="84"/>
      <c r="B1600" s="73"/>
      <c r="C1600" s="26" t="s">
        <v>1567</v>
      </c>
      <c r="D1600" s="26" t="s">
        <v>1568</v>
      </c>
      <c r="E1600" s="26" t="s">
        <v>1558</v>
      </c>
      <c r="F1600" s="26" t="s">
        <v>1558</v>
      </c>
      <c r="G1600" s="26" t="s">
        <v>1564</v>
      </c>
      <c r="H1600" s="26" t="s">
        <v>1561</v>
      </c>
      <c r="I1600" s="26" t="s">
        <v>1561</v>
      </c>
      <c r="J1600" s="26" t="s">
        <v>1564</v>
      </c>
      <c r="K1600" s="21" t="str">
        <f>IF(Tabela813[[#This Row],[C]]&lt;&gt;"",IF(Tabela813[[#This Row],[RED]]&lt;&gt;"",(Tabela813[[#This Row],[RED]] &amp; "."),"") &amp; CONCATENATE(Tabela813[[#This Row],[C]],".",Tabela813[[#This Row],[O]],".",Tabela813[[#This Row],[E]],".",Tabela813[[#This Row],[D1]],".",Tabela813[[#This Row],[D2]],".",Tabela813[[#This Row],[D3]],".",Tabela813[[#This Row],[T]],".",Tabela813[[#This Row],[D4]]),"")</f>
        <v>2.4.1.1.00.0.0.00</v>
      </c>
      <c r="L1600" s="27" t="s">
        <v>700</v>
      </c>
      <c r="M1600" s="21" t="str">
        <f t="shared" si="24"/>
        <v>S</v>
      </c>
      <c r="N1600" s="21">
        <f>IF(VALUE(Tabela813[[#This Row],[RED]]) &gt; 0,1,0) + IF(VALUE(J1600)&gt;0,8,IF(VALUE(I1600)&gt;0,7,IF(VALUE(H1600)&gt;0,6,IF(VALUE(G1600)&gt;0,5,IF(VALUE(F1600)&gt;0,4,IF(VALUE(E1600)&gt;0,3,IF(VALUE(D1600)&gt;0,2,1)))))))</f>
        <v>4</v>
      </c>
      <c r="O1600" s="26" t="s">
        <v>45</v>
      </c>
      <c r="P1600" s="1" t="s">
        <v>3141</v>
      </c>
      <c r="Q1600" s="1"/>
      <c r="R1600" s="21"/>
      <c r="S1600" s="7" t="str">
        <f>Tabela813[[#This Row],[NR]]&amp;" - "&amp;Tabela813[[#This Row],[Especificação]]</f>
        <v>2.4.1.1.00.0.0.00 - Transferências de Recursos do Sistema Único de Saúde - SUS</v>
      </c>
      <c r="T1600" s="7" t="str">
        <f>Tabela813[[#This Row],[NR]]&amp;" - "&amp;Tabela813[[#This Row],[Especificação]]</f>
        <v>2.4.1.1.00.0.0.00 - Transferências de Recursos do Sistema Único de Saúde - SUS</v>
      </c>
      <c r="U1600" s="7" t="str">
        <f>Tabela813[[#This Row],[NR]]&amp; " - "&amp;Tabela813[[#This Row],[Especificação]]</f>
        <v>2.4.1.1.00.0.0.00 - Transferências de Recursos do Sistema Único de Saúde - SUS</v>
      </c>
    </row>
    <row r="1601" spans="1:21" ht="45" x14ac:dyDescent="0.25">
      <c r="A1601" s="84"/>
      <c r="B1601" s="73"/>
      <c r="C1601" s="26" t="s">
        <v>1567</v>
      </c>
      <c r="D1601" s="26" t="s">
        <v>1568</v>
      </c>
      <c r="E1601" s="26" t="s">
        <v>1558</v>
      </c>
      <c r="F1601" s="26" t="s">
        <v>1558</v>
      </c>
      <c r="G1601" s="26" t="s">
        <v>1591</v>
      </c>
      <c r="H1601" s="26" t="s">
        <v>1561</v>
      </c>
      <c r="I1601" s="26" t="s">
        <v>1561</v>
      </c>
      <c r="J1601" s="26" t="s">
        <v>1564</v>
      </c>
      <c r="K1601" s="21" t="str">
        <f>IF(Tabela813[[#This Row],[C]]&lt;&gt;"",IF(Tabela813[[#This Row],[RED]]&lt;&gt;"",(Tabela813[[#This Row],[RED]] &amp; "."),"") &amp; CONCATENATE(Tabela813[[#This Row],[C]],".",Tabela813[[#This Row],[O]],".",Tabela813[[#This Row],[E]],".",Tabela813[[#This Row],[D1]],".",Tabela813[[#This Row],[D2]],".",Tabela813[[#This Row],[D3]],".",Tabela813[[#This Row],[T]],".",Tabela813[[#This Row],[D4]]),"")</f>
        <v>2.4.1.1.50.0.0.00</v>
      </c>
      <c r="L1601" s="27" t="s">
        <v>6766</v>
      </c>
      <c r="M1601" s="21" t="str">
        <f t="shared" si="24"/>
        <v>S</v>
      </c>
      <c r="N1601" s="21">
        <f>IF(VALUE(Tabela813[[#This Row],[RED]]) &gt; 0,1,0) + IF(VALUE(J1601)&gt;0,8,IF(VALUE(I1601)&gt;0,7,IF(VALUE(H1601)&gt;0,6,IF(VALUE(G1601)&gt;0,5,IF(VALUE(F1601)&gt;0,4,IF(VALUE(E1601)&gt;0,3,IF(VALUE(D1601)&gt;0,2,1)))))))</f>
        <v>5</v>
      </c>
      <c r="O1601" s="26" t="s">
        <v>55</v>
      </c>
      <c r="P1601" s="1" t="s">
        <v>702</v>
      </c>
      <c r="Q1601" s="1"/>
      <c r="R1601" s="21"/>
      <c r="S1601" s="7" t="str">
        <f>Tabela813[[#This Row],[NR]]&amp;" - "&amp;Tabela813[[#This Row],[Especificação]]</f>
        <v>2.4.1.1.50.0.0.00 - Transferências de Recursos do Sistema Único de Saúde - SUS - Fundo a Fundo - Bloco de Manutenção das Ações e Serviços Públicos de Saúde</v>
      </c>
      <c r="T1601" s="7" t="str">
        <f>Tabela813[[#This Row],[NR]]&amp;" - "&amp;Tabela813[[#This Row],[Especificação]]</f>
        <v>2.4.1.1.50.0.0.00 - Transferências de Recursos do Sistema Único de Saúde - SUS - Fundo a Fundo - Bloco de Manutenção das Ações e Serviços Públicos de Saúde</v>
      </c>
      <c r="U1601" s="7" t="str">
        <f>Tabela813[[#This Row],[NR]]&amp; " - "&amp;Tabela813[[#This Row],[Especificação]]</f>
        <v>2.4.1.1.50.0.0.00 - Transferências de Recursos do Sistema Único de Saúde - SUS - Fundo a Fundo - Bloco de Manutenção das Ações e Serviços Públicos de Saúde</v>
      </c>
    </row>
    <row r="1602" spans="1:21" ht="45" x14ac:dyDescent="0.25">
      <c r="A1602" s="84"/>
      <c r="B1602" s="73"/>
      <c r="C1602" s="26" t="s">
        <v>1567</v>
      </c>
      <c r="D1602" s="26" t="s">
        <v>1568</v>
      </c>
      <c r="E1602" s="26" t="s">
        <v>1558</v>
      </c>
      <c r="F1602" s="26" t="s">
        <v>1558</v>
      </c>
      <c r="G1602" s="26" t="s">
        <v>1591</v>
      </c>
      <c r="H1602" s="26" t="s">
        <v>1558</v>
      </c>
      <c r="I1602" s="26" t="s">
        <v>1561</v>
      </c>
      <c r="J1602" s="26" t="s">
        <v>1564</v>
      </c>
      <c r="K1602" s="21" t="str">
        <f>IF(Tabela813[[#This Row],[C]]&lt;&gt;"",IF(Tabela813[[#This Row],[RED]]&lt;&gt;"",(Tabela813[[#This Row],[RED]] &amp; "."),"") &amp; CONCATENATE(Tabela813[[#This Row],[C]],".",Tabela813[[#This Row],[O]],".",Tabela813[[#This Row],[E]],".",Tabela813[[#This Row],[D1]],".",Tabela813[[#This Row],[D2]],".",Tabela813[[#This Row],[D3]],".",Tabela813[[#This Row],[T]],".",Tabela813[[#This Row],[D4]]),"")</f>
        <v>2.4.1.1.50.1.0.00</v>
      </c>
      <c r="L1602" s="27" t="s">
        <v>6661</v>
      </c>
      <c r="M1602" s="21" t="str">
        <f t="shared" si="24"/>
        <v>S</v>
      </c>
      <c r="N1602" s="21">
        <f>IF(VALUE(Tabela813[[#This Row],[RED]]) &gt; 0,1,0) + IF(VALUE(J1602)&gt;0,8,IF(VALUE(I1602)&gt;0,7,IF(VALUE(H1602)&gt;0,6,IF(VALUE(G1602)&gt;0,5,IF(VALUE(F1602)&gt;0,4,IF(VALUE(E1602)&gt;0,3,IF(VALUE(D1602)&gt;0,2,1)))))))</f>
        <v>6</v>
      </c>
      <c r="O1602" s="26" t="s">
        <v>55</v>
      </c>
      <c r="P1602" s="1" t="s">
        <v>703</v>
      </c>
      <c r="Q1602" s="1"/>
      <c r="R1602" s="21"/>
      <c r="S1602" s="7" t="str">
        <f>Tabela813[[#This Row],[NR]]&amp;" - "&amp;Tabela813[[#This Row],[Especificação]]</f>
        <v>2.4.1.1.50.1.0.00 - Transferências de Recursos do Bloco de Manutenção das Ações e Serviços Públicos de Saúde - Atenção Primária</v>
      </c>
      <c r="T1602" s="7" t="str">
        <f>Tabela813[[#This Row],[NR]]&amp;" - "&amp;Tabela813[[#This Row],[Especificação]]</f>
        <v>2.4.1.1.50.1.0.00 - Transferências de Recursos do Bloco de Manutenção das Ações e Serviços Públicos de Saúde - Atenção Primária</v>
      </c>
      <c r="U1602" s="7" t="str">
        <f>Tabela813[[#This Row],[NR]]&amp; " - "&amp;Tabela813[[#This Row],[Especificação]]</f>
        <v>2.4.1.1.50.1.0.00 - Transferências de Recursos do Bloco de Manutenção das Ações e Serviços Públicos de Saúde - Atenção Primária</v>
      </c>
    </row>
    <row r="1603" spans="1:21" ht="45" x14ac:dyDescent="0.25">
      <c r="A1603" s="84"/>
      <c r="B1603" s="73"/>
      <c r="C1603" s="26" t="s">
        <v>1567</v>
      </c>
      <c r="D1603" s="26" t="s">
        <v>1568</v>
      </c>
      <c r="E1603" s="26" t="s">
        <v>1558</v>
      </c>
      <c r="F1603" s="26" t="s">
        <v>1558</v>
      </c>
      <c r="G1603" s="26" t="s">
        <v>1591</v>
      </c>
      <c r="H1603" s="26" t="s">
        <v>1558</v>
      </c>
      <c r="I1603" s="26" t="s">
        <v>1558</v>
      </c>
      <c r="J1603" s="26" t="s">
        <v>1564</v>
      </c>
      <c r="K1603" s="21" t="str">
        <f>IF(Tabela813[[#This Row],[C]]&lt;&gt;"",IF(Tabela813[[#This Row],[RED]]&lt;&gt;"",(Tabela813[[#This Row],[RED]] &amp; "."),"") &amp; CONCATENATE(Tabela813[[#This Row],[C]],".",Tabela813[[#This Row],[O]],".",Tabela813[[#This Row],[E]],".",Tabela813[[#This Row],[D1]],".",Tabela813[[#This Row],[D2]],".",Tabela813[[#This Row],[D3]],".",Tabela813[[#This Row],[T]],".",Tabela813[[#This Row],[D4]]),"")</f>
        <v>2.4.1.1.50.1.1.00</v>
      </c>
      <c r="L1603" s="27" t="s">
        <v>3818</v>
      </c>
      <c r="M1603" s="21" t="str">
        <f t="shared" si="24"/>
        <v>S</v>
      </c>
      <c r="N1603" s="21">
        <f>IF(VALUE(Tabela813[[#This Row],[RED]]) &gt; 0,1,0) + IF(VALUE(J1603)&gt;0,8,IF(VALUE(I1603)&gt;0,7,IF(VALUE(H1603)&gt;0,6,IF(VALUE(G1603)&gt;0,5,IF(VALUE(F1603)&gt;0,4,IF(VALUE(E1603)&gt;0,3,IF(VALUE(D1603)&gt;0,2,1)))))))</f>
        <v>7</v>
      </c>
      <c r="O1603" s="26" t="s">
        <v>55</v>
      </c>
      <c r="P1603" s="1" t="s">
        <v>703</v>
      </c>
      <c r="Q1603" s="1"/>
      <c r="R1603" s="21"/>
      <c r="S1603" s="7" t="str">
        <f>Tabela813[[#This Row],[NR]]&amp;" - "&amp;Tabela813[[#This Row],[Especificação]]</f>
        <v>2.4.1.1.50.1.1.00 - Transferências de Recursos do Bloco de Manutenção das Ações e Serviços Públicos de Saúde - Atenção Primária - Principal</v>
      </c>
      <c r="T1603" s="7" t="str">
        <f>Tabela813[[#This Row],[NR]]&amp;" - "&amp;Tabela813[[#This Row],[Especificação]]</f>
        <v>2.4.1.1.50.1.1.00 - Transferências de Recursos do Bloco de Manutenção das Ações e Serviços Públicos de Saúde - Atenção Primária - Principal</v>
      </c>
      <c r="U1603" s="7" t="str">
        <f>Tabela813[[#This Row],[NR]]&amp; " - "&amp;Tabela813[[#This Row],[Especificação]]</f>
        <v>2.4.1.1.50.1.1.00 - Transferências de Recursos do Bloco de Manutenção das Ações e Serviços Públicos de Saúde - Atenção Primária - Principal</v>
      </c>
    </row>
    <row r="1604" spans="1:21" ht="45" x14ac:dyDescent="0.25">
      <c r="A1604" s="84"/>
      <c r="B1604" s="73"/>
      <c r="C1604" s="26" t="s">
        <v>1567</v>
      </c>
      <c r="D1604" s="26" t="s">
        <v>1568</v>
      </c>
      <c r="E1604" s="26" t="s">
        <v>1558</v>
      </c>
      <c r="F1604" s="26" t="s">
        <v>1558</v>
      </c>
      <c r="G1604" s="26" t="s">
        <v>1591</v>
      </c>
      <c r="H1604" s="26" t="s">
        <v>1558</v>
      </c>
      <c r="I1604" s="26" t="s">
        <v>1558</v>
      </c>
      <c r="J1604" s="26" t="s">
        <v>1560</v>
      </c>
      <c r="K1604" s="21" t="str">
        <f>IF(Tabela813[[#This Row],[C]]&lt;&gt;"",IF(Tabela813[[#This Row],[RED]]&lt;&gt;"",(Tabela813[[#This Row],[RED]] &amp; "."),"") &amp; CONCATENATE(Tabela813[[#This Row],[C]],".",Tabela813[[#This Row],[O]],".",Tabela813[[#This Row],[E]],".",Tabela813[[#This Row],[D1]],".",Tabela813[[#This Row],[D2]],".",Tabela813[[#This Row],[D3]],".",Tabela813[[#This Row],[T]],".",Tabela813[[#This Row],[D4]]),"")</f>
        <v>2.4.1.1.50.1.1.01</v>
      </c>
      <c r="L1604" s="27" t="s">
        <v>3818</v>
      </c>
      <c r="M1604" s="21" t="str">
        <f t="shared" si="24"/>
        <v>A</v>
      </c>
      <c r="N1604" s="21">
        <f>IF(VALUE(Tabela813[[#This Row],[RED]]) &gt; 0,1,0) + IF(VALUE(J1604)&gt;0,8,IF(VALUE(I1604)&gt;0,7,IF(VALUE(H1604)&gt;0,6,IF(VALUE(G1604)&gt;0,5,IF(VALUE(F1604)&gt;0,4,IF(VALUE(E1604)&gt;0,3,IF(VALUE(D1604)&gt;0,2,1)))))))</f>
        <v>8</v>
      </c>
      <c r="O1604" s="26" t="s">
        <v>3165</v>
      </c>
      <c r="P1604" s="1" t="s">
        <v>703</v>
      </c>
      <c r="Q1604" s="1"/>
      <c r="R1604" s="21"/>
      <c r="S1604" s="7" t="str">
        <f>Tabela813[[#This Row],[NR]]&amp;" - "&amp;Tabela813[[#This Row],[Especificação]]</f>
        <v>2.4.1.1.50.1.1.01 - Transferências de Recursos do Bloco de Manutenção das Ações e Serviços Públicos de Saúde - Atenção Primária - Principal</v>
      </c>
      <c r="T1604" s="7" t="str">
        <f>Tabela813[[#This Row],[NR]]&amp;" - "&amp;Tabela813[[#This Row],[Especificação]]</f>
        <v>2.4.1.1.50.1.1.01 - Transferências de Recursos do Bloco de Manutenção das Ações e Serviços Públicos de Saúde - Atenção Primária - Principal</v>
      </c>
      <c r="U1604" s="7" t="str">
        <f>Tabela813[[#This Row],[NR]]&amp; " - "&amp;Tabela813[[#This Row],[Especificação]]</f>
        <v>2.4.1.1.50.1.1.01 - Transferências de Recursos do Bloco de Manutenção das Ações e Serviços Públicos de Saúde - Atenção Primária - Principal</v>
      </c>
    </row>
    <row r="1605" spans="1:21" ht="45" x14ac:dyDescent="0.25">
      <c r="A1605" s="84"/>
      <c r="B1605" s="73"/>
      <c r="C1605" s="26" t="s">
        <v>1567</v>
      </c>
      <c r="D1605" s="26" t="s">
        <v>1568</v>
      </c>
      <c r="E1605" s="26" t="s">
        <v>1558</v>
      </c>
      <c r="F1605" s="26" t="s">
        <v>1558</v>
      </c>
      <c r="G1605" s="26" t="s">
        <v>1591</v>
      </c>
      <c r="H1605" s="26" t="s">
        <v>1558</v>
      </c>
      <c r="I1605" s="26" t="s">
        <v>1558</v>
      </c>
      <c r="J1605" s="26" t="s">
        <v>1562</v>
      </c>
      <c r="K1605" s="21" t="str">
        <f>IF(Tabela813[[#This Row],[C]]&lt;&gt;"",IF(Tabela813[[#This Row],[RED]]&lt;&gt;"",(Tabela813[[#This Row],[RED]] &amp; "."),"") &amp; CONCATENATE(Tabela813[[#This Row],[C]],".",Tabela813[[#This Row],[O]],".",Tabela813[[#This Row],[E]],".",Tabela813[[#This Row],[D1]],".",Tabela813[[#This Row],[D2]],".",Tabela813[[#This Row],[D3]],".",Tabela813[[#This Row],[T]],".",Tabela813[[#This Row],[D4]]),"")</f>
        <v>2.4.1.1.50.1.1.02</v>
      </c>
      <c r="L1605" s="27" t="s">
        <v>3943</v>
      </c>
      <c r="M1605" s="21" t="str">
        <f t="shared" si="24"/>
        <v>A</v>
      </c>
      <c r="N1605" s="21">
        <f>IF(VALUE(Tabela813[[#This Row],[RED]]) &gt; 0,1,0) + IF(VALUE(J1605)&gt;0,8,IF(VALUE(I1605)&gt;0,7,IF(VALUE(H1605)&gt;0,6,IF(VALUE(G1605)&gt;0,5,IF(VALUE(F1605)&gt;0,4,IF(VALUE(E1605)&gt;0,3,IF(VALUE(D1605)&gt;0,2,1)))))))</f>
        <v>8</v>
      </c>
      <c r="O1605" s="26" t="s">
        <v>3165</v>
      </c>
      <c r="P1605" s="1" t="s">
        <v>4247</v>
      </c>
      <c r="Q1605" s="1"/>
      <c r="R1605" s="21"/>
      <c r="S1605" s="7" t="str">
        <f>Tabela813[[#This Row],[NR]]&amp;" - "&amp;Tabela813[[#This Row],[Especificação]]</f>
        <v>2.4.1.1.50.1.1.02 - Transferências de Recursos do Bloco de Manutenção das Ações e Serviços Públicos de Saúde - Atenção Primária - Transferências da União Decorrentes de Emendas Parlamentares Individuais - Finalidade Definida</v>
      </c>
      <c r="T1605" s="7" t="str">
        <f>Tabela813[[#This Row],[NR]]&amp;" - "&amp;Tabela813[[#This Row],[Especificação]]</f>
        <v>2.4.1.1.50.1.1.02 - Transferências de Recursos do Bloco de Manutenção das Ações e Serviços Públicos de Saúde - Atenção Primária - Transferências da União Decorrentes de Emendas Parlamentares Individuais - Finalidade Definida</v>
      </c>
      <c r="U1605" s="7" t="str">
        <f>Tabela813[[#This Row],[NR]]&amp; " - "&amp;Tabela813[[#This Row],[Especificação]]</f>
        <v>2.4.1.1.50.1.1.02 - Transferências de Recursos do Bloco de Manutenção das Ações e Serviços Públicos de Saúde - Atenção Primária - Transferências da União Decorrentes de Emendas Parlamentares Individuais - Finalidade Definida</v>
      </c>
    </row>
    <row r="1606" spans="1:21" ht="45" x14ac:dyDescent="0.25">
      <c r="A1606" s="84"/>
      <c r="B1606" s="73"/>
      <c r="C1606" s="26" t="s">
        <v>1567</v>
      </c>
      <c r="D1606" s="26" t="s">
        <v>1568</v>
      </c>
      <c r="E1606" s="26" t="s">
        <v>1558</v>
      </c>
      <c r="F1606" s="26" t="s">
        <v>1558</v>
      </c>
      <c r="G1606" s="26" t="s">
        <v>1591</v>
      </c>
      <c r="H1606" s="26" t="s">
        <v>1558</v>
      </c>
      <c r="I1606" s="26" t="s">
        <v>1558</v>
      </c>
      <c r="J1606" s="26" t="s">
        <v>1571</v>
      </c>
      <c r="K1606" s="21" t="str">
        <f>IF(Tabela813[[#This Row],[C]]&lt;&gt;"",IF(Tabela813[[#This Row],[RED]]&lt;&gt;"",(Tabela813[[#This Row],[RED]] &amp; "."),"") &amp; CONCATENATE(Tabela813[[#This Row],[C]],".",Tabela813[[#This Row],[O]],".",Tabela813[[#This Row],[E]],".",Tabela813[[#This Row],[D1]],".",Tabela813[[#This Row],[D2]],".",Tabela813[[#This Row],[D3]],".",Tabela813[[#This Row],[T]],".",Tabela813[[#This Row],[D4]]),"")</f>
        <v>2.4.1.1.50.1.1.03</v>
      </c>
      <c r="L1606" s="27" t="s">
        <v>3944</v>
      </c>
      <c r="M1606" s="21" t="str">
        <f t="shared" si="24"/>
        <v>A</v>
      </c>
      <c r="N1606" s="21">
        <f>IF(VALUE(Tabela813[[#This Row],[RED]]) &gt; 0,1,0) + IF(VALUE(J1606)&gt;0,8,IF(VALUE(I1606)&gt;0,7,IF(VALUE(H1606)&gt;0,6,IF(VALUE(G1606)&gt;0,5,IF(VALUE(F1606)&gt;0,4,IF(VALUE(E1606)&gt;0,3,IF(VALUE(D1606)&gt;0,2,1)))))))</f>
        <v>8</v>
      </c>
      <c r="O1606" s="26" t="s">
        <v>3165</v>
      </c>
      <c r="P1606" s="1" t="s">
        <v>4246</v>
      </c>
      <c r="Q1606" s="1"/>
      <c r="R1606" s="21"/>
      <c r="S1606" s="7" t="str">
        <f>Tabela813[[#This Row],[NR]]&amp;" - "&amp;Tabela813[[#This Row],[Especificação]]</f>
        <v>2.4.1.1.50.1.1.03 - Transferências de Recursos do Bloco de Manutenção das Ações e Serviços Públicos de Saúde - Atenção Primária - Transferências da União Decorrentes de Emendas Parlamentares de Bancada</v>
      </c>
      <c r="T1606" s="7" t="str">
        <f>Tabela813[[#This Row],[NR]]&amp;" - "&amp;Tabela813[[#This Row],[Especificação]]</f>
        <v>2.4.1.1.50.1.1.03 - Transferências de Recursos do Bloco de Manutenção das Ações e Serviços Públicos de Saúde - Atenção Primária - Transferências da União Decorrentes de Emendas Parlamentares de Bancada</v>
      </c>
      <c r="U1606" s="7" t="str">
        <f>Tabela813[[#This Row],[NR]]&amp; " - "&amp;Tabela813[[#This Row],[Especificação]]</f>
        <v>2.4.1.1.50.1.1.03 - Transferências de Recursos do Bloco de Manutenção das Ações e Serviços Públicos de Saúde - Atenção Primária - Transferências da União Decorrentes de Emendas Parlamentares de Bancada</v>
      </c>
    </row>
    <row r="1607" spans="1:21" ht="45" x14ac:dyDescent="0.25">
      <c r="A1607" s="84"/>
      <c r="B1607" s="73"/>
      <c r="C1607" s="26" t="s">
        <v>1567</v>
      </c>
      <c r="D1607" s="26" t="s">
        <v>1568</v>
      </c>
      <c r="E1607" s="26" t="s">
        <v>1558</v>
      </c>
      <c r="F1607" s="26" t="s">
        <v>1558</v>
      </c>
      <c r="G1607" s="26" t="s">
        <v>1591</v>
      </c>
      <c r="H1607" s="26" t="s">
        <v>1567</v>
      </c>
      <c r="I1607" s="26" t="s">
        <v>1561</v>
      </c>
      <c r="J1607" s="26" t="s">
        <v>1564</v>
      </c>
      <c r="K1607" s="21" t="str">
        <f>IF(Tabela813[[#This Row],[C]]&lt;&gt;"",IF(Tabela813[[#This Row],[RED]]&lt;&gt;"",(Tabela813[[#This Row],[RED]] &amp; "."),"") &amp; CONCATENATE(Tabela813[[#This Row],[C]],".",Tabela813[[#This Row],[O]],".",Tabela813[[#This Row],[E]],".",Tabela813[[#This Row],[D1]],".",Tabela813[[#This Row],[D2]],".",Tabela813[[#This Row],[D3]],".",Tabela813[[#This Row],[T]],".",Tabela813[[#This Row],[D4]]),"")</f>
        <v>2.4.1.1.50.2.0.00</v>
      </c>
      <c r="L1607" s="27" t="s">
        <v>6662</v>
      </c>
      <c r="M1607" s="21" t="str">
        <f t="shared" si="24"/>
        <v>S</v>
      </c>
      <c r="N1607" s="21">
        <f>IF(VALUE(Tabela813[[#This Row],[RED]]) &gt; 0,1,0) + IF(VALUE(J1607)&gt;0,8,IF(VALUE(I1607)&gt;0,7,IF(VALUE(H1607)&gt;0,6,IF(VALUE(G1607)&gt;0,5,IF(VALUE(F1607)&gt;0,4,IF(VALUE(E1607)&gt;0,3,IF(VALUE(D1607)&gt;0,2,1)))))))</f>
        <v>6</v>
      </c>
      <c r="O1607" s="26" t="s">
        <v>55</v>
      </c>
      <c r="P1607" s="1" t="s">
        <v>704</v>
      </c>
      <c r="Q1607" s="1"/>
      <c r="R1607" s="21"/>
      <c r="S1607" s="7" t="str">
        <f>Tabela813[[#This Row],[NR]]&amp;" - "&amp;Tabela813[[#This Row],[Especificação]]</f>
        <v>2.4.1.1.50.2.0.00 - Transferências de Recursos do Bloco de Manutenção das Ações e Serviços Públicos de Saúde - Atenção Especializada</v>
      </c>
      <c r="T1607" s="7" t="str">
        <f>Tabela813[[#This Row],[NR]]&amp;" - "&amp;Tabela813[[#This Row],[Especificação]]</f>
        <v>2.4.1.1.50.2.0.00 - Transferências de Recursos do Bloco de Manutenção das Ações e Serviços Públicos de Saúde - Atenção Especializada</v>
      </c>
      <c r="U1607" s="7" t="str">
        <f>Tabela813[[#This Row],[NR]]&amp; " - "&amp;Tabela813[[#This Row],[Especificação]]</f>
        <v>2.4.1.1.50.2.0.00 - Transferências de Recursos do Bloco de Manutenção das Ações e Serviços Públicos de Saúde - Atenção Especializada</v>
      </c>
    </row>
    <row r="1608" spans="1:21" ht="45" x14ac:dyDescent="0.25">
      <c r="A1608" s="84"/>
      <c r="B1608" s="73"/>
      <c r="C1608" s="26" t="s">
        <v>1567</v>
      </c>
      <c r="D1608" s="26" t="s">
        <v>1568</v>
      </c>
      <c r="E1608" s="26" t="s">
        <v>1558</v>
      </c>
      <c r="F1608" s="26" t="s">
        <v>1558</v>
      </c>
      <c r="G1608" s="26" t="s">
        <v>1591</v>
      </c>
      <c r="H1608" s="26" t="s">
        <v>1567</v>
      </c>
      <c r="I1608" s="26" t="s">
        <v>1558</v>
      </c>
      <c r="J1608" s="26" t="s">
        <v>1564</v>
      </c>
      <c r="K1608" s="21" t="str">
        <f>IF(Tabela813[[#This Row],[C]]&lt;&gt;"",IF(Tabela813[[#This Row],[RED]]&lt;&gt;"",(Tabela813[[#This Row],[RED]] &amp; "."),"") &amp; CONCATENATE(Tabela813[[#This Row],[C]],".",Tabela813[[#This Row],[O]],".",Tabela813[[#This Row],[E]],".",Tabela813[[#This Row],[D1]],".",Tabela813[[#This Row],[D2]],".",Tabela813[[#This Row],[D3]],".",Tabela813[[#This Row],[T]],".",Tabela813[[#This Row],[D4]]),"")</f>
        <v>2.4.1.1.50.2.1.00</v>
      </c>
      <c r="L1608" s="27" t="s">
        <v>3821</v>
      </c>
      <c r="M1608" s="21" t="str">
        <f t="shared" si="24"/>
        <v>S</v>
      </c>
      <c r="N1608" s="21">
        <f>IF(VALUE(Tabela813[[#This Row],[RED]]) &gt; 0,1,0) + IF(VALUE(J1608)&gt;0,8,IF(VALUE(I1608)&gt;0,7,IF(VALUE(H1608)&gt;0,6,IF(VALUE(G1608)&gt;0,5,IF(VALUE(F1608)&gt;0,4,IF(VALUE(E1608)&gt;0,3,IF(VALUE(D1608)&gt;0,2,1)))))))</f>
        <v>7</v>
      </c>
      <c r="O1608" s="26" t="s">
        <v>55</v>
      </c>
      <c r="P1608" s="1" t="s">
        <v>704</v>
      </c>
      <c r="Q1608" s="1"/>
      <c r="R1608" s="21"/>
      <c r="S1608" s="7" t="str">
        <f>Tabela813[[#This Row],[NR]]&amp;" - "&amp;Tabela813[[#This Row],[Especificação]]</f>
        <v>2.4.1.1.50.2.1.00 - Transferências de Recursos do Bloco de Manutenção das Ações e Serviços Públicos de Saúde - Atenção Especializada - Principal</v>
      </c>
      <c r="T1608" s="7" t="str">
        <f>Tabela813[[#This Row],[NR]]&amp;" - "&amp;Tabela813[[#This Row],[Especificação]]</f>
        <v>2.4.1.1.50.2.1.00 - Transferências de Recursos do Bloco de Manutenção das Ações e Serviços Públicos de Saúde - Atenção Especializada - Principal</v>
      </c>
      <c r="U1608" s="7" t="str">
        <f>Tabela813[[#This Row],[NR]]&amp; " - "&amp;Tabela813[[#This Row],[Especificação]]</f>
        <v>2.4.1.1.50.2.1.00 - Transferências de Recursos do Bloco de Manutenção das Ações e Serviços Públicos de Saúde - Atenção Especializada - Principal</v>
      </c>
    </row>
    <row r="1609" spans="1:21" ht="45" x14ac:dyDescent="0.25">
      <c r="A1609" s="84"/>
      <c r="B1609" s="73"/>
      <c r="C1609" s="26" t="s">
        <v>1567</v>
      </c>
      <c r="D1609" s="26" t="s">
        <v>1568</v>
      </c>
      <c r="E1609" s="26" t="s">
        <v>1558</v>
      </c>
      <c r="F1609" s="26" t="s">
        <v>1558</v>
      </c>
      <c r="G1609" s="26" t="s">
        <v>1591</v>
      </c>
      <c r="H1609" s="26" t="s">
        <v>1567</v>
      </c>
      <c r="I1609" s="26" t="s">
        <v>1558</v>
      </c>
      <c r="J1609" s="26" t="s">
        <v>1560</v>
      </c>
      <c r="K1609" s="21" t="str">
        <f>IF(Tabela813[[#This Row],[C]]&lt;&gt;"",IF(Tabela813[[#This Row],[RED]]&lt;&gt;"",(Tabela813[[#This Row],[RED]] &amp; "."),"") &amp; CONCATENATE(Tabela813[[#This Row],[C]],".",Tabela813[[#This Row],[O]],".",Tabela813[[#This Row],[E]],".",Tabela813[[#This Row],[D1]],".",Tabela813[[#This Row],[D2]],".",Tabela813[[#This Row],[D3]],".",Tabela813[[#This Row],[T]],".",Tabela813[[#This Row],[D4]]),"")</f>
        <v>2.4.1.1.50.2.1.01</v>
      </c>
      <c r="L1609" s="27" t="s">
        <v>3821</v>
      </c>
      <c r="M1609" s="21" t="str">
        <f t="shared" ref="M1609:M1672" si="25">IF(N1609 &lt; N1610,"S","A")</f>
        <v>A</v>
      </c>
      <c r="N1609" s="21">
        <f>IF(VALUE(Tabela813[[#This Row],[RED]]) &gt; 0,1,0) + IF(VALUE(J1609)&gt;0,8,IF(VALUE(I1609)&gt;0,7,IF(VALUE(H1609)&gt;0,6,IF(VALUE(G1609)&gt;0,5,IF(VALUE(F1609)&gt;0,4,IF(VALUE(E1609)&gt;0,3,IF(VALUE(D1609)&gt;0,2,1)))))))</f>
        <v>8</v>
      </c>
      <c r="O1609" s="26" t="s">
        <v>3165</v>
      </c>
      <c r="P1609" s="1" t="s">
        <v>704</v>
      </c>
      <c r="Q1609" s="1"/>
      <c r="R1609" s="21"/>
      <c r="S1609" s="7" t="str">
        <f>Tabela813[[#This Row],[NR]]&amp;" - "&amp;Tabela813[[#This Row],[Especificação]]</f>
        <v>2.4.1.1.50.2.1.01 - Transferências de Recursos do Bloco de Manutenção das Ações e Serviços Públicos de Saúde - Atenção Especializada - Principal</v>
      </c>
      <c r="T1609" s="7" t="str">
        <f>Tabela813[[#This Row],[NR]]&amp;" - "&amp;Tabela813[[#This Row],[Especificação]]</f>
        <v>2.4.1.1.50.2.1.01 - Transferências de Recursos do Bloco de Manutenção das Ações e Serviços Públicos de Saúde - Atenção Especializada - Principal</v>
      </c>
      <c r="U1609" s="7" t="str">
        <f>Tabela813[[#This Row],[NR]]&amp; " - "&amp;Tabela813[[#This Row],[Especificação]]</f>
        <v>2.4.1.1.50.2.1.01 - Transferências de Recursos do Bloco de Manutenção das Ações e Serviços Públicos de Saúde - Atenção Especializada - Principal</v>
      </c>
    </row>
    <row r="1610" spans="1:21" ht="45" x14ac:dyDescent="0.25">
      <c r="A1610" s="84"/>
      <c r="B1610" s="73"/>
      <c r="C1610" s="26" t="s">
        <v>1567</v>
      </c>
      <c r="D1610" s="26" t="s">
        <v>1568</v>
      </c>
      <c r="E1610" s="26" t="s">
        <v>1558</v>
      </c>
      <c r="F1610" s="26" t="s">
        <v>1558</v>
      </c>
      <c r="G1610" s="26" t="s">
        <v>1591</v>
      </c>
      <c r="H1610" s="26" t="s">
        <v>1567</v>
      </c>
      <c r="I1610" s="26" t="s">
        <v>1558</v>
      </c>
      <c r="J1610" s="26" t="s">
        <v>1562</v>
      </c>
      <c r="K1610" s="21" t="str">
        <f>IF(Tabela813[[#This Row],[C]]&lt;&gt;"",IF(Tabela813[[#This Row],[RED]]&lt;&gt;"",(Tabela813[[#This Row],[RED]] &amp; "."),"") &amp; CONCATENATE(Tabela813[[#This Row],[C]],".",Tabela813[[#This Row],[O]],".",Tabela813[[#This Row],[E]],".",Tabela813[[#This Row],[D1]],".",Tabela813[[#This Row],[D2]],".",Tabela813[[#This Row],[D3]],".",Tabela813[[#This Row],[T]],".",Tabela813[[#This Row],[D4]]),"")</f>
        <v>2.4.1.1.50.2.1.02</v>
      </c>
      <c r="L1610" s="27" t="s">
        <v>3945</v>
      </c>
      <c r="M1610" s="21" t="str">
        <f t="shared" si="25"/>
        <v>A</v>
      </c>
      <c r="N1610" s="21">
        <f>IF(VALUE(Tabela813[[#This Row],[RED]]) &gt; 0,1,0) + IF(VALUE(J1610)&gt;0,8,IF(VALUE(I1610)&gt;0,7,IF(VALUE(H1610)&gt;0,6,IF(VALUE(G1610)&gt;0,5,IF(VALUE(F1610)&gt;0,4,IF(VALUE(E1610)&gt;0,3,IF(VALUE(D1610)&gt;0,2,1)))))))</f>
        <v>8</v>
      </c>
      <c r="O1610" s="26" t="s">
        <v>3165</v>
      </c>
      <c r="P1610" s="1" t="s">
        <v>4247</v>
      </c>
      <c r="Q1610" s="1"/>
      <c r="R1610" s="21"/>
      <c r="S1610" s="7" t="str">
        <f>Tabela813[[#This Row],[NR]]&amp;" - "&amp;Tabela813[[#This Row],[Especificação]]</f>
        <v>2.4.1.1.50.2.1.02 - Transferências de Recursos do Bloco de Manutenção das Ações e Serviços Públicos de Saúde - Atenção Especializada - Transferências da União Decorrentes de Emendas Parlamentares Individuais - Finalidade Definida</v>
      </c>
      <c r="T1610" s="7" t="str">
        <f>Tabela813[[#This Row],[NR]]&amp;" - "&amp;Tabela813[[#This Row],[Especificação]]</f>
        <v>2.4.1.1.50.2.1.02 - Transferências de Recursos do Bloco de Manutenção das Ações e Serviços Públicos de Saúde - Atenção Especializada - Transferências da União Decorrentes de Emendas Parlamentares Individuais - Finalidade Definida</v>
      </c>
      <c r="U1610" s="7" t="str">
        <f>Tabela813[[#This Row],[NR]]&amp; " - "&amp;Tabela813[[#This Row],[Especificação]]</f>
        <v>2.4.1.1.50.2.1.02 - Transferências de Recursos do Bloco de Manutenção das Ações e Serviços Públicos de Saúde - Atenção Especializada - Transferências da União Decorrentes de Emendas Parlamentares Individuais - Finalidade Definida</v>
      </c>
    </row>
    <row r="1611" spans="1:21" ht="45" x14ac:dyDescent="0.25">
      <c r="A1611" s="84"/>
      <c r="B1611" s="73"/>
      <c r="C1611" s="26" t="s">
        <v>1567</v>
      </c>
      <c r="D1611" s="26" t="s">
        <v>1568</v>
      </c>
      <c r="E1611" s="26" t="s">
        <v>1558</v>
      </c>
      <c r="F1611" s="26" t="s">
        <v>1558</v>
      </c>
      <c r="G1611" s="26" t="s">
        <v>1591</v>
      </c>
      <c r="H1611" s="26" t="s">
        <v>1567</v>
      </c>
      <c r="I1611" s="26" t="s">
        <v>1558</v>
      </c>
      <c r="J1611" s="26" t="s">
        <v>1571</v>
      </c>
      <c r="K1611" s="21" t="str">
        <f>IF(Tabela813[[#This Row],[C]]&lt;&gt;"",IF(Tabela813[[#This Row],[RED]]&lt;&gt;"",(Tabela813[[#This Row],[RED]] &amp; "."),"") &amp; CONCATENATE(Tabela813[[#This Row],[C]],".",Tabela813[[#This Row],[O]],".",Tabela813[[#This Row],[E]],".",Tabela813[[#This Row],[D1]],".",Tabela813[[#This Row],[D2]],".",Tabela813[[#This Row],[D3]],".",Tabela813[[#This Row],[T]],".",Tabela813[[#This Row],[D4]]),"")</f>
        <v>2.4.1.1.50.2.1.03</v>
      </c>
      <c r="L1611" s="27" t="s">
        <v>3946</v>
      </c>
      <c r="M1611" s="21" t="str">
        <f t="shared" si="25"/>
        <v>A</v>
      </c>
      <c r="N1611" s="21">
        <f>IF(VALUE(Tabela813[[#This Row],[RED]]) &gt; 0,1,0) + IF(VALUE(J1611)&gt;0,8,IF(VALUE(I1611)&gt;0,7,IF(VALUE(H1611)&gt;0,6,IF(VALUE(G1611)&gt;0,5,IF(VALUE(F1611)&gt;0,4,IF(VALUE(E1611)&gt;0,3,IF(VALUE(D1611)&gt;0,2,1)))))))</f>
        <v>8</v>
      </c>
      <c r="O1611" s="26" t="s">
        <v>3165</v>
      </c>
      <c r="P1611" s="1" t="s">
        <v>4246</v>
      </c>
      <c r="Q1611" s="1"/>
      <c r="R1611" s="21"/>
      <c r="S1611" s="7" t="str">
        <f>Tabela813[[#This Row],[NR]]&amp;" - "&amp;Tabela813[[#This Row],[Especificação]]</f>
        <v>2.4.1.1.50.2.1.03 - Transferências de Recursos do Bloco de Manutenção das Ações e Serviços Públicos de Saúde - Atenção Especializada - Transferências da União Decorrentes de Emendas Parlamentares de Bancada</v>
      </c>
      <c r="T1611" s="7" t="str">
        <f>Tabela813[[#This Row],[NR]]&amp;" - "&amp;Tabela813[[#This Row],[Especificação]]</f>
        <v>2.4.1.1.50.2.1.03 - Transferências de Recursos do Bloco de Manutenção das Ações e Serviços Públicos de Saúde - Atenção Especializada - Transferências da União Decorrentes de Emendas Parlamentares de Bancada</v>
      </c>
      <c r="U1611" s="7" t="str">
        <f>Tabela813[[#This Row],[NR]]&amp; " - "&amp;Tabela813[[#This Row],[Especificação]]</f>
        <v>2.4.1.1.50.2.1.03 - Transferências de Recursos do Bloco de Manutenção das Ações e Serviços Públicos de Saúde - Atenção Especializada - Transferências da União Decorrentes de Emendas Parlamentares de Bancada</v>
      </c>
    </row>
    <row r="1612" spans="1:21" ht="45" x14ac:dyDescent="0.25">
      <c r="A1612" s="84"/>
      <c r="B1612" s="73"/>
      <c r="C1612" s="26" t="s">
        <v>1567</v>
      </c>
      <c r="D1612" s="26" t="s">
        <v>1568</v>
      </c>
      <c r="E1612" s="26" t="s">
        <v>1558</v>
      </c>
      <c r="F1612" s="26" t="s">
        <v>1558</v>
      </c>
      <c r="G1612" s="26" t="s">
        <v>1591</v>
      </c>
      <c r="H1612" s="26" t="s">
        <v>1559</v>
      </c>
      <c r="I1612" s="26" t="s">
        <v>1561</v>
      </c>
      <c r="J1612" s="26" t="s">
        <v>1564</v>
      </c>
      <c r="K1612" s="21" t="str">
        <f>IF(Tabela813[[#This Row],[C]]&lt;&gt;"",IF(Tabela813[[#This Row],[RED]]&lt;&gt;"",(Tabela813[[#This Row],[RED]] &amp; "."),"") &amp; CONCATENATE(Tabela813[[#This Row],[C]],".",Tabela813[[#This Row],[O]],".",Tabela813[[#This Row],[E]],".",Tabela813[[#This Row],[D1]],".",Tabela813[[#This Row],[D2]],".",Tabela813[[#This Row],[D3]],".",Tabela813[[#This Row],[T]],".",Tabela813[[#This Row],[D4]]),"")</f>
        <v>2.4.1.1.50.3.0.00</v>
      </c>
      <c r="L1612" s="27" t="s">
        <v>6663</v>
      </c>
      <c r="M1612" s="21" t="str">
        <f t="shared" si="25"/>
        <v>S</v>
      </c>
      <c r="N1612" s="21">
        <f>IF(VALUE(Tabela813[[#This Row],[RED]]) &gt; 0,1,0) + IF(VALUE(J1612)&gt;0,8,IF(VALUE(I1612)&gt;0,7,IF(VALUE(H1612)&gt;0,6,IF(VALUE(G1612)&gt;0,5,IF(VALUE(F1612)&gt;0,4,IF(VALUE(E1612)&gt;0,3,IF(VALUE(D1612)&gt;0,2,1)))))))</f>
        <v>6</v>
      </c>
      <c r="O1612" s="26" t="s">
        <v>55</v>
      </c>
      <c r="P1612" s="1" t="s">
        <v>705</v>
      </c>
      <c r="Q1612" s="1"/>
      <c r="R1612" s="21"/>
      <c r="S1612" s="7" t="str">
        <f>Tabela813[[#This Row],[NR]]&amp;" - "&amp;Tabela813[[#This Row],[Especificação]]</f>
        <v>2.4.1.1.50.3.0.00 - Transferências de Recursos do Bloco de Manutenção das Ações e Serviços Públicos de Saúde - Vigilância em Saúde</v>
      </c>
      <c r="T1612" s="7" t="str">
        <f>Tabela813[[#This Row],[NR]]&amp;" - "&amp;Tabela813[[#This Row],[Especificação]]</f>
        <v>2.4.1.1.50.3.0.00 - Transferências de Recursos do Bloco de Manutenção das Ações e Serviços Públicos de Saúde - Vigilância em Saúde</v>
      </c>
      <c r="U1612" s="7" t="str">
        <f>Tabela813[[#This Row],[NR]]&amp; " - "&amp;Tabela813[[#This Row],[Especificação]]</f>
        <v>2.4.1.1.50.3.0.00 - Transferências de Recursos do Bloco de Manutenção das Ações e Serviços Públicos de Saúde - Vigilância em Saúde</v>
      </c>
    </row>
    <row r="1613" spans="1:21" ht="45" x14ac:dyDescent="0.25">
      <c r="A1613" s="84"/>
      <c r="B1613" s="73"/>
      <c r="C1613" s="26" t="s">
        <v>1567</v>
      </c>
      <c r="D1613" s="26" t="s">
        <v>1568</v>
      </c>
      <c r="E1613" s="26" t="s">
        <v>1558</v>
      </c>
      <c r="F1613" s="26" t="s">
        <v>1558</v>
      </c>
      <c r="G1613" s="26" t="s">
        <v>1591</v>
      </c>
      <c r="H1613" s="26" t="s">
        <v>1559</v>
      </c>
      <c r="I1613" s="26" t="s">
        <v>1558</v>
      </c>
      <c r="J1613" s="26" t="s">
        <v>1564</v>
      </c>
      <c r="K1613" s="21" t="str">
        <f>IF(Tabela813[[#This Row],[C]]&lt;&gt;"",IF(Tabela813[[#This Row],[RED]]&lt;&gt;"",(Tabela813[[#This Row],[RED]] &amp; "."),"") &amp; CONCATENATE(Tabela813[[#This Row],[C]],".",Tabela813[[#This Row],[O]],".",Tabela813[[#This Row],[E]],".",Tabela813[[#This Row],[D1]],".",Tabela813[[#This Row],[D2]],".",Tabela813[[#This Row],[D3]],".",Tabela813[[#This Row],[T]],".",Tabela813[[#This Row],[D4]]),"")</f>
        <v>2.4.1.1.50.3.1.00</v>
      </c>
      <c r="L1613" s="27" t="s">
        <v>3824</v>
      </c>
      <c r="M1613" s="21" t="str">
        <f t="shared" si="25"/>
        <v>S</v>
      </c>
      <c r="N1613" s="21">
        <f>IF(VALUE(Tabela813[[#This Row],[RED]]) &gt; 0,1,0) + IF(VALUE(J1613)&gt;0,8,IF(VALUE(I1613)&gt;0,7,IF(VALUE(H1613)&gt;0,6,IF(VALUE(G1613)&gt;0,5,IF(VALUE(F1613)&gt;0,4,IF(VALUE(E1613)&gt;0,3,IF(VALUE(D1613)&gt;0,2,1)))))))</f>
        <v>7</v>
      </c>
      <c r="O1613" s="26" t="s">
        <v>55</v>
      </c>
      <c r="P1613" s="1" t="s">
        <v>705</v>
      </c>
      <c r="Q1613" s="1"/>
      <c r="R1613" s="21"/>
      <c r="S1613" s="7" t="str">
        <f>Tabela813[[#This Row],[NR]]&amp;" - "&amp;Tabela813[[#This Row],[Especificação]]</f>
        <v>2.4.1.1.50.3.1.00 - Transferências de Recursos do Bloco de Manutenção das Ações e Serviços Públicos de Saúde - Vigilância em Saúde - Principal</v>
      </c>
      <c r="T1613" s="7" t="str">
        <f>Tabela813[[#This Row],[NR]]&amp;" - "&amp;Tabela813[[#This Row],[Especificação]]</f>
        <v>2.4.1.1.50.3.1.00 - Transferências de Recursos do Bloco de Manutenção das Ações e Serviços Públicos de Saúde - Vigilância em Saúde - Principal</v>
      </c>
      <c r="U1613" s="7" t="str">
        <f>Tabela813[[#This Row],[NR]]&amp; " - "&amp;Tabela813[[#This Row],[Especificação]]</f>
        <v>2.4.1.1.50.3.1.00 - Transferências de Recursos do Bloco de Manutenção das Ações e Serviços Públicos de Saúde - Vigilância em Saúde - Principal</v>
      </c>
    </row>
    <row r="1614" spans="1:21" ht="45" x14ac:dyDescent="0.25">
      <c r="A1614" s="84"/>
      <c r="B1614" s="73"/>
      <c r="C1614" s="26" t="s">
        <v>1567</v>
      </c>
      <c r="D1614" s="26" t="s">
        <v>1568</v>
      </c>
      <c r="E1614" s="26" t="s">
        <v>1558</v>
      </c>
      <c r="F1614" s="26" t="s">
        <v>1558</v>
      </c>
      <c r="G1614" s="26" t="s">
        <v>1591</v>
      </c>
      <c r="H1614" s="26" t="s">
        <v>1559</v>
      </c>
      <c r="I1614" s="26" t="s">
        <v>1558</v>
      </c>
      <c r="J1614" s="26" t="s">
        <v>1560</v>
      </c>
      <c r="K1614" s="21" t="str">
        <f>IF(Tabela813[[#This Row],[C]]&lt;&gt;"",IF(Tabela813[[#This Row],[RED]]&lt;&gt;"",(Tabela813[[#This Row],[RED]] &amp; "."),"") &amp; CONCATENATE(Tabela813[[#This Row],[C]],".",Tabela813[[#This Row],[O]],".",Tabela813[[#This Row],[E]],".",Tabela813[[#This Row],[D1]],".",Tabela813[[#This Row],[D2]],".",Tabela813[[#This Row],[D3]],".",Tabela813[[#This Row],[T]],".",Tabela813[[#This Row],[D4]]),"")</f>
        <v>2.4.1.1.50.3.1.01</v>
      </c>
      <c r="L1614" s="27" t="s">
        <v>3824</v>
      </c>
      <c r="M1614" s="21" t="str">
        <f t="shared" si="25"/>
        <v>A</v>
      </c>
      <c r="N1614" s="21">
        <f>IF(VALUE(Tabela813[[#This Row],[RED]]) &gt; 0,1,0) + IF(VALUE(J1614)&gt;0,8,IF(VALUE(I1614)&gt;0,7,IF(VALUE(H1614)&gt;0,6,IF(VALUE(G1614)&gt;0,5,IF(VALUE(F1614)&gt;0,4,IF(VALUE(E1614)&gt;0,3,IF(VALUE(D1614)&gt;0,2,1)))))))</f>
        <v>8</v>
      </c>
      <c r="O1614" s="26" t="s">
        <v>3165</v>
      </c>
      <c r="P1614" s="1" t="s">
        <v>705</v>
      </c>
      <c r="Q1614" s="1"/>
      <c r="R1614" s="21"/>
      <c r="S1614" s="7" t="str">
        <f>Tabela813[[#This Row],[NR]]&amp;" - "&amp;Tabela813[[#This Row],[Especificação]]</f>
        <v>2.4.1.1.50.3.1.01 - Transferências de Recursos do Bloco de Manutenção das Ações e Serviços Públicos de Saúde - Vigilância em Saúde - Principal</v>
      </c>
      <c r="T1614" s="7" t="str">
        <f>Tabela813[[#This Row],[NR]]&amp;" - "&amp;Tabela813[[#This Row],[Especificação]]</f>
        <v>2.4.1.1.50.3.1.01 - Transferências de Recursos do Bloco de Manutenção das Ações e Serviços Públicos de Saúde - Vigilância em Saúde - Principal</v>
      </c>
      <c r="U1614" s="7" t="str">
        <f>Tabela813[[#This Row],[NR]]&amp; " - "&amp;Tabela813[[#This Row],[Especificação]]</f>
        <v>2.4.1.1.50.3.1.01 - Transferências de Recursos do Bloco de Manutenção das Ações e Serviços Públicos de Saúde - Vigilância em Saúde - Principal</v>
      </c>
    </row>
    <row r="1615" spans="1:21" ht="45" x14ac:dyDescent="0.25">
      <c r="A1615" s="84"/>
      <c r="B1615" s="73"/>
      <c r="C1615" s="26" t="s">
        <v>1567</v>
      </c>
      <c r="D1615" s="26" t="s">
        <v>1568</v>
      </c>
      <c r="E1615" s="26" t="s">
        <v>1558</v>
      </c>
      <c r="F1615" s="26" t="s">
        <v>1558</v>
      </c>
      <c r="G1615" s="26" t="s">
        <v>1591</v>
      </c>
      <c r="H1615" s="26" t="s">
        <v>1559</v>
      </c>
      <c r="I1615" s="26" t="s">
        <v>1558</v>
      </c>
      <c r="J1615" s="26" t="s">
        <v>1562</v>
      </c>
      <c r="K1615" s="21" t="str">
        <f>IF(Tabela813[[#This Row],[C]]&lt;&gt;"",IF(Tabela813[[#This Row],[RED]]&lt;&gt;"",(Tabela813[[#This Row],[RED]] &amp; "."),"") &amp; CONCATENATE(Tabela813[[#This Row],[C]],".",Tabela813[[#This Row],[O]],".",Tabela813[[#This Row],[E]],".",Tabela813[[#This Row],[D1]],".",Tabela813[[#This Row],[D2]],".",Tabela813[[#This Row],[D3]],".",Tabela813[[#This Row],[T]],".",Tabela813[[#This Row],[D4]]),"")</f>
        <v>2.4.1.1.50.3.1.02</v>
      </c>
      <c r="L1615" s="27" t="s">
        <v>3947</v>
      </c>
      <c r="M1615" s="21" t="str">
        <f t="shared" si="25"/>
        <v>A</v>
      </c>
      <c r="N1615" s="21">
        <f>IF(VALUE(Tabela813[[#This Row],[RED]]) &gt; 0,1,0) + IF(VALUE(J1615)&gt;0,8,IF(VALUE(I1615)&gt;0,7,IF(VALUE(H1615)&gt;0,6,IF(VALUE(G1615)&gt;0,5,IF(VALUE(F1615)&gt;0,4,IF(VALUE(E1615)&gt;0,3,IF(VALUE(D1615)&gt;0,2,1)))))))</f>
        <v>8</v>
      </c>
      <c r="O1615" s="26" t="s">
        <v>3165</v>
      </c>
      <c r="P1615" s="1" t="s">
        <v>4247</v>
      </c>
      <c r="Q1615" s="1"/>
      <c r="R1615" s="21"/>
      <c r="S1615" s="7" t="str">
        <f>Tabela813[[#This Row],[NR]]&amp;" - "&amp;Tabela813[[#This Row],[Especificação]]</f>
        <v>2.4.1.1.50.3.1.02 - Transferências de Recursos do Bloco de Manutenção das Ações e Serviços Públicos de Saúde - Vigilância em Saúde - Transferências da União Decorrentes de Emendas Parlamentares Individuais - Finalidade Definida</v>
      </c>
      <c r="T1615" s="7" t="str">
        <f>Tabela813[[#This Row],[NR]]&amp;" - "&amp;Tabela813[[#This Row],[Especificação]]</f>
        <v>2.4.1.1.50.3.1.02 - Transferências de Recursos do Bloco de Manutenção das Ações e Serviços Públicos de Saúde - Vigilância em Saúde - Transferências da União Decorrentes de Emendas Parlamentares Individuais - Finalidade Definida</v>
      </c>
      <c r="U1615" s="7" t="str">
        <f>Tabela813[[#This Row],[NR]]&amp; " - "&amp;Tabela813[[#This Row],[Especificação]]</f>
        <v>2.4.1.1.50.3.1.02 - Transferências de Recursos do Bloco de Manutenção das Ações e Serviços Públicos de Saúde - Vigilância em Saúde - Transferências da União Decorrentes de Emendas Parlamentares Individuais - Finalidade Definida</v>
      </c>
    </row>
    <row r="1616" spans="1:21" ht="45" x14ac:dyDescent="0.25">
      <c r="A1616" s="84"/>
      <c r="B1616" s="73"/>
      <c r="C1616" s="26" t="s">
        <v>1567</v>
      </c>
      <c r="D1616" s="26" t="s">
        <v>1568</v>
      </c>
      <c r="E1616" s="26" t="s">
        <v>1558</v>
      </c>
      <c r="F1616" s="26" t="s">
        <v>1558</v>
      </c>
      <c r="G1616" s="26" t="s">
        <v>1591</v>
      </c>
      <c r="H1616" s="26" t="s">
        <v>1559</v>
      </c>
      <c r="I1616" s="26" t="s">
        <v>1558</v>
      </c>
      <c r="J1616" s="26" t="s">
        <v>1571</v>
      </c>
      <c r="K1616" s="21" t="str">
        <f>IF(Tabela813[[#This Row],[C]]&lt;&gt;"",IF(Tabela813[[#This Row],[RED]]&lt;&gt;"",(Tabela813[[#This Row],[RED]] &amp; "."),"") &amp; CONCATENATE(Tabela813[[#This Row],[C]],".",Tabela813[[#This Row],[O]],".",Tabela813[[#This Row],[E]],".",Tabela813[[#This Row],[D1]],".",Tabela813[[#This Row],[D2]],".",Tabela813[[#This Row],[D3]],".",Tabela813[[#This Row],[T]],".",Tabela813[[#This Row],[D4]]),"")</f>
        <v>2.4.1.1.50.3.1.03</v>
      </c>
      <c r="L1616" s="27" t="s">
        <v>3948</v>
      </c>
      <c r="M1616" s="21" t="str">
        <f t="shared" si="25"/>
        <v>A</v>
      </c>
      <c r="N1616" s="21">
        <f>IF(VALUE(Tabela813[[#This Row],[RED]]) &gt; 0,1,0) + IF(VALUE(J1616)&gt;0,8,IF(VALUE(I1616)&gt;0,7,IF(VALUE(H1616)&gt;0,6,IF(VALUE(G1616)&gt;0,5,IF(VALUE(F1616)&gt;0,4,IF(VALUE(E1616)&gt;0,3,IF(VALUE(D1616)&gt;0,2,1)))))))</f>
        <v>8</v>
      </c>
      <c r="O1616" s="26" t="s">
        <v>3165</v>
      </c>
      <c r="P1616" s="1" t="s">
        <v>4246</v>
      </c>
      <c r="Q1616" s="1"/>
      <c r="R1616" s="21"/>
      <c r="S1616" s="7" t="str">
        <f>Tabela813[[#This Row],[NR]]&amp;" - "&amp;Tabela813[[#This Row],[Especificação]]</f>
        <v>2.4.1.1.50.3.1.03 - Transferências de Recursos do Bloco de Manutenção das Ações e Serviços Públicos de Saúde - Vigilância em Saúde - Transferências da União Decorrentes de Emendas Parlamentares de Bancada</v>
      </c>
      <c r="T1616" s="7" t="str">
        <f>Tabela813[[#This Row],[NR]]&amp;" - "&amp;Tabela813[[#This Row],[Especificação]]</f>
        <v>2.4.1.1.50.3.1.03 - Transferências de Recursos do Bloco de Manutenção das Ações e Serviços Públicos de Saúde - Vigilância em Saúde - Transferências da União Decorrentes de Emendas Parlamentares de Bancada</v>
      </c>
      <c r="U1616" s="7" t="str">
        <f>Tabela813[[#This Row],[NR]]&amp; " - "&amp;Tabela813[[#This Row],[Especificação]]</f>
        <v>2.4.1.1.50.3.1.03 - Transferências de Recursos do Bloco de Manutenção das Ações e Serviços Públicos de Saúde - Vigilância em Saúde - Transferências da União Decorrentes de Emendas Parlamentares de Bancada</v>
      </c>
    </row>
    <row r="1617" spans="1:21" ht="45" x14ac:dyDescent="0.25">
      <c r="A1617" s="84"/>
      <c r="B1617" s="73"/>
      <c r="C1617" s="26" t="s">
        <v>1567</v>
      </c>
      <c r="D1617" s="26" t="s">
        <v>1568</v>
      </c>
      <c r="E1617" s="26" t="s">
        <v>1558</v>
      </c>
      <c r="F1617" s="26" t="s">
        <v>1558</v>
      </c>
      <c r="G1617" s="26" t="s">
        <v>1591</v>
      </c>
      <c r="H1617" s="26" t="s">
        <v>1568</v>
      </c>
      <c r="I1617" s="26" t="s">
        <v>1561</v>
      </c>
      <c r="J1617" s="26" t="s">
        <v>1564</v>
      </c>
      <c r="K1617" s="21" t="str">
        <f>IF(Tabela813[[#This Row],[C]]&lt;&gt;"",IF(Tabela813[[#This Row],[RED]]&lt;&gt;"",(Tabela813[[#This Row],[RED]] &amp; "."),"") &amp; CONCATENATE(Tabela813[[#This Row],[C]],".",Tabela813[[#This Row],[O]],".",Tabela813[[#This Row],[E]],".",Tabela813[[#This Row],[D1]],".",Tabela813[[#This Row],[D2]],".",Tabela813[[#This Row],[D3]],".",Tabela813[[#This Row],[T]],".",Tabela813[[#This Row],[D4]]),"")</f>
        <v>2.4.1.1.50.4.0.00</v>
      </c>
      <c r="L1617" s="27" t="s">
        <v>6664</v>
      </c>
      <c r="M1617" s="21" t="str">
        <f t="shared" si="25"/>
        <v>S</v>
      </c>
      <c r="N1617" s="21">
        <f>IF(VALUE(Tabela813[[#This Row],[RED]]) &gt; 0,1,0) + IF(VALUE(J1617)&gt;0,8,IF(VALUE(I1617)&gt;0,7,IF(VALUE(H1617)&gt;0,6,IF(VALUE(G1617)&gt;0,5,IF(VALUE(F1617)&gt;0,4,IF(VALUE(E1617)&gt;0,3,IF(VALUE(D1617)&gt;0,2,1)))))))</f>
        <v>6</v>
      </c>
      <c r="O1617" s="26" t="s">
        <v>55</v>
      </c>
      <c r="P1617" s="1" t="s">
        <v>706</v>
      </c>
      <c r="Q1617" s="1"/>
      <c r="R1617" s="21"/>
      <c r="S1617" s="7" t="str">
        <f>Tabela813[[#This Row],[NR]]&amp;" - "&amp;Tabela813[[#This Row],[Especificação]]</f>
        <v>2.4.1.1.50.4.0.00 - Transferências de Recursos do Bloco de Manutenção das Ações e Serviços Públicos de Saúde - Assistência Farmacêutica</v>
      </c>
      <c r="T1617" s="7" t="str">
        <f>Tabela813[[#This Row],[NR]]&amp;" - "&amp;Tabela813[[#This Row],[Especificação]]</f>
        <v>2.4.1.1.50.4.0.00 - Transferências de Recursos do Bloco de Manutenção das Ações e Serviços Públicos de Saúde - Assistência Farmacêutica</v>
      </c>
      <c r="U1617" s="7" t="str">
        <f>Tabela813[[#This Row],[NR]]&amp; " - "&amp;Tabela813[[#This Row],[Especificação]]</f>
        <v>2.4.1.1.50.4.0.00 - Transferências de Recursos do Bloco de Manutenção das Ações e Serviços Públicos de Saúde - Assistência Farmacêutica</v>
      </c>
    </row>
    <row r="1618" spans="1:21" ht="45" x14ac:dyDescent="0.25">
      <c r="A1618" s="84"/>
      <c r="B1618" s="73"/>
      <c r="C1618" s="26" t="s">
        <v>1567</v>
      </c>
      <c r="D1618" s="26" t="s">
        <v>1568</v>
      </c>
      <c r="E1618" s="26" t="s">
        <v>1558</v>
      </c>
      <c r="F1618" s="26" t="s">
        <v>1558</v>
      </c>
      <c r="G1618" s="26" t="s">
        <v>1591</v>
      </c>
      <c r="H1618" s="26" t="s">
        <v>1568</v>
      </c>
      <c r="I1618" s="26" t="s">
        <v>1558</v>
      </c>
      <c r="J1618" s="26" t="s">
        <v>1564</v>
      </c>
      <c r="K1618" s="21" t="str">
        <f>IF(Tabela813[[#This Row],[C]]&lt;&gt;"",IF(Tabela813[[#This Row],[RED]]&lt;&gt;"",(Tabela813[[#This Row],[RED]] &amp; "."),"") &amp; CONCATENATE(Tabela813[[#This Row],[C]],".",Tabela813[[#This Row],[O]],".",Tabela813[[#This Row],[E]],".",Tabela813[[#This Row],[D1]],".",Tabela813[[#This Row],[D2]],".",Tabela813[[#This Row],[D3]],".",Tabela813[[#This Row],[T]],".",Tabela813[[#This Row],[D4]]),"")</f>
        <v>2.4.1.1.50.4.1.00</v>
      </c>
      <c r="L1618" s="27" t="s">
        <v>3827</v>
      </c>
      <c r="M1618" s="21" t="str">
        <f t="shared" si="25"/>
        <v>S</v>
      </c>
      <c r="N1618" s="21">
        <f>IF(VALUE(Tabela813[[#This Row],[RED]]) &gt; 0,1,0) + IF(VALUE(J1618)&gt;0,8,IF(VALUE(I1618)&gt;0,7,IF(VALUE(H1618)&gt;0,6,IF(VALUE(G1618)&gt;0,5,IF(VALUE(F1618)&gt;0,4,IF(VALUE(E1618)&gt;0,3,IF(VALUE(D1618)&gt;0,2,1)))))))</f>
        <v>7</v>
      </c>
      <c r="O1618" s="26" t="s">
        <v>55</v>
      </c>
      <c r="P1618" s="1" t="s">
        <v>706</v>
      </c>
      <c r="Q1618" s="1"/>
      <c r="R1618" s="21"/>
      <c r="S1618" s="7" t="str">
        <f>Tabela813[[#This Row],[NR]]&amp;" - "&amp;Tabela813[[#This Row],[Especificação]]</f>
        <v>2.4.1.1.50.4.1.00 - Transferências de Recursos do Bloco de Manutenção das Ações e Serviços Públicos de Saúde - Assistência Farmacêutica - Principal</v>
      </c>
      <c r="T1618" s="7" t="str">
        <f>Tabela813[[#This Row],[NR]]&amp;" - "&amp;Tabela813[[#This Row],[Especificação]]</f>
        <v>2.4.1.1.50.4.1.00 - Transferências de Recursos do Bloco de Manutenção das Ações e Serviços Públicos de Saúde - Assistência Farmacêutica - Principal</v>
      </c>
      <c r="U1618" s="7" t="str">
        <f>Tabela813[[#This Row],[NR]]&amp; " - "&amp;Tabela813[[#This Row],[Especificação]]</f>
        <v>2.4.1.1.50.4.1.00 - Transferências de Recursos do Bloco de Manutenção das Ações e Serviços Públicos de Saúde - Assistência Farmacêutica - Principal</v>
      </c>
    </row>
    <row r="1619" spans="1:21" ht="45" x14ac:dyDescent="0.25">
      <c r="A1619" s="84"/>
      <c r="B1619" s="73"/>
      <c r="C1619" s="26" t="s">
        <v>1567</v>
      </c>
      <c r="D1619" s="26" t="s">
        <v>1568</v>
      </c>
      <c r="E1619" s="26" t="s">
        <v>1558</v>
      </c>
      <c r="F1619" s="26" t="s">
        <v>1558</v>
      </c>
      <c r="G1619" s="26" t="s">
        <v>1591</v>
      </c>
      <c r="H1619" s="26" t="s">
        <v>1568</v>
      </c>
      <c r="I1619" s="26" t="s">
        <v>1558</v>
      </c>
      <c r="J1619" s="26" t="s">
        <v>1560</v>
      </c>
      <c r="K1619" s="21" t="str">
        <f>IF(Tabela813[[#This Row],[C]]&lt;&gt;"",IF(Tabela813[[#This Row],[RED]]&lt;&gt;"",(Tabela813[[#This Row],[RED]] &amp; "."),"") &amp; CONCATENATE(Tabela813[[#This Row],[C]],".",Tabela813[[#This Row],[O]],".",Tabela813[[#This Row],[E]],".",Tabela813[[#This Row],[D1]],".",Tabela813[[#This Row],[D2]],".",Tabela813[[#This Row],[D3]],".",Tabela813[[#This Row],[T]],".",Tabela813[[#This Row],[D4]]),"")</f>
        <v>2.4.1.1.50.4.1.01</v>
      </c>
      <c r="L1619" s="27" t="s">
        <v>3827</v>
      </c>
      <c r="M1619" s="21" t="str">
        <f t="shared" si="25"/>
        <v>A</v>
      </c>
      <c r="N1619" s="21">
        <f>IF(VALUE(Tabela813[[#This Row],[RED]]) &gt; 0,1,0) + IF(VALUE(J1619)&gt;0,8,IF(VALUE(I1619)&gt;0,7,IF(VALUE(H1619)&gt;0,6,IF(VALUE(G1619)&gt;0,5,IF(VALUE(F1619)&gt;0,4,IF(VALUE(E1619)&gt;0,3,IF(VALUE(D1619)&gt;0,2,1)))))))</f>
        <v>8</v>
      </c>
      <c r="O1619" s="26" t="s">
        <v>3165</v>
      </c>
      <c r="P1619" s="1" t="s">
        <v>706</v>
      </c>
      <c r="Q1619" s="1"/>
      <c r="R1619" s="21"/>
      <c r="S1619" s="7" t="str">
        <f>Tabela813[[#This Row],[NR]]&amp;" - "&amp;Tabela813[[#This Row],[Especificação]]</f>
        <v>2.4.1.1.50.4.1.01 - Transferências de Recursos do Bloco de Manutenção das Ações e Serviços Públicos de Saúde - Assistência Farmacêutica - Principal</v>
      </c>
      <c r="T1619" s="7" t="str">
        <f>Tabela813[[#This Row],[NR]]&amp;" - "&amp;Tabela813[[#This Row],[Especificação]]</f>
        <v>2.4.1.1.50.4.1.01 - Transferências de Recursos do Bloco de Manutenção das Ações e Serviços Públicos de Saúde - Assistência Farmacêutica - Principal</v>
      </c>
      <c r="U1619" s="7" t="str">
        <f>Tabela813[[#This Row],[NR]]&amp; " - "&amp;Tabela813[[#This Row],[Especificação]]</f>
        <v>2.4.1.1.50.4.1.01 - Transferências de Recursos do Bloco de Manutenção das Ações e Serviços Públicos de Saúde - Assistência Farmacêutica - Principal</v>
      </c>
    </row>
    <row r="1620" spans="1:21" ht="45" x14ac:dyDescent="0.25">
      <c r="A1620" s="84"/>
      <c r="B1620" s="73"/>
      <c r="C1620" s="26" t="s">
        <v>1567</v>
      </c>
      <c r="D1620" s="26" t="s">
        <v>1568</v>
      </c>
      <c r="E1620" s="26" t="s">
        <v>1558</v>
      </c>
      <c r="F1620" s="26" t="s">
        <v>1558</v>
      </c>
      <c r="G1620" s="26" t="s">
        <v>1591</v>
      </c>
      <c r="H1620" s="26" t="s">
        <v>1568</v>
      </c>
      <c r="I1620" s="26" t="s">
        <v>1558</v>
      </c>
      <c r="J1620" s="26" t="s">
        <v>1562</v>
      </c>
      <c r="K1620" s="21" t="str">
        <f>IF(Tabela813[[#This Row],[C]]&lt;&gt;"",IF(Tabela813[[#This Row],[RED]]&lt;&gt;"",(Tabela813[[#This Row],[RED]] &amp; "."),"") &amp; CONCATENATE(Tabela813[[#This Row],[C]],".",Tabela813[[#This Row],[O]],".",Tabela813[[#This Row],[E]],".",Tabela813[[#This Row],[D1]],".",Tabela813[[#This Row],[D2]],".",Tabela813[[#This Row],[D3]],".",Tabela813[[#This Row],[T]],".",Tabela813[[#This Row],[D4]]),"")</f>
        <v>2.4.1.1.50.4.1.02</v>
      </c>
      <c r="L1620" s="27" t="s">
        <v>3949</v>
      </c>
      <c r="M1620" s="21" t="str">
        <f t="shared" si="25"/>
        <v>A</v>
      </c>
      <c r="N1620" s="21">
        <f>IF(VALUE(Tabela813[[#This Row],[RED]]) &gt; 0,1,0) + IF(VALUE(J1620)&gt;0,8,IF(VALUE(I1620)&gt;0,7,IF(VALUE(H1620)&gt;0,6,IF(VALUE(G1620)&gt;0,5,IF(VALUE(F1620)&gt;0,4,IF(VALUE(E1620)&gt;0,3,IF(VALUE(D1620)&gt;0,2,1)))))))</f>
        <v>8</v>
      </c>
      <c r="O1620" s="26" t="s">
        <v>3165</v>
      </c>
      <c r="P1620" s="1" t="s">
        <v>4247</v>
      </c>
      <c r="Q1620" s="1"/>
      <c r="R1620" s="21"/>
      <c r="S1620" s="7" t="str">
        <f>Tabela813[[#This Row],[NR]]&amp;" - "&amp;Tabela813[[#This Row],[Especificação]]</f>
        <v>2.4.1.1.50.4.1.02 - Transferências de Recursos do Bloco de Manutenção das Ações e Serviços Públicos de Saúde - Assistência Farmacêutica - Transferências da União Decorrentes de Emendas Parlamentares Individuais - Finalidade Definida</v>
      </c>
      <c r="T1620" s="7" t="str">
        <f>Tabela813[[#This Row],[NR]]&amp;" - "&amp;Tabela813[[#This Row],[Especificação]]</f>
        <v>2.4.1.1.50.4.1.02 - Transferências de Recursos do Bloco de Manutenção das Ações e Serviços Públicos de Saúde - Assistência Farmacêutica - Transferências da União Decorrentes de Emendas Parlamentares Individuais - Finalidade Definida</v>
      </c>
      <c r="U1620" s="7" t="str">
        <f>Tabela813[[#This Row],[NR]]&amp; " - "&amp;Tabela813[[#This Row],[Especificação]]</f>
        <v>2.4.1.1.50.4.1.02 - Transferências de Recursos do Bloco de Manutenção das Ações e Serviços Públicos de Saúde - Assistência Farmacêutica - Transferências da União Decorrentes de Emendas Parlamentares Individuais - Finalidade Definida</v>
      </c>
    </row>
    <row r="1621" spans="1:21" ht="45" x14ac:dyDescent="0.25">
      <c r="A1621" s="84"/>
      <c r="B1621" s="73"/>
      <c r="C1621" s="26" t="s">
        <v>1567</v>
      </c>
      <c r="D1621" s="26" t="s">
        <v>1568</v>
      </c>
      <c r="E1621" s="26" t="s">
        <v>1558</v>
      </c>
      <c r="F1621" s="26" t="s">
        <v>1558</v>
      </c>
      <c r="G1621" s="26" t="s">
        <v>1591</v>
      </c>
      <c r="H1621" s="26" t="s">
        <v>1568</v>
      </c>
      <c r="I1621" s="26" t="s">
        <v>1558</v>
      </c>
      <c r="J1621" s="26" t="s">
        <v>1571</v>
      </c>
      <c r="K1621" s="21" t="str">
        <f>IF(Tabela813[[#This Row],[C]]&lt;&gt;"",IF(Tabela813[[#This Row],[RED]]&lt;&gt;"",(Tabela813[[#This Row],[RED]] &amp; "."),"") &amp; CONCATENATE(Tabela813[[#This Row],[C]],".",Tabela813[[#This Row],[O]],".",Tabela813[[#This Row],[E]],".",Tabela813[[#This Row],[D1]],".",Tabela813[[#This Row],[D2]],".",Tabela813[[#This Row],[D3]],".",Tabela813[[#This Row],[T]],".",Tabela813[[#This Row],[D4]]),"")</f>
        <v>2.4.1.1.50.4.1.03</v>
      </c>
      <c r="L1621" s="27" t="s">
        <v>3950</v>
      </c>
      <c r="M1621" s="21" t="str">
        <f t="shared" si="25"/>
        <v>A</v>
      </c>
      <c r="N1621" s="21">
        <f>IF(VALUE(Tabela813[[#This Row],[RED]]) &gt; 0,1,0) + IF(VALUE(J1621)&gt;0,8,IF(VALUE(I1621)&gt;0,7,IF(VALUE(H1621)&gt;0,6,IF(VALUE(G1621)&gt;0,5,IF(VALUE(F1621)&gt;0,4,IF(VALUE(E1621)&gt;0,3,IF(VALUE(D1621)&gt;0,2,1)))))))</f>
        <v>8</v>
      </c>
      <c r="O1621" s="26" t="s">
        <v>3165</v>
      </c>
      <c r="P1621" s="1" t="s">
        <v>4246</v>
      </c>
      <c r="Q1621" s="1"/>
      <c r="R1621" s="21"/>
      <c r="S1621" s="7" t="str">
        <f>Tabela813[[#This Row],[NR]]&amp;" - "&amp;Tabela813[[#This Row],[Especificação]]</f>
        <v>2.4.1.1.50.4.1.03 - Transferências de Recursos do Bloco de Manutenção das Ações e Serviços Públicos de Saúde - Assistência Farmacêutica - Transferências da União Decorrentes de Emendas Parlamentares de Bancada</v>
      </c>
      <c r="T1621" s="7" t="str">
        <f>Tabela813[[#This Row],[NR]]&amp;" - "&amp;Tabela813[[#This Row],[Especificação]]</f>
        <v>2.4.1.1.50.4.1.03 - Transferências de Recursos do Bloco de Manutenção das Ações e Serviços Públicos de Saúde - Assistência Farmacêutica - Transferências da União Decorrentes de Emendas Parlamentares de Bancada</v>
      </c>
      <c r="U1621" s="7" t="str">
        <f>Tabela813[[#This Row],[NR]]&amp; " - "&amp;Tabela813[[#This Row],[Especificação]]</f>
        <v>2.4.1.1.50.4.1.03 - Transferências de Recursos do Bloco de Manutenção das Ações e Serviços Públicos de Saúde - Assistência Farmacêutica - Transferências da União Decorrentes de Emendas Parlamentares de Bancada</v>
      </c>
    </row>
    <row r="1622" spans="1:21" ht="45" x14ac:dyDescent="0.25">
      <c r="A1622" s="84"/>
      <c r="B1622" s="73"/>
      <c r="C1622" s="26" t="s">
        <v>1567</v>
      </c>
      <c r="D1622" s="26" t="s">
        <v>1568</v>
      </c>
      <c r="E1622" s="26" t="s">
        <v>1558</v>
      </c>
      <c r="F1622" s="26" t="s">
        <v>1558</v>
      </c>
      <c r="G1622" s="26" t="s">
        <v>1591</v>
      </c>
      <c r="H1622" s="26" t="s">
        <v>1569</v>
      </c>
      <c r="I1622" s="26" t="s">
        <v>1561</v>
      </c>
      <c r="J1622" s="26" t="s">
        <v>1564</v>
      </c>
      <c r="K1622" s="21" t="str">
        <f>IF(Tabela813[[#This Row],[C]]&lt;&gt;"",IF(Tabela813[[#This Row],[RED]]&lt;&gt;"",(Tabela813[[#This Row],[RED]] &amp; "."),"") &amp; CONCATENATE(Tabela813[[#This Row],[C]],".",Tabela813[[#This Row],[O]],".",Tabela813[[#This Row],[E]],".",Tabela813[[#This Row],[D1]],".",Tabela813[[#This Row],[D2]],".",Tabela813[[#This Row],[D3]],".",Tabela813[[#This Row],[T]],".",Tabela813[[#This Row],[D4]]),"")</f>
        <v>2.4.1.1.50.5.0.00</v>
      </c>
      <c r="L1622" s="27" t="s">
        <v>6665</v>
      </c>
      <c r="M1622" s="21" t="str">
        <f t="shared" si="25"/>
        <v>S</v>
      </c>
      <c r="N1622" s="21">
        <f>IF(VALUE(Tabela813[[#This Row],[RED]]) &gt; 0,1,0) + IF(VALUE(J1622)&gt;0,8,IF(VALUE(I1622)&gt;0,7,IF(VALUE(H1622)&gt;0,6,IF(VALUE(G1622)&gt;0,5,IF(VALUE(F1622)&gt;0,4,IF(VALUE(E1622)&gt;0,3,IF(VALUE(D1622)&gt;0,2,1)))))))</f>
        <v>6</v>
      </c>
      <c r="O1622" s="26" t="s">
        <v>55</v>
      </c>
      <c r="P1622" s="59" t="s">
        <v>707</v>
      </c>
      <c r="Q1622" s="1"/>
      <c r="R1622" s="21"/>
      <c r="S1622" s="7" t="str">
        <f>Tabela813[[#This Row],[NR]]&amp;" - "&amp;Tabela813[[#This Row],[Especificação]]</f>
        <v>2.4.1.1.50.5.0.00 - Transferências de Recursos do Bloco de Manutenção das Ações e Serviços Públicos de Saúde - Gestão do SUS</v>
      </c>
      <c r="T1622" s="7" t="str">
        <f>Tabela813[[#This Row],[NR]]&amp;" - "&amp;Tabela813[[#This Row],[Especificação]]</f>
        <v>2.4.1.1.50.5.0.00 - Transferências de Recursos do Bloco de Manutenção das Ações e Serviços Públicos de Saúde - Gestão do SUS</v>
      </c>
      <c r="U1622" s="7" t="str">
        <f>Tabela813[[#This Row],[NR]]&amp; " - "&amp;Tabela813[[#This Row],[Especificação]]</f>
        <v>2.4.1.1.50.5.0.00 - Transferências de Recursos do Bloco de Manutenção das Ações e Serviços Públicos de Saúde - Gestão do SUS</v>
      </c>
    </row>
    <row r="1623" spans="1:21" ht="45" x14ac:dyDescent="0.25">
      <c r="A1623" s="84"/>
      <c r="B1623" s="73"/>
      <c r="C1623" s="26" t="s">
        <v>1567</v>
      </c>
      <c r="D1623" s="26" t="s">
        <v>1568</v>
      </c>
      <c r="E1623" s="26" t="s">
        <v>1558</v>
      </c>
      <c r="F1623" s="26" t="s">
        <v>1558</v>
      </c>
      <c r="G1623" s="26" t="s">
        <v>1591</v>
      </c>
      <c r="H1623" s="26" t="s">
        <v>1569</v>
      </c>
      <c r="I1623" s="26" t="s">
        <v>1558</v>
      </c>
      <c r="J1623" s="26" t="s">
        <v>1564</v>
      </c>
      <c r="K1623" s="21" t="str">
        <f>IF(Tabela813[[#This Row],[C]]&lt;&gt;"",IF(Tabela813[[#This Row],[RED]]&lt;&gt;"",(Tabela813[[#This Row],[RED]] &amp; "."),"") &amp; CONCATENATE(Tabela813[[#This Row],[C]],".",Tabela813[[#This Row],[O]],".",Tabela813[[#This Row],[E]],".",Tabela813[[#This Row],[D1]],".",Tabela813[[#This Row],[D2]],".",Tabela813[[#This Row],[D3]],".",Tabela813[[#This Row],[T]],".",Tabela813[[#This Row],[D4]]),"")</f>
        <v>2.4.1.1.50.5.1.00</v>
      </c>
      <c r="L1623" s="27" t="s">
        <v>3830</v>
      </c>
      <c r="M1623" s="21" t="str">
        <f t="shared" si="25"/>
        <v>S</v>
      </c>
      <c r="N1623" s="21">
        <f>IF(VALUE(Tabela813[[#This Row],[RED]]) &gt; 0,1,0) + IF(VALUE(J1623)&gt;0,8,IF(VALUE(I1623)&gt;0,7,IF(VALUE(H1623)&gt;0,6,IF(VALUE(G1623)&gt;0,5,IF(VALUE(F1623)&gt;0,4,IF(VALUE(E1623)&gt;0,3,IF(VALUE(D1623)&gt;0,2,1)))))))</f>
        <v>7</v>
      </c>
      <c r="O1623" s="26" t="s">
        <v>55</v>
      </c>
      <c r="P1623" s="1" t="s">
        <v>707</v>
      </c>
      <c r="Q1623" s="1"/>
      <c r="R1623" s="21"/>
      <c r="S1623" s="7" t="str">
        <f>Tabela813[[#This Row],[NR]]&amp;" - "&amp;Tabela813[[#This Row],[Especificação]]</f>
        <v>2.4.1.1.50.5.1.00 - Transferências de Recursos do Bloco de Manutenção das Ações e Serviços Públicos de Saúde - Gestão do SUS - Principal</v>
      </c>
      <c r="T1623" s="7" t="str">
        <f>Tabela813[[#This Row],[NR]]&amp;" - "&amp;Tabela813[[#This Row],[Especificação]]</f>
        <v>2.4.1.1.50.5.1.00 - Transferências de Recursos do Bloco de Manutenção das Ações e Serviços Públicos de Saúde - Gestão do SUS - Principal</v>
      </c>
      <c r="U1623" s="7" t="str">
        <f>Tabela813[[#This Row],[NR]]&amp; " - "&amp;Tabela813[[#This Row],[Especificação]]</f>
        <v>2.4.1.1.50.5.1.00 - Transferências de Recursos do Bloco de Manutenção das Ações e Serviços Públicos de Saúde - Gestão do SUS - Principal</v>
      </c>
    </row>
    <row r="1624" spans="1:21" ht="45" x14ac:dyDescent="0.25">
      <c r="A1624" s="84"/>
      <c r="B1624" s="73"/>
      <c r="C1624" s="26" t="s">
        <v>1567</v>
      </c>
      <c r="D1624" s="26" t="s">
        <v>1568</v>
      </c>
      <c r="E1624" s="26" t="s">
        <v>1558</v>
      </c>
      <c r="F1624" s="26" t="s">
        <v>1558</v>
      </c>
      <c r="G1624" s="26" t="s">
        <v>1591</v>
      </c>
      <c r="H1624" s="26" t="s">
        <v>1569</v>
      </c>
      <c r="I1624" s="26" t="s">
        <v>1558</v>
      </c>
      <c r="J1624" s="26" t="s">
        <v>1560</v>
      </c>
      <c r="K1624" s="21" t="str">
        <f>IF(Tabela813[[#This Row],[C]]&lt;&gt;"",IF(Tabela813[[#This Row],[RED]]&lt;&gt;"",(Tabela813[[#This Row],[RED]] &amp; "."),"") &amp; CONCATENATE(Tabela813[[#This Row],[C]],".",Tabela813[[#This Row],[O]],".",Tabela813[[#This Row],[E]],".",Tabela813[[#This Row],[D1]],".",Tabela813[[#This Row],[D2]],".",Tabela813[[#This Row],[D3]],".",Tabela813[[#This Row],[T]],".",Tabela813[[#This Row],[D4]]),"")</f>
        <v>2.4.1.1.50.5.1.01</v>
      </c>
      <c r="L1624" s="27" t="s">
        <v>3830</v>
      </c>
      <c r="M1624" s="21" t="str">
        <f t="shared" si="25"/>
        <v>A</v>
      </c>
      <c r="N1624" s="21">
        <f>IF(VALUE(Tabela813[[#This Row],[RED]]) &gt; 0,1,0) + IF(VALUE(J1624)&gt;0,8,IF(VALUE(I1624)&gt;0,7,IF(VALUE(H1624)&gt;0,6,IF(VALUE(G1624)&gt;0,5,IF(VALUE(F1624)&gt;0,4,IF(VALUE(E1624)&gt;0,3,IF(VALUE(D1624)&gt;0,2,1)))))))</f>
        <v>8</v>
      </c>
      <c r="O1624" s="26" t="s">
        <v>3165</v>
      </c>
      <c r="P1624" s="1" t="s">
        <v>707</v>
      </c>
      <c r="Q1624" s="1"/>
      <c r="R1624" s="21"/>
      <c r="S1624" s="7" t="str">
        <f>Tabela813[[#This Row],[NR]]&amp;" - "&amp;Tabela813[[#This Row],[Especificação]]</f>
        <v>2.4.1.1.50.5.1.01 - Transferências de Recursos do Bloco de Manutenção das Ações e Serviços Públicos de Saúde - Gestão do SUS - Principal</v>
      </c>
      <c r="T1624" s="7" t="str">
        <f>Tabela813[[#This Row],[NR]]&amp;" - "&amp;Tabela813[[#This Row],[Especificação]]</f>
        <v>2.4.1.1.50.5.1.01 - Transferências de Recursos do Bloco de Manutenção das Ações e Serviços Públicos de Saúde - Gestão do SUS - Principal</v>
      </c>
      <c r="U1624" s="7" t="str">
        <f>Tabela813[[#This Row],[NR]]&amp; " - "&amp;Tabela813[[#This Row],[Especificação]]</f>
        <v>2.4.1.1.50.5.1.01 - Transferências de Recursos do Bloco de Manutenção das Ações e Serviços Públicos de Saúde - Gestão do SUS - Principal</v>
      </c>
    </row>
    <row r="1625" spans="1:21" ht="45" x14ac:dyDescent="0.25">
      <c r="A1625" s="84"/>
      <c r="B1625" s="73"/>
      <c r="C1625" s="26" t="s">
        <v>1567</v>
      </c>
      <c r="D1625" s="26" t="s">
        <v>1568</v>
      </c>
      <c r="E1625" s="26" t="s">
        <v>1558</v>
      </c>
      <c r="F1625" s="26" t="s">
        <v>1558</v>
      </c>
      <c r="G1625" s="26" t="s">
        <v>1591</v>
      </c>
      <c r="H1625" s="26" t="s">
        <v>1569</v>
      </c>
      <c r="I1625" s="26" t="s">
        <v>1558</v>
      </c>
      <c r="J1625" s="26" t="s">
        <v>1562</v>
      </c>
      <c r="K1625" s="21" t="str">
        <f>IF(Tabela813[[#This Row],[C]]&lt;&gt;"",IF(Tabela813[[#This Row],[RED]]&lt;&gt;"",(Tabela813[[#This Row],[RED]] &amp; "."),"") &amp; CONCATENATE(Tabela813[[#This Row],[C]],".",Tabela813[[#This Row],[O]],".",Tabela813[[#This Row],[E]],".",Tabela813[[#This Row],[D1]],".",Tabela813[[#This Row],[D2]],".",Tabela813[[#This Row],[D3]],".",Tabela813[[#This Row],[T]],".",Tabela813[[#This Row],[D4]]),"")</f>
        <v>2.4.1.1.50.5.1.02</v>
      </c>
      <c r="L1625" s="27" t="s">
        <v>3951</v>
      </c>
      <c r="M1625" s="21" t="str">
        <f t="shared" si="25"/>
        <v>A</v>
      </c>
      <c r="N1625" s="21">
        <f>IF(VALUE(Tabela813[[#This Row],[RED]]) &gt; 0,1,0) + IF(VALUE(J1625)&gt;0,8,IF(VALUE(I1625)&gt;0,7,IF(VALUE(H1625)&gt;0,6,IF(VALUE(G1625)&gt;0,5,IF(VALUE(F1625)&gt;0,4,IF(VALUE(E1625)&gt;0,3,IF(VALUE(D1625)&gt;0,2,1)))))))</f>
        <v>8</v>
      </c>
      <c r="O1625" s="26" t="s">
        <v>3165</v>
      </c>
      <c r="P1625" s="1" t="s">
        <v>4247</v>
      </c>
      <c r="Q1625" s="1"/>
      <c r="R1625" s="21"/>
      <c r="S1625" s="7" t="str">
        <f>Tabela813[[#This Row],[NR]]&amp;" - "&amp;Tabela813[[#This Row],[Especificação]]</f>
        <v>2.4.1.1.50.5.1.02 - Transferências de Recursos do Bloco de Manutenção das Ações e Serviços Públicos de Saúde - Gestão do SUS - Transferências da União Decorrentes de Emendas Parlamentares Individuais - Finalidade Definida</v>
      </c>
      <c r="T1625" s="7" t="str">
        <f>Tabela813[[#This Row],[NR]]&amp;" - "&amp;Tabela813[[#This Row],[Especificação]]</f>
        <v>2.4.1.1.50.5.1.02 - Transferências de Recursos do Bloco de Manutenção das Ações e Serviços Públicos de Saúde - Gestão do SUS - Transferências da União Decorrentes de Emendas Parlamentares Individuais - Finalidade Definida</v>
      </c>
      <c r="U1625" s="7" t="str">
        <f>Tabela813[[#This Row],[NR]]&amp; " - "&amp;Tabela813[[#This Row],[Especificação]]</f>
        <v>2.4.1.1.50.5.1.02 - Transferências de Recursos do Bloco de Manutenção das Ações e Serviços Públicos de Saúde - Gestão do SUS - Transferências da União Decorrentes de Emendas Parlamentares Individuais - Finalidade Definida</v>
      </c>
    </row>
    <row r="1626" spans="1:21" ht="45" x14ac:dyDescent="0.25">
      <c r="A1626" s="84"/>
      <c r="B1626" s="73"/>
      <c r="C1626" s="26" t="s">
        <v>1567</v>
      </c>
      <c r="D1626" s="26" t="s">
        <v>1568</v>
      </c>
      <c r="E1626" s="26" t="s">
        <v>1558</v>
      </c>
      <c r="F1626" s="26" t="s">
        <v>1558</v>
      </c>
      <c r="G1626" s="26" t="s">
        <v>1591</v>
      </c>
      <c r="H1626" s="26" t="s">
        <v>1569</v>
      </c>
      <c r="I1626" s="26" t="s">
        <v>1558</v>
      </c>
      <c r="J1626" s="26" t="s">
        <v>1571</v>
      </c>
      <c r="K1626" s="21" t="str">
        <f>IF(Tabela813[[#This Row],[C]]&lt;&gt;"",IF(Tabela813[[#This Row],[RED]]&lt;&gt;"",(Tabela813[[#This Row],[RED]] &amp; "."),"") &amp; CONCATENATE(Tabela813[[#This Row],[C]],".",Tabela813[[#This Row],[O]],".",Tabela813[[#This Row],[E]],".",Tabela813[[#This Row],[D1]],".",Tabela813[[#This Row],[D2]],".",Tabela813[[#This Row],[D3]],".",Tabela813[[#This Row],[T]],".",Tabela813[[#This Row],[D4]]),"")</f>
        <v>2.4.1.1.50.5.1.03</v>
      </c>
      <c r="L1626" s="27" t="s">
        <v>3952</v>
      </c>
      <c r="M1626" s="21" t="str">
        <f t="shared" si="25"/>
        <v>A</v>
      </c>
      <c r="N1626" s="21">
        <f>IF(VALUE(Tabela813[[#This Row],[RED]]) &gt; 0,1,0) + IF(VALUE(J1626)&gt;0,8,IF(VALUE(I1626)&gt;0,7,IF(VALUE(H1626)&gt;0,6,IF(VALUE(G1626)&gt;0,5,IF(VALUE(F1626)&gt;0,4,IF(VALUE(E1626)&gt;0,3,IF(VALUE(D1626)&gt;0,2,1)))))))</f>
        <v>8</v>
      </c>
      <c r="O1626" s="26" t="s">
        <v>3165</v>
      </c>
      <c r="P1626" s="1" t="s">
        <v>4246</v>
      </c>
      <c r="Q1626" s="1"/>
      <c r="R1626" s="21"/>
      <c r="S1626" s="7" t="str">
        <f>Tabela813[[#This Row],[NR]]&amp;" - "&amp;Tabela813[[#This Row],[Especificação]]</f>
        <v>2.4.1.1.50.5.1.03 - Transferências de Recursos do Bloco de Manutenção das Ações e Serviços Públicos de Saúde - Gestão do SUS - Transferências da União Decorrentes de Emendas Parlamentares de Bancada</v>
      </c>
      <c r="T1626" s="7" t="str">
        <f>Tabela813[[#This Row],[NR]]&amp;" - "&amp;Tabela813[[#This Row],[Especificação]]</f>
        <v>2.4.1.1.50.5.1.03 - Transferências de Recursos do Bloco de Manutenção das Ações e Serviços Públicos de Saúde - Gestão do SUS - Transferências da União Decorrentes de Emendas Parlamentares de Bancada</v>
      </c>
      <c r="U1626" s="7" t="str">
        <f>Tabela813[[#This Row],[NR]]&amp; " - "&amp;Tabela813[[#This Row],[Especificação]]</f>
        <v>2.4.1.1.50.5.1.03 - Transferências de Recursos do Bloco de Manutenção das Ações e Serviços Públicos de Saúde - Gestão do SUS - Transferências da União Decorrentes de Emendas Parlamentares de Bancada</v>
      </c>
    </row>
    <row r="1627" spans="1:21" ht="45" x14ac:dyDescent="0.25">
      <c r="A1627" s="84"/>
      <c r="B1627" s="73"/>
      <c r="C1627" s="26" t="s">
        <v>1567</v>
      </c>
      <c r="D1627" s="26" t="s">
        <v>1568</v>
      </c>
      <c r="E1627" s="26" t="s">
        <v>1558</v>
      </c>
      <c r="F1627" s="26" t="s">
        <v>1558</v>
      </c>
      <c r="G1627" s="26" t="s">
        <v>1591</v>
      </c>
      <c r="H1627" s="26" t="s">
        <v>1570</v>
      </c>
      <c r="I1627" s="26" t="s">
        <v>1561</v>
      </c>
      <c r="J1627" s="26" t="s">
        <v>1564</v>
      </c>
      <c r="K1627" s="21" t="str">
        <f>IF(Tabela813[[#This Row],[C]]&lt;&gt;"",IF(Tabela813[[#This Row],[RED]]&lt;&gt;"",(Tabela813[[#This Row],[RED]] &amp; "."),"") &amp; CONCATENATE(Tabela813[[#This Row],[C]],".",Tabela813[[#This Row],[O]],".",Tabela813[[#This Row],[E]],".",Tabela813[[#This Row],[D1]],".",Tabela813[[#This Row],[D2]],".",Tabela813[[#This Row],[D3]],".",Tabela813[[#This Row],[T]],".",Tabela813[[#This Row],[D4]]),"")</f>
        <v>2.4.1.1.50.9.0.00</v>
      </c>
      <c r="L1627" s="27" t="s">
        <v>6666</v>
      </c>
      <c r="M1627" s="21" t="str">
        <f t="shared" si="25"/>
        <v>S</v>
      </c>
      <c r="N1627" s="21">
        <f>IF(VALUE(Tabela813[[#This Row],[RED]]) &gt; 0,1,0) + IF(VALUE(J1627)&gt;0,8,IF(VALUE(I1627)&gt;0,7,IF(VALUE(H1627)&gt;0,6,IF(VALUE(G1627)&gt;0,5,IF(VALUE(F1627)&gt;0,4,IF(VALUE(E1627)&gt;0,3,IF(VALUE(D1627)&gt;0,2,1)))))))</f>
        <v>6</v>
      </c>
      <c r="O1627" s="26" t="s">
        <v>55</v>
      </c>
      <c r="P1627" s="1" t="s">
        <v>708</v>
      </c>
      <c r="Q1627" s="1"/>
      <c r="R1627" s="21"/>
      <c r="S1627" s="7" t="str">
        <f>Tabela813[[#This Row],[NR]]&amp;" - "&amp;Tabela813[[#This Row],[Especificação]]</f>
        <v>2.4.1.1.50.9.0.00 - Transferências de Recursos do Bloco de Manutenção das Ações e Serviços Públicos de Saúde - Outros Programas</v>
      </c>
      <c r="T1627" s="7" t="str">
        <f>Tabela813[[#This Row],[NR]]&amp;" - "&amp;Tabela813[[#This Row],[Especificação]]</f>
        <v>2.4.1.1.50.9.0.00 - Transferências de Recursos do Bloco de Manutenção das Ações e Serviços Públicos de Saúde - Outros Programas</v>
      </c>
      <c r="U1627" s="7" t="str">
        <f>Tabela813[[#This Row],[NR]]&amp; " - "&amp;Tabela813[[#This Row],[Especificação]]</f>
        <v>2.4.1.1.50.9.0.00 - Transferências de Recursos do Bloco de Manutenção das Ações e Serviços Públicos de Saúde - Outros Programas</v>
      </c>
    </row>
    <row r="1628" spans="1:21" ht="45" x14ac:dyDescent="0.25">
      <c r="A1628" s="84"/>
      <c r="B1628" s="73"/>
      <c r="C1628" s="26" t="s">
        <v>1567</v>
      </c>
      <c r="D1628" s="26" t="s">
        <v>1568</v>
      </c>
      <c r="E1628" s="26" t="s">
        <v>1558</v>
      </c>
      <c r="F1628" s="26" t="s">
        <v>1558</v>
      </c>
      <c r="G1628" s="26" t="s">
        <v>1591</v>
      </c>
      <c r="H1628" s="26" t="s">
        <v>1570</v>
      </c>
      <c r="I1628" s="26" t="s">
        <v>1558</v>
      </c>
      <c r="J1628" s="26" t="s">
        <v>1564</v>
      </c>
      <c r="K1628" s="21" t="str">
        <f>IF(Tabela813[[#This Row],[C]]&lt;&gt;"",IF(Tabela813[[#This Row],[RED]]&lt;&gt;"",(Tabela813[[#This Row],[RED]] &amp; "."),"") &amp; CONCATENATE(Tabela813[[#This Row],[C]],".",Tabela813[[#This Row],[O]],".",Tabela813[[#This Row],[E]],".",Tabela813[[#This Row],[D1]],".",Tabela813[[#This Row],[D2]],".",Tabela813[[#This Row],[D3]],".",Tabela813[[#This Row],[T]],".",Tabela813[[#This Row],[D4]]),"")</f>
        <v>2.4.1.1.50.9.1.00</v>
      </c>
      <c r="L1628" s="27" t="s">
        <v>3833</v>
      </c>
      <c r="M1628" s="21" t="str">
        <f t="shared" si="25"/>
        <v>S</v>
      </c>
      <c r="N1628" s="21">
        <f>IF(VALUE(Tabela813[[#This Row],[RED]]) &gt; 0,1,0) + IF(VALUE(J1628)&gt;0,8,IF(VALUE(I1628)&gt;0,7,IF(VALUE(H1628)&gt;0,6,IF(VALUE(G1628)&gt;0,5,IF(VALUE(F1628)&gt;0,4,IF(VALUE(E1628)&gt;0,3,IF(VALUE(D1628)&gt;0,2,1)))))))</f>
        <v>7</v>
      </c>
      <c r="O1628" s="26" t="s">
        <v>55</v>
      </c>
      <c r="P1628" s="1" t="s">
        <v>708</v>
      </c>
      <c r="Q1628" s="1"/>
      <c r="R1628" s="21"/>
      <c r="S1628" s="7" t="str">
        <f>Tabela813[[#This Row],[NR]]&amp;" - "&amp;Tabela813[[#This Row],[Especificação]]</f>
        <v>2.4.1.1.50.9.1.00 - Transferências de Recursos do Bloco de Manutenção das Ações e Serviços Públicos de Saúde - Outros Programas - Principal</v>
      </c>
      <c r="T1628" s="7" t="str">
        <f>Tabela813[[#This Row],[NR]]&amp;" - "&amp;Tabela813[[#This Row],[Especificação]]</f>
        <v>2.4.1.1.50.9.1.00 - Transferências de Recursos do Bloco de Manutenção das Ações e Serviços Públicos de Saúde - Outros Programas - Principal</v>
      </c>
      <c r="U1628" s="7" t="str">
        <f>Tabela813[[#This Row],[NR]]&amp; " - "&amp;Tabela813[[#This Row],[Especificação]]</f>
        <v>2.4.1.1.50.9.1.00 - Transferências de Recursos do Bloco de Manutenção das Ações e Serviços Públicos de Saúde - Outros Programas - Principal</v>
      </c>
    </row>
    <row r="1629" spans="1:21" ht="45" x14ac:dyDescent="0.25">
      <c r="A1629" s="84"/>
      <c r="B1629" s="73"/>
      <c r="C1629" s="26" t="s">
        <v>1567</v>
      </c>
      <c r="D1629" s="26" t="s">
        <v>1568</v>
      </c>
      <c r="E1629" s="26" t="s">
        <v>1558</v>
      </c>
      <c r="F1629" s="26" t="s">
        <v>1558</v>
      </c>
      <c r="G1629" s="26" t="s">
        <v>1591</v>
      </c>
      <c r="H1629" s="26" t="s">
        <v>1570</v>
      </c>
      <c r="I1629" s="26" t="s">
        <v>1558</v>
      </c>
      <c r="J1629" s="26" t="s">
        <v>1560</v>
      </c>
      <c r="K1629" s="21" t="str">
        <f>IF(Tabela813[[#This Row],[C]]&lt;&gt;"",IF(Tabela813[[#This Row],[RED]]&lt;&gt;"",(Tabela813[[#This Row],[RED]] &amp; "."),"") &amp; CONCATENATE(Tabela813[[#This Row],[C]],".",Tabela813[[#This Row],[O]],".",Tabela813[[#This Row],[E]],".",Tabela813[[#This Row],[D1]],".",Tabela813[[#This Row],[D2]],".",Tabela813[[#This Row],[D3]],".",Tabela813[[#This Row],[T]],".",Tabela813[[#This Row],[D4]]),"")</f>
        <v>2.4.1.1.50.9.1.01</v>
      </c>
      <c r="L1629" s="27" t="s">
        <v>3833</v>
      </c>
      <c r="M1629" s="21" t="str">
        <f t="shared" si="25"/>
        <v>A</v>
      </c>
      <c r="N1629" s="21">
        <f>IF(VALUE(Tabela813[[#This Row],[RED]]) &gt; 0,1,0) + IF(VALUE(J1629)&gt;0,8,IF(VALUE(I1629)&gt;0,7,IF(VALUE(H1629)&gt;0,6,IF(VALUE(G1629)&gt;0,5,IF(VALUE(F1629)&gt;0,4,IF(VALUE(E1629)&gt;0,3,IF(VALUE(D1629)&gt;0,2,1)))))))</f>
        <v>8</v>
      </c>
      <c r="O1629" s="26" t="s">
        <v>3165</v>
      </c>
      <c r="P1629" s="1" t="s">
        <v>708</v>
      </c>
      <c r="Q1629" s="1"/>
      <c r="R1629" s="21"/>
      <c r="S1629" s="7" t="str">
        <f>Tabela813[[#This Row],[NR]]&amp;" - "&amp;Tabela813[[#This Row],[Especificação]]</f>
        <v>2.4.1.1.50.9.1.01 - Transferências de Recursos do Bloco de Manutenção das Ações e Serviços Públicos de Saúde - Outros Programas - Principal</v>
      </c>
      <c r="T1629" s="7" t="str">
        <f>Tabela813[[#This Row],[NR]]&amp;" - "&amp;Tabela813[[#This Row],[Especificação]]</f>
        <v>2.4.1.1.50.9.1.01 - Transferências de Recursos do Bloco de Manutenção das Ações e Serviços Públicos de Saúde - Outros Programas - Principal</v>
      </c>
      <c r="U1629" s="7" t="str">
        <f>Tabela813[[#This Row],[NR]]&amp; " - "&amp;Tabela813[[#This Row],[Especificação]]</f>
        <v>2.4.1.1.50.9.1.01 - Transferências de Recursos do Bloco de Manutenção das Ações e Serviços Públicos de Saúde - Outros Programas - Principal</v>
      </c>
    </row>
    <row r="1630" spans="1:21" ht="45" x14ac:dyDescent="0.25">
      <c r="A1630" s="84"/>
      <c r="B1630" s="73"/>
      <c r="C1630" s="26" t="s">
        <v>1567</v>
      </c>
      <c r="D1630" s="26" t="s">
        <v>1568</v>
      </c>
      <c r="E1630" s="26" t="s">
        <v>1558</v>
      </c>
      <c r="F1630" s="26" t="s">
        <v>1558</v>
      </c>
      <c r="G1630" s="26" t="s">
        <v>1591</v>
      </c>
      <c r="H1630" s="26" t="s">
        <v>1570</v>
      </c>
      <c r="I1630" s="26" t="s">
        <v>1558</v>
      </c>
      <c r="J1630" s="26" t="s">
        <v>1562</v>
      </c>
      <c r="K1630" s="21" t="str">
        <f>IF(Tabela813[[#This Row],[C]]&lt;&gt;"",IF(Tabela813[[#This Row],[RED]]&lt;&gt;"",(Tabela813[[#This Row],[RED]] &amp; "."),"") &amp; CONCATENATE(Tabela813[[#This Row],[C]],".",Tabela813[[#This Row],[O]],".",Tabela813[[#This Row],[E]],".",Tabela813[[#This Row],[D1]],".",Tabela813[[#This Row],[D2]],".",Tabela813[[#This Row],[D3]],".",Tabela813[[#This Row],[T]],".",Tabela813[[#This Row],[D4]]),"")</f>
        <v>2.4.1.1.50.9.1.02</v>
      </c>
      <c r="L1630" s="27" t="s">
        <v>3953</v>
      </c>
      <c r="M1630" s="21" t="str">
        <f t="shared" si="25"/>
        <v>A</v>
      </c>
      <c r="N1630" s="21">
        <f>IF(VALUE(Tabela813[[#This Row],[RED]]) &gt; 0,1,0) + IF(VALUE(J1630)&gt;0,8,IF(VALUE(I1630)&gt;0,7,IF(VALUE(H1630)&gt;0,6,IF(VALUE(G1630)&gt;0,5,IF(VALUE(F1630)&gt;0,4,IF(VALUE(E1630)&gt;0,3,IF(VALUE(D1630)&gt;0,2,1)))))))</f>
        <v>8</v>
      </c>
      <c r="O1630" s="26" t="s">
        <v>3165</v>
      </c>
      <c r="P1630" s="1" t="s">
        <v>4247</v>
      </c>
      <c r="Q1630" s="1"/>
      <c r="R1630" s="21"/>
      <c r="S1630" s="7" t="str">
        <f>Tabela813[[#This Row],[NR]]&amp;" - "&amp;Tabela813[[#This Row],[Especificação]]</f>
        <v>2.4.1.1.50.9.1.02 - Transferências de Recursos do Bloco de Manutenção das Ações e Serviços Públicos de Saúde - Outros Programas - Transferências da União Decorrentes de Emendas Parlamentares Individuais - Finalidade Definida</v>
      </c>
      <c r="T1630" s="7" t="str">
        <f>Tabela813[[#This Row],[NR]]&amp;" - "&amp;Tabela813[[#This Row],[Especificação]]</f>
        <v>2.4.1.1.50.9.1.02 - Transferências de Recursos do Bloco de Manutenção das Ações e Serviços Públicos de Saúde - Outros Programas - Transferências da União Decorrentes de Emendas Parlamentares Individuais - Finalidade Definida</v>
      </c>
      <c r="U1630" s="7" t="str">
        <f>Tabela813[[#This Row],[NR]]&amp; " - "&amp;Tabela813[[#This Row],[Especificação]]</f>
        <v>2.4.1.1.50.9.1.02 - Transferências de Recursos do Bloco de Manutenção das Ações e Serviços Públicos de Saúde - Outros Programas - Transferências da União Decorrentes de Emendas Parlamentares Individuais - Finalidade Definida</v>
      </c>
    </row>
    <row r="1631" spans="1:21" ht="45" x14ac:dyDescent="0.25">
      <c r="A1631" s="84"/>
      <c r="B1631" s="73"/>
      <c r="C1631" s="26" t="s">
        <v>1567</v>
      </c>
      <c r="D1631" s="26" t="s">
        <v>1568</v>
      </c>
      <c r="E1631" s="26" t="s">
        <v>1558</v>
      </c>
      <c r="F1631" s="26" t="s">
        <v>1558</v>
      </c>
      <c r="G1631" s="26" t="s">
        <v>1591</v>
      </c>
      <c r="H1631" s="26" t="s">
        <v>1570</v>
      </c>
      <c r="I1631" s="26" t="s">
        <v>1558</v>
      </c>
      <c r="J1631" s="26" t="s">
        <v>1571</v>
      </c>
      <c r="K1631" s="21" t="str">
        <f>IF(Tabela813[[#This Row],[C]]&lt;&gt;"",IF(Tabela813[[#This Row],[RED]]&lt;&gt;"",(Tabela813[[#This Row],[RED]] &amp; "."),"") &amp; CONCATENATE(Tabela813[[#This Row],[C]],".",Tabela813[[#This Row],[O]],".",Tabela813[[#This Row],[E]],".",Tabela813[[#This Row],[D1]],".",Tabela813[[#This Row],[D2]],".",Tabela813[[#This Row],[D3]],".",Tabela813[[#This Row],[T]],".",Tabela813[[#This Row],[D4]]),"")</f>
        <v>2.4.1.1.50.9.1.03</v>
      </c>
      <c r="L1631" s="27" t="s">
        <v>3954</v>
      </c>
      <c r="M1631" s="21" t="str">
        <f t="shared" si="25"/>
        <v>A</v>
      </c>
      <c r="N1631" s="21">
        <f>IF(VALUE(Tabela813[[#This Row],[RED]]) &gt; 0,1,0) + IF(VALUE(J1631)&gt;0,8,IF(VALUE(I1631)&gt;0,7,IF(VALUE(H1631)&gt;0,6,IF(VALUE(G1631)&gt;0,5,IF(VALUE(F1631)&gt;0,4,IF(VALUE(E1631)&gt;0,3,IF(VALUE(D1631)&gt;0,2,1)))))))</f>
        <v>8</v>
      </c>
      <c r="O1631" s="26" t="s">
        <v>3165</v>
      </c>
      <c r="P1631" s="1" t="s">
        <v>4246</v>
      </c>
      <c r="Q1631" s="1"/>
      <c r="R1631" s="21"/>
      <c r="S1631" s="7" t="str">
        <f>Tabela813[[#This Row],[NR]]&amp;" - "&amp;Tabela813[[#This Row],[Especificação]]</f>
        <v>2.4.1.1.50.9.1.03 - Transferências de Recursos do Bloco de Manutenção das Ações e Serviços Públicos de Saúde - Outros Programas - Transferências da União Decorrentes de Emendas Parlamentares de Bancada</v>
      </c>
      <c r="T1631" s="7" t="str">
        <f>Tabela813[[#This Row],[NR]]&amp;" - "&amp;Tabela813[[#This Row],[Especificação]]</f>
        <v>2.4.1.1.50.9.1.03 - Transferências de Recursos do Bloco de Manutenção das Ações e Serviços Públicos de Saúde - Outros Programas - Transferências da União Decorrentes de Emendas Parlamentares de Bancada</v>
      </c>
      <c r="U1631" s="7" t="str">
        <f>Tabela813[[#This Row],[NR]]&amp; " - "&amp;Tabela813[[#This Row],[Especificação]]</f>
        <v>2.4.1.1.50.9.1.03 - Transferências de Recursos do Bloco de Manutenção das Ações e Serviços Públicos de Saúde - Outros Programas - Transferências da União Decorrentes de Emendas Parlamentares de Bancada</v>
      </c>
    </row>
    <row r="1632" spans="1:21" ht="45" x14ac:dyDescent="0.25">
      <c r="A1632" s="84"/>
      <c r="B1632" s="73"/>
      <c r="C1632" s="26" t="s">
        <v>1567</v>
      </c>
      <c r="D1632" s="26" t="s">
        <v>1568</v>
      </c>
      <c r="E1632" s="26" t="s">
        <v>1558</v>
      </c>
      <c r="F1632" s="26" t="s">
        <v>1558</v>
      </c>
      <c r="G1632" s="26" t="s">
        <v>1596</v>
      </c>
      <c r="H1632" s="26" t="s">
        <v>1561</v>
      </c>
      <c r="I1632" s="26" t="s">
        <v>1561</v>
      </c>
      <c r="J1632" s="26" t="s">
        <v>1564</v>
      </c>
      <c r="K1632" s="21" t="str">
        <f>IF(Tabela813[[#This Row],[C]]&lt;&gt;"",IF(Tabela813[[#This Row],[RED]]&lt;&gt;"",(Tabela813[[#This Row],[RED]] &amp; "."),"") &amp; CONCATENATE(Tabela813[[#This Row],[C]],".",Tabela813[[#This Row],[O]],".",Tabela813[[#This Row],[E]],".",Tabela813[[#This Row],[D1]],".",Tabela813[[#This Row],[D2]],".",Tabela813[[#This Row],[D3]],".",Tabela813[[#This Row],[T]],".",Tabela813[[#This Row],[D4]]),"")</f>
        <v>2.4.1.1.51.0.0.00</v>
      </c>
      <c r="L1632" s="27" t="s">
        <v>6767</v>
      </c>
      <c r="M1632" s="21" t="str">
        <f t="shared" si="25"/>
        <v>S</v>
      </c>
      <c r="N1632" s="21">
        <f>IF(VALUE(Tabela813[[#This Row],[RED]]) &gt; 0,1,0) + IF(VALUE(J1632)&gt;0,8,IF(VALUE(I1632)&gt;0,7,IF(VALUE(H1632)&gt;0,6,IF(VALUE(G1632)&gt;0,5,IF(VALUE(F1632)&gt;0,4,IF(VALUE(E1632)&gt;0,3,IF(VALUE(D1632)&gt;0,2,1)))))))</f>
        <v>5</v>
      </c>
      <c r="O1632" s="26" t="s">
        <v>55</v>
      </c>
      <c r="P1632" s="1" t="s">
        <v>711</v>
      </c>
      <c r="Q1632" s="1"/>
      <c r="R1632" s="21"/>
      <c r="S1632" s="7" t="str">
        <f>Tabela813[[#This Row],[NR]]&amp;" - "&amp;Tabela813[[#This Row],[Especificação]]</f>
        <v>2.4.1.1.51.0.0.00 - Transferências de Recursos do Sistema Único de Saúde - SUS - Fundo a Fundo - Bloco de Estruturação da Rede de Serviços Públicos de Saúde</v>
      </c>
      <c r="T1632" s="7" t="str">
        <f>Tabela813[[#This Row],[NR]]&amp;" - "&amp;Tabela813[[#This Row],[Especificação]]</f>
        <v>2.4.1.1.51.0.0.00 - Transferências de Recursos do Sistema Único de Saúde - SUS - Fundo a Fundo - Bloco de Estruturação da Rede de Serviços Públicos de Saúde</v>
      </c>
      <c r="U1632" s="7" t="str">
        <f>Tabela813[[#This Row],[NR]]&amp; " - "&amp;Tabela813[[#This Row],[Especificação]]</f>
        <v>2.4.1.1.51.0.0.00 - Transferências de Recursos do Sistema Único de Saúde - SUS - Fundo a Fundo - Bloco de Estruturação da Rede de Serviços Públicos de Saúde</v>
      </c>
    </row>
    <row r="1633" spans="1:21" ht="45" x14ac:dyDescent="0.25">
      <c r="A1633" s="84"/>
      <c r="B1633" s="73"/>
      <c r="C1633" s="26" t="s">
        <v>1567</v>
      </c>
      <c r="D1633" s="26" t="s">
        <v>1568</v>
      </c>
      <c r="E1633" s="26" t="s">
        <v>1558</v>
      </c>
      <c r="F1633" s="26" t="s">
        <v>1558</v>
      </c>
      <c r="G1633" s="26" t="s">
        <v>1596</v>
      </c>
      <c r="H1633" s="26" t="s">
        <v>1558</v>
      </c>
      <c r="I1633" s="26" t="s">
        <v>1561</v>
      </c>
      <c r="J1633" s="26" t="s">
        <v>1564</v>
      </c>
      <c r="K1633" s="21" t="str">
        <f>IF(Tabela813[[#This Row],[C]]&lt;&gt;"",IF(Tabela813[[#This Row],[RED]]&lt;&gt;"",(Tabela813[[#This Row],[RED]] &amp; "."),"") &amp; CONCATENATE(Tabela813[[#This Row],[C]],".",Tabela813[[#This Row],[O]],".",Tabela813[[#This Row],[E]],".",Tabela813[[#This Row],[D1]],".",Tabela813[[#This Row],[D2]],".",Tabela813[[#This Row],[D3]],".",Tabela813[[#This Row],[T]],".",Tabela813[[#This Row],[D4]]),"")</f>
        <v>2.4.1.1.51.1.0.00</v>
      </c>
      <c r="L1633" s="27" t="s">
        <v>368</v>
      </c>
      <c r="M1633" s="21" t="str">
        <f t="shared" si="25"/>
        <v>S</v>
      </c>
      <c r="N1633" s="21">
        <f>IF(VALUE(Tabela813[[#This Row],[RED]]) &gt; 0,1,0) + IF(VALUE(J1633)&gt;0,8,IF(VALUE(I1633)&gt;0,7,IF(VALUE(H1633)&gt;0,6,IF(VALUE(G1633)&gt;0,5,IF(VALUE(F1633)&gt;0,4,IF(VALUE(E1633)&gt;0,3,IF(VALUE(D1633)&gt;0,2,1)))))))</f>
        <v>6</v>
      </c>
      <c r="O1633" s="26" t="s">
        <v>55</v>
      </c>
      <c r="P1633" s="1" t="s">
        <v>712</v>
      </c>
      <c r="Q1633" s="1"/>
      <c r="R1633" s="21"/>
      <c r="S1633" s="7" t="str">
        <f>Tabela813[[#This Row],[NR]]&amp;" - "&amp;Tabela813[[#This Row],[Especificação]]</f>
        <v>2.4.1.1.51.1.0.00 - Transferências de Recursos do Bloco de Estruturação da Rede de Serviços Públicos de Saúde - Atenção Primária</v>
      </c>
      <c r="T1633" s="7" t="str">
        <f>Tabela813[[#This Row],[NR]]&amp;" - "&amp;Tabela813[[#This Row],[Especificação]]</f>
        <v>2.4.1.1.51.1.0.00 - Transferências de Recursos do Bloco de Estruturação da Rede de Serviços Públicos de Saúde - Atenção Primária</v>
      </c>
      <c r="U1633" s="7" t="str">
        <f>Tabela813[[#This Row],[NR]]&amp; " - "&amp;Tabela813[[#This Row],[Especificação]]</f>
        <v>2.4.1.1.51.1.0.00 - Transferências de Recursos do Bloco de Estruturação da Rede de Serviços Públicos de Saúde - Atenção Primária</v>
      </c>
    </row>
    <row r="1634" spans="1:21" ht="45" x14ac:dyDescent="0.25">
      <c r="A1634" s="84"/>
      <c r="B1634" s="73"/>
      <c r="C1634" s="26" t="s">
        <v>1567</v>
      </c>
      <c r="D1634" s="26" t="s">
        <v>1568</v>
      </c>
      <c r="E1634" s="26" t="s">
        <v>1558</v>
      </c>
      <c r="F1634" s="26" t="s">
        <v>1558</v>
      </c>
      <c r="G1634" s="26" t="s">
        <v>1596</v>
      </c>
      <c r="H1634" s="26" t="s">
        <v>1558</v>
      </c>
      <c r="I1634" s="26" t="s">
        <v>1558</v>
      </c>
      <c r="J1634" s="26" t="s">
        <v>1564</v>
      </c>
      <c r="K1634" s="21" t="str">
        <f>IF(Tabela813[[#This Row],[C]]&lt;&gt;"",IF(Tabela813[[#This Row],[RED]]&lt;&gt;"",(Tabela813[[#This Row],[RED]] &amp; "."),"") &amp; CONCATENATE(Tabela813[[#This Row],[C]],".",Tabela813[[#This Row],[O]],".",Tabela813[[#This Row],[E]],".",Tabela813[[#This Row],[D1]],".",Tabela813[[#This Row],[D2]],".",Tabela813[[#This Row],[D3]],".",Tabela813[[#This Row],[T]],".",Tabela813[[#This Row],[D4]]),"")</f>
        <v>2.4.1.1.51.1.1.00</v>
      </c>
      <c r="L1634" s="27" t="s">
        <v>1358</v>
      </c>
      <c r="M1634" s="21" t="str">
        <f t="shared" si="25"/>
        <v>S</v>
      </c>
      <c r="N1634" s="21">
        <f>IF(VALUE(Tabela813[[#This Row],[RED]]) &gt; 0,1,0) + IF(VALUE(J1634)&gt;0,8,IF(VALUE(I1634)&gt;0,7,IF(VALUE(H1634)&gt;0,6,IF(VALUE(G1634)&gt;0,5,IF(VALUE(F1634)&gt;0,4,IF(VALUE(E1634)&gt;0,3,IF(VALUE(D1634)&gt;0,2,1)))))))</f>
        <v>7</v>
      </c>
      <c r="O1634" s="26" t="s">
        <v>55</v>
      </c>
      <c r="P1634" s="1" t="s">
        <v>712</v>
      </c>
      <c r="Q1634" s="1"/>
      <c r="R1634" s="21"/>
      <c r="S1634" s="7" t="str">
        <f>Tabela813[[#This Row],[NR]]&amp;" - "&amp;Tabela813[[#This Row],[Especificação]]</f>
        <v>2.4.1.1.51.1.1.00 - Transferências de Recursos do Bloco de Estruturação da Rede de Serviços Públicos de Saúde - Atenção Primária - Principal</v>
      </c>
      <c r="T1634" s="7" t="str">
        <f>Tabela813[[#This Row],[NR]]&amp;" - "&amp;Tabela813[[#This Row],[Especificação]]</f>
        <v>2.4.1.1.51.1.1.00 - Transferências de Recursos do Bloco de Estruturação da Rede de Serviços Públicos de Saúde - Atenção Primária - Principal</v>
      </c>
      <c r="U1634" s="7" t="str">
        <f>Tabela813[[#This Row],[NR]]&amp; " - "&amp;Tabela813[[#This Row],[Especificação]]</f>
        <v>2.4.1.1.51.1.1.00 - Transferências de Recursos do Bloco de Estruturação da Rede de Serviços Públicos de Saúde - Atenção Primária - Principal</v>
      </c>
    </row>
    <row r="1635" spans="1:21" ht="45" x14ac:dyDescent="0.25">
      <c r="A1635" s="84"/>
      <c r="B1635" s="73"/>
      <c r="C1635" s="26" t="s">
        <v>1567</v>
      </c>
      <c r="D1635" s="26" t="s">
        <v>1568</v>
      </c>
      <c r="E1635" s="26" t="s">
        <v>1558</v>
      </c>
      <c r="F1635" s="26" t="s">
        <v>1558</v>
      </c>
      <c r="G1635" s="26" t="s">
        <v>1596</v>
      </c>
      <c r="H1635" s="26" t="s">
        <v>1558</v>
      </c>
      <c r="I1635" s="26" t="s">
        <v>1558</v>
      </c>
      <c r="J1635" s="26" t="s">
        <v>1560</v>
      </c>
      <c r="K1635" s="21" t="str">
        <f>IF(Tabela813[[#This Row],[C]]&lt;&gt;"",IF(Tabela813[[#This Row],[RED]]&lt;&gt;"",(Tabela813[[#This Row],[RED]] &amp; "."),"") &amp; CONCATENATE(Tabela813[[#This Row],[C]],".",Tabela813[[#This Row],[O]],".",Tabela813[[#This Row],[E]],".",Tabela813[[#This Row],[D1]],".",Tabela813[[#This Row],[D2]],".",Tabela813[[#This Row],[D3]],".",Tabela813[[#This Row],[T]],".",Tabela813[[#This Row],[D4]]),"")</f>
        <v>2.4.1.1.51.1.1.01</v>
      </c>
      <c r="L1635" s="27" t="s">
        <v>1358</v>
      </c>
      <c r="M1635" s="21" t="str">
        <f t="shared" si="25"/>
        <v>A</v>
      </c>
      <c r="N1635" s="21">
        <f>IF(VALUE(Tabela813[[#This Row],[RED]]) &gt; 0,1,0) + IF(VALUE(J1635)&gt;0,8,IF(VALUE(I1635)&gt;0,7,IF(VALUE(H1635)&gt;0,6,IF(VALUE(G1635)&gt;0,5,IF(VALUE(F1635)&gt;0,4,IF(VALUE(E1635)&gt;0,3,IF(VALUE(D1635)&gt;0,2,1)))))))</f>
        <v>8</v>
      </c>
      <c r="O1635" s="26" t="s">
        <v>3165</v>
      </c>
      <c r="P1635" s="1" t="s">
        <v>712</v>
      </c>
      <c r="Q1635" s="1"/>
      <c r="R1635" s="21"/>
      <c r="S1635" s="7" t="str">
        <f>Tabela813[[#This Row],[NR]]&amp;" - "&amp;Tabela813[[#This Row],[Especificação]]</f>
        <v>2.4.1.1.51.1.1.01 - Transferências de Recursos do Bloco de Estruturação da Rede de Serviços Públicos de Saúde - Atenção Primária - Principal</v>
      </c>
      <c r="T1635" s="7" t="str">
        <f>Tabela813[[#This Row],[NR]]&amp;" - "&amp;Tabela813[[#This Row],[Especificação]]</f>
        <v>2.4.1.1.51.1.1.01 - Transferências de Recursos do Bloco de Estruturação da Rede de Serviços Públicos de Saúde - Atenção Primária - Principal</v>
      </c>
      <c r="U1635" s="7" t="str">
        <f>Tabela813[[#This Row],[NR]]&amp; " - "&amp;Tabela813[[#This Row],[Especificação]]</f>
        <v>2.4.1.1.51.1.1.01 - Transferências de Recursos do Bloco de Estruturação da Rede de Serviços Públicos de Saúde - Atenção Primária - Principal</v>
      </c>
    </row>
    <row r="1636" spans="1:21" ht="45" x14ac:dyDescent="0.25">
      <c r="A1636" s="84"/>
      <c r="B1636" s="73"/>
      <c r="C1636" s="26" t="s">
        <v>1567</v>
      </c>
      <c r="D1636" s="26" t="s">
        <v>1568</v>
      </c>
      <c r="E1636" s="26" t="s">
        <v>1558</v>
      </c>
      <c r="F1636" s="26" t="s">
        <v>1558</v>
      </c>
      <c r="G1636" s="26" t="s">
        <v>1596</v>
      </c>
      <c r="H1636" s="26" t="s">
        <v>1558</v>
      </c>
      <c r="I1636" s="26" t="s">
        <v>1558</v>
      </c>
      <c r="J1636" s="26" t="s">
        <v>1562</v>
      </c>
      <c r="K1636" s="21" t="str">
        <f>IF(Tabela813[[#This Row],[C]]&lt;&gt;"",IF(Tabela813[[#This Row],[RED]]&lt;&gt;"",(Tabela813[[#This Row],[RED]] &amp; "."),"") &amp; CONCATENATE(Tabela813[[#This Row],[C]],".",Tabela813[[#This Row],[O]],".",Tabela813[[#This Row],[E]],".",Tabela813[[#This Row],[D1]],".",Tabela813[[#This Row],[D2]],".",Tabela813[[#This Row],[D3]],".",Tabela813[[#This Row],[T]],".",Tabela813[[#This Row],[D4]]),"")</f>
        <v>2.4.1.1.51.1.1.02</v>
      </c>
      <c r="L1636" s="27" t="s">
        <v>3955</v>
      </c>
      <c r="M1636" s="21" t="str">
        <f t="shared" si="25"/>
        <v>A</v>
      </c>
      <c r="N1636" s="21">
        <f>IF(VALUE(Tabela813[[#This Row],[RED]]) &gt; 0,1,0) + IF(VALUE(J1636)&gt;0,8,IF(VALUE(I1636)&gt;0,7,IF(VALUE(H1636)&gt;0,6,IF(VALUE(G1636)&gt;0,5,IF(VALUE(F1636)&gt;0,4,IF(VALUE(E1636)&gt;0,3,IF(VALUE(D1636)&gt;0,2,1)))))))</f>
        <v>8</v>
      </c>
      <c r="O1636" s="26" t="s">
        <v>3165</v>
      </c>
      <c r="P1636" s="1" t="s">
        <v>4247</v>
      </c>
      <c r="Q1636" s="1"/>
      <c r="R1636" s="21"/>
      <c r="S1636" s="7" t="str">
        <f>Tabela813[[#This Row],[NR]]&amp;" - "&amp;Tabela813[[#This Row],[Especificação]]</f>
        <v>2.4.1.1.51.1.1.02 - Transferências de Recursos do Bloco de Estruturação da Rede de Serviços Públicos de Saúde - Atenção Primária - Transferências da União Decorrentes de Emendas Parlamentares Individuais - Finalidade Definida</v>
      </c>
      <c r="T1636" s="7" t="str">
        <f>Tabela813[[#This Row],[NR]]&amp;" - "&amp;Tabela813[[#This Row],[Especificação]]</f>
        <v>2.4.1.1.51.1.1.02 - Transferências de Recursos do Bloco de Estruturação da Rede de Serviços Públicos de Saúde - Atenção Primária - Transferências da União Decorrentes de Emendas Parlamentares Individuais - Finalidade Definida</v>
      </c>
      <c r="U1636" s="7" t="str">
        <f>Tabela813[[#This Row],[NR]]&amp; " - "&amp;Tabela813[[#This Row],[Especificação]]</f>
        <v>2.4.1.1.51.1.1.02 - Transferências de Recursos do Bloco de Estruturação da Rede de Serviços Públicos de Saúde - Atenção Primária - Transferências da União Decorrentes de Emendas Parlamentares Individuais - Finalidade Definida</v>
      </c>
    </row>
    <row r="1637" spans="1:21" ht="45" x14ac:dyDescent="0.25">
      <c r="A1637" s="297"/>
      <c r="B1637" s="73"/>
      <c r="C1637" s="26" t="s">
        <v>1567</v>
      </c>
      <c r="D1637" s="26" t="s">
        <v>1568</v>
      </c>
      <c r="E1637" s="26" t="s">
        <v>1558</v>
      </c>
      <c r="F1637" s="26" t="s">
        <v>1558</v>
      </c>
      <c r="G1637" s="26" t="s">
        <v>1596</v>
      </c>
      <c r="H1637" s="26" t="s">
        <v>1558</v>
      </c>
      <c r="I1637" s="26" t="s">
        <v>1558</v>
      </c>
      <c r="J1637" s="26" t="s">
        <v>1571</v>
      </c>
      <c r="K1637" s="21" t="str">
        <f>IF(Tabela813[[#This Row],[C]]&lt;&gt;"",IF(Tabela813[[#This Row],[RED]]&lt;&gt;"",(Tabela813[[#This Row],[RED]] &amp; "."),"") &amp; CONCATENATE(Tabela813[[#This Row],[C]],".",Tabela813[[#This Row],[O]],".",Tabela813[[#This Row],[E]],".",Tabela813[[#This Row],[D1]],".",Tabela813[[#This Row],[D2]],".",Tabela813[[#This Row],[D3]],".",Tabela813[[#This Row],[T]],".",Tabela813[[#This Row],[D4]]),"")</f>
        <v>2.4.1.1.51.1.1.03</v>
      </c>
      <c r="L1637" s="27" t="s">
        <v>3956</v>
      </c>
      <c r="M1637" s="21" t="str">
        <f t="shared" si="25"/>
        <v>A</v>
      </c>
      <c r="N1637" s="21">
        <f>IF(VALUE(Tabela813[[#This Row],[RED]]) &gt; 0,1,0) + IF(VALUE(J1637)&gt;0,8,IF(VALUE(I1637)&gt;0,7,IF(VALUE(H1637)&gt;0,6,IF(VALUE(G1637)&gt;0,5,IF(VALUE(F1637)&gt;0,4,IF(VALUE(E1637)&gt;0,3,IF(VALUE(D1637)&gt;0,2,1)))))))</f>
        <v>8</v>
      </c>
      <c r="O1637" s="26" t="s">
        <v>3165</v>
      </c>
      <c r="P1637" s="57" t="s">
        <v>4246</v>
      </c>
      <c r="Q1637" s="1"/>
      <c r="R1637" s="21"/>
      <c r="S1637" s="7" t="str">
        <f>Tabela813[[#This Row],[NR]]&amp;" - "&amp;Tabela813[[#This Row],[Especificação]]</f>
        <v>2.4.1.1.51.1.1.03 - Transferências de Recursos do Bloco de Estruturação da Rede de Serviços Públicos de Saúde - Atenção Primária - Transferências da União Decorrentes de Emendas Parlamentares de Bancada</v>
      </c>
      <c r="T1637" s="7" t="str">
        <f>Tabela813[[#This Row],[NR]]&amp;" - "&amp;Tabela813[[#This Row],[Especificação]]</f>
        <v>2.4.1.1.51.1.1.03 - Transferências de Recursos do Bloco de Estruturação da Rede de Serviços Públicos de Saúde - Atenção Primária - Transferências da União Decorrentes de Emendas Parlamentares de Bancada</v>
      </c>
      <c r="U1637" s="7" t="str">
        <f>Tabela813[[#This Row],[NR]]&amp; " - "&amp;Tabela813[[#This Row],[Especificação]]</f>
        <v>2.4.1.1.51.1.1.03 - Transferências de Recursos do Bloco de Estruturação da Rede de Serviços Públicos de Saúde - Atenção Primária - Transferências da União Decorrentes de Emendas Parlamentares de Bancada</v>
      </c>
    </row>
    <row r="1638" spans="1:21" ht="45" x14ac:dyDescent="0.25">
      <c r="A1638" s="297"/>
      <c r="B1638" s="73"/>
      <c r="C1638" s="26" t="s">
        <v>1567</v>
      </c>
      <c r="D1638" s="26" t="s">
        <v>1568</v>
      </c>
      <c r="E1638" s="26" t="s">
        <v>1558</v>
      </c>
      <c r="F1638" s="26" t="s">
        <v>1558</v>
      </c>
      <c r="G1638" s="26" t="s">
        <v>1596</v>
      </c>
      <c r="H1638" s="26" t="s">
        <v>1567</v>
      </c>
      <c r="I1638" s="26" t="s">
        <v>1561</v>
      </c>
      <c r="J1638" s="26" t="s">
        <v>1564</v>
      </c>
      <c r="K1638" s="21" t="str">
        <f>IF(Tabela813[[#This Row],[C]]&lt;&gt;"",IF(Tabela813[[#This Row],[RED]]&lt;&gt;"",(Tabela813[[#This Row],[RED]] &amp; "."),"") &amp; CONCATENATE(Tabela813[[#This Row],[C]],".",Tabela813[[#This Row],[O]],".",Tabela813[[#This Row],[E]],".",Tabela813[[#This Row],[D1]],".",Tabela813[[#This Row],[D2]],".",Tabela813[[#This Row],[D3]],".",Tabela813[[#This Row],[T]],".",Tabela813[[#This Row],[D4]]),"")</f>
        <v>2.4.1.1.51.2.0.00</v>
      </c>
      <c r="L1638" s="27" t="s">
        <v>370</v>
      </c>
      <c r="M1638" s="21" t="str">
        <f t="shared" si="25"/>
        <v>S</v>
      </c>
      <c r="N1638" s="21">
        <f>IF(VALUE(Tabela813[[#This Row],[RED]]) &gt; 0,1,0) + IF(VALUE(J1638)&gt;0,8,IF(VALUE(I1638)&gt;0,7,IF(VALUE(H1638)&gt;0,6,IF(VALUE(G1638)&gt;0,5,IF(VALUE(F1638)&gt;0,4,IF(VALUE(E1638)&gt;0,3,IF(VALUE(D1638)&gt;0,2,1)))))))</f>
        <v>6</v>
      </c>
      <c r="O1638" s="26" t="s">
        <v>55</v>
      </c>
      <c r="P1638" s="57" t="s">
        <v>713</v>
      </c>
      <c r="Q1638" s="1"/>
      <c r="R1638" s="21"/>
      <c r="S1638" s="7" t="str">
        <f>Tabela813[[#This Row],[NR]]&amp;" - "&amp;Tabela813[[#This Row],[Especificação]]</f>
        <v>2.4.1.1.51.2.0.00 - Transferências de Recursos do Bloco de Estruturação da Rede de Serviços Públicos de Saúde - Atenção Especializada</v>
      </c>
      <c r="T1638" s="7" t="str">
        <f>Tabela813[[#This Row],[NR]]&amp;" - "&amp;Tabela813[[#This Row],[Especificação]]</f>
        <v>2.4.1.1.51.2.0.00 - Transferências de Recursos do Bloco de Estruturação da Rede de Serviços Públicos de Saúde - Atenção Especializada</v>
      </c>
      <c r="U1638" s="7" t="str">
        <f>Tabela813[[#This Row],[NR]]&amp; " - "&amp;Tabela813[[#This Row],[Especificação]]</f>
        <v>2.4.1.1.51.2.0.00 - Transferências de Recursos do Bloco de Estruturação da Rede de Serviços Públicos de Saúde - Atenção Especializada</v>
      </c>
    </row>
    <row r="1639" spans="1:21" ht="45" x14ac:dyDescent="0.25">
      <c r="A1639" s="85"/>
      <c r="B1639" s="73"/>
      <c r="C1639" s="26" t="s">
        <v>1567</v>
      </c>
      <c r="D1639" s="26" t="s">
        <v>1568</v>
      </c>
      <c r="E1639" s="26" t="s">
        <v>1558</v>
      </c>
      <c r="F1639" s="26" t="s">
        <v>1558</v>
      </c>
      <c r="G1639" s="26" t="s">
        <v>1596</v>
      </c>
      <c r="H1639" s="26" t="s">
        <v>1567</v>
      </c>
      <c r="I1639" s="26" t="s">
        <v>1558</v>
      </c>
      <c r="J1639" s="26" t="s">
        <v>1564</v>
      </c>
      <c r="K1639" s="21" t="str">
        <f>IF(Tabela813[[#This Row],[C]]&lt;&gt;"",IF(Tabela813[[#This Row],[RED]]&lt;&gt;"",(Tabela813[[#This Row],[RED]] &amp; "."),"") &amp; CONCATENATE(Tabela813[[#This Row],[C]],".",Tabela813[[#This Row],[O]],".",Tabela813[[#This Row],[E]],".",Tabela813[[#This Row],[D1]],".",Tabela813[[#This Row],[D2]],".",Tabela813[[#This Row],[D3]],".",Tabela813[[#This Row],[T]],".",Tabela813[[#This Row],[D4]]),"")</f>
        <v>2.4.1.1.51.2.1.00</v>
      </c>
      <c r="L1639" s="27" t="s">
        <v>1359</v>
      </c>
      <c r="M1639" s="21" t="str">
        <f t="shared" si="25"/>
        <v>S</v>
      </c>
      <c r="N1639" s="21">
        <f>IF(VALUE(Tabela813[[#This Row],[RED]]) &gt; 0,1,0) + IF(VALUE(J1639)&gt;0,8,IF(VALUE(I1639)&gt;0,7,IF(VALUE(H1639)&gt;0,6,IF(VALUE(G1639)&gt;0,5,IF(VALUE(F1639)&gt;0,4,IF(VALUE(E1639)&gt;0,3,IF(VALUE(D1639)&gt;0,2,1)))))))</f>
        <v>7</v>
      </c>
      <c r="O1639" s="26" t="s">
        <v>55</v>
      </c>
      <c r="P1639" s="1" t="s">
        <v>713</v>
      </c>
      <c r="Q1639" s="1"/>
      <c r="R1639" s="21"/>
      <c r="S1639" s="7" t="str">
        <f>Tabela813[[#This Row],[NR]]&amp;" - "&amp;Tabela813[[#This Row],[Especificação]]</f>
        <v>2.4.1.1.51.2.1.00 - Transferências de Recursos do Bloco de Estruturação da Rede de Serviços Públicos de Saúde - Atenção Especializada - Principal</v>
      </c>
      <c r="T1639" s="7" t="str">
        <f>Tabela813[[#This Row],[NR]]&amp;" - "&amp;Tabela813[[#This Row],[Especificação]]</f>
        <v>2.4.1.1.51.2.1.00 - Transferências de Recursos do Bloco de Estruturação da Rede de Serviços Públicos de Saúde - Atenção Especializada - Principal</v>
      </c>
      <c r="U1639" s="7" t="str">
        <f>Tabela813[[#This Row],[NR]]&amp; " - "&amp;Tabela813[[#This Row],[Especificação]]</f>
        <v>2.4.1.1.51.2.1.00 - Transferências de Recursos do Bloco de Estruturação da Rede de Serviços Públicos de Saúde - Atenção Especializada - Principal</v>
      </c>
    </row>
    <row r="1640" spans="1:21" ht="45" x14ac:dyDescent="0.25">
      <c r="A1640" s="85"/>
      <c r="B1640" s="73"/>
      <c r="C1640" s="26" t="s">
        <v>1567</v>
      </c>
      <c r="D1640" s="26" t="s">
        <v>1568</v>
      </c>
      <c r="E1640" s="26" t="s">
        <v>1558</v>
      </c>
      <c r="F1640" s="26" t="s">
        <v>1558</v>
      </c>
      <c r="G1640" s="26" t="s">
        <v>1596</v>
      </c>
      <c r="H1640" s="26" t="s">
        <v>1567</v>
      </c>
      <c r="I1640" s="26" t="s">
        <v>1558</v>
      </c>
      <c r="J1640" s="26" t="s">
        <v>1560</v>
      </c>
      <c r="K1640" s="21" t="str">
        <f>IF(Tabela813[[#This Row],[C]]&lt;&gt;"",IF(Tabela813[[#This Row],[RED]]&lt;&gt;"",(Tabela813[[#This Row],[RED]] &amp; "."),"") &amp; CONCATENATE(Tabela813[[#This Row],[C]],".",Tabela813[[#This Row],[O]],".",Tabela813[[#This Row],[E]],".",Tabela813[[#This Row],[D1]],".",Tabela813[[#This Row],[D2]],".",Tabela813[[#This Row],[D3]],".",Tabela813[[#This Row],[T]],".",Tabela813[[#This Row],[D4]]),"")</f>
        <v>2.4.1.1.51.2.1.01</v>
      </c>
      <c r="L1640" s="27" t="s">
        <v>1359</v>
      </c>
      <c r="M1640" s="21" t="str">
        <f t="shared" si="25"/>
        <v>A</v>
      </c>
      <c r="N1640" s="21">
        <f>IF(VALUE(Tabela813[[#This Row],[RED]]) &gt; 0,1,0) + IF(VALUE(J1640)&gt;0,8,IF(VALUE(I1640)&gt;0,7,IF(VALUE(H1640)&gt;0,6,IF(VALUE(G1640)&gt;0,5,IF(VALUE(F1640)&gt;0,4,IF(VALUE(E1640)&gt;0,3,IF(VALUE(D1640)&gt;0,2,1)))))))</f>
        <v>8</v>
      </c>
      <c r="O1640" s="26" t="s">
        <v>3165</v>
      </c>
      <c r="P1640" s="1" t="s">
        <v>713</v>
      </c>
      <c r="Q1640" s="1"/>
      <c r="R1640" s="21"/>
      <c r="S1640" s="7" t="str">
        <f>Tabela813[[#This Row],[NR]]&amp;" - "&amp;Tabela813[[#This Row],[Especificação]]</f>
        <v>2.4.1.1.51.2.1.01 - Transferências de Recursos do Bloco de Estruturação da Rede de Serviços Públicos de Saúde - Atenção Especializada - Principal</v>
      </c>
      <c r="T1640" s="7" t="str">
        <f>Tabela813[[#This Row],[NR]]&amp;" - "&amp;Tabela813[[#This Row],[Especificação]]</f>
        <v>2.4.1.1.51.2.1.01 - Transferências de Recursos do Bloco de Estruturação da Rede de Serviços Públicos de Saúde - Atenção Especializada - Principal</v>
      </c>
      <c r="U1640" s="7" t="str">
        <f>Tabela813[[#This Row],[NR]]&amp; " - "&amp;Tabela813[[#This Row],[Especificação]]</f>
        <v>2.4.1.1.51.2.1.01 - Transferências de Recursos do Bloco de Estruturação da Rede de Serviços Públicos de Saúde - Atenção Especializada - Principal</v>
      </c>
    </row>
    <row r="1641" spans="1:21" ht="45" x14ac:dyDescent="0.25">
      <c r="A1641" s="85"/>
      <c r="B1641" s="73"/>
      <c r="C1641" s="26" t="s">
        <v>1567</v>
      </c>
      <c r="D1641" s="26" t="s">
        <v>1568</v>
      </c>
      <c r="E1641" s="26" t="s">
        <v>1558</v>
      </c>
      <c r="F1641" s="26" t="s">
        <v>1558</v>
      </c>
      <c r="G1641" s="26" t="s">
        <v>1596</v>
      </c>
      <c r="H1641" s="26" t="s">
        <v>1567</v>
      </c>
      <c r="I1641" s="26" t="s">
        <v>1558</v>
      </c>
      <c r="J1641" s="26" t="s">
        <v>1562</v>
      </c>
      <c r="K1641" s="21" t="str">
        <f>IF(Tabela813[[#This Row],[C]]&lt;&gt;"",IF(Tabela813[[#This Row],[RED]]&lt;&gt;"",(Tabela813[[#This Row],[RED]] &amp; "."),"") &amp; CONCATENATE(Tabela813[[#This Row],[C]],".",Tabela813[[#This Row],[O]],".",Tabela813[[#This Row],[E]],".",Tabela813[[#This Row],[D1]],".",Tabela813[[#This Row],[D2]],".",Tabela813[[#This Row],[D3]],".",Tabela813[[#This Row],[T]],".",Tabela813[[#This Row],[D4]]),"")</f>
        <v>2.4.1.1.51.2.1.02</v>
      </c>
      <c r="L1641" s="27" t="s">
        <v>3957</v>
      </c>
      <c r="M1641" s="21" t="str">
        <f t="shared" si="25"/>
        <v>A</v>
      </c>
      <c r="N1641" s="21">
        <f>IF(VALUE(Tabela813[[#This Row],[RED]]) &gt; 0,1,0) + IF(VALUE(J1641)&gt;0,8,IF(VALUE(I1641)&gt;0,7,IF(VALUE(H1641)&gt;0,6,IF(VALUE(G1641)&gt;0,5,IF(VALUE(F1641)&gt;0,4,IF(VALUE(E1641)&gt;0,3,IF(VALUE(D1641)&gt;0,2,1)))))))</f>
        <v>8</v>
      </c>
      <c r="O1641" s="26" t="s">
        <v>3165</v>
      </c>
      <c r="P1641" s="1" t="s">
        <v>4247</v>
      </c>
      <c r="Q1641" s="1"/>
      <c r="R1641" s="21"/>
      <c r="S1641" s="7" t="str">
        <f>Tabela813[[#This Row],[NR]]&amp;" - "&amp;Tabela813[[#This Row],[Especificação]]</f>
        <v>2.4.1.1.51.2.1.02 - Transferências de Recursos do Bloco de Estruturação da Rede de Serviços Públicos de Saúde - Atenção Especializada - Transferências da União Decorrentes de Emendas Parlamentares Individuais - Finalidade Definida</v>
      </c>
      <c r="T1641" s="7" t="str">
        <f>Tabela813[[#This Row],[NR]]&amp;" - "&amp;Tabela813[[#This Row],[Especificação]]</f>
        <v>2.4.1.1.51.2.1.02 - Transferências de Recursos do Bloco de Estruturação da Rede de Serviços Públicos de Saúde - Atenção Especializada - Transferências da União Decorrentes de Emendas Parlamentares Individuais - Finalidade Definida</v>
      </c>
      <c r="U1641" s="7" t="str">
        <f>Tabela813[[#This Row],[NR]]&amp; " - "&amp;Tabela813[[#This Row],[Especificação]]</f>
        <v>2.4.1.1.51.2.1.02 - Transferências de Recursos do Bloco de Estruturação da Rede de Serviços Públicos de Saúde - Atenção Especializada - Transferências da União Decorrentes de Emendas Parlamentares Individuais - Finalidade Definida</v>
      </c>
    </row>
    <row r="1642" spans="1:21" ht="45" x14ac:dyDescent="0.25">
      <c r="A1642" s="84"/>
      <c r="B1642" s="73"/>
      <c r="C1642" s="26" t="s">
        <v>1567</v>
      </c>
      <c r="D1642" s="26" t="s">
        <v>1568</v>
      </c>
      <c r="E1642" s="26" t="s">
        <v>1558</v>
      </c>
      <c r="F1642" s="26" t="s">
        <v>1558</v>
      </c>
      <c r="G1642" s="26" t="s">
        <v>1596</v>
      </c>
      <c r="H1642" s="26" t="s">
        <v>1567</v>
      </c>
      <c r="I1642" s="26" t="s">
        <v>1558</v>
      </c>
      <c r="J1642" s="26" t="s">
        <v>1571</v>
      </c>
      <c r="K1642" s="21" t="str">
        <f>IF(Tabela813[[#This Row],[C]]&lt;&gt;"",IF(Tabela813[[#This Row],[RED]]&lt;&gt;"",(Tabela813[[#This Row],[RED]] &amp; "."),"") &amp; CONCATENATE(Tabela813[[#This Row],[C]],".",Tabela813[[#This Row],[O]],".",Tabela813[[#This Row],[E]],".",Tabela813[[#This Row],[D1]],".",Tabela813[[#This Row],[D2]],".",Tabela813[[#This Row],[D3]],".",Tabela813[[#This Row],[T]],".",Tabela813[[#This Row],[D4]]),"")</f>
        <v>2.4.1.1.51.2.1.03</v>
      </c>
      <c r="L1642" s="1" t="s">
        <v>3958</v>
      </c>
      <c r="M1642" s="21" t="str">
        <f t="shared" si="25"/>
        <v>A</v>
      </c>
      <c r="N1642" s="21">
        <f>IF(VALUE(Tabela813[[#This Row],[RED]]) &gt; 0,1,0) + IF(VALUE(J1642)&gt;0,8,IF(VALUE(I1642)&gt;0,7,IF(VALUE(H1642)&gt;0,6,IF(VALUE(G1642)&gt;0,5,IF(VALUE(F1642)&gt;0,4,IF(VALUE(E1642)&gt;0,3,IF(VALUE(D1642)&gt;0,2,1)))))))</f>
        <v>8</v>
      </c>
      <c r="O1642" s="26" t="s">
        <v>3165</v>
      </c>
      <c r="P1642" s="1" t="s">
        <v>4246</v>
      </c>
      <c r="Q1642" s="1"/>
      <c r="R1642" s="21"/>
      <c r="S1642" s="7" t="str">
        <f>Tabela813[[#This Row],[NR]]&amp;" - "&amp;Tabela813[[#This Row],[Especificação]]</f>
        <v>2.4.1.1.51.2.1.03 - Transferências de Recursos do Bloco de Estruturação da Rede de Serviços Públicos de Saúde - Atenção Especializada - Transferências da União Decorrentes de Emendas Parlamentares de Bancada</v>
      </c>
      <c r="T1642" s="7" t="str">
        <f>Tabela813[[#This Row],[NR]]&amp;" - "&amp;Tabela813[[#This Row],[Especificação]]</f>
        <v>2.4.1.1.51.2.1.03 - Transferências de Recursos do Bloco de Estruturação da Rede de Serviços Públicos de Saúde - Atenção Especializada - Transferências da União Decorrentes de Emendas Parlamentares de Bancada</v>
      </c>
      <c r="U1642" s="7" t="str">
        <f>Tabela813[[#This Row],[NR]]&amp; " - "&amp;Tabela813[[#This Row],[Especificação]]</f>
        <v>2.4.1.1.51.2.1.03 - Transferências de Recursos do Bloco de Estruturação da Rede de Serviços Públicos de Saúde - Atenção Especializada - Transferências da União Decorrentes de Emendas Parlamentares de Bancada</v>
      </c>
    </row>
    <row r="1643" spans="1:21" ht="45" x14ac:dyDescent="0.25">
      <c r="A1643" s="84"/>
      <c r="B1643" s="73"/>
      <c r="C1643" s="26" t="s">
        <v>1567</v>
      </c>
      <c r="D1643" s="26" t="s">
        <v>1568</v>
      </c>
      <c r="E1643" s="26" t="s">
        <v>1558</v>
      </c>
      <c r="F1643" s="26" t="s">
        <v>1558</v>
      </c>
      <c r="G1643" s="26" t="s">
        <v>1596</v>
      </c>
      <c r="H1643" s="26" t="s">
        <v>1559</v>
      </c>
      <c r="I1643" s="26" t="s">
        <v>1561</v>
      </c>
      <c r="J1643" s="26" t="s">
        <v>1564</v>
      </c>
      <c r="K1643" s="21" t="str">
        <f>IF(Tabela813[[#This Row],[C]]&lt;&gt;"",IF(Tabela813[[#This Row],[RED]]&lt;&gt;"",(Tabela813[[#This Row],[RED]] &amp; "."),"") &amp; CONCATENATE(Tabela813[[#This Row],[C]],".",Tabela813[[#This Row],[O]],".",Tabela813[[#This Row],[E]],".",Tabela813[[#This Row],[D1]],".",Tabela813[[#This Row],[D2]],".",Tabela813[[#This Row],[D3]],".",Tabela813[[#This Row],[T]],".",Tabela813[[#This Row],[D4]]),"")</f>
        <v>2.4.1.1.51.3.0.00</v>
      </c>
      <c r="L1643" s="1" t="s">
        <v>374</v>
      </c>
      <c r="M1643" s="21" t="str">
        <f t="shared" si="25"/>
        <v>S</v>
      </c>
      <c r="N1643" s="21">
        <f>IF(VALUE(Tabela813[[#This Row],[RED]]) &gt; 0,1,0) + IF(VALUE(J1643)&gt;0,8,IF(VALUE(I1643)&gt;0,7,IF(VALUE(H1643)&gt;0,6,IF(VALUE(G1643)&gt;0,5,IF(VALUE(F1643)&gt;0,4,IF(VALUE(E1643)&gt;0,3,IF(VALUE(D1643)&gt;0,2,1)))))))</f>
        <v>6</v>
      </c>
      <c r="O1643" s="26" t="s">
        <v>55</v>
      </c>
      <c r="P1643" s="1" t="s">
        <v>3142</v>
      </c>
      <c r="Q1643" s="1"/>
      <c r="R1643" s="21"/>
      <c r="S1643" s="7" t="str">
        <f>Tabela813[[#This Row],[NR]]&amp;" - "&amp;Tabela813[[#This Row],[Especificação]]</f>
        <v>2.4.1.1.51.3.0.00 - Transferências de Recursos do Bloco de Estruturação da Rede de Serviços Públicos de Saúde - Assistência Farmacêutica</v>
      </c>
      <c r="T1643" s="7" t="str">
        <f>Tabela813[[#This Row],[NR]]&amp;" - "&amp;Tabela813[[#This Row],[Especificação]]</f>
        <v>2.4.1.1.51.3.0.00 - Transferências de Recursos do Bloco de Estruturação da Rede de Serviços Públicos de Saúde - Assistência Farmacêutica</v>
      </c>
      <c r="U1643" s="7" t="str">
        <f>Tabela813[[#This Row],[NR]]&amp; " - "&amp;Tabela813[[#This Row],[Especificação]]</f>
        <v>2.4.1.1.51.3.0.00 - Transferências de Recursos do Bloco de Estruturação da Rede de Serviços Públicos de Saúde - Assistência Farmacêutica</v>
      </c>
    </row>
    <row r="1644" spans="1:21" ht="45" x14ac:dyDescent="0.25">
      <c r="A1644" s="84"/>
      <c r="B1644" s="73"/>
      <c r="C1644" s="26" t="s">
        <v>1567</v>
      </c>
      <c r="D1644" s="26" t="s">
        <v>1568</v>
      </c>
      <c r="E1644" s="26" t="s">
        <v>1558</v>
      </c>
      <c r="F1644" s="26" t="s">
        <v>1558</v>
      </c>
      <c r="G1644" s="26" t="s">
        <v>1596</v>
      </c>
      <c r="H1644" s="26" t="s">
        <v>1559</v>
      </c>
      <c r="I1644" s="26" t="s">
        <v>1558</v>
      </c>
      <c r="J1644" s="26" t="s">
        <v>1564</v>
      </c>
      <c r="K1644" s="21" t="str">
        <f>IF(Tabela813[[#This Row],[C]]&lt;&gt;"",IF(Tabela813[[#This Row],[RED]]&lt;&gt;"",(Tabela813[[#This Row],[RED]] &amp; "."),"") &amp; CONCATENATE(Tabela813[[#This Row],[C]],".",Tabela813[[#This Row],[O]],".",Tabela813[[#This Row],[E]],".",Tabela813[[#This Row],[D1]],".",Tabela813[[#This Row],[D2]],".",Tabela813[[#This Row],[D3]],".",Tabela813[[#This Row],[T]],".",Tabela813[[#This Row],[D4]]),"")</f>
        <v>2.4.1.1.51.3.1.00</v>
      </c>
      <c r="L1644" s="1" t="s">
        <v>1361</v>
      </c>
      <c r="M1644" s="21" t="str">
        <f t="shared" si="25"/>
        <v>S</v>
      </c>
      <c r="N1644" s="21">
        <f>IF(VALUE(Tabela813[[#This Row],[RED]]) &gt; 0,1,0) + IF(VALUE(J1644)&gt;0,8,IF(VALUE(I1644)&gt;0,7,IF(VALUE(H1644)&gt;0,6,IF(VALUE(G1644)&gt;0,5,IF(VALUE(F1644)&gt;0,4,IF(VALUE(E1644)&gt;0,3,IF(VALUE(D1644)&gt;0,2,1)))))))</f>
        <v>7</v>
      </c>
      <c r="O1644" s="26" t="s">
        <v>55</v>
      </c>
      <c r="P1644" s="1" t="s">
        <v>3142</v>
      </c>
      <c r="Q1644" s="1"/>
      <c r="R1644" s="21"/>
      <c r="S1644" s="7" t="str">
        <f>Tabela813[[#This Row],[NR]]&amp;" - "&amp;Tabela813[[#This Row],[Especificação]]</f>
        <v>2.4.1.1.51.3.1.00 - Transferências de Recursos do Bloco de Estruturação da Rede de Serviços Públicos de Saúde - Assistência Farmacêutica - Principal</v>
      </c>
      <c r="T1644" s="7" t="str">
        <f>Tabela813[[#This Row],[NR]]&amp;" - "&amp;Tabela813[[#This Row],[Especificação]]</f>
        <v>2.4.1.1.51.3.1.00 - Transferências de Recursos do Bloco de Estruturação da Rede de Serviços Públicos de Saúde - Assistência Farmacêutica - Principal</v>
      </c>
      <c r="U1644" s="7" t="str">
        <f>Tabela813[[#This Row],[NR]]&amp; " - "&amp;Tabela813[[#This Row],[Especificação]]</f>
        <v>2.4.1.1.51.3.1.00 - Transferências de Recursos do Bloco de Estruturação da Rede de Serviços Públicos de Saúde - Assistência Farmacêutica - Principal</v>
      </c>
    </row>
    <row r="1645" spans="1:21" ht="45" x14ac:dyDescent="0.25">
      <c r="A1645" s="84"/>
      <c r="B1645" s="73"/>
      <c r="C1645" s="26" t="s">
        <v>1567</v>
      </c>
      <c r="D1645" s="26" t="s">
        <v>1568</v>
      </c>
      <c r="E1645" s="26" t="s">
        <v>1558</v>
      </c>
      <c r="F1645" s="26" t="s">
        <v>1558</v>
      </c>
      <c r="G1645" s="26" t="s">
        <v>1596</v>
      </c>
      <c r="H1645" s="26" t="s">
        <v>1559</v>
      </c>
      <c r="I1645" s="26" t="s">
        <v>1558</v>
      </c>
      <c r="J1645" s="26" t="s">
        <v>1560</v>
      </c>
      <c r="K1645" s="21" t="str">
        <f>IF(Tabela813[[#This Row],[C]]&lt;&gt;"",IF(Tabela813[[#This Row],[RED]]&lt;&gt;"",(Tabela813[[#This Row],[RED]] &amp; "."),"") &amp; CONCATENATE(Tabela813[[#This Row],[C]],".",Tabela813[[#This Row],[O]],".",Tabela813[[#This Row],[E]],".",Tabela813[[#This Row],[D1]],".",Tabela813[[#This Row],[D2]],".",Tabela813[[#This Row],[D3]],".",Tabela813[[#This Row],[T]],".",Tabela813[[#This Row],[D4]]),"")</f>
        <v>2.4.1.1.51.3.1.01</v>
      </c>
      <c r="L1645" s="1" t="s">
        <v>1361</v>
      </c>
      <c r="M1645" s="21" t="str">
        <f t="shared" si="25"/>
        <v>A</v>
      </c>
      <c r="N1645" s="21">
        <f>IF(VALUE(Tabela813[[#This Row],[RED]]) &gt; 0,1,0) + IF(VALUE(J1645)&gt;0,8,IF(VALUE(I1645)&gt;0,7,IF(VALUE(H1645)&gt;0,6,IF(VALUE(G1645)&gt;0,5,IF(VALUE(F1645)&gt;0,4,IF(VALUE(E1645)&gt;0,3,IF(VALUE(D1645)&gt;0,2,1)))))))</f>
        <v>8</v>
      </c>
      <c r="O1645" s="26" t="s">
        <v>3165</v>
      </c>
      <c r="P1645" s="1" t="s">
        <v>3142</v>
      </c>
      <c r="Q1645" s="1"/>
      <c r="R1645" s="21"/>
      <c r="S1645" s="7" t="str">
        <f>Tabela813[[#This Row],[NR]]&amp;" - "&amp;Tabela813[[#This Row],[Especificação]]</f>
        <v>2.4.1.1.51.3.1.01 - Transferências de Recursos do Bloco de Estruturação da Rede de Serviços Públicos de Saúde - Assistência Farmacêutica - Principal</v>
      </c>
      <c r="T1645" s="7" t="str">
        <f>Tabela813[[#This Row],[NR]]&amp;" - "&amp;Tabela813[[#This Row],[Especificação]]</f>
        <v>2.4.1.1.51.3.1.01 - Transferências de Recursos do Bloco de Estruturação da Rede de Serviços Públicos de Saúde - Assistência Farmacêutica - Principal</v>
      </c>
      <c r="U1645" s="7" t="str">
        <f>Tabela813[[#This Row],[NR]]&amp; " - "&amp;Tabela813[[#This Row],[Especificação]]</f>
        <v>2.4.1.1.51.3.1.01 - Transferências de Recursos do Bloco de Estruturação da Rede de Serviços Públicos de Saúde - Assistência Farmacêutica - Principal</v>
      </c>
    </row>
    <row r="1646" spans="1:21" ht="45" x14ac:dyDescent="0.25">
      <c r="A1646" s="84"/>
      <c r="B1646" s="73"/>
      <c r="C1646" s="26" t="s">
        <v>1567</v>
      </c>
      <c r="D1646" s="26" t="s">
        <v>1568</v>
      </c>
      <c r="E1646" s="26" t="s">
        <v>1558</v>
      </c>
      <c r="F1646" s="26" t="s">
        <v>1558</v>
      </c>
      <c r="G1646" s="26" t="s">
        <v>1596</v>
      </c>
      <c r="H1646" s="26" t="s">
        <v>1559</v>
      </c>
      <c r="I1646" s="26" t="s">
        <v>1558</v>
      </c>
      <c r="J1646" s="26" t="s">
        <v>1562</v>
      </c>
      <c r="K1646" s="21" t="str">
        <f>IF(Tabela813[[#This Row],[C]]&lt;&gt;"",IF(Tabela813[[#This Row],[RED]]&lt;&gt;"",(Tabela813[[#This Row],[RED]] &amp; "."),"") &amp; CONCATENATE(Tabela813[[#This Row],[C]],".",Tabela813[[#This Row],[O]],".",Tabela813[[#This Row],[E]],".",Tabela813[[#This Row],[D1]],".",Tabela813[[#This Row],[D2]],".",Tabela813[[#This Row],[D3]],".",Tabela813[[#This Row],[T]],".",Tabela813[[#This Row],[D4]]),"")</f>
        <v>2.4.1.1.51.3.1.02</v>
      </c>
      <c r="L1646" s="1" t="s">
        <v>3959</v>
      </c>
      <c r="M1646" s="21" t="str">
        <f t="shared" si="25"/>
        <v>A</v>
      </c>
      <c r="N1646" s="21">
        <f>IF(VALUE(Tabela813[[#This Row],[RED]]) &gt; 0,1,0) + IF(VALUE(J1646)&gt;0,8,IF(VALUE(I1646)&gt;0,7,IF(VALUE(H1646)&gt;0,6,IF(VALUE(G1646)&gt;0,5,IF(VALUE(F1646)&gt;0,4,IF(VALUE(E1646)&gt;0,3,IF(VALUE(D1646)&gt;0,2,1)))))))</f>
        <v>8</v>
      </c>
      <c r="O1646" s="26" t="s">
        <v>3165</v>
      </c>
      <c r="P1646" s="1" t="s">
        <v>4247</v>
      </c>
      <c r="Q1646" s="1"/>
      <c r="R1646" s="21"/>
      <c r="S1646" s="7" t="str">
        <f>Tabela813[[#This Row],[NR]]&amp;" - "&amp;Tabela813[[#This Row],[Especificação]]</f>
        <v>2.4.1.1.51.3.1.02 - Transferências de Recursos do Bloco de Estruturação da Rede de Serviços Públicos de Saúde - Assistência Farmacêutica - Transferências da União Decorrentes de Emendas Parlamentares Individuais - Finalidade Definida</v>
      </c>
      <c r="T1646" s="7" t="str">
        <f>Tabela813[[#This Row],[NR]]&amp;" - "&amp;Tabela813[[#This Row],[Especificação]]</f>
        <v>2.4.1.1.51.3.1.02 - Transferências de Recursos do Bloco de Estruturação da Rede de Serviços Públicos de Saúde - Assistência Farmacêutica - Transferências da União Decorrentes de Emendas Parlamentares Individuais - Finalidade Definida</v>
      </c>
      <c r="U1646" s="7" t="str">
        <f>Tabela813[[#This Row],[NR]]&amp; " - "&amp;Tabela813[[#This Row],[Especificação]]</f>
        <v>2.4.1.1.51.3.1.02 - Transferências de Recursos do Bloco de Estruturação da Rede de Serviços Públicos de Saúde - Assistência Farmacêutica - Transferências da União Decorrentes de Emendas Parlamentares Individuais - Finalidade Definida</v>
      </c>
    </row>
    <row r="1647" spans="1:21" ht="55.5" customHeight="1" x14ac:dyDescent="0.25">
      <c r="A1647" s="84"/>
      <c r="B1647" s="73"/>
      <c r="C1647" s="26" t="s">
        <v>1567</v>
      </c>
      <c r="D1647" s="26" t="s">
        <v>1568</v>
      </c>
      <c r="E1647" s="26" t="s">
        <v>1558</v>
      </c>
      <c r="F1647" s="26" t="s">
        <v>1558</v>
      </c>
      <c r="G1647" s="26" t="s">
        <v>1596</v>
      </c>
      <c r="H1647" s="26" t="s">
        <v>1559</v>
      </c>
      <c r="I1647" s="26" t="s">
        <v>1558</v>
      </c>
      <c r="J1647" s="26" t="s">
        <v>1571</v>
      </c>
      <c r="K1647" s="21" t="str">
        <f>IF(Tabela813[[#This Row],[C]]&lt;&gt;"",IF(Tabela813[[#This Row],[RED]]&lt;&gt;"",(Tabela813[[#This Row],[RED]] &amp; "."),"") &amp; CONCATENATE(Tabela813[[#This Row],[C]],".",Tabela813[[#This Row],[O]],".",Tabela813[[#This Row],[E]],".",Tabela813[[#This Row],[D1]],".",Tabela813[[#This Row],[D2]],".",Tabela813[[#This Row],[D3]],".",Tabela813[[#This Row],[T]],".",Tabela813[[#This Row],[D4]]),"")</f>
        <v>2.4.1.1.51.3.1.03</v>
      </c>
      <c r="L1647" s="27" t="s">
        <v>3960</v>
      </c>
      <c r="M1647" s="21" t="str">
        <f t="shared" si="25"/>
        <v>A</v>
      </c>
      <c r="N1647" s="21">
        <f>IF(VALUE(Tabela813[[#This Row],[RED]]) &gt; 0,1,0) + IF(VALUE(J1647)&gt;0,8,IF(VALUE(I1647)&gt;0,7,IF(VALUE(H1647)&gt;0,6,IF(VALUE(G1647)&gt;0,5,IF(VALUE(F1647)&gt;0,4,IF(VALUE(E1647)&gt;0,3,IF(VALUE(D1647)&gt;0,2,1)))))))</f>
        <v>8</v>
      </c>
      <c r="O1647" s="26" t="s">
        <v>3165</v>
      </c>
      <c r="P1647" s="1" t="s">
        <v>4246</v>
      </c>
      <c r="Q1647" s="1"/>
      <c r="R1647" s="21"/>
      <c r="S1647" s="7" t="str">
        <f>Tabela813[[#This Row],[NR]]&amp;" - "&amp;Tabela813[[#This Row],[Especificação]]</f>
        <v>2.4.1.1.51.3.1.03 - Transferências de Recursos do Bloco de Estruturação da Rede de Serviços Públicos de Saúde - Assistência Farmacêutica - Transferências da União Decorrentes de Emendas Parlamentares de Bancada</v>
      </c>
      <c r="T1647" s="7" t="str">
        <f>Tabela813[[#This Row],[NR]]&amp;" - "&amp;Tabela813[[#This Row],[Especificação]]</f>
        <v>2.4.1.1.51.3.1.03 - Transferências de Recursos do Bloco de Estruturação da Rede de Serviços Públicos de Saúde - Assistência Farmacêutica - Transferências da União Decorrentes de Emendas Parlamentares de Bancada</v>
      </c>
      <c r="U1647" s="7" t="str">
        <f>Tabela813[[#This Row],[NR]]&amp; " - "&amp;Tabela813[[#This Row],[Especificação]]</f>
        <v>2.4.1.1.51.3.1.03 - Transferências de Recursos do Bloco de Estruturação da Rede de Serviços Públicos de Saúde - Assistência Farmacêutica - Transferências da União Decorrentes de Emendas Parlamentares de Bancada</v>
      </c>
    </row>
    <row r="1648" spans="1:21" ht="55.5" customHeight="1" x14ac:dyDescent="0.25">
      <c r="A1648" s="84"/>
      <c r="B1648" s="73"/>
      <c r="C1648" s="26" t="s">
        <v>1567</v>
      </c>
      <c r="D1648" s="26" t="s">
        <v>1568</v>
      </c>
      <c r="E1648" s="26" t="s">
        <v>1558</v>
      </c>
      <c r="F1648" s="26" t="s">
        <v>1558</v>
      </c>
      <c r="G1648" s="26" t="s">
        <v>1596</v>
      </c>
      <c r="H1648" s="26" t="s">
        <v>1568</v>
      </c>
      <c r="I1648" s="26" t="s">
        <v>1561</v>
      </c>
      <c r="J1648" s="26" t="s">
        <v>1564</v>
      </c>
      <c r="K1648" s="21" t="str">
        <f>IF(Tabela813[[#This Row],[C]]&lt;&gt;"",IF(Tabela813[[#This Row],[RED]]&lt;&gt;"",(Tabela813[[#This Row],[RED]] &amp; "."),"") &amp; CONCATENATE(Tabela813[[#This Row],[C]],".",Tabela813[[#This Row],[O]],".",Tabela813[[#This Row],[E]],".",Tabela813[[#This Row],[D1]],".",Tabela813[[#This Row],[D2]],".",Tabela813[[#This Row],[D3]],".",Tabela813[[#This Row],[T]],".",Tabela813[[#This Row],[D4]]),"")</f>
        <v>2.4.1.1.51.4.0.00</v>
      </c>
      <c r="L1648" s="27" t="s">
        <v>372</v>
      </c>
      <c r="M1648" s="21" t="str">
        <f t="shared" si="25"/>
        <v>S</v>
      </c>
      <c r="N1648" s="21">
        <f>IF(VALUE(Tabela813[[#This Row],[RED]]) &gt; 0,1,0) + IF(VALUE(J1648)&gt;0,8,IF(VALUE(I1648)&gt;0,7,IF(VALUE(H1648)&gt;0,6,IF(VALUE(G1648)&gt;0,5,IF(VALUE(F1648)&gt;0,4,IF(VALUE(E1648)&gt;0,3,IF(VALUE(D1648)&gt;0,2,1)))))))</f>
        <v>6</v>
      </c>
      <c r="O1648" s="26" t="s">
        <v>55</v>
      </c>
      <c r="P1648" s="1" t="s">
        <v>714</v>
      </c>
      <c r="Q1648" s="1"/>
      <c r="R1648" s="21"/>
      <c r="S1648" s="7" t="str">
        <f>Tabela813[[#This Row],[NR]]&amp;" - "&amp;Tabela813[[#This Row],[Especificação]]</f>
        <v>2.4.1.1.51.4.0.00 - Transferências de Recursos do Bloco de Estruturação da Rede de Serviços Públicos de Saúde - Vigilância em Saúde</v>
      </c>
      <c r="T1648" s="7" t="str">
        <f>Tabela813[[#This Row],[NR]]&amp;" - "&amp;Tabela813[[#This Row],[Especificação]]</f>
        <v>2.4.1.1.51.4.0.00 - Transferências de Recursos do Bloco de Estruturação da Rede de Serviços Públicos de Saúde - Vigilância em Saúde</v>
      </c>
      <c r="U1648" s="7" t="str">
        <f>Tabela813[[#This Row],[NR]]&amp; " - "&amp;Tabela813[[#This Row],[Especificação]]</f>
        <v>2.4.1.1.51.4.0.00 - Transferências de Recursos do Bloco de Estruturação da Rede de Serviços Públicos de Saúde - Vigilância em Saúde</v>
      </c>
    </row>
    <row r="1649" spans="1:21" ht="45" x14ac:dyDescent="0.25">
      <c r="A1649" s="84"/>
      <c r="B1649" s="73"/>
      <c r="C1649" s="26" t="s">
        <v>1567</v>
      </c>
      <c r="D1649" s="26" t="s">
        <v>1568</v>
      </c>
      <c r="E1649" s="26" t="s">
        <v>1558</v>
      </c>
      <c r="F1649" s="26" t="s">
        <v>1558</v>
      </c>
      <c r="G1649" s="26" t="s">
        <v>1596</v>
      </c>
      <c r="H1649" s="26" t="s">
        <v>1568</v>
      </c>
      <c r="I1649" s="26" t="s">
        <v>1558</v>
      </c>
      <c r="J1649" s="26" t="s">
        <v>1564</v>
      </c>
      <c r="K1649" s="21" t="str">
        <f>IF(Tabela813[[#This Row],[C]]&lt;&gt;"",IF(Tabela813[[#This Row],[RED]]&lt;&gt;"",(Tabela813[[#This Row],[RED]] &amp; "."),"") &amp; CONCATENATE(Tabela813[[#This Row],[C]],".",Tabela813[[#This Row],[O]],".",Tabela813[[#This Row],[E]],".",Tabela813[[#This Row],[D1]],".",Tabela813[[#This Row],[D2]],".",Tabela813[[#This Row],[D3]],".",Tabela813[[#This Row],[T]],".",Tabela813[[#This Row],[D4]]),"")</f>
        <v>2.4.1.1.51.4.1.00</v>
      </c>
      <c r="L1649" s="27" t="s">
        <v>1360</v>
      </c>
      <c r="M1649" s="21" t="str">
        <f t="shared" si="25"/>
        <v>S</v>
      </c>
      <c r="N1649" s="21">
        <f>IF(VALUE(Tabela813[[#This Row],[RED]]) &gt; 0,1,0) + IF(VALUE(J1649)&gt;0,8,IF(VALUE(I1649)&gt;0,7,IF(VALUE(H1649)&gt;0,6,IF(VALUE(G1649)&gt;0,5,IF(VALUE(F1649)&gt;0,4,IF(VALUE(E1649)&gt;0,3,IF(VALUE(D1649)&gt;0,2,1)))))))</f>
        <v>7</v>
      </c>
      <c r="O1649" s="26" t="s">
        <v>55</v>
      </c>
      <c r="P1649" s="1" t="s">
        <v>714</v>
      </c>
      <c r="Q1649" s="1"/>
      <c r="R1649" s="21"/>
      <c r="S1649" s="7" t="str">
        <f>Tabela813[[#This Row],[NR]]&amp;" - "&amp;Tabela813[[#This Row],[Especificação]]</f>
        <v>2.4.1.1.51.4.1.00 - Transferências de Recursos do Bloco de Estruturação da Rede de Serviços Públicos de Saúde - Vigilância em Saúde - Principal</v>
      </c>
      <c r="T1649" s="7" t="str">
        <f>Tabela813[[#This Row],[NR]]&amp;" - "&amp;Tabela813[[#This Row],[Especificação]]</f>
        <v>2.4.1.1.51.4.1.00 - Transferências de Recursos do Bloco de Estruturação da Rede de Serviços Públicos de Saúde - Vigilância em Saúde - Principal</v>
      </c>
      <c r="U1649" s="7" t="str">
        <f>Tabela813[[#This Row],[NR]]&amp; " - "&amp;Tabela813[[#This Row],[Especificação]]</f>
        <v>2.4.1.1.51.4.1.00 - Transferências de Recursos do Bloco de Estruturação da Rede de Serviços Públicos de Saúde - Vigilância em Saúde - Principal</v>
      </c>
    </row>
    <row r="1650" spans="1:21" ht="45" x14ac:dyDescent="0.25">
      <c r="A1650" s="84"/>
      <c r="B1650" s="73"/>
      <c r="C1650" s="26" t="s">
        <v>1567</v>
      </c>
      <c r="D1650" s="26" t="s">
        <v>1568</v>
      </c>
      <c r="E1650" s="26" t="s">
        <v>1558</v>
      </c>
      <c r="F1650" s="26" t="s">
        <v>1558</v>
      </c>
      <c r="G1650" s="26" t="s">
        <v>1596</v>
      </c>
      <c r="H1650" s="26" t="s">
        <v>1568</v>
      </c>
      <c r="I1650" s="26" t="s">
        <v>1558</v>
      </c>
      <c r="J1650" s="26" t="s">
        <v>1560</v>
      </c>
      <c r="K1650" s="21" t="str">
        <f>IF(Tabela813[[#This Row],[C]]&lt;&gt;"",IF(Tabela813[[#This Row],[RED]]&lt;&gt;"",(Tabela813[[#This Row],[RED]] &amp; "."),"") &amp; CONCATENATE(Tabela813[[#This Row],[C]],".",Tabela813[[#This Row],[O]],".",Tabela813[[#This Row],[E]],".",Tabela813[[#This Row],[D1]],".",Tabela813[[#This Row],[D2]],".",Tabela813[[#This Row],[D3]],".",Tabela813[[#This Row],[T]],".",Tabela813[[#This Row],[D4]]),"")</f>
        <v>2.4.1.1.51.4.1.01</v>
      </c>
      <c r="L1650" s="27" t="s">
        <v>1360</v>
      </c>
      <c r="M1650" s="21" t="str">
        <f t="shared" si="25"/>
        <v>A</v>
      </c>
      <c r="N1650" s="21">
        <f>IF(VALUE(Tabela813[[#This Row],[RED]]) &gt; 0,1,0) + IF(VALUE(J1650)&gt;0,8,IF(VALUE(I1650)&gt;0,7,IF(VALUE(H1650)&gt;0,6,IF(VALUE(G1650)&gt;0,5,IF(VALUE(F1650)&gt;0,4,IF(VALUE(E1650)&gt;0,3,IF(VALUE(D1650)&gt;0,2,1)))))))</f>
        <v>8</v>
      </c>
      <c r="O1650" s="26" t="s">
        <v>3165</v>
      </c>
      <c r="P1650" s="1" t="s">
        <v>714</v>
      </c>
      <c r="Q1650" s="1"/>
      <c r="R1650" s="21"/>
      <c r="S1650" s="7" t="str">
        <f>Tabela813[[#This Row],[NR]]&amp;" - "&amp;Tabela813[[#This Row],[Especificação]]</f>
        <v>2.4.1.1.51.4.1.01 - Transferências de Recursos do Bloco de Estruturação da Rede de Serviços Públicos de Saúde - Vigilância em Saúde - Principal</v>
      </c>
      <c r="T1650" s="7" t="str">
        <f>Tabela813[[#This Row],[NR]]&amp;" - "&amp;Tabela813[[#This Row],[Especificação]]</f>
        <v>2.4.1.1.51.4.1.01 - Transferências de Recursos do Bloco de Estruturação da Rede de Serviços Públicos de Saúde - Vigilância em Saúde - Principal</v>
      </c>
      <c r="U1650" s="7" t="str">
        <f>Tabela813[[#This Row],[NR]]&amp; " - "&amp;Tabela813[[#This Row],[Especificação]]</f>
        <v>2.4.1.1.51.4.1.01 - Transferências de Recursos do Bloco de Estruturação da Rede de Serviços Públicos de Saúde - Vigilância em Saúde - Principal</v>
      </c>
    </row>
    <row r="1651" spans="1:21" ht="45" x14ac:dyDescent="0.25">
      <c r="A1651" s="84"/>
      <c r="B1651" s="73"/>
      <c r="C1651" s="26" t="s">
        <v>1567</v>
      </c>
      <c r="D1651" s="26" t="s">
        <v>1568</v>
      </c>
      <c r="E1651" s="26" t="s">
        <v>1558</v>
      </c>
      <c r="F1651" s="26" t="s">
        <v>1558</v>
      </c>
      <c r="G1651" s="26" t="s">
        <v>1596</v>
      </c>
      <c r="H1651" s="26" t="s">
        <v>1568</v>
      </c>
      <c r="I1651" s="26" t="s">
        <v>1558</v>
      </c>
      <c r="J1651" s="26" t="s">
        <v>1562</v>
      </c>
      <c r="K1651" s="21" t="str">
        <f>IF(Tabela813[[#This Row],[C]]&lt;&gt;"",IF(Tabela813[[#This Row],[RED]]&lt;&gt;"",(Tabela813[[#This Row],[RED]] &amp; "."),"") &amp; CONCATENATE(Tabela813[[#This Row],[C]],".",Tabela813[[#This Row],[O]],".",Tabela813[[#This Row],[E]],".",Tabela813[[#This Row],[D1]],".",Tabela813[[#This Row],[D2]],".",Tabela813[[#This Row],[D3]],".",Tabela813[[#This Row],[T]],".",Tabela813[[#This Row],[D4]]),"")</f>
        <v>2.4.1.1.51.4.1.02</v>
      </c>
      <c r="L1651" s="27" t="s">
        <v>3961</v>
      </c>
      <c r="M1651" s="21" t="str">
        <f t="shared" si="25"/>
        <v>A</v>
      </c>
      <c r="N1651" s="21">
        <f>IF(VALUE(Tabela813[[#This Row],[RED]]) &gt; 0,1,0) + IF(VALUE(J1651)&gt;0,8,IF(VALUE(I1651)&gt;0,7,IF(VALUE(H1651)&gt;0,6,IF(VALUE(G1651)&gt;0,5,IF(VALUE(F1651)&gt;0,4,IF(VALUE(E1651)&gt;0,3,IF(VALUE(D1651)&gt;0,2,1)))))))</f>
        <v>8</v>
      </c>
      <c r="O1651" s="26" t="s">
        <v>3165</v>
      </c>
      <c r="P1651" s="1" t="s">
        <v>4247</v>
      </c>
      <c r="Q1651" s="1"/>
      <c r="R1651" s="21"/>
      <c r="S1651" s="7" t="str">
        <f>Tabela813[[#This Row],[NR]]&amp;" - "&amp;Tabela813[[#This Row],[Especificação]]</f>
        <v>2.4.1.1.51.4.1.02 - Transferências de Recursos do Bloco de Estruturação da Rede de Serviços Públicos de Saúde - Vigilância em Saúde - Transferências da União Decorrentes de Emendas Parlamentares Individuais - Finalidade Definida</v>
      </c>
      <c r="T1651" s="7" t="str">
        <f>Tabela813[[#This Row],[NR]]&amp;" - "&amp;Tabela813[[#This Row],[Especificação]]</f>
        <v>2.4.1.1.51.4.1.02 - Transferências de Recursos do Bloco de Estruturação da Rede de Serviços Públicos de Saúde - Vigilância em Saúde - Transferências da União Decorrentes de Emendas Parlamentares Individuais - Finalidade Definida</v>
      </c>
      <c r="U1651" s="7" t="str">
        <f>Tabela813[[#This Row],[NR]]&amp; " - "&amp;Tabela813[[#This Row],[Especificação]]</f>
        <v>2.4.1.1.51.4.1.02 - Transferências de Recursos do Bloco de Estruturação da Rede de Serviços Públicos de Saúde - Vigilância em Saúde - Transferências da União Decorrentes de Emendas Parlamentares Individuais - Finalidade Definida</v>
      </c>
    </row>
    <row r="1652" spans="1:21" ht="45" x14ac:dyDescent="0.25">
      <c r="A1652" s="84"/>
      <c r="B1652" s="73"/>
      <c r="C1652" s="26" t="s">
        <v>1567</v>
      </c>
      <c r="D1652" s="26" t="s">
        <v>1568</v>
      </c>
      <c r="E1652" s="26" t="s">
        <v>1558</v>
      </c>
      <c r="F1652" s="26" t="s">
        <v>1558</v>
      </c>
      <c r="G1652" s="26" t="s">
        <v>1596</v>
      </c>
      <c r="H1652" s="26" t="s">
        <v>1568</v>
      </c>
      <c r="I1652" s="26" t="s">
        <v>1558</v>
      </c>
      <c r="J1652" s="26" t="s">
        <v>1571</v>
      </c>
      <c r="K1652" s="21" t="str">
        <f>IF(Tabela813[[#This Row],[C]]&lt;&gt;"",IF(Tabela813[[#This Row],[RED]]&lt;&gt;"",(Tabela813[[#This Row],[RED]] &amp; "."),"") &amp; CONCATENATE(Tabela813[[#This Row],[C]],".",Tabela813[[#This Row],[O]],".",Tabela813[[#This Row],[E]],".",Tabela813[[#This Row],[D1]],".",Tabela813[[#This Row],[D2]],".",Tabela813[[#This Row],[D3]],".",Tabela813[[#This Row],[T]],".",Tabela813[[#This Row],[D4]]),"")</f>
        <v>2.4.1.1.51.4.1.03</v>
      </c>
      <c r="L1652" s="27" t="s">
        <v>3962</v>
      </c>
      <c r="M1652" s="21" t="str">
        <f t="shared" si="25"/>
        <v>A</v>
      </c>
      <c r="N1652" s="21">
        <f>IF(VALUE(Tabela813[[#This Row],[RED]]) &gt; 0,1,0) + IF(VALUE(J1652)&gt;0,8,IF(VALUE(I1652)&gt;0,7,IF(VALUE(H1652)&gt;0,6,IF(VALUE(G1652)&gt;0,5,IF(VALUE(F1652)&gt;0,4,IF(VALUE(E1652)&gt;0,3,IF(VALUE(D1652)&gt;0,2,1)))))))</f>
        <v>8</v>
      </c>
      <c r="O1652" s="26" t="s">
        <v>3165</v>
      </c>
      <c r="P1652" s="1" t="s">
        <v>4246</v>
      </c>
      <c r="Q1652" s="1"/>
      <c r="R1652" s="21"/>
      <c r="S1652" s="7" t="str">
        <f>Tabela813[[#This Row],[NR]]&amp;" - "&amp;Tabela813[[#This Row],[Especificação]]</f>
        <v>2.4.1.1.51.4.1.03 - Transferências de Recursos do Bloco de Estruturação da Rede de Serviços Públicos de Saúde - Vigilância em Saúde - Transferências da União Decorrentes de Emendas Parlamentares de Bancada</v>
      </c>
      <c r="T1652" s="7" t="str">
        <f>Tabela813[[#This Row],[NR]]&amp;" - "&amp;Tabela813[[#This Row],[Especificação]]</f>
        <v>2.4.1.1.51.4.1.03 - Transferências de Recursos do Bloco de Estruturação da Rede de Serviços Públicos de Saúde - Vigilância em Saúde - Transferências da União Decorrentes de Emendas Parlamentares de Bancada</v>
      </c>
      <c r="U1652" s="7" t="str">
        <f>Tabela813[[#This Row],[NR]]&amp; " - "&amp;Tabela813[[#This Row],[Especificação]]</f>
        <v>2.4.1.1.51.4.1.03 - Transferências de Recursos do Bloco de Estruturação da Rede de Serviços Públicos de Saúde - Vigilância em Saúde - Transferências da União Decorrentes de Emendas Parlamentares de Bancada</v>
      </c>
    </row>
    <row r="1653" spans="1:21" ht="45" x14ac:dyDescent="0.25">
      <c r="A1653" s="84"/>
      <c r="B1653" s="73"/>
      <c r="C1653" s="26" t="s">
        <v>1567</v>
      </c>
      <c r="D1653" s="26" t="s">
        <v>1568</v>
      </c>
      <c r="E1653" s="26" t="s">
        <v>1558</v>
      </c>
      <c r="F1653" s="26" t="s">
        <v>1558</v>
      </c>
      <c r="G1653" s="26" t="s">
        <v>1596</v>
      </c>
      <c r="H1653" s="26" t="s">
        <v>1569</v>
      </c>
      <c r="I1653" s="26" t="s">
        <v>1561</v>
      </c>
      <c r="J1653" s="26" t="s">
        <v>1564</v>
      </c>
      <c r="K1653" s="21" t="str">
        <f>IF(Tabela813[[#This Row],[C]]&lt;&gt;"",IF(Tabela813[[#This Row],[RED]]&lt;&gt;"",(Tabela813[[#This Row],[RED]] &amp; "."),"") &amp; CONCATENATE(Tabela813[[#This Row],[C]],".",Tabela813[[#This Row],[O]],".",Tabela813[[#This Row],[E]],".",Tabela813[[#This Row],[D1]],".",Tabela813[[#This Row],[D2]],".",Tabela813[[#This Row],[D3]],".",Tabela813[[#This Row],[T]],".",Tabela813[[#This Row],[D4]]),"")</f>
        <v>2.4.1.1.51.5.0.00</v>
      </c>
      <c r="L1653" s="27" t="s">
        <v>375</v>
      </c>
      <c r="M1653" s="21" t="str">
        <f t="shared" si="25"/>
        <v>S</v>
      </c>
      <c r="N1653" s="21">
        <f>IF(VALUE(Tabela813[[#This Row],[RED]]) &gt; 0,1,0) + IF(VALUE(J1653)&gt;0,8,IF(VALUE(I1653)&gt;0,7,IF(VALUE(H1653)&gt;0,6,IF(VALUE(G1653)&gt;0,5,IF(VALUE(F1653)&gt;0,4,IF(VALUE(E1653)&gt;0,3,IF(VALUE(D1653)&gt;0,2,1)))))))</f>
        <v>6</v>
      </c>
      <c r="O1653" s="26" t="s">
        <v>55</v>
      </c>
      <c r="P1653" s="1" t="s">
        <v>715</v>
      </c>
      <c r="Q1653" s="1"/>
      <c r="R1653" s="21"/>
      <c r="S1653" s="7" t="str">
        <f>Tabela813[[#This Row],[NR]]&amp;" - "&amp;Tabela813[[#This Row],[Especificação]]</f>
        <v>2.4.1.1.51.5.0.00 - Transferências de Recursos do Bloco de Estruturação da Rede de Serviços Públicos de Saúde - Gestão do SUS</v>
      </c>
      <c r="T1653" s="7" t="str">
        <f>Tabela813[[#This Row],[NR]]&amp;" - "&amp;Tabela813[[#This Row],[Especificação]]</f>
        <v>2.4.1.1.51.5.0.00 - Transferências de Recursos do Bloco de Estruturação da Rede de Serviços Públicos de Saúde - Gestão do SUS</v>
      </c>
      <c r="U1653" s="7" t="str">
        <f>Tabela813[[#This Row],[NR]]&amp; " - "&amp;Tabela813[[#This Row],[Especificação]]</f>
        <v>2.4.1.1.51.5.0.00 - Transferências de Recursos do Bloco de Estruturação da Rede de Serviços Públicos de Saúde - Gestão do SUS</v>
      </c>
    </row>
    <row r="1654" spans="1:21" ht="45" x14ac:dyDescent="0.25">
      <c r="A1654" s="84"/>
      <c r="B1654" s="73"/>
      <c r="C1654" s="26" t="s">
        <v>1567</v>
      </c>
      <c r="D1654" s="26" t="s">
        <v>1568</v>
      </c>
      <c r="E1654" s="26" t="s">
        <v>1558</v>
      </c>
      <c r="F1654" s="26" t="s">
        <v>1558</v>
      </c>
      <c r="G1654" s="26" t="s">
        <v>1596</v>
      </c>
      <c r="H1654" s="26" t="s">
        <v>1569</v>
      </c>
      <c r="I1654" s="26" t="s">
        <v>1558</v>
      </c>
      <c r="J1654" s="26" t="s">
        <v>1564</v>
      </c>
      <c r="K1654" s="21" t="str">
        <f>IF(Tabela813[[#This Row],[C]]&lt;&gt;"",IF(Tabela813[[#This Row],[RED]]&lt;&gt;"",(Tabela813[[#This Row],[RED]] &amp; "."),"") &amp; CONCATENATE(Tabela813[[#This Row],[C]],".",Tabela813[[#This Row],[O]],".",Tabela813[[#This Row],[E]],".",Tabela813[[#This Row],[D1]],".",Tabela813[[#This Row],[D2]],".",Tabela813[[#This Row],[D3]],".",Tabela813[[#This Row],[T]],".",Tabela813[[#This Row],[D4]]),"")</f>
        <v>2.4.1.1.51.5.1.00</v>
      </c>
      <c r="L1654" s="27" t="s">
        <v>1362</v>
      </c>
      <c r="M1654" s="21" t="str">
        <f t="shared" si="25"/>
        <v>S</v>
      </c>
      <c r="N1654" s="21">
        <f>IF(VALUE(Tabela813[[#This Row],[RED]]) &gt; 0,1,0) + IF(VALUE(J1654)&gt;0,8,IF(VALUE(I1654)&gt;0,7,IF(VALUE(H1654)&gt;0,6,IF(VALUE(G1654)&gt;0,5,IF(VALUE(F1654)&gt;0,4,IF(VALUE(E1654)&gt;0,3,IF(VALUE(D1654)&gt;0,2,1)))))))</f>
        <v>7</v>
      </c>
      <c r="O1654" s="26" t="s">
        <v>55</v>
      </c>
      <c r="P1654" s="1" t="s">
        <v>715</v>
      </c>
      <c r="Q1654" s="1"/>
      <c r="R1654" s="21"/>
      <c r="S1654" s="7" t="str">
        <f>Tabela813[[#This Row],[NR]]&amp;" - "&amp;Tabela813[[#This Row],[Especificação]]</f>
        <v>2.4.1.1.51.5.1.00 - Transferências de Recursos do Bloco de Estruturação da Rede de Serviços Públicos de Saúde - Gestão do SUS - Principal</v>
      </c>
      <c r="T1654" s="7" t="str">
        <f>Tabela813[[#This Row],[NR]]&amp;" - "&amp;Tabela813[[#This Row],[Especificação]]</f>
        <v>2.4.1.1.51.5.1.00 - Transferências de Recursos do Bloco de Estruturação da Rede de Serviços Públicos de Saúde - Gestão do SUS - Principal</v>
      </c>
      <c r="U1654" s="7" t="str">
        <f>Tabela813[[#This Row],[NR]]&amp; " - "&amp;Tabela813[[#This Row],[Especificação]]</f>
        <v>2.4.1.1.51.5.1.00 - Transferências de Recursos do Bloco de Estruturação da Rede de Serviços Públicos de Saúde - Gestão do SUS - Principal</v>
      </c>
    </row>
    <row r="1655" spans="1:21" ht="45" x14ac:dyDescent="0.25">
      <c r="A1655" s="84"/>
      <c r="B1655" s="73"/>
      <c r="C1655" s="26" t="s">
        <v>1567</v>
      </c>
      <c r="D1655" s="26" t="s">
        <v>1568</v>
      </c>
      <c r="E1655" s="26" t="s">
        <v>1558</v>
      </c>
      <c r="F1655" s="26" t="s">
        <v>1558</v>
      </c>
      <c r="G1655" s="26" t="s">
        <v>1596</v>
      </c>
      <c r="H1655" s="26" t="s">
        <v>1569</v>
      </c>
      <c r="I1655" s="26" t="s">
        <v>1558</v>
      </c>
      <c r="J1655" s="26" t="s">
        <v>1560</v>
      </c>
      <c r="K1655" s="21" t="str">
        <f>IF(Tabela813[[#This Row],[C]]&lt;&gt;"",IF(Tabela813[[#This Row],[RED]]&lt;&gt;"",(Tabela813[[#This Row],[RED]] &amp; "."),"") &amp; CONCATENATE(Tabela813[[#This Row],[C]],".",Tabela813[[#This Row],[O]],".",Tabela813[[#This Row],[E]],".",Tabela813[[#This Row],[D1]],".",Tabela813[[#This Row],[D2]],".",Tabela813[[#This Row],[D3]],".",Tabela813[[#This Row],[T]],".",Tabela813[[#This Row],[D4]]),"")</f>
        <v>2.4.1.1.51.5.1.01</v>
      </c>
      <c r="L1655" s="27" t="s">
        <v>1362</v>
      </c>
      <c r="M1655" s="21" t="str">
        <f t="shared" si="25"/>
        <v>A</v>
      </c>
      <c r="N1655" s="21">
        <f>IF(VALUE(Tabela813[[#This Row],[RED]]) &gt; 0,1,0) + IF(VALUE(J1655)&gt;0,8,IF(VALUE(I1655)&gt;0,7,IF(VALUE(H1655)&gt;0,6,IF(VALUE(G1655)&gt;0,5,IF(VALUE(F1655)&gt;0,4,IF(VALUE(E1655)&gt;0,3,IF(VALUE(D1655)&gt;0,2,1)))))))</f>
        <v>8</v>
      </c>
      <c r="O1655" s="26" t="s">
        <v>3165</v>
      </c>
      <c r="P1655" s="1" t="s">
        <v>715</v>
      </c>
      <c r="Q1655" s="1"/>
      <c r="R1655" s="21"/>
      <c r="S1655" s="7" t="str">
        <f>Tabela813[[#This Row],[NR]]&amp;" - "&amp;Tabela813[[#This Row],[Especificação]]</f>
        <v>2.4.1.1.51.5.1.01 - Transferências de Recursos do Bloco de Estruturação da Rede de Serviços Públicos de Saúde - Gestão do SUS - Principal</v>
      </c>
      <c r="T1655" s="7" t="str">
        <f>Tabela813[[#This Row],[NR]]&amp;" - "&amp;Tabela813[[#This Row],[Especificação]]</f>
        <v>2.4.1.1.51.5.1.01 - Transferências de Recursos do Bloco de Estruturação da Rede de Serviços Públicos de Saúde - Gestão do SUS - Principal</v>
      </c>
      <c r="U1655" s="7" t="str">
        <f>Tabela813[[#This Row],[NR]]&amp; " - "&amp;Tabela813[[#This Row],[Especificação]]</f>
        <v>2.4.1.1.51.5.1.01 - Transferências de Recursos do Bloco de Estruturação da Rede de Serviços Públicos de Saúde - Gestão do SUS - Principal</v>
      </c>
    </row>
    <row r="1656" spans="1:21" ht="45" x14ac:dyDescent="0.25">
      <c r="A1656" s="84"/>
      <c r="B1656" s="73"/>
      <c r="C1656" s="26" t="s">
        <v>1567</v>
      </c>
      <c r="D1656" s="26" t="s">
        <v>1568</v>
      </c>
      <c r="E1656" s="26" t="s">
        <v>1558</v>
      </c>
      <c r="F1656" s="26" t="s">
        <v>1558</v>
      </c>
      <c r="G1656" s="26" t="s">
        <v>1596</v>
      </c>
      <c r="H1656" s="26" t="s">
        <v>1569</v>
      </c>
      <c r="I1656" s="26" t="s">
        <v>1558</v>
      </c>
      <c r="J1656" s="26" t="s">
        <v>1562</v>
      </c>
      <c r="K1656" s="21" t="str">
        <f>IF(Tabela813[[#This Row],[C]]&lt;&gt;"",IF(Tabela813[[#This Row],[RED]]&lt;&gt;"",(Tabela813[[#This Row],[RED]] &amp; "."),"") &amp; CONCATENATE(Tabela813[[#This Row],[C]],".",Tabela813[[#This Row],[O]],".",Tabela813[[#This Row],[E]],".",Tabela813[[#This Row],[D1]],".",Tabela813[[#This Row],[D2]],".",Tabela813[[#This Row],[D3]],".",Tabela813[[#This Row],[T]],".",Tabela813[[#This Row],[D4]]),"")</f>
        <v>2.4.1.1.51.5.1.02</v>
      </c>
      <c r="L1656" s="27" t="s">
        <v>3844</v>
      </c>
      <c r="M1656" s="21" t="str">
        <f t="shared" si="25"/>
        <v>A</v>
      </c>
      <c r="N1656" s="21">
        <f>IF(VALUE(Tabela813[[#This Row],[RED]]) &gt; 0,1,0) + IF(VALUE(J1656)&gt;0,8,IF(VALUE(I1656)&gt;0,7,IF(VALUE(H1656)&gt;0,6,IF(VALUE(G1656)&gt;0,5,IF(VALUE(F1656)&gt;0,4,IF(VALUE(E1656)&gt;0,3,IF(VALUE(D1656)&gt;0,2,1)))))))</f>
        <v>8</v>
      </c>
      <c r="O1656" s="26" t="s">
        <v>3165</v>
      </c>
      <c r="P1656" s="1" t="s">
        <v>4247</v>
      </c>
      <c r="Q1656" s="1"/>
      <c r="R1656" s="21"/>
      <c r="S1656" s="7" t="str">
        <f>Tabela813[[#This Row],[NR]]&amp;" - "&amp;Tabela813[[#This Row],[Especificação]]</f>
        <v>2.4.1.1.51.5.1.02 - Transferências de Recursos do Bloco de Estruturação da Rede de Serviços Públicos de Saúde - Gestão do SUS - Transferências da União Decorrentes de Emendas Parlamentares Individuais - Finalidade Definida</v>
      </c>
      <c r="T1656" s="7" t="str">
        <f>Tabela813[[#This Row],[NR]]&amp;" - "&amp;Tabela813[[#This Row],[Especificação]]</f>
        <v>2.4.1.1.51.5.1.02 - Transferências de Recursos do Bloco de Estruturação da Rede de Serviços Públicos de Saúde - Gestão do SUS - Transferências da União Decorrentes de Emendas Parlamentares Individuais - Finalidade Definida</v>
      </c>
      <c r="U1656" s="7" t="str">
        <f>Tabela813[[#This Row],[NR]]&amp; " - "&amp;Tabela813[[#This Row],[Especificação]]</f>
        <v>2.4.1.1.51.5.1.02 - Transferências de Recursos do Bloco de Estruturação da Rede de Serviços Públicos de Saúde - Gestão do SUS - Transferências da União Decorrentes de Emendas Parlamentares Individuais - Finalidade Definida</v>
      </c>
    </row>
    <row r="1657" spans="1:21" ht="45" x14ac:dyDescent="0.25">
      <c r="A1657" s="84"/>
      <c r="B1657" s="73"/>
      <c r="C1657" s="26" t="s">
        <v>1567</v>
      </c>
      <c r="D1657" s="26" t="s">
        <v>1568</v>
      </c>
      <c r="E1657" s="26" t="s">
        <v>1558</v>
      </c>
      <c r="F1657" s="26" t="s">
        <v>1558</v>
      </c>
      <c r="G1657" s="26" t="s">
        <v>1596</v>
      </c>
      <c r="H1657" s="26" t="s">
        <v>1569</v>
      </c>
      <c r="I1657" s="26" t="s">
        <v>1558</v>
      </c>
      <c r="J1657" s="26" t="s">
        <v>1571</v>
      </c>
      <c r="K1657" s="21" t="str">
        <f>IF(Tabela813[[#This Row],[C]]&lt;&gt;"",IF(Tabela813[[#This Row],[RED]]&lt;&gt;"",(Tabela813[[#This Row],[RED]] &amp; "."),"") &amp; CONCATENATE(Tabela813[[#This Row],[C]],".",Tabela813[[#This Row],[O]],".",Tabela813[[#This Row],[E]],".",Tabela813[[#This Row],[D1]],".",Tabela813[[#This Row],[D2]],".",Tabela813[[#This Row],[D3]],".",Tabela813[[#This Row],[T]],".",Tabela813[[#This Row],[D4]]),"")</f>
        <v>2.4.1.1.51.5.1.03</v>
      </c>
      <c r="L1657" s="27" t="s">
        <v>3845</v>
      </c>
      <c r="M1657" s="21" t="str">
        <f t="shared" si="25"/>
        <v>A</v>
      </c>
      <c r="N1657" s="21">
        <f>IF(VALUE(Tabela813[[#This Row],[RED]]) &gt; 0,1,0) + IF(VALUE(J1657)&gt;0,8,IF(VALUE(I1657)&gt;0,7,IF(VALUE(H1657)&gt;0,6,IF(VALUE(G1657)&gt;0,5,IF(VALUE(F1657)&gt;0,4,IF(VALUE(E1657)&gt;0,3,IF(VALUE(D1657)&gt;0,2,1)))))))</f>
        <v>8</v>
      </c>
      <c r="O1657" s="26" t="s">
        <v>3165</v>
      </c>
      <c r="P1657" s="1" t="s">
        <v>4246</v>
      </c>
      <c r="Q1657" s="1"/>
      <c r="R1657" s="21"/>
      <c r="S1657" s="7" t="str">
        <f>Tabela813[[#This Row],[NR]]&amp;" - "&amp;Tabela813[[#This Row],[Especificação]]</f>
        <v>2.4.1.1.51.5.1.03 - Transferências de Recursos do Bloco de Estruturação da Rede de Serviços Públicos de Saúde - Gestão do SUS - Transferências da União Decorrentes de Emendas Parlamentares de Bancada</v>
      </c>
      <c r="T1657" s="7" t="str">
        <f>Tabela813[[#This Row],[NR]]&amp;" - "&amp;Tabela813[[#This Row],[Especificação]]</f>
        <v>2.4.1.1.51.5.1.03 - Transferências de Recursos do Bloco de Estruturação da Rede de Serviços Públicos de Saúde - Gestão do SUS - Transferências da União Decorrentes de Emendas Parlamentares de Bancada</v>
      </c>
      <c r="U1657" s="7" t="str">
        <f>Tabela813[[#This Row],[NR]]&amp; " - "&amp;Tabela813[[#This Row],[Especificação]]</f>
        <v>2.4.1.1.51.5.1.03 - Transferências de Recursos do Bloco de Estruturação da Rede de Serviços Públicos de Saúde - Gestão do SUS - Transferências da União Decorrentes de Emendas Parlamentares de Bancada</v>
      </c>
    </row>
    <row r="1658" spans="1:21" ht="45" x14ac:dyDescent="0.25">
      <c r="A1658" s="84"/>
      <c r="B1658" s="73"/>
      <c r="C1658" s="26" t="s">
        <v>1567</v>
      </c>
      <c r="D1658" s="26" t="s">
        <v>1568</v>
      </c>
      <c r="E1658" s="26" t="s">
        <v>1558</v>
      </c>
      <c r="F1658" s="26" t="s">
        <v>1558</v>
      </c>
      <c r="G1658" s="26" t="s">
        <v>1596</v>
      </c>
      <c r="H1658" s="26" t="s">
        <v>1570</v>
      </c>
      <c r="I1658" s="26" t="s">
        <v>1561</v>
      </c>
      <c r="J1658" s="26" t="s">
        <v>1564</v>
      </c>
      <c r="K1658" s="21" t="str">
        <f>IF(Tabela813[[#This Row],[C]]&lt;&gt;"",IF(Tabela813[[#This Row],[RED]]&lt;&gt;"",(Tabela813[[#This Row],[RED]] &amp; "."),"") &amp; CONCATENATE(Tabela813[[#This Row],[C]],".",Tabela813[[#This Row],[O]],".",Tabela813[[#This Row],[E]],".",Tabela813[[#This Row],[D1]],".",Tabela813[[#This Row],[D2]],".",Tabela813[[#This Row],[D3]],".",Tabela813[[#This Row],[T]],".",Tabela813[[#This Row],[D4]]),"")</f>
        <v>2.4.1.1.51.9.0.00</v>
      </c>
      <c r="L1658" s="27" t="s">
        <v>377</v>
      </c>
      <c r="M1658" s="21" t="str">
        <f t="shared" si="25"/>
        <v>S</v>
      </c>
      <c r="N1658" s="21">
        <f>IF(VALUE(Tabela813[[#This Row],[RED]]) &gt; 0,1,0) + IF(VALUE(J1658)&gt;0,8,IF(VALUE(I1658)&gt;0,7,IF(VALUE(H1658)&gt;0,6,IF(VALUE(G1658)&gt;0,5,IF(VALUE(F1658)&gt;0,4,IF(VALUE(E1658)&gt;0,3,IF(VALUE(D1658)&gt;0,2,1)))))))</f>
        <v>6</v>
      </c>
      <c r="O1658" s="26" t="s">
        <v>55</v>
      </c>
      <c r="P1658" s="1" t="s">
        <v>3143</v>
      </c>
      <c r="Q1658" s="1"/>
      <c r="R1658" s="21"/>
      <c r="S1658" s="7" t="str">
        <f>Tabela813[[#This Row],[NR]]&amp;" - "&amp;Tabela813[[#This Row],[Especificação]]</f>
        <v>2.4.1.1.51.9.0.00 - Transferências de Recursos do Bloco de Estruturação da Rede de Serviços Públicos de Saúde - Outros Programas</v>
      </c>
      <c r="T1658" s="7" t="str">
        <f>Tabela813[[#This Row],[NR]]&amp;" - "&amp;Tabela813[[#This Row],[Especificação]]</f>
        <v>2.4.1.1.51.9.0.00 - Transferências de Recursos do Bloco de Estruturação da Rede de Serviços Públicos de Saúde - Outros Programas</v>
      </c>
      <c r="U1658" s="7" t="str">
        <f>Tabela813[[#This Row],[NR]]&amp; " - "&amp;Tabela813[[#This Row],[Especificação]]</f>
        <v>2.4.1.1.51.9.0.00 - Transferências de Recursos do Bloco de Estruturação da Rede de Serviços Públicos de Saúde - Outros Programas</v>
      </c>
    </row>
    <row r="1659" spans="1:21" ht="45" x14ac:dyDescent="0.25">
      <c r="A1659" s="84"/>
      <c r="B1659" s="73"/>
      <c r="C1659" s="26" t="s">
        <v>1567</v>
      </c>
      <c r="D1659" s="26" t="s">
        <v>1568</v>
      </c>
      <c r="E1659" s="26" t="s">
        <v>1558</v>
      </c>
      <c r="F1659" s="26" t="s">
        <v>1558</v>
      </c>
      <c r="G1659" s="26" t="s">
        <v>1596</v>
      </c>
      <c r="H1659" s="26" t="s">
        <v>1570</v>
      </c>
      <c r="I1659" s="26" t="s">
        <v>1558</v>
      </c>
      <c r="J1659" s="26" t="s">
        <v>1564</v>
      </c>
      <c r="K1659" s="21" t="str">
        <f>IF(Tabela813[[#This Row],[C]]&lt;&gt;"",IF(Tabela813[[#This Row],[RED]]&lt;&gt;"",(Tabela813[[#This Row],[RED]] &amp; "."),"") &amp; CONCATENATE(Tabela813[[#This Row],[C]],".",Tabela813[[#This Row],[O]],".",Tabela813[[#This Row],[E]],".",Tabela813[[#This Row],[D1]],".",Tabela813[[#This Row],[D2]],".",Tabela813[[#This Row],[D3]],".",Tabela813[[#This Row],[T]],".",Tabela813[[#This Row],[D4]]),"")</f>
        <v>2.4.1.1.51.9.1.00</v>
      </c>
      <c r="L1659" s="27" t="s">
        <v>1363</v>
      </c>
      <c r="M1659" s="21" t="str">
        <f t="shared" si="25"/>
        <v>S</v>
      </c>
      <c r="N1659" s="21">
        <f>IF(VALUE(Tabela813[[#This Row],[RED]]) &gt; 0,1,0) + IF(VALUE(J1659)&gt;0,8,IF(VALUE(I1659)&gt;0,7,IF(VALUE(H1659)&gt;0,6,IF(VALUE(G1659)&gt;0,5,IF(VALUE(F1659)&gt;0,4,IF(VALUE(E1659)&gt;0,3,IF(VALUE(D1659)&gt;0,2,1)))))))</f>
        <v>7</v>
      </c>
      <c r="O1659" s="26" t="s">
        <v>55</v>
      </c>
      <c r="P1659" s="1" t="s">
        <v>3143</v>
      </c>
      <c r="Q1659" s="1"/>
      <c r="R1659" s="21"/>
      <c r="S1659" s="7" t="str">
        <f>Tabela813[[#This Row],[NR]]&amp;" - "&amp;Tabela813[[#This Row],[Especificação]]</f>
        <v>2.4.1.1.51.9.1.00 - Transferências de Recursos do Bloco de Estruturação da Rede de Serviços Públicos de Saúde - Outros Programas - Principal</v>
      </c>
      <c r="T1659" s="7" t="str">
        <f>Tabela813[[#This Row],[NR]]&amp;" - "&amp;Tabela813[[#This Row],[Especificação]]</f>
        <v>2.4.1.1.51.9.1.00 - Transferências de Recursos do Bloco de Estruturação da Rede de Serviços Públicos de Saúde - Outros Programas - Principal</v>
      </c>
      <c r="U1659" s="7" t="str">
        <f>Tabela813[[#This Row],[NR]]&amp; " - "&amp;Tabela813[[#This Row],[Especificação]]</f>
        <v>2.4.1.1.51.9.1.00 - Transferências de Recursos do Bloco de Estruturação da Rede de Serviços Públicos de Saúde - Outros Programas - Principal</v>
      </c>
    </row>
    <row r="1660" spans="1:21" ht="45" x14ac:dyDescent="0.25">
      <c r="A1660" s="84"/>
      <c r="B1660" s="73"/>
      <c r="C1660" s="26" t="s">
        <v>1567</v>
      </c>
      <c r="D1660" s="26" t="s">
        <v>1568</v>
      </c>
      <c r="E1660" s="26" t="s">
        <v>1558</v>
      </c>
      <c r="F1660" s="26" t="s">
        <v>1558</v>
      </c>
      <c r="G1660" s="26" t="s">
        <v>1596</v>
      </c>
      <c r="H1660" s="26" t="s">
        <v>1570</v>
      </c>
      <c r="I1660" s="26" t="s">
        <v>1558</v>
      </c>
      <c r="J1660" s="26" t="s">
        <v>1560</v>
      </c>
      <c r="K1660" s="21" t="str">
        <f>IF(Tabela813[[#This Row],[C]]&lt;&gt;"",IF(Tabela813[[#This Row],[RED]]&lt;&gt;"",(Tabela813[[#This Row],[RED]] &amp; "."),"") &amp; CONCATENATE(Tabela813[[#This Row],[C]],".",Tabela813[[#This Row],[O]],".",Tabela813[[#This Row],[E]],".",Tabela813[[#This Row],[D1]],".",Tabela813[[#This Row],[D2]],".",Tabela813[[#This Row],[D3]],".",Tabela813[[#This Row],[T]],".",Tabela813[[#This Row],[D4]]),"")</f>
        <v>2.4.1.1.51.9.1.01</v>
      </c>
      <c r="L1660" s="27" t="s">
        <v>1363</v>
      </c>
      <c r="M1660" s="21" t="str">
        <f t="shared" si="25"/>
        <v>A</v>
      </c>
      <c r="N1660" s="21">
        <f>IF(VALUE(Tabela813[[#This Row],[RED]]) &gt; 0,1,0) + IF(VALUE(J1660)&gt;0,8,IF(VALUE(I1660)&gt;0,7,IF(VALUE(H1660)&gt;0,6,IF(VALUE(G1660)&gt;0,5,IF(VALUE(F1660)&gt;0,4,IF(VALUE(E1660)&gt;0,3,IF(VALUE(D1660)&gt;0,2,1)))))))</f>
        <v>8</v>
      </c>
      <c r="O1660" s="26" t="s">
        <v>3165</v>
      </c>
      <c r="P1660" s="1" t="s">
        <v>3143</v>
      </c>
      <c r="Q1660" s="1"/>
      <c r="R1660" s="21"/>
      <c r="S1660" s="7" t="str">
        <f>Tabela813[[#This Row],[NR]]&amp;" - "&amp;Tabela813[[#This Row],[Especificação]]</f>
        <v>2.4.1.1.51.9.1.01 - Transferências de Recursos do Bloco de Estruturação da Rede de Serviços Públicos de Saúde - Outros Programas - Principal</v>
      </c>
      <c r="T1660" s="7" t="str">
        <f>Tabela813[[#This Row],[NR]]&amp;" - "&amp;Tabela813[[#This Row],[Especificação]]</f>
        <v>2.4.1.1.51.9.1.01 - Transferências de Recursos do Bloco de Estruturação da Rede de Serviços Públicos de Saúde - Outros Programas - Principal</v>
      </c>
      <c r="U1660" s="7" t="str">
        <f>Tabela813[[#This Row],[NR]]&amp; " - "&amp;Tabela813[[#This Row],[Especificação]]</f>
        <v>2.4.1.1.51.9.1.01 - Transferências de Recursos do Bloco de Estruturação da Rede de Serviços Públicos de Saúde - Outros Programas - Principal</v>
      </c>
    </row>
    <row r="1661" spans="1:21" ht="45" x14ac:dyDescent="0.25">
      <c r="A1661" s="84"/>
      <c r="B1661" s="73"/>
      <c r="C1661" s="26" t="s">
        <v>1567</v>
      </c>
      <c r="D1661" s="26" t="s">
        <v>1568</v>
      </c>
      <c r="E1661" s="26" t="s">
        <v>1558</v>
      </c>
      <c r="F1661" s="26" t="s">
        <v>1558</v>
      </c>
      <c r="G1661" s="26" t="s">
        <v>1596</v>
      </c>
      <c r="H1661" s="26" t="s">
        <v>1570</v>
      </c>
      <c r="I1661" s="26" t="s">
        <v>1558</v>
      </c>
      <c r="J1661" s="26" t="s">
        <v>1562</v>
      </c>
      <c r="K1661" s="21" t="str">
        <f>IF(Tabela813[[#This Row],[C]]&lt;&gt;"",IF(Tabela813[[#This Row],[RED]]&lt;&gt;"",(Tabela813[[#This Row],[RED]] &amp; "."),"") &amp; CONCATENATE(Tabela813[[#This Row],[C]],".",Tabela813[[#This Row],[O]],".",Tabela813[[#This Row],[E]],".",Tabela813[[#This Row],[D1]],".",Tabela813[[#This Row],[D2]],".",Tabela813[[#This Row],[D3]],".",Tabela813[[#This Row],[T]],".",Tabela813[[#This Row],[D4]]),"")</f>
        <v>2.4.1.1.51.9.1.02</v>
      </c>
      <c r="L1661" s="27" t="s">
        <v>3846</v>
      </c>
      <c r="M1661" s="21" t="str">
        <f t="shared" si="25"/>
        <v>A</v>
      </c>
      <c r="N1661" s="21">
        <f>IF(VALUE(Tabela813[[#This Row],[RED]]) &gt; 0,1,0) + IF(VALUE(J1661)&gt;0,8,IF(VALUE(I1661)&gt;0,7,IF(VALUE(H1661)&gt;0,6,IF(VALUE(G1661)&gt;0,5,IF(VALUE(F1661)&gt;0,4,IF(VALUE(E1661)&gt;0,3,IF(VALUE(D1661)&gt;0,2,1)))))))</f>
        <v>8</v>
      </c>
      <c r="O1661" s="26" t="s">
        <v>3165</v>
      </c>
      <c r="P1661" s="1" t="s">
        <v>4247</v>
      </c>
      <c r="Q1661" s="1"/>
      <c r="R1661" s="21"/>
      <c r="S1661" s="7" t="str">
        <f>Tabela813[[#This Row],[NR]]&amp;" - "&amp;Tabela813[[#This Row],[Especificação]]</f>
        <v>2.4.1.1.51.9.1.02 - Transferências de Recursos do Bloco de Estruturação da Rede de Serviços Públicos de Saúde - Outros Programas - Transferências da União Decorrentes de Emendas Parlamentares Individuais - Finalidade Definida</v>
      </c>
      <c r="T1661" s="7" t="str">
        <f>Tabela813[[#This Row],[NR]]&amp;" - "&amp;Tabela813[[#This Row],[Especificação]]</f>
        <v>2.4.1.1.51.9.1.02 - Transferências de Recursos do Bloco de Estruturação da Rede de Serviços Públicos de Saúde - Outros Programas - Transferências da União Decorrentes de Emendas Parlamentares Individuais - Finalidade Definida</v>
      </c>
      <c r="U1661" s="7" t="str">
        <f>Tabela813[[#This Row],[NR]]&amp; " - "&amp;Tabela813[[#This Row],[Especificação]]</f>
        <v>2.4.1.1.51.9.1.02 - Transferências de Recursos do Bloco de Estruturação da Rede de Serviços Públicos de Saúde - Outros Programas - Transferências da União Decorrentes de Emendas Parlamentares Individuais - Finalidade Definida</v>
      </c>
    </row>
    <row r="1662" spans="1:21" ht="45" x14ac:dyDescent="0.25">
      <c r="A1662" s="84"/>
      <c r="B1662" s="73"/>
      <c r="C1662" s="26" t="s">
        <v>1567</v>
      </c>
      <c r="D1662" s="26" t="s">
        <v>1568</v>
      </c>
      <c r="E1662" s="26" t="s">
        <v>1558</v>
      </c>
      <c r="F1662" s="26" t="s">
        <v>1558</v>
      </c>
      <c r="G1662" s="26" t="s">
        <v>1596</v>
      </c>
      <c r="H1662" s="26" t="s">
        <v>1570</v>
      </c>
      <c r="I1662" s="26" t="s">
        <v>1558</v>
      </c>
      <c r="J1662" s="26" t="s">
        <v>1571</v>
      </c>
      <c r="K1662" s="21" t="str">
        <f>IF(Tabela813[[#This Row],[C]]&lt;&gt;"",IF(Tabela813[[#This Row],[RED]]&lt;&gt;"",(Tabela813[[#This Row],[RED]] &amp; "."),"") &amp; CONCATENATE(Tabela813[[#This Row],[C]],".",Tabela813[[#This Row],[O]],".",Tabela813[[#This Row],[E]],".",Tabela813[[#This Row],[D1]],".",Tabela813[[#This Row],[D2]],".",Tabela813[[#This Row],[D3]],".",Tabela813[[#This Row],[T]],".",Tabela813[[#This Row],[D4]]),"")</f>
        <v>2.4.1.1.51.9.1.03</v>
      </c>
      <c r="L1662" s="27" t="s">
        <v>3847</v>
      </c>
      <c r="M1662" s="21" t="str">
        <f t="shared" si="25"/>
        <v>A</v>
      </c>
      <c r="N1662" s="21">
        <f>IF(VALUE(Tabela813[[#This Row],[RED]]) &gt; 0,1,0) + IF(VALUE(J1662)&gt;0,8,IF(VALUE(I1662)&gt;0,7,IF(VALUE(H1662)&gt;0,6,IF(VALUE(G1662)&gt;0,5,IF(VALUE(F1662)&gt;0,4,IF(VALUE(E1662)&gt;0,3,IF(VALUE(D1662)&gt;0,2,1)))))))</f>
        <v>8</v>
      </c>
      <c r="O1662" s="26" t="s">
        <v>3165</v>
      </c>
      <c r="P1662" s="1" t="s">
        <v>4246</v>
      </c>
      <c r="Q1662" s="1"/>
      <c r="R1662" s="21"/>
      <c r="S1662" s="7" t="str">
        <f>Tabela813[[#This Row],[NR]]&amp;" - "&amp;Tabela813[[#This Row],[Especificação]]</f>
        <v>2.4.1.1.51.9.1.03 - Transferências de Recursos do Bloco de Estruturação da Rede de Serviços Públicos de Saúde - Outros Programas - Transferências da União Decorrentes de Emendas Parlamentares de Bancada</v>
      </c>
      <c r="T1662" s="7" t="str">
        <f>Tabela813[[#This Row],[NR]]&amp;" - "&amp;Tabela813[[#This Row],[Especificação]]</f>
        <v>2.4.1.1.51.9.1.03 - Transferências de Recursos do Bloco de Estruturação da Rede de Serviços Públicos de Saúde - Outros Programas - Transferências da União Decorrentes de Emendas Parlamentares de Bancada</v>
      </c>
      <c r="U1662" s="7" t="str">
        <f>Tabela813[[#This Row],[NR]]&amp; " - "&amp;Tabela813[[#This Row],[Especificação]]</f>
        <v>2.4.1.1.51.9.1.03 - Transferências de Recursos do Bloco de Estruturação da Rede de Serviços Públicos de Saúde - Outros Programas - Transferências da União Decorrentes de Emendas Parlamentares de Bancada</v>
      </c>
    </row>
    <row r="1663" spans="1:21" ht="45" x14ac:dyDescent="0.25">
      <c r="A1663" s="84"/>
      <c r="B1663" s="73"/>
      <c r="C1663" s="26" t="s">
        <v>1567</v>
      </c>
      <c r="D1663" s="26" t="s">
        <v>1568</v>
      </c>
      <c r="E1663" s="26" t="s">
        <v>1558</v>
      </c>
      <c r="F1663" s="26" t="s">
        <v>1558</v>
      </c>
      <c r="G1663" s="26" t="s">
        <v>1574</v>
      </c>
      <c r="H1663" s="26" t="s">
        <v>1561</v>
      </c>
      <c r="I1663" s="26" t="s">
        <v>1561</v>
      </c>
      <c r="J1663" s="26" t="s">
        <v>1564</v>
      </c>
      <c r="K1663" s="21" t="str">
        <f>IF(Tabela813[[#This Row],[C]]&lt;&gt;"",IF(Tabela813[[#This Row],[RED]]&lt;&gt;"",(Tabela813[[#This Row],[RED]] &amp; "."),"") &amp; CONCATENATE(Tabela813[[#This Row],[C]],".",Tabela813[[#This Row],[O]],".",Tabela813[[#This Row],[E]],".",Tabela813[[#This Row],[D1]],".",Tabela813[[#This Row],[D2]],".",Tabela813[[#This Row],[D3]],".",Tabela813[[#This Row],[T]],".",Tabela813[[#This Row],[D4]]),"")</f>
        <v>2.4.1.1.99.0.0.00</v>
      </c>
      <c r="L1663" s="27" t="s">
        <v>3078</v>
      </c>
      <c r="M1663" s="21" t="str">
        <f t="shared" si="25"/>
        <v>S</v>
      </c>
      <c r="N1663" s="21">
        <f>IF(VALUE(Tabela813[[#This Row],[RED]]) &gt; 0,1,0) + IF(VALUE(J1663)&gt;0,8,IF(VALUE(I1663)&gt;0,7,IF(VALUE(H1663)&gt;0,6,IF(VALUE(G1663)&gt;0,5,IF(VALUE(F1663)&gt;0,4,IF(VALUE(E1663)&gt;0,3,IF(VALUE(D1663)&gt;0,2,1)))))))</f>
        <v>5</v>
      </c>
      <c r="O1663" s="26" t="s">
        <v>51</v>
      </c>
      <c r="P1663" s="1" t="s">
        <v>716</v>
      </c>
      <c r="Q1663" s="1"/>
      <c r="R1663" s="21"/>
      <c r="S1663" s="7" t="str">
        <f>Tabela813[[#This Row],[NR]]&amp;" - "&amp;Tabela813[[#This Row],[Especificação]]</f>
        <v>2.4.1.1.99.0.0.00 - Outras Transferências de Recursos do Sistema Único de Saúde - SUS</v>
      </c>
      <c r="T1663" s="7" t="str">
        <f>Tabela813[[#This Row],[NR]]&amp;" - "&amp;Tabela813[[#This Row],[Especificação]]</f>
        <v>2.4.1.1.99.0.0.00 - Outras Transferências de Recursos do Sistema Único de Saúde - SUS</v>
      </c>
      <c r="U1663" s="7" t="str">
        <f>Tabela813[[#This Row],[NR]]&amp; " - "&amp;Tabela813[[#This Row],[Especificação]]</f>
        <v>2.4.1.1.99.0.0.00 - Outras Transferências de Recursos do Sistema Único de Saúde - SUS</v>
      </c>
    </row>
    <row r="1664" spans="1:21" ht="45" x14ac:dyDescent="0.25">
      <c r="A1664" s="84"/>
      <c r="B1664" s="73"/>
      <c r="C1664" s="26" t="s">
        <v>1567</v>
      </c>
      <c r="D1664" s="26" t="s">
        <v>1568</v>
      </c>
      <c r="E1664" s="26" t="s">
        <v>1558</v>
      </c>
      <c r="F1664" s="26" t="s">
        <v>1558</v>
      </c>
      <c r="G1664" s="26" t="s">
        <v>1574</v>
      </c>
      <c r="H1664" s="26" t="s">
        <v>1561</v>
      </c>
      <c r="I1664" s="26" t="s">
        <v>1558</v>
      </c>
      <c r="J1664" s="26" t="s">
        <v>1564</v>
      </c>
      <c r="K1664" s="21" t="str">
        <f>IF(Tabela813[[#This Row],[C]]&lt;&gt;"",IF(Tabela813[[#This Row],[RED]]&lt;&gt;"",(Tabela813[[#This Row],[RED]] &amp; "."),"") &amp; CONCATENATE(Tabela813[[#This Row],[C]],".",Tabela813[[#This Row],[O]],".",Tabela813[[#This Row],[E]],".",Tabela813[[#This Row],[D1]],".",Tabela813[[#This Row],[D2]],".",Tabela813[[#This Row],[D3]],".",Tabela813[[#This Row],[T]],".",Tabela813[[#This Row],[D4]]),"")</f>
        <v>2.4.1.1.99.0.1.00</v>
      </c>
      <c r="L1664" s="27" t="s">
        <v>3078</v>
      </c>
      <c r="M1664" s="21" t="str">
        <f t="shared" si="25"/>
        <v>S</v>
      </c>
      <c r="N1664" s="21">
        <f>IF(VALUE(Tabela813[[#This Row],[RED]]) &gt; 0,1,0) + IF(VALUE(J1664)&gt;0,8,IF(VALUE(I1664)&gt;0,7,IF(VALUE(H1664)&gt;0,6,IF(VALUE(G1664)&gt;0,5,IF(VALUE(F1664)&gt;0,4,IF(VALUE(E1664)&gt;0,3,IF(VALUE(D1664)&gt;0,2,1)))))))</f>
        <v>7</v>
      </c>
      <c r="O1664" s="26" t="s">
        <v>51</v>
      </c>
      <c r="P1664" s="1" t="s">
        <v>716</v>
      </c>
      <c r="Q1664" s="1"/>
      <c r="R1664" s="21"/>
      <c r="S1664" s="7" t="str">
        <f>Tabela813[[#This Row],[NR]]&amp;" - "&amp;Tabela813[[#This Row],[Especificação]]</f>
        <v>2.4.1.1.99.0.1.00 - Outras Transferências de Recursos do Sistema Único de Saúde - SUS</v>
      </c>
      <c r="T1664" s="7" t="str">
        <f>Tabela813[[#This Row],[NR]]&amp;" - "&amp;Tabela813[[#This Row],[Especificação]]</f>
        <v>2.4.1.1.99.0.1.00 - Outras Transferências de Recursos do Sistema Único de Saúde - SUS</v>
      </c>
      <c r="U1664" s="7" t="str">
        <f>Tabela813[[#This Row],[NR]]&amp; " - "&amp;Tabela813[[#This Row],[Especificação]]</f>
        <v>2.4.1.1.99.0.1.00 - Outras Transferências de Recursos do Sistema Único de Saúde - SUS</v>
      </c>
    </row>
    <row r="1665" spans="1:21" ht="45" x14ac:dyDescent="0.25">
      <c r="A1665" s="84"/>
      <c r="B1665" s="73"/>
      <c r="C1665" s="26" t="s">
        <v>1567</v>
      </c>
      <c r="D1665" s="26" t="s">
        <v>1568</v>
      </c>
      <c r="E1665" s="26" t="s">
        <v>1558</v>
      </c>
      <c r="F1665" s="26" t="s">
        <v>1558</v>
      </c>
      <c r="G1665" s="26" t="s">
        <v>1574</v>
      </c>
      <c r="H1665" s="26" t="s">
        <v>1561</v>
      </c>
      <c r="I1665" s="26" t="s">
        <v>1558</v>
      </c>
      <c r="J1665" s="26" t="s">
        <v>1560</v>
      </c>
      <c r="K1665" s="21" t="str">
        <f>IF(Tabela813[[#This Row],[C]]&lt;&gt;"",IF(Tabela813[[#This Row],[RED]]&lt;&gt;"",(Tabela813[[#This Row],[RED]] &amp; "."),"") &amp; CONCATENATE(Tabela813[[#This Row],[C]],".",Tabela813[[#This Row],[O]],".",Tabela813[[#This Row],[E]],".",Tabela813[[#This Row],[D1]],".",Tabela813[[#This Row],[D2]],".",Tabela813[[#This Row],[D3]],".",Tabela813[[#This Row],[T]],".",Tabela813[[#This Row],[D4]]),"")</f>
        <v>2.4.1.1.99.0.1.01</v>
      </c>
      <c r="L1665" s="27" t="s">
        <v>3963</v>
      </c>
      <c r="M1665" s="21" t="str">
        <f t="shared" si="25"/>
        <v>A</v>
      </c>
      <c r="N1665" s="21">
        <f>IF(VALUE(Tabela813[[#This Row],[RED]]) &gt; 0,1,0) + IF(VALUE(J1665)&gt;0,8,IF(VALUE(I1665)&gt;0,7,IF(VALUE(H1665)&gt;0,6,IF(VALUE(G1665)&gt;0,5,IF(VALUE(F1665)&gt;0,4,IF(VALUE(E1665)&gt;0,3,IF(VALUE(D1665)&gt;0,2,1)))))))</f>
        <v>8</v>
      </c>
      <c r="O1665" s="26" t="s">
        <v>3165</v>
      </c>
      <c r="P1665" s="1" t="s">
        <v>716</v>
      </c>
      <c r="Q1665" s="1"/>
      <c r="R1665" s="21"/>
      <c r="S1665" s="7" t="str">
        <f>Tabela813[[#This Row],[NR]]&amp;" - "&amp;Tabela813[[#This Row],[Especificação]]</f>
        <v>2.4.1.1.99.0.1.01 - Outras Transferências de Recursos do Sistema Único de Saúde - SUS - Principal</v>
      </c>
      <c r="T1665" s="7" t="str">
        <f>Tabela813[[#This Row],[NR]]&amp;" - "&amp;Tabela813[[#This Row],[Especificação]]</f>
        <v>2.4.1.1.99.0.1.01 - Outras Transferências de Recursos do Sistema Único de Saúde - SUS - Principal</v>
      </c>
      <c r="U1665" s="7" t="str">
        <f>Tabela813[[#This Row],[NR]]&amp; " - "&amp;Tabela813[[#This Row],[Especificação]]</f>
        <v>2.4.1.1.99.0.1.01 - Outras Transferências de Recursos do Sistema Único de Saúde - SUS - Principal</v>
      </c>
    </row>
    <row r="1666" spans="1:21" ht="45" x14ac:dyDescent="0.25">
      <c r="A1666" s="87" t="s">
        <v>4560</v>
      </c>
      <c r="B1666" s="73"/>
      <c r="C1666" s="26" t="s">
        <v>1567</v>
      </c>
      <c r="D1666" s="26" t="s">
        <v>1568</v>
      </c>
      <c r="E1666" s="26" t="s">
        <v>1558</v>
      </c>
      <c r="F1666" s="26" t="s">
        <v>1558</v>
      </c>
      <c r="G1666" s="26" t="s">
        <v>1574</v>
      </c>
      <c r="H1666" s="26" t="s">
        <v>1561</v>
      </c>
      <c r="I1666" s="26" t="s">
        <v>1558</v>
      </c>
      <c r="J1666" s="26" t="s">
        <v>1562</v>
      </c>
      <c r="K1666" s="21" t="str">
        <f>IF(Tabela813[[#This Row],[C]]&lt;&gt;"",IF(Tabela813[[#This Row],[RED]]&lt;&gt;"",(Tabela813[[#This Row],[RED]] &amp; "."),"") &amp; CONCATENATE(Tabela813[[#This Row],[C]],".",Tabela813[[#This Row],[O]],".",Tabela813[[#This Row],[E]],".",Tabela813[[#This Row],[D1]],".",Tabela813[[#This Row],[D2]],".",Tabela813[[#This Row],[D3]],".",Tabela813[[#This Row],[T]],".",Tabela813[[#This Row],[D4]]),"")</f>
        <v>2.4.1.1.99.0.1.02</v>
      </c>
      <c r="L1666" s="27" t="s">
        <v>3964</v>
      </c>
      <c r="M1666" s="21" t="str">
        <f t="shared" si="25"/>
        <v>A</v>
      </c>
      <c r="N1666" s="21">
        <f>IF(VALUE(Tabela813[[#This Row],[RED]]) &gt; 0,1,0) + IF(VALUE(J1666)&gt;0,8,IF(VALUE(I1666)&gt;0,7,IF(VALUE(H1666)&gt;0,6,IF(VALUE(G1666)&gt;0,5,IF(VALUE(F1666)&gt;0,4,IF(VALUE(E1666)&gt;0,3,IF(VALUE(D1666)&gt;0,2,1)))))))</f>
        <v>8</v>
      </c>
      <c r="O1666" s="26" t="s">
        <v>3165</v>
      </c>
      <c r="P1666" s="1" t="s">
        <v>4247</v>
      </c>
      <c r="Q1666" s="1"/>
      <c r="R1666" s="21"/>
      <c r="S1666" s="7" t="str">
        <f>Tabela813[[#This Row],[NR]]&amp;" - "&amp;Tabela813[[#This Row],[Especificação]]</f>
        <v>2.4.1.1.99.0.1.02 - Outras Transferências de Recursos do Sistema Único de Saúde - SUS - Transferências da União Decorrentes de Emendas Parlamentares Individuais - Finalidade Definida</v>
      </c>
      <c r="T1666" s="7" t="str">
        <f>Tabela813[[#This Row],[NR]]&amp;" - "&amp;Tabela813[[#This Row],[Especificação]]</f>
        <v>2.4.1.1.99.0.1.02 - Outras Transferências de Recursos do Sistema Único de Saúde - SUS - Transferências da União Decorrentes de Emendas Parlamentares Individuais - Finalidade Definida</v>
      </c>
      <c r="U1666" s="7" t="str">
        <f>Tabela813[[#This Row],[NR]]&amp; " - "&amp;Tabela813[[#This Row],[Especificação]]</f>
        <v>2.4.1.1.99.0.1.02 - Outras Transferências de Recursos do Sistema Único de Saúde - SUS - Transferências da União Decorrentes de Emendas Parlamentares Individuais - Finalidade Definida</v>
      </c>
    </row>
    <row r="1667" spans="1:21" ht="52.5" customHeight="1" x14ac:dyDescent="0.25">
      <c r="A1667" s="87" t="s">
        <v>4560</v>
      </c>
      <c r="B1667" s="73"/>
      <c r="C1667" s="26" t="s">
        <v>1567</v>
      </c>
      <c r="D1667" s="26" t="s">
        <v>1568</v>
      </c>
      <c r="E1667" s="26" t="s">
        <v>1558</v>
      </c>
      <c r="F1667" s="26" t="s">
        <v>1558</v>
      </c>
      <c r="G1667" s="26" t="s">
        <v>1574</v>
      </c>
      <c r="H1667" s="26" t="s">
        <v>1561</v>
      </c>
      <c r="I1667" s="26" t="s">
        <v>1558</v>
      </c>
      <c r="J1667" s="26" t="s">
        <v>1571</v>
      </c>
      <c r="K1667" s="21" t="str">
        <f>IF(Tabela813[[#This Row],[C]]&lt;&gt;"",IF(Tabela813[[#This Row],[RED]]&lt;&gt;"",(Tabela813[[#This Row],[RED]] &amp; "."),"") &amp; CONCATENATE(Tabela813[[#This Row],[C]],".",Tabela813[[#This Row],[O]],".",Tabela813[[#This Row],[E]],".",Tabela813[[#This Row],[D1]],".",Tabela813[[#This Row],[D2]],".",Tabela813[[#This Row],[D3]],".",Tabela813[[#This Row],[T]],".",Tabela813[[#This Row],[D4]]),"")</f>
        <v>2.4.1.1.99.0.1.03</v>
      </c>
      <c r="L1667" s="27" t="s">
        <v>3965</v>
      </c>
      <c r="M1667" s="21" t="str">
        <f t="shared" si="25"/>
        <v>A</v>
      </c>
      <c r="N1667" s="21">
        <f>IF(VALUE(Tabela813[[#This Row],[RED]]) &gt; 0,1,0) + IF(VALUE(J1667)&gt;0,8,IF(VALUE(I1667)&gt;0,7,IF(VALUE(H1667)&gt;0,6,IF(VALUE(G1667)&gt;0,5,IF(VALUE(F1667)&gt;0,4,IF(VALUE(E1667)&gt;0,3,IF(VALUE(D1667)&gt;0,2,1)))))))</f>
        <v>8</v>
      </c>
      <c r="O1667" s="26" t="s">
        <v>3165</v>
      </c>
      <c r="P1667" s="1" t="s">
        <v>4246</v>
      </c>
      <c r="Q1667" s="1"/>
      <c r="R1667" s="21"/>
      <c r="S1667" s="7" t="str">
        <f>Tabela813[[#This Row],[NR]]&amp;" - "&amp;Tabela813[[#This Row],[Especificação]]</f>
        <v>2.4.1.1.99.0.1.03 - Outras Transferências de Recursos do Sistema Único de Saúde - SUS - Outros Programas - Transferências da União Decorrentes de Emendas Parlamentares de Bancada</v>
      </c>
      <c r="T1667" s="7" t="str">
        <f>Tabela813[[#This Row],[NR]]&amp;" - "&amp;Tabela813[[#This Row],[Especificação]]</f>
        <v>2.4.1.1.99.0.1.03 - Outras Transferências de Recursos do Sistema Único de Saúde - SUS - Outros Programas - Transferências da União Decorrentes de Emendas Parlamentares de Bancada</v>
      </c>
      <c r="U1667" s="7" t="str">
        <f>Tabela813[[#This Row],[NR]]&amp; " - "&amp;Tabela813[[#This Row],[Especificação]]</f>
        <v>2.4.1.1.99.0.1.03 - Outras Transferências de Recursos do Sistema Único de Saúde - SUS - Outros Programas - Transferências da União Decorrentes de Emendas Parlamentares de Bancada</v>
      </c>
    </row>
    <row r="1668" spans="1:21" ht="30" x14ac:dyDescent="0.25">
      <c r="A1668" s="84"/>
      <c r="B1668" s="73"/>
      <c r="C1668" s="26" t="s">
        <v>1567</v>
      </c>
      <c r="D1668" s="26" t="s">
        <v>1568</v>
      </c>
      <c r="E1668" s="26" t="s">
        <v>1558</v>
      </c>
      <c r="F1668" s="26" t="s">
        <v>1567</v>
      </c>
      <c r="G1668" s="26" t="s">
        <v>1564</v>
      </c>
      <c r="H1668" s="26" t="s">
        <v>1561</v>
      </c>
      <c r="I1668" s="26" t="s">
        <v>1561</v>
      </c>
      <c r="J1668" s="26" t="s">
        <v>1564</v>
      </c>
      <c r="K1668" s="21" t="str">
        <f>IF(Tabela813[[#This Row],[C]]&lt;&gt;"",IF(Tabela813[[#This Row],[RED]]&lt;&gt;"",(Tabela813[[#This Row],[RED]] &amp; "."),"") &amp; CONCATENATE(Tabela813[[#This Row],[C]],".",Tabela813[[#This Row],[O]],".",Tabela813[[#This Row],[E]],".",Tabela813[[#This Row],[D1]],".",Tabela813[[#This Row],[D2]],".",Tabela813[[#This Row],[D3]],".",Tabela813[[#This Row],[T]],".",Tabela813[[#This Row],[D4]]),"")</f>
        <v>2.4.1.2.00.0.0.00</v>
      </c>
      <c r="L1668" s="27" t="s">
        <v>6669</v>
      </c>
      <c r="M1668" s="21" t="str">
        <f t="shared" si="25"/>
        <v>S</v>
      </c>
      <c r="N1668" s="21">
        <f>IF(VALUE(Tabela813[[#This Row],[RED]]) &gt; 0,1,0) + IF(VALUE(J1668)&gt;0,8,IF(VALUE(I1668)&gt;0,7,IF(VALUE(H1668)&gt;0,6,IF(VALUE(G1668)&gt;0,5,IF(VALUE(F1668)&gt;0,4,IF(VALUE(E1668)&gt;0,3,IF(VALUE(D1668)&gt;0,2,1)))))))</f>
        <v>4</v>
      </c>
      <c r="O1668" s="26" t="s">
        <v>45</v>
      </c>
      <c r="P1668" s="1" t="s">
        <v>3144</v>
      </c>
      <c r="Q1668" s="1"/>
      <c r="R1668" s="21"/>
      <c r="S1668" s="7" t="str">
        <f>Tabela813[[#This Row],[NR]]&amp;" - "&amp;Tabela813[[#This Row],[Especificação]]</f>
        <v>2.4.1.2.00.0.0.00 - Transferências de Recursos do Fundo Nacional do Desenvolvimento da Educação - FNDE</v>
      </c>
      <c r="T1668" s="7" t="str">
        <f>Tabela813[[#This Row],[NR]]&amp;" - "&amp;Tabela813[[#This Row],[Especificação]]</f>
        <v>2.4.1.2.00.0.0.00 - Transferências de Recursos do Fundo Nacional do Desenvolvimento da Educação - FNDE</v>
      </c>
      <c r="U1668" s="7" t="str">
        <f>Tabela813[[#This Row],[NR]]&amp; " - "&amp;Tabela813[[#This Row],[Especificação]]</f>
        <v>2.4.1.2.00.0.0.00 - Transferências de Recursos do Fundo Nacional do Desenvolvimento da Educação - FNDE</v>
      </c>
    </row>
    <row r="1669" spans="1:21" ht="30" x14ac:dyDescent="0.25">
      <c r="A1669" s="84"/>
      <c r="B1669" s="73"/>
      <c r="C1669" s="26" t="s">
        <v>1567</v>
      </c>
      <c r="D1669" s="26" t="s">
        <v>1568</v>
      </c>
      <c r="E1669" s="26" t="s">
        <v>1558</v>
      </c>
      <c r="F1669" s="26" t="s">
        <v>1567</v>
      </c>
      <c r="G1669" s="26" t="s">
        <v>1591</v>
      </c>
      <c r="H1669" s="26" t="s">
        <v>1561</v>
      </c>
      <c r="I1669" s="26" t="s">
        <v>1561</v>
      </c>
      <c r="J1669" s="26" t="s">
        <v>1564</v>
      </c>
      <c r="K1669" s="21" t="str">
        <f>IF(Tabela813[[#This Row],[C]]&lt;&gt;"",IF(Tabela813[[#This Row],[RED]]&lt;&gt;"",(Tabela813[[#This Row],[RED]] &amp; "."),"") &amp; CONCATENATE(Tabela813[[#This Row],[C]],".",Tabela813[[#This Row],[O]],".",Tabela813[[#This Row],[E]],".",Tabela813[[#This Row],[D1]],".",Tabela813[[#This Row],[D2]],".",Tabela813[[#This Row],[D3]],".",Tabela813[[#This Row],[T]],".",Tabela813[[#This Row],[D4]]),"")</f>
        <v>2.4.1.2.50.0.0.00</v>
      </c>
      <c r="L1669" s="27" t="s">
        <v>718</v>
      </c>
      <c r="M1669" s="21" t="str">
        <f t="shared" si="25"/>
        <v>S</v>
      </c>
      <c r="N1669" s="21">
        <f>IF(VALUE(Tabela813[[#This Row],[RED]]) &gt; 0,1,0) + IF(VALUE(J1669)&gt;0,8,IF(VALUE(I1669)&gt;0,7,IF(VALUE(H1669)&gt;0,6,IF(VALUE(G1669)&gt;0,5,IF(VALUE(F1669)&gt;0,4,IF(VALUE(E1669)&gt;0,3,IF(VALUE(D1669)&gt;0,2,1)))))))</f>
        <v>5</v>
      </c>
      <c r="O1669" s="26" t="s">
        <v>55</v>
      </c>
      <c r="P1669" s="1" t="s">
        <v>719</v>
      </c>
      <c r="Q1669" s="1"/>
      <c r="R1669" s="21"/>
      <c r="S1669" s="7" t="str">
        <f>Tabela813[[#This Row],[NR]]&amp;" - "&amp;Tabela813[[#This Row],[Especificação]]</f>
        <v>2.4.1.2.50.0.0.00 - Transferências de Recursos Destinados a Programas de Educação</v>
      </c>
      <c r="T1669" s="7" t="str">
        <f>Tabela813[[#This Row],[NR]]&amp;" - "&amp;Tabela813[[#This Row],[Especificação]]</f>
        <v>2.4.1.2.50.0.0.00 - Transferências de Recursos Destinados a Programas de Educação</v>
      </c>
      <c r="U1669" s="7" t="str">
        <f>Tabela813[[#This Row],[NR]]&amp; " - "&amp;Tabela813[[#This Row],[Especificação]]</f>
        <v>2.4.1.2.50.0.0.00 - Transferências de Recursos Destinados a Programas de Educação</v>
      </c>
    </row>
    <row r="1670" spans="1:21" ht="30" x14ac:dyDescent="0.25">
      <c r="A1670" s="84"/>
      <c r="B1670" s="73"/>
      <c r="C1670" s="26" t="s">
        <v>1567</v>
      </c>
      <c r="D1670" s="26" t="s">
        <v>1568</v>
      </c>
      <c r="E1670" s="26" t="s">
        <v>1558</v>
      </c>
      <c r="F1670" s="26" t="s">
        <v>1567</v>
      </c>
      <c r="G1670" s="26" t="s">
        <v>1591</v>
      </c>
      <c r="H1670" s="26" t="s">
        <v>1558</v>
      </c>
      <c r="I1670" s="26" t="s">
        <v>1561</v>
      </c>
      <c r="J1670" s="26" t="s">
        <v>1564</v>
      </c>
      <c r="K1670" s="21" t="str">
        <f>IF(Tabela813[[#This Row],[C]]&lt;&gt;"",IF(Tabela813[[#This Row],[RED]]&lt;&gt;"",(Tabela813[[#This Row],[RED]] &amp; "."),"") &amp; CONCATENATE(Tabela813[[#This Row],[C]],".",Tabela813[[#This Row],[O]],".",Tabela813[[#This Row],[E]],".",Tabela813[[#This Row],[D1]],".",Tabela813[[#This Row],[D2]],".",Tabela813[[#This Row],[D3]],".",Tabela813[[#This Row],[T]],".",Tabela813[[#This Row],[D4]]),"")</f>
        <v>2.4.1.2.50.1.0.00</v>
      </c>
      <c r="L1670" s="27" t="s">
        <v>3966</v>
      </c>
      <c r="M1670" s="21" t="str">
        <f t="shared" si="25"/>
        <v>S</v>
      </c>
      <c r="N1670" s="21">
        <f>IF(VALUE(Tabela813[[#This Row],[RED]]) &gt; 0,1,0) + IF(VALUE(J1670)&gt;0,8,IF(VALUE(I1670)&gt;0,7,IF(VALUE(H1670)&gt;0,6,IF(VALUE(G1670)&gt;0,5,IF(VALUE(F1670)&gt;0,4,IF(VALUE(E1670)&gt;0,3,IF(VALUE(D1670)&gt;0,2,1)))))))</f>
        <v>6</v>
      </c>
      <c r="O1670" s="26" t="s">
        <v>55</v>
      </c>
      <c r="P1670" s="1" t="s">
        <v>720</v>
      </c>
      <c r="Q1670" s="1" t="s">
        <v>102</v>
      </c>
      <c r="R1670" s="21"/>
      <c r="S1670" s="7" t="str">
        <f>Tabela813[[#This Row],[NR]]&amp;" - "&amp;Tabela813[[#This Row],[Especificação]]</f>
        <v>2.4.1.2.50.1.0.00 - Transferências para o Programa de Apoio ao Transporte Escolar para Educação Básica - Caminho da Escola</v>
      </c>
      <c r="T1670" s="7" t="str">
        <f>Tabela813[[#This Row],[NR]]&amp;" - "&amp;Tabela813[[#This Row],[Especificação]]</f>
        <v>2.4.1.2.50.1.0.00 - Transferências para o Programa de Apoio ao Transporte Escolar para Educação Básica - Caminho da Escola</v>
      </c>
      <c r="U1670" s="7" t="str">
        <f>Tabela813[[#This Row],[NR]]&amp; " - "&amp;Tabela813[[#This Row],[Especificação]]</f>
        <v>2.4.1.2.50.1.0.00 - Transferências para o Programa de Apoio ao Transporte Escolar para Educação Básica - Caminho da Escola</v>
      </c>
    </row>
    <row r="1671" spans="1:21" ht="30" x14ac:dyDescent="0.25">
      <c r="A1671" s="84"/>
      <c r="B1671" s="73"/>
      <c r="C1671" s="26" t="s">
        <v>1567</v>
      </c>
      <c r="D1671" s="26" t="s">
        <v>1568</v>
      </c>
      <c r="E1671" s="26" t="s">
        <v>1558</v>
      </c>
      <c r="F1671" s="26" t="s">
        <v>1567</v>
      </c>
      <c r="G1671" s="26" t="s">
        <v>1591</v>
      </c>
      <c r="H1671" s="26" t="s">
        <v>1558</v>
      </c>
      <c r="I1671" s="26" t="s">
        <v>1558</v>
      </c>
      <c r="J1671" s="26" t="s">
        <v>1564</v>
      </c>
      <c r="K1671" s="21" t="str">
        <f>IF(Tabela813[[#This Row],[C]]&lt;&gt;"",IF(Tabela813[[#This Row],[RED]]&lt;&gt;"",(Tabela813[[#This Row],[RED]] &amp; "."),"") &amp; CONCATENATE(Tabela813[[#This Row],[C]],".",Tabela813[[#This Row],[O]],".",Tabela813[[#This Row],[E]],".",Tabela813[[#This Row],[D1]],".",Tabela813[[#This Row],[D2]],".",Tabela813[[#This Row],[D3]],".",Tabela813[[#This Row],[T]],".",Tabela813[[#This Row],[D4]]),"")</f>
        <v>2.4.1.2.50.1.1.00</v>
      </c>
      <c r="L1671" s="27" t="s">
        <v>3967</v>
      </c>
      <c r="M1671" s="21" t="str">
        <f t="shared" si="25"/>
        <v>A</v>
      </c>
      <c r="N1671" s="21">
        <f>IF(VALUE(Tabela813[[#This Row],[RED]]) &gt; 0,1,0) + IF(VALUE(J1671)&gt;0,8,IF(VALUE(I1671)&gt;0,7,IF(VALUE(H1671)&gt;0,6,IF(VALUE(G1671)&gt;0,5,IF(VALUE(F1671)&gt;0,4,IF(VALUE(E1671)&gt;0,3,IF(VALUE(D1671)&gt;0,2,1)))))))</f>
        <v>7</v>
      </c>
      <c r="O1671" s="26" t="s">
        <v>55</v>
      </c>
      <c r="P1671" s="1" t="s">
        <v>720</v>
      </c>
      <c r="Q1671" s="1" t="s">
        <v>102</v>
      </c>
      <c r="R1671" s="21"/>
      <c r="S1671" s="7" t="str">
        <f>Tabela813[[#This Row],[NR]]&amp;" - "&amp;Tabela813[[#This Row],[Especificação]]</f>
        <v>2.4.1.2.50.1.1.00 - Transferências para o Programa de Apoio ao Transporte Escolar para Educação Básica - Caminho da Escola - Principal</v>
      </c>
      <c r="T1671" s="7" t="str">
        <f>Tabela813[[#This Row],[NR]]&amp;" - "&amp;Tabela813[[#This Row],[Especificação]]</f>
        <v>2.4.1.2.50.1.1.00 - Transferências para o Programa de Apoio ao Transporte Escolar para Educação Básica - Caminho da Escola - Principal</v>
      </c>
      <c r="U1671" s="7" t="str">
        <f>Tabela813[[#This Row],[NR]]&amp; " - "&amp;Tabela813[[#This Row],[Especificação]]</f>
        <v>2.4.1.2.50.1.1.00 - Transferências para o Programa de Apoio ao Transporte Escolar para Educação Básica - Caminho da Escola - Principal</v>
      </c>
    </row>
    <row r="1672" spans="1:21" ht="45" x14ac:dyDescent="0.25">
      <c r="A1672" s="84"/>
      <c r="B1672" s="73"/>
      <c r="C1672" s="26" t="s">
        <v>1567</v>
      </c>
      <c r="D1672" s="26" t="s">
        <v>1568</v>
      </c>
      <c r="E1672" s="26" t="s">
        <v>1558</v>
      </c>
      <c r="F1672" s="26" t="s">
        <v>1567</v>
      </c>
      <c r="G1672" s="26" t="s">
        <v>1591</v>
      </c>
      <c r="H1672" s="26" t="s">
        <v>1567</v>
      </c>
      <c r="I1672" s="26" t="s">
        <v>1561</v>
      </c>
      <c r="J1672" s="26" t="s">
        <v>1564</v>
      </c>
      <c r="K1672" s="21" t="str">
        <f>IF(Tabela813[[#This Row],[C]]&lt;&gt;"",IF(Tabela813[[#This Row],[RED]]&lt;&gt;"",(Tabela813[[#This Row],[RED]] &amp; "."),"") &amp; CONCATENATE(Tabela813[[#This Row],[C]],".",Tabela813[[#This Row],[O]],".",Tabela813[[#This Row],[E]],".",Tabela813[[#This Row],[D1]],".",Tabela813[[#This Row],[D2]],".",Tabela813[[#This Row],[D3]],".",Tabela813[[#This Row],[T]],".",Tabela813[[#This Row],[D4]]),"")</f>
        <v>2.4.1.2.50.2.0.00</v>
      </c>
      <c r="L1672" s="27" t="s">
        <v>721</v>
      </c>
      <c r="M1672" s="21" t="str">
        <f t="shared" si="25"/>
        <v>S</v>
      </c>
      <c r="N1672" s="21">
        <f>IF(VALUE(Tabela813[[#This Row],[RED]]) &gt; 0,1,0) + IF(VALUE(J1672)&gt;0,8,IF(VALUE(I1672)&gt;0,7,IF(VALUE(H1672)&gt;0,6,IF(VALUE(G1672)&gt;0,5,IF(VALUE(F1672)&gt;0,4,IF(VALUE(E1672)&gt;0,3,IF(VALUE(D1672)&gt;0,2,1)))))))</f>
        <v>6</v>
      </c>
      <c r="O1672" s="26" t="s">
        <v>55</v>
      </c>
      <c r="P1672" s="1" t="s">
        <v>722</v>
      </c>
      <c r="Q1672" s="1" t="s">
        <v>102</v>
      </c>
      <c r="R1672" s="21"/>
      <c r="S1672" s="7" t="str">
        <f>Tabela813[[#This Row],[NR]]&amp;" - "&amp;Tabela813[[#This Row],[Especificação]]</f>
        <v>2.4.1.2.50.2.0.00 - Transferências para o Programa Nacional de Reestruturação e Aquisição de Equipamentos para a Rede Escolar Pública de Educação Infantil - Proinfância</v>
      </c>
      <c r="T1672" s="7" t="str">
        <f>Tabela813[[#This Row],[NR]]&amp;" - "&amp;Tabela813[[#This Row],[Especificação]]</f>
        <v>2.4.1.2.50.2.0.00 - Transferências para o Programa Nacional de Reestruturação e Aquisição de Equipamentos para a Rede Escolar Pública de Educação Infantil - Proinfância</v>
      </c>
      <c r="U1672" s="7" t="str">
        <f>Tabela813[[#This Row],[NR]]&amp; " - "&amp;Tabela813[[#This Row],[Especificação]]</f>
        <v>2.4.1.2.50.2.0.00 - Transferências para o Programa Nacional de Reestruturação e Aquisição de Equipamentos para a Rede Escolar Pública de Educação Infantil - Proinfância</v>
      </c>
    </row>
    <row r="1673" spans="1:21" ht="51" customHeight="1" x14ac:dyDescent="0.25">
      <c r="A1673" s="84"/>
      <c r="B1673" s="73"/>
      <c r="C1673" s="26" t="s">
        <v>1567</v>
      </c>
      <c r="D1673" s="26" t="s">
        <v>1568</v>
      </c>
      <c r="E1673" s="26" t="s">
        <v>1558</v>
      </c>
      <c r="F1673" s="26" t="s">
        <v>1567</v>
      </c>
      <c r="G1673" s="26" t="s">
        <v>1591</v>
      </c>
      <c r="H1673" s="26" t="s">
        <v>1567</v>
      </c>
      <c r="I1673" s="26" t="s">
        <v>1558</v>
      </c>
      <c r="J1673" s="26" t="s">
        <v>1564</v>
      </c>
      <c r="K1673" s="21" t="str">
        <f>IF(Tabela813[[#This Row],[C]]&lt;&gt;"",IF(Tabela813[[#This Row],[RED]]&lt;&gt;"",(Tabela813[[#This Row],[RED]] &amp; "."),"") &amp; CONCATENATE(Tabela813[[#This Row],[C]],".",Tabela813[[#This Row],[O]],".",Tabela813[[#This Row],[E]],".",Tabela813[[#This Row],[D1]],".",Tabela813[[#This Row],[D2]],".",Tabela813[[#This Row],[D3]],".",Tabela813[[#This Row],[T]],".",Tabela813[[#This Row],[D4]]),"")</f>
        <v>2.4.1.2.50.2.1.00</v>
      </c>
      <c r="L1673" s="27" t="s">
        <v>1534</v>
      </c>
      <c r="M1673" s="21" t="str">
        <f t="shared" ref="M1673:M1736" si="26">IF(N1673 &lt; N1674,"S","A")</f>
        <v>A</v>
      </c>
      <c r="N1673" s="21">
        <f>IF(VALUE(Tabela813[[#This Row],[RED]]) &gt; 0,1,0) + IF(VALUE(J1673)&gt;0,8,IF(VALUE(I1673)&gt;0,7,IF(VALUE(H1673)&gt;0,6,IF(VALUE(G1673)&gt;0,5,IF(VALUE(F1673)&gt;0,4,IF(VALUE(E1673)&gt;0,3,IF(VALUE(D1673)&gt;0,2,1)))))))</f>
        <v>7</v>
      </c>
      <c r="O1673" s="26" t="s">
        <v>55</v>
      </c>
      <c r="P1673" s="1" t="s">
        <v>722</v>
      </c>
      <c r="Q1673" s="1" t="s">
        <v>102</v>
      </c>
      <c r="R1673" s="21"/>
      <c r="S1673" s="7" t="str">
        <f>Tabela813[[#This Row],[NR]]&amp;" - "&amp;Tabela813[[#This Row],[Especificação]]</f>
        <v>2.4.1.2.50.2.1.00 - Transferências para o Programa Nacional de Reestruturação e Aquisição de Equipamentos para a Rede Escolar Pública de Educação Infantil - Proinfância - Principal</v>
      </c>
      <c r="T1673" s="7" t="str">
        <f>Tabela813[[#This Row],[NR]]&amp;" - "&amp;Tabela813[[#This Row],[Especificação]]</f>
        <v>2.4.1.2.50.2.1.00 - Transferências para o Programa Nacional de Reestruturação e Aquisição de Equipamentos para a Rede Escolar Pública de Educação Infantil - Proinfância - Principal</v>
      </c>
      <c r="U1673" s="7" t="str">
        <f>Tabela813[[#This Row],[NR]]&amp; " - "&amp;Tabela813[[#This Row],[Especificação]]</f>
        <v>2.4.1.2.50.2.1.00 - Transferências para o Programa Nacional de Reestruturação e Aquisição de Equipamentos para a Rede Escolar Pública de Educação Infantil - Proinfância - Principal</v>
      </c>
    </row>
    <row r="1674" spans="1:21" ht="49.5" customHeight="1" x14ac:dyDescent="0.25">
      <c r="A1674" s="84"/>
      <c r="B1674" s="73"/>
      <c r="C1674" s="26" t="s">
        <v>1567</v>
      </c>
      <c r="D1674" s="26" t="s">
        <v>1568</v>
      </c>
      <c r="E1674" s="26" t="s">
        <v>1558</v>
      </c>
      <c r="F1674" s="26" t="s">
        <v>1567</v>
      </c>
      <c r="G1674" s="26" t="s">
        <v>1591</v>
      </c>
      <c r="H1674" s="26" t="s">
        <v>1570</v>
      </c>
      <c r="I1674" s="26" t="s">
        <v>1561</v>
      </c>
      <c r="J1674" s="26" t="s">
        <v>1564</v>
      </c>
      <c r="K1674" s="21" t="str">
        <f>IF(Tabela813[[#This Row],[C]]&lt;&gt;"",IF(Tabela813[[#This Row],[RED]]&lt;&gt;"",(Tabela813[[#This Row],[RED]] &amp; "."),"") &amp; CONCATENATE(Tabela813[[#This Row],[C]],".",Tabela813[[#This Row],[O]],".",Tabela813[[#This Row],[E]],".",Tabela813[[#This Row],[D1]],".",Tabela813[[#This Row],[D2]],".",Tabela813[[#This Row],[D3]],".",Tabela813[[#This Row],[T]],".",Tabela813[[#This Row],[D4]]),"")</f>
        <v>2.4.1.2.50.9.0.00</v>
      </c>
      <c r="L1674" s="27" t="s">
        <v>3968</v>
      </c>
      <c r="M1674" s="21" t="str">
        <f t="shared" si="26"/>
        <v>S</v>
      </c>
      <c r="N1674" s="21">
        <f>IF(VALUE(Tabela813[[#This Row],[RED]]) &gt; 0,1,0) + IF(VALUE(J1674)&gt;0,8,IF(VALUE(I1674)&gt;0,7,IF(VALUE(H1674)&gt;0,6,IF(VALUE(G1674)&gt;0,5,IF(VALUE(F1674)&gt;0,4,IF(VALUE(E1674)&gt;0,3,IF(VALUE(D1674)&gt;0,2,1)))))))</f>
        <v>6</v>
      </c>
      <c r="O1674" s="26" t="s">
        <v>55</v>
      </c>
      <c r="P1674" s="1" t="s">
        <v>723</v>
      </c>
      <c r="Q1674" s="1" t="s">
        <v>102</v>
      </c>
      <c r="R1674" s="21"/>
      <c r="S1674" s="7" t="str">
        <f>Tabela813[[#This Row],[NR]]&amp;" - "&amp;Tabela813[[#This Row],[Especificação]]</f>
        <v>2.4.1.2.50.9.0.00 - Outras Transferências Destinadas a Programas de Educação</v>
      </c>
      <c r="T1674" s="7" t="str">
        <f>Tabela813[[#This Row],[NR]]&amp;" - "&amp;Tabela813[[#This Row],[Especificação]]</f>
        <v>2.4.1.2.50.9.0.00 - Outras Transferências Destinadas a Programas de Educação</v>
      </c>
      <c r="U1674" s="7" t="str">
        <f>Tabela813[[#This Row],[NR]]&amp; " - "&amp;Tabela813[[#This Row],[Especificação]]</f>
        <v>2.4.1.2.50.9.0.00 - Outras Transferências Destinadas a Programas de Educação</v>
      </c>
    </row>
    <row r="1675" spans="1:21" ht="30" x14ac:dyDescent="0.25">
      <c r="A1675" s="84"/>
      <c r="B1675" s="73"/>
      <c r="C1675" s="26" t="s">
        <v>1567</v>
      </c>
      <c r="D1675" s="26" t="s">
        <v>1568</v>
      </c>
      <c r="E1675" s="26" t="s">
        <v>1558</v>
      </c>
      <c r="F1675" s="26" t="s">
        <v>1567</v>
      </c>
      <c r="G1675" s="26" t="s">
        <v>1591</v>
      </c>
      <c r="H1675" s="26" t="s">
        <v>1570</v>
      </c>
      <c r="I1675" s="26" t="s">
        <v>1558</v>
      </c>
      <c r="J1675" s="26" t="s">
        <v>1564</v>
      </c>
      <c r="K1675" s="21" t="str">
        <f>IF(Tabela813[[#This Row],[C]]&lt;&gt;"",IF(Tabela813[[#This Row],[RED]]&lt;&gt;"",(Tabela813[[#This Row],[RED]] &amp; "."),"") &amp; CONCATENATE(Tabela813[[#This Row],[C]],".",Tabela813[[#This Row],[O]],".",Tabela813[[#This Row],[E]],".",Tabela813[[#This Row],[D1]],".",Tabela813[[#This Row],[D2]],".",Tabela813[[#This Row],[D3]],".",Tabela813[[#This Row],[T]],".",Tabela813[[#This Row],[D4]]),"")</f>
        <v>2.4.1.2.50.9.1.00</v>
      </c>
      <c r="L1675" s="27" t="s">
        <v>3969</v>
      </c>
      <c r="M1675" s="21" t="str">
        <f t="shared" si="26"/>
        <v>A</v>
      </c>
      <c r="N1675" s="21">
        <f>IF(VALUE(Tabela813[[#This Row],[RED]]) &gt; 0,1,0) + IF(VALUE(J1675)&gt;0,8,IF(VALUE(I1675)&gt;0,7,IF(VALUE(H1675)&gt;0,6,IF(VALUE(G1675)&gt;0,5,IF(VALUE(F1675)&gt;0,4,IF(VALUE(E1675)&gt;0,3,IF(VALUE(D1675)&gt;0,2,1)))))))</f>
        <v>7</v>
      </c>
      <c r="O1675" s="26" t="s">
        <v>55</v>
      </c>
      <c r="P1675" s="1" t="s">
        <v>723</v>
      </c>
      <c r="Q1675" s="1" t="s">
        <v>102</v>
      </c>
      <c r="R1675" s="21"/>
      <c r="S1675" s="7" t="str">
        <f>Tabela813[[#This Row],[NR]]&amp;" - "&amp;Tabela813[[#This Row],[Especificação]]</f>
        <v>2.4.1.2.50.9.1.00 - Outras Transferências Destinadas a Programas de Educação - Principal</v>
      </c>
      <c r="T1675" s="7" t="str">
        <f>Tabela813[[#This Row],[NR]]&amp;" - "&amp;Tabela813[[#This Row],[Especificação]]</f>
        <v>2.4.1.2.50.9.1.00 - Outras Transferências Destinadas a Programas de Educação - Principal</v>
      </c>
      <c r="U1675" s="7" t="str">
        <f>Tabela813[[#This Row],[NR]]&amp; " - "&amp;Tabela813[[#This Row],[Especificação]]</f>
        <v>2.4.1.2.50.9.1.00 - Outras Transferências Destinadas a Programas de Educação - Principal</v>
      </c>
    </row>
    <row r="1676" spans="1:21" ht="30" x14ac:dyDescent="0.25">
      <c r="A1676" s="84"/>
      <c r="B1676" s="73"/>
      <c r="C1676" s="26" t="s">
        <v>1567</v>
      </c>
      <c r="D1676" s="26" t="s">
        <v>1568</v>
      </c>
      <c r="E1676" s="26" t="s">
        <v>1558</v>
      </c>
      <c r="F1676" s="26" t="s">
        <v>1559</v>
      </c>
      <c r="G1676" s="26" t="s">
        <v>1564</v>
      </c>
      <c r="H1676" s="26" t="s">
        <v>1561</v>
      </c>
      <c r="I1676" s="26" t="s">
        <v>1561</v>
      </c>
      <c r="J1676" s="26" t="s">
        <v>1564</v>
      </c>
      <c r="K1676" s="21" t="str">
        <f>IF(Tabela813[[#This Row],[C]]&lt;&gt;"",IF(Tabela813[[#This Row],[RED]]&lt;&gt;"",(Tabela813[[#This Row],[RED]] &amp; "."),"") &amp; CONCATENATE(Tabela813[[#This Row],[C]],".",Tabela813[[#This Row],[O]],".",Tabela813[[#This Row],[E]],".",Tabela813[[#This Row],[D1]],".",Tabela813[[#This Row],[D2]],".",Tabela813[[#This Row],[D3]],".",Tabela813[[#This Row],[T]],".",Tabela813[[#This Row],[D4]]),"")</f>
        <v>2.4.1.3.00.0.0.00</v>
      </c>
      <c r="L1676" s="27" t="s">
        <v>6686</v>
      </c>
      <c r="M1676" s="21" t="str">
        <f t="shared" si="26"/>
        <v>S</v>
      </c>
      <c r="N1676" s="21">
        <f>IF(VALUE(Tabela813[[#This Row],[RED]]) &gt; 0,1,0) + IF(VALUE(J1676)&gt;0,8,IF(VALUE(I1676)&gt;0,7,IF(VALUE(H1676)&gt;0,6,IF(VALUE(G1676)&gt;0,5,IF(VALUE(F1676)&gt;0,4,IF(VALUE(E1676)&gt;0,3,IF(VALUE(D1676)&gt;0,2,1)))))))</f>
        <v>4</v>
      </c>
      <c r="O1676" s="26" t="s">
        <v>45</v>
      </c>
      <c r="P1676" s="1" t="s">
        <v>724</v>
      </c>
      <c r="Q1676" s="1"/>
      <c r="R1676" s="21"/>
      <c r="S1676" s="7" t="str">
        <f>Tabela813[[#This Row],[NR]]&amp;" - "&amp;Tabela813[[#This Row],[Especificação]]</f>
        <v>2.4.1.3.00.0.0.00 - Transferências de Recursos do Fundo Nacional de Assistência Social - FNAS</v>
      </c>
      <c r="T1676" s="7" t="str">
        <f>Tabela813[[#This Row],[NR]]&amp;" - "&amp;Tabela813[[#This Row],[Especificação]]</f>
        <v>2.4.1.3.00.0.0.00 - Transferências de Recursos do Fundo Nacional de Assistência Social - FNAS</v>
      </c>
      <c r="U1676" s="7" t="str">
        <f>Tabela813[[#This Row],[NR]]&amp; " - "&amp;Tabela813[[#This Row],[Especificação]]</f>
        <v>2.4.1.3.00.0.0.00 - Transferências de Recursos do Fundo Nacional de Assistência Social - FNAS</v>
      </c>
    </row>
    <row r="1677" spans="1:21" ht="23.25" customHeight="1" x14ac:dyDescent="0.25">
      <c r="A1677" s="84"/>
      <c r="B1677" s="73"/>
      <c r="C1677" s="26" t="s">
        <v>1567</v>
      </c>
      <c r="D1677" s="26" t="s">
        <v>1568</v>
      </c>
      <c r="E1677" s="26" t="s">
        <v>1558</v>
      </c>
      <c r="F1677" s="26" t="s">
        <v>1559</v>
      </c>
      <c r="G1677" s="26" t="s">
        <v>1591</v>
      </c>
      <c r="H1677" s="26" t="s">
        <v>1561</v>
      </c>
      <c r="I1677" s="26" t="s">
        <v>1561</v>
      </c>
      <c r="J1677" s="26" t="s">
        <v>1564</v>
      </c>
      <c r="K1677" s="21" t="str">
        <f>IF(Tabela813[[#This Row],[C]]&lt;&gt;"",IF(Tabela813[[#This Row],[RED]]&lt;&gt;"",(Tabela813[[#This Row],[RED]] &amp; "."),"") &amp; CONCATENATE(Tabela813[[#This Row],[C]],".",Tabela813[[#This Row],[O]],".",Tabela813[[#This Row],[E]],".",Tabela813[[#This Row],[D1]],".",Tabela813[[#This Row],[D2]],".",Tabela813[[#This Row],[D3]],".",Tabela813[[#This Row],[T]],".",Tabela813[[#This Row],[D4]]),"")</f>
        <v>2.4.1.3.50.0.0.00</v>
      </c>
      <c r="L1677" s="27" t="s">
        <v>6686</v>
      </c>
      <c r="M1677" s="21" t="str">
        <f t="shared" si="26"/>
        <v>S</v>
      </c>
      <c r="N1677" s="21">
        <f>IF(VALUE(Tabela813[[#This Row],[RED]]) &gt; 0,1,0) + IF(VALUE(J1677)&gt;0,8,IF(VALUE(I1677)&gt;0,7,IF(VALUE(H1677)&gt;0,6,IF(VALUE(G1677)&gt;0,5,IF(VALUE(F1677)&gt;0,4,IF(VALUE(E1677)&gt;0,3,IF(VALUE(D1677)&gt;0,2,1)))))))</f>
        <v>5</v>
      </c>
      <c r="O1677" s="26" t="s">
        <v>55</v>
      </c>
      <c r="P1677" s="1" t="s">
        <v>725</v>
      </c>
      <c r="Q1677" s="1"/>
      <c r="R1677" s="21"/>
      <c r="S1677" s="7" t="str">
        <f>Tabela813[[#This Row],[NR]]&amp;" - "&amp;Tabela813[[#This Row],[Especificação]]</f>
        <v>2.4.1.3.50.0.0.00 - Transferências de Recursos do Fundo Nacional de Assistência Social - FNAS</v>
      </c>
      <c r="T1677" s="7" t="str">
        <f>Tabela813[[#This Row],[NR]]&amp;" - "&amp;Tabela813[[#This Row],[Especificação]]</f>
        <v>2.4.1.3.50.0.0.00 - Transferências de Recursos do Fundo Nacional de Assistência Social - FNAS</v>
      </c>
      <c r="U1677" s="7" t="str">
        <f>Tabela813[[#This Row],[NR]]&amp; " - "&amp;Tabela813[[#This Row],[Especificação]]</f>
        <v>2.4.1.3.50.0.0.00 - Transferências de Recursos do Fundo Nacional de Assistência Social - FNAS</v>
      </c>
    </row>
    <row r="1678" spans="1:21" ht="30" x14ac:dyDescent="0.25">
      <c r="A1678" s="84"/>
      <c r="B1678" s="73"/>
      <c r="C1678" s="26" t="s">
        <v>1567</v>
      </c>
      <c r="D1678" s="26" t="s">
        <v>1568</v>
      </c>
      <c r="E1678" s="26" t="s">
        <v>1558</v>
      </c>
      <c r="F1678" s="26" t="s">
        <v>1559</v>
      </c>
      <c r="G1678" s="26" t="s">
        <v>1591</v>
      </c>
      <c r="H1678" s="26" t="s">
        <v>1561</v>
      </c>
      <c r="I1678" s="26" t="s">
        <v>1558</v>
      </c>
      <c r="J1678" s="26" t="s">
        <v>1564</v>
      </c>
      <c r="K1678" s="21" t="str">
        <f>IF(Tabela813[[#This Row],[C]]&lt;&gt;"",IF(Tabela813[[#This Row],[RED]]&lt;&gt;"",(Tabela813[[#This Row],[RED]] &amp; "."),"") &amp; CONCATENATE(Tabela813[[#This Row],[C]],".",Tabela813[[#This Row],[O]],".",Tabela813[[#This Row],[E]],".",Tabela813[[#This Row],[D1]],".",Tabela813[[#This Row],[D2]],".",Tabela813[[#This Row],[D3]],".",Tabela813[[#This Row],[T]],".",Tabela813[[#This Row],[D4]]),"")</f>
        <v>2.4.1.3.50.0.1.00</v>
      </c>
      <c r="L1678" s="27" t="s">
        <v>3863</v>
      </c>
      <c r="M1678" s="21" t="str">
        <f t="shared" si="26"/>
        <v>S</v>
      </c>
      <c r="N1678" s="21">
        <f>IF(VALUE(Tabela813[[#This Row],[RED]]) &gt; 0,1,0) + IF(VALUE(J1678)&gt;0,8,IF(VALUE(I1678)&gt;0,7,IF(VALUE(H1678)&gt;0,6,IF(VALUE(G1678)&gt;0,5,IF(VALUE(F1678)&gt;0,4,IF(VALUE(E1678)&gt;0,3,IF(VALUE(D1678)&gt;0,2,1)))))))</f>
        <v>7</v>
      </c>
      <c r="O1678" s="26" t="s">
        <v>55</v>
      </c>
      <c r="P1678" s="1" t="s">
        <v>725</v>
      </c>
      <c r="Q1678" s="1"/>
      <c r="R1678" s="21"/>
      <c r="S1678" s="7" t="str">
        <f>Tabela813[[#This Row],[NR]]&amp;" - "&amp;Tabela813[[#This Row],[Especificação]]</f>
        <v>2.4.1.3.50.0.1.00 - Transferências de Recursos do Fundo Nacional de Assistência Social - FNAS - Principal</v>
      </c>
      <c r="T1678" s="7" t="str">
        <f>Tabela813[[#This Row],[NR]]&amp;" - "&amp;Tabela813[[#This Row],[Especificação]]</f>
        <v>2.4.1.3.50.0.1.00 - Transferências de Recursos do Fundo Nacional de Assistência Social - FNAS - Principal</v>
      </c>
      <c r="U1678" s="7" t="str">
        <f>Tabela813[[#This Row],[NR]]&amp; " - "&amp;Tabela813[[#This Row],[Especificação]]</f>
        <v>2.4.1.3.50.0.1.00 - Transferências de Recursos do Fundo Nacional de Assistência Social - FNAS - Principal</v>
      </c>
    </row>
    <row r="1679" spans="1:21" ht="30" x14ac:dyDescent="0.25">
      <c r="A1679" s="84"/>
      <c r="B1679" s="73"/>
      <c r="C1679" s="26" t="s">
        <v>1567</v>
      </c>
      <c r="D1679" s="26" t="s">
        <v>1568</v>
      </c>
      <c r="E1679" s="26" t="s">
        <v>1558</v>
      </c>
      <c r="F1679" s="26" t="s">
        <v>1559</v>
      </c>
      <c r="G1679" s="26" t="s">
        <v>1591</v>
      </c>
      <c r="H1679" s="26" t="s">
        <v>1561</v>
      </c>
      <c r="I1679" s="26" t="s">
        <v>1558</v>
      </c>
      <c r="J1679" s="26" t="s">
        <v>1560</v>
      </c>
      <c r="K1679" s="21" t="str">
        <f>IF(Tabela813[[#This Row],[C]]&lt;&gt;"",IF(Tabela813[[#This Row],[RED]]&lt;&gt;"",(Tabela813[[#This Row],[RED]] &amp; "."),"") &amp; CONCATENATE(Tabela813[[#This Row],[C]],".",Tabela813[[#This Row],[O]],".",Tabela813[[#This Row],[E]],".",Tabela813[[#This Row],[D1]],".",Tabela813[[#This Row],[D2]],".",Tabela813[[#This Row],[D3]],".",Tabela813[[#This Row],[T]],".",Tabela813[[#This Row],[D4]]),"")</f>
        <v>2.4.1.3.50.0.1.01</v>
      </c>
      <c r="L1679" s="27" t="s">
        <v>3863</v>
      </c>
      <c r="M1679" s="21" t="str">
        <f t="shared" si="26"/>
        <v>A</v>
      </c>
      <c r="N1679" s="21">
        <f>IF(VALUE(Tabela813[[#This Row],[RED]]) &gt; 0,1,0) + IF(VALUE(J1679)&gt;0,8,IF(VALUE(I1679)&gt;0,7,IF(VALUE(H1679)&gt;0,6,IF(VALUE(G1679)&gt;0,5,IF(VALUE(F1679)&gt;0,4,IF(VALUE(E1679)&gt;0,3,IF(VALUE(D1679)&gt;0,2,1)))))))</f>
        <v>8</v>
      </c>
      <c r="O1679" s="26" t="s">
        <v>3165</v>
      </c>
      <c r="P1679" s="1" t="s">
        <v>725</v>
      </c>
      <c r="Q1679" s="1"/>
      <c r="R1679" s="21"/>
      <c r="S1679" s="7" t="str">
        <f>Tabela813[[#This Row],[NR]]&amp;" - "&amp;Tabela813[[#This Row],[Especificação]]</f>
        <v>2.4.1.3.50.0.1.01 - Transferências de Recursos do Fundo Nacional de Assistência Social - FNAS - Principal</v>
      </c>
      <c r="T1679" s="7" t="str">
        <f>Tabela813[[#This Row],[NR]]&amp;" - "&amp;Tabela813[[#This Row],[Especificação]]</f>
        <v>2.4.1.3.50.0.1.01 - Transferências de Recursos do Fundo Nacional de Assistência Social - FNAS - Principal</v>
      </c>
      <c r="U1679" s="7" t="str">
        <f>Tabela813[[#This Row],[NR]]&amp; " - "&amp;Tabela813[[#This Row],[Especificação]]</f>
        <v>2.4.1.3.50.0.1.01 - Transferências de Recursos do Fundo Nacional de Assistência Social - FNAS - Principal</v>
      </c>
    </row>
    <row r="1680" spans="1:21" ht="45" customHeight="1" x14ac:dyDescent="0.25">
      <c r="A1680" s="297"/>
      <c r="B1680" s="73"/>
      <c r="C1680" s="26" t="s">
        <v>1567</v>
      </c>
      <c r="D1680" s="26" t="s">
        <v>1568</v>
      </c>
      <c r="E1680" s="26" t="s">
        <v>1558</v>
      </c>
      <c r="F1680" s="26" t="s">
        <v>1559</v>
      </c>
      <c r="G1680" s="26" t="s">
        <v>1591</v>
      </c>
      <c r="H1680" s="26" t="s">
        <v>1561</v>
      </c>
      <c r="I1680" s="26" t="s">
        <v>1558</v>
      </c>
      <c r="J1680" s="26" t="s">
        <v>1562</v>
      </c>
      <c r="K1680" s="21" t="str">
        <f>IF(Tabela813[[#This Row],[C]]&lt;&gt;"",IF(Tabela813[[#This Row],[RED]]&lt;&gt;"",(Tabela813[[#This Row],[RED]] &amp; "."),"") &amp; CONCATENATE(Tabela813[[#This Row],[C]],".",Tabela813[[#This Row],[O]],".",Tabela813[[#This Row],[E]],".",Tabela813[[#This Row],[D1]],".",Tabela813[[#This Row],[D2]],".",Tabela813[[#This Row],[D3]],".",Tabela813[[#This Row],[T]],".",Tabela813[[#This Row],[D4]]),"")</f>
        <v>2.4.1.3.50.0.1.02</v>
      </c>
      <c r="L1680" s="27" t="s">
        <v>3864</v>
      </c>
      <c r="M1680" s="21" t="str">
        <f t="shared" si="26"/>
        <v>A</v>
      </c>
      <c r="N1680" s="21">
        <f>IF(VALUE(Tabela813[[#This Row],[RED]]) &gt; 0,1,0) + IF(VALUE(J1680)&gt;0,8,IF(VALUE(I1680)&gt;0,7,IF(VALUE(H1680)&gt;0,6,IF(VALUE(G1680)&gt;0,5,IF(VALUE(F1680)&gt;0,4,IF(VALUE(E1680)&gt;0,3,IF(VALUE(D1680)&gt;0,2,1)))))))</f>
        <v>8</v>
      </c>
      <c r="O1680" s="26" t="s">
        <v>3165</v>
      </c>
      <c r="P1680" s="1" t="s">
        <v>4247</v>
      </c>
      <c r="Q1680" s="1"/>
      <c r="R1680" s="21"/>
      <c r="S1680" s="7" t="str">
        <f>Tabela813[[#This Row],[NR]]&amp;" - "&amp;Tabela813[[#This Row],[Especificação]]</f>
        <v>2.4.1.3.50.0.1.02 - Transferências de Recursos do Fundo Nacional de Assistência Social - FNAS - Transferências da União Decorrentes de Emendas Parlamentares Individuais - Finalidade Definida</v>
      </c>
      <c r="T1680" s="7" t="str">
        <f>Tabela813[[#This Row],[NR]]&amp;" - "&amp;Tabela813[[#This Row],[Especificação]]</f>
        <v>2.4.1.3.50.0.1.02 - Transferências de Recursos do Fundo Nacional de Assistência Social - FNAS - Transferências da União Decorrentes de Emendas Parlamentares Individuais - Finalidade Definida</v>
      </c>
      <c r="U1680" s="7" t="str">
        <f>Tabela813[[#This Row],[NR]]&amp; " - "&amp;Tabela813[[#This Row],[Especificação]]</f>
        <v>2.4.1.3.50.0.1.02 - Transferências de Recursos do Fundo Nacional de Assistência Social - FNAS - Transferências da União Decorrentes de Emendas Parlamentares Individuais - Finalidade Definida</v>
      </c>
    </row>
    <row r="1681" spans="1:21" ht="45" x14ac:dyDescent="0.25">
      <c r="A1681" s="297"/>
      <c r="B1681" s="73"/>
      <c r="C1681" s="26" t="s">
        <v>1567</v>
      </c>
      <c r="D1681" s="26" t="s">
        <v>1568</v>
      </c>
      <c r="E1681" s="26" t="s">
        <v>1558</v>
      </c>
      <c r="F1681" s="26" t="s">
        <v>1559</v>
      </c>
      <c r="G1681" s="26" t="s">
        <v>1591</v>
      </c>
      <c r="H1681" s="26" t="s">
        <v>1561</v>
      </c>
      <c r="I1681" s="26" t="s">
        <v>1558</v>
      </c>
      <c r="J1681" s="26" t="s">
        <v>1571</v>
      </c>
      <c r="K1681" s="21" t="str">
        <f>IF(Tabela813[[#This Row],[C]]&lt;&gt;"",IF(Tabela813[[#This Row],[RED]]&lt;&gt;"",(Tabela813[[#This Row],[RED]] &amp; "."),"") &amp; CONCATENATE(Tabela813[[#This Row],[C]],".",Tabela813[[#This Row],[O]],".",Tabela813[[#This Row],[E]],".",Tabela813[[#This Row],[D1]],".",Tabela813[[#This Row],[D2]],".",Tabela813[[#This Row],[D3]],".",Tabela813[[#This Row],[T]],".",Tabela813[[#This Row],[D4]]),"")</f>
        <v>2.4.1.3.50.0.1.03</v>
      </c>
      <c r="L1681" s="27" t="s">
        <v>3865</v>
      </c>
      <c r="M1681" s="21" t="str">
        <f t="shared" si="26"/>
        <v>A</v>
      </c>
      <c r="N1681" s="21">
        <f>IF(VALUE(Tabela813[[#This Row],[RED]]) &gt; 0,1,0) + IF(VALUE(J1681)&gt;0,8,IF(VALUE(I1681)&gt;0,7,IF(VALUE(H1681)&gt;0,6,IF(VALUE(G1681)&gt;0,5,IF(VALUE(F1681)&gt;0,4,IF(VALUE(E1681)&gt;0,3,IF(VALUE(D1681)&gt;0,2,1)))))))</f>
        <v>8</v>
      </c>
      <c r="O1681" s="26" t="s">
        <v>3165</v>
      </c>
      <c r="P1681" s="1" t="s">
        <v>4246</v>
      </c>
      <c r="Q1681" s="1"/>
      <c r="R1681" s="21"/>
      <c r="S1681" s="7" t="str">
        <f>Tabela813[[#This Row],[NR]]&amp;" - "&amp;Tabela813[[#This Row],[Especificação]]</f>
        <v>2.4.1.3.50.0.1.03 - Transferências de Recursos do Fundo Nacional de Assistência Social - FNAS - Transferências da União Decorrentes de Emendas Parlamentares de Bancada</v>
      </c>
      <c r="T1681" s="7" t="str">
        <f>Tabela813[[#This Row],[NR]]&amp;" - "&amp;Tabela813[[#This Row],[Especificação]]</f>
        <v>2.4.1.3.50.0.1.03 - Transferências de Recursos do Fundo Nacional de Assistência Social - FNAS - Transferências da União Decorrentes de Emendas Parlamentares de Bancada</v>
      </c>
      <c r="U1681" s="7" t="str">
        <f>Tabela813[[#This Row],[NR]]&amp; " - "&amp;Tabela813[[#This Row],[Especificação]]</f>
        <v>2.4.1.3.50.0.1.03 - Transferências de Recursos do Fundo Nacional de Assistência Social - FNAS - Transferências da União Decorrentes de Emendas Parlamentares de Bancada</v>
      </c>
    </row>
    <row r="1682" spans="1:21" ht="60" x14ac:dyDescent="0.25">
      <c r="A1682" s="85"/>
      <c r="B1682" s="73"/>
      <c r="C1682" s="26" t="s">
        <v>1567</v>
      </c>
      <c r="D1682" s="26" t="s">
        <v>1568</v>
      </c>
      <c r="E1682" s="26" t="s">
        <v>1558</v>
      </c>
      <c r="F1682" s="26" t="s">
        <v>1568</v>
      </c>
      <c r="G1682" s="26" t="s">
        <v>1564</v>
      </c>
      <c r="H1682" s="26" t="s">
        <v>1561</v>
      </c>
      <c r="I1682" s="26" t="s">
        <v>1561</v>
      </c>
      <c r="J1682" s="26" t="s">
        <v>1564</v>
      </c>
      <c r="K1682" s="21" t="str">
        <f>IF(Tabela813[[#This Row],[C]]&lt;&gt;"",IF(Tabela813[[#This Row],[RED]]&lt;&gt;"",(Tabela813[[#This Row],[RED]] &amp; "."),"") &amp; CONCATENATE(Tabela813[[#This Row],[C]],".",Tabela813[[#This Row],[O]],".",Tabela813[[#This Row],[E]],".",Tabela813[[#This Row],[D1]],".",Tabela813[[#This Row],[D2]],".",Tabela813[[#This Row],[D3]],".",Tabela813[[#This Row],[T]],".",Tabela813[[#This Row],[D4]]),"")</f>
        <v>2.4.1.4.00.0.0.00</v>
      </c>
      <c r="L1682" s="27" t="s">
        <v>405</v>
      </c>
      <c r="M1682" s="21" t="str">
        <f t="shared" si="26"/>
        <v>S</v>
      </c>
      <c r="N1682" s="21">
        <f>IF(VALUE(Tabela813[[#This Row],[RED]]) &gt; 0,1,0) + IF(VALUE(J1682)&gt;0,8,IF(VALUE(I1682)&gt;0,7,IF(VALUE(H1682)&gt;0,6,IF(VALUE(G1682)&gt;0,5,IF(VALUE(F1682)&gt;0,4,IF(VALUE(E1682)&gt;0,3,IF(VALUE(D1682)&gt;0,2,1)))))))</f>
        <v>4</v>
      </c>
      <c r="O1682" s="26" t="s">
        <v>45</v>
      </c>
      <c r="P1682" s="1" t="s">
        <v>727</v>
      </c>
      <c r="Q1682" s="1"/>
      <c r="R1682" s="21"/>
      <c r="S1682" s="7" t="str">
        <f>Tabela813[[#This Row],[NR]]&amp;" - "&amp;Tabela813[[#This Row],[Especificação]]</f>
        <v>2.4.1.4.00.0.0.00 - Transferências de Convênios da União e de Suas Entidades</v>
      </c>
      <c r="T1682" s="7" t="str">
        <f>Tabela813[[#This Row],[NR]]&amp;" - "&amp;Tabela813[[#This Row],[Especificação]]</f>
        <v>2.4.1.4.00.0.0.00 - Transferências de Convênios da União e de Suas Entidades</v>
      </c>
      <c r="U1682" s="7" t="str">
        <f>Tabela813[[#This Row],[NR]]&amp; " - "&amp;Tabela813[[#This Row],[Especificação]]</f>
        <v>2.4.1.4.00.0.0.00 - Transferências de Convênios da União e de Suas Entidades</v>
      </c>
    </row>
    <row r="1683" spans="1:21" ht="30" x14ac:dyDescent="0.25">
      <c r="A1683" s="85"/>
      <c r="B1683" s="73"/>
      <c r="C1683" s="26" t="s">
        <v>1567</v>
      </c>
      <c r="D1683" s="26" t="s">
        <v>1568</v>
      </c>
      <c r="E1683" s="26" t="s">
        <v>1558</v>
      </c>
      <c r="F1683" s="26" t="s">
        <v>1568</v>
      </c>
      <c r="G1683" s="26" t="s">
        <v>1591</v>
      </c>
      <c r="H1683" s="26" t="s">
        <v>1561</v>
      </c>
      <c r="I1683" s="26" t="s">
        <v>1561</v>
      </c>
      <c r="J1683" s="26" t="s">
        <v>1564</v>
      </c>
      <c r="K1683" s="21" t="str">
        <f>IF(Tabela813[[#This Row],[C]]&lt;&gt;"",IF(Tabela813[[#This Row],[RED]]&lt;&gt;"",(Tabela813[[#This Row],[RED]] &amp; "."),"") &amp; CONCATENATE(Tabela813[[#This Row],[C]],".",Tabela813[[#This Row],[O]],".",Tabela813[[#This Row],[E]],".",Tabela813[[#This Row],[D1]],".",Tabela813[[#This Row],[D2]],".",Tabela813[[#This Row],[D3]],".",Tabela813[[#This Row],[T]],".",Tabela813[[#This Row],[D4]]),"")</f>
        <v>2.4.1.4.50.0.0.00</v>
      </c>
      <c r="L1683" s="27" t="s">
        <v>6687</v>
      </c>
      <c r="M1683" s="21" t="str">
        <f t="shared" si="26"/>
        <v>S</v>
      </c>
      <c r="N1683" s="21">
        <f>IF(VALUE(Tabela813[[#This Row],[RED]]) &gt; 0,1,0) + IF(VALUE(J1683)&gt;0,8,IF(VALUE(I1683)&gt;0,7,IF(VALUE(H1683)&gt;0,6,IF(VALUE(G1683)&gt;0,5,IF(VALUE(F1683)&gt;0,4,IF(VALUE(E1683)&gt;0,3,IF(VALUE(D1683)&gt;0,2,1)))))))</f>
        <v>5</v>
      </c>
      <c r="O1683" s="26" t="s">
        <v>55</v>
      </c>
      <c r="P1683" s="1" t="s">
        <v>728</v>
      </c>
      <c r="Q1683" s="1"/>
      <c r="R1683" s="21"/>
      <c r="S1683" s="7" t="str">
        <f>Tabela813[[#This Row],[NR]]&amp;" - "&amp;Tabela813[[#This Row],[Especificação]]</f>
        <v>2.4.1.4.50.0.0.00 - Transferências de Convênios da União para o Sistema Único de Saúde - SUS</v>
      </c>
      <c r="T1683" s="7" t="str">
        <f>Tabela813[[#This Row],[NR]]&amp;" - "&amp;Tabela813[[#This Row],[Especificação]]</f>
        <v>2.4.1.4.50.0.0.00 - Transferências de Convênios da União para o Sistema Único de Saúde - SUS</v>
      </c>
      <c r="U1683" s="7" t="str">
        <f>Tabela813[[#This Row],[NR]]&amp; " - "&amp;Tabela813[[#This Row],[Especificação]]</f>
        <v>2.4.1.4.50.0.0.00 - Transferências de Convênios da União para o Sistema Único de Saúde - SUS</v>
      </c>
    </row>
    <row r="1684" spans="1:21" ht="30" x14ac:dyDescent="0.25">
      <c r="A1684" s="85"/>
      <c r="B1684" s="73"/>
      <c r="C1684" s="26" t="s">
        <v>1567</v>
      </c>
      <c r="D1684" s="26" t="s">
        <v>1568</v>
      </c>
      <c r="E1684" s="26" t="s">
        <v>1558</v>
      </c>
      <c r="F1684" s="26" t="s">
        <v>1568</v>
      </c>
      <c r="G1684" s="26" t="s">
        <v>1591</v>
      </c>
      <c r="H1684" s="26" t="s">
        <v>1561</v>
      </c>
      <c r="I1684" s="26" t="s">
        <v>1558</v>
      </c>
      <c r="J1684" s="26" t="s">
        <v>1564</v>
      </c>
      <c r="K1684" s="21" t="str">
        <f>IF(Tabela813[[#This Row],[C]]&lt;&gt;"",IF(Tabela813[[#This Row],[RED]]&lt;&gt;"",(Tabela813[[#This Row],[RED]] &amp; "."),"") &amp; CONCATENATE(Tabela813[[#This Row],[C]],".",Tabela813[[#This Row],[O]],".",Tabela813[[#This Row],[E]],".",Tabela813[[#This Row],[D1]],".",Tabela813[[#This Row],[D2]],".",Tabela813[[#This Row],[D3]],".",Tabela813[[#This Row],[T]],".",Tabela813[[#This Row],[D4]]),"")</f>
        <v>2.4.1.4.50.0.1.00</v>
      </c>
      <c r="L1684" s="27" t="s">
        <v>3866</v>
      </c>
      <c r="M1684" s="21" t="str">
        <f t="shared" si="26"/>
        <v>S</v>
      </c>
      <c r="N1684" s="21">
        <f>IF(VALUE(Tabela813[[#This Row],[RED]]) &gt; 0,1,0) + IF(VALUE(J1684)&gt;0,8,IF(VALUE(I1684)&gt;0,7,IF(VALUE(H1684)&gt;0,6,IF(VALUE(G1684)&gt;0,5,IF(VALUE(F1684)&gt;0,4,IF(VALUE(E1684)&gt;0,3,IF(VALUE(D1684)&gt;0,2,1)))))))</f>
        <v>7</v>
      </c>
      <c r="O1684" s="26" t="s">
        <v>55</v>
      </c>
      <c r="P1684" s="1" t="s">
        <v>728</v>
      </c>
      <c r="Q1684" s="1"/>
      <c r="R1684" s="21"/>
      <c r="S1684" s="7" t="str">
        <f>Tabela813[[#This Row],[NR]]&amp;" - "&amp;Tabela813[[#This Row],[Especificação]]</f>
        <v>2.4.1.4.50.0.1.00 - Transferências de Convênios da União para o Sistema Único de Saúde - SUS - Principal</v>
      </c>
      <c r="T1684" s="7" t="str">
        <f>Tabela813[[#This Row],[NR]]&amp;" - "&amp;Tabela813[[#This Row],[Especificação]]</f>
        <v>2.4.1.4.50.0.1.00 - Transferências de Convênios da União para o Sistema Único de Saúde - SUS - Principal</v>
      </c>
      <c r="U1684" s="7" t="str">
        <f>Tabela813[[#This Row],[NR]]&amp; " - "&amp;Tabela813[[#This Row],[Especificação]]</f>
        <v>2.4.1.4.50.0.1.00 - Transferências de Convênios da União para o Sistema Único de Saúde - SUS - Principal</v>
      </c>
    </row>
    <row r="1685" spans="1:21" ht="30" x14ac:dyDescent="0.25">
      <c r="A1685" s="84"/>
      <c r="B1685" s="73"/>
      <c r="C1685" s="26" t="s">
        <v>1567</v>
      </c>
      <c r="D1685" s="26" t="s">
        <v>1568</v>
      </c>
      <c r="E1685" s="26" t="s">
        <v>1558</v>
      </c>
      <c r="F1685" s="26" t="s">
        <v>1568</v>
      </c>
      <c r="G1685" s="26" t="s">
        <v>1591</v>
      </c>
      <c r="H1685" s="26" t="s">
        <v>1561</v>
      </c>
      <c r="I1685" s="26" t="s">
        <v>1558</v>
      </c>
      <c r="J1685" s="26" t="s">
        <v>1560</v>
      </c>
      <c r="K1685" s="21" t="str">
        <f>IF(Tabela813[[#This Row],[C]]&lt;&gt;"",IF(Tabela813[[#This Row],[RED]]&lt;&gt;"",(Tabela813[[#This Row],[RED]] &amp; "."),"") &amp; CONCATENATE(Tabela813[[#This Row],[C]],".",Tabela813[[#This Row],[O]],".",Tabela813[[#This Row],[E]],".",Tabela813[[#This Row],[D1]],".",Tabela813[[#This Row],[D2]],".",Tabela813[[#This Row],[D3]],".",Tabela813[[#This Row],[T]],".",Tabela813[[#This Row],[D4]]),"")</f>
        <v>2.4.1.4.50.0.1.01</v>
      </c>
      <c r="L1685" s="27" t="s">
        <v>3866</v>
      </c>
      <c r="M1685" s="21" t="str">
        <f t="shared" si="26"/>
        <v>A</v>
      </c>
      <c r="N1685" s="21">
        <f>IF(VALUE(Tabela813[[#This Row],[RED]]) &gt; 0,1,0) + IF(VALUE(J1685)&gt;0,8,IF(VALUE(I1685)&gt;0,7,IF(VALUE(H1685)&gt;0,6,IF(VALUE(G1685)&gt;0,5,IF(VALUE(F1685)&gt;0,4,IF(VALUE(E1685)&gt;0,3,IF(VALUE(D1685)&gt;0,2,1)))))))</f>
        <v>8</v>
      </c>
      <c r="O1685" s="26" t="s">
        <v>3165</v>
      </c>
      <c r="P1685" s="1" t="s">
        <v>728</v>
      </c>
      <c r="Q1685" s="1"/>
      <c r="R1685" s="21"/>
      <c r="S1685" s="7" t="str">
        <f>Tabela813[[#This Row],[NR]]&amp;" - "&amp;Tabela813[[#This Row],[Especificação]]</f>
        <v>2.4.1.4.50.0.1.01 - Transferências de Convênios da União para o Sistema Único de Saúde - SUS - Principal</v>
      </c>
      <c r="T1685" s="7" t="str">
        <f>Tabela813[[#This Row],[NR]]&amp;" - "&amp;Tabela813[[#This Row],[Especificação]]</f>
        <v>2.4.1.4.50.0.1.01 - Transferências de Convênios da União para o Sistema Único de Saúde - SUS - Principal</v>
      </c>
      <c r="U1685" s="7" t="str">
        <f>Tabela813[[#This Row],[NR]]&amp; " - "&amp;Tabela813[[#This Row],[Especificação]]</f>
        <v>2.4.1.4.50.0.1.01 - Transferências de Convênios da União para o Sistema Único de Saúde - SUS - Principal</v>
      </c>
    </row>
    <row r="1686" spans="1:21" ht="45" x14ac:dyDescent="0.25">
      <c r="A1686" s="84"/>
      <c r="B1686" s="73"/>
      <c r="C1686" s="26" t="s">
        <v>1567</v>
      </c>
      <c r="D1686" s="26" t="s">
        <v>1568</v>
      </c>
      <c r="E1686" s="26" t="s">
        <v>1558</v>
      </c>
      <c r="F1686" s="26" t="s">
        <v>1568</v>
      </c>
      <c r="G1686" s="26" t="s">
        <v>1591</v>
      </c>
      <c r="H1686" s="26" t="s">
        <v>1561</v>
      </c>
      <c r="I1686" s="26" t="s">
        <v>1558</v>
      </c>
      <c r="J1686" s="26" t="s">
        <v>1562</v>
      </c>
      <c r="K1686" s="21" t="str">
        <f>IF(Tabela813[[#This Row],[C]]&lt;&gt;"",IF(Tabela813[[#This Row],[RED]]&lt;&gt;"",(Tabela813[[#This Row],[RED]] &amp; "."),"") &amp; CONCATENATE(Tabela813[[#This Row],[C]],".",Tabela813[[#This Row],[O]],".",Tabela813[[#This Row],[E]],".",Tabela813[[#This Row],[D1]],".",Tabela813[[#This Row],[D2]],".",Tabela813[[#This Row],[D3]],".",Tabela813[[#This Row],[T]],".",Tabela813[[#This Row],[D4]]),"")</f>
        <v>2.4.1.4.50.0.1.02</v>
      </c>
      <c r="L1686" s="27" t="s">
        <v>3867</v>
      </c>
      <c r="M1686" s="21" t="str">
        <f t="shared" si="26"/>
        <v>A</v>
      </c>
      <c r="N1686" s="21">
        <f>IF(VALUE(Tabela813[[#This Row],[RED]]) &gt; 0,1,0) + IF(VALUE(J1686)&gt;0,8,IF(VALUE(I1686)&gt;0,7,IF(VALUE(H1686)&gt;0,6,IF(VALUE(G1686)&gt;0,5,IF(VALUE(F1686)&gt;0,4,IF(VALUE(E1686)&gt;0,3,IF(VALUE(D1686)&gt;0,2,1)))))))</f>
        <v>8</v>
      </c>
      <c r="O1686" s="26" t="s">
        <v>3165</v>
      </c>
      <c r="P1686" s="1" t="s">
        <v>4247</v>
      </c>
      <c r="Q1686" s="1"/>
      <c r="R1686" s="21"/>
      <c r="S1686" s="7" t="str">
        <f>Tabela813[[#This Row],[NR]]&amp;" - "&amp;Tabela813[[#This Row],[Especificação]]</f>
        <v>2.4.1.4.50.0.1.02 - Transferências de Convênios da União para o Sistema Único de Saúde - SUS - Transferências da União Decorrentes de Emendas Parlamentares Individuais - Finalidade Definida</v>
      </c>
      <c r="T1686" s="7" t="str">
        <f>Tabela813[[#This Row],[NR]]&amp;" - "&amp;Tabela813[[#This Row],[Especificação]]</f>
        <v>2.4.1.4.50.0.1.02 - Transferências de Convênios da União para o Sistema Único de Saúde - SUS - Transferências da União Decorrentes de Emendas Parlamentares Individuais - Finalidade Definida</v>
      </c>
      <c r="U1686" s="7" t="str">
        <f>Tabela813[[#This Row],[NR]]&amp; " - "&amp;Tabela813[[#This Row],[Especificação]]</f>
        <v>2.4.1.4.50.0.1.02 - Transferências de Convênios da União para o Sistema Único de Saúde - SUS - Transferências da União Decorrentes de Emendas Parlamentares Individuais - Finalidade Definida</v>
      </c>
    </row>
    <row r="1687" spans="1:21" ht="45" x14ac:dyDescent="0.25">
      <c r="A1687" s="84"/>
      <c r="B1687" s="73"/>
      <c r="C1687" s="26" t="s">
        <v>1567</v>
      </c>
      <c r="D1687" s="26" t="s">
        <v>1568</v>
      </c>
      <c r="E1687" s="26" t="s">
        <v>1558</v>
      </c>
      <c r="F1687" s="26" t="s">
        <v>1568</v>
      </c>
      <c r="G1687" s="26" t="s">
        <v>1591</v>
      </c>
      <c r="H1687" s="26" t="s">
        <v>1561</v>
      </c>
      <c r="I1687" s="26" t="s">
        <v>1558</v>
      </c>
      <c r="J1687" s="26" t="s">
        <v>1571</v>
      </c>
      <c r="K1687" s="21" t="str">
        <f>IF(Tabela813[[#This Row],[C]]&lt;&gt;"",IF(Tabela813[[#This Row],[RED]]&lt;&gt;"",(Tabela813[[#This Row],[RED]] &amp; "."),"") &amp; CONCATENATE(Tabela813[[#This Row],[C]],".",Tabela813[[#This Row],[O]],".",Tabela813[[#This Row],[E]],".",Tabela813[[#This Row],[D1]],".",Tabela813[[#This Row],[D2]],".",Tabela813[[#This Row],[D3]],".",Tabela813[[#This Row],[T]],".",Tabela813[[#This Row],[D4]]),"")</f>
        <v>2.4.1.4.50.0.1.03</v>
      </c>
      <c r="L1687" s="1" t="s">
        <v>3868</v>
      </c>
      <c r="M1687" s="21" t="str">
        <f t="shared" si="26"/>
        <v>A</v>
      </c>
      <c r="N1687" s="21">
        <f>IF(VALUE(Tabela813[[#This Row],[RED]]) &gt; 0,1,0) + IF(VALUE(J1687)&gt;0,8,IF(VALUE(I1687)&gt;0,7,IF(VALUE(H1687)&gt;0,6,IF(VALUE(G1687)&gt;0,5,IF(VALUE(F1687)&gt;0,4,IF(VALUE(E1687)&gt;0,3,IF(VALUE(D1687)&gt;0,2,1)))))))</f>
        <v>8</v>
      </c>
      <c r="O1687" s="26" t="s">
        <v>3165</v>
      </c>
      <c r="P1687" s="1" t="s">
        <v>4246</v>
      </c>
      <c r="Q1687" s="1"/>
      <c r="R1687" s="21"/>
      <c r="S1687" s="7" t="str">
        <f>Tabela813[[#This Row],[NR]]&amp;" - "&amp;Tabela813[[#This Row],[Especificação]]</f>
        <v>2.4.1.4.50.0.1.03 - Transferências de Convênios da União para o Sistema Único de Saúde - SUS - Transferências da União Decorrentes de Emendas Parlamentares de Bancada</v>
      </c>
      <c r="T1687" s="7" t="str">
        <f>Tabela813[[#This Row],[NR]]&amp;" - "&amp;Tabela813[[#This Row],[Especificação]]</f>
        <v>2.4.1.4.50.0.1.03 - Transferências de Convênios da União para o Sistema Único de Saúde - SUS - Transferências da União Decorrentes de Emendas Parlamentares de Bancada</v>
      </c>
      <c r="U1687" s="7" t="str">
        <f>Tabela813[[#This Row],[NR]]&amp; " - "&amp;Tabela813[[#This Row],[Especificação]]</f>
        <v>2.4.1.4.50.0.1.03 - Transferências de Convênios da União para o Sistema Único de Saúde - SUS - Transferências da União Decorrentes de Emendas Parlamentares de Bancada</v>
      </c>
    </row>
    <row r="1688" spans="1:21" ht="30" x14ac:dyDescent="0.25">
      <c r="A1688" s="7"/>
      <c r="B1688" s="73"/>
      <c r="C1688" s="26" t="s">
        <v>1567</v>
      </c>
      <c r="D1688" s="26" t="s">
        <v>1568</v>
      </c>
      <c r="E1688" s="26" t="s">
        <v>1558</v>
      </c>
      <c r="F1688" s="26" t="s">
        <v>1568</v>
      </c>
      <c r="G1688" s="26" t="s">
        <v>1596</v>
      </c>
      <c r="H1688" s="26" t="s">
        <v>1561</v>
      </c>
      <c r="I1688" s="26" t="s">
        <v>1561</v>
      </c>
      <c r="J1688" s="26" t="s">
        <v>1564</v>
      </c>
      <c r="K1688" s="21" t="str">
        <f>IF(Tabela813[[#This Row],[C]]&lt;&gt;"",IF(Tabela813[[#This Row],[RED]]&lt;&gt;"",(Tabela813[[#This Row],[RED]] &amp; "."),"") &amp; CONCATENATE(Tabela813[[#This Row],[C]],".",Tabela813[[#This Row],[O]],".",Tabela813[[#This Row],[E]],".",Tabela813[[#This Row],[D1]],".",Tabela813[[#This Row],[D2]],".",Tabela813[[#This Row],[D3]],".",Tabela813[[#This Row],[T]],".",Tabela813[[#This Row],[D4]]),"")</f>
        <v>2.4.1.4.51.0.0.00</v>
      </c>
      <c r="L1688" s="1" t="s">
        <v>409</v>
      </c>
      <c r="M1688" s="21" t="str">
        <f t="shared" si="26"/>
        <v>S</v>
      </c>
      <c r="N1688" s="21">
        <f>IF(VALUE(Tabela813[[#This Row],[RED]]) &gt; 0,1,0) + IF(VALUE(J1688)&gt;0,8,IF(VALUE(I1688)&gt;0,7,IF(VALUE(H1688)&gt;0,6,IF(VALUE(G1688)&gt;0,5,IF(VALUE(F1688)&gt;0,4,IF(VALUE(E1688)&gt;0,3,IF(VALUE(D1688)&gt;0,2,1)))))))</f>
        <v>5</v>
      </c>
      <c r="O1688" s="26" t="s">
        <v>55</v>
      </c>
      <c r="P1688" s="1" t="s">
        <v>730</v>
      </c>
      <c r="Q1688" s="1"/>
      <c r="R1688" s="21"/>
      <c r="S1688" s="7" t="str">
        <f>Tabela813[[#This Row],[NR]]&amp;" - "&amp;Tabela813[[#This Row],[Especificação]]</f>
        <v>2.4.1.4.51.0.0.00 - Transferências de Convênios da União Destinadas a Programas de Educação</v>
      </c>
      <c r="T1688" s="7" t="str">
        <f>Tabela813[[#This Row],[NR]]&amp;" - "&amp;Tabela813[[#This Row],[Especificação]]</f>
        <v>2.4.1.4.51.0.0.00 - Transferências de Convênios da União Destinadas a Programas de Educação</v>
      </c>
      <c r="U1688" s="7" t="str">
        <f>Tabela813[[#This Row],[NR]]&amp; " - "&amp;Tabela813[[#This Row],[Especificação]]</f>
        <v>2.4.1.4.51.0.0.00 - Transferências de Convênios da União Destinadas a Programas de Educação</v>
      </c>
    </row>
    <row r="1689" spans="1:21" ht="30" x14ac:dyDescent="0.25">
      <c r="A1689" s="84"/>
      <c r="B1689" s="73"/>
      <c r="C1689" s="26" t="s">
        <v>1567</v>
      </c>
      <c r="D1689" s="26" t="s">
        <v>1568</v>
      </c>
      <c r="E1689" s="26" t="s">
        <v>1558</v>
      </c>
      <c r="F1689" s="26" t="s">
        <v>1568</v>
      </c>
      <c r="G1689" s="26" t="s">
        <v>1596</v>
      </c>
      <c r="H1689" s="26" t="s">
        <v>1561</v>
      </c>
      <c r="I1689" s="26" t="s">
        <v>1558</v>
      </c>
      <c r="J1689" s="26" t="s">
        <v>1564</v>
      </c>
      <c r="K1689" s="21" t="str">
        <f>IF(Tabela813[[#This Row],[C]]&lt;&gt;"",IF(Tabela813[[#This Row],[RED]]&lt;&gt;"",(Tabela813[[#This Row],[RED]] &amp; "."),"") &amp; CONCATENATE(Tabela813[[#This Row],[C]],".",Tabela813[[#This Row],[O]],".",Tabela813[[#This Row],[E]],".",Tabela813[[#This Row],[D1]],".",Tabela813[[#This Row],[D2]],".",Tabela813[[#This Row],[D3]],".",Tabela813[[#This Row],[T]],".",Tabela813[[#This Row],[D4]]),"")</f>
        <v>2.4.1.4.51.0.1.00</v>
      </c>
      <c r="L1689" s="1" t="s">
        <v>1367</v>
      </c>
      <c r="M1689" s="21" t="str">
        <f t="shared" si="26"/>
        <v>S</v>
      </c>
      <c r="N1689" s="21">
        <f>IF(VALUE(Tabela813[[#This Row],[RED]]) &gt; 0,1,0) + IF(VALUE(J1689)&gt;0,8,IF(VALUE(I1689)&gt;0,7,IF(VALUE(H1689)&gt;0,6,IF(VALUE(G1689)&gt;0,5,IF(VALUE(F1689)&gt;0,4,IF(VALUE(E1689)&gt;0,3,IF(VALUE(D1689)&gt;0,2,1)))))))</f>
        <v>7</v>
      </c>
      <c r="O1689" s="26" t="s">
        <v>55</v>
      </c>
      <c r="P1689" s="1" t="s">
        <v>730</v>
      </c>
      <c r="Q1689" s="1"/>
      <c r="R1689" s="21"/>
      <c r="S1689" s="7" t="str">
        <f>Tabela813[[#This Row],[NR]]&amp;" - "&amp;Tabela813[[#This Row],[Especificação]]</f>
        <v>2.4.1.4.51.0.1.00 - Transferências de Convênios da União Destinadas a Programas de Educação - Principal</v>
      </c>
      <c r="T1689" s="7" t="str">
        <f>Tabela813[[#This Row],[NR]]&amp;" - "&amp;Tabela813[[#This Row],[Especificação]]</f>
        <v>2.4.1.4.51.0.1.00 - Transferências de Convênios da União Destinadas a Programas de Educação - Principal</v>
      </c>
      <c r="U1689" s="7" t="str">
        <f>Tabela813[[#This Row],[NR]]&amp; " - "&amp;Tabela813[[#This Row],[Especificação]]</f>
        <v>2.4.1.4.51.0.1.00 - Transferências de Convênios da União Destinadas a Programas de Educação - Principal</v>
      </c>
    </row>
    <row r="1690" spans="1:21" ht="30" x14ac:dyDescent="0.25">
      <c r="A1690" s="84"/>
      <c r="B1690" s="73"/>
      <c r="C1690" s="26" t="s">
        <v>1567</v>
      </c>
      <c r="D1690" s="26" t="s">
        <v>1568</v>
      </c>
      <c r="E1690" s="26" t="s">
        <v>1558</v>
      </c>
      <c r="F1690" s="26" t="s">
        <v>1568</v>
      </c>
      <c r="G1690" s="26" t="s">
        <v>1596</v>
      </c>
      <c r="H1690" s="26" t="s">
        <v>1561</v>
      </c>
      <c r="I1690" s="26" t="s">
        <v>1558</v>
      </c>
      <c r="J1690" s="26" t="s">
        <v>1560</v>
      </c>
      <c r="K1690" s="21" t="str">
        <f>IF(Tabela813[[#This Row],[C]]&lt;&gt;"",IF(Tabela813[[#This Row],[RED]]&lt;&gt;"",(Tabela813[[#This Row],[RED]] &amp; "."),"") &amp; CONCATENATE(Tabela813[[#This Row],[C]],".",Tabela813[[#This Row],[O]],".",Tabela813[[#This Row],[E]],".",Tabela813[[#This Row],[D1]],".",Tabela813[[#This Row],[D2]],".",Tabela813[[#This Row],[D3]],".",Tabela813[[#This Row],[T]],".",Tabela813[[#This Row],[D4]]),"")</f>
        <v>2.4.1.4.51.0.1.01</v>
      </c>
      <c r="L1690" s="1" t="s">
        <v>1367</v>
      </c>
      <c r="M1690" s="21" t="str">
        <f t="shared" si="26"/>
        <v>A</v>
      </c>
      <c r="N1690" s="21">
        <f>IF(VALUE(Tabela813[[#This Row],[RED]]) &gt; 0,1,0) + IF(VALUE(J1690)&gt;0,8,IF(VALUE(I1690)&gt;0,7,IF(VALUE(H1690)&gt;0,6,IF(VALUE(G1690)&gt;0,5,IF(VALUE(F1690)&gt;0,4,IF(VALUE(E1690)&gt;0,3,IF(VALUE(D1690)&gt;0,2,1)))))))</f>
        <v>8</v>
      </c>
      <c r="O1690" s="26" t="s">
        <v>3165</v>
      </c>
      <c r="P1690" s="1" t="s">
        <v>730</v>
      </c>
      <c r="Q1690" s="1"/>
      <c r="R1690" s="21"/>
      <c r="S1690" s="7" t="str">
        <f>Tabela813[[#This Row],[NR]]&amp;" - "&amp;Tabela813[[#This Row],[Especificação]]</f>
        <v>2.4.1.4.51.0.1.01 - Transferências de Convênios da União Destinadas a Programas de Educação - Principal</v>
      </c>
      <c r="T1690" s="7" t="str">
        <f>Tabela813[[#This Row],[NR]]&amp;" - "&amp;Tabela813[[#This Row],[Especificação]]</f>
        <v>2.4.1.4.51.0.1.01 - Transferências de Convênios da União Destinadas a Programas de Educação - Principal</v>
      </c>
      <c r="U1690" s="7" t="str">
        <f>Tabela813[[#This Row],[NR]]&amp; " - "&amp;Tabela813[[#This Row],[Especificação]]</f>
        <v>2.4.1.4.51.0.1.01 - Transferências de Convênios da União Destinadas a Programas de Educação - Principal</v>
      </c>
    </row>
    <row r="1691" spans="1:21" ht="45" x14ac:dyDescent="0.25">
      <c r="A1691" s="84"/>
      <c r="B1691" s="73"/>
      <c r="C1691" s="26" t="s">
        <v>1567</v>
      </c>
      <c r="D1691" s="26" t="s">
        <v>1568</v>
      </c>
      <c r="E1691" s="26" t="s">
        <v>1558</v>
      </c>
      <c r="F1691" s="26" t="s">
        <v>1568</v>
      </c>
      <c r="G1691" s="26" t="s">
        <v>1596</v>
      </c>
      <c r="H1691" s="26" t="s">
        <v>1561</v>
      </c>
      <c r="I1691" s="26" t="s">
        <v>1558</v>
      </c>
      <c r="J1691" s="26" t="s">
        <v>1562</v>
      </c>
      <c r="K1691" s="21" t="str">
        <f>IF(Tabela813[[#This Row],[C]]&lt;&gt;"",IF(Tabela813[[#This Row],[RED]]&lt;&gt;"",(Tabela813[[#This Row],[RED]] &amp; "."),"") &amp; CONCATENATE(Tabela813[[#This Row],[C]],".",Tabela813[[#This Row],[O]],".",Tabela813[[#This Row],[E]],".",Tabela813[[#This Row],[D1]],".",Tabela813[[#This Row],[D2]],".",Tabela813[[#This Row],[D3]],".",Tabela813[[#This Row],[T]],".",Tabela813[[#This Row],[D4]]),"")</f>
        <v>2.4.1.4.51.0.1.02</v>
      </c>
      <c r="L1691" s="1" t="s">
        <v>3869</v>
      </c>
      <c r="M1691" s="21" t="str">
        <f t="shared" si="26"/>
        <v>A</v>
      </c>
      <c r="N1691" s="21">
        <f>IF(VALUE(Tabela813[[#This Row],[RED]]) &gt; 0,1,0) + IF(VALUE(J1691)&gt;0,8,IF(VALUE(I1691)&gt;0,7,IF(VALUE(H1691)&gt;0,6,IF(VALUE(G1691)&gt;0,5,IF(VALUE(F1691)&gt;0,4,IF(VALUE(E1691)&gt;0,3,IF(VALUE(D1691)&gt;0,2,1)))))))</f>
        <v>8</v>
      </c>
      <c r="O1691" s="26" t="s">
        <v>3165</v>
      </c>
      <c r="P1691" s="1" t="s">
        <v>4247</v>
      </c>
      <c r="Q1691" s="1"/>
      <c r="R1691" s="21"/>
      <c r="S1691" s="7" t="str">
        <f>Tabela813[[#This Row],[NR]]&amp;" - "&amp;Tabela813[[#This Row],[Especificação]]</f>
        <v>2.4.1.4.51.0.1.02 - Transferências de Convênios da União Destinadas a Programas de Educação - Transferências da União Decorrentes de Emendas Parlamentares Individuais - Finalidade Definida</v>
      </c>
      <c r="T1691" s="7" t="str">
        <f>Tabela813[[#This Row],[NR]]&amp;" - "&amp;Tabela813[[#This Row],[Especificação]]</f>
        <v>2.4.1.4.51.0.1.02 - Transferências de Convênios da União Destinadas a Programas de Educação - Transferências da União Decorrentes de Emendas Parlamentares Individuais - Finalidade Definida</v>
      </c>
      <c r="U1691" s="7" t="str">
        <f>Tabela813[[#This Row],[NR]]&amp; " - "&amp;Tabela813[[#This Row],[Especificação]]</f>
        <v>2.4.1.4.51.0.1.02 - Transferências de Convênios da União Destinadas a Programas de Educação - Transferências da União Decorrentes de Emendas Parlamentares Individuais - Finalidade Definida</v>
      </c>
    </row>
    <row r="1692" spans="1:21" ht="48.75" customHeight="1" x14ac:dyDescent="0.25">
      <c r="A1692" s="84"/>
      <c r="B1692" s="73"/>
      <c r="C1692" s="26" t="s">
        <v>1567</v>
      </c>
      <c r="D1692" s="26" t="s">
        <v>1568</v>
      </c>
      <c r="E1692" s="26" t="s">
        <v>1558</v>
      </c>
      <c r="F1692" s="26" t="s">
        <v>1568</v>
      </c>
      <c r="G1692" s="26" t="s">
        <v>1596</v>
      </c>
      <c r="H1692" s="26" t="s">
        <v>1561</v>
      </c>
      <c r="I1692" s="26" t="s">
        <v>1558</v>
      </c>
      <c r="J1692" s="26" t="s">
        <v>1571</v>
      </c>
      <c r="K1692" s="21" t="str">
        <f>IF(Tabela813[[#This Row],[C]]&lt;&gt;"",IF(Tabela813[[#This Row],[RED]]&lt;&gt;"",(Tabela813[[#This Row],[RED]] &amp; "."),"") &amp; CONCATENATE(Tabela813[[#This Row],[C]],".",Tabela813[[#This Row],[O]],".",Tabela813[[#This Row],[E]],".",Tabela813[[#This Row],[D1]],".",Tabela813[[#This Row],[D2]],".",Tabela813[[#This Row],[D3]],".",Tabela813[[#This Row],[T]],".",Tabela813[[#This Row],[D4]]),"")</f>
        <v>2.4.1.4.51.0.1.03</v>
      </c>
      <c r="L1692" s="27" t="s">
        <v>3970</v>
      </c>
      <c r="M1692" s="21" t="str">
        <f t="shared" si="26"/>
        <v>A</v>
      </c>
      <c r="N1692" s="21">
        <f>IF(VALUE(Tabela813[[#This Row],[RED]]) &gt; 0,1,0) + IF(VALUE(J1692)&gt;0,8,IF(VALUE(I1692)&gt;0,7,IF(VALUE(H1692)&gt;0,6,IF(VALUE(G1692)&gt;0,5,IF(VALUE(F1692)&gt;0,4,IF(VALUE(E1692)&gt;0,3,IF(VALUE(D1692)&gt;0,2,1)))))))</f>
        <v>8</v>
      </c>
      <c r="O1692" s="26" t="s">
        <v>3165</v>
      </c>
      <c r="P1692" s="1" t="s">
        <v>4246</v>
      </c>
      <c r="Q1692" s="1"/>
      <c r="R1692" s="21"/>
      <c r="S1692" s="7" t="str">
        <f>Tabela813[[#This Row],[NR]]&amp;" - "&amp;Tabela813[[#This Row],[Especificação]]</f>
        <v>2.4.1.4.51.0.1.03 - Transferências de Convênios da União Destinadas a Programas de Educação - Transferências da União Decorrentes de Emendas Parlamentares de Bancada</v>
      </c>
      <c r="T1692" s="7" t="str">
        <f>Tabela813[[#This Row],[NR]]&amp;" - "&amp;Tabela813[[#This Row],[Especificação]]</f>
        <v>2.4.1.4.51.0.1.03 - Transferências de Convênios da União Destinadas a Programas de Educação - Transferências da União Decorrentes de Emendas Parlamentares de Bancada</v>
      </c>
      <c r="U1692" s="7" t="str">
        <f>Tabela813[[#This Row],[NR]]&amp; " - "&amp;Tabela813[[#This Row],[Especificação]]</f>
        <v>2.4.1.4.51.0.1.03 - Transferências de Convênios da União Destinadas a Programas de Educação - Transferências da União Decorrentes de Emendas Parlamentares de Bancada</v>
      </c>
    </row>
    <row r="1693" spans="1:21" ht="42.75" customHeight="1" x14ac:dyDescent="0.25">
      <c r="A1693" s="84"/>
      <c r="B1693" s="73"/>
      <c r="C1693" s="26" t="s">
        <v>1567</v>
      </c>
      <c r="D1693" s="26" t="s">
        <v>1568</v>
      </c>
      <c r="E1693" s="26" t="s">
        <v>1558</v>
      </c>
      <c r="F1693" s="26" t="s">
        <v>1568</v>
      </c>
      <c r="G1693" s="26" t="s">
        <v>1598</v>
      </c>
      <c r="H1693" s="26" t="s">
        <v>1561</v>
      </c>
      <c r="I1693" s="26" t="s">
        <v>1561</v>
      </c>
      <c r="J1693" s="26" t="s">
        <v>1564</v>
      </c>
      <c r="K1693" s="21" t="str">
        <f>IF(Tabela813[[#This Row],[C]]&lt;&gt;"",IF(Tabela813[[#This Row],[RED]]&lt;&gt;"",(Tabela813[[#This Row],[RED]] &amp; "."),"") &amp; CONCATENATE(Tabela813[[#This Row],[C]],".",Tabela813[[#This Row],[O]],".",Tabela813[[#This Row],[E]],".",Tabela813[[#This Row],[D1]],".",Tabela813[[#This Row],[D2]],".",Tabela813[[#This Row],[D3]],".",Tabela813[[#This Row],[T]],".",Tabela813[[#This Row],[D4]]),"")</f>
        <v>2.4.1.4.52.0.0.00</v>
      </c>
      <c r="L1693" s="27" t="s">
        <v>415</v>
      </c>
      <c r="M1693" s="21" t="str">
        <f t="shared" si="26"/>
        <v>S</v>
      </c>
      <c r="N1693" s="21">
        <f>IF(VALUE(Tabela813[[#This Row],[RED]]) &gt; 0,1,0) + IF(VALUE(J1693)&gt;0,8,IF(VALUE(I1693)&gt;0,7,IF(VALUE(H1693)&gt;0,6,IF(VALUE(G1693)&gt;0,5,IF(VALUE(F1693)&gt;0,4,IF(VALUE(E1693)&gt;0,3,IF(VALUE(D1693)&gt;0,2,1)))))))</f>
        <v>5</v>
      </c>
      <c r="O1693" s="26" t="s">
        <v>55</v>
      </c>
      <c r="P1693" s="1" t="s">
        <v>732</v>
      </c>
      <c r="Q1693" s="1"/>
      <c r="R1693" s="21"/>
      <c r="S1693" s="7" t="str">
        <f>Tabela813[[#This Row],[NR]]&amp;" - "&amp;Tabela813[[#This Row],[Especificação]]</f>
        <v>2.4.1.4.52.0.0.00 - Transferências de Convênios da União Destinadas a Programas de Saneamento Básico</v>
      </c>
      <c r="T1693" s="7" t="str">
        <f>Tabela813[[#This Row],[NR]]&amp;" - "&amp;Tabela813[[#This Row],[Especificação]]</f>
        <v>2.4.1.4.52.0.0.00 - Transferências de Convênios da União Destinadas a Programas de Saneamento Básico</v>
      </c>
      <c r="U1693" s="7" t="str">
        <f>Tabela813[[#This Row],[NR]]&amp; " - "&amp;Tabela813[[#This Row],[Especificação]]</f>
        <v>2.4.1.4.52.0.0.00 - Transferências de Convênios da União Destinadas a Programas de Saneamento Básico</v>
      </c>
    </row>
    <row r="1694" spans="1:21" ht="42.75" customHeight="1" x14ac:dyDescent="0.25">
      <c r="A1694" s="84"/>
      <c r="B1694" s="73"/>
      <c r="C1694" s="26" t="s">
        <v>1567</v>
      </c>
      <c r="D1694" s="26" t="s">
        <v>1568</v>
      </c>
      <c r="E1694" s="26" t="s">
        <v>1558</v>
      </c>
      <c r="F1694" s="26" t="s">
        <v>1568</v>
      </c>
      <c r="G1694" s="26" t="s">
        <v>1598</v>
      </c>
      <c r="H1694" s="26" t="s">
        <v>1561</v>
      </c>
      <c r="I1694" s="26" t="s">
        <v>1558</v>
      </c>
      <c r="J1694" s="26" t="s">
        <v>1564</v>
      </c>
      <c r="K1694" s="21" t="str">
        <f>IF(Tabela813[[#This Row],[C]]&lt;&gt;"",IF(Tabela813[[#This Row],[RED]]&lt;&gt;"",(Tabela813[[#This Row],[RED]] &amp; "."),"") &amp; CONCATENATE(Tabela813[[#This Row],[C]],".",Tabela813[[#This Row],[O]],".",Tabela813[[#This Row],[E]],".",Tabela813[[#This Row],[D1]],".",Tabela813[[#This Row],[D2]],".",Tabela813[[#This Row],[D3]],".",Tabela813[[#This Row],[T]],".",Tabela813[[#This Row],[D4]]),"")</f>
        <v>2.4.1.4.52.0.1.00</v>
      </c>
      <c r="L1694" s="27" t="s">
        <v>1370</v>
      </c>
      <c r="M1694" s="21" t="str">
        <f t="shared" si="26"/>
        <v>S</v>
      </c>
      <c r="N1694" s="21">
        <f>IF(VALUE(Tabela813[[#This Row],[RED]]) &gt; 0,1,0) + IF(VALUE(J1694)&gt;0,8,IF(VALUE(I1694)&gt;0,7,IF(VALUE(H1694)&gt;0,6,IF(VALUE(G1694)&gt;0,5,IF(VALUE(F1694)&gt;0,4,IF(VALUE(E1694)&gt;0,3,IF(VALUE(D1694)&gt;0,2,1)))))))</f>
        <v>7</v>
      </c>
      <c r="O1694" s="26" t="s">
        <v>55</v>
      </c>
      <c r="P1694" s="1" t="s">
        <v>732</v>
      </c>
      <c r="Q1694" s="1"/>
      <c r="R1694" s="21"/>
      <c r="S1694" s="7" t="str">
        <f>Tabela813[[#This Row],[NR]]&amp;" - "&amp;Tabela813[[#This Row],[Especificação]]</f>
        <v>2.4.1.4.52.0.1.00 - Transferências de Convênios da União Destinadas a Programas de Saneamento Básico - Principal</v>
      </c>
      <c r="T1694" s="7" t="str">
        <f>Tabela813[[#This Row],[NR]]&amp;" - "&amp;Tabela813[[#This Row],[Especificação]]</f>
        <v>2.4.1.4.52.0.1.00 - Transferências de Convênios da União Destinadas a Programas de Saneamento Básico - Principal</v>
      </c>
      <c r="U1694" s="7" t="str">
        <f>Tabela813[[#This Row],[NR]]&amp; " - "&amp;Tabela813[[#This Row],[Especificação]]</f>
        <v>2.4.1.4.52.0.1.00 - Transferências de Convênios da União Destinadas a Programas de Saneamento Básico - Principal</v>
      </c>
    </row>
    <row r="1695" spans="1:21" ht="45" x14ac:dyDescent="0.25">
      <c r="A1695" s="84"/>
      <c r="B1695" s="73"/>
      <c r="C1695" s="26" t="s">
        <v>1567</v>
      </c>
      <c r="D1695" s="26" t="s">
        <v>1568</v>
      </c>
      <c r="E1695" s="26" t="s">
        <v>1558</v>
      </c>
      <c r="F1695" s="26" t="s">
        <v>1568</v>
      </c>
      <c r="G1695" s="26" t="s">
        <v>1598</v>
      </c>
      <c r="H1695" s="26" t="s">
        <v>1561</v>
      </c>
      <c r="I1695" s="26" t="s">
        <v>1558</v>
      </c>
      <c r="J1695" s="26" t="s">
        <v>1560</v>
      </c>
      <c r="K1695" s="21" t="str">
        <f>IF(Tabela813[[#This Row],[C]]&lt;&gt;"",IF(Tabela813[[#This Row],[RED]]&lt;&gt;"",(Tabela813[[#This Row],[RED]] &amp; "."),"") &amp; CONCATENATE(Tabela813[[#This Row],[C]],".",Tabela813[[#This Row],[O]],".",Tabela813[[#This Row],[E]],".",Tabela813[[#This Row],[D1]],".",Tabela813[[#This Row],[D2]],".",Tabela813[[#This Row],[D3]],".",Tabela813[[#This Row],[T]],".",Tabela813[[#This Row],[D4]]),"")</f>
        <v>2.4.1.4.52.0.1.01</v>
      </c>
      <c r="L1695" s="27" t="s">
        <v>1370</v>
      </c>
      <c r="M1695" s="21" t="str">
        <f t="shared" si="26"/>
        <v>A</v>
      </c>
      <c r="N1695" s="21">
        <f>IF(VALUE(Tabela813[[#This Row],[RED]]) &gt; 0,1,0) + IF(VALUE(J1695)&gt;0,8,IF(VALUE(I1695)&gt;0,7,IF(VALUE(H1695)&gt;0,6,IF(VALUE(G1695)&gt;0,5,IF(VALUE(F1695)&gt;0,4,IF(VALUE(E1695)&gt;0,3,IF(VALUE(D1695)&gt;0,2,1)))))))</f>
        <v>8</v>
      </c>
      <c r="O1695" s="26" t="s">
        <v>3165</v>
      </c>
      <c r="P1695" s="1" t="s">
        <v>732</v>
      </c>
      <c r="Q1695" s="1"/>
      <c r="R1695" s="21"/>
      <c r="S1695" s="7" t="str">
        <f>Tabela813[[#This Row],[NR]]&amp;" - "&amp;Tabela813[[#This Row],[Especificação]]</f>
        <v>2.4.1.4.52.0.1.01 - Transferências de Convênios da União Destinadas a Programas de Saneamento Básico - Principal</v>
      </c>
      <c r="T1695" s="7" t="str">
        <f>Tabela813[[#This Row],[NR]]&amp;" - "&amp;Tabela813[[#This Row],[Especificação]]</f>
        <v>2.4.1.4.52.0.1.01 - Transferências de Convênios da União Destinadas a Programas de Saneamento Básico - Principal</v>
      </c>
      <c r="U1695" s="7" t="str">
        <f>Tabela813[[#This Row],[NR]]&amp; " - "&amp;Tabela813[[#This Row],[Especificação]]</f>
        <v>2.4.1.4.52.0.1.01 - Transferências de Convênios da União Destinadas a Programas de Saneamento Básico - Principal</v>
      </c>
    </row>
    <row r="1696" spans="1:21" ht="45" x14ac:dyDescent="0.25">
      <c r="A1696" s="84"/>
      <c r="B1696" s="73"/>
      <c r="C1696" s="26" t="s">
        <v>1567</v>
      </c>
      <c r="D1696" s="26" t="s">
        <v>1568</v>
      </c>
      <c r="E1696" s="26" t="s">
        <v>1558</v>
      </c>
      <c r="F1696" s="26" t="s">
        <v>1568</v>
      </c>
      <c r="G1696" s="26" t="s">
        <v>1598</v>
      </c>
      <c r="H1696" s="26" t="s">
        <v>1561</v>
      </c>
      <c r="I1696" s="26" t="s">
        <v>1558</v>
      </c>
      <c r="J1696" s="26" t="s">
        <v>1562</v>
      </c>
      <c r="K1696" s="21" t="str">
        <f>IF(Tabela813[[#This Row],[C]]&lt;&gt;"",IF(Tabela813[[#This Row],[RED]]&lt;&gt;"",(Tabela813[[#This Row],[RED]] &amp; "."),"") &amp; CONCATENATE(Tabela813[[#This Row],[C]],".",Tabela813[[#This Row],[O]],".",Tabela813[[#This Row],[E]],".",Tabela813[[#This Row],[D1]],".",Tabela813[[#This Row],[D2]],".",Tabela813[[#This Row],[D3]],".",Tabela813[[#This Row],[T]],".",Tabela813[[#This Row],[D4]]),"")</f>
        <v>2.4.1.4.52.0.1.02</v>
      </c>
      <c r="L1696" s="27" t="s">
        <v>3873</v>
      </c>
      <c r="M1696" s="21" t="str">
        <f t="shared" si="26"/>
        <v>A</v>
      </c>
      <c r="N1696" s="21">
        <f>IF(VALUE(Tabela813[[#This Row],[RED]]) &gt; 0,1,0) + IF(VALUE(J1696)&gt;0,8,IF(VALUE(I1696)&gt;0,7,IF(VALUE(H1696)&gt;0,6,IF(VALUE(G1696)&gt;0,5,IF(VALUE(F1696)&gt;0,4,IF(VALUE(E1696)&gt;0,3,IF(VALUE(D1696)&gt;0,2,1)))))))</f>
        <v>8</v>
      </c>
      <c r="O1696" s="26" t="s">
        <v>3165</v>
      </c>
      <c r="P1696" s="1" t="s">
        <v>4247</v>
      </c>
      <c r="Q1696" s="1"/>
      <c r="R1696" s="21"/>
      <c r="S1696" s="7" t="str">
        <f>Tabela813[[#This Row],[NR]]&amp;" - "&amp;Tabela813[[#This Row],[Especificação]]</f>
        <v>2.4.1.4.52.0.1.02 - Transferências de Convênios da União Destinadas a Programas de Saneamento Básico - Transferências da União Decorrentes de Emendas Parlamentares Individuais - Finalidade Definida</v>
      </c>
      <c r="T1696" s="7" t="str">
        <f>Tabela813[[#This Row],[NR]]&amp;" - "&amp;Tabela813[[#This Row],[Especificação]]</f>
        <v>2.4.1.4.52.0.1.02 - Transferências de Convênios da União Destinadas a Programas de Saneamento Básico - Transferências da União Decorrentes de Emendas Parlamentares Individuais - Finalidade Definida</v>
      </c>
      <c r="U1696" s="7" t="str">
        <f>Tabela813[[#This Row],[NR]]&amp; " - "&amp;Tabela813[[#This Row],[Especificação]]</f>
        <v>2.4.1.4.52.0.1.02 - Transferências de Convênios da União Destinadas a Programas de Saneamento Básico - Transferências da União Decorrentes de Emendas Parlamentares Individuais - Finalidade Definida</v>
      </c>
    </row>
    <row r="1697" spans="1:21" ht="45" x14ac:dyDescent="0.25">
      <c r="A1697" s="84"/>
      <c r="B1697" s="73"/>
      <c r="C1697" s="26" t="s">
        <v>1567</v>
      </c>
      <c r="D1697" s="26" t="s">
        <v>1568</v>
      </c>
      <c r="E1697" s="26" t="s">
        <v>1558</v>
      </c>
      <c r="F1697" s="26" t="s">
        <v>1568</v>
      </c>
      <c r="G1697" s="26" t="s">
        <v>1598</v>
      </c>
      <c r="H1697" s="26" t="s">
        <v>1561</v>
      </c>
      <c r="I1697" s="26" t="s">
        <v>1558</v>
      </c>
      <c r="J1697" s="26" t="s">
        <v>1571</v>
      </c>
      <c r="K1697" s="21" t="str">
        <f>IF(Tabela813[[#This Row],[C]]&lt;&gt;"",IF(Tabela813[[#This Row],[RED]]&lt;&gt;"",(Tabela813[[#This Row],[RED]] &amp; "."),"") &amp; CONCATENATE(Tabela813[[#This Row],[C]],".",Tabela813[[#This Row],[O]],".",Tabela813[[#This Row],[E]],".",Tabela813[[#This Row],[D1]],".",Tabela813[[#This Row],[D2]],".",Tabela813[[#This Row],[D3]],".",Tabela813[[#This Row],[T]],".",Tabela813[[#This Row],[D4]]),"")</f>
        <v>2.4.1.4.52.0.1.03</v>
      </c>
      <c r="L1697" s="27" t="s">
        <v>3874</v>
      </c>
      <c r="M1697" s="21" t="str">
        <f t="shared" si="26"/>
        <v>A</v>
      </c>
      <c r="N1697" s="21">
        <f>IF(VALUE(Tabela813[[#This Row],[RED]]) &gt; 0,1,0) + IF(VALUE(J1697)&gt;0,8,IF(VALUE(I1697)&gt;0,7,IF(VALUE(H1697)&gt;0,6,IF(VALUE(G1697)&gt;0,5,IF(VALUE(F1697)&gt;0,4,IF(VALUE(E1697)&gt;0,3,IF(VALUE(D1697)&gt;0,2,1)))))))</f>
        <v>8</v>
      </c>
      <c r="O1697" s="26" t="s">
        <v>3165</v>
      </c>
      <c r="P1697" s="1" t="s">
        <v>4246</v>
      </c>
      <c r="Q1697" s="1"/>
      <c r="R1697" s="21"/>
      <c r="S1697" s="7" t="str">
        <f>Tabela813[[#This Row],[NR]]&amp;" - "&amp;Tabela813[[#This Row],[Especificação]]</f>
        <v>2.4.1.4.52.0.1.03 - Transferências de Convênios da União Destinadas a Programas de Saneamento Básico - Transferências da União Decorrentes de Emendas Parlamentares de Bancada</v>
      </c>
      <c r="T1697" s="7" t="str">
        <f>Tabela813[[#This Row],[NR]]&amp;" - "&amp;Tabela813[[#This Row],[Especificação]]</f>
        <v>2.4.1.4.52.0.1.03 - Transferências de Convênios da União Destinadas a Programas de Saneamento Básico - Transferências da União Decorrentes de Emendas Parlamentares de Bancada</v>
      </c>
      <c r="U1697" s="7" t="str">
        <f>Tabela813[[#This Row],[NR]]&amp; " - "&amp;Tabela813[[#This Row],[Especificação]]</f>
        <v>2.4.1.4.52.0.1.03 - Transferências de Convênios da União Destinadas a Programas de Saneamento Básico - Transferências da União Decorrentes de Emendas Parlamentares de Bancada</v>
      </c>
    </row>
    <row r="1698" spans="1:21" ht="60" x14ac:dyDescent="0.25">
      <c r="A1698" s="84"/>
      <c r="B1698" s="73"/>
      <c r="C1698" s="26" t="s">
        <v>1567</v>
      </c>
      <c r="D1698" s="26" t="s">
        <v>1568</v>
      </c>
      <c r="E1698" s="26" t="s">
        <v>1558</v>
      </c>
      <c r="F1698" s="26" t="s">
        <v>1568</v>
      </c>
      <c r="G1698" s="26" t="s">
        <v>1595</v>
      </c>
      <c r="H1698" s="26" t="s">
        <v>1561</v>
      </c>
      <c r="I1698" s="26" t="s">
        <v>1561</v>
      </c>
      <c r="J1698" s="26" t="s">
        <v>1564</v>
      </c>
      <c r="K1698" s="21" t="str">
        <f>IF(Tabela813[[#This Row],[C]]&lt;&gt;"",IF(Tabela813[[#This Row],[RED]]&lt;&gt;"",(Tabela813[[#This Row],[RED]] &amp; "."),"") &amp; CONCATENATE(Tabela813[[#This Row],[C]],".",Tabela813[[#This Row],[O]],".",Tabela813[[#This Row],[E]],".",Tabela813[[#This Row],[D1]],".",Tabela813[[#This Row],[D2]],".",Tabela813[[#This Row],[D3]],".",Tabela813[[#This Row],[T]],".",Tabela813[[#This Row],[D4]]),"")</f>
        <v>2.4.1.4.53.0.0.00</v>
      </c>
      <c r="L1698" s="27" t="s">
        <v>3971</v>
      </c>
      <c r="M1698" s="21" t="str">
        <f t="shared" si="26"/>
        <v>S</v>
      </c>
      <c r="N1698" s="21">
        <f>IF(VALUE(Tabela813[[#This Row],[RED]]) &gt; 0,1,0) + IF(VALUE(J1698)&gt;0,8,IF(VALUE(I1698)&gt;0,7,IF(VALUE(H1698)&gt;0,6,IF(VALUE(G1698)&gt;0,5,IF(VALUE(F1698)&gt;0,4,IF(VALUE(E1698)&gt;0,3,IF(VALUE(D1698)&gt;0,2,1)))))))</f>
        <v>5</v>
      </c>
      <c r="O1698" s="26" t="s">
        <v>55</v>
      </c>
      <c r="P1698" s="1" t="s">
        <v>734</v>
      </c>
      <c r="Q1698" s="1"/>
      <c r="R1698" s="21"/>
      <c r="S1698" s="7" t="str">
        <f>Tabela813[[#This Row],[NR]]&amp;" - "&amp;Tabela813[[#This Row],[Especificação]]</f>
        <v>2.4.1.4.53.0.0.00 - Transferências de Convênios da União Destinadas a Programas de Meio Ambiente</v>
      </c>
      <c r="T1698" s="7" t="str">
        <f>Tabela813[[#This Row],[NR]]&amp;" - "&amp;Tabela813[[#This Row],[Especificação]]</f>
        <v>2.4.1.4.53.0.0.00 - Transferências de Convênios da União Destinadas a Programas de Meio Ambiente</v>
      </c>
      <c r="U1698" s="7" t="str">
        <f>Tabela813[[#This Row],[NR]]&amp; " - "&amp;Tabela813[[#This Row],[Especificação]]</f>
        <v>2.4.1.4.53.0.0.00 - Transferências de Convênios da União Destinadas a Programas de Meio Ambiente</v>
      </c>
    </row>
    <row r="1699" spans="1:21" ht="60" x14ac:dyDescent="0.25">
      <c r="A1699" s="84"/>
      <c r="B1699" s="73"/>
      <c r="C1699" s="26" t="s">
        <v>1567</v>
      </c>
      <c r="D1699" s="26" t="s">
        <v>1568</v>
      </c>
      <c r="E1699" s="26" t="s">
        <v>1558</v>
      </c>
      <c r="F1699" s="26" t="s">
        <v>1568</v>
      </c>
      <c r="G1699" s="26" t="s">
        <v>1595</v>
      </c>
      <c r="H1699" s="26" t="s">
        <v>1561</v>
      </c>
      <c r="I1699" s="26" t="s">
        <v>1558</v>
      </c>
      <c r="J1699" s="26" t="s">
        <v>1564</v>
      </c>
      <c r="K1699" s="21" t="str">
        <f>IF(Tabela813[[#This Row],[C]]&lt;&gt;"",IF(Tabela813[[#This Row],[RED]]&lt;&gt;"",(Tabela813[[#This Row],[RED]] &amp; "."),"") &amp; CONCATENATE(Tabela813[[#This Row],[C]],".",Tabela813[[#This Row],[O]],".",Tabela813[[#This Row],[E]],".",Tabela813[[#This Row],[D1]],".",Tabela813[[#This Row],[D2]],".",Tabela813[[#This Row],[D3]],".",Tabela813[[#This Row],[T]],".",Tabela813[[#This Row],[D4]]),"")</f>
        <v>2.4.1.4.53.0.1.00</v>
      </c>
      <c r="L1699" s="27" t="s">
        <v>3972</v>
      </c>
      <c r="M1699" s="21" t="str">
        <f t="shared" si="26"/>
        <v>S</v>
      </c>
      <c r="N1699" s="21">
        <f>IF(VALUE(Tabela813[[#This Row],[RED]]) &gt; 0,1,0) + IF(VALUE(J1699)&gt;0,8,IF(VALUE(I1699)&gt;0,7,IF(VALUE(H1699)&gt;0,6,IF(VALUE(G1699)&gt;0,5,IF(VALUE(F1699)&gt;0,4,IF(VALUE(E1699)&gt;0,3,IF(VALUE(D1699)&gt;0,2,1)))))))</f>
        <v>7</v>
      </c>
      <c r="O1699" s="26" t="s">
        <v>55</v>
      </c>
      <c r="P1699" s="1" t="s">
        <v>734</v>
      </c>
      <c r="Q1699" s="1"/>
      <c r="R1699" s="21"/>
      <c r="S1699" s="7" t="str">
        <f>Tabela813[[#This Row],[NR]]&amp;" - "&amp;Tabela813[[#This Row],[Especificação]]</f>
        <v>2.4.1.4.53.0.1.00 - Transferências de Convênios da União Destinadas a Programas de Meio Ambiente - Principal</v>
      </c>
      <c r="T1699" s="7" t="str">
        <f>Tabela813[[#This Row],[NR]]&amp;" - "&amp;Tabela813[[#This Row],[Especificação]]</f>
        <v>2.4.1.4.53.0.1.00 - Transferências de Convênios da União Destinadas a Programas de Meio Ambiente - Principal</v>
      </c>
      <c r="U1699" s="7" t="str">
        <f>Tabela813[[#This Row],[NR]]&amp; " - "&amp;Tabela813[[#This Row],[Especificação]]</f>
        <v>2.4.1.4.53.0.1.00 - Transferências de Convênios da União Destinadas a Programas de Meio Ambiente - Principal</v>
      </c>
    </row>
    <row r="1700" spans="1:21" ht="60" x14ac:dyDescent="0.25">
      <c r="A1700" s="84"/>
      <c r="B1700" s="73"/>
      <c r="C1700" s="26" t="s">
        <v>1567</v>
      </c>
      <c r="D1700" s="26" t="s">
        <v>1568</v>
      </c>
      <c r="E1700" s="26" t="s">
        <v>1558</v>
      </c>
      <c r="F1700" s="26" t="s">
        <v>1568</v>
      </c>
      <c r="G1700" s="26" t="s">
        <v>1595</v>
      </c>
      <c r="H1700" s="26" t="s">
        <v>1561</v>
      </c>
      <c r="I1700" s="26" t="s">
        <v>1558</v>
      </c>
      <c r="J1700" s="26" t="s">
        <v>1560</v>
      </c>
      <c r="K1700" s="21" t="str">
        <f>IF(Tabela813[[#This Row],[C]]&lt;&gt;"",IF(Tabela813[[#This Row],[RED]]&lt;&gt;"",(Tabela813[[#This Row],[RED]] &amp; "."),"") &amp; CONCATENATE(Tabela813[[#This Row],[C]],".",Tabela813[[#This Row],[O]],".",Tabela813[[#This Row],[E]],".",Tabela813[[#This Row],[D1]],".",Tabela813[[#This Row],[D2]],".",Tabela813[[#This Row],[D3]],".",Tabela813[[#This Row],[T]],".",Tabela813[[#This Row],[D4]]),"")</f>
        <v>2.4.1.4.53.0.1.01</v>
      </c>
      <c r="L1700" s="27" t="s">
        <v>3972</v>
      </c>
      <c r="M1700" s="21" t="str">
        <f t="shared" si="26"/>
        <v>A</v>
      </c>
      <c r="N1700" s="21">
        <f>IF(VALUE(Tabela813[[#This Row],[RED]]) &gt; 0,1,0) + IF(VALUE(J1700)&gt;0,8,IF(VALUE(I1700)&gt;0,7,IF(VALUE(H1700)&gt;0,6,IF(VALUE(G1700)&gt;0,5,IF(VALUE(F1700)&gt;0,4,IF(VALUE(E1700)&gt;0,3,IF(VALUE(D1700)&gt;0,2,1)))))))</f>
        <v>8</v>
      </c>
      <c r="O1700" s="26" t="s">
        <v>3165</v>
      </c>
      <c r="P1700" s="1" t="s">
        <v>734</v>
      </c>
      <c r="Q1700" s="1"/>
      <c r="R1700" s="21"/>
      <c r="S1700" s="7" t="str">
        <f>Tabela813[[#This Row],[NR]]&amp;" - "&amp;Tabela813[[#This Row],[Especificação]]</f>
        <v>2.4.1.4.53.0.1.01 - Transferências de Convênios da União Destinadas a Programas de Meio Ambiente - Principal</v>
      </c>
      <c r="T1700" s="7" t="str">
        <f>Tabela813[[#This Row],[NR]]&amp;" - "&amp;Tabela813[[#This Row],[Especificação]]</f>
        <v>2.4.1.4.53.0.1.01 - Transferências de Convênios da União Destinadas a Programas de Meio Ambiente - Principal</v>
      </c>
      <c r="U1700" s="7" t="str">
        <f>Tabela813[[#This Row],[NR]]&amp; " - "&amp;Tabela813[[#This Row],[Especificação]]</f>
        <v>2.4.1.4.53.0.1.01 - Transferências de Convênios da União Destinadas a Programas de Meio Ambiente - Principal</v>
      </c>
    </row>
    <row r="1701" spans="1:21" ht="45" x14ac:dyDescent="0.25">
      <c r="A1701" s="84"/>
      <c r="B1701" s="73"/>
      <c r="C1701" s="26" t="s">
        <v>1567</v>
      </c>
      <c r="D1701" s="26" t="s">
        <v>1568</v>
      </c>
      <c r="E1701" s="26" t="s">
        <v>1558</v>
      </c>
      <c r="F1701" s="26" t="s">
        <v>1568</v>
      </c>
      <c r="G1701" s="26" t="s">
        <v>1595</v>
      </c>
      <c r="H1701" s="26" t="s">
        <v>1561</v>
      </c>
      <c r="I1701" s="26" t="s">
        <v>1558</v>
      </c>
      <c r="J1701" s="26" t="s">
        <v>1562</v>
      </c>
      <c r="K1701" s="21" t="str">
        <f>IF(Tabela813[[#This Row],[C]]&lt;&gt;"",IF(Tabela813[[#This Row],[RED]]&lt;&gt;"",(Tabela813[[#This Row],[RED]] &amp; "."),"") &amp; CONCATENATE(Tabela813[[#This Row],[C]],".",Tabela813[[#This Row],[O]],".",Tabela813[[#This Row],[E]],".",Tabela813[[#This Row],[D1]],".",Tabela813[[#This Row],[D2]],".",Tabela813[[#This Row],[D3]],".",Tabela813[[#This Row],[T]],".",Tabela813[[#This Row],[D4]]),"")</f>
        <v>2.4.1.4.53.0.1.02</v>
      </c>
      <c r="L1701" s="27" t="s">
        <v>3973</v>
      </c>
      <c r="M1701" s="21" t="str">
        <f t="shared" si="26"/>
        <v>A</v>
      </c>
      <c r="N1701" s="21">
        <f>IF(VALUE(Tabela813[[#This Row],[RED]]) &gt; 0,1,0) + IF(VALUE(J1701)&gt;0,8,IF(VALUE(I1701)&gt;0,7,IF(VALUE(H1701)&gt;0,6,IF(VALUE(G1701)&gt;0,5,IF(VALUE(F1701)&gt;0,4,IF(VALUE(E1701)&gt;0,3,IF(VALUE(D1701)&gt;0,2,1)))))))</f>
        <v>8</v>
      </c>
      <c r="O1701" s="26" t="s">
        <v>3165</v>
      </c>
      <c r="P1701" s="1" t="s">
        <v>4247</v>
      </c>
      <c r="Q1701" s="1"/>
      <c r="R1701" s="21"/>
      <c r="S1701" s="7" t="str">
        <f>Tabela813[[#This Row],[NR]]&amp;" - "&amp;Tabela813[[#This Row],[Especificação]]</f>
        <v>2.4.1.4.53.0.1.02 - Transferências de Convênios da União Destinadas a Programas de Meio Ambiente - Transferências da União Decorrentes de Emendas Parlamentares Individuais - Finalidade Definida</v>
      </c>
      <c r="T1701" s="7" t="str">
        <f>Tabela813[[#This Row],[NR]]&amp;" - "&amp;Tabela813[[#This Row],[Especificação]]</f>
        <v>2.4.1.4.53.0.1.02 - Transferências de Convênios da União Destinadas a Programas de Meio Ambiente - Transferências da União Decorrentes de Emendas Parlamentares Individuais - Finalidade Definida</v>
      </c>
      <c r="U1701" s="7" t="str">
        <f>Tabela813[[#This Row],[NR]]&amp; " - "&amp;Tabela813[[#This Row],[Especificação]]</f>
        <v>2.4.1.4.53.0.1.02 - Transferências de Convênios da União Destinadas a Programas de Meio Ambiente - Transferências da União Decorrentes de Emendas Parlamentares Individuais - Finalidade Definida</v>
      </c>
    </row>
    <row r="1702" spans="1:21" ht="45" x14ac:dyDescent="0.25">
      <c r="A1702" s="84"/>
      <c r="B1702" s="73"/>
      <c r="C1702" s="26" t="s">
        <v>1567</v>
      </c>
      <c r="D1702" s="26" t="s">
        <v>1568</v>
      </c>
      <c r="E1702" s="26" t="s">
        <v>1558</v>
      </c>
      <c r="F1702" s="26" t="s">
        <v>1568</v>
      </c>
      <c r="G1702" s="26" t="s">
        <v>1595</v>
      </c>
      <c r="H1702" s="26" t="s">
        <v>1561</v>
      </c>
      <c r="I1702" s="26" t="s">
        <v>1558</v>
      </c>
      <c r="J1702" s="26" t="s">
        <v>1571</v>
      </c>
      <c r="K1702" s="21" t="str">
        <f>IF(Tabela813[[#This Row],[C]]&lt;&gt;"",IF(Tabela813[[#This Row],[RED]]&lt;&gt;"",(Tabela813[[#This Row],[RED]] &amp; "."),"") &amp; CONCATENATE(Tabela813[[#This Row],[C]],".",Tabela813[[#This Row],[O]],".",Tabela813[[#This Row],[E]],".",Tabela813[[#This Row],[D1]],".",Tabela813[[#This Row],[D2]],".",Tabela813[[#This Row],[D3]],".",Tabela813[[#This Row],[T]],".",Tabela813[[#This Row],[D4]]),"")</f>
        <v>2.4.1.4.53.0.1.03</v>
      </c>
      <c r="L1702" s="27" t="s">
        <v>3974</v>
      </c>
      <c r="M1702" s="21" t="str">
        <f t="shared" si="26"/>
        <v>A</v>
      </c>
      <c r="N1702" s="21">
        <f>IF(VALUE(Tabela813[[#This Row],[RED]]) &gt; 0,1,0) + IF(VALUE(J1702)&gt;0,8,IF(VALUE(I1702)&gt;0,7,IF(VALUE(H1702)&gt;0,6,IF(VALUE(G1702)&gt;0,5,IF(VALUE(F1702)&gt;0,4,IF(VALUE(E1702)&gt;0,3,IF(VALUE(D1702)&gt;0,2,1)))))))</f>
        <v>8</v>
      </c>
      <c r="O1702" s="26" t="s">
        <v>3165</v>
      </c>
      <c r="P1702" s="1" t="s">
        <v>4246</v>
      </c>
      <c r="Q1702" s="1"/>
      <c r="R1702" s="21"/>
      <c r="S1702" s="7" t="str">
        <f>Tabela813[[#This Row],[NR]]&amp;" - "&amp;Tabela813[[#This Row],[Especificação]]</f>
        <v>2.4.1.4.53.0.1.03 - Transferências de Convênios da União Destinadas a Programas de Meio Ambiente - Transferências da União Decorrentes de Emendas Parlamentares de Bancada</v>
      </c>
      <c r="T1702" s="7" t="str">
        <f>Tabela813[[#This Row],[NR]]&amp;" - "&amp;Tabela813[[#This Row],[Especificação]]</f>
        <v>2.4.1.4.53.0.1.03 - Transferências de Convênios da União Destinadas a Programas de Meio Ambiente - Transferências da União Decorrentes de Emendas Parlamentares de Bancada</v>
      </c>
      <c r="U1702" s="7" t="str">
        <f>Tabela813[[#This Row],[NR]]&amp; " - "&amp;Tabela813[[#This Row],[Especificação]]</f>
        <v>2.4.1.4.53.0.1.03 - Transferências de Convênios da União Destinadas a Programas de Meio Ambiente - Transferências da União Decorrentes de Emendas Parlamentares de Bancada</v>
      </c>
    </row>
    <row r="1703" spans="1:21" ht="75" x14ac:dyDescent="0.25">
      <c r="A1703" s="84"/>
      <c r="B1703" s="73"/>
      <c r="C1703" s="26" t="s">
        <v>1567</v>
      </c>
      <c r="D1703" s="26" t="s">
        <v>1568</v>
      </c>
      <c r="E1703" s="26" t="s">
        <v>1558</v>
      </c>
      <c r="F1703" s="26" t="s">
        <v>1568</v>
      </c>
      <c r="G1703" s="26" t="s">
        <v>1599</v>
      </c>
      <c r="H1703" s="26" t="s">
        <v>1561</v>
      </c>
      <c r="I1703" s="26" t="s">
        <v>1561</v>
      </c>
      <c r="J1703" s="26" t="s">
        <v>1564</v>
      </c>
      <c r="K1703" s="21" t="str">
        <f>IF(Tabela813[[#This Row],[C]]&lt;&gt;"",IF(Tabela813[[#This Row],[RED]]&lt;&gt;"",(Tabela813[[#This Row],[RED]] &amp; "."),"") &amp; CONCATENATE(Tabela813[[#This Row],[C]],".",Tabela813[[#This Row],[O]],".",Tabela813[[#This Row],[E]],".",Tabela813[[#This Row],[D1]],".",Tabela813[[#This Row],[D2]],".",Tabela813[[#This Row],[D3]],".",Tabela813[[#This Row],[T]],".",Tabela813[[#This Row],[D4]]),"")</f>
        <v>2.4.1.4.54.0.0.00</v>
      </c>
      <c r="L1703" s="27" t="s">
        <v>3975</v>
      </c>
      <c r="M1703" s="21" t="str">
        <f t="shared" si="26"/>
        <v>S</v>
      </c>
      <c r="N1703" s="21">
        <f>IF(VALUE(Tabela813[[#This Row],[RED]]) &gt; 0,1,0) + IF(VALUE(J1703)&gt;0,8,IF(VALUE(I1703)&gt;0,7,IF(VALUE(H1703)&gt;0,6,IF(VALUE(G1703)&gt;0,5,IF(VALUE(F1703)&gt;0,4,IF(VALUE(E1703)&gt;0,3,IF(VALUE(D1703)&gt;0,2,1)))))))</f>
        <v>5</v>
      </c>
      <c r="O1703" s="26" t="s">
        <v>55</v>
      </c>
      <c r="P1703" s="1" t="s">
        <v>736</v>
      </c>
      <c r="Q1703" s="1"/>
      <c r="R1703" s="21"/>
      <c r="S1703" s="7" t="str">
        <f>Tabela813[[#This Row],[NR]]&amp;" - "&amp;Tabela813[[#This Row],[Especificação]]</f>
        <v>2.4.1.4.54.0.0.00 - Transferências de Convênios da União Destinadas a Programas de Infraestrutura em Transporte</v>
      </c>
      <c r="T1703" s="7" t="str">
        <f>Tabela813[[#This Row],[NR]]&amp;" - "&amp;Tabela813[[#This Row],[Especificação]]</f>
        <v>2.4.1.4.54.0.0.00 - Transferências de Convênios da União Destinadas a Programas de Infraestrutura em Transporte</v>
      </c>
      <c r="U1703" s="7" t="str">
        <f>Tabela813[[#This Row],[NR]]&amp; " - "&amp;Tabela813[[#This Row],[Especificação]]</f>
        <v>2.4.1.4.54.0.0.00 - Transferências de Convênios da União Destinadas a Programas de Infraestrutura em Transporte</v>
      </c>
    </row>
    <row r="1704" spans="1:21" ht="75" x14ac:dyDescent="0.25">
      <c r="A1704" s="84"/>
      <c r="B1704" s="73"/>
      <c r="C1704" s="26" t="s">
        <v>1567</v>
      </c>
      <c r="D1704" s="26" t="s">
        <v>1568</v>
      </c>
      <c r="E1704" s="26" t="s">
        <v>1558</v>
      </c>
      <c r="F1704" s="26" t="s">
        <v>1568</v>
      </c>
      <c r="G1704" s="26" t="s">
        <v>1599</v>
      </c>
      <c r="H1704" s="26" t="s">
        <v>1561</v>
      </c>
      <c r="I1704" s="26" t="s">
        <v>1558</v>
      </c>
      <c r="J1704" s="26" t="s">
        <v>1564</v>
      </c>
      <c r="K1704" s="21" t="str">
        <f>IF(Tabela813[[#This Row],[C]]&lt;&gt;"",IF(Tabela813[[#This Row],[RED]]&lt;&gt;"",(Tabela813[[#This Row],[RED]] &amp; "."),"") &amp; CONCATENATE(Tabela813[[#This Row],[C]],".",Tabela813[[#This Row],[O]],".",Tabela813[[#This Row],[E]],".",Tabela813[[#This Row],[D1]],".",Tabela813[[#This Row],[D2]],".",Tabela813[[#This Row],[D3]],".",Tabela813[[#This Row],[T]],".",Tabela813[[#This Row],[D4]]),"")</f>
        <v>2.4.1.4.54.0.1.00</v>
      </c>
      <c r="L1704" s="27" t="s">
        <v>3976</v>
      </c>
      <c r="M1704" s="21" t="str">
        <f t="shared" si="26"/>
        <v>S</v>
      </c>
      <c r="N1704" s="21">
        <f>IF(VALUE(Tabela813[[#This Row],[RED]]) &gt; 0,1,0) + IF(VALUE(J1704)&gt;0,8,IF(VALUE(I1704)&gt;0,7,IF(VALUE(H1704)&gt;0,6,IF(VALUE(G1704)&gt;0,5,IF(VALUE(F1704)&gt;0,4,IF(VALUE(E1704)&gt;0,3,IF(VALUE(D1704)&gt;0,2,1)))))))</f>
        <v>7</v>
      </c>
      <c r="O1704" s="26" t="s">
        <v>55</v>
      </c>
      <c r="P1704" s="1" t="s">
        <v>736</v>
      </c>
      <c r="Q1704" s="1"/>
      <c r="R1704" s="21"/>
      <c r="S1704" s="7" t="str">
        <f>Tabela813[[#This Row],[NR]]&amp;" - "&amp;Tabela813[[#This Row],[Especificação]]</f>
        <v>2.4.1.4.54.0.1.00 - Transferências de Convênios da União Destinadas a Programas de Infraestrutura em Transporte - Principal</v>
      </c>
      <c r="T1704" s="7" t="str">
        <f>Tabela813[[#This Row],[NR]]&amp;" - "&amp;Tabela813[[#This Row],[Especificação]]</f>
        <v>2.4.1.4.54.0.1.00 - Transferências de Convênios da União Destinadas a Programas de Infraestrutura em Transporte - Principal</v>
      </c>
      <c r="U1704" s="7" t="str">
        <f>Tabela813[[#This Row],[NR]]&amp; " - "&amp;Tabela813[[#This Row],[Especificação]]</f>
        <v>2.4.1.4.54.0.1.00 - Transferências de Convênios da União Destinadas a Programas de Infraestrutura em Transporte - Principal</v>
      </c>
    </row>
    <row r="1705" spans="1:21" ht="75" x14ac:dyDescent="0.25">
      <c r="A1705" s="7"/>
      <c r="B1705" s="73"/>
      <c r="C1705" s="26" t="s">
        <v>1567</v>
      </c>
      <c r="D1705" s="26" t="s">
        <v>1568</v>
      </c>
      <c r="E1705" s="26" t="s">
        <v>1558</v>
      </c>
      <c r="F1705" s="26" t="s">
        <v>1568</v>
      </c>
      <c r="G1705" s="26" t="s">
        <v>1599</v>
      </c>
      <c r="H1705" s="26" t="s">
        <v>1561</v>
      </c>
      <c r="I1705" s="26" t="s">
        <v>1558</v>
      </c>
      <c r="J1705" s="26" t="s">
        <v>1560</v>
      </c>
      <c r="K1705" s="21" t="str">
        <f>IF(Tabela813[[#This Row],[C]]&lt;&gt;"",IF(Tabela813[[#This Row],[RED]]&lt;&gt;"",(Tabela813[[#This Row],[RED]] &amp; "."),"") &amp; CONCATENATE(Tabela813[[#This Row],[C]],".",Tabela813[[#This Row],[O]],".",Tabela813[[#This Row],[E]],".",Tabela813[[#This Row],[D1]],".",Tabela813[[#This Row],[D2]],".",Tabela813[[#This Row],[D3]],".",Tabela813[[#This Row],[T]],".",Tabela813[[#This Row],[D4]]),"")</f>
        <v>2.4.1.4.54.0.1.01</v>
      </c>
      <c r="L1705" s="27" t="s">
        <v>3976</v>
      </c>
      <c r="M1705" s="21" t="str">
        <f t="shared" si="26"/>
        <v>A</v>
      </c>
      <c r="N1705" s="21">
        <f>IF(VALUE(Tabela813[[#This Row],[RED]]) &gt; 0,1,0) + IF(VALUE(J1705)&gt;0,8,IF(VALUE(I1705)&gt;0,7,IF(VALUE(H1705)&gt;0,6,IF(VALUE(G1705)&gt;0,5,IF(VALUE(F1705)&gt;0,4,IF(VALUE(E1705)&gt;0,3,IF(VALUE(D1705)&gt;0,2,1)))))))</f>
        <v>8</v>
      </c>
      <c r="O1705" s="26" t="s">
        <v>3165</v>
      </c>
      <c r="P1705" s="1" t="s">
        <v>736</v>
      </c>
      <c r="Q1705" s="1"/>
      <c r="R1705" s="21"/>
      <c r="S1705" s="7" t="str">
        <f>Tabela813[[#This Row],[NR]]&amp;" - "&amp;Tabela813[[#This Row],[Especificação]]</f>
        <v>2.4.1.4.54.0.1.01 - Transferências de Convênios da União Destinadas a Programas de Infraestrutura em Transporte - Principal</v>
      </c>
      <c r="T1705" s="7" t="str">
        <f>Tabela813[[#This Row],[NR]]&amp;" - "&amp;Tabela813[[#This Row],[Especificação]]</f>
        <v>2.4.1.4.54.0.1.01 - Transferências de Convênios da União Destinadas a Programas de Infraestrutura em Transporte - Principal</v>
      </c>
      <c r="U1705" s="7" t="str">
        <f>Tabela813[[#This Row],[NR]]&amp; " - "&amp;Tabela813[[#This Row],[Especificação]]</f>
        <v>2.4.1.4.54.0.1.01 - Transferências de Convênios da União Destinadas a Programas de Infraestrutura em Transporte - Principal</v>
      </c>
    </row>
    <row r="1706" spans="1:21" ht="45" x14ac:dyDescent="0.25">
      <c r="A1706" s="7"/>
      <c r="B1706" s="73"/>
      <c r="C1706" s="26" t="s">
        <v>1567</v>
      </c>
      <c r="D1706" s="26" t="s">
        <v>1568</v>
      </c>
      <c r="E1706" s="26" t="s">
        <v>1558</v>
      </c>
      <c r="F1706" s="26" t="s">
        <v>1568</v>
      </c>
      <c r="G1706" s="26" t="s">
        <v>1599</v>
      </c>
      <c r="H1706" s="26" t="s">
        <v>1561</v>
      </c>
      <c r="I1706" s="26" t="s">
        <v>1558</v>
      </c>
      <c r="J1706" s="26" t="s">
        <v>1562</v>
      </c>
      <c r="K1706" s="21" t="str">
        <f>IF(Tabela813[[#This Row],[C]]&lt;&gt;"",IF(Tabela813[[#This Row],[RED]]&lt;&gt;"",(Tabela813[[#This Row],[RED]] &amp; "."),"") &amp; CONCATENATE(Tabela813[[#This Row],[C]],".",Tabela813[[#This Row],[O]],".",Tabela813[[#This Row],[E]],".",Tabela813[[#This Row],[D1]],".",Tabela813[[#This Row],[D2]],".",Tabela813[[#This Row],[D3]],".",Tabela813[[#This Row],[T]],".",Tabela813[[#This Row],[D4]]),"")</f>
        <v>2.4.1.4.54.0.1.02</v>
      </c>
      <c r="L1706" s="27" t="s">
        <v>3977</v>
      </c>
      <c r="M1706" s="21" t="str">
        <f t="shared" si="26"/>
        <v>A</v>
      </c>
      <c r="N1706" s="21">
        <f>IF(VALUE(Tabela813[[#This Row],[RED]]) &gt; 0,1,0) + IF(VALUE(J1706)&gt;0,8,IF(VALUE(I1706)&gt;0,7,IF(VALUE(H1706)&gt;0,6,IF(VALUE(G1706)&gt;0,5,IF(VALUE(F1706)&gt;0,4,IF(VALUE(E1706)&gt;0,3,IF(VALUE(D1706)&gt;0,2,1)))))))</f>
        <v>8</v>
      </c>
      <c r="O1706" s="26" t="s">
        <v>3165</v>
      </c>
      <c r="P1706" s="1" t="s">
        <v>4247</v>
      </c>
      <c r="Q1706" s="1"/>
      <c r="R1706" s="21"/>
      <c r="S1706" s="7" t="str">
        <f>Tabela813[[#This Row],[NR]]&amp;" - "&amp;Tabela813[[#This Row],[Especificação]]</f>
        <v>2.4.1.4.54.0.1.02 - Transferências de Convênios da União Destinadas a Programas de Infraestrutura em Transporte - Transferências da União Decorrentes de Emendas Parlamentares Individuais - Finalidade Definida</v>
      </c>
      <c r="T1706" s="7" t="str">
        <f>Tabela813[[#This Row],[NR]]&amp;" - "&amp;Tabela813[[#This Row],[Especificação]]</f>
        <v>2.4.1.4.54.0.1.02 - Transferências de Convênios da União Destinadas a Programas de Infraestrutura em Transporte - Transferências da União Decorrentes de Emendas Parlamentares Individuais - Finalidade Definida</v>
      </c>
      <c r="U1706" s="7" t="str">
        <f>Tabela813[[#This Row],[NR]]&amp; " - "&amp;Tabela813[[#This Row],[Especificação]]</f>
        <v>2.4.1.4.54.0.1.02 - Transferências de Convênios da União Destinadas a Programas de Infraestrutura em Transporte - Transferências da União Decorrentes de Emendas Parlamentares Individuais - Finalidade Definida</v>
      </c>
    </row>
    <row r="1707" spans="1:21" ht="45" x14ac:dyDescent="0.25">
      <c r="A1707" s="297"/>
      <c r="B1707" s="73"/>
      <c r="C1707" s="26" t="s">
        <v>1567</v>
      </c>
      <c r="D1707" s="26" t="s">
        <v>1568</v>
      </c>
      <c r="E1707" s="26" t="s">
        <v>1558</v>
      </c>
      <c r="F1707" s="26" t="s">
        <v>1568</v>
      </c>
      <c r="G1707" s="26" t="s">
        <v>1599</v>
      </c>
      <c r="H1707" s="26" t="s">
        <v>1561</v>
      </c>
      <c r="I1707" s="26" t="s">
        <v>1558</v>
      </c>
      <c r="J1707" s="26" t="s">
        <v>1571</v>
      </c>
      <c r="K1707" s="21" t="str">
        <f>IF(Tabela813[[#This Row],[C]]&lt;&gt;"",IF(Tabela813[[#This Row],[RED]]&lt;&gt;"",(Tabela813[[#This Row],[RED]] &amp; "."),"") &amp; CONCATENATE(Tabela813[[#This Row],[C]],".",Tabela813[[#This Row],[O]],".",Tabela813[[#This Row],[E]],".",Tabela813[[#This Row],[D1]],".",Tabela813[[#This Row],[D2]],".",Tabela813[[#This Row],[D3]],".",Tabela813[[#This Row],[T]],".",Tabela813[[#This Row],[D4]]),"")</f>
        <v>2.4.1.4.54.0.1.03</v>
      </c>
      <c r="L1707" s="27" t="s">
        <v>3978</v>
      </c>
      <c r="M1707" s="21" t="str">
        <f t="shared" si="26"/>
        <v>A</v>
      </c>
      <c r="N1707" s="21">
        <f>IF(VALUE(Tabela813[[#This Row],[RED]]) &gt; 0,1,0) + IF(VALUE(J1707)&gt;0,8,IF(VALUE(I1707)&gt;0,7,IF(VALUE(H1707)&gt;0,6,IF(VALUE(G1707)&gt;0,5,IF(VALUE(F1707)&gt;0,4,IF(VALUE(E1707)&gt;0,3,IF(VALUE(D1707)&gt;0,2,1)))))))</f>
        <v>8</v>
      </c>
      <c r="O1707" s="26" t="s">
        <v>3165</v>
      </c>
      <c r="P1707" s="1" t="s">
        <v>4246</v>
      </c>
      <c r="Q1707" s="1"/>
      <c r="R1707" s="21"/>
      <c r="S1707" s="7" t="str">
        <f>Tabela813[[#This Row],[NR]]&amp;" - "&amp;Tabela813[[#This Row],[Especificação]]</f>
        <v>2.4.1.4.54.0.1.03 - Transferências de Convênios da União Destinadas a Programas de Infraestrutura em Transporte - Transferências da União Decorrentes de Emendas Parlamentares de Bancada</v>
      </c>
      <c r="T1707" s="7" t="str">
        <f>Tabela813[[#This Row],[NR]]&amp;" - "&amp;Tabela813[[#This Row],[Especificação]]</f>
        <v>2.4.1.4.54.0.1.03 - Transferências de Convênios da União Destinadas a Programas de Infraestrutura em Transporte - Transferências da União Decorrentes de Emendas Parlamentares de Bancada</v>
      </c>
      <c r="U1707" s="7" t="str">
        <f>Tabela813[[#This Row],[NR]]&amp; " - "&amp;Tabela813[[#This Row],[Especificação]]</f>
        <v>2.4.1.4.54.0.1.03 - Transferências de Convênios da União Destinadas a Programas de Infraestrutura em Transporte - Transferências da União Decorrentes de Emendas Parlamentares de Bancada</v>
      </c>
    </row>
    <row r="1708" spans="1:21" ht="45" x14ac:dyDescent="0.25">
      <c r="A1708" s="297"/>
      <c r="B1708" s="73"/>
      <c r="C1708" s="26" t="s">
        <v>1567</v>
      </c>
      <c r="D1708" s="26" t="s">
        <v>1568</v>
      </c>
      <c r="E1708" s="26" t="s">
        <v>1558</v>
      </c>
      <c r="F1708" s="26" t="s">
        <v>1568</v>
      </c>
      <c r="G1708" s="26" t="s">
        <v>1574</v>
      </c>
      <c r="H1708" s="26" t="s">
        <v>1561</v>
      </c>
      <c r="I1708" s="26" t="s">
        <v>1561</v>
      </c>
      <c r="J1708" s="26" t="s">
        <v>1564</v>
      </c>
      <c r="K1708" s="21" t="str">
        <f>IF(Tabela813[[#This Row],[C]]&lt;&gt;"",IF(Tabela813[[#This Row],[RED]]&lt;&gt;"",(Tabela813[[#This Row],[RED]] &amp; "."),"") &amp; CONCATENATE(Tabela813[[#This Row],[C]],".",Tabela813[[#This Row],[O]],".",Tabela813[[#This Row],[E]],".",Tabela813[[#This Row],[D1]],".",Tabela813[[#This Row],[D2]],".",Tabela813[[#This Row],[D3]],".",Tabela813[[#This Row],[T]],".",Tabela813[[#This Row],[D4]]),"")</f>
        <v>2.4.1.4.99.0.0.00</v>
      </c>
      <c r="L1708" s="27" t="s">
        <v>3084</v>
      </c>
      <c r="M1708" s="21" t="str">
        <f t="shared" si="26"/>
        <v>S</v>
      </c>
      <c r="N1708" s="21">
        <f>IF(VALUE(Tabela813[[#This Row],[RED]]) &gt; 0,1,0) + IF(VALUE(J1708)&gt;0,8,IF(VALUE(I1708)&gt;0,7,IF(VALUE(H1708)&gt;0,6,IF(VALUE(G1708)&gt;0,5,IF(VALUE(F1708)&gt;0,4,IF(VALUE(E1708)&gt;0,3,IF(VALUE(D1708)&gt;0,2,1)))))))</f>
        <v>5</v>
      </c>
      <c r="O1708" s="26" t="s">
        <v>51</v>
      </c>
      <c r="P1708" s="1" t="s">
        <v>3145</v>
      </c>
      <c r="Q1708" s="1"/>
      <c r="R1708" s="21"/>
      <c r="S1708" s="7" t="str">
        <f>Tabela813[[#This Row],[NR]]&amp;" - "&amp;Tabela813[[#This Row],[Especificação]]</f>
        <v>2.4.1.4.99.0.0.00 - Outras Transferências de Convênios da União e de Suas Entidades</v>
      </c>
      <c r="T1708" s="7" t="str">
        <f>Tabela813[[#This Row],[NR]]&amp;" - "&amp;Tabela813[[#This Row],[Especificação]]</f>
        <v>2.4.1.4.99.0.0.00 - Outras Transferências de Convênios da União e de Suas Entidades</v>
      </c>
      <c r="U1708" s="7" t="str">
        <f>Tabela813[[#This Row],[NR]]&amp; " - "&amp;Tabela813[[#This Row],[Especificação]]</f>
        <v>2.4.1.4.99.0.0.00 - Outras Transferências de Convênios da União e de Suas Entidades</v>
      </c>
    </row>
    <row r="1709" spans="1:21" ht="45" x14ac:dyDescent="0.25">
      <c r="A1709" s="84"/>
      <c r="B1709" s="73"/>
      <c r="C1709" s="26" t="s">
        <v>1567</v>
      </c>
      <c r="D1709" s="26" t="s">
        <v>1568</v>
      </c>
      <c r="E1709" s="26" t="s">
        <v>1558</v>
      </c>
      <c r="F1709" s="26" t="s">
        <v>1568</v>
      </c>
      <c r="G1709" s="26" t="s">
        <v>1574</v>
      </c>
      <c r="H1709" s="26" t="s">
        <v>1561</v>
      </c>
      <c r="I1709" s="26" t="s">
        <v>1558</v>
      </c>
      <c r="J1709" s="26" t="s">
        <v>1564</v>
      </c>
      <c r="K1709" s="21" t="str">
        <f>IF(Tabela813[[#This Row],[C]]&lt;&gt;"",IF(Tabela813[[#This Row],[RED]]&lt;&gt;"",(Tabela813[[#This Row],[RED]] &amp; "."),"") &amp; CONCATENATE(Tabela813[[#This Row],[C]],".",Tabela813[[#This Row],[O]],".",Tabela813[[#This Row],[E]],".",Tabela813[[#This Row],[D1]],".",Tabela813[[#This Row],[D2]],".",Tabela813[[#This Row],[D3]],".",Tabela813[[#This Row],[T]],".",Tabela813[[#This Row],[D4]]),"")</f>
        <v>2.4.1.4.99.0.1.00</v>
      </c>
      <c r="L1709" s="27" t="s">
        <v>3084</v>
      </c>
      <c r="M1709" s="21" t="str">
        <f t="shared" si="26"/>
        <v>S</v>
      </c>
      <c r="N1709" s="21">
        <f>IF(VALUE(Tabela813[[#This Row],[RED]]) &gt; 0,1,0) + IF(VALUE(J1709)&gt;0,8,IF(VALUE(I1709)&gt;0,7,IF(VALUE(H1709)&gt;0,6,IF(VALUE(G1709)&gt;0,5,IF(VALUE(F1709)&gt;0,4,IF(VALUE(E1709)&gt;0,3,IF(VALUE(D1709)&gt;0,2,1)))))))</f>
        <v>7</v>
      </c>
      <c r="O1709" s="26" t="s">
        <v>51</v>
      </c>
      <c r="P1709" s="1" t="s">
        <v>3145</v>
      </c>
      <c r="Q1709" s="1"/>
      <c r="R1709" s="21"/>
      <c r="S1709" s="7" t="str">
        <f>Tabela813[[#This Row],[NR]]&amp;" - "&amp;Tabela813[[#This Row],[Especificação]]</f>
        <v>2.4.1.4.99.0.1.00 - Outras Transferências de Convênios da União e de Suas Entidades</v>
      </c>
      <c r="T1709" s="7" t="str">
        <f>Tabela813[[#This Row],[NR]]&amp;" - "&amp;Tabela813[[#This Row],[Especificação]]</f>
        <v>2.4.1.4.99.0.1.00 - Outras Transferências de Convênios da União e de Suas Entidades</v>
      </c>
      <c r="U1709" s="7" t="str">
        <f>Tabela813[[#This Row],[NR]]&amp; " - "&amp;Tabela813[[#This Row],[Especificação]]</f>
        <v>2.4.1.4.99.0.1.00 - Outras Transferências de Convênios da União e de Suas Entidades</v>
      </c>
    </row>
    <row r="1710" spans="1:21" ht="45" x14ac:dyDescent="0.25">
      <c r="A1710" s="84"/>
      <c r="B1710" s="73"/>
      <c r="C1710" s="26" t="s">
        <v>1567</v>
      </c>
      <c r="D1710" s="26" t="s">
        <v>1568</v>
      </c>
      <c r="E1710" s="26" t="s">
        <v>1558</v>
      </c>
      <c r="F1710" s="26" t="s">
        <v>1568</v>
      </c>
      <c r="G1710" s="26" t="s">
        <v>1574</v>
      </c>
      <c r="H1710" s="26" t="s">
        <v>1561</v>
      </c>
      <c r="I1710" s="26" t="s">
        <v>1558</v>
      </c>
      <c r="J1710" s="26" t="s">
        <v>1560</v>
      </c>
      <c r="K1710" s="21" t="str">
        <f>IF(Tabela813[[#This Row],[C]]&lt;&gt;"",IF(Tabela813[[#This Row],[RED]]&lt;&gt;"",(Tabela813[[#This Row],[RED]] &amp; "."),"") &amp; CONCATENATE(Tabela813[[#This Row],[C]],".",Tabela813[[#This Row],[O]],".",Tabela813[[#This Row],[E]],".",Tabela813[[#This Row],[D1]],".",Tabela813[[#This Row],[D2]],".",Tabela813[[#This Row],[D3]],".",Tabela813[[#This Row],[T]],".",Tabela813[[#This Row],[D4]]),"")</f>
        <v>2.4.1.4.99.0.1.01</v>
      </c>
      <c r="L1710" s="27" t="s">
        <v>3875</v>
      </c>
      <c r="M1710" s="21" t="str">
        <f t="shared" si="26"/>
        <v>A</v>
      </c>
      <c r="N1710" s="21">
        <f>IF(VALUE(Tabela813[[#This Row],[RED]]) &gt; 0,1,0) + IF(VALUE(J1710)&gt;0,8,IF(VALUE(I1710)&gt;0,7,IF(VALUE(H1710)&gt;0,6,IF(VALUE(G1710)&gt;0,5,IF(VALUE(F1710)&gt;0,4,IF(VALUE(E1710)&gt;0,3,IF(VALUE(D1710)&gt;0,2,1)))))))</f>
        <v>8</v>
      </c>
      <c r="O1710" s="26" t="s">
        <v>51</v>
      </c>
      <c r="P1710" s="1" t="s">
        <v>3145</v>
      </c>
      <c r="Q1710" s="1"/>
      <c r="R1710" s="21"/>
      <c r="S1710" s="7" t="str">
        <f>Tabela813[[#This Row],[NR]]&amp;" - "&amp;Tabela813[[#This Row],[Especificação]]</f>
        <v>2.4.1.4.99.0.1.01 - Outras Transferências de Convênios da União e de Suas Entidades - Principal</v>
      </c>
      <c r="T1710" s="7" t="str">
        <f>Tabela813[[#This Row],[NR]]&amp;" - "&amp;Tabela813[[#This Row],[Especificação]]</f>
        <v>2.4.1.4.99.0.1.01 - Outras Transferências de Convênios da União e de Suas Entidades - Principal</v>
      </c>
      <c r="U1710" s="7" t="str">
        <f>Tabela813[[#This Row],[NR]]&amp; " - "&amp;Tabela813[[#This Row],[Especificação]]</f>
        <v>2.4.1.4.99.0.1.01 - Outras Transferências de Convênios da União e de Suas Entidades - Principal</v>
      </c>
    </row>
    <row r="1711" spans="1:21" ht="44.25" customHeight="1" x14ac:dyDescent="0.25">
      <c r="A1711" s="7"/>
      <c r="B1711" s="73"/>
      <c r="C1711" s="26" t="s">
        <v>1567</v>
      </c>
      <c r="D1711" s="26" t="s">
        <v>1568</v>
      </c>
      <c r="E1711" s="26" t="s">
        <v>1558</v>
      </c>
      <c r="F1711" s="26" t="s">
        <v>1568</v>
      </c>
      <c r="G1711" s="26" t="s">
        <v>1574</v>
      </c>
      <c r="H1711" s="26" t="s">
        <v>1561</v>
      </c>
      <c r="I1711" s="26" t="s">
        <v>1558</v>
      </c>
      <c r="J1711" s="26" t="s">
        <v>1562</v>
      </c>
      <c r="K1711" s="21" t="str">
        <f>IF(Tabela813[[#This Row],[C]]&lt;&gt;"",IF(Tabela813[[#This Row],[RED]]&lt;&gt;"",(Tabela813[[#This Row],[RED]] &amp; "."),"") &amp; CONCATENATE(Tabela813[[#This Row],[C]],".",Tabela813[[#This Row],[O]],".",Tabela813[[#This Row],[E]],".",Tabela813[[#This Row],[D1]],".",Tabela813[[#This Row],[D2]],".",Tabela813[[#This Row],[D3]],".",Tabela813[[#This Row],[T]],".",Tabela813[[#This Row],[D4]]),"")</f>
        <v>2.4.1.4.99.0.1.02</v>
      </c>
      <c r="L1711" s="27" t="s">
        <v>3876</v>
      </c>
      <c r="M1711" s="21" t="str">
        <f t="shared" si="26"/>
        <v>A</v>
      </c>
      <c r="N1711" s="21">
        <f>IF(VALUE(Tabela813[[#This Row],[RED]]) &gt; 0,1,0) + IF(VALUE(J1711)&gt;0,8,IF(VALUE(I1711)&gt;0,7,IF(VALUE(H1711)&gt;0,6,IF(VALUE(G1711)&gt;0,5,IF(VALUE(F1711)&gt;0,4,IF(VALUE(E1711)&gt;0,3,IF(VALUE(D1711)&gt;0,2,1)))))))</f>
        <v>8</v>
      </c>
      <c r="O1711" s="26" t="s">
        <v>3165</v>
      </c>
      <c r="P1711" s="1" t="s">
        <v>4247</v>
      </c>
      <c r="Q1711" s="1"/>
      <c r="R1711" s="21"/>
      <c r="S1711" s="7" t="str">
        <f>Tabela813[[#This Row],[NR]]&amp;" - "&amp;Tabela813[[#This Row],[Especificação]]</f>
        <v>2.4.1.4.99.0.1.02 - Outras Transferências de Convênios da União e de Suas Entidades - Transferências da União Decorrentes de Emendas Parlamentares Individuais - Finalidade Definida</v>
      </c>
      <c r="T1711" s="7" t="str">
        <f>Tabela813[[#This Row],[NR]]&amp;" - "&amp;Tabela813[[#This Row],[Especificação]]</f>
        <v>2.4.1.4.99.0.1.02 - Outras Transferências de Convênios da União e de Suas Entidades - Transferências da União Decorrentes de Emendas Parlamentares Individuais - Finalidade Definida</v>
      </c>
      <c r="U1711" s="7" t="str">
        <f>Tabela813[[#This Row],[NR]]&amp; " - "&amp;Tabela813[[#This Row],[Especificação]]</f>
        <v>2.4.1.4.99.0.1.02 - Outras Transferências de Convênios da União e de Suas Entidades - Transferências da União Decorrentes de Emendas Parlamentares Individuais - Finalidade Definida</v>
      </c>
    </row>
    <row r="1712" spans="1:21" ht="44.25" customHeight="1" x14ac:dyDescent="0.25">
      <c r="A1712" s="7"/>
      <c r="B1712" s="73"/>
      <c r="C1712" s="26" t="s">
        <v>1567</v>
      </c>
      <c r="D1712" s="26" t="s">
        <v>1568</v>
      </c>
      <c r="E1712" s="26" t="s">
        <v>1558</v>
      </c>
      <c r="F1712" s="26" t="s">
        <v>1568</v>
      </c>
      <c r="G1712" s="26" t="s">
        <v>1574</v>
      </c>
      <c r="H1712" s="26" t="s">
        <v>1561</v>
      </c>
      <c r="I1712" s="26" t="s">
        <v>1558</v>
      </c>
      <c r="J1712" s="26" t="s">
        <v>1571</v>
      </c>
      <c r="K1712" s="21" t="str">
        <f>IF(Tabela813[[#This Row],[C]]&lt;&gt;"",IF(Tabela813[[#This Row],[RED]]&lt;&gt;"",(Tabela813[[#This Row],[RED]] &amp; "."),"") &amp; CONCATENATE(Tabela813[[#This Row],[C]],".",Tabela813[[#This Row],[O]],".",Tabela813[[#This Row],[E]],".",Tabela813[[#This Row],[D1]],".",Tabela813[[#This Row],[D2]],".",Tabela813[[#This Row],[D3]],".",Tabela813[[#This Row],[T]],".",Tabela813[[#This Row],[D4]]),"")</f>
        <v>2.4.1.4.99.0.1.03</v>
      </c>
      <c r="L1712" s="27" t="s">
        <v>3877</v>
      </c>
      <c r="M1712" s="21" t="str">
        <f t="shared" si="26"/>
        <v>A</v>
      </c>
      <c r="N1712" s="21">
        <f>IF(VALUE(Tabela813[[#This Row],[RED]]) &gt; 0,1,0) + IF(VALUE(J1712)&gt;0,8,IF(VALUE(I1712)&gt;0,7,IF(VALUE(H1712)&gt;0,6,IF(VALUE(G1712)&gt;0,5,IF(VALUE(F1712)&gt;0,4,IF(VALUE(E1712)&gt;0,3,IF(VALUE(D1712)&gt;0,2,1)))))))</f>
        <v>8</v>
      </c>
      <c r="O1712" s="26" t="s">
        <v>3165</v>
      </c>
      <c r="P1712" s="1" t="s">
        <v>4246</v>
      </c>
      <c r="Q1712" s="1"/>
      <c r="R1712" s="21"/>
      <c r="S1712" s="7" t="str">
        <f>Tabela813[[#This Row],[NR]]&amp;" - "&amp;Tabela813[[#This Row],[Especificação]]</f>
        <v>2.4.1.4.99.0.1.03 - Outras Transferências de Convênios da União e de Suas Entidades - Transferências da União Decorrentes de Emendas Parlamentares de Bancada</v>
      </c>
      <c r="T1712" s="7" t="str">
        <f>Tabela813[[#This Row],[NR]]&amp;" - "&amp;Tabela813[[#This Row],[Especificação]]</f>
        <v>2.4.1.4.99.0.1.03 - Outras Transferências de Convênios da União e de Suas Entidades - Transferências da União Decorrentes de Emendas Parlamentares de Bancada</v>
      </c>
      <c r="U1712" s="7" t="str">
        <f>Tabela813[[#This Row],[NR]]&amp; " - "&amp;Tabela813[[#This Row],[Especificação]]</f>
        <v>2.4.1.4.99.0.1.03 - Outras Transferências de Convênios da União e de Suas Entidades - Transferências da União Decorrentes de Emendas Parlamentares de Bancada</v>
      </c>
    </row>
    <row r="1713" spans="1:21" ht="44.25" customHeight="1" x14ac:dyDescent="0.25">
      <c r="A1713" s="7"/>
      <c r="B1713" s="73"/>
      <c r="C1713" s="26" t="s">
        <v>1567</v>
      </c>
      <c r="D1713" s="26" t="s">
        <v>1568</v>
      </c>
      <c r="E1713" s="26" t="s">
        <v>1558</v>
      </c>
      <c r="F1713" s="26" t="s">
        <v>1570</v>
      </c>
      <c r="G1713" s="26" t="s">
        <v>1564</v>
      </c>
      <c r="H1713" s="26" t="s">
        <v>1561</v>
      </c>
      <c r="I1713" s="26" t="s">
        <v>1561</v>
      </c>
      <c r="J1713" s="26" t="s">
        <v>1564</v>
      </c>
      <c r="K1713" s="21" t="str">
        <f>IF(Tabela813[[#This Row],[C]]&lt;&gt;"",IF(Tabela813[[#This Row],[RED]]&lt;&gt;"",(Tabela813[[#This Row],[RED]] &amp; "."),"") &amp; CONCATENATE(Tabela813[[#This Row],[C]],".",Tabela813[[#This Row],[O]],".",Tabela813[[#This Row],[E]],".",Tabela813[[#This Row],[D1]],".",Tabela813[[#This Row],[D2]],".",Tabela813[[#This Row],[D3]],".",Tabela813[[#This Row],[T]],".",Tabela813[[#This Row],[D4]]),"")</f>
        <v>2.4.1.9.00.0.0.00</v>
      </c>
      <c r="L1713" s="27" t="s">
        <v>3878</v>
      </c>
      <c r="M1713" s="21" t="str">
        <f t="shared" si="26"/>
        <v>S</v>
      </c>
      <c r="N1713" s="21">
        <f>IF(VALUE(Tabela813[[#This Row],[RED]]) &gt; 0,1,0) + IF(VALUE(J1713)&gt;0,8,IF(VALUE(I1713)&gt;0,7,IF(VALUE(H1713)&gt;0,6,IF(VALUE(G1713)&gt;0,5,IF(VALUE(F1713)&gt;0,4,IF(VALUE(E1713)&gt;0,3,IF(VALUE(D1713)&gt;0,2,1)))))))</f>
        <v>4</v>
      </c>
      <c r="O1713" s="26" t="s">
        <v>45</v>
      </c>
      <c r="P1713" s="1" t="s">
        <v>737</v>
      </c>
      <c r="Q1713" s="1"/>
      <c r="R1713" s="21"/>
      <c r="S1713" s="7" t="str">
        <f>Tabela813[[#This Row],[NR]]&amp;" - "&amp;Tabela813[[#This Row],[Especificação]]</f>
        <v>2.4.1.9.00.0.0.00 - Outras Transferências de Recursos da União e de Suas Entidades</v>
      </c>
      <c r="T1713" s="7" t="str">
        <f>Tabela813[[#This Row],[NR]]&amp;" - "&amp;Tabela813[[#This Row],[Especificação]]</f>
        <v>2.4.1.9.00.0.0.00 - Outras Transferências de Recursos da União e de Suas Entidades</v>
      </c>
      <c r="U1713" s="7" t="str">
        <f>Tabela813[[#This Row],[NR]]&amp; " - "&amp;Tabela813[[#This Row],[Especificação]]</f>
        <v>2.4.1.9.00.0.0.00 - Outras Transferências de Recursos da União e de Suas Entidades</v>
      </c>
    </row>
    <row r="1714" spans="1:21" ht="30" x14ac:dyDescent="0.25">
      <c r="A1714" s="84"/>
      <c r="B1714" s="73"/>
      <c r="C1714" s="26" t="s">
        <v>1567</v>
      </c>
      <c r="D1714" s="26" t="s">
        <v>1568</v>
      </c>
      <c r="E1714" s="26" t="s">
        <v>1558</v>
      </c>
      <c r="F1714" s="26" t="s">
        <v>1570</v>
      </c>
      <c r="G1714" s="26" t="s">
        <v>1591</v>
      </c>
      <c r="H1714" s="26" t="s">
        <v>1561</v>
      </c>
      <c r="I1714" s="26" t="s">
        <v>1561</v>
      </c>
      <c r="J1714" s="26" t="s">
        <v>1564</v>
      </c>
      <c r="K1714" s="21" t="str">
        <f>IF(Tabela813[[#This Row],[C]]&lt;&gt;"",IF(Tabela813[[#This Row],[RED]]&lt;&gt;"",(Tabela813[[#This Row],[RED]] &amp; "."),"") &amp; CONCATENATE(Tabela813[[#This Row],[C]],".",Tabela813[[#This Row],[O]],".",Tabela813[[#This Row],[E]],".",Tabela813[[#This Row],[D1]],".",Tabela813[[#This Row],[D2]],".",Tabela813[[#This Row],[D3]],".",Tabela813[[#This Row],[T]],".",Tabela813[[#This Row],[D4]]),"")</f>
        <v>2.4.1.9.50.0.0.00</v>
      </c>
      <c r="L1714" s="27" t="s">
        <v>420</v>
      </c>
      <c r="M1714" s="21" t="str">
        <f t="shared" si="26"/>
        <v>S</v>
      </c>
      <c r="N1714" s="21">
        <f>IF(VALUE(Tabela813[[#This Row],[RED]]) &gt; 0,1,0) + IF(VALUE(J1714)&gt;0,8,IF(VALUE(I1714)&gt;0,7,IF(VALUE(H1714)&gt;0,6,IF(VALUE(G1714)&gt;0,5,IF(VALUE(F1714)&gt;0,4,IF(VALUE(E1714)&gt;0,3,IF(VALUE(D1714)&gt;0,2,1)))))))</f>
        <v>5</v>
      </c>
      <c r="O1714" s="26" t="s">
        <v>55</v>
      </c>
      <c r="P1714" s="1" t="s">
        <v>709</v>
      </c>
      <c r="Q1714" s="1"/>
      <c r="R1714" s="21"/>
      <c r="S1714" s="7" t="str">
        <f>Tabela813[[#This Row],[NR]]&amp;" - "&amp;Tabela813[[#This Row],[Especificação]]</f>
        <v>2.4.1.9.50.0.0.00 - Transferências da União a Consórcios Públicos</v>
      </c>
      <c r="T1714" s="7" t="str">
        <f>Tabela813[[#This Row],[NR]]&amp;" - "&amp;Tabela813[[#This Row],[Especificação]]</f>
        <v>2.4.1.9.50.0.0.00 - Transferências da União a Consórcios Públicos</v>
      </c>
      <c r="U1714" s="7" t="str">
        <f>Tabela813[[#This Row],[NR]]&amp; " - "&amp;Tabela813[[#This Row],[Especificação]]</f>
        <v>2.4.1.9.50.0.0.00 - Transferências da União a Consórcios Públicos</v>
      </c>
    </row>
    <row r="1715" spans="1:21" ht="30" x14ac:dyDescent="0.25">
      <c r="A1715" s="84"/>
      <c r="B1715" s="73"/>
      <c r="C1715" s="26" t="s">
        <v>1567</v>
      </c>
      <c r="D1715" s="26" t="s">
        <v>1568</v>
      </c>
      <c r="E1715" s="26" t="s">
        <v>1558</v>
      </c>
      <c r="F1715" s="26" t="s">
        <v>1570</v>
      </c>
      <c r="G1715" s="26" t="s">
        <v>1591</v>
      </c>
      <c r="H1715" s="26" t="s">
        <v>1561</v>
      </c>
      <c r="I1715" s="26" t="s">
        <v>1558</v>
      </c>
      <c r="J1715" s="26" t="s">
        <v>1564</v>
      </c>
      <c r="K1715" s="21" t="str">
        <f>IF(Tabela813[[#This Row],[C]]&lt;&gt;"",IF(Tabela813[[#This Row],[RED]]&lt;&gt;"",(Tabela813[[#This Row],[RED]] &amp; "."),"") &amp; CONCATENATE(Tabela813[[#This Row],[C]],".",Tabela813[[#This Row],[O]],".",Tabela813[[#This Row],[E]],".",Tabela813[[#This Row],[D1]],".",Tabela813[[#This Row],[D2]],".",Tabela813[[#This Row],[D3]],".",Tabela813[[#This Row],[T]],".",Tabela813[[#This Row],[D4]]),"")</f>
        <v>2.4.1.9.50.0.1.00</v>
      </c>
      <c r="L1715" s="27" t="s">
        <v>1371</v>
      </c>
      <c r="M1715" s="21" t="str">
        <f t="shared" si="26"/>
        <v>A</v>
      </c>
      <c r="N1715" s="21">
        <f>IF(VALUE(Tabela813[[#This Row],[RED]]) &gt; 0,1,0) + IF(VALUE(J1715)&gt;0,8,IF(VALUE(I1715)&gt;0,7,IF(VALUE(H1715)&gt;0,6,IF(VALUE(G1715)&gt;0,5,IF(VALUE(F1715)&gt;0,4,IF(VALUE(E1715)&gt;0,3,IF(VALUE(D1715)&gt;0,2,1)))))))</f>
        <v>7</v>
      </c>
      <c r="O1715" s="26" t="s">
        <v>55</v>
      </c>
      <c r="P1715" s="1" t="s">
        <v>709</v>
      </c>
      <c r="Q1715" s="1"/>
      <c r="R1715" s="21"/>
      <c r="S1715" s="7" t="str">
        <f>Tabela813[[#This Row],[NR]]&amp;" - "&amp;Tabela813[[#This Row],[Especificação]]</f>
        <v>2.4.1.9.50.0.1.00 - Transferências da União a Consórcios Públicos - Principal</v>
      </c>
      <c r="T1715" s="7" t="str">
        <f>Tabela813[[#This Row],[NR]]&amp;" - "&amp;Tabela813[[#This Row],[Especificação]]</f>
        <v>2.4.1.9.50.0.1.00 - Transferências da União a Consórcios Públicos - Principal</v>
      </c>
      <c r="U1715" s="7" t="str">
        <f>Tabela813[[#This Row],[NR]]&amp; " - "&amp;Tabela813[[#This Row],[Especificação]]</f>
        <v>2.4.1.9.50.0.1.00 - Transferências da União a Consórcios Públicos - Principal</v>
      </c>
    </row>
    <row r="1716" spans="1:21" ht="30" x14ac:dyDescent="0.25">
      <c r="A1716" s="7"/>
      <c r="B1716" s="73"/>
      <c r="C1716" s="26" t="s">
        <v>1567</v>
      </c>
      <c r="D1716" s="26" t="s">
        <v>1568</v>
      </c>
      <c r="E1716" s="26" t="s">
        <v>1558</v>
      </c>
      <c r="F1716" s="26" t="s">
        <v>1570</v>
      </c>
      <c r="G1716" s="26" t="s">
        <v>1596</v>
      </c>
      <c r="H1716" s="26" t="s">
        <v>1561</v>
      </c>
      <c r="I1716" s="26" t="s">
        <v>1561</v>
      </c>
      <c r="J1716" s="26" t="s">
        <v>1564</v>
      </c>
      <c r="K1716" s="21" t="str">
        <f>IF(Tabela813[[#This Row],[C]]&lt;&gt;"",IF(Tabela813[[#This Row],[RED]]&lt;&gt;"",(Tabela813[[#This Row],[RED]] &amp; "."),"") &amp; CONCATENATE(Tabela813[[#This Row],[C]],".",Tabela813[[#This Row],[O]],".",Tabela813[[#This Row],[E]],".",Tabela813[[#This Row],[D1]],".",Tabela813[[#This Row],[D2]],".",Tabela813[[#This Row],[D3]],".",Tabela813[[#This Row],[T]],".",Tabela813[[#This Row],[D4]]),"")</f>
        <v>2.4.1.9.51.0.0.00</v>
      </c>
      <c r="L1716" s="27" t="s">
        <v>3088</v>
      </c>
      <c r="M1716" s="21" t="str">
        <f t="shared" si="26"/>
        <v>S</v>
      </c>
      <c r="N1716" s="21">
        <f>IF(VALUE(Tabela813[[#This Row],[RED]]) &gt; 0,1,0) + IF(VALUE(J1716)&gt;0,8,IF(VALUE(I1716)&gt;0,7,IF(VALUE(H1716)&gt;0,6,IF(VALUE(G1716)&gt;0,5,IF(VALUE(F1716)&gt;0,4,IF(VALUE(E1716)&gt;0,3,IF(VALUE(D1716)&gt;0,2,1)))))))</f>
        <v>5</v>
      </c>
      <c r="O1716" s="26" t="s">
        <v>45</v>
      </c>
      <c r="P1716" s="1" t="s">
        <v>3089</v>
      </c>
      <c r="Q1716" s="1" t="s">
        <v>4559</v>
      </c>
      <c r="R1716" s="21"/>
      <c r="S1716" s="7" t="str">
        <f>Tabela813[[#This Row],[NR]]&amp;" - "&amp;Tabela813[[#This Row],[Especificação]]</f>
        <v>2.4.1.9.51.0.0.00 - Transferência Especial da União</v>
      </c>
      <c r="T1716" s="7" t="str">
        <f>Tabela813[[#This Row],[NR]]&amp;" - "&amp;Tabela813[[#This Row],[Especificação]]</f>
        <v>2.4.1.9.51.0.0.00 - Transferência Especial da União</v>
      </c>
      <c r="U1716" s="7" t="str">
        <f>Tabela813[[#This Row],[NR]]&amp; " - "&amp;Tabela813[[#This Row],[Especificação]]</f>
        <v>2.4.1.9.51.0.0.00 - Transferência Especial da União</v>
      </c>
    </row>
    <row r="1717" spans="1:21" ht="30" x14ac:dyDescent="0.25">
      <c r="A1717" s="7"/>
      <c r="B1717" s="73"/>
      <c r="C1717" s="26" t="s">
        <v>1567</v>
      </c>
      <c r="D1717" s="26" t="s">
        <v>1568</v>
      </c>
      <c r="E1717" s="26" t="s">
        <v>1558</v>
      </c>
      <c r="F1717" s="26" t="s">
        <v>1570</v>
      </c>
      <c r="G1717" s="26" t="s">
        <v>1596</v>
      </c>
      <c r="H1717" s="26" t="s">
        <v>1561</v>
      </c>
      <c r="I1717" s="26" t="s">
        <v>1558</v>
      </c>
      <c r="J1717" s="26" t="s">
        <v>1564</v>
      </c>
      <c r="K1717" s="21" t="str">
        <f>IF(Tabela813[[#This Row],[C]]&lt;&gt;"",IF(Tabela813[[#This Row],[RED]]&lt;&gt;"",(Tabela813[[#This Row],[RED]] &amp; "."),"") &amp; CONCATENATE(Tabela813[[#This Row],[C]],".",Tabela813[[#This Row],[O]],".",Tabela813[[#This Row],[E]],".",Tabela813[[#This Row],[D1]],".",Tabela813[[#This Row],[D2]],".",Tabela813[[#This Row],[D3]],".",Tabela813[[#This Row],[T]],".",Tabela813[[#This Row],[D4]]),"")</f>
        <v>2.4.1.9.51.0.1.00</v>
      </c>
      <c r="L1717" s="27" t="s">
        <v>3088</v>
      </c>
      <c r="M1717" s="21" t="str">
        <f t="shared" si="26"/>
        <v>A</v>
      </c>
      <c r="N1717" s="21">
        <f>IF(VALUE(Tabela813[[#This Row],[RED]]) &gt; 0,1,0) + IF(VALUE(J1717)&gt;0,8,IF(VALUE(I1717)&gt;0,7,IF(VALUE(H1717)&gt;0,6,IF(VALUE(G1717)&gt;0,5,IF(VALUE(F1717)&gt;0,4,IF(VALUE(E1717)&gt;0,3,IF(VALUE(D1717)&gt;0,2,1)))))))</f>
        <v>7</v>
      </c>
      <c r="O1717" s="26" t="s">
        <v>55</v>
      </c>
      <c r="P1717" s="1" t="s">
        <v>3089</v>
      </c>
      <c r="Q1717" s="1" t="s">
        <v>4559</v>
      </c>
      <c r="R1717" s="21"/>
      <c r="S1717" s="7" t="str">
        <f>Tabela813[[#This Row],[NR]]&amp;" - "&amp;Tabela813[[#This Row],[Especificação]]</f>
        <v>2.4.1.9.51.0.1.00 - Transferência Especial da União</v>
      </c>
      <c r="T1717" s="7" t="str">
        <f>Tabela813[[#This Row],[NR]]&amp;" - "&amp;Tabela813[[#This Row],[Especificação]]</f>
        <v>2.4.1.9.51.0.1.00 - Transferência Especial da União</v>
      </c>
      <c r="U1717" s="7" t="str">
        <f>Tabela813[[#This Row],[NR]]&amp; " - "&amp;Tabela813[[#This Row],[Especificação]]</f>
        <v>2.4.1.9.51.0.1.00 - Transferência Especial da União</v>
      </c>
    </row>
    <row r="1718" spans="1:21" ht="30" x14ac:dyDescent="0.25">
      <c r="A1718" s="7"/>
      <c r="B1718" s="73"/>
      <c r="C1718" s="26" t="s">
        <v>1567</v>
      </c>
      <c r="D1718" s="26" t="s">
        <v>1568</v>
      </c>
      <c r="E1718" s="26" t="s">
        <v>1558</v>
      </c>
      <c r="F1718" s="26" t="s">
        <v>1570</v>
      </c>
      <c r="G1718" s="26" t="s">
        <v>1595</v>
      </c>
      <c r="H1718" s="26" t="s">
        <v>1561</v>
      </c>
      <c r="I1718" s="26" t="s">
        <v>1561</v>
      </c>
      <c r="J1718" s="26" t="s">
        <v>1564</v>
      </c>
      <c r="K1718" s="21" t="str">
        <f>IF(Tabela813[[#This Row],[C]]&lt;&gt;"",IF(Tabela813[[#This Row],[RED]]&lt;&gt;"",(Tabela813[[#This Row],[RED]] &amp; "."),"") &amp; CONCATENATE(Tabela813[[#This Row],[C]],".",Tabela813[[#This Row],[O]],".",Tabela813[[#This Row],[E]],".",Tabela813[[#This Row],[D1]],".",Tabela813[[#This Row],[D2]],".",Tabela813[[#This Row],[D3]],".",Tabela813[[#This Row],[T]],".",Tabela813[[#This Row],[D4]]),"")</f>
        <v>2.4.1.9.53.0.0.00</v>
      </c>
      <c r="L1718" s="27" t="s">
        <v>6768</v>
      </c>
      <c r="M1718" s="21" t="str">
        <f t="shared" si="26"/>
        <v>S</v>
      </c>
      <c r="N1718" s="21">
        <f>IF(VALUE(Tabela813[[#This Row],[RED]]) &gt; 0,1,0) + IF(VALUE(J1718)&gt;0,8,IF(VALUE(I1718)&gt;0,7,IF(VALUE(H1718)&gt;0,6,IF(VALUE(G1718)&gt;0,5,IF(VALUE(F1718)&gt;0,4,IF(VALUE(E1718)&gt;0,3,IF(VALUE(D1718)&gt;0,2,1)))))))</f>
        <v>5</v>
      </c>
      <c r="O1718" s="26"/>
      <c r="P1718" s="1" t="s">
        <v>6271</v>
      </c>
      <c r="Q1718" s="1"/>
      <c r="R1718" s="21" t="s">
        <v>91</v>
      </c>
      <c r="S1718" s="7" t="str">
        <f>Tabela813[[#This Row],[NR]]&amp;" - "&amp;Tabela813[[#This Row],[Especificação]]</f>
        <v>2.4.1.9.53.0.0.00 - Transferências de Recursos do Fundo Penitenciário Nacional - Funpen</v>
      </c>
      <c r="T1718" s="7" t="str">
        <f>Tabela813[[#This Row],[NR]]&amp;" - "&amp;Tabela813[[#This Row],[Especificação]]</f>
        <v>2.4.1.9.53.0.0.00 - Transferências de Recursos do Fundo Penitenciário Nacional - Funpen</v>
      </c>
      <c r="U1718" s="7" t="str">
        <f>Tabela813[[#This Row],[NR]]&amp; " - "&amp;Tabela813[[#This Row],[Especificação]]</f>
        <v>2.4.1.9.53.0.0.00 - Transferências de Recursos do Fundo Penitenciário Nacional - Funpen</v>
      </c>
    </row>
    <row r="1719" spans="1:21" ht="30" x14ac:dyDescent="0.25">
      <c r="A1719" s="84"/>
      <c r="B1719" s="73"/>
      <c r="C1719" s="26" t="s">
        <v>1567</v>
      </c>
      <c r="D1719" s="26" t="s">
        <v>1568</v>
      </c>
      <c r="E1719" s="26" t="s">
        <v>1558</v>
      </c>
      <c r="F1719" s="26" t="s">
        <v>1570</v>
      </c>
      <c r="G1719" s="26" t="s">
        <v>1595</v>
      </c>
      <c r="H1719" s="26" t="s">
        <v>1561</v>
      </c>
      <c r="I1719" s="26" t="s">
        <v>1558</v>
      </c>
      <c r="J1719" s="26" t="s">
        <v>1564</v>
      </c>
      <c r="K1719" s="21" t="str">
        <f>IF(Tabela813[[#This Row],[C]]&lt;&gt;"",IF(Tabela813[[#This Row],[RED]]&lt;&gt;"",(Tabela813[[#This Row],[RED]] &amp; "."),"") &amp; CONCATENATE(Tabela813[[#This Row],[C]],".",Tabela813[[#This Row],[O]],".",Tabela813[[#This Row],[E]],".",Tabela813[[#This Row],[D1]],".",Tabela813[[#This Row],[D2]],".",Tabela813[[#This Row],[D3]],".",Tabela813[[#This Row],[T]],".",Tabela813[[#This Row],[D4]]),"")</f>
        <v>2.4.1.9.53.0.1.00</v>
      </c>
      <c r="L1719" s="27" t="s">
        <v>6769</v>
      </c>
      <c r="M1719" s="21" t="str">
        <f t="shared" si="26"/>
        <v>A</v>
      </c>
      <c r="N1719" s="21">
        <f>IF(VALUE(Tabela813[[#This Row],[RED]]) &gt; 0,1,0) + IF(VALUE(J1719)&gt;0,8,IF(VALUE(I1719)&gt;0,7,IF(VALUE(H1719)&gt;0,6,IF(VALUE(G1719)&gt;0,5,IF(VALUE(F1719)&gt;0,4,IF(VALUE(E1719)&gt;0,3,IF(VALUE(D1719)&gt;0,2,1)))))))</f>
        <v>7</v>
      </c>
      <c r="O1719" s="26"/>
      <c r="P1719" s="1" t="s">
        <v>6271</v>
      </c>
      <c r="Q1719" s="1"/>
      <c r="R1719" s="21" t="s">
        <v>91</v>
      </c>
      <c r="S1719" s="7" t="str">
        <f>Tabela813[[#This Row],[NR]]&amp;" - "&amp;Tabela813[[#This Row],[Especificação]]</f>
        <v>2.4.1.9.53.0.1.00 - Transferências de Recursos do Fundo Penitenciário Nacional - Funpen- Principal</v>
      </c>
      <c r="T1719" s="7" t="str">
        <f>Tabela813[[#This Row],[NR]]&amp;" - "&amp;Tabela813[[#This Row],[Especificação]]</f>
        <v>2.4.1.9.53.0.1.00 - Transferências de Recursos do Fundo Penitenciário Nacional - Funpen- Principal</v>
      </c>
      <c r="U1719" s="7" t="str">
        <f>Tabela813[[#This Row],[NR]]&amp; " - "&amp;Tabela813[[#This Row],[Especificação]]</f>
        <v>2.4.1.9.53.0.1.00 - Transferências de Recursos do Fundo Penitenciário Nacional - Funpen- Principal</v>
      </c>
    </row>
    <row r="1720" spans="1:21" ht="30" x14ac:dyDescent="0.25">
      <c r="A1720" s="297"/>
      <c r="B1720" s="73"/>
      <c r="C1720" s="26" t="s">
        <v>1567</v>
      </c>
      <c r="D1720" s="26" t="s">
        <v>1568</v>
      </c>
      <c r="E1720" s="26" t="s">
        <v>1558</v>
      </c>
      <c r="F1720" s="26" t="s">
        <v>1570</v>
      </c>
      <c r="G1720" s="26" t="s">
        <v>1599</v>
      </c>
      <c r="H1720" s="26" t="s">
        <v>1561</v>
      </c>
      <c r="I1720" s="26" t="s">
        <v>1561</v>
      </c>
      <c r="J1720" s="26" t="s">
        <v>1564</v>
      </c>
      <c r="K1720" s="21" t="str">
        <f>IF(Tabela813[[#This Row],[C]]&lt;&gt;"",IF(Tabela813[[#This Row],[RED]]&lt;&gt;"",(Tabela813[[#This Row],[RED]] &amp; "."),"") &amp; CONCATENATE(Tabela813[[#This Row],[C]],".",Tabela813[[#This Row],[O]],".",Tabela813[[#This Row],[E]],".",Tabela813[[#This Row],[D1]],".",Tabela813[[#This Row],[D2]],".",Tabela813[[#This Row],[D3]],".",Tabela813[[#This Row],[T]],".",Tabela813[[#This Row],[D4]]),"")</f>
        <v>2.4.1.9.54.0.0.00</v>
      </c>
      <c r="L1720" s="27" t="s">
        <v>6689</v>
      </c>
      <c r="M1720" s="21" t="str">
        <f t="shared" si="26"/>
        <v>S</v>
      </c>
      <c r="N1720" s="21">
        <f>IF(VALUE(Tabela813[[#This Row],[RED]]) &gt; 0,1,0) + IF(VALUE(J1720)&gt;0,8,IF(VALUE(I1720)&gt;0,7,IF(VALUE(H1720)&gt;0,6,IF(VALUE(G1720)&gt;0,5,IF(VALUE(F1720)&gt;0,4,IF(VALUE(E1720)&gt;0,3,IF(VALUE(D1720)&gt;0,2,1)))))))</f>
        <v>5</v>
      </c>
      <c r="O1720" s="26"/>
      <c r="P1720" s="1" t="s">
        <v>424</v>
      </c>
      <c r="Q1720" s="1"/>
      <c r="R1720" s="21" t="s">
        <v>91</v>
      </c>
      <c r="S1720" s="7" t="str">
        <f>Tabela813[[#This Row],[NR]]&amp;" - "&amp;Tabela813[[#This Row],[Especificação]]</f>
        <v>2.4.1.9.54.0.0.00 - Transferências de Recursos do Fundo Nacional de Segurança Pública - Fnsp</v>
      </c>
      <c r="T1720" s="7" t="str">
        <f>Tabela813[[#This Row],[NR]]&amp;" - "&amp;Tabela813[[#This Row],[Especificação]]</f>
        <v>2.4.1.9.54.0.0.00 - Transferências de Recursos do Fundo Nacional de Segurança Pública - Fnsp</v>
      </c>
      <c r="U1720" s="7" t="str">
        <f>Tabela813[[#This Row],[NR]]&amp; " - "&amp;Tabela813[[#This Row],[Especificação]]</f>
        <v>2.4.1.9.54.0.0.00 - Transferências de Recursos do Fundo Nacional de Segurança Pública - Fnsp</v>
      </c>
    </row>
    <row r="1721" spans="1:21" ht="75" x14ac:dyDescent="0.25">
      <c r="A1721" s="297"/>
      <c r="B1721" s="73"/>
      <c r="C1721" s="26" t="s">
        <v>1567</v>
      </c>
      <c r="D1721" s="26" t="s">
        <v>1568</v>
      </c>
      <c r="E1721" s="26" t="s">
        <v>1558</v>
      </c>
      <c r="F1721" s="26" t="s">
        <v>1570</v>
      </c>
      <c r="G1721" s="26" t="s">
        <v>1599</v>
      </c>
      <c r="H1721" s="26" t="s">
        <v>1558</v>
      </c>
      <c r="I1721" s="26" t="s">
        <v>1561</v>
      </c>
      <c r="J1721" s="26" t="s">
        <v>1564</v>
      </c>
      <c r="K1721" s="21" t="str">
        <f>IF(Tabela813[[#This Row],[C]]&lt;&gt;"",IF(Tabela813[[#This Row],[RED]]&lt;&gt;"",(Tabela813[[#This Row],[RED]] &amp; "."),"") &amp; CONCATENATE(Tabela813[[#This Row],[C]],".",Tabela813[[#This Row],[O]],".",Tabela813[[#This Row],[E]],".",Tabela813[[#This Row],[D1]],".",Tabela813[[#This Row],[D2]],".",Tabela813[[#This Row],[D3]],".",Tabela813[[#This Row],[T]],".",Tabela813[[#This Row],[D4]]),"")</f>
        <v>2.4.1.9.54.1.0.00</v>
      </c>
      <c r="L1721" s="27" t="s">
        <v>6690</v>
      </c>
      <c r="M1721" s="21" t="str">
        <f t="shared" si="26"/>
        <v>S</v>
      </c>
      <c r="N1721" s="21">
        <f>IF(VALUE(Tabela813[[#This Row],[RED]]) &gt; 0,1,0) + IF(VALUE(J1721)&gt;0,8,IF(VALUE(I1721)&gt;0,7,IF(VALUE(H1721)&gt;0,6,IF(VALUE(G1721)&gt;0,5,IF(VALUE(F1721)&gt;0,4,IF(VALUE(E1721)&gt;0,3,IF(VALUE(D1721)&gt;0,2,1)))))))</f>
        <v>6</v>
      </c>
      <c r="O1721" s="26"/>
      <c r="P1721" s="1" t="s">
        <v>426</v>
      </c>
      <c r="Q1721" s="1" t="s">
        <v>427</v>
      </c>
      <c r="R1721" s="21" t="s">
        <v>91</v>
      </c>
      <c r="S1721" s="7" t="str">
        <f>Tabela813[[#This Row],[NR]]&amp;" - "&amp;Tabela813[[#This Row],[Especificação]]</f>
        <v>2.4.1.9.54.1.0.00 - Transferências de Recursos do Fundo Nacional de Segurança Pública - Fnsp - Obrigatórias</v>
      </c>
      <c r="T1721" s="7" t="str">
        <f>Tabela813[[#This Row],[NR]]&amp;" - "&amp;Tabela813[[#This Row],[Especificação]]</f>
        <v>2.4.1.9.54.1.0.00 - Transferências de Recursos do Fundo Nacional de Segurança Pública - Fnsp - Obrigatórias</v>
      </c>
      <c r="U1721" s="7" t="str">
        <f>Tabela813[[#This Row],[NR]]&amp; " - "&amp;Tabela813[[#This Row],[Especificação]]</f>
        <v>2.4.1.9.54.1.0.00 - Transferências de Recursos do Fundo Nacional de Segurança Pública - Fnsp - Obrigatórias</v>
      </c>
    </row>
    <row r="1722" spans="1:21" ht="75" x14ac:dyDescent="0.25">
      <c r="A1722" s="84"/>
      <c r="B1722" s="73"/>
      <c r="C1722" s="26" t="s">
        <v>1567</v>
      </c>
      <c r="D1722" s="26" t="s">
        <v>1568</v>
      </c>
      <c r="E1722" s="26" t="s">
        <v>1558</v>
      </c>
      <c r="F1722" s="26" t="s">
        <v>1570</v>
      </c>
      <c r="G1722" s="26" t="s">
        <v>1599</v>
      </c>
      <c r="H1722" s="26" t="s">
        <v>1558</v>
      </c>
      <c r="I1722" s="26" t="s">
        <v>1558</v>
      </c>
      <c r="J1722" s="26" t="s">
        <v>1564</v>
      </c>
      <c r="K1722" s="21" t="str">
        <f>IF(Tabela813[[#This Row],[C]]&lt;&gt;"",IF(Tabela813[[#This Row],[RED]]&lt;&gt;"",(Tabela813[[#This Row],[RED]] &amp; "."),"") &amp; CONCATENATE(Tabela813[[#This Row],[C]],".",Tabela813[[#This Row],[O]],".",Tabela813[[#This Row],[E]],".",Tabela813[[#This Row],[D1]],".",Tabela813[[#This Row],[D2]],".",Tabela813[[#This Row],[D3]],".",Tabela813[[#This Row],[T]],".",Tabela813[[#This Row],[D4]]),"")</f>
        <v>2.4.1.9.54.1.1.00</v>
      </c>
      <c r="L1722" s="27" t="s">
        <v>6770</v>
      </c>
      <c r="M1722" s="21" t="str">
        <f t="shared" si="26"/>
        <v>A</v>
      </c>
      <c r="N1722" s="21">
        <f>IF(VALUE(Tabela813[[#This Row],[RED]]) &gt; 0,1,0) + IF(VALUE(J1722)&gt;0,8,IF(VALUE(I1722)&gt;0,7,IF(VALUE(H1722)&gt;0,6,IF(VALUE(G1722)&gt;0,5,IF(VALUE(F1722)&gt;0,4,IF(VALUE(E1722)&gt;0,3,IF(VALUE(D1722)&gt;0,2,1)))))))</f>
        <v>7</v>
      </c>
      <c r="O1722" s="26"/>
      <c r="P1722" s="1" t="s">
        <v>426</v>
      </c>
      <c r="Q1722" s="1" t="s">
        <v>427</v>
      </c>
      <c r="R1722" s="21" t="s">
        <v>91</v>
      </c>
      <c r="S1722" s="7" t="str">
        <f>Tabela813[[#This Row],[NR]]&amp;" - "&amp;Tabela813[[#This Row],[Especificação]]</f>
        <v>2.4.1.9.54.1.1.00 - Transferências de Recursos do Fundo Nacional de Segurança Pública - Fnsp - Obrigatórias- Principal</v>
      </c>
      <c r="T1722" s="7" t="str">
        <f>Tabela813[[#This Row],[NR]]&amp;" - "&amp;Tabela813[[#This Row],[Especificação]]</f>
        <v>2.4.1.9.54.1.1.00 - Transferências de Recursos do Fundo Nacional de Segurança Pública - Fnsp - Obrigatórias- Principal</v>
      </c>
      <c r="U1722" s="7" t="str">
        <f>Tabela813[[#This Row],[NR]]&amp; " - "&amp;Tabela813[[#This Row],[Especificação]]</f>
        <v>2.4.1.9.54.1.1.00 - Transferências de Recursos do Fundo Nacional de Segurança Pública - Fnsp - Obrigatórias- Principal</v>
      </c>
    </row>
    <row r="1723" spans="1:21" ht="75" x14ac:dyDescent="0.25">
      <c r="A1723" s="84"/>
      <c r="B1723" s="73"/>
      <c r="C1723" s="26" t="s">
        <v>1567</v>
      </c>
      <c r="D1723" s="26" t="s">
        <v>1568</v>
      </c>
      <c r="E1723" s="26" t="s">
        <v>1558</v>
      </c>
      <c r="F1723" s="26" t="s">
        <v>1570</v>
      </c>
      <c r="G1723" s="26" t="s">
        <v>1599</v>
      </c>
      <c r="H1723" s="26" t="s">
        <v>1567</v>
      </c>
      <c r="I1723" s="26" t="s">
        <v>1561</v>
      </c>
      <c r="J1723" s="26" t="s">
        <v>1564</v>
      </c>
      <c r="K1723" s="21" t="str">
        <f>IF(Tabela813[[#This Row],[C]]&lt;&gt;"",IF(Tabela813[[#This Row],[RED]]&lt;&gt;"",(Tabela813[[#This Row],[RED]] &amp; "."),"") &amp; CONCATENATE(Tabela813[[#This Row],[C]],".",Tabela813[[#This Row],[O]],".",Tabela813[[#This Row],[E]],".",Tabela813[[#This Row],[D1]],".",Tabela813[[#This Row],[D2]],".",Tabela813[[#This Row],[D3]],".",Tabela813[[#This Row],[T]],".",Tabela813[[#This Row],[D4]]),"")</f>
        <v>2.4.1.9.54.2.0.00</v>
      </c>
      <c r="L1723" s="27" t="s">
        <v>6692</v>
      </c>
      <c r="M1723" s="21" t="str">
        <f t="shared" si="26"/>
        <v>S</v>
      </c>
      <c r="N1723" s="21">
        <f>IF(VALUE(Tabela813[[#This Row],[RED]]) &gt; 0,1,0) + IF(VALUE(J1723)&gt;0,8,IF(VALUE(I1723)&gt;0,7,IF(VALUE(H1723)&gt;0,6,IF(VALUE(G1723)&gt;0,5,IF(VALUE(F1723)&gt;0,4,IF(VALUE(E1723)&gt;0,3,IF(VALUE(D1723)&gt;0,2,1)))))))</f>
        <v>6</v>
      </c>
      <c r="O1723" s="26"/>
      <c r="P1723" s="1" t="s">
        <v>429</v>
      </c>
      <c r="Q1723" s="1" t="s">
        <v>427</v>
      </c>
      <c r="R1723" s="21" t="s">
        <v>91</v>
      </c>
      <c r="S1723" s="7" t="str">
        <f>Tabela813[[#This Row],[NR]]&amp;" - "&amp;Tabela813[[#This Row],[Especificação]]</f>
        <v>2.4.1.9.54.2.0.00 - Transferências de Recursos do Fundo Nacional de Segurança Pública - Fnsp - Acordadas</v>
      </c>
      <c r="T1723" s="7" t="str">
        <f>Tabela813[[#This Row],[NR]]&amp;" - "&amp;Tabela813[[#This Row],[Especificação]]</f>
        <v>2.4.1.9.54.2.0.00 - Transferências de Recursos do Fundo Nacional de Segurança Pública - Fnsp - Acordadas</v>
      </c>
      <c r="U1723" s="7" t="str">
        <f>Tabela813[[#This Row],[NR]]&amp; " - "&amp;Tabela813[[#This Row],[Especificação]]</f>
        <v>2.4.1.9.54.2.0.00 - Transferências de Recursos do Fundo Nacional de Segurança Pública - Fnsp - Acordadas</v>
      </c>
    </row>
    <row r="1724" spans="1:21" ht="75" x14ac:dyDescent="0.25">
      <c r="A1724" s="84"/>
      <c r="B1724" s="73"/>
      <c r="C1724" s="26" t="s">
        <v>1567</v>
      </c>
      <c r="D1724" s="26" t="s">
        <v>1568</v>
      </c>
      <c r="E1724" s="26" t="s">
        <v>1558</v>
      </c>
      <c r="F1724" s="26" t="s">
        <v>1570</v>
      </c>
      <c r="G1724" s="26" t="s">
        <v>1599</v>
      </c>
      <c r="H1724" s="26" t="s">
        <v>1567</v>
      </c>
      <c r="I1724" s="26" t="s">
        <v>1558</v>
      </c>
      <c r="J1724" s="26" t="s">
        <v>1564</v>
      </c>
      <c r="K1724" s="21" t="str">
        <f>IF(Tabela813[[#This Row],[C]]&lt;&gt;"",IF(Tabela813[[#This Row],[RED]]&lt;&gt;"",(Tabela813[[#This Row],[RED]] &amp; "."),"") &amp; CONCATENATE(Tabela813[[#This Row],[C]],".",Tabela813[[#This Row],[O]],".",Tabela813[[#This Row],[E]],".",Tabela813[[#This Row],[D1]],".",Tabela813[[#This Row],[D2]],".",Tabela813[[#This Row],[D3]],".",Tabela813[[#This Row],[T]],".",Tabela813[[#This Row],[D4]]),"")</f>
        <v>2.4.1.9.54.2.1.00</v>
      </c>
      <c r="L1724" s="27" t="s">
        <v>6692</v>
      </c>
      <c r="M1724" s="21" t="str">
        <f t="shared" si="26"/>
        <v>A</v>
      </c>
      <c r="N1724" s="21">
        <f>IF(VALUE(Tabela813[[#This Row],[RED]]) &gt; 0,1,0) + IF(VALUE(J1724)&gt;0,8,IF(VALUE(I1724)&gt;0,7,IF(VALUE(H1724)&gt;0,6,IF(VALUE(G1724)&gt;0,5,IF(VALUE(F1724)&gt;0,4,IF(VALUE(E1724)&gt;0,3,IF(VALUE(D1724)&gt;0,2,1)))))))</f>
        <v>7</v>
      </c>
      <c r="O1724" s="26"/>
      <c r="P1724" s="1" t="s">
        <v>429</v>
      </c>
      <c r="Q1724" s="1" t="s">
        <v>427</v>
      </c>
      <c r="R1724" s="21" t="s">
        <v>91</v>
      </c>
      <c r="S1724" s="7" t="str">
        <f>Tabela813[[#This Row],[NR]]&amp;" - "&amp;Tabela813[[#This Row],[Especificação]]</f>
        <v>2.4.1.9.54.2.1.00 - Transferências de Recursos do Fundo Nacional de Segurança Pública - Fnsp - Acordadas</v>
      </c>
      <c r="T1724" s="7" t="str">
        <f>Tabela813[[#This Row],[NR]]&amp;" - "&amp;Tabela813[[#This Row],[Especificação]]</f>
        <v>2.4.1.9.54.2.1.00 - Transferências de Recursos do Fundo Nacional de Segurança Pública - Fnsp - Acordadas</v>
      </c>
      <c r="U1724" s="7" t="str">
        <f>Tabela813[[#This Row],[NR]]&amp; " - "&amp;Tabela813[[#This Row],[Especificação]]</f>
        <v>2.4.1.9.54.2.1.00 - Transferências de Recursos do Fundo Nacional de Segurança Pública - Fnsp - Acordadas</v>
      </c>
    </row>
    <row r="1725" spans="1:21" x14ac:dyDescent="0.25">
      <c r="A1725" s="84"/>
      <c r="B1725" s="73"/>
      <c r="C1725" s="26" t="s">
        <v>1567</v>
      </c>
      <c r="D1725" s="26" t="s">
        <v>1568</v>
      </c>
      <c r="E1725" s="26" t="s">
        <v>1558</v>
      </c>
      <c r="F1725" s="26" t="s">
        <v>1570</v>
      </c>
      <c r="G1725" s="26" t="s">
        <v>1636</v>
      </c>
      <c r="H1725" s="26" t="s">
        <v>1561</v>
      </c>
      <c r="I1725" s="26" t="s">
        <v>1561</v>
      </c>
      <c r="J1725" s="26" t="s">
        <v>1564</v>
      </c>
      <c r="K1725" s="21" t="str">
        <f>IF(Tabela813[[#This Row],[C]]&lt;&gt;"",IF(Tabela813[[#This Row],[RED]]&lt;&gt;"",(Tabela813[[#This Row],[RED]] &amp; "."),"") &amp; CONCATENATE(Tabela813[[#This Row],[C]],".",Tabela813[[#This Row],[O]],".",Tabela813[[#This Row],[E]],".",Tabela813[[#This Row],[D1]],".",Tabela813[[#This Row],[D2]],".",Tabela813[[#This Row],[D3]],".",Tabela813[[#This Row],[T]],".",Tabela813[[#This Row],[D4]]),"")</f>
        <v>2.4.1.9.59.0.0.00</v>
      </c>
      <c r="L1725" s="27" t="s">
        <v>4696</v>
      </c>
      <c r="M1725" s="21" t="str">
        <f t="shared" si="26"/>
        <v>S</v>
      </c>
      <c r="N1725" s="21">
        <f>IF(VALUE(Tabela813[[#This Row],[RED]]) &gt; 0,1,0) + IF(VALUE(J1725)&gt;0,8,IF(VALUE(I1725)&gt;0,7,IF(VALUE(H1725)&gt;0,6,IF(VALUE(G1725)&gt;0,5,IF(VALUE(F1725)&gt;0,4,IF(VALUE(E1725)&gt;0,3,IF(VALUE(D1725)&gt;0,2,1)))))))</f>
        <v>5</v>
      </c>
      <c r="O1725" s="26"/>
      <c r="P1725" s="1" t="s">
        <v>4697</v>
      </c>
      <c r="Q1725" s="1"/>
      <c r="R1725" s="21" t="s">
        <v>91</v>
      </c>
      <c r="S1725" s="7" t="str">
        <f>Tabela813[[#This Row],[NR]]&amp;" - "&amp;Tabela813[[#This Row],[Especificação]]</f>
        <v>2.4.1.9.59.0.0.00 - Transferência de Recursos do Fundo de Amparo ao Trabalhador - FAT</v>
      </c>
      <c r="T1725" s="7" t="str">
        <f>Tabela813[[#This Row],[NR]]&amp;" - "&amp;Tabela813[[#This Row],[Especificação]]</f>
        <v>2.4.1.9.59.0.0.00 - Transferência de Recursos do Fundo de Amparo ao Trabalhador - FAT</v>
      </c>
      <c r="U1725" s="7" t="str">
        <f>Tabela813[[#This Row],[NR]]&amp; " - "&amp;Tabela813[[#This Row],[Especificação]]</f>
        <v>2.4.1.9.59.0.0.00 - Transferência de Recursos do Fundo de Amparo ao Trabalhador - FAT</v>
      </c>
    </row>
    <row r="1726" spans="1:21" x14ac:dyDescent="0.25">
      <c r="A1726" s="84"/>
      <c r="B1726" s="73"/>
      <c r="C1726" s="26" t="s">
        <v>1567</v>
      </c>
      <c r="D1726" s="26" t="s">
        <v>1568</v>
      </c>
      <c r="E1726" s="26" t="s">
        <v>1558</v>
      </c>
      <c r="F1726" s="26" t="s">
        <v>1570</v>
      </c>
      <c r="G1726" s="26" t="s">
        <v>1636</v>
      </c>
      <c r="H1726" s="26" t="s">
        <v>1561</v>
      </c>
      <c r="I1726" s="26" t="s">
        <v>1558</v>
      </c>
      <c r="J1726" s="26" t="s">
        <v>1564</v>
      </c>
      <c r="K1726" s="21" t="str">
        <f>IF(Tabela813[[#This Row],[C]]&lt;&gt;"",IF(Tabela813[[#This Row],[RED]]&lt;&gt;"",(Tabela813[[#This Row],[RED]] &amp; "."),"") &amp; CONCATENATE(Tabela813[[#This Row],[C]],".",Tabela813[[#This Row],[O]],".",Tabela813[[#This Row],[E]],".",Tabela813[[#This Row],[D1]],".",Tabela813[[#This Row],[D2]],".",Tabela813[[#This Row],[D3]],".",Tabela813[[#This Row],[T]],".",Tabela813[[#This Row],[D4]]),"")</f>
        <v>2.4.1.9.59.0.1.00</v>
      </c>
      <c r="L1726" s="27" t="s">
        <v>4696</v>
      </c>
      <c r="M1726" s="21" t="str">
        <f t="shared" si="26"/>
        <v>A</v>
      </c>
      <c r="N1726" s="21">
        <f>IF(VALUE(Tabela813[[#This Row],[RED]]) &gt; 0,1,0) + IF(VALUE(J1726)&gt;0,8,IF(VALUE(I1726)&gt;0,7,IF(VALUE(H1726)&gt;0,6,IF(VALUE(G1726)&gt;0,5,IF(VALUE(F1726)&gt;0,4,IF(VALUE(E1726)&gt;0,3,IF(VALUE(D1726)&gt;0,2,1)))))))</f>
        <v>7</v>
      </c>
      <c r="O1726" s="26"/>
      <c r="P1726" s="1" t="s">
        <v>4697</v>
      </c>
      <c r="Q1726" s="1"/>
      <c r="R1726" s="21" t="s">
        <v>91</v>
      </c>
      <c r="S1726" s="7" t="str">
        <f>Tabela813[[#This Row],[NR]]&amp;" - "&amp;Tabela813[[#This Row],[Especificação]]</f>
        <v>2.4.1.9.59.0.1.00 - Transferência de Recursos do Fundo de Amparo ao Trabalhador - FAT</v>
      </c>
      <c r="T1726" s="7" t="str">
        <f>Tabela813[[#This Row],[NR]]&amp;" - "&amp;Tabela813[[#This Row],[Especificação]]</f>
        <v>2.4.1.9.59.0.1.00 - Transferência de Recursos do Fundo de Amparo ao Trabalhador - FAT</v>
      </c>
      <c r="U1726" s="7" t="str">
        <f>Tabela813[[#This Row],[NR]]&amp; " - "&amp;Tabela813[[#This Row],[Especificação]]</f>
        <v>2.4.1.9.59.0.1.00 - Transferência de Recursos do Fundo de Amparo ao Trabalhador - FAT</v>
      </c>
    </row>
    <row r="1727" spans="1:21" ht="60" x14ac:dyDescent="0.25">
      <c r="A1727" s="86"/>
      <c r="B1727" s="73"/>
      <c r="C1727" s="26" t="s">
        <v>1567</v>
      </c>
      <c r="D1727" s="26" t="s">
        <v>1568</v>
      </c>
      <c r="E1727" s="26" t="s">
        <v>1558</v>
      </c>
      <c r="F1727" s="26" t="s">
        <v>1570</v>
      </c>
      <c r="G1727" s="26" t="s">
        <v>1574</v>
      </c>
      <c r="H1727" s="26" t="s">
        <v>1561</v>
      </c>
      <c r="I1727" s="26" t="s">
        <v>1561</v>
      </c>
      <c r="J1727" s="26" t="s">
        <v>1564</v>
      </c>
      <c r="K1727" s="21" t="str">
        <f>IF(Tabela813[[#This Row],[C]]&lt;&gt;"",IF(Tabela813[[#This Row],[RED]]&lt;&gt;"",(Tabela813[[#This Row],[RED]] &amp; "."),"") &amp; CONCATENATE(Tabela813[[#This Row],[C]],".",Tabela813[[#This Row],[O]],".",Tabela813[[#This Row],[E]],".",Tabela813[[#This Row],[D1]],".",Tabela813[[#This Row],[D2]],".",Tabela813[[#This Row],[D3]],".",Tabela813[[#This Row],[T]],".",Tabela813[[#This Row],[D4]]),"")</f>
        <v>2.4.1.9.99.0.0.00</v>
      </c>
      <c r="L1727" s="27" t="s">
        <v>3878</v>
      </c>
      <c r="M1727" s="21" t="str">
        <f t="shared" si="26"/>
        <v>S</v>
      </c>
      <c r="N1727" s="21">
        <f>IF(VALUE(Tabela813[[#This Row],[RED]]) &gt; 0,1,0) + IF(VALUE(J1727)&gt;0,8,IF(VALUE(I1727)&gt;0,7,IF(VALUE(H1727)&gt;0,6,IF(VALUE(G1727)&gt;0,5,IF(VALUE(F1727)&gt;0,4,IF(VALUE(E1727)&gt;0,3,IF(VALUE(D1727)&gt;0,2,1)))))))</f>
        <v>5</v>
      </c>
      <c r="O1727" s="26" t="s">
        <v>51</v>
      </c>
      <c r="P1727" s="1" t="s">
        <v>737</v>
      </c>
      <c r="Q1727" s="1"/>
      <c r="R1727" s="21"/>
      <c r="S1727" s="7" t="str">
        <f>Tabela813[[#This Row],[NR]]&amp;" - "&amp;Tabela813[[#This Row],[Especificação]]</f>
        <v>2.4.1.9.99.0.0.00 - Outras Transferências de Recursos da União e de Suas Entidades</v>
      </c>
      <c r="T1727" s="7" t="str">
        <f>Tabela813[[#This Row],[NR]]&amp;" - "&amp;Tabela813[[#This Row],[Especificação]]</f>
        <v>2.4.1.9.99.0.0.00 - Outras Transferências de Recursos da União e de Suas Entidades</v>
      </c>
      <c r="U1727" s="7" t="str">
        <f>Tabela813[[#This Row],[NR]]&amp; " - "&amp;Tabela813[[#This Row],[Especificação]]</f>
        <v>2.4.1.9.99.0.0.00 - Outras Transferências de Recursos da União e de Suas Entidades</v>
      </c>
    </row>
    <row r="1728" spans="1:21" ht="60" x14ac:dyDescent="0.25">
      <c r="A1728" s="7"/>
      <c r="B1728" s="73"/>
      <c r="C1728" s="26" t="s">
        <v>1567</v>
      </c>
      <c r="D1728" s="26" t="s">
        <v>1568</v>
      </c>
      <c r="E1728" s="26" t="s">
        <v>1558</v>
      </c>
      <c r="F1728" s="26" t="s">
        <v>1570</v>
      </c>
      <c r="G1728" s="26" t="s">
        <v>1574</v>
      </c>
      <c r="H1728" s="26" t="s">
        <v>1561</v>
      </c>
      <c r="I1728" s="26" t="s">
        <v>1558</v>
      </c>
      <c r="J1728" s="26" t="s">
        <v>1564</v>
      </c>
      <c r="K1728" s="21" t="str">
        <f>IF(Tabela813[[#This Row],[C]]&lt;&gt;"",IF(Tabela813[[#This Row],[RED]]&lt;&gt;"",(Tabela813[[#This Row],[RED]] &amp; "."),"") &amp; CONCATENATE(Tabela813[[#This Row],[C]],".",Tabela813[[#This Row],[O]],".",Tabela813[[#This Row],[E]],".",Tabela813[[#This Row],[D1]],".",Tabela813[[#This Row],[D2]],".",Tabela813[[#This Row],[D3]],".",Tabela813[[#This Row],[T]],".",Tabela813[[#This Row],[D4]]),"")</f>
        <v>2.4.1.9.99.0.1.00</v>
      </c>
      <c r="L1728" s="27" t="s">
        <v>3881</v>
      </c>
      <c r="M1728" s="21" t="str">
        <f t="shared" si="26"/>
        <v>A</v>
      </c>
      <c r="N1728" s="21">
        <f>IF(VALUE(Tabela813[[#This Row],[RED]]) &gt; 0,1,0) + IF(VALUE(J1728)&gt;0,8,IF(VALUE(I1728)&gt;0,7,IF(VALUE(H1728)&gt;0,6,IF(VALUE(G1728)&gt;0,5,IF(VALUE(F1728)&gt;0,4,IF(VALUE(E1728)&gt;0,3,IF(VALUE(D1728)&gt;0,2,1)))))))</f>
        <v>7</v>
      </c>
      <c r="O1728" s="26" t="s">
        <v>51</v>
      </c>
      <c r="P1728" s="1" t="s">
        <v>737</v>
      </c>
      <c r="Q1728" s="1"/>
      <c r="R1728" s="21"/>
      <c r="S1728" s="7" t="str">
        <f>Tabela813[[#This Row],[NR]]&amp;" - "&amp;Tabela813[[#This Row],[Especificação]]</f>
        <v>2.4.1.9.99.0.1.00 - Outras Transferências de Recursos da União e de Suas Entidades - Principal</v>
      </c>
      <c r="T1728" s="7" t="str">
        <f>Tabela813[[#This Row],[NR]]&amp;" - "&amp;Tabela813[[#This Row],[Especificação]]</f>
        <v>2.4.1.9.99.0.1.00 - Outras Transferências de Recursos da União e de Suas Entidades - Principal</v>
      </c>
      <c r="U1728" s="7" t="str">
        <f>Tabela813[[#This Row],[NR]]&amp; " - "&amp;Tabela813[[#This Row],[Especificação]]</f>
        <v>2.4.1.9.99.0.1.00 - Outras Transferências de Recursos da União e de Suas Entidades - Principal</v>
      </c>
    </row>
    <row r="1729" spans="1:21" ht="45" x14ac:dyDescent="0.25">
      <c r="A1729" s="7"/>
      <c r="B1729" s="73"/>
      <c r="C1729" s="26" t="s">
        <v>1567</v>
      </c>
      <c r="D1729" s="26" t="s">
        <v>1568</v>
      </c>
      <c r="E1729" s="26" t="s">
        <v>1567</v>
      </c>
      <c r="F1729" s="26" t="s">
        <v>1561</v>
      </c>
      <c r="G1729" s="26" t="s">
        <v>1564</v>
      </c>
      <c r="H1729" s="26" t="s">
        <v>1561</v>
      </c>
      <c r="I1729" s="26" t="s">
        <v>1561</v>
      </c>
      <c r="J1729" s="26" t="s">
        <v>1564</v>
      </c>
      <c r="K1729" s="21" t="str">
        <f>IF(Tabela813[[#This Row],[C]]&lt;&gt;"",IF(Tabela813[[#This Row],[RED]]&lt;&gt;"",(Tabela813[[#This Row],[RED]] &amp; "."),"") &amp; CONCATENATE(Tabela813[[#This Row],[C]],".",Tabela813[[#This Row],[O]],".",Tabela813[[#This Row],[E]],".",Tabela813[[#This Row],[D1]],".",Tabela813[[#This Row],[D2]],".",Tabela813[[#This Row],[D3]],".",Tabela813[[#This Row],[T]],".",Tabela813[[#This Row],[D4]]),"")</f>
        <v>2.4.2.0.00.0.0.00</v>
      </c>
      <c r="L1729" s="27" t="s">
        <v>3884</v>
      </c>
      <c r="M1729" s="21" t="str">
        <f t="shared" si="26"/>
        <v>S</v>
      </c>
      <c r="N1729" s="21">
        <f>IF(VALUE(Tabela813[[#This Row],[RED]]) &gt; 0,1,0) + IF(VALUE(J1729)&gt;0,8,IF(VALUE(I1729)&gt;0,7,IF(VALUE(H1729)&gt;0,6,IF(VALUE(G1729)&gt;0,5,IF(VALUE(F1729)&gt;0,4,IF(VALUE(E1729)&gt;0,3,IF(VALUE(D1729)&gt;0,2,1)))))))</f>
        <v>3</v>
      </c>
      <c r="O1729" s="26" t="s">
        <v>45</v>
      </c>
      <c r="P1729" s="1" t="s">
        <v>738</v>
      </c>
      <c r="Q1729" s="1"/>
      <c r="R1729" s="21"/>
      <c r="S1729" s="7" t="str">
        <f>Tabela813[[#This Row],[NR]]&amp;" - "&amp;Tabela813[[#This Row],[Especificação]]</f>
        <v>2.4.2.0.00.0.0.00 - Transferências dos Estados e do Distrito Federal e de Suas Entidades</v>
      </c>
      <c r="T1729" s="7" t="str">
        <f>Tabela813[[#This Row],[NR]]&amp;" - "&amp;Tabela813[[#This Row],[Especificação]]</f>
        <v>2.4.2.0.00.0.0.00 - Transferências dos Estados e do Distrito Federal e de Suas Entidades</v>
      </c>
      <c r="U1729" s="7" t="str">
        <f>Tabela813[[#This Row],[NR]]&amp; " - "&amp;Tabela813[[#This Row],[Especificação]]</f>
        <v>2.4.2.0.00.0.0.00 - Transferências dos Estados e do Distrito Federal e de Suas Entidades</v>
      </c>
    </row>
    <row r="1730" spans="1:21" ht="45" x14ac:dyDescent="0.25">
      <c r="A1730" s="7"/>
      <c r="B1730" s="73"/>
      <c r="C1730" s="26" t="s">
        <v>1567</v>
      </c>
      <c r="D1730" s="26" t="s">
        <v>1568</v>
      </c>
      <c r="E1730" s="26" t="s">
        <v>1567</v>
      </c>
      <c r="F1730" s="26" t="s">
        <v>1558</v>
      </c>
      <c r="G1730" s="26" t="s">
        <v>1564</v>
      </c>
      <c r="H1730" s="26" t="s">
        <v>1561</v>
      </c>
      <c r="I1730" s="26" t="s">
        <v>1561</v>
      </c>
      <c r="J1730" s="26" t="s">
        <v>1564</v>
      </c>
      <c r="K1730" s="21" t="str">
        <f>IF(Tabela813[[#This Row],[C]]&lt;&gt;"",IF(Tabela813[[#This Row],[RED]]&lt;&gt;"",(Tabela813[[#This Row],[RED]] &amp; "."),"") &amp; CONCATENATE(Tabela813[[#This Row],[C]],".",Tabela813[[#This Row],[O]],".",Tabela813[[#This Row],[E]],".",Tabela813[[#This Row],[D1]],".",Tabela813[[#This Row],[D2]],".",Tabela813[[#This Row],[D3]],".",Tabela813[[#This Row],[T]],".",Tabela813[[#This Row],[D4]]),"")</f>
        <v>2.4.2.1.00.0.0.00</v>
      </c>
      <c r="L1730" s="27" t="s">
        <v>6771</v>
      </c>
      <c r="M1730" s="21" t="str">
        <f t="shared" si="26"/>
        <v>S</v>
      </c>
      <c r="N1730" s="21">
        <f>IF(VALUE(Tabela813[[#This Row],[RED]]) &gt; 0,1,0) + IF(VALUE(J1730)&gt;0,8,IF(VALUE(I1730)&gt;0,7,IF(VALUE(H1730)&gt;0,6,IF(VALUE(G1730)&gt;0,5,IF(VALUE(F1730)&gt;0,4,IF(VALUE(E1730)&gt;0,3,IF(VALUE(D1730)&gt;0,2,1)))))))</f>
        <v>4</v>
      </c>
      <c r="O1730" s="26" t="s">
        <v>45</v>
      </c>
      <c r="P1730" s="1" t="s">
        <v>740</v>
      </c>
      <c r="Q1730" s="1"/>
      <c r="R1730" s="21"/>
      <c r="S1730" s="7" t="str">
        <f>Tabela813[[#This Row],[NR]]&amp;" - "&amp;Tabela813[[#This Row],[Especificação]]</f>
        <v>2.4.2.1.00.0.0.00 - Transferências de Recursos do Sistema Único de Saúde - Susdos Estados e DF</v>
      </c>
      <c r="T1730" s="7" t="str">
        <f>Tabela813[[#This Row],[NR]]&amp;" - "&amp;Tabela813[[#This Row],[Especificação]]</f>
        <v>2.4.2.1.00.0.0.00 - Transferências de Recursos do Sistema Único de Saúde - Susdos Estados e DF</v>
      </c>
      <c r="U1730" s="7" t="str">
        <f>Tabela813[[#This Row],[NR]]&amp; " - "&amp;Tabela813[[#This Row],[Especificação]]</f>
        <v>2.4.2.1.00.0.0.00 - Transferências de Recursos do Sistema Único de Saúde - Susdos Estados e DF</v>
      </c>
    </row>
    <row r="1731" spans="1:21" ht="45" x14ac:dyDescent="0.25">
      <c r="A1731" s="7"/>
      <c r="B1731" s="73"/>
      <c r="C1731" s="26" t="s">
        <v>1567</v>
      </c>
      <c r="D1731" s="26" t="s">
        <v>1568</v>
      </c>
      <c r="E1731" s="26" t="s">
        <v>1567</v>
      </c>
      <c r="F1731" s="26" t="s">
        <v>1558</v>
      </c>
      <c r="G1731" s="26" t="s">
        <v>1591</v>
      </c>
      <c r="H1731" s="26" t="s">
        <v>1561</v>
      </c>
      <c r="I1731" s="26" t="s">
        <v>1561</v>
      </c>
      <c r="J1731" s="26" t="s">
        <v>1564</v>
      </c>
      <c r="K1731" s="21" t="str">
        <f>IF(Tabela813[[#This Row],[C]]&lt;&gt;"",IF(Tabela813[[#This Row],[RED]]&lt;&gt;"",(Tabela813[[#This Row],[RED]] &amp; "."),"") &amp; CONCATENATE(Tabela813[[#This Row],[C]],".",Tabela813[[#This Row],[O]],".",Tabela813[[#This Row],[E]],".",Tabela813[[#This Row],[D1]],".",Tabela813[[#This Row],[D2]],".",Tabela813[[#This Row],[D3]],".",Tabela813[[#This Row],[T]],".",Tabela813[[#This Row],[D4]]),"")</f>
        <v>2.4.2.1.50.0.0.00</v>
      </c>
      <c r="L1731" s="27" t="s">
        <v>700</v>
      </c>
      <c r="M1731" s="21" t="str">
        <f t="shared" si="26"/>
        <v>S</v>
      </c>
      <c r="N1731" s="21">
        <f>IF(VALUE(Tabela813[[#This Row],[RED]]) &gt; 0,1,0) + IF(VALUE(J1731)&gt;0,8,IF(VALUE(I1731)&gt;0,7,IF(VALUE(H1731)&gt;0,6,IF(VALUE(G1731)&gt;0,5,IF(VALUE(F1731)&gt;0,4,IF(VALUE(E1731)&gt;0,3,IF(VALUE(D1731)&gt;0,2,1)))))))</f>
        <v>5</v>
      </c>
      <c r="O1731" s="26" t="s">
        <v>55</v>
      </c>
      <c r="P1731" s="1" t="s">
        <v>741</v>
      </c>
      <c r="Q1731" s="1"/>
      <c r="R1731" s="21"/>
      <c r="S1731" s="7" t="str">
        <f>Tabela813[[#This Row],[NR]]&amp;" - "&amp;Tabela813[[#This Row],[Especificação]]</f>
        <v>2.4.2.1.50.0.0.00 - Transferências de Recursos do Sistema Único de Saúde - SUS</v>
      </c>
      <c r="T1731" s="7" t="str">
        <f>Tabela813[[#This Row],[NR]]&amp;" - "&amp;Tabela813[[#This Row],[Especificação]]</f>
        <v>2.4.2.1.50.0.0.00 - Transferências de Recursos do Sistema Único de Saúde - SUS</v>
      </c>
      <c r="U1731" s="7" t="str">
        <f>Tabela813[[#This Row],[NR]]&amp; " - "&amp;Tabela813[[#This Row],[Especificação]]</f>
        <v>2.4.2.1.50.0.0.00 - Transferências de Recursos do Sistema Único de Saúde - SUS</v>
      </c>
    </row>
    <row r="1732" spans="1:21" ht="45" x14ac:dyDescent="0.25">
      <c r="A1732" s="297"/>
      <c r="B1732" s="73"/>
      <c r="C1732" s="26" t="s">
        <v>1567</v>
      </c>
      <c r="D1732" s="26" t="s">
        <v>1568</v>
      </c>
      <c r="E1732" s="26" t="s">
        <v>1567</v>
      </c>
      <c r="F1732" s="26" t="s">
        <v>1558</v>
      </c>
      <c r="G1732" s="26" t="s">
        <v>1591</v>
      </c>
      <c r="H1732" s="26" t="s">
        <v>1561</v>
      </c>
      <c r="I1732" s="26" t="s">
        <v>1558</v>
      </c>
      <c r="J1732" s="26" t="s">
        <v>1564</v>
      </c>
      <c r="K1732" s="21" t="str">
        <f>IF(Tabela813[[#This Row],[C]]&lt;&gt;"",IF(Tabela813[[#This Row],[RED]]&lt;&gt;"",(Tabela813[[#This Row],[RED]] &amp; "."),"") &amp; CONCATENATE(Tabela813[[#This Row],[C]],".",Tabela813[[#This Row],[O]],".",Tabela813[[#This Row],[E]],".",Tabela813[[#This Row],[D1]],".",Tabela813[[#This Row],[D2]],".",Tabela813[[#This Row],[D3]],".",Tabela813[[#This Row],[T]],".",Tabela813[[#This Row],[D4]]),"")</f>
        <v>2.4.2.1.50.0.1.00</v>
      </c>
      <c r="L1732" s="27" t="s">
        <v>3887</v>
      </c>
      <c r="M1732" s="21" t="str">
        <f t="shared" si="26"/>
        <v>S</v>
      </c>
      <c r="N1732" s="21">
        <f>IF(VALUE(Tabela813[[#This Row],[RED]]) &gt; 0,1,0) + IF(VALUE(J1732)&gt;0,8,IF(VALUE(I1732)&gt;0,7,IF(VALUE(H1732)&gt;0,6,IF(VALUE(G1732)&gt;0,5,IF(VALUE(F1732)&gt;0,4,IF(VALUE(E1732)&gt;0,3,IF(VALUE(D1732)&gt;0,2,1)))))))</f>
        <v>7</v>
      </c>
      <c r="O1732" s="26" t="s">
        <v>55</v>
      </c>
      <c r="P1732" s="1" t="s">
        <v>741</v>
      </c>
      <c r="Q1732" s="1"/>
      <c r="R1732" s="21"/>
      <c r="S1732" s="7" t="str">
        <f>Tabela813[[#This Row],[NR]]&amp;" - "&amp;Tabela813[[#This Row],[Especificação]]</f>
        <v>2.4.2.1.50.0.1.00 - Transferências de Recursos do Sistema Único de Saúde - SUS - Principal</v>
      </c>
      <c r="T1732" s="7" t="str">
        <f>Tabela813[[#This Row],[NR]]&amp;" - "&amp;Tabela813[[#This Row],[Especificação]]</f>
        <v>2.4.2.1.50.0.1.00 - Transferências de Recursos do Sistema Único de Saúde - SUS - Principal</v>
      </c>
      <c r="U1732" s="7" t="str">
        <f>Tabela813[[#This Row],[NR]]&amp; " - "&amp;Tabela813[[#This Row],[Especificação]]</f>
        <v>2.4.2.1.50.0.1.00 - Transferências de Recursos do Sistema Único de Saúde - SUS - Principal</v>
      </c>
    </row>
    <row r="1733" spans="1:21" ht="45" x14ac:dyDescent="0.25">
      <c r="A1733" s="297"/>
      <c r="B1733" s="73"/>
      <c r="C1733" s="26" t="s">
        <v>1567</v>
      </c>
      <c r="D1733" s="26" t="s">
        <v>1568</v>
      </c>
      <c r="E1733" s="26" t="s">
        <v>1567</v>
      </c>
      <c r="F1733" s="26" t="s">
        <v>1558</v>
      </c>
      <c r="G1733" s="26" t="s">
        <v>1591</v>
      </c>
      <c r="H1733" s="26" t="s">
        <v>1561</v>
      </c>
      <c r="I1733" s="26" t="s">
        <v>1558</v>
      </c>
      <c r="J1733" s="26" t="s">
        <v>1560</v>
      </c>
      <c r="K1733" s="21" t="str">
        <f>IF(Tabela813[[#This Row],[C]]&lt;&gt;"",IF(Tabela813[[#This Row],[RED]]&lt;&gt;"",(Tabela813[[#This Row],[RED]] &amp; "."),"") &amp; CONCATENATE(Tabela813[[#This Row],[C]],".",Tabela813[[#This Row],[O]],".",Tabela813[[#This Row],[E]],".",Tabela813[[#This Row],[D1]],".",Tabela813[[#This Row],[D2]],".",Tabela813[[#This Row],[D3]],".",Tabela813[[#This Row],[T]],".",Tabela813[[#This Row],[D4]]),"")</f>
        <v>2.4.2.1.50.0.1.01</v>
      </c>
      <c r="L1733" s="27" t="s">
        <v>3887</v>
      </c>
      <c r="M1733" s="21" t="str">
        <f t="shared" si="26"/>
        <v>A</v>
      </c>
      <c r="N1733" s="21">
        <f>IF(VALUE(Tabela813[[#This Row],[RED]]) &gt; 0,1,0) + IF(VALUE(J1733)&gt;0,8,IF(VALUE(I1733)&gt;0,7,IF(VALUE(H1733)&gt;0,6,IF(VALUE(G1733)&gt;0,5,IF(VALUE(F1733)&gt;0,4,IF(VALUE(E1733)&gt;0,3,IF(VALUE(D1733)&gt;0,2,1)))))))</f>
        <v>8</v>
      </c>
      <c r="O1733" s="26" t="s">
        <v>3165</v>
      </c>
      <c r="P1733" s="1" t="s">
        <v>741</v>
      </c>
      <c r="Q1733" s="1"/>
      <c r="R1733" s="21"/>
      <c r="S1733" s="7" t="str">
        <f>Tabela813[[#This Row],[NR]]&amp;" - "&amp;Tabela813[[#This Row],[Especificação]]</f>
        <v>2.4.2.1.50.0.1.01 - Transferências de Recursos do Sistema Único de Saúde - SUS - Principal</v>
      </c>
      <c r="T1733" s="7" t="str">
        <f>Tabela813[[#This Row],[NR]]&amp;" - "&amp;Tabela813[[#This Row],[Especificação]]</f>
        <v>2.4.2.1.50.0.1.01 - Transferências de Recursos do Sistema Único de Saúde - SUS - Principal</v>
      </c>
      <c r="U1733" s="7" t="str">
        <f>Tabela813[[#This Row],[NR]]&amp; " - "&amp;Tabela813[[#This Row],[Especificação]]</f>
        <v>2.4.2.1.50.0.1.01 - Transferências de Recursos do Sistema Único de Saúde - SUS - Principal</v>
      </c>
    </row>
    <row r="1734" spans="1:21" ht="45" x14ac:dyDescent="0.25">
      <c r="A1734" s="7"/>
      <c r="B1734" s="73"/>
      <c r="C1734" s="26" t="s">
        <v>1567</v>
      </c>
      <c r="D1734" s="26" t="s">
        <v>1568</v>
      </c>
      <c r="E1734" s="26" t="s">
        <v>1567</v>
      </c>
      <c r="F1734" s="26" t="s">
        <v>1558</v>
      </c>
      <c r="G1734" s="26" t="s">
        <v>1591</v>
      </c>
      <c r="H1734" s="26" t="s">
        <v>1561</v>
      </c>
      <c r="I1734" s="26" t="s">
        <v>1558</v>
      </c>
      <c r="J1734" s="26" t="s">
        <v>1562</v>
      </c>
      <c r="K1734" s="21" t="str">
        <f>IF(Tabela813[[#This Row],[C]]&lt;&gt;"",IF(Tabela813[[#This Row],[RED]]&lt;&gt;"",(Tabela813[[#This Row],[RED]] &amp; "."),"") &amp; CONCATENATE(Tabela813[[#This Row],[C]],".",Tabela813[[#This Row],[O]],".",Tabela813[[#This Row],[E]],".",Tabela813[[#This Row],[D1]],".",Tabela813[[#This Row],[D2]],".",Tabela813[[#This Row],[D3]],".",Tabela813[[#This Row],[T]],".",Tabela813[[#This Row],[D4]]),"")</f>
        <v>2.4.2.1.50.0.1.02</v>
      </c>
      <c r="L1734" s="27" t="s">
        <v>6699</v>
      </c>
      <c r="M1734" s="21" t="str">
        <f t="shared" si="26"/>
        <v>A</v>
      </c>
      <c r="N1734" s="21">
        <f>IF(VALUE(Tabela813[[#This Row],[RED]]) &gt; 0,1,0) + IF(VALUE(J1734)&gt;0,8,IF(VALUE(I1734)&gt;0,7,IF(VALUE(H1734)&gt;0,6,IF(VALUE(G1734)&gt;0,5,IF(VALUE(F1734)&gt;0,4,IF(VALUE(E1734)&gt;0,3,IF(VALUE(D1734)&gt;0,2,1)))))))</f>
        <v>8</v>
      </c>
      <c r="O1734" s="26" t="s">
        <v>3165</v>
      </c>
      <c r="P1734" s="1" t="s">
        <v>4700</v>
      </c>
      <c r="Q1734" s="1"/>
      <c r="R1734" s="21"/>
      <c r="S1734" s="7" t="str">
        <f>Tabela813[[#This Row],[NR]]&amp;" - "&amp;Tabela813[[#This Row],[Especificação]]</f>
        <v>2.4.2.1.50.0.1.02 - Transferências de Recursos do Sistema Único de Saúde - SUS - Transferências dos Estados Decorrentes de Emendas Parlamentares Individuais</v>
      </c>
      <c r="T1734" s="7" t="str">
        <f>Tabela813[[#This Row],[NR]]&amp;" - "&amp;Tabela813[[#This Row],[Especificação]]</f>
        <v>2.4.2.1.50.0.1.02 - Transferências de Recursos do Sistema Único de Saúde - SUS - Transferências dos Estados Decorrentes de Emendas Parlamentares Individuais</v>
      </c>
      <c r="U1734" s="7" t="str">
        <f>Tabela813[[#This Row],[NR]]&amp; " - "&amp;Tabela813[[#This Row],[Especificação]]</f>
        <v>2.4.2.1.50.0.1.02 - Transferências de Recursos do Sistema Único de Saúde - SUS - Transferências dos Estados Decorrentes de Emendas Parlamentares Individuais</v>
      </c>
    </row>
    <row r="1735" spans="1:21" ht="45" x14ac:dyDescent="0.25">
      <c r="A1735" s="7"/>
      <c r="B1735" s="73"/>
      <c r="C1735" s="26" t="s">
        <v>1567</v>
      </c>
      <c r="D1735" s="26" t="s">
        <v>1568</v>
      </c>
      <c r="E1735" s="26" t="s">
        <v>1567</v>
      </c>
      <c r="F1735" s="26" t="s">
        <v>1558</v>
      </c>
      <c r="G1735" s="26" t="s">
        <v>1591</v>
      </c>
      <c r="H1735" s="26" t="s">
        <v>1561</v>
      </c>
      <c r="I1735" s="26" t="s">
        <v>1558</v>
      </c>
      <c r="J1735" s="26" t="s">
        <v>1571</v>
      </c>
      <c r="K1735" s="21" t="str">
        <f>IF(Tabela813[[#This Row],[C]]&lt;&gt;"",IF(Tabela813[[#This Row],[RED]]&lt;&gt;"",(Tabela813[[#This Row],[RED]] &amp; "."),"") &amp; CONCATENATE(Tabela813[[#This Row],[C]],".",Tabela813[[#This Row],[O]],".",Tabela813[[#This Row],[E]],".",Tabela813[[#This Row],[D1]],".",Tabela813[[#This Row],[D2]],".",Tabela813[[#This Row],[D3]],".",Tabela813[[#This Row],[T]],".",Tabela813[[#This Row],[D4]]),"")</f>
        <v>2.4.2.1.50.0.1.03</v>
      </c>
      <c r="L1735" s="27" t="s">
        <v>3888</v>
      </c>
      <c r="M1735" s="21" t="str">
        <f t="shared" si="26"/>
        <v>A</v>
      </c>
      <c r="N1735" s="21">
        <f>IF(VALUE(Tabela813[[#This Row],[RED]]) &gt; 0,1,0) + IF(VALUE(J1735)&gt;0,8,IF(VALUE(I1735)&gt;0,7,IF(VALUE(H1735)&gt;0,6,IF(VALUE(G1735)&gt;0,5,IF(VALUE(F1735)&gt;0,4,IF(VALUE(E1735)&gt;0,3,IF(VALUE(D1735)&gt;0,2,1)))))))</f>
        <v>8</v>
      </c>
      <c r="O1735" s="26" t="s">
        <v>3165</v>
      </c>
      <c r="P1735" s="1" t="s">
        <v>4701</v>
      </c>
      <c r="Q1735" s="1"/>
      <c r="R1735" s="21"/>
      <c r="S1735" s="7" t="str">
        <f>Tabela813[[#This Row],[NR]]&amp;" - "&amp;Tabela813[[#This Row],[Especificação]]</f>
        <v>2.4.2.1.50.0.1.03 - Transferências de Recursos do Sistema Único de Saúde - SUS - Transferências dos Estados Decorrentes de Emendas Parlamentares de Bancada</v>
      </c>
      <c r="T1735" s="7" t="str">
        <f>Tabela813[[#This Row],[NR]]&amp;" - "&amp;Tabela813[[#This Row],[Especificação]]</f>
        <v>2.4.2.1.50.0.1.03 - Transferências de Recursos do Sistema Único de Saúde - SUS - Transferências dos Estados Decorrentes de Emendas Parlamentares de Bancada</v>
      </c>
      <c r="U1735" s="7" t="str">
        <f>Tabela813[[#This Row],[NR]]&amp; " - "&amp;Tabela813[[#This Row],[Especificação]]</f>
        <v>2.4.2.1.50.0.1.03 - Transferências de Recursos do Sistema Único de Saúde - SUS - Transferências dos Estados Decorrentes de Emendas Parlamentares de Bancada</v>
      </c>
    </row>
    <row r="1736" spans="1:21" ht="45" x14ac:dyDescent="0.25">
      <c r="A1736" s="7"/>
      <c r="B1736" s="73"/>
      <c r="C1736" s="26" t="s">
        <v>1567</v>
      </c>
      <c r="D1736" s="26" t="s">
        <v>1568</v>
      </c>
      <c r="E1736" s="26" t="s">
        <v>1567</v>
      </c>
      <c r="F1736" s="26" t="s">
        <v>1567</v>
      </c>
      <c r="G1736" s="26" t="s">
        <v>1564</v>
      </c>
      <c r="H1736" s="26" t="s">
        <v>1561</v>
      </c>
      <c r="I1736" s="26" t="s">
        <v>1561</v>
      </c>
      <c r="J1736" s="26" t="s">
        <v>1564</v>
      </c>
      <c r="K1736" s="21" t="str">
        <f>IF(Tabela813[[#This Row],[C]]&lt;&gt;"",IF(Tabela813[[#This Row],[RED]]&lt;&gt;"",(Tabela813[[#This Row],[RED]] &amp; "."),"") &amp; CONCATENATE(Tabela813[[#This Row],[C]],".",Tabela813[[#This Row],[O]],".",Tabela813[[#This Row],[E]],".",Tabela813[[#This Row],[D1]],".",Tabela813[[#This Row],[D2]],".",Tabela813[[#This Row],[D3]],".",Tabela813[[#This Row],[T]],".",Tabela813[[#This Row],[D4]]),"")</f>
        <v>2.4.2.2.00.0.0.00</v>
      </c>
      <c r="L1736" s="27" t="s">
        <v>449</v>
      </c>
      <c r="M1736" s="21" t="str">
        <f t="shared" si="26"/>
        <v>S</v>
      </c>
      <c r="N1736" s="21">
        <f>IF(VALUE(Tabela813[[#This Row],[RED]]) &gt; 0,1,0) + IF(VALUE(J1736)&gt;0,8,IF(VALUE(I1736)&gt;0,7,IF(VALUE(H1736)&gt;0,6,IF(VALUE(G1736)&gt;0,5,IF(VALUE(F1736)&gt;0,4,IF(VALUE(E1736)&gt;0,3,IF(VALUE(D1736)&gt;0,2,1)))))))</f>
        <v>4</v>
      </c>
      <c r="O1736" s="26" t="s">
        <v>45</v>
      </c>
      <c r="P1736" s="1" t="s">
        <v>745</v>
      </c>
      <c r="Q1736" s="1"/>
      <c r="R1736" s="21"/>
      <c r="S1736" s="7" t="str">
        <f>Tabela813[[#This Row],[NR]]&amp;" - "&amp;Tabela813[[#This Row],[Especificação]]</f>
        <v>2.4.2.2.00.0.0.00 - Transferências de Convênios dos Estados e DF e de Suas Entidades</v>
      </c>
      <c r="T1736" s="7" t="str">
        <f>Tabela813[[#This Row],[NR]]&amp;" - "&amp;Tabela813[[#This Row],[Especificação]]</f>
        <v>2.4.2.2.00.0.0.00 - Transferências de Convênios dos Estados e DF e de Suas Entidades</v>
      </c>
      <c r="U1736" s="7" t="str">
        <f>Tabela813[[#This Row],[NR]]&amp; " - "&amp;Tabela813[[#This Row],[Especificação]]</f>
        <v>2.4.2.2.00.0.0.00 - Transferências de Convênios dos Estados e DF e de Suas Entidades</v>
      </c>
    </row>
    <row r="1737" spans="1:21" ht="45" x14ac:dyDescent="0.25">
      <c r="A1737" s="84"/>
      <c r="B1737" s="73"/>
      <c r="C1737" s="26" t="s">
        <v>1567</v>
      </c>
      <c r="D1737" s="26" t="s">
        <v>1568</v>
      </c>
      <c r="E1737" s="26" t="s">
        <v>1567</v>
      </c>
      <c r="F1737" s="26" t="s">
        <v>1567</v>
      </c>
      <c r="G1737" s="26" t="s">
        <v>1591</v>
      </c>
      <c r="H1737" s="26" t="s">
        <v>1561</v>
      </c>
      <c r="I1737" s="26" t="s">
        <v>1561</v>
      </c>
      <c r="J1737" s="26" t="s">
        <v>1564</v>
      </c>
      <c r="K1737" s="21" t="str">
        <f>IF(Tabela813[[#This Row],[C]]&lt;&gt;"",IF(Tabela813[[#This Row],[RED]]&lt;&gt;"",(Tabela813[[#This Row],[RED]] &amp; "."),"") &amp; CONCATENATE(Tabela813[[#This Row],[C]],".",Tabela813[[#This Row],[O]],".",Tabela813[[#This Row],[E]],".",Tabela813[[#This Row],[D1]],".",Tabela813[[#This Row],[D2]],".",Tabela813[[#This Row],[D3]],".",Tabela813[[#This Row],[T]],".",Tabela813[[#This Row],[D4]]),"")</f>
        <v>2.4.2.2.50.0.0.00</v>
      </c>
      <c r="L1737" s="27" t="s">
        <v>6772</v>
      </c>
      <c r="M1737" s="21" t="str">
        <f t="shared" ref="M1737:M1800" si="27">IF(N1737 &lt; N1738,"S","A")</f>
        <v>S</v>
      </c>
      <c r="N1737" s="21">
        <f>IF(VALUE(Tabela813[[#This Row],[RED]]) &gt; 0,1,0) + IF(VALUE(J1737)&gt;0,8,IF(VALUE(I1737)&gt;0,7,IF(VALUE(H1737)&gt;0,6,IF(VALUE(G1737)&gt;0,5,IF(VALUE(F1737)&gt;0,4,IF(VALUE(E1737)&gt;0,3,IF(VALUE(D1737)&gt;0,2,1)))))))</f>
        <v>5</v>
      </c>
      <c r="O1737" s="26" t="s">
        <v>55</v>
      </c>
      <c r="P1737" s="1" t="s">
        <v>747</v>
      </c>
      <c r="Q1737" s="1"/>
      <c r="R1737" s="21"/>
      <c r="S1737" s="7" t="str">
        <f>Tabela813[[#This Row],[NR]]&amp;" - "&amp;Tabela813[[#This Row],[Especificação]]</f>
        <v>2.4.2.2.50.0.0.00 - Transferências de Convênios dos Estados para o Sistema Único de Saúde - SUS</v>
      </c>
      <c r="T1737" s="7" t="str">
        <f>Tabela813[[#This Row],[NR]]&amp;" - "&amp;Tabela813[[#This Row],[Especificação]]</f>
        <v>2.4.2.2.50.0.0.00 - Transferências de Convênios dos Estados para o Sistema Único de Saúde - SUS</v>
      </c>
      <c r="U1737" s="7" t="str">
        <f>Tabela813[[#This Row],[NR]]&amp; " - "&amp;Tabela813[[#This Row],[Especificação]]</f>
        <v>2.4.2.2.50.0.0.00 - Transferências de Convênios dos Estados para o Sistema Único de Saúde - SUS</v>
      </c>
    </row>
    <row r="1738" spans="1:21" ht="45" x14ac:dyDescent="0.25">
      <c r="A1738" s="84"/>
      <c r="B1738" s="73"/>
      <c r="C1738" s="26" t="s">
        <v>1567</v>
      </c>
      <c r="D1738" s="26" t="s">
        <v>1568</v>
      </c>
      <c r="E1738" s="26" t="s">
        <v>1567</v>
      </c>
      <c r="F1738" s="26" t="s">
        <v>1567</v>
      </c>
      <c r="G1738" s="26" t="s">
        <v>1591</v>
      </c>
      <c r="H1738" s="26" t="s">
        <v>1561</v>
      </c>
      <c r="I1738" s="26" t="s">
        <v>1558</v>
      </c>
      <c r="J1738" s="26" t="s">
        <v>1564</v>
      </c>
      <c r="K1738" s="21" t="str">
        <f>IF(Tabela813[[#This Row],[C]]&lt;&gt;"",IF(Tabela813[[#This Row],[RED]]&lt;&gt;"",(Tabela813[[#This Row],[RED]] &amp; "."),"") &amp; CONCATENATE(Tabela813[[#This Row],[C]],".",Tabela813[[#This Row],[O]],".",Tabela813[[#This Row],[E]],".",Tabela813[[#This Row],[D1]],".",Tabela813[[#This Row],[D2]],".",Tabela813[[#This Row],[D3]],".",Tabela813[[#This Row],[T]],".",Tabela813[[#This Row],[D4]]),"")</f>
        <v>2.4.2.2.50.0.1.00</v>
      </c>
      <c r="L1738" s="27" t="s">
        <v>3980</v>
      </c>
      <c r="M1738" s="21" t="str">
        <f t="shared" si="27"/>
        <v>S</v>
      </c>
      <c r="N1738" s="21">
        <f>IF(VALUE(Tabela813[[#This Row],[RED]]) &gt; 0,1,0) + IF(VALUE(J1738)&gt;0,8,IF(VALUE(I1738)&gt;0,7,IF(VALUE(H1738)&gt;0,6,IF(VALUE(G1738)&gt;0,5,IF(VALUE(F1738)&gt;0,4,IF(VALUE(E1738)&gt;0,3,IF(VALUE(D1738)&gt;0,2,1)))))))</f>
        <v>7</v>
      </c>
      <c r="O1738" s="26" t="s">
        <v>55</v>
      </c>
      <c r="P1738" s="1" t="s">
        <v>747</v>
      </c>
      <c r="Q1738" s="1"/>
      <c r="R1738" s="21"/>
      <c r="S1738" s="7" t="str">
        <f>Tabela813[[#This Row],[NR]]&amp;" - "&amp;Tabela813[[#This Row],[Especificação]]</f>
        <v>2.4.2.2.50.0.1.00 - Transferências de Convênios dos Estados para o Sistema Único de Saúde - SUS - Principal</v>
      </c>
      <c r="T1738" s="7" t="str">
        <f>Tabela813[[#This Row],[NR]]&amp;" - "&amp;Tabela813[[#This Row],[Especificação]]</f>
        <v>2.4.2.2.50.0.1.00 - Transferências de Convênios dos Estados para o Sistema Único de Saúde - SUS - Principal</v>
      </c>
      <c r="U1738" s="7" t="str">
        <f>Tabela813[[#This Row],[NR]]&amp; " - "&amp;Tabela813[[#This Row],[Especificação]]</f>
        <v>2.4.2.2.50.0.1.00 - Transferências de Convênios dos Estados para o Sistema Único de Saúde - SUS - Principal</v>
      </c>
    </row>
    <row r="1739" spans="1:21" ht="45" x14ac:dyDescent="0.25">
      <c r="A1739" s="7"/>
      <c r="B1739" s="73"/>
      <c r="C1739" s="26" t="s">
        <v>1567</v>
      </c>
      <c r="D1739" s="26" t="s">
        <v>1568</v>
      </c>
      <c r="E1739" s="26" t="s">
        <v>1567</v>
      </c>
      <c r="F1739" s="26" t="s">
        <v>1567</v>
      </c>
      <c r="G1739" s="26" t="s">
        <v>1591</v>
      </c>
      <c r="H1739" s="26" t="s">
        <v>1561</v>
      </c>
      <c r="I1739" s="26" t="s">
        <v>1558</v>
      </c>
      <c r="J1739" s="26" t="s">
        <v>1560</v>
      </c>
      <c r="K1739" s="21" t="str">
        <f>IF(Tabela813[[#This Row],[C]]&lt;&gt;"",IF(Tabela813[[#This Row],[RED]]&lt;&gt;"",(Tabela813[[#This Row],[RED]] &amp; "."),"") &amp; CONCATENATE(Tabela813[[#This Row],[C]],".",Tabela813[[#This Row],[O]],".",Tabela813[[#This Row],[E]],".",Tabela813[[#This Row],[D1]],".",Tabela813[[#This Row],[D2]],".",Tabela813[[#This Row],[D3]],".",Tabela813[[#This Row],[T]],".",Tabela813[[#This Row],[D4]]),"")</f>
        <v>2.4.2.2.50.0.1.01</v>
      </c>
      <c r="L1739" s="27" t="s">
        <v>3980</v>
      </c>
      <c r="M1739" s="21" t="str">
        <f t="shared" si="27"/>
        <v>A</v>
      </c>
      <c r="N1739" s="21">
        <f>IF(VALUE(Tabela813[[#This Row],[RED]]) &gt; 0,1,0) + IF(VALUE(J1739)&gt;0,8,IF(VALUE(I1739)&gt;0,7,IF(VALUE(H1739)&gt;0,6,IF(VALUE(G1739)&gt;0,5,IF(VALUE(F1739)&gt;0,4,IF(VALUE(E1739)&gt;0,3,IF(VALUE(D1739)&gt;0,2,1)))))))</f>
        <v>8</v>
      </c>
      <c r="O1739" s="26" t="s">
        <v>3165</v>
      </c>
      <c r="P1739" s="1" t="s">
        <v>747</v>
      </c>
      <c r="Q1739" s="1"/>
      <c r="R1739" s="21"/>
      <c r="S1739" s="7" t="str">
        <f>Tabela813[[#This Row],[NR]]&amp;" - "&amp;Tabela813[[#This Row],[Especificação]]</f>
        <v>2.4.2.2.50.0.1.01 - Transferências de Convênios dos Estados para o Sistema Único de Saúde - SUS - Principal</v>
      </c>
      <c r="T1739" s="7" t="str">
        <f>Tabela813[[#This Row],[NR]]&amp;" - "&amp;Tabela813[[#This Row],[Especificação]]</f>
        <v>2.4.2.2.50.0.1.01 - Transferências de Convênios dos Estados para o Sistema Único de Saúde - SUS - Principal</v>
      </c>
      <c r="U1739" s="7" t="str">
        <f>Tabela813[[#This Row],[NR]]&amp; " - "&amp;Tabela813[[#This Row],[Especificação]]</f>
        <v>2.4.2.2.50.0.1.01 - Transferências de Convênios dos Estados para o Sistema Único de Saúde - SUS - Principal</v>
      </c>
    </row>
    <row r="1740" spans="1:21" ht="45" x14ac:dyDescent="0.25">
      <c r="A1740" s="308"/>
      <c r="B1740" s="73"/>
      <c r="C1740" s="26" t="s">
        <v>1567</v>
      </c>
      <c r="D1740" s="26" t="s">
        <v>1568</v>
      </c>
      <c r="E1740" s="26" t="s">
        <v>1567</v>
      </c>
      <c r="F1740" s="26" t="s">
        <v>1567</v>
      </c>
      <c r="G1740" s="26" t="s">
        <v>1591</v>
      </c>
      <c r="H1740" s="26" t="s">
        <v>1561</v>
      </c>
      <c r="I1740" s="26" t="s">
        <v>1558</v>
      </c>
      <c r="J1740" s="26" t="s">
        <v>1562</v>
      </c>
      <c r="K1740" s="21" t="str">
        <f>IF(Tabela813[[#This Row],[C]]&lt;&gt;"",IF(Tabela813[[#This Row],[RED]]&lt;&gt;"",(Tabela813[[#This Row],[RED]] &amp; "."),"") &amp; CONCATENATE(Tabela813[[#This Row],[C]],".",Tabela813[[#This Row],[O]],".",Tabela813[[#This Row],[E]],".",Tabela813[[#This Row],[D1]],".",Tabela813[[#This Row],[D2]],".",Tabela813[[#This Row],[D3]],".",Tabela813[[#This Row],[T]],".",Tabela813[[#This Row],[D4]]),"")</f>
        <v>2.4.2.2.50.0.1.02</v>
      </c>
      <c r="L1740" s="27" t="s">
        <v>4741</v>
      </c>
      <c r="M1740" s="21" t="str">
        <f t="shared" si="27"/>
        <v>A</v>
      </c>
      <c r="N1740" s="21">
        <f>IF(VALUE(Tabela813[[#This Row],[RED]]) &gt; 0,1,0) + IF(VALUE(J1740)&gt;0,8,IF(VALUE(I1740)&gt;0,7,IF(VALUE(H1740)&gt;0,6,IF(VALUE(G1740)&gt;0,5,IF(VALUE(F1740)&gt;0,4,IF(VALUE(E1740)&gt;0,3,IF(VALUE(D1740)&gt;0,2,1)))))))</f>
        <v>8</v>
      </c>
      <c r="O1740" s="26" t="s">
        <v>3165</v>
      </c>
      <c r="P1740" s="1" t="s">
        <v>4700</v>
      </c>
      <c r="Q1740" s="1"/>
      <c r="R1740" s="21"/>
      <c r="S1740" s="7" t="str">
        <f>Tabela813[[#This Row],[NR]]&amp;" - "&amp;Tabela813[[#This Row],[Especificação]]</f>
        <v>2.4.2.2.50.0.1.02 - Transferências de Convênios dos Estados para o Sistema Único de Saúde - SUS - Transferências dos Estados Decorrentes de Emendas Parlamentares Individuais</v>
      </c>
      <c r="T1740" s="7" t="str">
        <f>Tabela813[[#This Row],[NR]]&amp;" - "&amp;Tabela813[[#This Row],[Especificação]]</f>
        <v>2.4.2.2.50.0.1.02 - Transferências de Convênios dos Estados para o Sistema Único de Saúde - SUS - Transferências dos Estados Decorrentes de Emendas Parlamentares Individuais</v>
      </c>
      <c r="U1740" s="7" t="str">
        <f>Tabela813[[#This Row],[NR]]&amp; " - "&amp;Tabela813[[#This Row],[Especificação]]</f>
        <v>2.4.2.2.50.0.1.02 - Transferências de Convênios dos Estados para o Sistema Único de Saúde - SUS - Transferências dos Estados Decorrentes de Emendas Parlamentares Individuais</v>
      </c>
    </row>
    <row r="1741" spans="1:21" ht="45" x14ac:dyDescent="0.25">
      <c r="A1741" s="308"/>
      <c r="B1741" s="73"/>
      <c r="C1741" s="26" t="s">
        <v>1567</v>
      </c>
      <c r="D1741" s="26" t="s">
        <v>1568</v>
      </c>
      <c r="E1741" s="26" t="s">
        <v>1567</v>
      </c>
      <c r="F1741" s="26" t="s">
        <v>1567</v>
      </c>
      <c r="G1741" s="26" t="s">
        <v>1591</v>
      </c>
      <c r="H1741" s="26" t="s">
        <v>1561</v>
      </c>
      <c r="I1741" s="26" t="s">
        <v>1558</v>
      </c>
      <c r="J1741" s="26" t="s">
        <v>1571</v>
      </c>
      <c r="K1741" s="21" t="str">
        <f>IF(Tabela813[[#This Row],[C]]&lt;&gt;"",IF(Tabela813[[#This Row],[RED]]&lt;&gt;"",(Tabela813[[#This Row],[RED]] &amp; "."),"") &amp; CONCATENATE(Tabela813[[#This Row],[C]],".",Tabela813[[#This Row],[O]],".",Tabela813[[#This Row],[E]],".",Tabela813[[#This Row],[D1]],".",Tabela813[[#This Row],[D2]],".",Tabela813[[#This Row],[D3]],".",Tabela813[[#This Row],[T]],".",Tabela813[[#This Row],[D4]]),"")</f>
        <v>2.4.2.2.50.0.1.03</v>
      </c>
      <c r="L1741" s="1" t="s">
        <v>3981</v>
      </c>
      <c r="M1741" s="21" t="str">
        <f t="shared" si="27"/>
        <v>A</v>
      </c>
      <c r="N1741" s="21">
        <f>IF(VALUE(Tabela813[[#This Row],[RED]]) &gt; 0,1,0) + IF(VALUE(J1741)&gt;0,8,IF(VALUE(I1741)&gt;0,7,IF(VALUE(H1741)&gt;0,6,IF(VALUE(G1741)&gt;0,5,IF(VALUE(F1741)&gt;0,4,IF(VALUE(E1741)&gt;0,3,IF(VALUE(D1741)&gt;0,2,1)))))))</f>
        <v>8</v>
      </c>
      <c r="O1741" s="26" t="s">
        <v>3165</v>
      </c>
      <c r="P1741" s="1" t="s">
        <v>4701</v>
      </c>
      <c r="Q1741" s="1"/>
      <c r="R1741" s="21"/>
      <c r="S1741" s="7" t="str">
        <f>Tabela813[[#This Row],[NR]]&amp;" - "&amp;Tabela813[[#This Row],[Especificação]]</f>
        <v>2.4.2.2.50.0.1.03 - Transferências de Convênios dos Estados para o Sistema Único de Saúde - SUS - Transferências dos Estados Decorrentes de Emendas Parlamentares de Bancada</v>
      </c>
      <c r="T1741" s="7" t="str">
        <f>Tabela813[[#This Row],[NR]]&amp;" - "&amp;Tabela813[[#This Row],[Especificação]]</f>
        <v>2.4.2.2.50.0.1.03 - Transferências de Convênios dos Estados para o Sistema Único de Saúde - SUS - Transferências dos Estados Decorrentes de Emendas Parlamentares de Bancada</v>
      </c>
      <c r="U1741" s="7" t="str">
        <f>Tabela813[[#This Row],[NR]]&amp; " - "&amp;Tabela813[[#This Row],[Especificação]]</f>
        <v>2.4.2.2.50.0.1.03 - Transferências de Convênios dos Estados para o Sistema Único de Saúde - SUS - Transferências dos Estados Decorrentes de Emendas Parlamentares de Bancada</v>
      </c>
    </row>
    <row r="1742" spans="1:21" ht="30" x14ac:dyDescent="0.25">
      <c r="A1742" s="7"/>
      <c r="B1742" s="73"/>
      <c r="C1742" s="26" t="s">
        <v>1567</v>
      </c>
      <c r="D1742" s="26" t="s">
        <v>1568</v>
      </c>
      <c r="E1742" s="26" t="s">
        <v>1567</v>
      </c>
      <c r="F1742" s="26" t="s">
        <v>1567</v>
      </c>
      <c r="G1742" s="26" t="s">
        <v>1596</v>
      </c>
      <c r="H1742" s="26" t="s">
        <v>1561</v>
      </c>
      <c r="I1742" s="26" t="s">
        <v>1561</v>
      </c>
      <c r="J1742" s="26" t="s">
        <v>1564</v>
      </c>
      <c r="K1742" s="21" t="str">
        <f>IF(Tabela813[[#This Row],[C]]&lt;&gt;"",IF(Tabela813[[#This Row],[RED]]&lt;&gt;"",(Tabela813[[#This Row],[RED]] &amp; "."),"") &amp; CONCATENATE(Tabela813[[#This Row],[C]],".",Tabela813[[#This Row],[O]],".",Tabela813[[#This Row],[E]],".",Tabela813[[#This Row],[D1]],".",Tabela813[[#This Row],[D2]],".",Tabela813[[#This Row],[D3]],".",Tabela813[[#This Row],[T]],".",Tabela813[[#This Row],[D4]]),"")</f>
        <v>2.4.2.2.51.0.0.00</v>
      </c>
      <c r="L1742" s="1" t="s">
        <v>453</v>
      </c>
      <c r="M1742" s="21" t="str">
        <f t="shared" si="27"/>
        <v>S</v>
      </c>
      <c r="N1742" s="21">
        <f>IF(VALUE(Tabela813[[#This Row],[RED]]) &gt; 0,1,0) + IF(VALUE(J1742)&gt;0,8,IF(VALUE(I1742)&gt;0,7,IF(VALUE(H1742)&gt;0,6,IF(VALUE(G1742)&gt;0,5,IF(VALUE(F1742)&gt;0,4,IF(VALUE(E1742)&gt;0,3,IF(VALUE(D1742)&gt;0,2,1)))))))</f>
        <v>5</v>
      </c>
      <c r="O1742" s="26" t="s">
        <v>55</v>
      </c>
      <c r="P1742" s="1" t="s">
        <v>749</v>
      </c>
      <c r="Q1742" s="1"/>
      <c r="R1742" s="21"/>
      <c r="S1742" s="7" t="str">
        <f>Tabela813[[#This Row],[NR]]&amp;" - "&amp;Tabela813[[#This Row],[Especificação]]</f>
        <v>2.4.2.2.51.0.0.00 - Transferências de Convênios dos Estados Destinadas a Programas de Educação</v>
      </c>
      <c r="T1742" s="7" t="str">
        <f>Tabela813[[#This Row],[NR]]&amp;" - "&amp;Tabela813[[#This Row],[Especificação]]</f>
        <v>2.4.2.2.51.0.0.00 - Transferências de Convênios dos Estados Destinadas a Programas de Educação</v>
      </c>
      <c r="U1742" s="7" t="str">
        <f>Tabela813[[#This Row],[NR]]&amp; " - "&amp;Tabela813[[#This Row],[Especificação]]</f>
        <v>2.4.2.2.51.0.0.00 - Transferências de Convênios dos Estados Destinadas a Programas de Educação</v>
      </c>
    </row>
    <row r="1743" spans="1:21" ht="30" x14ac:dyDescent="0.25">
      <c r="A1743" s="84"/>
      <c r="B1743" s="73"/>
      <c r="C1743" s="26" t="s">
        <v>1567</v>
      </c>
      <c r="D1743" s="26" t="s">
        <v>1568</v>
      </c>
      <c r="E1743" s="26" t="s">
        <v>1567</v>
      </c>
      <c r="F1743" s="26" t="s">
        <v>1567</v>
      </c>
      <c r="G1743" s="26" t="s">
        <v>1596</v>
      </c>
      <c r="H1743" s="26" t="s">
        <v>1561</v>
      </c>
      <c r="I1743" s="26" t="s">
        <v>1558</v>
      </c>
      <c r="J1743" s="26" t="s">
        <v>1564</v>
      </c>
      <c r="K1743" s="21" t="str">
        <f>IF(Tabela813[[#This Row],[C]]&lt;&gt;"",IF(Tabela813[[#This Row],[RED]]&lt;&gt;"",(Tabela813[[#This Row],[RED]] &amp; "."),"") &amp; CONCATENATE(Tabela813[[#This Row],[C]],".",Tabela813[[#This Row],[O]],".",Tabela813[[#This Row],[E]],".",Tabela813[[#This Row],[D1]],".",Tabela813[[#This Row],[D2]],".",Tabela813[[#This Row],[D3]],".",Tabela813[[#This Row],[T]],".",Tabela813[[#This Row],[D4]]),"")</f>
        <v>2.4.2.2.51.0.1.00</v>
      </c>
      <c r="L1743" s="1" t="s">
        <v>1381</v>
      </c>
      <c r="M1743" s="21" t="str">
        <f t="shared" si="27"/>
        <v>S</v>
      </c>
      <c r="N1743" s="21">
        <f>IF(VALUE(Tabela813[[#This Row],[RED]]) &gt; 0,1,0) + IF(VALUE(J1743)&gt;0,8,IF(VALUE(I1743)&gt;0,7,IF(VALUE(H1743)&gt;0,6,IF(VALUE(G1743)&gt;0,5,IF(VALUE(F1743)&gt;0,4,IF(VALUE(E1743)&gt;0,3,IF(VALUE(D1743)&gt;0,2,1)))))))</f>
        <v>7</v>
      </c>
      <c r="O1743" s="26" t="s">
        <v>55</v>
      </c>
      <c r="P1743" s="1" t="s">
        <v>749</v>
      </c>
      <c r="Q1743" s="1"/>
      <c r="R1743" s="21"/>
      <c r="S1743" s="7" t="str">
        <f>Tabela813[[#This Row],[NR]]&amp;" - "&amp;Tabela813[[#This Row],[Especificação]]</f>
        <v>2.4.2.2.51.0.1.00 - Transferências de Convênios dos Estados Destinadas a Programas de Educação - Principal</v>
      </c>
      <c r="T1743" s="7" t="str">
        <f>Tabela813[[#This Row],[NR]]&amp;" - "&amp;Tabela813[[#This Row],[Especificação]]</f>
        <v>2.4.2.2.51.0.1.00 - Transferências de Convênios dos Estados Destinadas a Programas de Educação - Principal</v>
      </c>
      <c r="U1743" s="7" t="str">
        <f>Tabela813[[#This Row],[NR]]&amp; " - "&amp;Tabela813[[#This Row],[Especificação]]</f>
        <v>2.4.2.2.51.0.1.00 - Transferências de Convênios dos Estados Destinadas a Programas de Educação - Principal</v>
      </c>
    </row>
    <row r="1744" spans="1:21" ht="30" x14ac:dyDescent="0.25">
      <c r="A1744" s="7"/>
      <c r="B1744" s="73"/>
      <c r="C1744" s="26" t="s">
        <v>1567</v>
      </c>
      <c r="D1744" s="26" t="s">
        <v>1568</v>
      </c>
      <c r="E1744" s="26" t="s">
        <v>1567</v>
      </c>
      <c r="F1744" s="26" t="s">
        <v>1567</v>
      </c>
      <c r="G1744" s="26" t="s">
        <v>1596</v>
      </c>
      <c r="H1744" s="26" t="s">
        <v>1561</v>
      </c>
      <c r="I1744" s="26" t="s">
        <v>1558</v>
      </c>
      <c r="J1744" s="26" t="s">
        <v>1560</v>
      </c>
      <c r="K1744" s="21" t="str">
        <f>IF(Tabela813[[#This Row],[C]]&lt;&gt;"",IF(Tabela813[[#This Row],[RED]]&lt;&gt;"",(Tabela813[[#This Row],[RED]] &amp; "."),"") &amp; CONCATENATE(Tabela813[[#This Row],[C]],".",Tabela813[[#This Row],[O]],".",Tabela813[[#This Row],[E]],".",Tabela813[[#This Row],[D1]],".",Tabela813[[#This Row],[D2]],".",Tabela813[[#This Row],[D3]],".",Tabela813[[#This Row],[T]],".",Tabela813[[#This Row],[D4]]),"")</f>
        <v>2.4.2.2.51.0.1.01</v>
      </c>
      <c r="L1744" s="1" t="s">
        <v>1381</v>
      </c>
      <c r="M1744" s="21" t="str">
        <f t="shared" si="27"/>
        <v>A</v>
      </c>
      <c r="N1744" s="21">
        <f>IF(VALUE(Tabela813[[#This Row],[RED]]) &gt; 0,1,0) + IF(VALUE(J1744)&gt;0,8,IF(VALUE(I1744)&gt;0,7,IF(VALUE(H1744)&gt;0,6,IF(VALUE(G1744)&gt;0,5,IF(VALUE(F1744)&gt;0,4,IF(VALUE(E1744)&gt;0,3,IF(VALUE(D1744)&gt;0,2,1)))))))</f>
        <v>8</v>
      </c>
      <c r="O1744" s="26" t="s">
        <v>3165</v>
      </c>
      <c r="P1744" s="1" t="s">
        <v>749</v>
      </c>
      <c r="Q1744" s="1"/>
      <c r="R1744" s="21"/>
      <c r="S1744" s="7" t="str">
        <f>Tabela813[[#This Row],[NR]]&amp;" - "&amp;Tabela813[[#This Row],[Especificação]]</f>
        <v>2.4.2.2.51.0.1.01 - Transferências de Convênios dos Estados Destinadas a Programas de Educação - Principal</v>
      </c>
      <c r="T1744" s="7" t="str">
        <f>Tabela813[[#This Row],[NR]]&amp;" - "&amp;Tabela813[[#This Row],[Especificação]]</f>
        <v>2.4.2.2.51.0.1.01 - Transferências de Convênios dos Estados Destinadas a Programas de Educação - Principal</v>
      </c>
      <c r="U1744" s="7" t="str">
        <f>Tabela813[[#This Row],[NR]]&amp; " - "&amp;Tabela813[[#This Row],[Especificação]]</f>
        <v>2.4.2.2.51.0.1.01 - Transferências de Convênios dos Estados Destinadas a Programas de Educação - Principal</v>
      </c>
    </row>
    <row r="1745" spans="1:21" ht="45" x14ac:dyDescent="0.25">
      <c r="A1745" s="7"/>
      <c r="B1745" s="73"/>
      <c r="C1745" s="26" t="s">
        <v>1567</v>
      </c>
      <c r="D1745" s="26" t="s">
        <v>1568</v>
      </c>
      <c r="E1745" s="26" t="s">
        <v>1567</v>
      </c>
      <c r="F1745" s="26" t="s">
        <v>1567</v>
      </c>
      <c r="G1745" s="26" t="s">
        <v>1596</v>
      </c>
      <c r="H1745" s="26" t="s">
        <v>1561</v>
      </c>
      <c r="I1745" s="26" t="s">
        <v>1558</v>
      </c>
      <c r="J1745" s="26" t="s">
        <v>1562</v>
      </c>
      <c r="K1745" s="21" t="str">
        <f>IF(Tabela813[[#This Row],[C]]&lt;&gt;"",IF(Tabela813[[#This Row],[RED]]&lt;&gt;"",(Tabela813[[#This Row],[RED]] &amp; "."),"") &amp; CONCATENATE(Tabela813[[#This Row],[C]],".",Tabela813[[#This Row],[O]],".",Tabela813[[#This Row],[E]],".",Tabela813[[#This Row],[D1]],".",Tabela813[[#This Row],[D2]],".",Tabela813[[#This Row],[D3]],".",Tabela813[[#This Row],[T]],".",Tabela813[[#This Row],[D4]]),"")</f>
        <v>2.4.2.2.51.0.1.02</v>
      </c>
      <c r="L1745" s="1" t="s">
        <v>6702</v>
      </c>
      <c r="M1745" s="21" t="str">
        <f t="shared" si="27"/>
        <v>A</v>
      </c>
      <c r="N1745" s="21">
        <f>IF(VALUE(Tabela813[[#This Row],[RED]]) &gt; 0,1,0) + IF(VALUE(J1745)&gt;0,8,IF(VALUE(I1745)&gt;0,7,IF(VALUE(H1745)&gt;0,6,IF(VALUE(G1745)&gt;0,5,IF(VALUE(F1745)&gt;0,4,IF(VALUE(E1745)&gt;0,3,IF(VALUE(D1745)&gt;0,2,1)))))))</f>
        <v>8</v>
      </c>
      <c r="O1745" s="26" t="s">
        <v>3165</v>
      </c>
      <c r="P1745" s="1" t="s">
        <v>4700</v>
      </c>
      <c r="Q1745" s="1"/>
      <c r="R1745" s="21"/>
      <c r="S1745" s="7" t="str">
        <f>Tabela813[[#This Row],[NR]]&amp;" - "&amp;Tabela813[[#This Row],[Especificação]]</f>
        <v>2.4.2.2.51.0.1.02 - Transferências de Convênios dos Estados Destinadas a Programas de Educação - Transferências dos Estados Decorrentes de Emendas Parlamentares Individuais</v>
      </c>
      <c r="T1745" s="7" t="str">
        <f>Tabela813[[#This Row],[NR]]&amp;" - "&amp;Tabela813[[#This Row],[Especificação]]</f>
        <v>2.4.2.2.51.0.1.02 - Transferências de Convênios dos Estados Destinadas a Programas de Educação - Transferências dos Estados Decorrentes de Emendas Parlamentares Individuais</v>
      </c>
      <c r="U1745" s="7" t="str">
        <f>Tabela813[[#This Row],[NR]]&amp; " - "&amp;Tabela813[[#This Row],[Especificação]]</f>
        <v>2.4.2.2.51.0.1.02 - Transferências de Convênios dos Estados Destinadas a Programas de Educação - Transferências dos Estados Decorrentes de Emendas Parlamentares Individuais</v>
      </c>
    </row>
    <row r="1746" spans="1:21" ht="45" x14ac:dyDescent="0.25">
      <c r="A1746" s="7"/>
      <c r="B1746" s="73"/>
      <c r="C1746" s="26" t="s">
        <v>1567</v>
      </c>
      <c r="D1746" s="26" t="s">
        <v>1568</v>
      </c>
      <c r="E1746" s="26" t="s">
        <v>1567</v>
      </c>
      <c r="F1746" s="26" t="s">
        <v>1567</v>
      </c>
      <c r="G1746" s="26" t="s">
        <v>1596</v>
      </c>
      <c r="H1746" s="26" t="s">
        <v>1561</v>
      </c>
      <c r="I1746" s="26" t="s">
        <v>1558</v>
      </c>
      <c r="J1746" s="26" t="s">
        <v>1571</v>
      </c>
      <c r="K1746" s="21" t="str">
        <f>IF(Tabela813[[#This Row],[C]]&lt;&gt;"",IF(Tabela813[[#This Row],[RED]]&lt;&gt;"",(Tabela813[[#This Row],[RED]] &amp; "."),"") &amp; CONCATENATE(Tabela813[[#This Row],[C]],".",Tabela813[[#This Row],[O]],".",Tabela813[[#This Row],[E]],".",Tabela813[[#This Row],[D1]],".",Tabela813[[#This Row],[D2]],".",Tabela813[[#This Row],[D3]],".",Tabela813[[#This Row],[T]],".",Tabela813[[#This Row],[D4]]),"")</f>
        <v>2.4.2.2.51.0.1.03</v>
      </c>
      <c r="L1746" s="27" t="s">
        <v>3891</v>
      </c>
      <c r="M1746" s="21" t="str">
        <f t="shared" si="27"/>
        <v>A</v>
      </c>
      <c r="N1746" s="21">
        <f>IF(VALUE(Tabela813[[#This Row],[RED]]) &gt; 0,1,0) + IF(VALUE(J1746)&gt;0,8,IF(VALUE(I1746)&gt;0,7,IF(VALUE(H1746)&gt;0,6,IF(VALUE(G1746)&gt;0,5,IF(VALUE(F1746)&gt;0,4,IF(VALUE(E1746)&gt;0,3,IF(VALUE(D1746)&gt;0,2,1)))))))</f>
        <v>8</v>
      </c>
      <c r="O1746" s="26" t="s">
        <v>3165</v>
      </c>
      <c r="P1746" s="1" t="s">
        <v>4701</v>
      </c>
      <c r="Q1746" s="1"/>
      <c r="R1746" s="21"/>
      <c r="S1746" s="7" t="str">
        <f>Tabela813[[#This Row],[NR]]&amp;" - "&amp;Tabela813[[#This Row],[Especificação]]</f>
        <v>2.4.2.2.51.0.1.03 - Transferências de Convênios dos Estados Destinadas a Programas de Educação - Transferências dos Estados Decorrentes de Emendas Parlamentares de Bancada</v>
      </c>
      <c r="T1746" s="7" t="str">
        <f>Tabela813[[#This Row],[NR]]&amp;" - "&amp;Tabela813[[#This Row],[Especificação]]</f>
        <v>2.4.2.2.51.0.1.03 - Transferências de Convênios dos Estados Destinadas a Programas de Educação - Transferências dos Estados Decorrentes de Emendas Parlamentares de Bancada</v>
      </c>
      <c r="U1746" s="7" t="str">
        <f>Tabela813[[#This Row],[NR]]&amp; " - "&amp;Tabela813[[#This Row],[Especificação]]</f>
        <v>2.4.2.2.51.0.1.03 - Transferências de Convênios dos Estados Destinadas a Programas de Educação - Transferências dos Estados Decorrentes de Emendas Parlamentares de Bancada</v>
      </c>
    </row>
    <row r="1747" spans="1:21" ht="45" x14ac:dyDescent="0.25">
      <c r="A1747" s="84"/>
      <c r="B1747" s="73"/>
      <c r="C1747" s="26" t="s">
        <v>1567</v>
      </c>
      <c r="D1747" s="26" t="s">
        <v>1568</v>
      </c>
      <c r="E1747" s="26" t="s">
        <v>1567</v>
      </c>
      <c r="F1747" s="26" t="s">
        <v>1567</v>
      </c>
      <c r="G1747" s="26" t="s">
        <v>1598</v>
      </c>
      <c r="H1747" s="26" t="s">
        <v>1561</v>
      </c>
      <c r="I1747" s="26" t="s">
        <v>1561</v>
      </c>
      <c r="J1747" s="26" t="s">
        <v>1564</v>
      </c>
      <c r="K1747" s="21" t="str">
        <f>IF(Tabela813[[#This Row],[C]]&lt;&gt;"",IF(Tabela813[[#This Row],[RED]]&lt;&gt;"",(Tabela813[[#This Row],[RED]] &amp; "."),"") &amp; CONCATENATE(Tabela813[[#This Row],[C]],".",Tabela813[[#This Row],[O]],".",Tabela813[[#This Row],[E]],".",Tabela813[[#This Row],[D1]],".",Tabela813[[#This Row],[D2]],".",Tabela813[[#This Row],[D3]],".",Tabela813[[#This Row],[T]],".",Tabela813[[#This Row],[D4]]),"")</f>
        <v>2.4.2.2.52.0.0.00</v>
      </c>
      <c r="L1747" s="27" t="s">
        <v>3982</v>
      </c>
      <c r="M1747" s="21" t="str">
        <f t="shared" si="27"/>
        <v>S</v>
      </c>
      <c r="N1747" s="21">
        <f>IF(VALUE(Tabela813[[#This Row],[RED]]) &gt; 0,1,0) + IF(VALUE(J1747)&gt;0,8,IF(VALUE(I1747)&gt;0,7,IF(VALUE(H1747)&gt;0,6,IF(VALUE(G1747)&gt;0,5,IF(VALUE(F1747)&gt;0,4,IF(VALUE(E1747)&gt;0,3,IF(VALUE(D1747)&gt;0,2,1)))))))</f>
        <v>5</v>
      </c>
      <c r="O1747" s="26" t="s">
        <v>55</v>
      </c>
      <c r="P1747" s="1" t="s">
        <v>751</v>
      </c>
      <c r="Q1747" s="1"/>
      <c r="R1747" s="21"/>
      <c r="S1747" s="7" t="str">
        <f>Tabela813[[#This Row],[NR]]&amp;" - "&amp;Tabela813[[#This Row],[Especificação]]</f>
        <v>2.4.2.2.52.0.0.00 - Transferências de Convênios dos Estados Destinadas a Programas de Saneamento Básico</v>
      </c>
      <c r="T1747" s="7" t="str">
        <f>Tabela813[[#This Row],[NR]]&amp;" - "&amp;Tabela813[[#This Row],[Especificação]]</f>
        <v>2.4.2.2.52.0.0.00 - Transferências de Convênios dos Estados Destinadas a Programas de Saneamento Básico</v>
      </c>
      <c r="U1747" s="7" t="str">
        <f>Tabela813[[#This Row],[NR]]&amp; " - "&amp;Tabela813[[#This Row],[Especificação]]</f>
        <v>2.4.2.2.52.0.0.00 - Transferências de Convênios dos Estados Destinadas a Programas de Saneamento Básico</v>
      </c>
    </row>
    <row r="1748" spans="1:21" ht="45" x14ac:dyDescent="0.25">
      <c r="A1748" s="84"/>
      <c r="B1748" s="73"/>
      <c r="C1748" s="26" t="s">
        <v>1567</v>
      </c>
      <c r="D1748" s="26" t="s">
        <v>1568</v>
      </c>
      <c r="E1748" s="26" t="s">
        <v>1567</v>
      </c>
      <c r="F1748" s="26" t="s">
        <v>1567</v>
      </c>
      <c r="G1748" s="26" t="s">
        <v>1598</v>
      </c>
      <c r="H1748" s="26" t="s">
        <v>1561</v>
      </c>
      <c r="I1748" s="26" t="s">
        <v>1558</v>
      </c>
      <c r="J1748" s="26" t="s">
        <v>1564</v>
      </c>
      <c r="K1748" s="21" t="str">
        <f>IF(Tabela813[[#This Row],[C]]&lt;&gt;"",IF(Tabela813[[#This Row],[RED]]&lt;&gt;"",(Tabela813[[#This Row],[RED]] &amp; "."),"") &amp; CONCATENATE(Tabela813[[#This Row],[C]],".",Tabela813[[#This Row],[O]],".",Tabela813[[#This Row],[E]],".",Tabela813[[#This Row],[D1]],".",Tabela813[[#This Row],[D2]],".",Tabela813[[#This Row],[D3]],".",Tabela813[[#This Row],[T]],".",Tabela813[[#This Row],[D4]]),"")</f>
        <v>2.4.2.2.52.0.1.00</v>
      </c>
      <c r="L1748" s="27" t="s">
        <v>3983</v>
      </c>
      <c r="M1748" s="21" t="str">
        <f t="shared" si="27"/>
        <v>S</v>
      </c>
      <c r="N1748" s="21">
        <f>IF(VALUE(Tabela813[[#This Row],[RED]]) &gt; 0,1,0) + IF(VALUE(J1748)&gt;0,8,IF(VALUE(I1748)&gt;0,7,IF(VALUE(H1748)&gt;0,6,IF(VALUE(G1748)&gt;0,5,IF(VALUE(F1748)&gt;0,4,IF(VALUE(E1748)&gt;0,3,IF(VALUE(D1748)&gt;0,2,1)))))))</f>
        <v>7</v>
      </c>
      <c r="O1748" s="26" t="s">
        <v>55</v>
      </c>
      <c r="P1748" s="1" t="s">
        <v>751</v>
      </c>
      <c r="Q1748" s="1"/>
      <c r="R1748" s="21"/>
      <c r="S1748" s="7" t="str">
        <f>Tabela813[[#This Row],[NR]]&amp;" - "&amp;Tabela813[[#This Row],[Especificação]]</f>
        <v>2.4.2.2.52.0.1.00 - Transferências de Convênios dos Estados Destinadas a Programas de Saneamento Básico - Principal</v>
      </c>
      <c r="T1748" s="7" t="str">
        <f>Tabela813[[#This Row],[NR]]&amp;" - "&amp;Tabela813[[#This Row],[Especificação]]</f>
        <v>2.4.2.2.52.0.1.00 - Transferências de Convênios dos Estados Destinadas a Programas de Saneamento Básico - Principal</v>
      </c>
      <c r="U1748" s="7" t="str">
        <f>Tabela813[[#This Row],[NR]]&amp; " - "&amp;Tabela813[[#This Row],[Especificação]]</f>
        <v>2.4.2.2.52.0.1.00 - Transferências de Convênios dos Estados Destinadas a Programas de Saneamento Básico - Principal</v>
      </c>
    </row>
    <row r="1749" spans="1:21" ht="45" x14ac:dyDescent="0.25">
      <c r="A1749" s="84"/>
      <c r="B1749" s="73"/>
      <c r="C1749" s="26" t="s">
        <v>1567</v>
      </c>
      <c r="D1749" s="26" t="s">
        <v>1568</v>
      </c>
      <c r="E1749" s="26" t="s">
        <v>1567</v>
      </c>
      <c r="F1749" s="26" t="s">
        <v>1567</v>
      </c>
      <c r="G1749" s="26" t="s">
        <v>1598</v>
      </c>
      <c r="H1749" s="26" t="s">
        <v>1561</v>
      </c>
      <c r="I1749" s="26" t="s">
        <v>1558</v>
      </c>
      <c r="J1749" s="26" t="s">
        <v>1560</v>
      </c>
      <c r="K1749" s="21" t="str">
        <f>IF(Tabela813[[#This Row],[C]]&lt;&gt;"",IF(Tabela813[[#This Row],[RED]]&lt;&gt;"",(Tabela813[[#This Row],[RED]] &amp; "."),"") &amp; CONCATENATE(Tabela813[[#This Row],[C]],".",Tabela813[[#This Row],[O]],".",Tabela813[[#This Row],[E]],".",Tabela813[[#This Row],[D1]],".",Tabela813[[#This Row],[D2]],".",Tabela813[[#This Row],[D3]],".",Tabela813[[#This Row],[T]],".",Tabela813[[#This Row],[D4]]),"")</f>
        <v>2.4.2.2.52.0.1.01</v>
      </c>
      <c r="L1749" s="27" t="s">
        <v>3983</v>
      </c>
      <c r="M1749" s="21" t="str">
        <f t="shared" si="27"/>
        <v>A</v>
      </c>
      <c r="N1749" s="21">
        <f>IF(VALUE(Tabela813[[#This Row],[RED]]) &gt; 0,1,0) + IF(VALUE(J1749)&gt;0,8,IF(VALUE(I1749)&gt;0,7,IF(VALUE(H1749)&gt;0,6,IF(VALUE(G1749)&gt;0,5,IF(VALUE(F1749)&gt;0,4,IF(VALUE(E1749)&gt;0,3,IF(VALUE(D1749)&gt;0,2,1)))))))</f>
        <v>8</v>
      </c>
      <c r="O1749" s="26" t="s">
        <v>3165</v>
      </c>
      <c r="P1749" s="1" t="s">
        <v>751</v>
      </c>
      <c r="Q1749" s="1"/>
      <c r="R1749" s="21"/>
      <c r="S1749" s="7" t="str">
        <f>Tabela813[[#This Row],[NR]]&amp;" - "&amp;Tabela813[[#This Row],[Especificação]]</f>
        <v>2.4.2.2.52.0.1.01 - Transferências de Convênios dos Estados Destinadas a Programas de Saneamento Básico - Principal</v>
      </c>
      <c r="T1749" s="7" t="str">
        <f>Tabela813[[#This Row],[NR]]&amp;" - "&amp;Tabela813[[#This Row],[Especificação]]</f>
        <v>2.4.2.2.52.0.1.01 - Transferências de Convênios dos Estados Destinadas a Programas de Saneamento Básico - Principal</v>
      </c>
      <c r="U1749" s="7" t="str">
        <f>Tabela813[[#This Row],[NR]]&amp; " - "&amp;Tabela813[[#This Row],[Especificação]]</f>
        <v>2.4.2.2.52.0.1.01 - Transferências de Convênios dos Estados Destinadas a Programas de Saneamento Básico - Principal</v>
      </c>
    </row>
    <row r="1750" spans="1:21" ht="45" x14ac:dyDescent="0.25">
      <c r="A1750" s="84"/>
      <c r="B1750" s="73"/>
      <c r="C1750" s="26" t="s">
        <v>1567</v>
      </c>
      <c r="D1750" s="26" t="s">
        <v>1568</v>
      </c>
      <c r="E1750" s="26" t="s">
        <v>1567</v>
      </c>
      <c r="F1750" s="26" t="s">
        <v>1567</v>
      </c>
      <c r="G1750" s="26" t="s">
        <v>1598</v>
      </c>
      <c r="H1750" s="26" t="s">
        <v>1561</v>
      </c>
      <c r="I1750" s="26" t="s">
        <v>1558</v>
      </c>
      <c r="J1750" s="26" t="s">
        <v>1562</v>
      </c>
      <c r="K1750" s="21" t="str">
        <f>IF(Tabela813[[#This Row],[C]]&lt;&gt;"",IF(Tabela813[[#This Row],[RED]]&lt;&gt;"",(Tabela813[[#This Row],[RED]] &amp; "."),"") &amp; CONCATENATE(Tabela813[[#This Row],[C]],".",Tabela813[[#This Row],[O]],".",Tabela813[[#This Row],[E]],".",Tabela813[[#This Row],[D1]],".",Tabela813[[#This Row],[D2]],".",Tabela813[[#This Row],[D3]],".",Tabela813[[#This Row],[T]],".",Tabela813[[#This Row],[D4]]),"")</f>
        <v>2.4.2.2.52.0.1.02</v>
      </c>
      <c r="L1750" s="27" t="s">
        <v>4742</v>
      </c>
      <c r="M1750" s="21" t="str">
        <f t="shared" si="27"/>
        <v>A</v>
      </c>
      <c r="N1750" s="21">
        <f>IF(VALUE(Tabela813[[#This Row],[RED]]) &gt; 0,1,0) + IF(VALUE(J1750)&gt;0,8,IF(VALUE(I1750)&gt;0,7,IF(VALUE(H1750)&gt;0,6,IF(VALUE(G1750)&gt;0,5,IF(VALUE(F1750)&gt;0,4,IF(VALUE(E1750)&gt;0,3,IF(VALUE(D1750)&gt;0,2,1)))))))</f>
        <v>8</v>
      </c>
      <c r="O1750" s="26" t="s">
        <v>3165</v>
      </c>
      <c r="P1750" s="1" t="s">
        <v>4700</v>
      </c>
      <c r="Q1750" s="1"/>
      <c r="R1750" s="21"/>
      <c r="S1750" s="7" t="str">
        <f>Tabela813[[#This Row],[NR]]&amp;" - "&amp;Tabela813[[#This Row],[Especificação]]</f>
        <v>2.4.2.2.52.0.1.02 - Transferências de Convênios dos Estados Destinadas a Programas de Saneamento Básico - Transferências dos Estados Decorrentes de Emendas Parlamentares Individuais</v>
      </c>
      <c r="T1750" s="7" t="str">
        <f>Tabela813[[#This Row],[NR]]&amp;" - "&amp;Tabela813[[#This Row],[Especificação]]</f>
        <v>2.4.2.2.52.0.1.02 - Transferências de Convênios dos Estados Destinadas a Programas de Saneamento Básico - Transferências dos Estados Decorrentes de Emendas Parlamentares Individuais</v>
      </c>
      <c r="U1750" s="7" t="str">
        <f>Tabela813[[#This Row],[NR]]&amp; " - "&amp;Tabela813[[#This Row],[Especificação]]</f>
        <v>2.4.2.2.52.0.1.02 - Transferências de Convênios dos Estados Destinadas a Programas de Saneamento Básico - Transferências dos Estados Decorrentes de Emendas Parlamentares Individuais</v>
      </c>
    </row>
    <row r="1751" spans="1:21" ht="45" x14ac:dyDescent="0.25">
      <c r="A1751" s="84"/>
      <c r="B1751" s="73"/>
      <c r="C1751" s="26" t="s">
        <v>1567</v>
      </c>
      <c r="D1751" s="26" t="s">
        <v>1568</v>
      </c>
      <c r="E1751" s="26" t="s">
        <v>1567</v>
      </c>
      <c r="F1751" s="26" t="s">
        <v>1567</v>
      </c>
      <c r="G1751" s="26" t="s">
        <v>1598</v>
      </c>
      <c r="H1751" s="26" t="s">
        <v>1561</v>
      </c>
      <c r="I1751" s="26" t="s">
        <v>1558</v>
      </c>
      <c r="J1751" s="26" t="s">
        <v>1571</v>
      </c>
      <c r="K1751" s="21" t="str">
        <f>IF(Tabela813[[#This Row],[C]]&lt;&gt;"",IF(Tabela813[[#This Row],[RED]]&lt;&gt;"",(Tabela813[[#This Row],[RED]] &amp; "."),"") &amp; CONCATENATE(Tabela813[[#This Row],[C]],".",Tabela813[[#This Row],[O]],".",Tabela813[[#This Row],[E]],".",Tabela813[[#This Row],[D1]],".",Tabela813[[#This Row],[D2]],".",Tabela813[[#This Row],[D3]],".",Tabela813[[#This Row],[T]],".",Tabela813[[#This Row],[D4]]),"")</f>
        <v>2.4.2.2.52.0.1.03</v>
      </c>
      <c r="L1751" s="27" t="s">
        <v>3984</v>
      </c>
      <c r="M1751" s="21" t="str">
        <f t="shared" si="27"/>
        <v>A</v>
      </c>
      <c r="N1751" s="21">
        <f>IF(VALUE(Tabela813[[#This Row],[RED]]) &gt; 0,1,0) + IF(VALUE(J1751)&gt;0,8,IF(VALUE(I1751)&gt;0,7,IF(VALUE(H1751)&gt;0,6,IF(VALUE(G1751)&gt;0,5,IF(VALUE(F1751)&gt;0,4,IF(VALUE(E1751)&gt;0,3,IF(VALUE(D1751)&gt;0,2,1)))))))</f>
        <v>8</v>
      </c>
      <c r="O1751" s="26" t="s">
        <v>3165</v>
      </c>
      <c r="P1751" s="1" t="s">
        <v>4701</v>
      </c>
      <c r="Q1751" s="1"/>
      <c r="R1751" s="21"/>
      <c r="S1751" s="7" t="str">
        <f>Tabela813[[#This Row],[NR]]&amp;" - "&amp;Tabela813[[#This Row],[Especificação]]</f>
        <v>2.4.2.2.52.0.1.03 - Transferências de Convênios dos Estados Destinadas a Programas de Saneamento Básico - Transferências dos Estados Decorrentes de Emendas Parlamentares de Bancada</v>
      </c>
      <c r="T1751" s="7" t="str">
        <f>Tabela813[[#This Row],[NR]]&amp;" - "&amp;Tabela813[[#This Row],[Especificação]]</f>
        <v>2.4.2.2.52.0.1.03 - Transferências de Convênios dos Estados Destinadas a Programas de Saneamento Básico - Transferências dos Estados Decorrentes de Emendas Parlamentares de Bancada</v>
      </c>
      <c r="U1751" s="7" t="str">
        <f>Tabela813[[#This Row],[NR]]&amp; " - "&amp;Tabela813[[#This Row],[Especificação]]</f>
        <v>2.4.2.2.52.0.1.03 - Transferências de Convênios dos Estados Destinadas a Programas de Saneamento Básico - Transferências dos Estados Decorrentes de Emendas Parlamentares de Bancada</v>
      </c>
    </row>
    <row r="1752" spans="1:21" ht="75" x14ac:dyDescent="0.25">
      <c r="A1752" s="84"/>
      <c r="B1752" s="73"/>
      <c r="C1752" s="26" t="s">
        <v>1567</v>
      </c>
      <c r="D1752" s="26" t="s">
        <v>1568</v>
      </c>
      <c r="E1752" s="26" t="s">
        <v>1567</v>
      </c>
      <c r="F1752" s="26" t="s">
        <v>1567</v>
      </c>
      <c r="G1752" s="26" t="s">
        <v>1595</v>
      </c>
      <c r="H1752" s="26" t="s">
        <v>1561</v>
      </c>
      <c r="I1752" s="26" t="s">
        <v>1561</v>
      </c>
      <c r="J1752" s="26" t="s">
        <v>1564</v>
      </c>
      <c r="K1752" s="21" t="str">
        <f>IF(Tabela813[[#This Row],[C]]&lt;&gt;"",IF(Tabela813[[#This Row],[RED]]&lt;&gt;"",(Tabela813[[#This Row],[RED]] &amp; "."),"") &amp; CONCATENATE(Tabela813[[#This Row],[C]],".",Tabela813[[#This Row],[O]],".",Tabela813[[#This Row],[E]],".",Tabela813[[#This Row],[D1]],".",Tabela813[[#This Row],[D2]],".",Tabela813[[#This Row],[D3]],".",Tabela813[[#This Row],[T]],".",Tabela813[[#This Row],[D4]]),"")</f>
        <v>2.4.2.2.53.0.0.00</v>
      </c>
      <c r="L1752" s="27" t="s">
        <v>3985</v>
      </c>
      <c r="M1752" s="21" t="str">
        <f t="shared" si="27"/>
        <v>S</v>
      </c>
      <c r="N1752" s="21">
        <f>IF(VALUE(Tabela813[[#This Row],[RED]]) &gt; 0,1,0) + IF(VALUE(J1752)&gt;0,8,IF(VALUE(I1752)&gt;0,7,IF(VALUE(H1752)&gt;0,6,IF(VALUE(G1752)&gt;0,5,IF(VALUE(F1752)&gt;0,4,IF(VALUE(E1752)&gt;0,3,IF(VALUE(D1752)&gt;0,2,1)))))))</f>
        <v>5</v>
      </c>
      <c r="O1752" s="26" t="s">
        <v>55</v>
      </c>
      <c r="P1752" s="1" t="s">
        <v>753</v>
      </c>
      <c r="Q1752" s="1"/>
      <c r="R1752" s="21"/>
      <c r="S1752" s="7" t="str">
        <f>Tabela813[[#This Row],[NR]]&amp;" - "&amp;Tabela813[[#This Row],[Especificação]]</f>
        <v>2.4.2.2.53.0.0.00 - Transferências de Convênios dos Estados Destinadas a Programas de Meio Ambiente</v>
      </c>
      <c r="T1752" s="7" t="str">
        <f>Tabela813[[#This Row],[NR]]&amp;" - "&amp;Tabela813[[#This Row],[Especificação]]</f>
        <v>2.4.2.2.53.0.0.00 - Transferências de Convênios dos Estados Destinadas a Programas de Meio Ambiente</v>
      </c>
      <c r="U1752" s="7" t="str">
        <f>Tabela813[[#This Row],[NR]]&amp; " - "&amp;Tabela813[[#This Row],[Especificação]]</f>
        <v>2.4.2.2.53.0.0.00 - Transferências de Convênios dos Estados Destinadas a Programas de Meio Ambiente</v>
      </c>
    </row>
    <row r="1753" spans="1:21" ht="75" x14ac:dyDescent="0.25">
      <c r="A1753" s="84"/>
      <c r="B1753" s="73"/>
      <c r="C1753" s="26" t="s">
        <v>1567</v>
      </c>
      <c r="D1753" s="26" t="s">
        <v>1568</v>
      </c>
      <c r="E1753" s="26" t="s">
        <v>1567</v>
      </c>
      <c r="F1753" s="26" t="s">
        <v>1567</v>
      </c>
      <c r="G1753" s="26" t="s">
        <v>1595</v>
      </c>
      <c r="H1753" s="26" t="s">
        <v>1561</v>
      </c>
      <c r="I1753" s="26" t="s">
        <v>1558</v>
      </c>
      <c r="J1753" s="26" t="s">
        <v>1564</v>
      </c>
      <c r="K1753" s="21" t="str">
        <f>IF(Tabela813[[#This Row],[C]]&lt;&gt;"",IF(Tabela813[[#This Row],[RED]]&lt;&gt;"",(Tabela813[[#This Row],[RED]] &amp; "."),"") &amp; CONCATENATE(Tabela813[[#This Row],[C]],".",Tabela813[[#This Row],[O]],".",Tabela813[[#This Row],[E]],".",Tabela813[[#This Row],[D1]],".",Tabela813[[#This Row],[D2]],".",Tabela813[[#This Row],[D3]],".",Tabela813[[#This Row],[T]],".",Tabela813[[#This Row],[D4]]),"")</f>
        <v>2.4.2.2.53.0.1.00</v>
      </c>
      <c r="L1753" s="27" t="s">
        <v>3986</v>
      </c>
      <c r="M1753" s="21" t="str">
        <f t="shared" si="27"/>
        <v>S</v>
      </c>
      <c r="N1753" s="21">
        <f>IF(VALUE(Tabela813[[#This Row],[RED]]) &gt; 0,1,0) + IF(VALUE(J1753)&gt;0,8,IF(VALUE(I1753)&gt;0,7,IF(VALUE(H1753)&gt;0,6,IF(VALUE(G1753)&gt;0,5,IF(VALUE(F1753)&gt;0,4,IF(VALUE(E1753)&gt;0,3,IF(VALUE(D1753)&gt;0,2,1)))))))</f>
        <v>7</v>
      </c>
      <c r="O1753" s="26" t="s">
        <v>55</v>
      </c>
      <c r="P1753" s="1" t="s">
        <v>753</v>
      </c>
      <c r="Q1753" s="1"/>
      <c r="R1753" s="21"/>
      <c r="S1753" s="7" t="str">
        <f>Tabela813[[#This Row],[NR]]&amp;" - "&amp;Tabela813[[#This Row],[Especificação]]</f>
        <v>2.4.2.2.53.0.1.00 - Transferências de Convênios dos Estados Destinadas a Programas de Meio Ambiente - Principal</v>
      </c>
      <c r="T1753" s="7" t="str">
        <f>Tabela813[[#This Row],[NR]]&amp;" - "&amp;Tabela813[[#This Row],[Especificação]]</f>
        <v>2.4.2.2.53.0.1.00 - Transferências de Convênios dos Estados Destinadas a Programas de Meio Ambiente - Principal</v>
      </c>
      <c r="U1753" s="7" t="str">
        <f>Tabela813[[#This Row],[NR]]&amp; " - "&amp;Tabela813[[#This Row],[Especificação]]</f>
        <v>2.4.2.2.53.0.1.00 - Transferências de Convênios dos Estados Destinadas a Programas de Meio Ambiente - Principal</v>
      </c>
    </row>
    <row r="1754" spans="1:21" ht="75" x14ac:dyDescent="0.25">
      <c r="A1754" s="7"/>
      <c r="B1754" s="73"/>
      <c r="C1754" s="26" t="s">
        <v>1567</v>
      </c>
      <c r="D1754" s="26" t="s">
        <v>1568</v>
      </c>
      <c r="E1754" s="26" t="s">
        <v>1567</v>
      </c>
      <c r="F1754" s="26" t="s">
        <v>1567</v>
      </c>
      <c r="G1754" s="26" t="s">
        <v>1595</v>
      </c>
      <c r="H1754" s="26" t="s">
        <v>1561</v>
      </c>
      <c r="I1754" s="26" t="s">
        <v>1558</v>
      </c>
      <c r="J1754" s="26" t="s">
        <v>1560</v>
      </c>
      <c r="K1754" s="21" t="str">
        <f>IF(Tabela813[[#This Row],[C]]&lt;&gt;"",IF(Tabela813[[#This Row],[RED]]&lt;&gt;"",(Tabela813[[#This Row],[RED]] &amp; "."),"") &amp; CONCATENATE(Tabela813[[#This Row],[C]],".",Tabela813[[#This Row],[O]],".",Tabela813[[#This Row],[E]],".",Tabela813[[#This Row],[D1]],".",Tabela813[[#This Row],[D2]],".",Tabela813[[#This Row],[D3]],".",Tabela813[[#This Row],[T]],".",Tabela813[[#This Row],[D4]]),"")</f>
        <v>2.4.2.2.53.0.1.01</v>
      </c>
      <c r="L1754" s="27" t="s">
        <v>3986</v>
      </c>
      <c r="M1754" s="21" t="str">
        <f t="shared" si="27"/>
        <v>A</v>
      </c>
      <c r="N1754" s="21">
        <f>IF(VALUE(Tabela813[[#This Row],[RED]]) &gt; 0,1,0) + IF(VALUE(J1754)&gt;0,8,IF(VALUE(I1754)&gt;0,7,IF(VALUE(H1754)&gt;0,6,IF(VALUE(G1754)&gt;0,5,IF(VALUE(F1754)&gt;0,4,IF(VALUE(E1754)&gt;0,3,IF(VALUE(D1754)&gt;0,2,1)))))))</f>
        <v>8</v>
      </c>
      <c r="O1754" s="26" t="s">
        <v>55</v>
      </c>
      <c r="P1754" s="1" t="s">
        <v>753</v>
      </c>
      <c r="Q1754" s="1"/>
      <c r="R1754" s="21"/>
      <c r="S1754" s="7" t="str">
        <f>Tabela813[[#This Row],[NR]]&amp;" - "&amp;Tabela813[[#This Row],[Especificação]]</f>
        <v>2.4.2.2.53.0.1.01 - Transferências de Convênios dos Estados Destinadas a Programas de Meio Ambiente - Principal</v>
      </c>
      <c r="T1754" s="7" t="str">
        <f>Tabela813[[#This Row],[NR]]&amp;" - "&amp;Tabela813[[#This Row],[Especificação]]</f>
        <v>2.4.2.2.53.0.1.01 - Transferências de Convênios dos Estados Destinadas a Programas de Meio Ambiente - Principal</v>
      </c>
      <c r="U1754" s="7" t="str">
        <f>Tabela813[[#This Row],[NR]]&amp; " - "&amp;Tabela813[[#This Row],[Especificação]]</f>
        <v>2.4.2.2.53.0.1.01 - Transferências de Convênios dos Estados Destinadas a Programas de Meio Ambiente - Principal</v>
      </c>
    </row>
    <row r="1755" spans="1:21" ht="45" x14ac:dyDescent="0.25">
      <c r="A1755" s="7"/>
      <c r="B1755" s="73"/>
      <c r="C1755" s="26" t="s">
        <v>1567</v>
      </c>
      <c r="D1755" s="26" t="s">
        <v>1568</v>
      </c>
      <c r="E1755" s="26" t="s">
        <v>1567</v>
      </c>
      <c r="F1755" s="26" t="s">
        <v>1567</v>
      </c>
      <c r="G1755" s="26" t="s">
        <v>1595</v>
      </c>
      <c r="H1755" s="26" t="s">
        <v>1561</v>
      </c>
      <c r="I1755" s="26" t="s">
        <v>1558</v>
      </c>
      <c r="J1755" s="26" t="s">
        <v>1562</v>
      </c>
      <c r="K1755" s="21" t="str">
        <f>IF(Tabela813[[#This Row],[C]]&lt;&gt;"",IF(Tabela813[[#This Row],[RED]]&lt;&gt;"",(Tabela813[[#This Row],[RED]] &amp; "."),"") &amp; CONCATENATE(Tabela813[[#This Row],[C]],".",Tabela813[[#This Row],[O]],".",Tabela813[[#This Row],[E]],".",Tabela813[[#This Row],[D1]],".",Tabela813[[#This Row],[D2]],".",Tabela813[[#This Row],[D3]],".",Tabela813[[#This Row],[T]],".",Tabela813[[#This Row],[D4]]),"")</f>
        <v>2.4.2.2.53.0.1.02</v>
      </c>
      <c r="L1755" s="27" t="s">
        <v>4743</v>
      </c>
      <c r="M1755" s="21" t="str">
        <f t="shared" si="27"/>
        <v>A</v>
      </c>
      <c r="N1755" s="21">
        <f>IF(VALUE(Tabela813[[#This Row],[RED]]) &gt; 0,1,0) + IF(VALUE(J1755)&gt;0,8,IF(VALUE(I1755)&gt;0,7,IF(VALUE(H1755)&gt;0,6,IF(VALUE(G1755)&gt;0,5,IF(VALUE(F1755)&gt;0,4,IF(VALUE(E1755)&gt;0,3,IF(VALUE(D1755)&gt;0,2,1)))))))</f>
        <v>8</v>
      </c>
      <c r="O1755" s="26" t="s">
        <v>3165</v>
      </c>
      <c r="P1755" s="1" t="s">
        <v>4700</v>
      </c>
      <c r="Q1755" s="1"/>
      <c r="R1755" s="21"/>
      <c r="S1755" s="7" t="str">
        <f>Tabela813[[#This Row],[NR]]&amp;" - "&amp;Tabela813[[#This Row],[Especificação]]</f>
        <v>2.4.2.2.53.0.1.02 - Transferências de Convênios dos Estados Destinadas a Programas de Meio Ambiente - Transferências dos Estados Decorrentes de Emendas Parlamentares Individuais</v>
      </c>
      <c r="T1755" s="7" t="str">
        <f>Tabela813[[#This Row],[NR]]&amp;" - "&amp;Tabela813[[#This Row],[Especificação]]</f>
        <v>2.4.2.2.53.0.1.02 - Transferências de Convênios dos Estados Destinadas a Programas de Meio Ambiente - Transferências dos Estados Decorrentes de Emendas Parlamentares Individuais</v>
      </c>
      <c r="U1755" s="7" t="str">
        <f>Tabela813[[#This Row],[NR]]&amp; " - "&amp;Tabela813[[#This Row],[Especificação]]</f>
        <v>2.4.2.2.53.0.1.02 - Transferências de Convênios dos Estados Destinadas a Programas de Meio Ambiente - Transferências dos Estados Decorrentes de Emendas Parlamentares Individuais</v>
      </c>
    </row>
    <row r="1756" spans="1:21" ht="45" x14ac:dyDescent="0.25">
      <c r="A1756" s="7"/>
      <c r="B1756" s="73"/>
      <c r="C1756" s="26" t="s">
        <v>1567</v>
      </c>
      <c r="D1756" s="26" t="s">
        <v>1568</v>
      </c>
      <c r="E1756" s="26" t="s">
        <v>1567</v>
      </c>
      <c r="F1756" s="26" t="s">
        <v>1567</v>
      </c>
      <c r="G1756" s="26" t="s">
        <v>1595</v>
      </c>
      <c r="H1756" s="26" t="s">
        <v>1561</v>
      </c>
      <c r="I1756" s="26" t="s">
        <v>1558</v>
      </c>
      <c r="J1756" s="26" t="s">
        <v>1571</v>
      </c>
      <c r="K1756" s="21" t="str">
        <f>IF(Tabela813[[#This Row],[C]]&lt;&gt;"",IF(Tabela813[[#This Row],[RED]]&lt;&gt;"",(Tabela813[[#This Row],[RED]] &amp; "."),"") &amp; CONCATENATE(Tabela813[[#This Row],[C]],".",Tabela813[[#This Row],[O]],".",Tabela813[[#This Row],[E]],".",Tabela813[[#This Row],[D1]],".",Tabela813[[#This Row],[D2]],".",Tabela813[[#This Row],[D3]],".",Tabela813[[#This Row],[T]],".",Tabela813[[#This Row],[D4]]),"")</f>
        <v>2.4.2.2.53.0.1.03</v>
      </c>
      <c r="L1756" s="27" t="s">
        <v>3987</v>
      </c>
      <c r="M1756" s="21" t="str">
        <f t="shared" si="27"/>
        <v>A</v>
      </c>
      <c r="N1756" s="21">
        <f>IF(VALUE(Tabela813[[#This Row],[RED]]) &gt; 0,1,0) + IF(VALUE(J1756)&gt;0,8,IF(VALUE(I1756)&gt;0,7,IF(VALUE(H1756)&gt;0,6,IF(VALUE(G1756)&gt;0,5,IF(VALUE(F1756)&gt;0,4,IF(VALUE(E1756)&gt;0,3,IF(VALUE(D1756)&gt;0,2,1)))))))</f>
        <v>8</v>
      </c>
      <c r="O1756" s="26" t="s">
        <v>3165</v>
      </c>
      <c r="P1756" s="1" t="s">
        <v>4744</v>
      </c>
      <c r="Q1756" s="1"/>
      <c r="R1756" s="21"/>
      <c r="S1756" s="7" t="str">
        <f>Tabela813[[#This Row],[NR]]&amp;" - "&amp;Tabela813[[#This Row],[Especificação]]</f>
        <v>2.4.2.2.53.0.1.03 - Transferências de Convênios dos Estados Destinadas a Programas de Meio Ambiente - Transferências dos Estados Decorrentes de Emendas Parlamentares de Bancada</v>
      </c>
      <c r="T1756" s="7" t="str">
        <f>Tabela813[[#This Row],[NR]]&amp;" - "&amp;Tabela813[[#This Row],[Especificação]]</f>
        <v>2.4.2.2.53.0.1.03 - Transferências de Convênios dos Estados Destinadas a Programas de Meio Ambiente - Transferências dos Estados Decorrentes de Emendas Parlamentares de Bancada</v>
      </c>
      <c r="U1756" s="7" t="str">
        <f>Tabela813[[#This Row],[NR]]&amp; " - "&amp;Tabela813[[#This Row],[Especificação]]</f>
        <v>2.4.2.2.53.0.1.03 - Transferências de Convênios dos Estados Destinadas a Programas de Meio Ambiente - Transferências dos Estados Decorrentes de Emendas Parlamentares de Bancada</v>
      </c>
    </row>
    <row r="1757" spans="1:21" ht="75" x14ac:dyDescent="0.25">
      <c r="A1757" s="7"/>
      <c r="B1757" s="73"/>
      <c r="C1757" s="26" t="s">
        <v>1567</v>
      </c>
      <c r="D1757" s="26" t="s">
        <v>1568</v>
      </c>
      <c r="E1757" s="26" t="s">
        <v>1567</v>
      </c>
      <c r="F1757" s="26" t="s">
        <v>1567</v>
      </c>
      <c r="G1757" s="26" t="s">
        <v>1599</v>
      </c>
      <c r="H1757" s="26" t="s">
        <v>1561</v>
      </c>
      <c r="I1757" s="26" t="s">
        <v>1561</v>
      </c>
      <c r="J1757" s="26" t="s">
        <v>1564</v>
      </c>
      <c r="K1757" s="21" t="str">
        <f>IF(Tabela813[[#This Row],[C]]&lt;&gt;"",IF(Tabela813[[#This Row],[RED]]&lt;&gt;"",(Tabela813[[#This Row],[RED]] &amp; "."),"") &amp; CONCATENATE(Tabela813[[#This Row],[C]],".",Tabela813[[#This Row],[O]],".",Tabela813[[#This Row],[E]],".",Tabela813[[#This Row],[D1]],".",Tabela813[[#This Row],[D2]],".",Tabela813[[#This Row],[D3]],".",Tabela813[[#This Row],[T]],".",Tabela813[[#This Row],[D4]]),"")</f>
        <v>2.4.2.2.54.0.0.00</v>
      </c>
      <c r="L1757" s="27" t="s">
        <v>3988</v>
      </c>
      <c r="M1757" s="21" t="str">
        <f t="shared" si="27"/>
        <v>S</v>
      </c>
      <c r="N1757" s="21">
        <f>IF(VALUE(Tabela813[[#This Row],[RED]]) &gt; 0,1,0) + IF(VALUE(J1757)&gt;0,8,IF(VALUE(I1757)&gt;0,7,IF(VALUE(H1757)&gt;0,6,IF(VALUE(G1757)&gt;0,5,IF(VALUE(F1757)&gt;0,4,IF(VALUE(E1757)&gt;0,3,IF(VALUE(D1757)&gt;0,2,1)))))))</f>
        <v>5</v>
      </c>
      <c r="O1757" s="26" t="s">
        <v>55</v>
      </c>
      <c r="P1757" s="1" t="s">
        <v>755</v>
      </c>
      <c r="Q1757" s="1"/>
      <c r="R1757" s="21"/>
      <c r="S1757" s="7" t="str">
        <f>Tabela813[[#This Row],[NR]]&amp;" - "&amp;Tabela813[[#This Row],[Especificação]]</f>
        <v>2.4.2.2.54.0.0.00 - Transferências de Convênios dos Estados Destinadas a Programas de Infraestrutura em Transporte</v>
      </c>
      <c r="T1757" s="7" t="str">
        <f>Tabela813[[#This Row],[NR]]&amp;" - "&amp;Tabela813[[#This Row],[Especificação]]</f>
        <v>2.4.2.2.54.0.0.00 - Transferências de Convênios dos Estados Destinadas a Programas de Infraestrutura em Transporte</v>
      </c>
      <c r="U1757" s="7" t="str">
        <f>Tabela813[[#This Row],[NR]]&amp; " - "&amp;Tabela813[[#This Row],[Especificação]]</f>
        <v>2.4.2.2.54.0.0.00 - Transferências de Convênios dos Estados Destinadas a Programas de Infraestrutura em Transporte</v>
      </c>
    </row>
    <row r="1758" spans="1:21" ht="75" x14ac:dyDescent="0.25">
      <c r="A1758" s="84"/>
      <c r="B1758" s="73"/>
      <c r="C1758" s="26" t="s">
        <v>1567</v>
      </c>
      <c r="D1758" s="26" t="s">
        <v>1568</v>
      </c>
      <c r="E1758" s="26" t="s">
        <v>1567</v>
      </c>
      <c r="F1758" s="26" t="s">
        <v>1567</v>
      </c>
      <c r="G1758" s="26" t="s">
        <v>1599</v>
      </c>
      <c r="H1758" s="26" t="s">
        <v>1561</v>
      </c>
      <c r="I1758" s="26" t="s">
        <v>1558</v>
      </c>
      <c r="J1758" s="26" t="s">
        <v>1564</v>
      </c>
      <c r="K1758" s="21" t="str">
        <f>IF(Tabela813[[#This Row],[C]]&lt;&gt;"",IF(Tabela813[[#This Row],[RED]]&lt;&gt;"",(Tabela813[[#This Row],[RED]] &amp; "."),"") &amp; CONCATENATE(Tabela813[[#This Row],[C]],".",Tabela813[[#This Row],[O]],".",Tabela813[[#This Row],[E]],".",Tabela813[[#This Row],[D1]],".",Tabela813[[#This Row],[D2]],".",Tabela813[[#This Row],[D3]],".",Tabela813[[#This Row],[T]],".",Tabela813[[#This Row],[D4]]),"")</f>
        <v>2.4.2.2.54.0.1.00</v>
      </c>
      <c r="L1758" s="27" t="s">
        <v>3989</v>
      </c>
      <c r="M1758" s="21" t="str">
        <f t="shared" si="27"/>
        <v>S</v>
      </c>
      <c r="N1758" s="21">
        <f>IF(VALUE(Tabela813[[#This Row],[RED]]) &gt; 0,1,0) + IF(VALUE(J1758)&gt;0,8,IF(VALUE(I1758)&gt;0,7,IF(VALUE(H1758)&gt;0,6,IF(VALUE(G1758)&gt;0,5,IF(VALUE(F1758)&gt;0,4,IF(VALUE(E1758)&gt;0,3,IF(VALUE(D1758)&gt;0,2,1)))))))</f>
        <v>7</v>
      </c>
      <c r="O1758" s="26" t="s">
        <v>55</v>
      </c>
      <c r="P1758" s="1" t="s">
        <v>755</v>
      </c>
      <c r="Q1758" s="1"/>
      <c r="R1758" s="21"/>
      <c r="S1758" s="7" t="str">
        <f>Tabela813[[#This Row],[NR]]&amp;" - "&amp;Tabela813[[#This Row],[Especificação]]</f>
        <v>2.4.2.2.54.0.1.00 - Transferências de Convênios dos Estados Destinadas a Programas de Infraestrutura em Transporte - Principal</v>
      </c>
      <c r="T1758" s="7" t="str">
        <f>Tabela813[[#This Row],[NR]]&amp;" - "&amp;Tabela813[[#This Row],[Especificação]]</f>
        <v>2.4.2.2.54.0.1.00 - Transferências de Convênios dos Estados Destinadas a Programas de Infraestrutura em Transporte - Principal</v>
      </c>
      <c r="U1758" s="7" t="str">
        <f>Tabela813[[#This Row],[NR]]&amp; " - "&amp;Tabela813[[#This Row],[Especificação]]</f>
        <v>2.4.2.2.54.0.1.00 - Transferências de Convênios dos Estados Destinadas a Programas de Infraestrutura em Transporte - Principal</v>
      </c>
    </row>
    <row r="1759" spans="1:21" ht="75" x14ac:dyDescent="0.25">
      <c r="A1759" s="84"/>
      <c r="B1759" s="73"/>
      <c r="C1759" s="26" t="s">
        <v>1567</v>
      </c>
      <c r="D1759" s="26" t="s">
        <v>1568</v>
      </c>
      <c r="E1759" s="26" t="s">
        <v>1567</v>
      </c>
      <c r="F1759" s="26" t="s">
        <v>1567</v>
      </c>
      <c r="G1759" s="26" t="s">
        <v>1599</v>
      </c>
      <c r="H1759" s="26" t="s">
        <v>1561</v>
      </c>
      <c r="I1759" s="26" t="s">
        <v>1558</v>
      </c>
      <c r="J1759" s="26" t="s">
        <v>1560</v>
      </c>
      <c r="K1759" s="21" t="str">
        <f>IF(Tabela813[[#This Row],[C]]&lt;&gt;"",IF(Tabela813[[#This Row],[RED]]&lt;&gt;"",(Tabela813[[#This Row],[RED]] &amp; "."),"") &amp; CONCATENATE(Tabela813[[#This Row],[C]],".",Tabela813[[#This Row],[O]],".",Tabela813[[#This Row],[E]],".",Tabela813[[#This Row],[D1]],".",Tabela813[[#This Row],[D2]],".",Tabela813[[#This Row],[D3]],".",Tabela813[[#This Row],[T]],".",Tabela813[[#This Row],[D4]]),"")</f>
        <v>2.4.2.2.54.0.1.01</v>
      </c>
      <c r="L1759" s="27" t="s">
        <v>3989</v>
      </c>
      <c r="M1759" s="21" t="str">
        <f t="shared" si="27"/>
        <v>A</v>
      </c>
      <c r="N1759" s="21">
        <f>IF(VALUE(Tabela813[[#This Row],[RED]]) &gt; 0,1,0) + IF(VALUE(J1759)&gt;0,8,IF(VALUE(I1759)&gt;0,7,IF(VALUE(H1759)&gt;0,6,IF(VALUE(G1759)&gt;0,5,IF(VALUE(F1759)&gt;0,4,IF(VALUE(E1759)&gt;0,3,IF(VALUE(D1759)&gt;0,2,1)))))))</f>
        <v>8</v>
      </c>
      <c r="O1759" s="26" t="s">
        <v>3165</v>
      </c>
      <c r="P1759" s="1" t="s">
        <v>755</v>
      </c>
      <c r="Q1759" s="1"/>
      <c r="R1759" s="21"/>
      <c r="S1759" s="7" t="str">
        <f>Tabela813[[#This Row],[NR]]&amp;" - "&amp;Tabela813[[#This Row],[Especificação]]</f>
        <v>2.4.2.2.54.0.1.01 - Transferências de Convênios dos Estados Destinadas a Programas de Infraestrutura em Transporte - Principal</v>
      </c>
      <c r="T1759" s="7" t="str">
        <f>Tabela813[[#This Row],[NR]]&amp;" - "&amp;Tabela813[[#This Row],[Especificação]]</f>
        <v>2.4.2.2.54.0.1.01 - Transferências de Convênios dos Estados Destinadas a Programas de Infraestrutura em Transporte - Principal</v>
      </c>
      <c r="U1759" s="7" t="str">
        <f>Tabela813[[#This Row],[NR]]&amp; " - "&amp;Tabela813[[#This Row],[Especificação]]</f>
        <v>2.4.2.2.54.0.1.01 - Transferências de Convênios dos Estados Destinadas a Programas de Infraestrutura em Transporte - Principal</v>
      </c>
    </row>
    <row r="1760" spans="1:21" ht="45" x14ac:dyDescent="0.25">
      <c r="A1760" s="84"/>
      <c r="B1760" s="73"/>
      <c r="C1760" s="26" t="s">
        <v>1567</v>
      </c>
      <c r="D1760" s="26" t="s">
        <v>1568</v>
      </c>
      <c r="E1760" s="26" t="s">
        <v>1567</v>
      </c>
      <c r="F1760" s="26" t="s">
        <v>1567</v>
      </c>
      <c r="G1760" s="26" t="s">
        <v>1599</v>
      </c>
      <c r="H1760" s="26" t="s">
        <v>1561</v>
      </c>
      <c r="I1760" s="26" t="s">
        <v>1558</v>
      </c>
      <c r="J1760" s="26" t="s">
        <v>1562</v>
      </c>
      <c r="K1760" s="21" t="str">
        <f>IF(Tabela813[[#This Row],[C]]&lt;&gt;"",IF(Tabela813[[#This Row],[RED]]&lt;&gt;"",(Tabela813[[#This Row],[RED]] &amp; "."),"") &amp; CONCATENATE(Tabela813[[#This Row],[C]],".",Tabela813[[#This Row],[O]],".",Tabela813[[#This Row],[E]],".",Tabela813[[#This Row],[D1]],".",Tabela813[[#This Row],[D2]],".",Tabela813[[#This Row],[D3]],".",Tabela813[[#This Row],[T]],".",Tabela813[[#This Row],[D4]]),"")</f>
        <v>2.4.2.2.54.0.1.02</v>
      </c>
      <c r="L1760" s="27" t="s">
        <v>4745</v>
      </c>
      <c r="M1760" s="21" t="str">
        <f t="shared" si="27"/>
        <v>A</v>
      </c>
      <c r="N1760" s="21">
        <f>IF(VALUE(Tabela813[[#This Row],[RED]]) &gt; 0,1,0) + IF(VALUE(J1760)&gt;0,8,IF(VALUE(I1760)&gt;0,7,IF(VALUE(H1760)&gt;0,6,IF(VALUE(G1760)&gt;0,5,IF(VALUE(F1760)&gt;0,4,IF(VALUE(E1760)&gt;0,3,IF(VALUE(D1760)&gt;0,2,1)))))))</f>
        <v>8</v>
      </c>
      <c r="O1760" s="26" t="s">
        <v>3165</v>
      </c>
      <c r="P1760" s="1" t="s">
        <v>4700</v>
      </c>
      <c r="Q1760" s="1"/>
      <c r="R1760" s="21"/>
      <c r="S1760" s="7" t="str">
        <f>Tabela813[[#This Row],[NR]]&amp;" - "&amp;Tabela813[[#This Row],[Especificação]]</f>
        <v>2.4.2.2.54.0.1.02 - Transferências de Convênios dos Estados Destinadas a Programas de Infraestrutura em Transporte - Transferências dos Estados Decorrentes de Emendas Parlamentares Individuais</v>
      </c>
      <c r="T1760" s="7" t="str">
        <f>Tabela813[[#This Row],[NR]]&amp;" - "&amp;Tabela813[[#This Row],[Especificação]]</f>
        <v>2.4.2.2.54.0.1.02 - Transferências de Convênios dos Estados Destinadas a Programas de Infraestrutura em Transporte - Transferências dos Estados Decorrentes de Emendas Parlamentares Individuais</v>
      </c>
      <c r="U1760" s="7" t="str">
        <f>Tabela813[[#This Row],[NR]]&amp; " - "&amp;Tabela813[[#This Row],[Especificação]]</f>
        <v>2.4.2.2.54.0.1.02 - Transferências de Convênios dos Estados Destinadas a Programas de Infraestrutura em Transporte - Transferências dos Estados Decorrentes de Emendas Parlamentares Individuais</v>
      </c>
    </row>
    <row r="1761" spans="1:21" ht="45" x14ac:dyDescent="0.25">
      <c r="A1761" s="84"/>
      <c r="B1761" s="73"/>
      <c r="C1761" s="26" t="s">
        <v>1567</v>
      </c>
      <c r="D1761" s="26" t="s">
        <v>1568</v>
      </c>
      <c r="E1761" s="26" t="s">
        <v>1567</v>
      </c>
      <c r="F1761" s="26" t="s">
        <v>1567</v>
      </c>
      <c r="G1761" s="26" t="s">
        <v>1599</v>
      </c>
      <c r="H1761" s="26" t="s">
        <v>1561</v>
      </c>
      <c r="I1761" s="26" t="s">
        <v>1558</v>
      </c>
      <c r="J1761" s="26" t="s">
        <v>1571</v>
      </c>
      <c r="K1761" s="21" t="str">
        <f>IF(Tabela813[[#This Row],[C]]&lt;&gt;"",IF(Tabela813[[#This Row],[RED]]&lt;&gt;"",(Tabela813[[#This Row],[RED]] &amp; "."),"") &amp; CONCATENATE(Tabela813[[#This Row],[C]],".",Tabela813[[#This Row],[O]],".",Tabela813[[#This Row],[E]],".",Tabela813[[#This Row],[D1]],".",Tabela813[[#This Row],[D2]],".",Tabela813[[#This Row],[D3]],".",Tabela813[[#This Row],[T]],".",Tabela813[[#This Row],[D4]]),"")</f>
        <v>2.4.2.2.54.0.1.03</v>
      </c>
      <c r="L1761" s="27" t="s">
        <v>3990</v>
      </c>
      <c r="M1761" s="21" t="str">
        <f t="shared" si="27"/>
        <v>A</v>
      </c>
      <c r="N1761" s="21">
        <f>IF(VALUE(Tabela813[[#This Row],[RED]]) &gt; 0,1,0) + IF(VALUE(J1761)&gt;0,8,IF(VALUE(I1761)&gt;0,7,IF(VALUE(H1761)&gt;0,6,IF(VALUE(G1761)&gt;0,5,IF(VALUE(F1761)&gt;0,4,IF(VALUE(E1761)&gt;0,3,IF(VALUE(D1761)&gt;0,2,1)))))))</f>
        <v>8</v>
      </c>
      <c r="O1761" s="26" t="s">
        <v>3165</v>
      </c>
      <c r="P1761" s="1" t="s">
        <v>4701</v>
      </c>
      <c r="Q1761" s="1"/>
      <c r="R1761" s="21"/>
      <c r="S1761" s="7" t="str">
        <f>Tabela813[[#This Row],[NR]]&amp;" - "&amp;Tabela813[[#This Row],[Especificação]]</f>
        <v>2.4.2.2.54.0.1.03 - Transferências de Convênios dos Estados Destinadas a Programas de Infraestrutura em Transporte - Transferências dos Estados Decorrentes de Emendas Parlamentares de Bancada</v>
      </c>
      <c r="T1761" s="7" t="str">
        <f>Tabela813[[#This Row],[NR]]&amp;" - "&amp;Tabela813[[#This Row],[Especificação]]</f>
        <v>2.4.2.2.54.0.1.03 - Transferências de Convênios dos Estados Destinadas a Programas de Infraestrutura em Transporte - Transferências dos Estados Decorrentes de Emendas Parlamentares de Bancada</v>
      </c>
      <c r="U1761" s="7" t="str">
        <f>Tabela813[[#This Row],[NR]]&amp; " - "&amp;Tabela813[[#This Row],[Especificação]]</f>
        <v>2.4.2.2.54.0.1.03 - Transferências de Convênios dos Estados Destinadas a Programas de Infraestrutura em Transporte - Transferências dos Estados Decorrentes de Emendas Parlamentares de Bancada</v>
      </c>
    </row>
    <row r="1762" spans="1:21" ht="45" x14ac:dyDescent="0.25">
      <c r="A1762" s="84"/>
      <c r="B1762" s="73"/>
      <c r="C1762" s="26" t="s">
        <v>1567</v>
      </c>
      <c r="D1762" s="26" t="s">
        <v>1568</v>
      </c>
      <c r="E1762" s="26" t="s">
        <v>1567</v>
      </c>
      <c r="F1762" s="26" t="s">
        <v>1567</v>
      </c>
      <c r="G1762" s="26" t="s">
        <v>1574</v>
      </c>
      <c r="H1762" s="26" t="s">
        <v>1561</v>
      </c>
      <c r="I1762" s="26" t="s">
        <v>1561</v>
      </c>
      <c r="J1762" s="26" t="s">
        <v>1564</v>
      </c>
      <c r="K1762" s="21" t="str">
        <f>IF(Tabela813[[#This Row],[C]]&lt;&gt;"",IF(Tabela813[[#This Row],[RED]]&lt;&gt;"",(Tabela813[[#This Row],[RED]] &amp; "."),"") &amp; CONCATENATE(Tabela813[[#This Row],[C]],".",Tabela813[[#This Row],[O]],".",Tabela813[[#This Row],[E]],".",Tabela813[[#This Row],[D1]],".",Tabela813[[#This Row],[D2]],".",Tabela813[[#This Row],[D3]],".",Tabela813[[#This Row],[T]],".",Tabela813[[#This Row],[D4]]),"")</f>
        <v>2.4.2.2.99.0.0.00</v>
      </c>
      <c r="L1762" s="27" t="s">
        <v>3097</v>
      </c>
      <c r="M1762" s="21" t="str">
        <f t="shared" si="27"/>
        <v>S</v>
      </c>
      <c r="N1762" s="21">
        <f>IF(VALUE(Tabela813[[#This Row],[RED]]) &gt; 0,1,0) + IF(VALUE(J1762)&gt;0,8,IF(VALUE(I1762)&gt;0,7,IF(VALUE(H1762)&gt;0,6,IF(VALUE(G1762)&gt;0,5,IF(VALUE(F1762)&gt;0,4,IF(VALUE(E1762)&gt;0,3,IF(VALUE(D1762)&gt;0,2,1)))))))</f>
        <v>5</v>
      </c>
      <c r="O1762" s="26" t="s">
        <v>51</v>
      </c>
      <c r="P1762" s="1" t="s">
        <v>3146</v>
      </c>
      <c r="Q1762" s="1"/>
      <c r="R1762" s="21"/>
      <c r="S1762" s="7" t="str">
        <f>Tabela813[[#This Row],[NR]]&amp;" - "&amp;Tabela813[[#This Row],[Especificação]]</f>
        <v>2.4.2.2.99.0.0.00 - Outras Transferências de Convênios dos Estados e DF e de Suas Entidades</v>
      </c>
      <c r="T1762" s="7" t="str">
        <f>Tabela813[[#This Row],[NR]]&amp;" - "&amp;Tabela813[[#This Row],[Especificação]]</f>
        <v>2.4.2.2.99.0.0.00 - Outras Transferências de Convênios dos Estados e DF e de Suas Entidades</v>
      </c>
      <c r="U1762" s="7" t="str">
        <f>Tabela813[[#This Row],[NR]]&amp; " - "&amp;Tabela813[[#This Row],[Especificação]]</f>
        <v>2.4.2.2.99.0.0.00 - Outras Transferências de Convênios dos Estados e DF e de Suas Entidades</v>
      </c>
    </row>
    <row r="1763" spans="1:21" ht="45" x14ac:dyDescent="0.25">
      <c r="A1763" s="84"/>
      <c r="B1763" s="73"/>
      <c r="C1763" s="26" t="s">
        <v>1567</v>
      </c>
      <c r="D1763" s="26" t="s">
        <v>1568</v>
      </c>
      <c r="E1763" s="26" t="s">
        <v>1567</v>
      </c>
      <c r="F1763" s="26" t="s">
        <v>1567</v>
      </c>
      <c r="G1763" s="26" t="s">
        <v>1574</v>
      </c>
      <c r="H1763" s="26" t="s">
        <v>1561</v>
      </c>
      <c r="I1763" s="26" t="s">
        <v>1558</v>
      </c>
      <c r="J1763" s="26" t="s">
        <v>1564</v>
      </c>
      <c r="K1763" s="21" t="str">
        <f>IF(Tabela813[[#This Row],[C]]&lt;&gt;"",IF(Tabela813[[#This Row],[RED]]&lt;&gt;"",(Tabela813[[#This Row],[RED]] &amp; "."),"") &amp; CONCATENATE(Tabela813[[#This Row],[C]],".",Tabela813[[#This Row],[O]],".",Tabela813[[#This Row],[E]],".",Tabela813[[#This Row],[D1]],".",Tabela813[[#This Row],[D2]],".",Tabela813[[#This Row],[D3]],".",Tabela813[[#This Row],[T]],".",Tabela813[[#This Row],[D4]]),"")</f>
        <v>2.4.2.2.99.0.1.00</v>
      </c>
      <c r="L1763" s="27" t="s">
        <v>3097</v>
      </c>
      <c r="M1763" s="21" t="str">
        <f t="shared" si="27"/>
        <v>S</v>
      </c>
      <c r="N1763" s="21">
        <f>IF(VALUE(Tabela813[[#This Row],[RED]]) &gt; 0,1,0) + IF(VALUE(J1763)&gt;0,8,IF(VALUE(I1763)&gt;0,7,IF(VALUE(H1763)&gt;0,6,IF(VALUE(G1763)&gt;0,5,IF(VALUE(F1763)&gt;0,4,IF(VALUE(E1763)&gt;0,3,IF(VALUE(D1763)&gt;0,2,1)))))))</f>
        <v>7</v>
      </c>
      <c r="O1763" s="26" t="s">
        <v>51</v>
      </c>
      <c r="P1763" s="1" t="s">
        <v>3146</v>
      </c>
      <c r="Q1763" s="1"/>
      <c r="R1763" s="21"/>
      <c r="S1763" s="7" t="str">
        <f>Tabela813[[#This Row],[NR]]&amp;" - "&amp;Tabela813[[#This Row],[Especificação]]</f>
        <v>2.4.2.2.99.0.1.00 - Outras Transferências de Convênios dos Estados e DF e de Suas Entidades</v>
      </c>
      <c r="T1763" s="7" t="str">
        <f>Tabela813[[#This Row],[NR]]&amp;" - "&amp;Tabela813[[#This Row],[Especificação]]</f>
        <v>2.4.2.2.99.0.1.00 - Outras Transferências de Convênios dos Estados e DF e de Suas Entidades</v>
      </c>
      <c r="U1763" s="7" t="str">
        <f>Tabela813[[#This Row],[NR]]&amp; " - "&amp;Tabela813[[#This Row],[Especificação]]</f>
        <v>2.4.2.2.99.0.1.00 - Outras Transferências de Convênios dos Estados e DF e de Suas Entidades</v>
      </c>
    </row>
    <row r="1764" spans="1:21" ht="45" x14ac:dyDescent="0.25">
      <c r="A1764" s="84"/>
      <c r="B1764" s="73"/>
      <c r="C1764" s="26" t="s">
        <v>1567</v>
      </c>
      <c r="D1764" s="26" t="s">
        <v>1568</v>
      </c>
      <c r="E1764" s="26" t="s">
        <v>1567</v>
      </c>
      <c r="F1764" s="26" t="s">
        <v>1567</v>
      </c>
      <c r="G1764" s="26" t="s">
        <v>1574</v>
      </c>
      <c r="H1764" s="26" t="s">
        <v>1561</v>
      </c>
      <c r="I1764" s="26" t="s">
        <v>1558</v>
      </c>
      <c r="J1764" s="26" t="s">
        <v>1560</v>
      </c>
      <c r="K1764" s="21" t="str">
        <f>IF(Tabela813[[#This Row],[C]]&lt;&gt;"",IF(Tabela813[[#This Row],[RED]]&lt;&gt;"",(Tabela813[[#This Row],[RED]] &amp; "."),"") &amp; CONCATENATE(Tabela813[[#This Row],[C]],".",Tabela813[[#This Row],[O]],".",Tabela813[[#This Row],[E]],".",Tabela813[[#This Row],[D1]],".",Tabela813[[#This Row],[D2]],".",Tabela813[[#This Row],[D3]],".",Tabela813[[#This Row],[T]],".",Tabela813[[#This Row],[D4]]),"")</f>
        <v>2.4.2.2.99.0.1.01</v>
      </c>
      <c r="L1764" s="27" t="s">
        <v>3343</v>
      </c>
      <c r="M1764" s="21" t="str">
        <f t="shared" si="27"/>
        <v>A</v>
      </c>
      <c r="N1764" s="21">
        <f>IF(VALUE(Tabela813[[#This Row],[RED]]) &gt; 0,1,0) + IF(VALUE(J1764)&gt;0,8,IF(VALUE(I1764)&gt;0,7,IF(VALUE(H1764)&gt;0,6,IF(VALUE(G1764)&gt;0,5,IF(VALUE(F1764)&gt;0,4,IF(VALUE(E1764)&gt;0,3,IF(VALUE(D1764)&gt;0,2,1)))))))</f>
        <v>8</v>
      </c>
      <c r="O1764" s="26" t="s">
        <v>3165</v>
      </c>
      <c r="P1764" s="1" t="s">
        <v>3146</v>
      </c>
      <c r="Q1764" s="1"/>
      <c r="R1764" s="21"/>
      <c r="S1764" s="7" t="str">
        <f>Tabela813[[#This Row],[NR]]&amp;" - "&amp;Tabela813[[#This Row],[Especificação]]</f>
        <v>2.4.2.2.99.0.1.01 - Outras Transferências de Convênios dos Estados e DF e de Suas Entidades - Principal</v>
      </c>
      <c r="T1764" s="7" t="str">
        <f>Tabela813[[#This Row],[NR]]&amp;" - "&amp;Tabela813[[#This Row],[Especificação]]</f>
        <v>2.4.2.2.99.0.1.01 - Outras Transferências de Convênios dos Estados e DF e de Suas Entidades - Principal</v>
      </c>
      <c r="U1764" s="7" t="str">
        <f>Tabela813[[#This Row],[NR]]&amp; " - "&amp;Tabela813[[#This Row],[Especificação]]</f>
        <v>2.4.2.2.99.0.1.01 - Outras Transferências de Convênios dos Estados e DF e de Suas Entidades - Principal</v>
      </c>
    </row>
    <row r="1765" spans="1:21" ht="45" x14ac:dyDescent="0.25">
      <c r="A1765" s="84"/>
      <c r="B1765" s="73"/>
      <c r="C1765" s="26" t="s">
        <v>1567</v>
      </c>
      <c r="D1765" s="26" t="s">
        <v>1568</v>
      </c>
      <c r="E1765" s="26" t="s">
        <v>1567</v>
      </c>
      <c r="F1765" s="26" t="s">
        <v>1567</v>
      </c>
      <c r="G1765" s="26" t="s">
        <v>1574</v>
      </c>
      <c r="H1765" s="26" t="s">
        <v>1561</v>
      </c>
      <c r="I1765" s="26" t="s">
        <v>1558</v>
      </c>
      <c r="J1765" s="26" t="s">
        <v>1562</v>
      </c>
      <c r="K1765" s="21" t="str">
        <f>IF(Tabela813[[#This Row],[C]]&lt;&gt;"",IF(Tabela813[[#This Row],[RED]]&lt;&gt;"",(Tabela813[[#This Row],[RED]] &amp; "."),"") &amp; CONCATENATE(Tabela813[[#This Row],[C]],".",Tabela813[[#This Row],[O]],".",Tabela813[[#This Row],[E]],".",Tabela813[[#This Row],[D1]],".",Tabela813[[#This Row],[D2]],".",Tabela813[[#This Row],[D3]],".",Tabela813[[#This Row],[T]],".",Tabela813[[#This Row],[D4]]),"")</f>
        <v>2.4.2.2.99.0.1.02</v>
      </c>
      <c r="L1765" s="27" t="s">
        <v>6773</v>
      </c>
      <c r="M1765" s="21" t="str">
        <f t="shared" si="27"/>
        <v>A</v>
      </c>
      <c r="N1765" s="21">
        <f>IF(VALUE(Tabela813[[#This Row],[RED]]) &gt; 0,1,0) + IF(VALUE(J1765)&gt;0,8,IF(VALUE(I1765)&gt;0,7,IF(VALUE(H1765)&gt;0,6,IF(VALUE(G1765)&gt;0,5,IF(VALUE(F1765)&gt;0,4,IF(VALUE(E1765)&gt;0,3,IF(VALUE(D1765)&gt;0,2,1)))))))</f>
        <v>8</v>
      </c>
      <c r="O1765" s="26" t="s">
        <v>3165</v>
      </c>
      <c r="P1765" s="1" t="s">
        <v>4700</v>
      </c>
      <c r="Q1765" s="1"/>
      <c r="R1765" s="21"/>
      <c r="S1765" s="7" t="str">
        <f>Tabela813[[#This Row],[NR]]&amp;" - "&amp;Tabela813[[#This Row],[Especificação]]</f>
        <v>2.4.2.2.99.0.1.02 - Outras Transferências de Convênios dos Estados e DF e de Suas - Transferências dos Estados Decorrentes de Emendas Parlamentares Individuais</v>
      </c>
      <c r="T1765" s="7" t="str">
        <f>Tabela813[[#This Row],[NR]]&amp;" - "&amp;Tabela813[[#This Row],[Especificação]]</f>
        <v>2.4.2.2.99.0.1.02 - Outras Transferências de Convênios dos Estados e DF e de Suas - Transferências dos Estados Decorrentes de Emendas Parlamentares Individuais</v>
      </c>
      <c r="U1765" s="7" t="str">
        <f>Tabela813[[#This Row],[NR]]&amp; " - "&amp;Tabela813[[#This Row],[Especificação]]</f>
        <v>2.4.2.2.99.0.1.02 - Outras Transferências de Convênios dos Estados e DF e de Suas - Transferências dos Estados Decorrentes de Emendas Parlamentares Individuais</v>
      </c>
    </row>
    <row r="1766" spans="1:21" ht="45" x14ac:dyDescent="0.25">
      <c r="A1766" s="84"/>
      <c r="B1766" s="73"/>
      <c r="C1766" s="26" t="s">
        <v>1567</v>
      </c>
      <c r="D1766" s="26" t="s">
        <v>1568</v>
      </c>
      <c r="E1766" s="26" t="s">
        <v>1567</v>
      </c>
      <c r="F1766" s="26" t="s">
        <v>1567</v>
      </c>
      <c r="G1766" s="26" t="s">
        <v>1574</v>
      </c>
      <c r="H1766" s="26" t="s">
        <v>1561</v>
      </c>
      <c r="I1766" s="26" t="s">
        <v>1558</v>
      </c>
      <c r="J1766" s="26" t="s">
        <v>1571</v>
      </c>
      <c r="K1766" s="21" t="str">
        <f>IF(Tabela813[[#This Row],[C]]&lt;&gt;"",IF(Tabela813[[#This Row],[RED]]&lt;&gt;"",(Tabela813[[#This Row],[RED]] &amp; "."),"") &amp; CONCATENATE(Tabela813[[#This Row],[C]],".",Tabela813[[#This Row],[O]],".",Tabela813[[#This Row],[E]],".",Tabela813[[#This Row],[D1]],".",Tabela813[[#This Row],[D2]],".",Tabela813[[#This Row],[D3]],".",Tabela813[[#This Row],[T]],".",Tabela813[[#This Row],[D4]]),"")</f>
        <v>2.4.2.2.99.0.1.03</v>
      </c>
      <c r="L1766" s="27" t="s">
        <v>3991</v>
      </c>
      <c r="M1766" s="21" t="str">
        <f t="shared" si="27"/>
        <v>A</v>
      </c>
      <c r="N1766" s="21">
        <f>IF(VALUE(Tabela813[[#This Row],[RED]]) &gt; 0,1,0) + IF(VALUE(J1766)&gt;0,8,IF(VALUE(I1766)&gt;0,7,IF(VALUE(H1766)&gt;0,6,IF(VALUE(G1766)&gt;0,5,IF(VALUE(F1766)&gt;0,4,IF(VALUE(E1766)&gt;0,3,IF(VALUE(D1766)&gt;0,2,1)))))))</f>
        <v>8</v>
      </c>
      <c r="O1766" s="26" t="s">
        <v>3165</v>
      </c>
      <c r="P1766" s="1" t="s">
        <v>4701</v>
      </c>
      <c r="Q1766" s="1"/>
      <c r="R1766" s="21"/>
      <c r="S1766" s="7" t="str">
        <f>Tabela813[[#This Row],[NR]]&amp;" - "&amp;Tabela813[[#This Row],[Especificação]]</f>
        <v>2.4.2.2.99.0.1.03 - Outras Transferências de Convênios dos Estados e DF e de Suas Entidades - Transferências dos Estados Decorrentes de Emendas Parlamentares de Bancada</v>
      </c>
      <c r="T1766" s="7" t="str">
        <f>Tabela813[[#This Row],[NR]]&amp;" - "&amp;Tabela813[[#This Row],[Especificação]]</f>
        <v>2.4.2.2.99.0.1.03 - Outras Transferências de Convênios dos Estados e DF e de Suas Entidades - Transferências dos Estados Decorrentes de Emendas Parlamentares de Bancada</v>
      </c>
      <c r="U1766" s="7" t="str">
        <f>Tabela813[[#This Row],[NR]]&amp; " - "&amp;Tabela813[[#This Row],[Especificação]]</f>
        <v>2.4.2.2.99.0.1.03 - Outras Transferências de Convênios dos Estados e DF e de Suas Entidades - Transferências dos Estados Decorrentes de Emendas Parlamentares de Bancada</v>
      </c>
    </row>
    <row r="1767" spans="1:21" ht="30" x14ac:dyDescent="0.25">
      <c r="A1767" s="84"/>
      <c r="B1767" s="73"/>
      <c r="C1767" s="26" t="s">
        <v>1567</v>
      </c>
      <c r="D1767" s="26" t="s">
        <v>1568</v>
      </c>
      <c r="E1767" s="26" t="s">
        <v>1567</v>
      </c>
      <c r="F1767" s="26" t="s">
        <v>1570</v>
      </c>
      <c r="G1767" s="26" t="s">
        <v>1564</v>
      </c>
      <c r="H1767" s="26" t="s">
        <v>1561</v>
      </c>
      <c r="I1767" s="26" t="s">
        <v>1561</v>
      </c>
      <c r="J1767" s="26" t="s">
        <v>1564</v>
      </c>
      <c r="K1767" s="21" t="str">
        <f>IF(Tabela813[[#This Row],[C]]&lt;&gt;"",IF(Tabela813[[#This Row],[RED]]&lt;&gt;"",(Tabela813[[#This Row],[RED]] &amp; "."),"") &amp; CONCATENATE(Tabela813[[#This Row],[C]],".",Tabela813[[#This Row],[O]],".",Tabela813[[#This Row],[E]],".",Tabela813[[#This Row],[D1]],".",Tabela813[[#This Row],[D2]],".",Tabela813[[#This Row],[D3]],".",Tabela813[[#This Row],[T]],".",Tabela813[[#This Row],[D4]]),"")</f>
        <v>2.4.2.9.00.0.0.00</v>
      </c>
      <c r="L1767" s="27" t="s">
        <v>756</v>
      </c>
      <c r="M1767" s="21" t="str">
        <f t="shared" si="27"/>
        <v>S</v>
      </c>
      <c r="N1767" s="21">
        <f>IF(VALUE(Tabela813[[#This Row],[RED]]) &gt; 0,1,0) + IF(VALUE(J1767)&gt;0,8,IF(VALUE(I1767)&gt;0,7,IF(VALUE(H1767)&gt;0,6,IF(VALUE(G1767)&gt;0,5,IF(VALUE(F1767)&gt;0,4,IF(VALUE(E1767)&gt;0,3,IF(VALUE(D1767)&gt;0,2,1)))))))</f>
        <v>4</v>
      </c>
      <c r="O1767" s="26" t="s">
        <v>45</v>
      </c>
      <c r="P1767" s="1" t="s">
        <v>757</v>
      </c>
      <c r="Q1767" s="1"/>
      <c r="R1767" s="21"/>
      <c r="S1767" s="7" t="str">
        <f>Tabela813[[#This Row],[NR]]&amp;" - "&amp;Tabela813[[#This Row],[Especificação]]</f>
        <v>2.4.2.9.00.0.0.00 - Outras Transferências de Recursos dos Estados</v>
      </c>
      <c r="T1767" s="7" t="str">
        <f>Tabela813[[#This Row],[NR]]&amp;" - "&amp;Tabela813[[#This Row],[Especificação]]</f>
        <v>2.4.2.9.00.0.0.00 - Outras Transferências de Recursos dos Estados</v>
      </c>
      <c r="U1767" s="7" t="str">
        <f>Tabela813[[#This Row],[NR]]&amp; " - "&amp;Tabela813[[#This Row],[Especificação]]</f>
        <v>2.4.2.9.00.0.0.00 - Outras Transferências de Recursos dos Estados</v>
      </c>
    </row>
    <row r="1768" spans="1:21" ht="30" x14ac:dyDescent="0.25">
      <c r="A1768" s="84"/>
      <c r="B1768" s="73"/>
      <c r="C1768" s="26" t="s">
        <v>1567</v>
      </c>
      <c r="D1768" s="26" t="s">
        <v>1568</v>
      </c>
      <c r="E1768" s="26" t="s">
        <v>1567</v>
      </c>
      <c r="F1768" s="26" t="s">
        <v>1570</v>
      </c>
      <c r="G1768" s="26" t="s">
        <v>1591</v>
      </c>
      <c r="H1768" s="26" t="s">
        <v>1561</v>
      </c>
      <c r="I1768" s="26" t="s">
        <v>1561</v>
      </c>
      <c r="J1768" s="26" t="s">
        <v>1564</v>
      </c>
      <c r="K1768" s="21" t="str">
        <f>IF(Tabela813[[#This Row],[C]]&lt;&gt;"",IF(Tabela813[[#This Row],[RED]]&lt;&gt;"",(Tabela813[[#This Row],[RED]] &amp; "."),"") &amp; CONCATENATE(Tabela813[[#This Row],[C]],".",Tabela813[[#This Row],[O]],".",Tabela813[[#This Row],[E]],".",Tabela813[[#This Row],[D1]],".",Tabela813[[#This Row],[D2]],".",Tabela813[[#This Row],[D3]],".",Tabela813[[#This Row],[T]],".",Tabela813[[#This Row],[D4]]),"")</f>
        <v>2.4.2.9.50.0.0.00</v>
      </c>
      <c r="L1768" s="1" t="s">
        <v>742</v>
      </c>
      <c r="M1768" s="21" t="str">
        <f t="shared" si="27"/>
        <v>S</v>
      </c>
      <c r="N1768" s="21">
        <f>IF(VALUE(Tabela813[[#This Row],[RED]]) &gt; 0,1,0) + IF(VALUE(J1768)&gt;0,8,IF(VALUE(I1768)&gt;0,7,IF(VALUE(H1768)&gt;0,6,IF(VALUE(G1768)&gt;0,5,IF(VALUE(F1768)&gt;0,4,IF(VALUE(E1768)&gt;0,3,IF(VALUE(D1768)&gt;0,2,1)))))))</f>
        <v>5</v>
      </c>
      <c r="O1768" s="26" t="s">
        <v>55</v>
      </c>
      <c r="P1768" s="1" t="s">
        <v>758</v>
      </c>
      <c r="Q1768" s="1"/>
      <c r="R1768" s="21"/>
      <c r="S1768" s="7" t="str">
        <f>Tabela813[[#This Row],[NR]]&amp;" - "&amp;Tabela813[[#This Row],[Especificação]]</f>
        <v>2.4.2.9.50.0.0.00 - Transferências dos Estados e Distrito Federal a Consórcios Públicos</v>
      </c>
      <c r="T1768" s="7" t="str">
        <f>Tabela813[[#This Row],[NR]]&amp;" - "&amp;Tabela813[[#This Row],[Especificação]]</f>
        <v>2.4.2.9.50.0.0.00 - Transferências dos Estados e Distrito Federal a Consórcios Públicos</v>
      </c>
      <c r="U1768" s="7" t="str">
        <f>Tabela813[[#This Row],[NR]]&amp; " - "&amp;Tabela813[[#This Row],[Especificação]]</f>
        <v>2.4.2.9.50.0.0.00 - Transferências dos Estados e Distrito Federal a Consórcios Públicos</v>
      </c>
    </row>
    <row r="1769" spans="1:21" ht="30" x14ac:dyDescent="0.25">
      <c r="A1769" s="7"/>
      <c r="B1769" s="73"/>
      <c r="C1769" s="26" t="s">
        <v>1567</v>
      </c>
      <c r="D1769" s="26" t="s">
        <v>1568</v>
      </c>
      <c r="E1769" s="26" t="s">
        <v>1567</v>
      </c>
      <c r="F1769" s="26" t="s">
        <v>1570</v>
      </c>
      <c r="G1769" s="26" t="s">
        <v>1591</v>
      </c>
      <c r="H1769" s="26" t="s">
        <v>1561</v>
      </c>
      <c r="I1769" s="26" t="s">
        <v>1558</v>
      </c>
      <c r="J1769" s="26" t="s">
        <v>1564</v>
      </c>
      <c r="K1769" s="21" t="str">
        <f>IF(Tabela813[[#This Row],[C]]&lt;&gt;"",IF(Tabela813[[#This Row],[RED]]&lt;&gt;"",(Tabela813[[#This Row],[RED]] &amp; "."),"") &amp; CONCATENATE(Tabela813[[#This Row],[C]],".",Tabela813[[#This Row],[O]],".",Tabela813[[#This Row],[E]],".",Tabela813[[#This Row],[D1]],".",Tabela813[[#This Row],[D2]],".",Tabela813[[#This Row],[D3]],".",Tabela813[[#This Row],[T]],".",Tabela813[[#This Row],[D4]]),"")</f>
        <v>2.4.2.9.50.0.1.00</v>
      </c>
      <c r="L1769" s="1" t="s">
        <v>1545</v>
      </c>
      <c r="M1769" s="21" t="str">
        <f t="shared" si="27"/>
        <v>A</v>
      </c>
      <c r="N1769" s="21">
        <f>IF(VALUE(Tabela813[[#This Row],[RED]]) &gt; 0,1,0) + IF(VALUE(J1769)&gt;0,8,IF(VALUE(I1769)&gt;0,7,IF(VALUE(H1769)&gt;0,6,IF(VALUE(G1769)&gt;0,5,IF(VALUE(F1769)&gt;0,4,IF(VALUE(E1769)&gt;0,3,IF(VALUE(D1769)&gt;0,2,1)))))))</f>
        <v>7</v>
      </c>
      <c r="O1769" s="26" t="s">
        <v>55</v>
      </c>
      <c r="P1769" s="1" t="s">
        <v>758</v>
      </c>
      <c r="Q1769" s="1"/>
      <c r="R1769" s="21"/>
      <c r="S1769" s="7" t="str">
        <f>Tabela813[[#This Row],[NR]]&amp;" - "&amp;Tabela813[[#This Row],[Especificação]]</f>
        <v>2.4.2.9.50.0.1.00 - Transferências dos Estados e Distrito Federal a Consórcios Públicos - Principal</v>
      </c>
      <c r="T1769" s="7" t="str">
        <f>Tabela813[[#This Row],[NR]]&amp;" - "&amp;Tabela813[[#This Row],[Especificação]]</f>
        <v>2.4.2.9.50.0.1.00 - Transferências dos Estados e Distrito Federal a Consórcios Públicos - Principal</v>
      </c>
      <c r="U1769" s="7" t="str">
        <f>Tabela813[[#This Row],[NR]]&amp; " - "&amp;Tabela813[[#This Row],[Especificação]]</f>
        <v>2.4.2.9.50.0.1.00 - Transferências dos Estados e Distrito Federal a Consórcios Públicos - Principal</v>
      </c>
    </row>
    <row r="1770" spans="1:21" ht="45" x14ac:dyDescent="0.25">
      <c r="A1770" s="84"/>
      <c r="B1770" s="73"/>
      <c r="C1770" s="26" t="s">
        <v>1567</v>
      </c>
      <c r="D1770" s="26" t="s">
        <v>1568</v>
      </c>
      <c r="E1770" s="26" t="s">
        <v>1567</v>
      </c>
      <c r="F1770" s="26" t="s">
        <v>1570</v>
      </c>
      <c r="G1770" s="26" t="s">
        <v>1596</v>
      </c>
      <c r="H1770" s="26" t="s">
        <v>1561</v>
      </c>
      <c r="I1770" s="26" t="s">
        <v>1561</v>
      </c>
      <c r="J1770" s="26" t="s">
        <v>1564</v>
      </c>
      <c r="K1770" s="21" t="str">
        <f>IF(Tabela813[[#This Row],[C]]&lt;&gt;"",IF(Tabela813[[#This Row],[RED]]&lt;&gt;"",(Tabela813[[#This Row],[RED]] &amp; "."),"") &amp; CONCATENATE(Tabela813[[#This Row],[C]],".",Tabela813[[#This Row],[O]],".",Tabela813[[#This Row],[E]],".",Tabela813[[#This Row],[D1]],".",Tabela813[[#This Row],[D2]],".",Tabela813[[#This Row],[D3]],".",Tabela813[[#This Row],[T]],".",Tabela813[[#This Row],[D4]]),"")</f>
        <v>2.4.2.9.51.0.0.00</v>
      </c>
      <c r="L1770" s="27" t="s">
        <v>718</v>
      </c>
      <c r="M1770" s="21" t="str">
        <f t="shared" si="27"/>
        <v>S</v>
      </c>
      <c r="N1770" s="21">
        <f>IF(VALUE(Tabela813[[#This Row],[RED]]) &gt; 0,1,0) + IF(VALUE(J1770)&gt;0,8,IF(VALUE(I1770)&gt;0,7,IF(VALUE(H1770)&gt;0,6,IF(VALUE(G1770)&gt;0,5,IF(VALUE(F1770)&gt;0,4,IF(VALUE(E1770)&gt;0,3,IF(VALUE(D1770)&gt;0,2,1)))))))</f>
        <v>5</v>
      </c>
      <c r="O1770" s="26" t="s">
        <v>55</v>
      </c>
      <c r="P1770" s="1" t="s">
        <v>743</v>
      </c>
      <c r="Q1770" s="1"/>
      <c r="R1770" s="21"/>
      <c r="S1770" s="7" t="str">
        <f>Tabela813[[#This Row],[NR]]&amp;" - "&amp;Tabela813[[#This Row],[Especificação]]</f>
        <v>2.4.2.9.51.0.0.00 - Transferências de Recursos Destinados a Programas de Educação</v>
      </c>
      <c r="T1770" s="7" t="str">
        <f>Tabela813[[#This Row],[NR]]&amp;" - "&amp;Tabela813[[#This Row],[Especificação]]</f>
        <v>2.4.2.9.51.0.0.00 - Transferências de Recursos Destinados a Programas de Educação</v>
      </c>
      <c r="U1770" s="7" t="str">
        <f>Tabela813[[#This Row],[NR]]&amp; " - "&amp;Tabela813[[#This Row],[Especificação]]</f>
        <v>2.4.2.9.51.0.0.00 - Transferências de Recursos Destinados a Programas de Educação</v>
      </c>
    </row>
    <row r="1771" spans="1:21" ht="45" x14ac:dyDescent="0.25">
      <c r="A1771" s="84"/>
      <c r="B1771" s="73"/>
      <c r="C1771" s="26" t="s">
        <v>1567</v>
      </c>
      <c r="D1771" s="26" t="s">
        <v>1568</v>
      </c>
      <c r="E1771" s="26" t="s">
        <v>1567</v>
      </c>
      <c r="F1771" s="26" t="s">
        <v>1570</v>
      </c>
      <c r="G1771" s="26" t="s">
        <v>1596</v>
      </c>
      <c r="H1771" s="26" t="s">
        <v>1561</v>
      </c>
      <c r="I1771" s="26" t="s">
        <v>1558</v>
      </c>
      <c r="J1771" s="26" t="s">
        <v>1564</v>
      </c>
      <c r="K1771" s="21" t="str">
        <f>IF(Tabela813[[#This Row],[C]]&lt;&gt;"",IF(Tabela813[[#This Row],[RED]]&lt;&gt;"",(Tabela813[[#This Row],[RED]] &amp; "."),"") &amp; CONCATENATE(Tabela813[[#This Row],[C]],".",Tabela813[[#This Row],[O]],".",Tabela813[[#This Row],[E]],".",Tabela813[[#This Row],[D1]],".",Tabela813[[#This Row],[D2]],".",Tabela813[[#This Row],[D3]],".",Tabela813[[#This Row],[T]],".",Tabela813[[#This Row],[D4]]),"")</f>
        <v>2.4.2.9.51.0.1.00</v>
      </c>
      <c r="L1771" s="27" t="s">
        <v>1546</v>
      </c>
      <c r="M1771" s="21" t="str">
        <f t="shared" si="27"/>
        <v>S</v>
      </c>
      <c r="N1771" s="21">
        <f>IF(VALUE(Tabela813[[#This Row],[RED]]) &gt; 0,1,0) + IF(VALUE(J1771)&gt;0,8,IF(VALUE(I1771)&gt;0,7,IF(VALUE(H1771)&gt;0,6,IF(VALUE(G1771)&gt;0,5,IF(VALUE(F1771)&gt;0,4,IF(VALUE(E1771)&gt;0,3,IF(VALUE(D1771)&gt;0,2,1)))))))</f>
        <v>7</v>
      </c>
      <c r="O1771" s="26" t="s">
        <v>55</v>
      </c>
      <c r="P1771" s="1" t="s">
        <v>743</v>
      </c>
      <c r="Q1771" s="1"/>
      <c r="R1771" s="21"/>
      <c r="S1771" s="7" t="str">
        <f>Tabela813[[#This Row],[NR]]&amp;" - "&amp;Tabela813[[#This Row],[Especificação]]</f>
        <v>2.4.2.9.51.0.1.00 - Transferências de Recursos Destinados a Programas de Educação - Principal</v>
      </c>
      <c r="T1771" s="7" t="str">
        <f>Tabela813[[#This Row],[NR]]&amp;" - "&amp;Tabela813[[#This Row],[Especificação]]</f>
        <v>2.4.2.9.51.0.1.00 - Transferências de Recursos Destinados a Programas de Educação - Principal</v>
      </c>
      <c r="U1771" s="7" t="str">
        <f>Tabela813[[#This Row],[NR]]&amp; " - "&amp;Tabela813[[#This Row],[Especificação]]</f>
        <v>2.4.2.9.51.0.1.00 - Transferências de Recursos Destinados a Programas de Educação - Principal</v>
      </c>
    </row>
    <row r="1772" spans="1:21" ht="45" x14ac:dyDescent="0.25">
      <c r="A1772" s="84"/>
      <c r="B1772" s="73"/>
      <c r="C1772" s="26" t="s">
        <v>1567</v>
      </c>
      <c r="D1772" s="26" t="s">
        <v>1568</v>
      </c>
      <c r="E1772" s="26" t="s">
        <v>1567</v>
      </c>
      <c r="F1772" s="26" t="s">
        <v>1570</v>
      </c>
      <c r="G1772" s="26" t="s">
        <v>1596</v>
      </c>
      <c r="H1772" s="26" t="s">
        <v>1561</v>
      </c>
      <c r="I1772" s="26" t="s">
        <v>1558</v>
      </c>
      <c r="J1772" s="26" t="s">
        <v>1560</v>
      </c>
      <c r="K1772" s="21" t="str">
        <f>IF(Tabela813[[#This Row],[C]]&lt;&gt;"",IF(Tabela813[[#This Row],[RED]]&lt;&gt;"",(Tabela813[[#This Row],[RED]] &amp; "."),"") &amp; CONCATENATE(Tabela813[[#This Row],[C]],".",Tabela813[[#This Row],[O]],".",Tabela813[[#This Row],[E]],".",Tabela813[[#This Row],[D1]],".",Tabela813[[#This Row],[D2]],".",Tabela813[[#This Row],[D3]],".",Tabela813[[#This Row],[T]],".",Tabela813[[#This Row],[D4]]),"")</f>
        <v>2.4.2.9.51.0.1.01</v>
      </c>
      <c r="L1772" s="27" t="s">
        <v>1546</v>
      </c>
      <c r="M1772" s="21" t="str">
        <f t="shared" si="27"/>
        <v>A</v>
      </c>
      <c r="N1772" s="21">
        <f>IF(VALUE(Tabela813[[#This Row],[RED]]) &gt; 0,1,0) + IF(VALUE(J1772)&gt;0,8,IF(VALUE(I1772)&gt;0,7,IF(VALUE(H1772)&gt;0,6,IF(VALUE(G1772)&gt;0,5,IF(VALUE(F1772)&gt;0,4,IF(VALUE(E1772)&gt;0,3,IF(VALUE(D1772)&gt;0,2,1)))))))</f>
        <v>8</v>
      </c>
      <c r="O1772" s="26" t="s">
        <v>55</v>
      </c>
      <c r="P1772" s="1" t="s">
        <v>743</v>
      </c>
      <c r="Q1772" s="1"/>
      <c r="R1772" s="21" t="s">
        <v>91</v>
      </c>
      <c r="S1772" s="7" t="str">
        <f>Tabela813[[#This Row],[NR]]&amp;" - "&amp;Tabela813[[#This Row],[Especificação]]</f>
        <v>2.4.2.9.51.0.1.01 - Transferências de Recursos Destinados a Programas de Educação - Principal</v>
      </c>
      <c r="T1772" s="7" t="str">
        <f>Tabela813[[#This Row],[NR]]&amp;" - "&amp;Tabela813[[#This Row],[Especificação]]</f>
        <v>2.4.2.9.51.0.1.01 - Transferências de Recursos Destinados a Programas de Educação - Principal</v>
      </c>
      <c r="U1772" s="7" t="str">
        <f>Tabela813[[#This Row],[NR]]&amp; " - "&amp;Tabela813[[#This Row],[Especificação]]</f>
        <v>2.4.2.9.51.0.1.01 - Transferências de Recursos Destinados a Programas de Educação - Principal</v>
      </c>
    </row>
    <row r="1773" spans="1:21" ht="45" x14ac:dyDescent="0.25">
      <c r="A1773" s="84"/>
      <c r="B1773" s="73"/>
      <c r="C1773" s="26" t="s">
        <v>1567</v>
      </c>
      <c r="D1773" s="26" t="s">
        <v>1568</v>
      </c>
      <c r="E1773" s="26" t="s">
        <v>1567</v>
      </c>
      <c r="F1773" s="26" t="s">
        <v>1570</v>
      </c>
      <c r="G1773" s="26" t="s">
        <v>1596</v>
      </c>
      <c r="H1773" s="26" t="s">
        <v>1561</v>
      </c>
      <c r="I1773" s="26" t="s">
        <v>1558</v>
      </c>
      <c r="J1773" s="26" t="s">
        <v>1562</v>
      </c>
      <c r="K1773" s="21" t="str">
        <f>IF(Tabela813[[#This Row],[C]]&lt;&gt;"",IF(Tabela813[[#This Row],[RED]]&lt;&gt;"",(Tabela813[[#This Row],[RED]] &amp; "."),"") &amp; CONCATENATE(Tabela813[[#This Row],[C]],".",Tabela813[[#This Row],[O]],".",Tabela813[[#This Row],[E]],".",Tabela813[[#This Row],[D1]],".",Tabela813[[#This Row],[D2]],".",Tabela813[[#This Row],[D3]],".",Tabela813[[#This Row],[T]],".",Tabela813[[#This Row],[D4]]),"")</f>
        <v>2.4.2.9.51.0.1.02</v>
      </c>
      <c r="L1773" s="27" t="s">
        <v>6774</v>
      </c>
      <c r="M1773" s="21" t="str">
        <f t="shared" si="27"/>
        <v>A</v>
      </c>
      <c r="N1773" s="21">
        <f>IF(VALUE(Tabela813[[#This Row],[RED]]) &gt; 0,1,0) + IF(VALUE(J1773)&gt;0,8,IF(VALUE(I1773)&gt;0,7,IF(VALUE(H1773)&gt;0,6,IF(VALUE(G1773)&gt;0,5,IF(VALUE(F1773)&gt;0,4,IF(VALUE(E1773)&gt;0,3,IF(VALUE(D1773)&gt;0,2,1)))))))</f>
        <v>8</v>
      </c>
      <c r="O1773" s="26" t="s">
        <v>3165</v>
      </c>
      <c r="P1773" s="1" t="s">
        <v>4952</v>
      </c>
      <c r="Q1773" s="1"/>
      <c r="R1773" s="21" t="s">
        <v>91</v>
      </c>
      <c r="S1773" s="7" t="str">
        <f>Tabela813[[#This Row],[NR]]&amp;" - "&amp;Tabela813[[#This Row],[Especificação]]</f>
        <v>2.4.2.9.51.0.1.02 - Transferências de Recursos Destinados a Programas de Educação - Identificação das Transferências dos Estados Decorrentes de Emendas Parlamentares Individuais</v>
      </c>
      <c r="T1773" s="7" t="str">
        <f>Tabela813[[#This Row],[NR]]&amp;" - "&amp;Tabela813[[#This Row],[Especificação]]</f>
        <v>2.4.2.9.51.0.1.02 - Transferências de Recursos Destinados a Programas de Educação - Identificação das Transferências dos Estados Decorrentes de Emendas Parlamentares Individuais</v>
      </c>
      <c r="U1773" s="7" t="str">
        <f>Tabela813[[#This Row],[NR]]&amp; " - "&amp;Tabela813[[#This Row],[Especificação]]</f>
        <v>2.4.2.9.51.0.1.02 - Transferências de Recursos Destinados a Programas de Educação - Identificação das Transferências dos Estados Decorrentes de Emendas Parlamentares Individuais</v>
      </c>
    </row>
    <row r="1774" spans="1:21" ht="45" x14ac:dyDescent="0.25">
      <c r="A1774" s="84"/>
      <c r="B1774" s="73"/>
      <c r="C1774" s="26" t="s">
        <v>1567</v>
      </c>
      <c r="D1774" s="26" t="s">
        <v>1568</v>
      </c>
      <c r="E1774" s="26" t="s">
        <v>1567</v>
      </c>
      <c r="F1774" s="26" t="s">
        <v>1570</v>
      </c>
      <c r="G1774" s="26" t="s">
        <v>1596</v>
      </c>
      <c r="H1774" s="26" t="s">
        <v>1561</v>
      </c>
      <c r="I1774" s="26" t="s">
        <v>1558</v>
      </c>
      <c r="J1774" s="26" t="s">
        <v>1571</v>
      </c>
      <c r="K1774" s="21" t="str">
        <f>IF(Tabela813[[#This Row],[C]]&lt;&gt;"",IF(Tabela813[[#This Row],[RED]]&lt;&gt;"",(Tabela813[[#This Row],[RED]] &amp; "."),"") &amp; CONCATENATE(Tabela813[[#This Row],[C]],".",Tabela813[[#This Row],[O]],".",Tabela813[[#This Row],[E]],".",Tabela813[[#This Row],[D1]],".",Tabela813[[#This Row],[D2]],".",Tabela813[[#This Row],[D3]],".",Tabela813[[#This Row],[T]],".",Tabela813[[#This Row],[D4]]),"")</f>
        <v>2.4.2.9.51.0.1.03</v>
      </c>
      <c r="L1774" s="27" t="s">
        <v>6705</v>
      </c>
      <c r="M1774" s="21" t="str">
        <f t="shared" si="27"/>
        <v>A</v>
      </c>
      <c r="N1774" s="21">
        <f>IF(VALUE(Tabela813[[#This Row],[RED]]) &gt; 0,1,0) + IF(VALUE(J1774)&gt;0,8,IF(VALUE(I1774)&gt;0,7,IF(VALUE(H1774)&gt;0,6,IF(VALUE(G1774)&gt;0,5,IF(VALUE(F1774)&gt;0,4,IF(VALUE(E1774)&gt;0,3,IF(VALUE(D1774)&gt;0,2,1)))))))</f>
        <v>8</v>
      </c>
      <c r="O1774" s="26" t="s">
        <v>3165</v>
      </c>
      <c r="P1774" s="1" t="s">
        <v>4963</v>
      </c>
      <c r="Q1774" s="1"/>
      <c r="R1774" s="21" t="s">
        <v>91</v>
      </c>
      <c r="S1774" s="7" t="str">
        <f>Tabela813[[#This Row],[NR]]&amp;" - "&amp;Tabela813[[#This Row],[Especificação]]</f>
        <v>2.4.2.9.51.0.1.03 - Transferências de Recursos Destinados a Programas de Educação - Identificação das Transferências dos Estados Decorrentes de Emendas Parlamentares de Bancada</v>
      </c>
      <c r="T1774" s="7" t="str">
        <f>Tabela813[[#This Row],[NR]]&amp;" - "&amp;Tabela813[[#This Row],[Especificação]]</f>
        <v>2.4.2.9.51.0.1.03 - Transferências de Recursos Destinados a Programas de Educação - Identificação das Transferências dos Estados Decorrentes de Emendas Parlamentares de Bancada</v>
      </c>
      <c r="U1774" s="7" t="str">
        <f>Tabela813[[#This Row],[NR]]&amp; " - "&amp;Tabela813[[#This Row],[Especificação]]</f>
        <v>2.4.2.9.51.0.1.03 - Transferências de Recursos Destinados a Programas de Educação - Identificação das Transferências dos Estados Decorrentes de Emendas Parlamentares de Bancada</v>
      </c>
    </row>
    <row r="1775" spans="1:21" ht="30" x14ac:dyDescent="0.25">
      <c r="A1775" s="84"/>
      <c r="B1775" s="73"/>
      <c r="C1775" s="26" t="s">
        <v>1567</v>
      </c>
      <c r="D1775" s="26" t="s">
        <v>1568</v>
      </c>
      <c r="E1775" s="26" t="s">
        <v>1567</v>
      </c>
      <c r="F1775" s="26" t="s">
        <v>1570</v>
      </c>
      <c r="G1775" s="26" t="s">
        <v>1574</v>
      </c>
      <c r="H1775" s="26" t="s">
        <v>1561</v>
      </c>
      <c r="I1775" s="26" t="s">
        <v>1561</v>
      </c>
      <c r="J1775" s="26" t="s">
        <v>1564</v>
      </c>
      <c r="K1775" s="21" t="str">
        <f>IF(Tabela813[[#This Row],[C]]&lt;&gt;"",IF(Tabela813[[#This Row],[RED]]&lt;&gt;"",(Tabela813[[#This Row],[RED]] &amp; "."),"") &amp; CONCATENATE(Tabela813[[#This Row],[C]],".",Tabela813[[#This Row],[O]],".",Tabela813[[#This Row],[E]],".",Tabela813[[#This Row],[D1]],".",Tabela813[[#This Row],[D2]],".",Tabela813[[#This Row],[D3]],".",Tabela813[[#This Row],[T]],".",Tabela813[[#This Row],[D4]]),"")</f>
        <v>2.4.2.9.99.0.0.00</v>
      </c>
      <c r="L1775" s="27" t="s">
        <v>756</v>
      </c>
      <c r="M1775" s="21" t="str">
        <f t="shared" si="27"/>
        <v>S</v>
      </c>
      <c r="N1775" s="21">
        <f>IF(VALUE(Tabela813[[#This Row],[RED]]) &gt; 0,1,0) + IF(VALUE(J1775)&gt;0,8,IF(VALUE(I1775)&gt;0,7,IF(VALUE(H1775)&gt;0,6,IF(VALUE(G1775)&gt;0,5,IF(VALUE(F1775)&gt;0,4,IF(VALUE(E1775)&gt;0,3,IF(VALUE(D1775)&gt;0,2,1)))))))</f>
        <v>5</v>
      </c>
      <c r="O1775" s="26" t="s">
        <v>51</v>
      </c>
      <c r="P1775" s="1" t="s">
        <v>759</v>
      </c>
      <c r="Q1775" s="1"/>
      <c r="R1775" s="21"/>
      <c r="S1775" s="7" t="str">
        <f>Tabela813[[#This Row],[NR]]&amp;" - "&amp;Tabela813[[#This Row],[Especificação]]</f>
        <v>2.4.2.9.99.0.0.00 - Outras Transferências de Recursos dos Estados</v>
      </c>
      <c r="T1775" s="7" t="str">
        <f>Tabela813[[#This Row],[NR]]&amp;" - "&amp;Tabela813[[#This Row],[Especificação]]</f>
        <v>2.4.2.9.99.0.0.00 - Outras Transferências de Recursos dos Estados</v>
      </c>
      <c r="U1775" s="7" t="str">
        <f>Tabela813[[#This Row],[NR]]&amp; " - "&amp;Tabela813[[#This Row],[Especificação]]</f>
        <v>2.4.2.9.99.0.0.00 - Outras Transferências de Recursos dos Estados</v>
      </c>
    </row>
    <row r="1776" spans="1:21" ht="30" x14ac:dyDescent="0.25">
      <c r="A1776" s="84"/>
      <c r="B1776" s="73"/>
      <c r="C1776" s="26" t="s">
        <v>1567</v>
      </c>
      <c r="D1776" s="26" t="s">
        <v>1568</v>
      </c>
      <c r="E1776" s="26" t="s">
        <v>1567</v>
      </c>
      <c r="F1776" s="26" t="s">
        <v>1570</v>
      </c>
      <c r="G1776" s="26" t="s">
        <v>1574</v>
      </c>
      <c r="H1776" s="26" t="s">
        <v>1561</v>
      </c>
      <c r="I1776" s="26" t="s">
        <v>1558</v>
      </c>
      <c r="J1776" s="26" t="s">
        <v>1564</v>
      </c>
      <c r="K1776" s="21" t="str">
        <f>IF(Tabela813[[#This Row],[C]]&lt;&gt;"",IF(Tabela813[[#This Row],[RED]]&lt;&gt;"",(Tabela813[[#This Row],[RED]] &amp; "."),"") &amp; CONCATENATE(Tabela813[[#This Row],[C]],".",Tabela813[[#This Row],[O]],".",Tabela813[[#This Row],[E]],".",Tabela813[[#This Row],[D1]],".",Tabela813[[#This Row],[D2]],".",Tabela813[[#This Row],[D3]],".",Tabela813[[#This Row],[T]],".",Tabela813[[#This Row],[D4]]),"")</f>
        <v>2.4.2.9.99.0.1.00</v>
      </c>
      <c r="L1776" s="27" t="s">
        <v>1547</v>
      </c>
      <c r="M1776" s="21" t="str">
        <f t="shared" si="27"/>
        <v>S</v>
      </c>
      <c r="N1776" s="21">
        <f>IF(VALUE(Tabela813[[#This Row],[RED]]) &gt; 0,1,0) + IF(VALUE(J1776)&gt;0,8,IF(VALUE(I1776)&gt;0,7,IF(VALUE(H1776)&gt;0,6,IF(VALUE(G1776)&gt;0,5,IF(VALUE(F1776)&gt;0,4,IF(VALUE(E1776)&gt;0,3,IF(VALUE(D1776)&gt;0,2,1)))))))</f>
        <v>7</v>
      </c>
      <c r="O1776" s="26" t="s">
        <v>51</v>
      </c>
      <c r="P1776" s="1" t="s">
        <v>759</v>
      </c>
      <c r="Q1776" s="1"/>
      <c r="R1776" s="21"/>
      <c r="S1776" s="7" t="str">
        <f>Tabela813[[#This Row],[NR]]&amp;" - "&amp;Tabela813[[#This Row],[Especificação]]</f>
        <v>2.4.2.9.99.0.1.00 - Outras Transferências de Recursos dos Estados - Principal</v>
      </c>
      <c r="T1776" s="7" t="str">
        <f>Tabela813[[#This Row],[NR]]&amp;" - "&amp;Tabela813[[#This Row],[Especificação]]</f>
        <v>2.4.2.9.99.0.1.00 - Outras Transferências de Recursos dos Estados - Principal</v>
      </c>
      <c r="U1776" s="7" t="str">
        <f>Tabela813[[#This Row],[NR]]&amp; " - "&amp;Tabela813[[#This Row],[Especificação]]</f>
        <v>2.4.2.9.99.0.1.00 - Outras Transferências de Recursos dos Estados - Principal</v>
      </c>
    </row>
    <row r="1777" spans="1:21" ht="45" x14ac:dyDescent="0.25">
      <c r="A1777" s="84"/>
      <c r="B1777" s="73"/>
      <c r="C1777" s="26" t="s">
        <v>1567</v>
      </c>
      <c r="D1777" s="26" t="s">
        <v>1568</v>
      </c>
      <c r="E1777" s="26" t="s">
        <v>1567</v>
      </c>
      <c r="F1777" s="26" t="s">
        <v>1570</v>
      </c>
      <c r="G1777" s="26" t="s">
        <v>1574</v>
      </c>
      <c r="H1777" s="26" t="s">
        <v>1561</v>
      </c>
      <c r="I1777" s="26" t="s">
        <v>1558</v>
      </c>
      <c r="J1777" s="26" t="s">
        <v>1560</v>
      </c>
      <c r="K1777" s="21" t="str">
        <f>IF(Tabela813[[#This Row],[C]]&lt;&gt;"",IF(Tabela813[[#This Row],[RED]]&lt;&gt;"",(Tabela813[[#This Row],[RED]] &amp; "."),"") &amp; CONCATENATE(Tabela813[[#This Row],[C]],".",Tabela813[[#This Row],[O]],".",Tabela813[[#This Row],[E]],".",Tabela813[[#This Row],[D1]],".",Tabela813[[#This Row],[D2]],".",Tabela813[[#This Row],[D3]],".",Tabela813[[#This Row],[T]],".",Tabela813[[#This Row],[D4]]),"")</f>
        <v>2.4.2.9.99.0.1.01</v>
      </c>
      <c r="L1777" s="27" t="s">
        <v>6775</v>
      </c>
      <c r="M1777" s="21" t="str">
        <f t="shared" si="27"/>
        <v>A</v>
      </c>
      <c r="N1777" s="21">
        <f>IF(VALUE(Tabela813[[#This Row],[RED]]) &gt; 0,1,0) + IF(VALUE(J1777)&gt;0,8,IF(VALUE(I1777)&gt;0,7,IF(VALUE(H1777)&gt;0,6,IF(VALUE(G1777)&gt;0,5,IF(VALUE(F1777)&gt;0,4,IF(VALUE(E1777)&gt;0,3,IF(VALUE(D1777)&gt;0,2,1)))))))</f>
        <v>8</v>
      </c>
      <c r="O1777" s="26" t="s">
        <v>3165</v>
      </c>
      <c r="P1777" s="1" t="s">
        <v>4703</v>
      </c>
      <c r="Q1777" s="1"/>
      <c r="R1777" s="21"/>
      <c r="S1777" s="7" t="str">
        <f>Tabela813[[#This Row],[NR]]&amp;" - "&amp;Tabela813[[#This Row],[Especificação]]</f>
        <v>2.4.2.9.99.0.1.01 - Outras Transferências de Recursos dos Estados - Transferência Especial Relativas às Emendas Individuais (Art. 166-A, Inciso I, § 1º, da CF)</v>
      </c>
      <c r="T1777" s="7" t="str">
        <f>Tabela813[[#This Row],[NR]]&amp;" - "&amp;Tabela813[[#This Row],[Especificação]]</f>
        <v>2.4.2.9.99.0.1.01 - Outras Transferências de Recursos dos Estados - Transferência Especial Relativas às Emendas Individuais (Art. 166-A, Inciso I, § 1º, da CF)</v>
      </c>
      <c r="U1777" s="7" t="str">
        <f>Tabela813[[#This Row],[NR]]&amp; " - "&amp;Tabela813[[#This Row],[Especificação]]</f>
        <v>2.4.2.9.99.0.1.01 - Outras Transferências de Recursos dos Estados - Transferência Especial Relativas às Emendas Individuais (Art. 166-A, Inciso I, § 1º, da CF)</v>
      </c>
    </row>
    <row r="1778" spans="1:21" ht="30" x14ac:dyDescent="0.25">
      <c r="A1778" s="84"/>
      <c r="B1778" s="73"/>
      <c r="C1778" s="26" t="s">
        <v>1567</v>
      </c>
      <c r="D1778" s="26" t="s">
        <v>1568</v>
      </c>
      <c r="E1778" s="26" t="s">
        <v>1567</v>
      </c>
      <c r="F1778" s="26" t="s">
        <v>1570</v>
      </c>
      <c r="G1778" s="26" t="s">
        <v>1574</v>
      </c>
      <c r="H1778" s="26" t="s">
        <v>1561</v>
      </c>
      <c r="I1778" s="26" t="s">
        <v>1558</v>
      </c>
      <c r="J1778" s="26" t="s">
        <v>1562</v>
      </c>
      <c r="K1778" s="21" t="str">
        <f>IF(Tabela813[[#This Row],[C]]&lt;&gt;"",IF(Tabela813[[#This Row],[RED]]&lt;&gt;"",(Tabela813[[#This Row],[RED]] &amp; "."),"") &amp; CONCATENATE(Tabela813[[#This Row],[C]],".",Tabela813[[#This Row],[O]],".",Tabela813[[#This Row],[E]],".",Tabela813[[#This Row],[D1]],".",Tabela813[[#This Row],[D2]],".",Tabela813[[#This Row],[D3]],".",Tabela813[[#This Row],[T]],".",Tabela813[[#This Row],[D4]]),"")</f>
        <v>2.4.2.9.99.0.1.02</v>
      </c>
      <c r="L1778" s="27" t="s">
        <v>6776</v>
      </c>
      <c r="M1778" s="21" t="str">
        <f t="shared" si="27"/>
        <v>A</v>
      </c>
      <c r="N1778" s="21">
        <f>IF(VALUE(Tabela813[[#This Row],[RED]]) &gt; 0,1,0) + IF(VALUE(J1778)&gt;0,8,IF(VALUE(I1778)&gt;0,7,IF(VALUE(H1778)&gt;0,6,IF(VALUE(G1778)&gt;0,5,IF(VALUE(F1778)&gt;0,4,IF(VALUE(E1778)&gt;0,3,IF(VALUE(D1778)&gt;0,2,1)))))))</f>
        <v>8</v>
      </c>
      <c r="O1778" s="26" t="s">
        <v>3165</v>
      </c>
      <c r="P1778" s="1" t="s">
        <v>4968</v>
      </c>
      <c r="Q1778" s="1"/>
      <c r="R1778" s="21"/>
      <c r="S1778" s="7" t="str">
        <f>Tabela813[[#This Row],[NR]]&amp;" - "&amp;Tabela813[[#This Row],[Especificação]]</f>
        <v>2.4.2.9.99.0.1.02 - Outras Transferências de Recursos dos Estados - Transferências da União Decorrentes de Emendas Parlamentares Individuais</v>
      </c>
      <c r="T1778" s="7" t="str">
        <f>Tabela813[[#This Row],[NR]]&amp;" - "&amp;Tabela813[[#This Row],[Especificação]]</f>
        <v>2.4.2.9.99.0.1.02 - Outras Transferências de Recursos dos Estados - Transferências da União Decorrentes de Emendas Parlamentares Individuais</v>
      </c>
      <c r="U1778" s="7" t="str">
        <f>Tabela813[[#This Row],[NR]]&amp; " - "&amp;Tabela813[[#This Row],[Especificação]]</f>
        <v>2.4.2.9.99.0.1.02 - Outras Transferências de Recursos dos Estados - Transferências da União Decorrentes de Emendas Parlamentares Individuais</v>
      </c>
    </row>
    <row r="1779" spans="1:21" ht="30" x14ac:dyDescent="0.25">
      <c r="A1779" s="84"/>
      <c r="B1779" s="73"/>
      <c r="C1779" s="26" t="s">
        <v>1567</v>
      </c>
      <c r="D1779" s="26" t="s">
        <v>1568</v>
      </c>
      <c r="E1779" s="26" t="s">
        <v>1567</v>
      </c>
      <c r="F1779" s="26" t="s">
        <v>1570</v>
      </c>
      <c r="G1779" s="26" t="s">
        <v>1574</v>
      </c>
      <c r="H1779" s="26" t="s">
        <v>1561</v>
      </c>
      <c r="I1779" s="26" t="s">
        <v>1558</v>
      </c>
      <c r="J1779" s="26" t="s">
        <v>1571</v>
      </c>
      <c r="K1779" s="21" t="str">
        <f>IF(Tabela813[[#This Row],[C]]&lt;&gt;"",IF(Tabela813[[#This Row],[RED]]&lt;&gt;"",(Tabela813[[#This Row],[RED]] &amp; "."),"") &amp; CONCATENATE(Tabela813[[#This Row],[C]],".",Tabela813[[#This Row],[O]],".",Tabela813[[#This Row],[E]],".",Tabela813[[#This Row],[D1]],".",Tabela813[[#This Row],[D2]],".",Tabela813[[#This Row],[D3]],".",Tabela813[[#This Row],[T]],".",Tabela813[[#This Row],[D4]]),"")</f>
        <v>2.4.2.9.99.0.1.03</v>
      </c>
      <c r="L1779" s="27" t="s">
        <v>3992</v>
      </c>
      <c r="M1779" s="21" t="str">
        <f t="shared" si="27"/>
        <v>A</v>
      </c>
      <c r="N1779" s="21">
        <f>IF(VALUE(Tabela813[[#This Row],[RED]]) &gt; 0,1,0) + IF(VALUE(J1779)&gt;0,8,IF(VALUE(I1779)&gt;0,7,IF(VALUE(H1779)&gt;0,6,IF(VALUE(G1779)&gt;0,5,IF(VALUE(F1779)&gt;0,4,IF(VALUE(E1779)&gt;0,3,IF(VALUE(D1779)&gt;0,2,1)))))))</f>
        <v>8</v>
      </c>
      <c r="O1779" s="26" t="s">
        <v>3165</v>
      </c>
      <c r="P1779" s="1" t="s">
        <v>4969</v>
      </c>
      <c r="Q1779" s="1"/>
      <c r="R1779" s="21"/>
      <c r="S1779" s="7" t="str">
        <f>Tabela813[[#This Row],[NR]]&amp;" - "&amp;Tabela813[[#This Row],[Especificação]]</f>
        <v>2.4.2.9.99.0.1.03 - Outras Transferências de Recursos dos Estados - Transferências dos Estados Decorrentes de Emendas Parlamentares de Bancada</v>
      </c>
      <c r="T1779" s="7" t="str">
        <f>Tabela813[[#This Row],[NR]]&amp;" - "&amp;Tabela813[[#This Row],[Especificação]]</f>
        <v>2.4.2.9.99.0.1.03 - Outras Transferências de Recursos dos Estados - Transferências dos Estados Decorrentes de Emendas Parlamentares de Bancada</v>
      </c>
      <c r="U1779" s="7" t="str">
        <f>Tabela813[[#This Row],[NR]]&amp; " - "&amp;Tabela813[[#This Row],[Especificação]]</f>
        <v>2.4.2.9.99.0.1.03 - Outras Transferências de Recursos dos Estados - Transferências dos Estados Decorrentes de Emendas Parlamentares de Bancada</v>
      </c>
    </row>
    <row r="1780" spans="1:21" ht="30" x14ac:dyDescent="0.25">
      <c r="A1780" s="84"/>
      <c r="B1780" s="73"/>
      <c r="C1780" s="26" t="s">
        <v>1567</v>
      </c>
      <c r="D1780" s="26" t="s">
        <v>1568</v>
      </c>
      <c r="E1780" s="26" t="s">
        <v>1567</v>
      </c>
      <c r="F1780" s="26" t="s">
        <v>1570</v>
      </c>
      <c r="G1780" s="26" t="s">
        <v>1574</v>
      </c>
      <c r="H1780" s="26" t="s">
        <v>1561</v>
      </c>
      <c r="I1780" s="26" t="s">
        <v>1558</v>
      </c>
      <c r="J1780" s="26" t="s">
        <v>1574</v>
      </c>
      <c r="K1780" s="21" t="str">
        <f>IF(Tabela813[[#This Row],[C]]&lt;&gt;"",IF(Tabela813[[#This Row],[RED]]&lt;&gt;"",(Tabela813[[#This Row],[RED]] &amp; "."),"") &amp; CONCATENATE(Tabela813[[#This Row],[C]],".",Tabela813[[#This Row],[O]],".",Tabela813[[#This Row],[E]],".",Tabela813[[#This Row],[D1]],".",Tabela813[[#This Row],[D2]],".",Tabela813[[#This Row],[D3]],".",Tabela813[[#This Row],[T]],".",Tabela813[[#This Row],[D4]]),"")</f>
        <v>2.4.2.9.99.0.1.99</v>
      </c>
      <c r="L1780" s="27" t="s">
        <v>1547</v>
      </c>
      <c r="M1780" s="21" t="str">
        <f t="shared" si="27"/>
        <v>A</v>
      </c>
      <c r="N1780" s="21">
        <f>IF(VALUE(Tabela813[[#This Row],[RED]]) &gt; 0,1,0) + IF(VALUE(J1780)&gt;0,8,IF(VALUE(I1780)&gt;0,7,IF(VALUE(H1780)&gt;0,6,IF(VALUE(G1780)&gt;0,5,IF(VALUE(F1780)&gt;0,4,IF(VALUE(E1780)&gt;0,3,IF(VALUE(D1780)&gt;0,2,1)))))))</f>
        <v>8</v>
      </c>
      <c r="O1780" s="26" t="s">
        <v>3165</v>
      </c>
      <c r="P1780" s="1" t="s">
        <v>759</v>
      </c>
      <c r="Q1780" s="1"/>
      <c r="R1780" s="21"/>
      <c r="S1780" s="7" t="str">
        <f>Tabela813[[#This Row],[NR]]&amp;" - "&amp;Tabela813[[#This Row],[Especificação]]</f>
        <v>2.4.2.9.99.0.1.99 - Outras Transferências de Recursos dos Estados - Principal</v>
      </c>
      <c r="T1780" s="7" t="str">
        <f>Tabela813[[#This Row],[NR]]&amp;" - "&amp;Tabela813[[#This Row],[Especificação]]</f>
        <v>2.4.2.9.99.0.1.99 - Outras Transferências de Recursos dos Estados - Principal</v>
      </c>
      <c r="U1780" s="7" t="str">
        <f>Tabela813[[#This Row],[NR]]&amp; " - "&amp;Tabela813[[#This Row],[Especificação]]</f>
        <v>2.4.2.9.99.0.1.99 - Outras Transferências de Recursos dos Estados - Principal</v>
      </c>
    </row>
    <row r="1781" spans="1:21" ht="45" x14ac:dyDescent="0.25">
      <c r="A1781" s="84"/>
      <c r="B1781" s="73"/>
      <c r="C1781" s="26" t="s">
        <v>1567</v>
      </c>
      <c r="D1781" s="26" t="s">
        <v>1568</v>
      </c>
      <c r="E1781" s="26" t="s">
        <v>1559</v>
      </c>
      <c r="F1781" s="26" t="s">
        <v>1561</v>
      </c>
      <c r="G1781" s="26" t="s">
        <v>1564</v>
      </c>
      <c r="H1781" s="26" t="s">
        <v>1561</v>
      </c>
      <c r="I1781" s="26" t="s">
        <v>1561</v>
      </c>
      <c r="J1781" s="26" t="s">
        <v>1564</v>
      </c>
      <c r="K1781" s="21" t="str">
        <f>IF(Tabela813[[#This Row],[C]]&lt;&gt;"",IF(Tabela813[[#This Row],[RED]]&lt;&gt;"",(Tabela813[[#This Row],[RED]] &amp; "."),"") &amp; CONCATENATE(Tabela813[[#This Row],[C]],".",Tabela813[[#This Row],[O]],".",Tabela813[[#This Row],[E]],".",Tabela813[[#This Row],[D1]],".",Tabela813[[#This Row],[D2]],".",Tabela813[[#This Row],[D3]],".",Tabela813[[#This Row],[T]],".",Tabela813[[#This Row],[D4]]),"")</f>
        <v>2.4.3.0.00.0.0.00</v>
      </c>
      <c r="L1781" s="27" t="s">
        <v>3896</v>
      </c>
      <c r="M1781" s="21" t="str">
        <f t="shared" si="27"/>
        <v>S</v>
      </c>
      <c r="N1781" s="21">
        <f>IF(VALUE(Tabela813[[#This Row],[RED]]) &gt; 0,1,0) + IF(VALUE(J1781)&gt;0,8,IF(VALUE(I1781)&gt;0,7,IF(VALUE(H1781)&gt;0,6,IF(VALUE(G1781)&gt;0,5,IF(VALUE(F1781)&gt;0,4,IF(VALUE(E1781)&gt;0,3,IF(VALUE(D1781)&gt;0,2,1)))))))</f>
        <v>3</v>
      </c>
      <c r="O1781" s="26" t="s">
        <v>45</v>
      </c>
      <c r="P1781" s="1" t="s">
        <v>760</v>
      </c>
      <c r="Q1781" s="1"/>
      <c r="R1781" s="21"/>
      <c r="S1781" s="7" t="str">
        <f>Tabela813[[#This Row],[NR]]&amp;" - "&amp;Tabela813[[#This Row],[Especificação]]</f>
        <v>2.4.3.0.00.0.0.00 - Transferências dos Municípios e de Suas Entidades</v>
      </c>
      <c r="T1781" s="7" t="str">
        <f>Tabela813[[#This Row],[NR]]&amp;" - "&amp;Tabela813[[#This Row],[Especificação]]</f>
        <v>2.4.3.0.00.0.0.00 - Transferências dos Municípios e de Suas Entidades</v>
      </c>
      <c r="U1781" s="7" t="str">
        <f>Tabela813[[#This Row],[NR]]&amp; " - "&amp;Tabela813[[#This Row],[Especificação]]</f>
        <v>2.4.3.0.00.0.0.00 - Transferências dos Municípios e de Suas Entidades</v>
      </c>
    </row>
    <row r="1782" spans="1:21" x14ac:dyDescent="0.25">
      <c r="A1782" s="7"/>
      <c r="B1782" s="73"/>
      <c r="C1782" s="26" t="s">
        <v>1567</v>
      </c>
      <c r="D1782" s="26" t="s">
        <v>1568</v>
      </c>
      <c r="E1782" s="26" t="s">
        <v>1559</v>
      </c>
      <c r="F1782" s="26" t="s">
        <v>1558</v>
      </c>
      <c r="G1782" s="26" t="s">
        <v>1564</v>
      </c>
      <c r="H1782" s="26" t="s">
        <v>1561</v>
      </c>
      <c r="I1782" s="26" t="s">
        <v>1561</v>
      </c>
      <c r="J1782" s="26" t="s">
        <v>1564</v>
      </c>
      <c r="K1782" s="21" t="str">
        <f>IF(Tabela813[[#This Row],[C]]&lt;&gt;"",IF(Tabela813[[#This Row],[RED]]&lt;&gt;"",(Tabela813[[#This Row],[RED]] &amp; "."),"") &amp; CONCATENATE(Tabela813[[#This Row],[C]],".",Tabela813[[#This Row],[O]],".",Tabela813[[#This Row],[E]],".",Tabela813[[#This Row],[D1]],".",Tabela813[[#This Row],[D2]],".",Tabela813[[#This Row],[D3]],".",Tabela813[[#This Row],[T]],".",Tabela813[[#This Row],[D4]]),"")</f>
        <v>2.4.3.1.00.0.0.00</v>
      </c>
      <c r="L1782" s="27" t="s">
        <v>6777</v>
      </c>
      <c r="M1782" s="21" t="str">
        <f t="shared" si="27"/>
        <v>S</v>
      </c>
      <c r="N1782" s="21">
        <f>IF(VALUE(Tabela813[[#This Row],[RED]]) &gt; 0,1,0) + IF(VALUE(J1782)&gt;0,8,IF(VALUE(I1782)&gt;0,7,IF(VALUE(H1782)&gt;0,6,IF(VALUE(G1782)&gt;0,5,IF(VALUE(F1782)&gt;0,4,IF(VALUE(E1782)&gt;0,3,IF(VALUE(D1782)&gt;0,2,1)))))))</f>
        <v>4</v>
      </c>
      <c r="O1782" s="26" t="s">
        <v>45</v>
      </c>
      <c r="P1782" s="1" t="s">
        <v>3147</v>
      </c>
      <c r="Q1782" s="1"/>
      <c r="R1782" s="21"/>
      <c r="S1782" s="7" t="str">
        <f>Tabela813[[#This Row],[NR]]&amp;" - "&amp;Tabela813[[#This Row],[Especificação]]</f>
        <v>2.4.3.1.00.0.0.00 - Transferências de Recursos do Sistema Único de Saúde - SUS dos Municípios</v>
      </c>
      <c r="T1782" s="7" t="str">
        <f>Tabela813[[#This Row],[NR]]&amp;" - "&amp;Tabela813[[#This Row],[Especificação]]</f>
        <v>2.4.3.1.00.0.0.00 - Transferências de Recursos do Sistema Único de Saúde - SUS dos Municípios</v>
      </c>
      <c r="U1782" s="7" t="str">
        <f>Tabela813[[#This Row],[NR]]&amp; " - "&amp;Tabela813[[#This Row],[Especificação]]</f>
        <v>2.4.3.1.00.0.0.00 - Transferências de Recursos do Sistema Único de Saúde - SUS dos Municípios</v>
      </c>
    </row>
    <row r="1783" spans="1:21" x14ac:dyDescent="0.25">
      <c r="A1783" s="84"/>
      <c r="B1783" s="73"/>
      <c r="C1783" s="26" t="s">
        <v>1567</v>
      </c>
      <c r="D1783" s="26" t="s">
        <v>1568</v>
      </c>
      <c r="E1783" s="26" t="s">
        <v>1559</v>
      </c>
      <c r="F1783" s="26" t="s">
        <v>1558</v>
      </c>
      <c r="G1783" s="26" t="s">
        <v>1591</v>
      </c>
      <c r="H1783" s="26" t="s">
        <v>1561</v>
      </c>
      <c r="I1783" s="26" t="s">
        <v>1561</v>
      </c>
      <c r="J1783" s="26" t="s">
        <v>1564</v>
      </c>
      <c r="K1783" s="21" t="str">
        <f>IF(Tabela813[[#This Row],[C]]&lt;&gt;"",IF(Tabela813[[#This Row],[RED]]&lt;&gt;"",(Tabela813[[#This Row],[RED]] &amp; "."),"") &amp; CONCATENATE(Tabela813[[#This Row],[C]],".",Tabela813[[#This Row],[O]],".",Tabela813[[#This Row],[E]],".",Tabela813[[#This Row],[D1]],".",Tabela813[[#This Row],[D2]],".",Tabela813[[#This Row],[D3]],".",Tabela813[[#This Row],[T]],".",Tabela813[[#This Row],[D4]]),"")</f>
        <v>2.4.3.1.50.0.0.00</v>
      </c>
      <c r="L1783" s="27" t="s">
        <v>6777</v>
      </c>
      <c r="M1783" s="21" t="str">
        <f t="shared" si="27"/>
        <v>S</v>
      </c>
      <c r="N1783" s="21">
        <f>IF(VALUE(Tabela813[[#This Row],[RED]]) &gt; 0,1,0) + IF(VALUE(J1783)&gt;0,8,IF(VALUE(I1783)&gt;0,7,IF(VALUE(H1783)&gt;0,6,IF(VALUE(G1783)&gt;0,5,IF(VALUE(F1783)&gt;0,4,IF(VALUE(E1783)&gt;0,3,IF(VALUE(D1783)&gt;0,2,1)))))))</f>
        <v>5</v>
      </c>
      <c r="O1783" s="26" t="s">
        <v>55</v>
      </c>
      <c r="P1783" s="1" t="s">
        <v>3148</v>
      </c>
      <c r="Q1783" s="1"/>
      <c r="R1783" s="21"/>
      <c r="S1783" s="7" t="str">
        <f>Tabela813[[#This Row],[NR]]&amp;" - "&amp;Tabela813[[#This Row],[Especificação]]</f>
        <v>2.4.3.1.50.0.0.00 - Transferências de Recursos do Sistema Único de Saúde - SUS dos Municípios</v>
      </c>
      <c r="T1783" s="7" t="str">
        <f>Tabela813[[#This Row],[NR]]&amp;" - "&amp;Tabela813[[#This Row],[Especificação]]</f>
        <v>2.4.3.1.50.0.0.00 - Transferências de Recursos do Sistema Único de Saúde - SUS dos Municípios</v>
      </c>
      <c r="U1783" s="7" t="str">
        <f>Tabela813[[#This Row],[NR]]&amp; " - "&amp;Tabela813[[#This Row],[Especificação]]</f>
        <v>2.4.3.1.50.0.0.00 - Transferências de Recursos do Sistema Único de Saúde - SUS dos Municípios</v>
      </c>
    </row>
    <row r="1784" spans="1:21" ht="30" x14ac:dyDescent="0.25">
      <c r="A1784" s="84"/>
      <c r="B1784" s="73"/>
      <c r="C1784" s="26" t="s">
        <v>1567</v>
      </c>
      <c r="D1784" s="26" t="s">
        <v>1568</v>
      </c>
      <c r="E1784" s="26" t="s">
        <v>1559</v>
      </c>
      <c r="F1784" s="26" t="s">
        <v>1558</v>
      </c>
      <c r="G1784" s="26" t="s">
        <v>1591</v>
      </c>
      <c r="H1784" s="26" t="s">
        <v>1561</v>
      </c>
      <c r="I1784" s="26" t="s">
        <v>1558</v>
      </c>
      <c r="J1784" s="26" t="s">
        <v>1564</v>
      </c>
      <c r="K1784" s="21" t="str">
        <f>IF(Tabela813[[#This Row],[C]]&lt;&gt;"",IF(Tabela813[[#This Row],[RED]]&lt;&gt;"",(Tabela813[[#This Row],[RED]] &amp; "."),"") &amp; CONCATENATE(Tabela813[[#This Row],[C]],".",Tabela813[[#This Row],[O]],".",Tabela813[[#This Row],[E]],".",Tabela813[[#This Row],[D1]],".",Tabela813[[#This Row],[D2]],".",Tabela813[[#This Row],[D3]],".",Tabela813[[#This Row],[T]],".",Tabela813[[#This Row],[D4]]),"")</f>
        <v>2.4.3.1.50.0.1.00</v>
      </c>
      <c r="L1784" s="1" t="s">
        <v>6778</v>
      </c>
      <c r="M1784" s="21" t="str">
        <f t="shared" si="27"/>
        <v>A</v>
      </c>
      <c r="N1784" s="21">
        <f>IF(VALUE(Tabela813[[#This Row],[RED]]) &gt; 0,1,0) + IF(VALUE(J1784)&gt;0,8,IF(VALUE(I1784)&gt;0,7,IF(VALUE(H1784)&gt;0,6,IF(VALUE(G1784)&gt;0,5,IF(VALUE(F1784)&gt;0,4,IF(VALUE(E1784)&gt;0,3,IF(VALUE(D1784)&gt;0,2,1)))))))</f>
        <v>7</v>
      </c>
      <c r="O1784" s="26" t="s">
        <v>55</v>
      </c>
      <c r="P1784" s="1" t="s">
        <v>3148</v>
      </c>
      <c r="Q1784" s="1"/>
      <c r="R1784" s="21"/>
      <c r="S1784" s="7" t="str">
        <f>Tabela813[[#This Row],[NR]]&amp;" - "&amp;Tabela813[[#This Row],[Especificação]]</f>
        <v>2.4.3.1.50.0.1.00 - Transferências de Recursos do Sistema Único de Saúde - SUS dos Municípios - Principal</v>
      </c>
      <c r="T1784" s="7" t="str">
        <f>Tabela813[[#This Row],[NR]]&amp;" - "&amp;Tabela813[[#This Row],[Especificação]]</f>
        <v>2.4.3.1.50.0.1.00 - Transferências de Recursos do Sistema Único de Saúde - SUS dos Municípios - Principal</v>
      </c>
      <c r="U1784" s="7" t="str">
        <f>Tabela813[[#This Row],[NR]]&amp; " - "&amp;Tabela813[[#This Row],[Especificação]]</f>
        <v>2.4.3.1.50.0.1.00 - Transferências de Recursos do Sistema Único de Saúde - SUS dos Municípios - Principal</v>
      </c>
    </row>
    <row r="1785" spans="1:21" ht="45" x14ac:dyDescent="0.25">
      <c r="A1785" s="84"/>
      <c r="B1785" s="73"/>
      <c r="C1785" s="26" t="s">
        <v>1567</v>
      </c>
      <c r="D1785" s="26" t="s">
        <v>1568</v>
      </c>
      <c r="E1785" s="26" t="s">
        <v>1559</v>
      </c>
      <c r="F1785" s="26" t="s">
        <v>1567</v>
      </c>
      <c r="G1785" s="26" t="s">
        <v>1564</v>
      </c>
      <c r="H1785" s="26" t="s">
        <v>1561</v>
      </c>
      <c r="I1785" s="26" t="s">
        <v>1561</v>
      </c>
      <c r="J1785" s="26" t="s">
        <v>1564</v>
      </c>
      <c r="K1785" s="21" t="str">
        <f>IF(Tabela813[[#This Row],[C]]&lt;&gt;"",IF(Tabela813[[#This Row],[RED]]&lt;&gt;"",(Tabela813[[#This Row],[RED]] &amp; "."),"") &amp; CONCATENATE(Tabela813[[#This Row],[C]],".",Tabela813[[#This Row],[O]],".",Tabela813[[#This Row],[E]],".",Tabela813[[#This Row],[D1]],".",Tabela813[[#This Row],[D2]],".",Tabela813[[#This Row],[D3]],".",Tabela813[[#This Row],[T]],".",Tabela813[[#This Row],[D4]]),"")</f>
        <v>2.4.3.2.00.0.0.00</v>
      </c>
      <c r="L1785" s="1" t="s">
        <v>466</v>
      </c>
      <c r="M1785" s="21" t="str">
        <f t="shared" si="27"/>
        <v>S</v>
      </c>
      <c r="N1785" s="21">
        <f>IF(VALUE(Tabela813[[#This Row],[RED]]) &gt; 0,1,0) + IF(VALUE(J1785)&gt;0,8,IF(VALUE(I1785)&gt;0,7,IF(VALUE(H1785)&gt;0,6,IF(VALUE(G1785)&gt;0,5,IF(VALUE(F1785)&gt;0,4,IF(VALUE(E1785)&gt;0,3,IF(VALUE(D1785)&gt;0,2,1)))))))</f>
        <v>4</v>
      </c>
      <c r="O1785" s="26" t="s">
        <v>45</v>
      </c>
      <c r="P1785" s="1" t="s">
        <v>763</v>
      </c>
      <c r="Q1785" s="1"/>
      <c r="R1785" s="21"/>
      <c r="S1785" s="7" t="str">
        <f>Tabela813[[#This Row],[NR]]&amp;" - "&amp;Tabela813[[#This Row],[Especificação]]</f>
        <v>2.4.3.2.00.0.0.00 - Transferências de Convênios dos Municípios e de Suas Entidades</v>
      </c>
      <c r="T1785" s="7" t="str">
        <f>Tabela813[[#This Row],[NR]]&amp;" - "&amp;Tabela813[[#This Row],[Especificação]]</f>
        <v>2.4.3.2.00.0.0.00 - Transferências de Convênios dos Municípios e de Suas Entidades</v>
      </c>
      <c r="U1785" s="7" t="str">
        <f>Tabela813[[#This Row],[NR]]&amp; " - "&amp;Tabela813[[#This Row],[Especificação]]</f>
        <v>2.4.3.2.00.0.0.00 - Transferências de Convênios dos Municípios e de Suas Entidades</v>
      </c>
    </row>
    <row r="1786" spans="1:21" ht="30" x14ac:dyDescent="0.25">
      <c r="A1786" s="84"/>
      <c r="B1786" s="73"/>
      <c r="C1786" s="26" t="s">
        <v>1567</v>
      </c>
      <c r="D1786" s="26" t="s">
        <v>1568</v>
      </c>
      <c r="E1786" s="26" t="s">
        <v>1559</v>
      </c>
      <c r="F1786" s="26" t="s">
        <v>1567</v>
      </c>
      <c r="G1786" s="26" t="s">
        <v>1591</v>
      </c>
      <c r="H1786" s="26" t="s">
        <v>1561</v>
      </c>
      <c r="I1786" s="26" t="s">
        <v>1561</v>
      </c>
      <c r="J1786" s="26" t="s">
        <v>1564</v>
      </c>
      <c r="K1786" s="21" t="str">
        <f>IF(Tabela813[[#This Row],[C]]&lt;&gt;"",IF(Tabela813[[#This Row],[RED]]&lt;&gt;"",(Tabela813[[#This Row],[RED]] &amp; "."),"") &amp; CONCATENATE(Tabela813[[#This Row],[C]],".",Tabela813[[#This Row],[O]],".",Tabela813[[#This Row],[E]],".",Tabela813[[#This Row],[D1]],".",Tabela813[[#This Row],[D2]],".",Tabela813[[#This Row],[D3]],".",Tabela813[[#This Row],[T]],".",Tabela813[[#This Row],[D4]]),"")</f>
        <v>2.4.3.2.50.0.0.00</v>
      </c>
      <c r="L1786" s="27" t="s">
        <v>3993</v>
      </c>
      <c r="M1786" s="21" t="str">
        <f t="shared" si="27"/>
        <v>S</v>
      </c>
      <c r="N1786" s="21">
        <f>IF(VALUE(Tabela813[[#This Row],[RED]]) &gt; 0,1,0) + IF(VALUE(J1786)&gt;0,8,IF(VALUE(I1786)&gt;0,7,IF(VALUE(H1786)&gt;0,6,IF(VALUE(G1786)&gt;0,5,IF(VALUE(F1786)&gt;0,4,IF(VALUE(E1786)&gt;0,3,IF(VALUE(D1786)&gt;0,2,1)))))))</f>
        <v>5</v>
      </c>
      <c r="O1786" s="26" t="s">
        <v>55</v>
      </c>
      <c r="P1786" s="1" t="s">
        <v>765</v>
      </c>
      <c r="Q1786" s="1"/>
      <c r="R1786" s="21"/>
      <c r="S1786" s="7" t="str">
        <f>Tabela813[[#This Row],[NR]]&amp;" - "&amp;Tabela813[[#This Row],[Especificação]]</f>
        <v>2.4.3.2.50.0.0.00 - Transferências de Convênios dos Municípios Destinados a Programas de Saúde</v>
      </c>
      <c r="T1786" s="7" t="str">
        <f>Tabela813[[#This Row],[NR]]&amp;" - "&amp;Tabela813[[#This Row],[Especificação]]</f>
        <v>2.4.3.2.50.0.0.00 - Transferências de Convênios dos Municípios Destinados a Programas de Saúde</v>
      </c>
      <c r="U1786" s="7" t="str">
        <f>Tabela813[[#This Row],[NR]]&amp; " - "&amp;Tabela813[[#This Row],[Especificação]]</f>
        <v>2.4.3.2.50.0.0.00 - Transferências de Convênios dos Municípios Destinados a Programas de Saúde</v>
      </c>
    </row>
    <row r="1787" spans="1:21" ht="30" x14ac:dyDescent="0.25">
      <c r="A1787" s="84"/>
      <c r="B1787" s="73"/>
      <c r="C1787" s="26" t="s">
        <v>1567</v>
      </c>
      <c r="D1787" s="26" t="s">
        <v>1568</v>
      </c>
      <c r="E1787" s="26" t="s">
        <v>1559</v>
      </c>
      <c r="F1787" s="26" t="s">
        <v>1567</v>
      </c>
      <c r="G1787" s="26" t="s">
        <v>1591</v>
      </c>
      <c r="H1787" s="26" t="s">
        <v>1561</v>
      </c>
      <c r="I1787" s="26" t="s">
        <v>1558</v>
      </c>
      <c r="J1787" s="26" t="s">
        <v>1564</v>
      </c>
      <c r="K1787" s="21" t="str">
        <f>IF(Tabela813[[#This Row],[C]]&lt;&gt;"",IF(Tabela813[[#This Row],[RED]]&lt;&gt;"",(Tabela813[[#This Row],[RED]] &amp; "."),"") &amp; CONCATENATE(Tabela813[[#This Row],[C]],".",Tabela813[[#This Row],[O]],".",Tabela813[[#This Row],[E]],".",Tabela813[[#This Row],[D1]],".",Tabela813[[#This Row],[D2]],".",Tabela813[[#This Row],[D3]],".",Tabela813[[#This Row],[T]],".",Tabela813[[#This Row],[D4]]),"")</f>
        <v>2.4.3.2.50.0.1.00</v>
      </c>
      <c r="L1787" s="27" t="s">
        <v>3994</v>
      </c>
      <c r="M1787" s="21" t="str">
        <f t="shared" si="27"/>
        <v>A</v>
      </c>
      <c r="N1787" s="21">
        <f>IF(VALUE(Tabela813[[#This Row],[RED]]) &gt; 0,1,0) + IF(VALUE(J1787)&gt;0,8,IF(VALUE(I1787)&gt;0,7,IF(VALUE(H1787)&gt;0,6,IF(VALUE(G1787)&gt;0,5,IF(VALUE(F1787)&gt;0,4,IF(VALUE(E1787)&gt;0,3,IF(VALUE(D1787)&gt;0,2,1)))))))</f>
        <v>7</v>
      </c>
      <c r="O1787" s="26" t="s">
        <v>55</v>
      </c>
      <c r="P1787" s="1" t="s">
        <v>765</v>
      </c>
      <c r="Q1787" s="1"/>
      <c r="R1787" s="21"/>
      <c r="S1787" s="7" t="str">
        <f>Tabela813[[#This Row],[NR]]&amp;" - "&amp;Tabela813[[#This Row],[Especificação]]</f>
        <v>2.4.3.2.50.0.1.00 - Transferências de Convênios dos Municípios Destinados a Programas de Saúde - Principal</v>
      </c>
      <c r="T1787" s="7" t="str">
        <f>Tabela813[[#This Row],[NR]]&amp;" - "&amp;Tabela813[[#This Row],[Especificação]]</f>
        <v>2.4.3.2.50.0.1.00 - Transferências de Convênios dos Municípios Destinados a Programas de Saúde - Principal</v>
      </c>
      <c r="U1787" s="7" t="str">
        <f>Tabela813[[#This Row],[NR]]&amp; " - "&amp;Tabela813[[#This Row],[Especificação]]</f>
        <v>2.4.3.2.50.0.1.00 - Transferências de Convênios dos Municípios Destinados a Programas de Saúde - Principal</v>
      </c>
    </row>
    <row r="1788" spans="1:21" ht="45" x14ac:dyDescent="0.25">
      <c r="A1788" s="84"/>
      <c r="B1788" s="73"/>
      <c r="C1788" s="26" t="s">
        <v>1567</v>
      </c>
      <c r="D1788" s="26" t="s">
        <v>1568</v>
      </c>
      <c r="E1788" s="26" t="s">
        <v>1559</v>
      </c>
      <c r="F1788" s="26" t="s">
        <v>1567</v>
      </c>
      <c r="G1788" s="26" t="s">
        <v>1596</v>
      </c>
      <c r="H1788" s="26" t="s">
        <v>1561</v>
      </c>
      <c r="I1788" s="26" t="s">
        <v>1561</v>
      </c>
      <c r="J1788" s="26" t="s">
        <v>1564</v>
      </c>
      <c r="K1788" s="21" t="str">
        <f>IF(Tabela813[[#This Row],[C]]&lt;&gt;"",IF(Tabela813[[#This Row],[RED]]&lt;&gt;"",(Tabela813[[#This Row],[RED]] &amp; "."),"") &amp; CONCATENATE(Tabela813[[#This Row],[C]],".",Tabela813[[#This Row],[O]],".",Tabela813[[#This Row],[E]],".",Tabela813[[#This Row],[D1]],".",Tabela813[[#This Row],[D2]],".",Tabela813[[#This Row],[D3]],".",Tabela813[[#This Row],[T]],".",Tabela813[[#This Row],[D4]]),"")</f>
        <v>2.4.3.2.51.0.0.00</v>
      </c>
      <c r="L1788" s="27" t="s">
        <v>3898</v>
      </c>
      <c r="M1788" s="21" t="str">
        <f t="shared" si="27"/>
        <v>S</v>
      </c>
      <c r="N1788" s="21">
        <f>IF(VALUE(Tabela813[[#This Row],[RED]]) &gt; 0,1,0) + IF(VALUE(J1788)&gt;0,8,IF(VALUE(I1788)&gt;0,7,IF(VALUE(H1788)&gt;0,6,IF(VALUE(G1788)&gt;0,5,IF(VALUE(F1788)&gt;0,4,IF(VALUE(E1788)&gt;0,3,IF(VALUE(D1788)&gt;0,2,1)))))))</f>
        <v>5</v>
      </c>
      <c r="O1788" s="26" t="s">
        <v>55</v>
      </c>
      <c r="P1788" s="1" t="s">
        <v>766</v>
      </c>
      <c r="Q1788" s="1"/>
      <c r="R1788" s="21"/>
      <c r="S1788" s="7" t="str">
        <f>Tabela813[[#This Row],[NR]]&amp;" - "&amp;Tabela813[[#This Row],[Especificação]]</f>
        <v>2.4.3.2.51.0.0.00 - Transferências de Convênios dos Municípios Destinadas a Programas de Educação</v>
      </c>
      <c r="T1788" s="7" t="str">
        <f>Tabela813[[#This Row],[NR]]&amp;" - "&amp;Tabela813[[#This Row],[Especificação]]</f>
        <v>2.4.3.2.51.0.0.00 - Transferências de Convênios dos Municípios Destinadas a Programas de Educação</v>
      </c>
      <c r="U1788" s="7" t="str">
        <f>Tabela813[[#This Row],[NR]]&amp; " - "&amp;Tabela813[[#This Row],[Especificação]]</f>
        <v>2.4.3.2.51.0.0.00 - Transferências de Convênios dos Municípios Destinadas a Programas de Educação</v>
      </c>
    </row>
    <row r="1789" spans="1:21" ht="45" x14ac:dyDescent="0.25">
      <c r="A1789" s="84"/>
      <c r="B1789" s="73"/>
      <c r="C1789" s="26" t="s">
        <v>1567</v>
      </c>
      <c r="D1789" s="26" t="s">
        <v>1568</v>
      </c>
      <c r="E1789" s="26" t="s">
        <v>1559</v>
      </c>
      <c r="F1789" s="26" t="s">
        <v>1567</v>
      </c>
      <c r="G1789" s="26" t="s">
        <v>1596</v>
      </c>
      <c r="H1789" s="26" t="s">
        <v>1561</v>
      </c>
      <c r="I1789" s="26" t="s">
        <v>1558</v>
      </c>
      <c r="J1789" s="26" t="s">
        <v>1564</v>
      </c>
      <c r="K1789" s="21" t="str">
        <f>IF(Tabela813[[#This Row],[C]]&lt;&gt;"",IF(Tabela813[[#This Row],[RED]]&lt;&gt;"",(Tabela813[[#This Row],[RED]] &amp; "."),"") &amp; CONCATENATE(Tabela813[[#This Row],[C]],".",Tabela813[[#This Row],[O]],".",Tabela813[[#This Row],[E]],".",Tabela813[[#This Row],[D1]],".",Tabela813[[#This Row],[D2]],".",Tabela813[[#This Row],[D3]],".",Tabela813[[#This Row],[T]],".",Tabela813[[#This Row],[D4]]),"")</f>
        <v>2.4.3.2.51.0.1.00</v>
      </c>
      <c r="L1789" s="27" t="s">
        <v>3899</v>
      </c>
      <c r="M1789" s="21" t="str">
        <f t="shared" si="27"/>
        <v>A</v>
      </c>
      <c r="N1789" s="21">
        <f>IF(VALUE(Tabela813[[#This Row],[RED]]) &gt; 0,1,0) + IF(VALUE(J1789)&gt;0,8,IF(VALUE(I1789)&gt;0,7,IF(VALUE(H1789)&gt;0,6,IF(VALUE(G1789)&gt;0,5,IF(VALUE(F1789)&gt;0,4,IF(VALUE(E1789)&gt;0,3,IF(VALUE(D1789)&gt;0,2,1)))))))</f>
        <v>7</v>
      </c>
      <c r="O1789" s="26" t="s">
        <v>55</v>
      </c>
      <c r="P1789" s="1" t="s">
        <v>766</v>
      </c>
      <c r="Q1789" s="1"/>
      <c r="R1789" s="21"/>
      <c r="S1789" s="7" t="str">
        <f>Tabela813[[#This Row],[NR]]&amp;" - "&amp;Tabela813[[#This Row],[Especificação]]</f>
        <v>2.4.3.2.51.0.1.00 - Transferências de Convênios dos Municípios Destinadas a Programas de Educação - Principal</v>
      </c>
      <c r="T1789" s="7" t="str">
        <f>Tabela813[[#This Row],[NR]]&amp;" - "&amp;Tabela813[[#This Row],[Especificação]]</f>
        <v>2.4.3.2.51.0.1.00 - Transferências de Convênios dos Municípios Destinadas a Programas de Educação - Principal</v>
      </c>
      <c r="U1789" s="7" t="str">
        <f>Tabela813[[#This Row],[NR]]&amp; " - "&amp;Tabela813[[#This Row],[Especificação]]</f>
        <v>2.4.3.2.51.0.1.00 - Transferências de Convênios dos Municípios Destinadas a Programas de Educação - Principal</v>
      </c>
    </row>
    <row r="1790" spans="1:21" ht="45" x14ac:dyDescent="0.25">
      <c r="A1790" s="84"/>
      <c r="B1790" s="73"/>
      <c r="C1790" s="26" t="s">
        <v>1567</v>
      </c>
      <c r="D1790" s="26" t="s">
        <v>1568</v>
      </c>
      <c r="E1790" s="26" t="s">
        <v>1559</v>
      </c>
      <c r="F1790" s="26" t="s">
        <v>1567</v>
      </c>
      <c r="G1790" s="26" t="s">
        <v>1598</v>
      </c>
      <c r="H1790" s="26" t="s">
        <v>1561</v>
      </c>
      <c r="I1790" s="26" t="s">
        <v>1561</v>
      </c>
      <c r="J1790" s="26" t="s">
        <v>1564</v>
      </c>
      <c r="K1790" s="21" t="str">
        <f>IF(Tabela813[[#This Row],[C]]&lt;&gt;"",IF(Tabela813[[#This Row],[RED]]&lt;&gt;"",(Tabela813[[#This Row],[RED]] &amp; "."),"") &amp; CONCATENATE(Tabela813[[#This Row],[C]],".",Tabela813[[#This Row],[O]],".",Tabela813[[#This Row],[E]],".",Tabela813[[#This Row],[D1]],".",Tabela813[[#This Row],[D2]],".",Tabela813[[#This Row],[D3]],".",Tabela813[[#This Row],[T]],".",Tabela813[[#This Row],[D4]]),"")</f>
        <v>2.4.3.2.52.0.0.00</v>
      </c>
      <c r="L1790" s="27" t="s">
        <v>3995</v>
      </c>
      <c r="M1790" s="21" t="str">
        <f t="shared" si="27"/>
        <v>S</v>
      </c>
      <c r="N1790" s="21">
        <f>IF(VALUE(Tabela813[[#This Row],[RED]]) &gt; 0,1,0) + IF(VALUE(J1790)&gt;0,8,IF(VALUE(I1790)&gt;0,7,IF(VALUE(H1790)&gt;0,6,IF(VALUE(G1790)&gt;0,5,IF(VALUE(F1790)&gt;0,4,IF(VALUE(E1790)&gt;0,3,IF(VALUE(D1790)&gt;0,2,1)))))))</f>
        <v>5</v>
      </c>
      <c r="O1790" s="26" t="s">
        <v>55</v>
      </c>
      <c r="P1790" s="1" t="s">
        <v>767</v>
      </c>
      <c r="Q1790" s="1"/>
      <c r="R1790" s="21"/>
      <c r="S1790" s="7" t="str">
        <f>Tabela813[[#This Row],[NR]]&amp;" - "&amp;Tabela813[[#This Row],[Especificação]]</f>
        <v>2.4.3.2.52.0.0.00 - Transferências de Convênios dos Municípios Destinadas a Programas de Saneamento</v>
      </c>
      <c r="T1790" s="7" t="str">
        <f>Tabela813[[#This Row],[NR]]&amp;" - "&amp;Tabela813[[#This Row],[Especificação]]</f>
        <v>2.4.3.2.52.0.0.00 - Transferências de Convênios dos Municípios Destinadas a Programas de Saneamento</v>
      </c>
      <c r="U1790" s="7" t="str">
        <f>Tabela813[[#This Row],[NR]]&amp; " - "&amp;Tabela813[[#This Row],[Especificação]]</f>
        <v>2.4.3.2.52.0.0.00 - Transferências de Convênios dos Municípios Destinadas a Programas de Saneamento</v>
      </c>
    </row>
    <row r="1791" spans="1:21" ht="45" x14ac:dyDescent="0.25">
      <c r="A1791" s="84"/>
      <c r="B1791" s="73"/>
      <c r="C1791" s="26" t="s">
        <v>1567</v>
      </c>
      <c r="D1791" s="26" t="s">
        <v>1568</v>
      </c>
      <c r="E1791" s="26" t="s">
        <v>1559</v>
      </c>
      <c r="F1791" s="26" t="s">
        <v>1567</v>
      </c>
      <c r="G1791" s="26" t="s">
        <v>1598</v>
      </c>
      <c r="H1791" s="26" t="s">
        <v>1561</v>
      </c>
      <c r="I1791" s="26" t="s">
        <v>1558</v>
      </c>
      <c r="J1791" s="26" t="s">
        <v>1564</v>
      </c>
      <c r="K1791" s="21" t="str">
        <f>IF(Tabela813[[#This Row],[C]]&lt;&gt;"",IF(Tabela813[[#This Row],[RED]]&lt;&gt;"",(Tabela813[[#This Row],[RED]] &amp; "."),"") &amp; CONCATENATE(Tabela813[[#This Row],[C]],".",Tabela813[[#This Row],[O]],".",Tabela813[[#This Row],[E]],".",Tabela813[[#This Row],[D1]],".",Tabela813[[#This Row],[D2]],".",Tabela813[[#This Row],[D3]],".",Tabela813[[#This Row],[T]],".",Tabela813[[#This Row],[D4]]),"")</f>
        <v>2.4.3.2.52.0.1.00</v>
      </c>
      <c r="L1791" s="27" t="s">
        <v>3996</v>
      </c>
      <c r="M1791" s="21" t="str">
        <f t="shared" si="27"/>
        <v>A</v>
      </c>
      <c r="N1791" s="21">
        <f>IF(VALUE(Tabela813[[#This Row],[RED]]) &gt; 0,1,0) + IF(VALUE(J1791)&gt;0,8,IF(VALUE(I1791)&gt;0,7,IF(VALUE(H1791)&gt;0,6,IF(VALUE(G1791)&gt;0,5,IF(VALUE(F1791)&gt;0,4,IF(VALUE(E1791)&gt;0,3,IF(VALUE(D1791)&gt;0,2,1)))))))</f>
        <v>7</v>
      </c>
      <c r="O1791" s="26" t="s">
        <v>55</v>
      </c>
      <c r="P1791" s="1" t="s">
        <v>767</v>
      </c>
      <c r="Q1791" s="1"/>
      <c r="R1791" s="21"/>
      <c r="S1791" s="7" t="str">
        <f>Tabela813[[#This Row],[NR]]&amp;" - "&amp;Tabela813[[#This Row],[Especificação]]</f>
        <v>2.4.3.2.52.0.1.00 - Transferências de Convênios dos Municípios Destinadas a Programas de Saneamento - Principal</v>
      </c>
      <c r="T1791" s="7" t="str">
        <f>Tabela813[[#This Row],[NR]]&amp;" - "&amp;Tabela813[[#This Row],[Especificação]]</f>
        <v>2.4.3.2.52.0.1.00 - Transferências de Convênios dos Municípios Destinadas a Programas de Saneamento - Principal</v>
      </c>
      <c r="U1791" s="7" t="str">
        <f>Tabela813[[#This Row],[NR]]&amp; " - "&amp;Tabela813[[#This Row],[Especificação]]</f>
        <v>2.4.3.2.52.0.1.00 - Transferências de Convênios dos Municípios Destinadas a Programas de Saneamento - Principal</v>
      </c>
    </row>
    <row r="1792" spans="1:21" ht="45" x14ac:dyDescent="0.25">
      <c r="A1792" s="84"/>
      <c r="B1792" s="73"/>
      <c r="C1792" s="26" t="s">
        <v>1567</v>
      </c>
      <c r="D1792" s="26" t="s">
        <v>1568</v>
      </c>
      <c r="E1792" s="26" t="s">
        <v>1559</v>
      </c>
      <c r="F1792" s="26" t="s">
        <v>1567</v>
      </c>
      <c r="G1792" s="26" t="s">
        <v>1574</v>
      </c>
      <c r="H1792" s="26" t="s">
        <v>1561</v>
      </c>
      <c r="I1792" s="26" t="s">
        <v>1561</v>
      </c>
      <c r="J1792" s="26" t="s">
        <v>1564</v>
      </c>
      <c r="K1792" s="21" t="str">
        <f>IF(Tabela813[[#This Row],[C]]&lt;&gt;"",IF(Tabela813[[#This Row],[RED]]&lt;&gt;"",(Tabela813[[#This Row],[RED]] &amp; "."),"") &amp; CONCATENATE(Tabela813[[#This Row],[C]],".",Tabela813[[#This Row],[O]],".",Tabela813[[#This Row],[E]],".",Tabela813[[#This Row],[D1]],".",Tabela813[[#This Row],[D2]],".",Tabela813[[#This Row],[D3]],".",Tabela813[[#This Row],[T]],".",Tabela813[[#This Row],[D4]]),"")</f>
        <v>2.4.3.2.99.0.0.00</v>
      </c>
      <c r="L1792" s="27" t="s">
        <v>3103</v>
      </c>
      <c r="M1792" s="21" t="str">
        <f t="shared" si="27"/>
        <v>S</v>
      </c>
      <c r="N1792" s="21">
        <f>IF(VALUE(Tabela813[[#This Row],[RED]]) &gt; 0,1,0) + IF(VALUE(J1792)&gt;0,8,IF(VALUE(I1792)&gt;0,7,IF(VALUE(H1792)&gt;0,6,IF(VALUE(G1792)&gt;0,5,IF(VALUE(F1792)&gt;0,4,IF(VALUE(E1792)&gt;0,3,IF(VALUE(D1792)&gt;0,2,1)))))))</f>
        <v>5</v>
      </c>
      <c r="O1792" s="26" t="s">
        <v>51</v>
      </c>
      <c r="P1792" s="1" t="s">
        <v>3149</v>
      </c>
      <c r="Q1792" s="1"/>
      <c r="R1792" s="21"/>
      <c r="S1792" s="7" t="str">
        <f>Tabela813[[#This Row],[NR]]&amp;" - "&amp;Tabela813[[#This Row],[Especificação]]</f>
        <v>2.4.3.2.99.0.0.00 - Outras Transferências de Convênios dos Municípios e de Suas Entidades</v>
      </c>
      <c r="T1792" s="7" t="str">
        <f>Tabela813[[#This Row],[NR]]&amp;" - "&amp;Tabela813[[#This Row],[Especificação]]</f>
        <v>2.4.3.2.99.0.0.00 - Outras Transferências de Convênios dos Municípios e de Suas Entidades</v>
      </c>
      <c r="U1792" s="7" t="str">
        <f>Tabela813[[#This Row],[NR]]&amp; " - "&amp;Tabela813[[#This Row],[Especificação]]</f>
        <v>2.4.3.2.99.0.0.00 - Outras Transferências de Convênios dos Municípios e de Suas Entidades</v>
      </c>
    </row>
    <row r="1793" spans="1:21" ht="45" x14ac:dyDescent="0.25">
      <c r="A1793" s="84"/>
      <c r="B1793" s="73"/>
      <c r="C1793" s="26" t="s">
        <v>1567</v>
      </c>
      <c r="D1793" s="26" t="s">
        <v>1568</v>
      </c>
      <c r="E1793" s="26" t="s">
        <v>1559</v>
      </c>
      <c r="F1793" s="26" t="s">
        <v>1567</v>
      </c>
      <c r="G1793" s="26" t="s">
        <v>1574</v>
      </c>
      <c r="H1793" s="26" t="s">
        <v>1561</v>
      </c>
      <c r="I1793" s="26" t="s">
        <v>1558</v>
      </c>
      <c r="J1793" s="26" t="s">
        <v>1564</v>
      </c>
      <c r="K1793" s="21" t="str">
        <f>IF(Tabela813[[#This Row],[C]]&lt;&gt;"",IF(Tabela813[[#This Row],[RED]]&lt;&gt;"",(Tabela813[[#This Row],[RED]] &amp; "."),"") &amp; CONCATENATE(Tabela813[[#This Row],[C]],".",Tabela813[[#This Row],[O]],".",Tabela813[[#This Row],[E]],".",Tabela813[[#This Row],[D1]],".",Tabela813[[#This Row],[D2]],".",Tabela813[[#This Row],[D3]],".",Tabela813[[#This Row],[T]],".",Tabela813[[#This Row],[D4]]),"")</f>
        <v>2.4.3.2.99.0.1.00</v>
      </c>
      <c r="L1793" s="27" t="s">
        <v>3611</v>
      </c>
      <c r="M1793" s="21" t="str">
        <f t="shared" si="27"/>
        <v>A</v>
      </c>
      <c r="N1793" s="21">
        <f>IF(VALUE(Tabela813[[#This Row],[RED]]) &gt; 0,1,0) + IF(VALUE(J1793)&gt;0,8,IF(VALUE(I1793)&gt;0,7,IF(VALUE(H1793)&gt;0,6,IF(VALUE(G1793)&gt;0,5,IF(VALUE(F1793)&gt;0,4,IF(VALUE(E1793)&gt;0,3,IF(VALUE(D1793)&gt;0,2,1)))))))</f>
        <v>7</v>
      </c>
      <c r="O1793" s="26" t="s">
        <v>51</v>
      </c>
      <c r="P1793" s="1" t="s">
        <v>3149</v>
      </c>
      <c r="Q1793" s="1"/>
      <c r="R1793" s="21"/>
      <c r="S1793" s="7" t="str">
        <f>Tabela813[[#This Row],[NR]]&amp;" - "&amp;Tabela813[[#This Row],[Especificação]]</f>
        <v>2.4.3.2.99.0.1.00 - Outras Transferências de Convênios dos Municípios e de Suas Entidades - Principal</v>
      </c>
      <c r="T1793" s="7" t="str">
        <f>Tabela813[[#This Row],[NR]]&amp;" - "&amp;Tabela813[[#This Row],[Especificação]]</f>
        <v>2.4.3.2.99.0.1.00 - Outras Transferências de Convênios dos Municípios e de Suas Entidades - Principal</v>
      </c>
      <c r="U1793" s="7" t="str">
        <f>Tabela813[[#This Row],[NR]]&amp; " - "&amp;Tabela813[[#This Row],[Especificação]]</f>
        <v>2.4.3.2.99.0.1.00 - Outras Transferências de Convênios dos Municípios e de Suas Entidades - Principal</v>
      </c>
    </row>
    <row r="1794" spans="1:21" ht="30" x14ac:dyDescent="0.25">
      <c r="A1794" s="7"/>
      <c r="B1794" s="73"/>
      <c r="C1794" s="26" t="s">
        <v>1567</v>
      </c>
      <c r="D1794" s="26" t="s">
        <v>1568</v>
      </c>
      <c r="E1794" s="26" t="s">
        <v>1559</v>
      </c>
      <c r="F1794" s="26" t="s">
        <v>1570</v>
      </c>
      <c r="G1794" s="26" t="s">
        <v>1564</v>
      </c>
      <c r="H1794" s="26" t="s">
        <v>1561</v>
      </c>
      <c r="I1794" s="26" t="s">
        <v>1561</v>
      </c>
      <c r="J1794" s="26" t="s">
        <v>1564</v>
      </c>
      <c r="K1794" s="21" t="str">
        <f>IF(Tabela813[[#This Row],[C]]&lt;&gt;"",IF(Tabela813[[#This Row],[RED]]&lt;&gt;"",(Tabela813[[#This Row],[RED]] &amp; "."),"") &amp; CONCATENATE(Tabela813[[#This Row],[C]],".",Tabela813[[#This Row],[O]],".",Tabela813[[#This Row],[E]],".",Tabela813[[#This Row],[D1]],".",Tabela813[[#This Row],[D2]],".",Tabela813[[#This Row],[D3]],".",Tabela813[[#This Row],[T]],".",Tabela813[[#This Row],[D4]]),"")</f>
        <v>2.4.3.9.00.0.0.00</v>
      </c>
      <c r="L1794" s="27" t="s">
        <v>470</v>
      </c>
      <c r="M1794" s="21" t="str">
        <f t="shared" si="27"/>
        <v>S</v>
      </c>
      <c r="N1794" s="21">
        <f>IF(VALUE(Tabela813[[#This Row],[RED]]) &gt; 0,1,0) + IF(VALUE(J1794)&gt;0,8,IF(VALUE(I1794)&gt;0,7,IF(VALUE(H1794)&gt;0,6,IF(VALUE(G1794)&gt;0,5,IF(VALUE(F1794)&gt;0,4,IF(VALUE(E1794)&gt;0,3,IF(VALUE(D1794)&gt;0,2,1)))))))</f>
        <v>4</v>
      </c>
      <c r="O1794" s="26" t="s">
        <v>45</v>
      </c>
      <c r="P1794" s="1" t="s">
        <v>768</v>
      </c>
      <c r="Q1794" s="1"/>
      <c r="R1794" s="21"/>
      <c r="S1794" s="7" t="str">
        <f>Tabela813[[#This Row],[NR]]&amp;" - "&amp;Tabela813[[#This Row],[Especificação]]</f>
        <v>2.4.3.9.00.0.0.00 - Outras Transferências dos Municípios</v>
      </c>
      <c r="T1794" s="7" t="str">
        <f>Tabela813[[#This Row],[NR]]&amp;" - "&amp;Tabela813[[#This Row],[Especificação]]</f>
        <v>2.4.3.9.00.0.0.00 - Outras Transferências dos Municípios</v>
      </c>
      <c r="U1794" s="7" t="str">
        <f>Tabela813[[#This Row],[NR]]&amp; " - "&amp;Tabela813[[#This Row],[Especificação]]</f>
        <v>2.4.3.9.00.0.0.00 - Outras Transferências dos Municípios</v>
      </c>
    </row>
    <row r="1795" spans="1:21" ht="30" x14ac:dyDescent="0.25">
      <c r="A1795" s="84"/>
      <c r="B1795" s="73"/>
      <c r="C1795" s="26" t="s">
        <v>1567</v>
      </c>
      <c r="D1795" s="26" t="s">
        <v>1568</v>
      </c>
      <c r="E1795" s="26" t="s">
        <v>1559</v>
      </c>
      <c r="F1795" s="26" t="s">
        <v>1570</v>
      </c>
      <c r="G1795" s="26" t="s">
        <v>1591</v>
      </c>
      <c r="H1795" s="26" t="s">
        <v>1561</v>
      </c>
      <c r="I1795" s="26" t="s">
        <v>1561</v>
      </c>
      <c r="J1795" s="26" t="s">
        <v>1564</v>
      </c>
      <c r="K1795" s="21" t="str">
        <f>IF(Tabela813[[#This Row],[C]]&lt;&gt;"",IF(Tabela813[[#This Row],[RED]]&lt;&gt;"",(Tabela813[[#This Row],[RED]] &amp; "."),"") &amp; CONCATENATE(Tabela813[[#This Row],[C]],".",Tabela813[[#This Row],[O]],".",Tabela813[[#This Row],[E]],".",Tabela813[[#This Row],[D1]],".",Tabela813[[#This Row],[D2]],".",Tabela813[[#This Row],[D3]],".",Tabela813[[#This Row],[T]],".",Tabela813[[#This Row],[D4]]),"")</f>
        <v>2.4.3.9.50.0.0.00</v>
      </c>
      <c r="L1795" s="27" t="s">
        <v>464</v>
      </c>
      <c r="M1795" s="21" t="str">
        <f t="shared" si="27"/>
        <v>S</v>
      </c>
      <c r="N1795" s="21">
        <f>IF(VALUE(Tabela813[[#This Row],[RED]]) &gt; 0,1,0) + IF(VALUE(J1795)&gt;0,8,IF(VALUE(I1795)&gt;0,7,IF(VALUE(H1795)&gt;0,6,IF(VALUE(G1795)&gt;0,5,IF(VALUE(F1795)&gt;0,4,IF(VALUE(E1795)&gt;0,3,IF(VALUE(D1795)&gt;0,2,1)))))))</f>
        <v>5</v>
      </c>
      <c r="O1795" s="26" t="s">
        <v>55</v>
      </c>
      <c r="P1795" s="1" t="s">
        <v>764</v>
      </c>
      <c r="Q1795" s="1"/>
      <c r="R1795" s="21"/>
      <c r="S1795" s="7" t="str">
        <f>Tabela813[[#This Row],[NR]]&amp;" - "&amp;Tabela813[[#This Row],[Especificação]]</f>
        <v>2.4.3.9.50.0.0.00 - Transferências de Municípios a Consórcios Públicos</v>
      </c>
      <c r="T1795" s="7" t="str">
        <f>Tabela813[[#This Row],[NR]]&amp;" - "&amp;Tabela813[[#This Row],[Especificação]]</f>
        <v>2.4.3.9.50.0.0.00 - Transferências de Municípios a Consórcios Públicos</v>
      </c>
      <c r="U1795" s="7" t="str">
        <f>Tabela813[[#This Row],[NR]]&amp; " - "&amp;Tabela813[[#This Row],[Especificação]]</f>
        <v>2.4.3.9.50.0.0.00 - Transferências de Municípios a Consórcios Públicos</v>
      </c>
    </row>
    <row r="1796" spans="1:21" ht="30" x14ac:dyDescent="0.25">
      <c r="A1796" s="84"/>
      <c r="B1796" s="73"/>
      <c r="C1796" s="26" t="s">
        <v>1567</v>
      </c>
      <c r="D1796" s="26" t="s">
        <v>1568</v>
      </c>
      <c r="E1796" s="26" t="s">
        <v>1559</v>
      </c>
      <c r="F1796" s="26" t="s">
        <v>1570</v>
      </c>
      <c r="G1796" s="26" t="s">
        <v>1591</v>
      </c>
      <c r="H1796" s="26" t="s">
        <v>1561</v>
      </c>
      <c r="I1796" s="26" t="s">
        <v>1558</v>
      </c>
      <c r="J1796" s="26" t="s">
        <v>1564</v>
      </c>
      <c r="K1796" s="21" t="str">
        <f>IF(Tabela813[[#This Row],[C]]&lt;&gt;"",IF(Tabela813[[#This Row],[RED]]&lt;&gt;"",(Tabela813[[#This Row],[RED]] &amp; "."),"") &amp; CONCATENATE(Tabela813[[#This Row],[C]],".",Tabela813[[#This Row],[O]],".",Tabela813[[#This Row],[E]],".",Tabela813[[#This Row],[D1]],".",Tabela813[[#This Row],[D2]],".",Tabela813[[#This Row],[D3]],".",Tabela813[[#This Row],[T]],".",Tabela813[[#This Row],[D4]]),"")</f>
        <v>2.4.3.9.50.0.1.00</v>
      </c>
      <c r="L1796" s="1" t="s">
        <v>1385</v>
      </c>
      <c r="M1796" s="21" t="str">
        <f t="shared" si="27"/>
        <v>A</v>
      </c>
      <c r="N1796" s="21">
        <f>IF(VALUE(Tabela813[[#This Row],[RED]]) &gt; 0,1,0) + IF(VALUE(J1796)&gt;0,8,IF(VALUE(I1796)&gt;0,7,IF(VALUE(H1796)&gt;0,6,IF(VALUE(G1796)&gt;0,5,IF(VALUE(F1796)&gt;0,4,IF(VALUE(E1796)&gt;0,3,IF(VALUE(D1796)&gt;0,2,1)))))))</f>
        <v>7</v>
      </c>
      <c r="O1796" s="26" t="s">
        <v>55</v>
      </c>
      <c r="P1796" s="1" t="s">
        <v>764</v>
      </c>
      <c r="Q1796" s="1"/>
      <c r="R1796" s="21"/>
      <c r="S1796" s="7" t="str">
        <f>Tabela813[[#This Row],[NR]]&amp;" - "&amp;Tabela813[[#This Row],[Especificação]]</f>
        <v>2.4.3.9.50.0.1.00 - Transferências de Municípios a Consórcios Públicos - Principal</v>
      </c>
      <c r="T1796" s="7" t="str">
        <f>Tabela813[[#This Row],[NR]]&amp;" - "&amp;Tabela813[[#This Row],[Especificação]]</f>
        <v>2.4.3.9.50.0.1.00 - Transferências de Municípios a Consórcios Públicos - Principal</v>
      </c>
      <c r="U1796" s="7" t="str">
        <f>Tabela813[[#This Row],[NR]]&amp; " - "&amp;Tabela813[[#This Row],[Especificação]]</f>
        <v>2.4.3.9.50.0.1.00 - Transferências de Municípios a Consórcios Públicos - Principal</v>
      </c>
    </row>
    <row r="1797" spans="1:21" ht="30" x14ac:dyDescent="0.25">
      <c r="A1797" s="84"/>
      <c r="B1797" s="73"/>
      <c r="C1797" s="26" t="s">
        <v>1567</v>
      </c>
      <c r="D1797" s="26" t="s">
        <v>1568</v>
      </c>
      <c r="E1797" s="26" t="s">
        <v>1559</v>
      </c>
      <c r="F1797" s="26" t="s">
        <v>1570</v>
      </c>
      <c r="G1797" s="26" t="s">
        <v>1574</v>
      </c>
      <c r="H1797" s="26" t="s">
        <v>1561</v>
      </c>
      <c r="I1797" s="26" t="s">
        <v>1561</v>
      </c>
      <c r="J1797" s="26" t="s">
        <v>1564</v>
      </c>
      <c r="K1797" s="21" t="str">
        <f>IF(Tabela813[[#This Row],[C]]&lt;&gt;"",IF(Tabela813[[#This Row],[RED]]&lt;&gt;"",(Tabela813[[#This Row],[RED]] &amp; "."),"") &amp; CONCATENATE(Tabela813[[#This Row],[C]],".",Tabela813[[#This Row],[O]],".",Tabela813[[#This Row],[E]],".",Tabela813[[#This Row],[D1]],".",Tabela813[[#This Row],[D2]],".",Tabela813[[#This Row],[D3]],".",Tabela813[[#This Row],[T]],".",Tabela813[[#This Row],[D4]]),"")</f>
        <v>2.4.3.9.99.0.0.00</v>
      </c>
      <c r="L1797" s="1" t="s">
        <v>470</v>
      </c>
      <c r="M1797" s="21" t="str">
        <f t="shared" si="27"/>
        <v>S</v>
      </c>
      <c r="N1797" s="21">
        <f>IF(VALUE(Tabela813[[#This Row],[RED]]) &gt; 0,1,0) + IF(VALUE(J1797)&gt;0,8,IF(VALUE(I1797)&gt;0,7,IF(VALUE(H1797)&gt;0,6,IF(VALUE(G1797)&gt;0,5,IF(VALUE(F1797)&gt;0,4,IF(VALUE(E1797)&gt;0,3,IF(VALUE(D1797)&gt;0,2,1)))))))</f>
        <v>5</v>
      </c>
      <c r="O1797" s="26" t="s">
        <v>51</v>
      </c>
      <c r="P1797" s="1" t="s">
        <v>769</v>
      </c>
      <c r="Q1797" s="1"/>
      <c r="R1797" s="21"/>
      <c r="S1797" s="7" t="str">
        <f>Tabela813[[#This Row],[NR]]&amp;" - "&amp;Tabela813[[#This Row],[Especificação]]</f>
        <v>2.4.3.9.99.0.0.00 - Outras Transferências dos Municípios</v>
      </c>
      <c r="T1797" s="7" t="str">
        <f>Tabela813[[#This Row],[NR]]&amp;" - "&amp;Tabela813[[#This Row],[Especificação]]</f>
        <v>2.4.3.9.99.0.0.00 - Outras Transferências dos Municípios</v>
      </c>
      <c r="U1797" s="7" t="str">
        <f>Tabela813[[#This Row],[NR]]&amp; " - "&amp;Tabela813[[#This Row],[Especificação]]</f>
        <v>2.4.3.9.99.0.0.00 - Outras Transferências dos Municípios</v>
      </c>
    </row>
    <row r="1798" spans="1:21" ht="30" x14ac:dyDescent="0.25">
      <c r="A1798" s="84"/>
      <c r="B1798" s="73"/>
      <c r="C1798" s="26" t="s">
        <v>1567</v>
      </c>
      <c r="D1798" s="26" t="s">
        <v>1568</v>
      </c>
      <c r="E1798" s="26" t="s">
        <v>1559</v>
      </c>
      <c r="F1798" s="26" t="s">
        <v>1570</v>
      </c>
      <c r="G1798" s="26" t="s">
        <v>1574</v>
      </c>
      <c r="H1798" s="26" t="s">
        <v>1561</v>
      </c>
      <c r="I1798" s="26" t="s">
        <v>1558</v>
      </c>
      <c r="J1798" s="26" t="s">
        <v>1564</v>
      </c>
      <c r="K1798" s="21" t="str">
        <f>IF(Tabela813[[#This Row],[C]]&lt;&gt;"",IF(Tabela813[[#This Row],[RED]]&lt;&gt;"",(Tabela813[[#This Row],[RED]] &amp; "."),"") &amp; CONCATENATE(Tabela813[[#This Row],[C]],".",Tabela813[[#This Row],[O]],".",Tabela813[[#This Row],[E]],".",Tabela813[[#This Row],[D1]],".",Tabela813[[#This Row],[D2]],".",Tabela813[[#This Row],[D3]],".",Tabela813[[#This Row],[T]],".",Tabela813[[#This Row],[D4]]),"")</f>
        <v>2.4.3.9.99.0.1.00</v>
      </c>
      <c r="L1798" s="27" t="s">
        <v>1386</v>
      </c>
      <c r="M1798" s="21" t="str">
        <f t="shared" si="27"/>
        <v>A</v>
      </c>
      <c r="N1798" s="21">
        <f>IF(VALUE(Tabela813[[#This Row],[RED]]) &gt; 0,1,0) + IF(VALUE(J1798)&gt;0,8,IF(VALUE(I1798)&gt;0,7,IF(VALUE(H1798)&gt;0,6,IF(VALUE(G1798)&gt;0,5,IF(VALUE(F1798)&gt;0,4,IF(VALUE(E1798)&gt;0,3,IF(VALUE(D1798)&gt;0,2,1)))))))</f>
        <v>7</v>
      </c>
      <c r="O1798" s="26" t="s">
        <v>51</v>
      </c>
      <c r="P1798" s="1" t="s">
        <v>769</v>
      </c>
      <c r="Q1798" s="1"/>
      <c r="R1798" s="21"/>
      <c r="S1798" s="7" t="str">
        <f>Tabela813[[#This Row],[NR]]&amp;" - "&amp;Tabela813[[#This Row],[Especificação]]</f>
        <v>2.4.3.9.99.0.1.00 - Outras Transferências dos Municípios - Principal</v>
      </c>
      <c r="T1798" s="7" t="str">
        <f>Tabela813[[#This Row],[NR]]&amp;" - "&amp;Tabela813[[#This Row],[Especificação]]</f>
        <v>2.4.3.9.99.0.1.00 - Outras Transferências dos Municípios - Principal</v>
      </c>
      <c r="U1798" s="7" t="str">
        <f>Tabela813[[#This Row],[NR]]&amp; " - "&amp;Tabela813[[#This Row],[Especificação]]</f>
        <v>2.4.3.9.99.0.1.00 - Outras Transferências dos Municípios - Principal</v>
      </c>
    </row>
    <row r="1799" spans="1:21" ht="45" x14ac:dyDescent="0.25">
      <c r="A1799" s="84"/>
      <c r="B1799" s="73"/>
      <c r="C1799" s="26" t="s">
        <v>1567</v>
      </c>
      <c r="D1799" s="26" t="s">
        <v>1568</v>
      </c>
      <c r="E1799" s="26" t="s">
        <v>1568</v>
      </c>
      <c r="F1799" s="26" t="s">
        <v>1561</v>
      </c>
      <c r="G1799" s="26" t="s">
        <v>1564</v>
      </c>
      <c r="H1799" s="26" t="s">
        <v>1561</v>
      </c>
      <c r="I1799" s="26" t="s">
        <v>1561</v>
      </c>
      <c r="J1799" s="26" t="s">
        <v>1564</v>
      </c>
      <c r="K1799" s="21" t="str">
        <f>IF(Tabela813[[#This Row],[C]]&lt;&gt;"",IF(Tabela813[[#This Row],[RED]]&lt;&gt;"",(Tabela813[[#This Row],[RED]] &amp; "."),"") &amp; CONCATENATE(Tabela813[[#This Row],[C]],".",Tabela813[[#This Row],[O]],".",Tabela813[[#This Row],[E]],".",Tabela813[[#This Row],[D1]],".",Tabela813[[#This Row],[D2]],".",Tabela813[[#This Row],[D3]],".",Tabela813[[#This Row],[T]],".",Tabela813[[#This Row],[D4]]),"")</f>
        <v>2.4.4.0.00.0.0.00</v>
      </c>
      <c r="L1799" s="27" t="s">
        <v>471</v>
      </c>
      <c r="M1799" s="21" t="str">
        <f t="shared" si="27"/>
        <v>S</v>
      </c>
      <c r="N1799" s="21">
        <f>IF(VALUE(Tabela813[[#This Row],[RED]]) &gt; 0,1,0) + IF(VALUE(J1799)&gt;0,8,IF(VALUE(I1799)&gt;0,7,IF(VALUE(H1799)&gt;0,6,IF(VALUE(G1799)&gt;0,5,IF(VALUE(F1799)&gt;0,4,IF(VALUE(E1799)&gt;0,3,IF(VALUE(D1799)&gt;0,2,1)))))))</f>
        <v>3</v>
      </c>
      <c r="O1799" s="26" t="s">
        <v>45</v>
      </c>
      <c r="P1799" s="1" t="s">
        <v>770</v>
      </c>
      <c r="Q1799" s="1"/>
      <c r="R1799" s="21"/>
      <c r="S1799" s="7" t="str">
        <f>Tabela813[[#This Row],[NR]]&amp;" - "&amp;Tabela813[[#This Row],[Especificação]]</f>
        <v>2.4.4.0.00.0.0.00 - Transferências de Instituições Privadas</v>
      </c>
      <c r="T1799" s="7" t="str">
        <f>Tabela813[[#This Row],[NR]]&amp;" - "&amp;Tabela813[[#This Row],[Especificação]]</f>
        <v>2.4.4.0.00.0.0.00 - Transferências de Instituições Privadas</v>
      </c>
      <c r="U1799" s="7" t="str">
        <f>Tabela813[[#This Row],[NR]]&amp; " - "&amp;Tabela813[[#This Row],[Especificação]]</f>
        <v>2.4.4.0.00.0.0.00 - Transferências de Instituições Privadas</v>
      </c>
    </row>
    <row r="1800" spans="1:21" ht="45" x14ac:dyDescent="0.25">
      <c r="A1800" s="84"/>
      <c r="B1800" s="73"/>
      <c r="C1800" s="26" t="s">
        <v>1567</v>
      </c>
      <c r="D1800" s="26" t="s">
        <v>1568</v>
      </c>
      <c r="E1800" s="26" t="s">
        <v>1568</v>
      </c>
      <c r="F1800" s="26" t="s">
        <v>1558</v>
      </c>
      <c r="G1800" s="26" t="s">
        <v>1564</v>
      </c>
      <c r="H1800" s="26" t="s">
        <v>1561</v>
      </c>
      <c r="I1800" s="26" t="s">
        <v>1561</v>
      </c>
      <c r="J1800" s="26" t="s">
        <v>1564</v>
      </c>
      <c r="K1800" s="21" t="str">
        <f>IF(Tabela813[[#This Row],[C]]&lt;&gt;"",IF(Tabela813[[#This Row],[RED]]&lt;&gt;"",(Tabela813[[#This Row],[RED]] &amp; "."),"") &amp; CONCATENATE(Tabela813[[#This Row],[C]],".",Tabela813[[#This Row],[O]],".",Tabela813[[#This Row],[E]],".",Tabela813[[#This Row],[D1]],".",Tabela813[[#This Row],[D2]],".",Tabela813[[#This Row],[D3]],".",Tabela813[[#This Row],[T]],".",Tabela813[[#This Row],[D4]]),"")</f>
        <v>2.4.4.1.00.0.0.00</v>
      </c>
      <c r="L1800" s="27" t="s">
        <v>471</v>
      </c>
      <c r="M1800" s="21" t="str">
        <f t="shared" si="27"/>
        <v>S</v>
      </c>
      <c r="N1800" s="21">
        <f>IF(VALUE(Tabela813[[#This Row],[RED]]) &gt; 0,1,0) + IF(VALUE(J1800)&gt;0,8,IF(VALUE(I1800)&gt;0,7,IF(VALUE(H1800)&gt;0,6,IF(VALUE(G1800)&gt;0,5,IF(VALUE(F1800)&gt;0,4,IF(VALUE(E1800)&gt;0,3,IF(VALUE(D1800)&gt;0,2,1)))))))</f>
        <v>4</v>
      </c>
      <c r="O1800" s="26" t="s">
        <v>45</v>
      </c>
      <c r="P1800" s="1" t="s">
        <v>770</v>
      </c>
      <c r="Q1800" s="1"/>
      <c r="R1800" s="21"/>
      <c r="S1800" s="7" t="str">
        <f>Tabela813[[#This Row],[NR]]&amp;" - "&amp;Tabela813[[#This Row],[Especificação]]</f>
        <v>2.4.4.1.00.0.0.00 - Transferências de Instituições Privadas</v>
      </c>
      <c r="T1800" s="7" t="str">
        <f>Tabela813[[#This Row],[NR]]&amp;" - "&amp;Tabela813[[#This Row],[Especificação]]</f>
        <v>2.4.4.1.00.0.0.00 - Transferências de Instituições Privadas</v>
      </c>
      <c r="U1800" s="7" t="str">
        <f>Tabela813[[#This Row],[NR]]&amp; " - "&amp;Tabela813[[#This Row],[Especificação]]</f>
        <v>2.4.4.1.00.0.0.00 - Transferências de Instituições Privadas</v>
      </c>
    </row>
    <row r="1801" spans="1:21" ht="45" x14ac:dyDescent="0.25">
      <c r="A1801" s="7"/>
      <c r="B1801" s="73"/>
      <c r="C1801" s="26" t="s">
        <v>1567</v>
      </c>
      <c r="D1801" s="26" t="s">
        <v>1568</v>
      </c>
      <c r="E1801" s="26" t="s">
        <v>1568</v>
      </c>
      <c r="F1801" s="26" t="s">
        <v>1558</v>
      </c>
      <c r="G1801" s="26" t="s">
        <v>1591</v>
      </c>
      <c r="H1801" s="26" t="s">
        <v>1561</v>
      </c>
      <c r="I1801" s="26" t="s">
        <v>1561</v>
      </c>
      <c r="J1801" s="26" t="s">
        <v>1564</v>
      </c>
      <c r="K1801" s="21" t="str">
        <f>IF(Tabela813[[#This Row],[C]]&lt;&gt;"",IF(Tabela813[[#This Row],[RED]]&lt;&gt;"",(Tabela813[[#This Row],[RED]] &amp; "."),"") &amp; CONCATENATE(Tabela813[[#This Row],[C]],".",Tabela813[[#This Row],[O]],".",Tabela813[[#This Row],[E]],".",Tabela813[[#This Row],[D1]],".",Tabela813[[#This Row],[D2]],".",Tabela813[[#This Row],[D3]],".",Tabela813[[#This Row],[T]],".",Tabela813[[#This Row],[D4]]),"")</f>
        <v>2.4.4.1.50.0.0.00</v>
      </c>
      <c r="L1801" s="27" t="s">
        <v>771</v>
      </c>
      <c r="M1801" s="21" t="str">
        <f t="shared" ref="M1801:M1864" si="28">IF(N1801 &lt; N1802,"S","A")</f>
        <v>S</v>
      </c>
      <c r="N1801" s="21">
        <f>IF(VALUE(Tabela813[[#This Row],[RED]]) &gt; 0,1,0) + IF(VALUE(J1801)&gt;0,8,IF(VALUE(I1801)&gt;0,7,IF(VALUE(H1801)&gt;0,6,IF(VALUE(G1801)&gt;0,5,IF(VALUE(F1801)&gt;0,4,IF(VALUE(E1801)&gt;0,3,IF(VALUE(D1801)&gt;0,2,1)))))))</f>
        <v>5</v>
      </c>
      <c r="O1801" s="26" t="s">
        <v>55</v>
      </c>
      <c r="P1801" s="1" t="s">
        <v>4218</v>
      </c>
      <c r="Q1801" s="1"/>
      <c r="R1801" s="21"/>
      <c r="S1801" s="7" t="str">
        <f>Tabela813[[#This Row],[NR]]&amp;" - "&amp;Tabela813[[#This Row],[Especificação]]</f>
        <v>2.4.4.1.50.0.0.00 - Transferências de Convênios de Instituições Privadas Destinados a Programas de Saúde</v>
      </c>
      <c r="T1801" s="7" t="str">
        <f>Tabela813[[#This Row],[NR]]&amp;" - "&amp;Tabela813[[#This Row],[Especificação]]</f>
        <v>2.4.4.1.50.0.0.00 - Transferências de Convênios de Instituições Privadas Destinados a Programas de Saúde</v>
      </c>
      <c r="U1801" s="7" t="str">
        <f>Tabela813[[#This Row],[NR]]&amp; " - "&amp;Tabela813[[#This Row],[Especificação]]</f>
        <v>2.4.4.1.50.0.0.00 - Transferências de Convênios de Instituições Privadas Destinados a Programas de Saúde</v>
      </c>
    </row>
    <row r="1802" spans="1:21" ht="45" x14ac:dyDescent="0.25">
      <c r="A1802" s="7"/>
      <c r="B1802" s="73"/>
      <c r="C1802" s="26" t="s">
        <v>1567</v>
      </c>
      <c r="D1802" s="26" t="s">
        <v>1568</v>
      </c>
      <c r="E1802" s="26" t="s">
        <v>1568</v>
      </c>
      <c r="F1802" s="26" t="s">
        <v>1558</v>
      </c>
      <c r="G1802" s="26" t="s">
        <v>1591</v>
      </c>
      <c r="H1802" s="26" t="s">
        <v>1561</v>
      </c>
      <c r="I1802" s="26" t="s">
        <v>1558</v>
      </c>
      <c r="J1802" s="26" t="s">
        <v>1564</v>
      </c>
      <c r="K1802" s="21" t="str">
        <f>IF(Tabela813[[#This Row],[C]]&lt;&gt;"",IF(Tabela813[[#This Row],[RED]]&lt;&gt;"",(Tabela813[[#This Row],[RED]] &amp; "."),"") &amp; CONCATENATE(Tabela813[[#This Row],[C]],".",Tabela813[[#This Row],[O]],".",Tabela813[[#This Row],[E]],".",Tabela813[[#This Row],[D1]],".",Tabela813[[#This Row],[D2]],".",Tabela813[[#This Row],[D3]],".",Tabela813[[#This Row],[T]],".",Tabela813[[#This Row],[D4]]),"")</f>
        <v>2.4.4.1.50.0.1.00</v>
      </c>
      <c r="L1802" s="27" t="s">
        <v>1548</v>
      </c>
      <c r="M1802" s="21" t="str">
        <f t="shared" si="28"/>
        <v>A</v>
      </c>
      <c r="N1802" s="21">
        <f>IF(VALUE(Tabela813[[#This Row],[RED]]) &gt; 0,1,0) + IF(VALUE(J1802)&gt;0,8,IF(VALUE(I1802)&gt;0,7,IF(VALUE(H1802)&gt;0,6,IF(VALUE(G1802)&gt;0,5,IF(VALUE(F1802)&gt;0,4,IF(VALUE(E1802)&gt;0,3,IF(VALUE(D1802)&gt;0,2,1)))))))</f>
        <v>7</v>
      </c>
      <c r="O1802" s="26" t="s">
        <v>55</v>
      </c>
      <c r="P1802" s="1" t="s">
        <v>4218</v>
      </c>
      <c r="Q1802" s="1"/>
      <c r="R1802" s="21"/>
      <c r="S1802" s="7" t="str">
        <f>Tabela813[[#This Row],[NR]]&amp;" - "&amp;Tabela813[[#This Row],[Especificação]]</f>
        <v>2.4.4.1.50.0.1.00 - Transferências de Convênios de Instituições Privadas Destinados a Programas de Saúde - Principal</v>
      </c>
      <c r="T1802" s="7" t="str">
        <f>Tabela813[[#This Row],[NR]]&amp;" - "&amp;Tabela813[[#This Row],[Especificação]]</f>
        <v>2.4.4.1.50.0.1.00 - Transferências de Convênios de Instituições Privadas Destinados a Programas de Saúde - Principal</v>
      </c>
      <c r="U1802" s="7" t="str">
        <f>Tabela813[[#This Row],[NR]]&amp; " - "&amp;Tabela813[[#This Row],[Especificação]]</f>
        <v>2.4.4.1.50.0.1.00 - Transferências de Convênios de Instituições Privadas Destinados a Programas de Saúde - Principal</v>
      </c>
    </row>
    <row r="1803" spans="1:21" ht="45" x14ac:dyDescent="0.25">
      <c r="A1803" s="84"/>
      <c r="B1803" s="73"/>
      <c r="C1803" s="26" t="s">
        <v>1567</v>
      </c>
      <c r="D1803" s="26" t="s">
        <v>1568</v>
      </c>
      <c r="E1803" s="26" t="s">
        <v>1568</v>
      </c>
      <c r="F1803" s="26" t="s">
        <v>1558</v>
      </c>
      <c r="G1803" s="26" t="s">
        <v>1596</v>
      </c>
      <c r="H1803" s="26" t="s">
        <v>1561</v>
      </c>
      <c r="I1803" s="26" t="s">
        <v>1561</v>
      </c>
      <c r="J1803" s="26" t="s">
        <v>1564</v>
      </c>
      <c r="K1803" s="21" t="str">
        <f>IF(Tabela813[[#This Row],[C]]&lt;&gt;"",IF(Tabela813[[#This Row],[RED]]&lt;&gt;"",(Tabela813[[#This Row],[RED]] &amp; "."),"") &amp; CONCATENATE(Tabela813[[#This Row],[C]],".",Tabela813[[#This Row],[O]],".",Tabela813[[#This Row],[E]],".",Tabela813[[#This Row],[D1]],".",Tabela813[[#This Row],[D2]],".",Tabela813[[#This Row],[D3]],".",Tabela813[[#This Row],[T]],".",Tabela813[[#This Row],[D4]]),"")</f>
        <v>2.4.4.1.51.0.0.00</v>
      </c>
      <c r="L1803" s="27" t="s">
        <v>772</v>
      </c>
      <c r="M1803" s="21" t="str">
        <f t="shared" si="28"/>
        <v>S</v>
      </c>
      <c r="N1803" s="21">
        <f>IF(VALUE(Tabela813[[#This Row],[RED]]) &gt; 0,1,0) + IF(VALUE(J1803)&gt;0,8,IF(VALUE(I1803)&gt;0,7,IF(VALUE(H1803)&gt;0,6,IF(VALUE(G1803)&gt;0,5,IF(VALUE(F1803)&gt;0,4,IF(VALUE(E1803)&gt;0,3,IF(VALUE(D1803)&gt;0,2,1)))))))</f>
        <v>5</v>
      </c>
      <c r="O1803" s="26" t="s">
        <v>55</v>
      </c>
      <c r="P1803" s="1" t="s">
        <v>4219</v>
      </c>
      <c r="Q1803" s="1"/>
      <c r="R1803" s="21"/>
      <c r="S1803" s="7" t="str">
        <f>Tabela813[[#This Row],[NR]]&amp;" - "&amp;Tabela813[[#This Row],[Especificação]]</f>
        <v>2.4.4.1.51.0.0.00 - Transferências de Convênios de Instituições Privadas Destinados a Programas de Educação</v>
      </c>
      <c r="T1803" s="7" t="str">
        <f>Tabela813[[#This Row],[NR]]&amp;" - "&amp;Tabela813[[#This Row],[Especificação]]</f>
        <v>2.4.4.1.51.0.0.00 - Transferências de Convênios de Instituições Privadas Destinados a Programas de Educação</v>
      </c>
      <c r="U1803" s="7" t="str">
        <f>Tabela813[[#This Row],[NR]]&amp; " - "&amp;Tabela813[[#This Row],[Especificação]]</f>
        <v>2.4.4.1.51.0.0.00 - Transferências de Convênios de Instituições Privadas Destinados a Programas de Educação</v>
      </c>
    </row>
    <row r="1804" spans="1:21" ht="45" x14ac:dyDescent="0.25">
      <c r="A1804" s="84"/>
      <c r="B1804" s="73"/>
      <c r="C1804" s="26" t="s">
        <v>1567</v>
      </c>
      <c r="D1804" s="26" t="s">
        <v>1568</v>
      </c>
      <c r="E1804" s="26" t="s">
        <v>1568</v>
      </c>
      <c r="F1804" s="26" t="s">
        <v>1558</v>
      </c>
      <c r="G1804" s="26" t="s">
        <v>1596</v>
      </c>
      <c r="H1804" s="26" t="s">
        <v>1561</v>
      </c>
      <c r="I1804" s="26" t="s">
        <v>1558</v>
      </c>
      <c r="J1804" s="26" t="s">
        <v>1564</v>
      </c>
      <c r="K1804" s="21" t="str">
        <f>IF(Tabela813[[#This Row],[C]]&lt;&gt;"",IF(Tabela813[[#This Row],[RED]]&lt;&gt;"",(Tabela813[[#This Row],[RED]] &amp; "."),"") &amp; CONCATENATE(Tabela813[[#This Row],[C]],".",Tabela813[[#This Row],[O]],".",Tabela813[[#This Row],[E]],".",Tabela813[[#This Row],[D1]],".",Tabela813[[#This Row],[D2]],".",Tabela813[[#This Row],[D3]],".",Tabela813[[#This Row],[T]],".",Tabela813[[#This Row],[D4]]),"")</f>
        <v>2.4.4.1.51.0.1.00</v>
      </c>
      <c r="L1804" s="1" t="s">
        <v>1549</v>
      </c>
      <c r="M1804" s="21" t="str">
        <f t="shared" si="28"/>
        <v>A</v>
      </c>
      <c r="N1804" s="21">
        <f>IF(VALUE(Tabela813[[#This Row],[RED]]) &gt; 0,1,0) + IF(VALUE(J1804)&gt;0,8,IF(VALUE(I1804)&gt;0,7,IF(VALUE(H1804)&gt;0,6,IF(VALUE(G1804)&gt;0,5,IF(VALUE(F1804)&gt;0,4,IF(VALUE(E1804)&gt;0,3,IF(VALUE(D1804)&gt;0,2,1)))))))</f>
        <v>7</v>
      </c>
      <c r="O1804" s="26" t="s">
        <v>55</v>
      </c>
      <c r="P1804" s="1" t="s">
        <v>4219</v>
      </c>
      <c r="Q1804" s="1"/>
      <c r="R1804" s="21"/>
      <c r="S1804" s="7" t="str">
        <f>Tabela813[[#This Row],[NR]]&amp;" - "&amp;Tabela813[[#This Row],[Especificação]]</f>
        <v>2.4.4.1.51.0.1.00 - Transferências de Convênios de Instituições Privadas Destinados a Programas de Educação - Principal</v>
      </c>
      <c r="T1804" s="7" t="str">
        <f>Tabela813[[#This Row],[NR]]&amp;" - "&amp;Tabela813[[#This Row],[Especificação]]</f>
        <v>2.4.4.1.51.0.1.00 - Transferências de Convênios de Instituições Privadas Destinados a Programas de Educação - Principal</v>
      </c>
      <c r="U1804" s="7" t="str">
        <f>Tabela813[[#This Row],[NR]]&amp; " - "&amp;Tabela813[[#This Row],[Especificação]]</f>
        <v>2.4.4.1.51.0.1.00 - Transferências de Convênios de Instituições Privadas Destinados a Programas de Educação - Principal</v>
      </c>
    </row>
    <row r="1805" spans="1:21" ht="45" x14ac:dyDescent="0.25">
      <c r="A1805" s="84"/>
      <c r="B1805" s="73"/>
      <c r="C1805" s="26" t="s">
        <v>1567</v>
      </c>
      <c r="D1805" s="26" t="s">
        <v>1568</v>
      </c>
      <c r="E1805" s="26" t="s">
        <v>1568</v>
      </c>
      <c r="F1805" s="26" t="s">
        <v>1558</v>
      </c>
      <c r="G1805" s="26" t="s">
        <v>1574</v>
      </c>
      <c r="H1805" s="26" t="s">
        <v>1561</v>
      </c>
      <c r="I1805" s="26" t="s">
        <v>1561</v>
      </c>
      <c r="J1805" s="26" t="s">
        <v>1564</v>
      </c>
      <c r="K1805" s="21" t="str">
        <f>IF(Tabela813[[#This Row],[C]]&lt;&gt;"",IF(Tabela813[[#This Row],[RED]]&lt;&gt;"",(Tabela813[[#This Row],[RED]] &amp; "."),"") &amp; CONCATENATE(Tabela813[[#This Row],[C]],".",Tabela813[[#This Row],[O]],".",Tabela813[[#This Row],[E]],".",Tabela813[[#This Row],[D1]],".",Tabela813[[#This Row],[D2]],".",Tabela813[[#This Row],[D3]],".",Tabela813[[#This Row],[T]],".",Tabela813[[#This Row],[D4]]),"")</f>
        <v>2.4.4.1.99.0.0.00</v>
      </c>
      <c r="L1805" s="1" t="s">
        <v>477</v>
      </c>
      <c r="M1805" s="21" t="str">
        <f t="shared" si="28"/>
        <v>S</v>
      </c>
      <c r="N1805" s="21">
        <f>IF(VALUE(Tabela813[[#This Row],[RED]]) &gt; 0,1,0) + IF(VALUE(J1805)&gt;0,8,IF(VALUE(I1805)&gt;0,7,IF(VALUE(H1805)&gt;0,6,IF(VALUE(G1805)&gt;0,5,IF(VALUE(F1805)&gt;0,4,IF(VALUE(E1805)&gt;0,3,IF(VALUE(D1805)&gt;0,2,1)))))))</f>
        <v>5</v>
      </c>
      <c r="O1805" s="26" t="s">
        <v>51</v>
      </c>
      <c r="P1805" s="1" t="s">
        <v>3150</v>
      </c>
      <c r="Q1805" s="1"/>
      <c r="R1805" s="21"/>
      <c r="S1805" s="7" t="str">
        <f>Tabela813[[#This Row],[NR]]&amp;" - "&amp;Tabela813[[#This Row],[Especificação]]</f>
        <v>2.4.4.1.99.0.0.00 - Outras Transferências de Instituições Privadas</v>
      </c>
      <c r="T1805" s="7" t="str">
        <f>Tabela813[[#This Row],[NR]]&amp;" - "&amp;Tabela813[[#This Row],[Especificação]]</f>
        <v>2.4.4.1.99.0.0.00 - Outras Transferências de Instituições Privadas</v>
      </c>
      <c r="U1805" s="7" t="str">
        <f>Tabela813[[#This Row],[NR]]&amp; " - "&amp;Tabela813[[#This Row],[Especificação]]</f>
        <v>2.4.4.1.99.0.0.00 - Outras Transferências de Instituições Privadas</v>
      </c>
    </row>
    <row r="1806" spans="1:21" ht="45" x14ac:dyDescent="0.25">
      <c r="A1806" s="84"/>
      <c r="B1806" s="73"/>
      <c r="C1806" s="26" t="s">
        <v>1567</v>
      </c>
      <c r="D1806" s="26" t="s">
        <v>1568</v>
      </c>
      <c r="E1806" s="26" t="s">
        <v>1568</v>
      </c>
      <c r="F1806" s="26" t="s">
        <v>1558</v>
      </c>
      <c r="G1806" s="26" t="s">
        <v>1574</v>
      </c>
      <c r="H1806" s="26" t="s">
        <v>1561</v>
      </c>
      <c r="I1806" s="26" t="s">
        <v>1558</v>
      </c>
      <c r="J1806" s="26" t="s">
        <v>1564</v>
      </c>
      <c r="K1806" s="21" t="str">
        <f>IF(Tabela813[[#This Row],[C]]&lt;&gt;"",IF(Tabela813[[#This Row],[RED]]&lt;&gt;"",(Tabela813[[#This Row],[RED]] &amp; "."),"") &amp; CONCATENATE(Tabela813[[#This Row],[C]],".",Tabela813[[#This Row],[O]],".",Tabela813[[#This Row],[E]],".",Tabela813[[#This Row],[D1]],".",Tabela813[[#This Row],[D2]],".",Tabela813[[#This Row],[D3]],".",Tabela813[[#This Row],[T]],".",Tabela813[[#This Row],[D4]]),"")</f>
        <v>2.4.4.1.99.0.1.00</v>
      </c>
      <c r="L1806" s="27" t="s">
        <v>477</v>
      </c>
      <c r="M1806" s="21" t="str">
        <f t="shared" si="28"/>
        <v>A</v>
      </c>
      <c r="N1806" s="21">
        <f>IF(VALUE(Tabela813[[#This Row],[RED]]) &gt; 0,1,0) + IF(VALUE(J1806)&gt;0,8,IF(VALUE(I1806)&gt;0,7,IF(VALUE(H1806)&gt;0,6,IF(VALUE(G1806)&gt;0,5,IF(VALUE(F1806)&gt;0,4,IF(VALUE(E1806)&gt;0,3,IF(VALUE(D1806)&gt;0,2,1)))))))</f>
        <v>7</v>
      </c>
      <c r="O1806" s="26" t="s">
        <v>51</v>
      </c>
      <c r="P1806" s="1" t="s">
        <v>3150</v>
      </c>
      <c r="Q1806" s="1"/>
      <c r="R1806" s="21"/>
      <c r="S1806" s="7" t="str">
        <f>Tabela813[[#This Row],[NR]]&amp;" - "&amp;Tabela813[[#This Row],[Especificação]]</f>
        <v>2.4.4.1.99.0.1.00 - Outras Transferências de Instituições Privadas</v>
      </c>
      <c r="T1806" s="7" t="str">
        <f>Tabela813[[#This Row],[NR]]&amp;" - "&amp;Tabela813[[#This Row],[Especificação]]</f>
        <v>2.4.4.1.99.0.1.00 - Outras Transferências de Instituições Privadas</v>
      </c>
      <c r="U1806" s="7" t="str">
        <f>Tabela813[[#This Row],[NR]]&amp; " - "&amp;Tabela813[[#This Row],[Especificação]]</f>
        <v>2.4.4.1.99.0.1.00 - Outras Transferências de Instituições Privadas</v>
      </c>
    </row>
    <row r="1807" spans="1:21" ht="45" x14ac:dyDescent="0.25">
      <c r="A1807" s="84"/>
      <c r="B1807" s="73"/>
      <c r="C1807" s="26" t="s">
        <v>1567</v>
      </c>
      <c r="D1807" s="26" t="s">
        <v>1568</v>
      </c>
      <c r="E1807" s="26" t="s">
        <v>1569</v>
      </c>
      <c r="F1807" s="26" t="s">
        <v>1561</v>
      </c>
      <c r="G1807" s="26" t="s">
        <v>1564</v>
      </c>
      <c r="H1807" s="26" t="s">
        <v>1561</v>
      </c>
      <c r="I1807" s="26" t="s">
        <v>1561</v>
      </c>
      <c r="J1807" s="26" t="s">
        <v>1564</v>
      </c>
      <c r="K1807" s="21" t="str">
        <f>IF(Tabela813[[#This Row],[C]]&lt;&gt;"",IF(Tabela813[[#This Row],[RED]]&lt;&gt;"",(Tabela813[[#This Row],[RED]] &amp; "."),"") &amp; CONCATENATE(Tabela813[[#This Row],[C]],".",Tabela813[[#This Row],[O]],".",Tabela813[[#This Row],[E]],".",Tabela813[[#This Row],[D1]],".",Tabela813[[#This Row],[D2]],".",Tabela813[[#This Row],[D3]],".",Tabela813[[#This Row],[T]],".",Tabela813[[#This Row],[D4]]),"")</f>
        <v>2.4.5.0.00.0.0.00</v>
      </c>
      <c r="L1807" s="27" t="s">
        <v>478</v>
      </c>
      <c r="M1807" s="21" t="str">
        <f t="shared" si="28"/>
        <v>S</v>
      </c>
      <c r="N1807" s="21">
        <f>IF(VALUE(Tabela813[[#This Row],[RED]]) &gt; 0,1,0) + IF(VALUE(J1807)&gt;0,8,IF(VALUE(I1807)&gt;0,7,IF(VALUE(H1807)&gt;0,6,IF(VALUE(G1807)&gt;0,5,IF(VALUE(F1807)&gt;0,4,IF(VALUE(E1807)&gt;0,3,IF(VALUE(D1807)&gt;0,2,1)))))))</f>
        <v>3</v>
      </c>
      <c r="O1807" s="26" t="s">
        <v>45</v>
      </c>
      <c r="P1807" s="1" t="s">
        <v>773</v>
      </c>
      <c r="Q1807" s="1"/>
      <c r="R1807" s="21"/>
      <c r="S1807" s="7" t="str">
        <f>Tabela813[[#This Row],[NR]]&amp;" - "&amp;Tabela813[[#This Row],[Especificação]]</f>
        <v>2.4.5.0.00.0.0.00 - Transferências de Outras Instituições Públicas</v>
      </c>
      <c r="T1807" s="7" t="str">
        <f>Tabela813[[#This Row],[NR]]&amp;" - "&amp;Tabela813[[#This Row],[Especificação]]</f>
        <v>2.4.5.0.00.0.0.00 - Transferências de Outras Instituições Públicas</v>
      </c>
      <c r="U1807" s="7" t="str">
        <f>Tabela813[[#This Row],[NR]]&amp; " - "&amp;Tabela813[[#This Row],[Especificação]]</f>
        <v>2.4.5.0.00.0.0.00 - Transferências de Outras Instituições Públicas</v>
      </c>
    </row>
    <row r="1808" spans="1:21" ht="45" x14ac:dyDescent="0.25">
      <c r="A1808" s="7"/>
      <c r="B1808" s="73"/>
      <c r="C1808" s="26" t="s">
        <v>1567</v>
      </c>
      <c r="D1808" s="26" t="s">
        <v>1568</v>
      </c>
      <c r="E1808" s="26" t="s">
        <v>1569</v>
      </c>
      <c r="F1808" s="26" t="s">
        <v>1558</v>
      </c>
      <c r="G1808" s="26" t="s">
        <v>1564</v>
      </c>
      <c r="H1808" s="26" t="s">
        <v>1561</v>
      </c>
      <c r="I1808" s="26" t="s">
        <v>1561</v>
      </c>
      <c r="J1808" s="26" t="s">
        <v>1564</v>
      </c>
      <c r="K1808" s="21" t="str">
        <f>IF(Tabela813[[#This Row],[C]]&lt;&gt;"",IF(Tabela813[[#This Row],[RED]]&lt;&gt;"",(Tabela813[[#This Row],[RED]] &amp; "."),"") &amp; CONCATENATE(Tabela813[[#This Row],[C]],".",Tabela813[[#This Row],[O]],".",Tabela813[[#This Row],[E]],".",Tabela813[[#This Row],[D1]],".",Tabela813[[#This Row],[D2]],".",Tabela813[[#This Row],[D3]],".",Tabela813[[#This Row],[T]],".",Tabela813[[#This Row],[D4]]),"")</f>
        <v>2.4.5.1.00.0.0.00</v>
      </c>
      <c r="L1808" s="27" t="s">
        <v>478</v>
      </c>
      <c r="M1808" s="21" t="str">
        <f t="shared" si="28"/>
        <v>S</v>
      </c>
      <c r="N1808" s="21">
        <f>IF(VALUE(Tabela813[[#This Row],[RED]]) &gt; 0,1,0) + IF(VALUE(J1808)&gt;0,8,IF(VALUE(I1808)&gt;0,7,IF(VALUE(H1808)&gt;0,6,IF(VALUE(G1808)&gt;0,5,IF(VALUE(F1808)&gt;0,4,IF(VALUE(E1808)&gt;0,3,IF(VALUE(D1808)&gt;0,2,1)))))))</f>
        <v>4</v>
      </c>
      <c r="O1808" s="26" t="s">
        <v>45</v>
      </c>
      <c r="P1808" s="1" t="s">
        <v>773</v>
      </c>
      <c r="Q1808" s="1"/>
      <c r="R1808" s="21"/>
      <c r="S1808" s="7" t="str">
        <f>Tabela813[[#This Row],[NR]]&amp;" - "&amp;Tabela813[[#This Row],[Especificação]]</f>
        <v>2.4.5.1.00.0.0.00 - Transferências de Outras Instituições Públicas</v>
      </c>
      <c r="T1808" s="7" t="str">
        <f>Tabela813[[#This Row],[NR]]&amp;" - "&amp;Tabela813[[#This Row],[Especificação]]</f>
        <v>2.4.5.1.00.0.0.00 - Transferências de Outras Instituições Públicas</v>
      </c>
      <c r="U1808" s="7" t="str">
        <f>Tabela813[[#This Row],[NR]]&amp; " - "&amp;Tabela813[[#This Row],[Especificação]]</f>
        <v>2.4.5.1.00.0.0.00 - Transferências de Outras Instituições Públicas</v>
      </c>
    </row>
    <row r="1809" spans="1:21" ht="45" x14ac:dyDescent="0.25">
      <c r="A1809" s="84"/>
      <c r="B1809" s="73"/>
      <c r="C1809" s="26" t="s">
        <v>1567</v>
      </c>
      <c r="D1809" s="26" t="s">
        <v>1568</v>
      </c>
      <c r="E1809" s="26" t="s">
        <v>1569</v>
      </c>
      <c r="F1809" s="26" t="s">
        <v>1558</v>
      </c>
      <c r="G1809" s="26" t="s">
        <v>1560</v>
      </c>
      <c r="H1809" s="26" t="s">
        <v>1561</v>
      </c>
      <c r="I1809" s="26" t="s">
        <v>1561</v>
      </c>
      <c r="J1809" s="26" t="s">
        <v>1564</v>
      </c>
      <c r="K1809" s="21" t="str">
        <f>IF(Tabela813[[#This Row],[C]]&lt;&gt;"",IF(Tabela813[[#This Row],[RED]]&lt;&gt;"",(Tabela813[[#This Row],[RED]] &amp; "."),"") &amp; CONCATENATE(Tabela813[[#This Row],[C]],".",Tabela813[[#This Row],[O]],".",Tabela813[[#This Row],[E]],".",Tabela813[[#This Row],[D1]],".",Tabela813[[#This Row],[D2]],".",Tabela813[[#This Row],[D3]],".",Tabela813[[#This Row],[T]],".",Tabela813[[#This Row],[D4]]),"")</f>
        <v>2.4.5.1.01.0.0.00</v>
      </c>
      <c r="L1809" s="27" t="s">
        <v>478</v>
      </c>
      <c r="M1809" s="21" t="str">
        <f t="shared" si="28"/>
        <v>S</v>
      </c>
      <c r="N1809" s="21">
        <f>IF(VALUE(Tabela813[[#This Row],[RED]]) &gt; 0,1,0) + IF(VALUE(J1809)&gt;0,8,IF(VALUE(I1809)&gt;0,7,IF(VALUE(H1809)&gt;0,6,IF(VALUE(G1809)&gt;0,5,IF(VALUE(F1809)&gt;0,4,IF(VALUE(E1809)&gt;0,3,IF(VALUE(D1809)&gt;0,2,1)))))))</f>
        <v>5</v>
      </c>
      <c r="O1809" s="26" t="s">
        <v>51</v>
      </c>
      <c r="P1809" s="1" t="s">
        <v>4220</v>
      </c>
      <c r="Q1809" s="1"/>
      <c r="R1809" s="21"/>
      <c r="S1809" s="7" t="str">
        <f>Tabela813[[#This Row],[NR]]&amp;" - "&amp;Tabela813[[#This Row],[Especificação]]</f>
        <v>2.4.5.1.01.0.0.00 - Transferências de Outras Instituições Públicas</v>
      </c>
      <c r="T1809" s="7" t="str">
        <f>Tabela813[[#This Row],[NR]]&amp;" - "&amp;Tabela813[[#This Row],[Especificação]]</f>
        <v>2.4.5.1.01.0.0.00 - Transferências de Outras Instituições Públicas</v>
      </c>
      <c r="U1809" s="7" t="str">
        <f>Tabela813[[#This Row],[NR]]&amp; " - "&amp;Tabela813[[#This Row],[Especificação]]</f>
        <v>2.4.5.1.01.0.0.00 - Transferências de Outras Instituições Públicas</v>
      </c>
    </row>
    <row r="1810" spans="1:21" ht="45" x14ac:dyDescent="0.25">
      <c r="A1810" s="84"/>
      <c r="B1810" s="73"/>
      <c r="C1810" s="26" t="s">
        <v>1567</v>
      </c>
      <c r="D1810" s="26" t="s">
        <v>1568</v>
      </c>
      <c r="E1810" s="26" t="s">
        <v>1569</v>
      </c>
      <c r="F1810" s="26" t="s">
        <v>1558</v>
      </c>
      <c r="G1810" s="26" t="s">
        <v>1560</v>
      </c>
      <c r="H1810" s="26" t="s">
        <v>1561</v>
      </c>
      <c r="I1810" s="26" t="s">
        <v>1558</v>
      </c>
      <c r="J1810" s="26" t="s">
        <v>1564</v>
      </c>
      <c r="K1810" s="21" t="str">
        <f>IF(Tabela813[[#This Row],[C]]&lt;&gt;"",IF(Tabela813[[#This Row],[RED]]&lt;&gt;"",(Tabela813[[#This Row],[RED]] &amp; "."),"") &amp; CONCATENATE(Tabela813[[#This Row],[C]],".",Tabela813[[#This Row],[O]],".",Tabela813[[#This Row],[E]],".",Tabela813[[#This Row],[D1]],".",Tabela813[[#This Row],[D2]],".",Tabela813[[#This Row],[D3]],".",Tabela813[[#This Row],[T]],".",Tabela813[[#This Row],[D4]]),"")</f>
        <v>2.4.5.1.01.0.1.00</v>
      </c>
      <c r="L1810" s="27" t="s">
        <v>1550</v>
      </c>
      <c r="M1810" s="21" t="str">
        <f t="shared" si="28"/>
        <v>A</v>
      </c>
      <c r="N1810" s="21">
        <f>IF(VALUE(Tabela813[[#This Row],[RED]]) &gt; 0,1,0) + IF(VALUE(J1810)&gt;0,8,IF(VALUE(I1810)&gt;0,7,IF(VALUE(H1810)&gt;0,6,IF(VALUE(G1810)&gt;0,5,IF(VALUE(F1810)&gt;0,4,IF(VALUE(E1810)&gt;0,3,IF(VALUE(D1810)&gt;0,2,1)))))))</f>
        <v>7</v>
      </c>
      <c r="O1810" s="26" t="s">
        <v>51</v>
      </c>
      <c r="P1810" s="1" t="s">
        <v>4220</v>
      </c>
      <c r="Q1810" s="1"/>
      <c r="R1810" s="21"/>
      <c r="S1810" s="7" t="str">
        <f>Tabela813[[#This Row],[NR]]&amp;" - "&amp;Tabela813[[#This Row],[Especificação]]</f>
        <v>2.4.5.1.01.0.1.00 - Transferências de Outras Instituições Públicas - Principal</v>
      </c>
      <c r="T1810" s="7" t="str">
        <f>Tabela813[[#This Row],[NR]]&amp;" - "&amp;Tabela813[[#This Row],[Especificação]]</f>
        <v>2.4.5.1.01.0.1.00 - Transferências de Outras Instituições Públicas - Principal</v>
      </c>
      <c r="U1810" s="7" t="str">
        <f>Tabela813[[#This Row],[NR]]&amp; " - "&amp;Tabela813[[#This Row],[Especificação]]</f>
        <v>2.4.5.1.01.0.1.00 - Transferências de Outras Instituições Públicas - Principal</v>
      </c>
    </row>
    <row r="1811" spans="1:21" ht="30" x14ac:dyDescent="0.25">
      <c r="A1811" s="84"/>
      <c r="B1811" s="73"/>
      <c r="C1811" s="26" t="s">
        <v>1567</v>
      </c>
      <c r="D1811" s="26" t="s">
        <v>1568</v>
      </c>
      <c r="E1811" s="26" t="s">
        <v>1563</v>
      </c>
      <c r="F1811" s="26" t="s">
        <v>1561</v>
      </c>
      <c r="G1811" s="26" t="s">
        <v>1564</v>
      </c>
      <c r="H1811" s="26" t="s">
        <v>1561</v>
      </c>
      <c r="I1811" s="26" t="s">
        <v>1561</v>
      </c>
      <c r="J1811" s="26" t="s">
        <v>1564</v>
      </c>
      <c r="K1811" s="21" t="str">
        <f>IF(Tabela813[[#This Row],[C]]&lt;&gt;"",IF(Tabela813[[#This Row],[RED]]&lt;&gt;"",(Tabela813[[#This Row],[RED]] &amp; "."),"") &amp; CONCATENATE(Tabela813[[#This Row],[C]],".",Tabela813[[#This Row],[O]],".",Tabela813[[#This Row],[E]],".",Tabela813[[#This Row],[D1]],".",Tabela813[[#This Row],[D2]],".",Tabela813[[#This Row],[D3]],".",Tabela813[[#This Row],[T]],".",Tabela813[[#This Row],[D4]]),"")</f>
        <v>2.4.6.0.00.0.0.00</v>
      </c>
      <c r="L1811" s="27" t="s">
        <v>485</v>
      </c>
      <c r="M1811" s="21" t="str">
        <f t="shared" si="28"/>
        <v>S</v>
      </c>
      <c r="N1811" s="21">
        <f>IF(VALUE(Tabela813[[#This Row],[RED]]) &gt; 0,1,0) + IF(VALUE(J1811)&gt;0,8,IF(VALUE(I1811)&gt;0,7,IF(VALUE(H1811)&gt;0,6,IF(VALUE(G1811)&gt;0,5,IF(VALUE(F1811)&gt;0,4,IF(VALUE(E1811)&gt;0,3,IF(VALUE(D1811)&gt;0,2,1)))))))</f>
        <v>3</v>
      </c>
      <c r="O1811" s="26" t="s">
        <v>45</v>
      </c>
      <c r="P1811" s="1" t="s">
        <v>774</v>
      </c>
      <c r="Q1811" s="1"/>
      <c r="R1811" s="21"/>
      <c r="S1811" s="7" t="str">
        <f>Tabela813[[#This Row],[NR]]&amp;" - "&amp;Tabela813[[#This Row],[Especificação]]</f>
        <v>2.4.6.0.00.0.0.00 - Transferências do Exterior</v>
      </c>
      <c r="T1811" s="7" t="str">
        <f>Tabela813[[#This Row],[NR]]&amp;" - "&amp;Tabela813[[#This Row],[Especificação]]</f>
        <v>2.4.6.0.00.0.0.00 - Transferências do Exterior</v>
      </c>
      <c r="U1811" s="7" t="str">
        <f>Tabela813[[#This Row],[NR]]&amp; " - "&amp;Tabela813[[#This Row],[Especificação]]</f>
        <v>2.4.6.0.00.0.0.00 - Transferências do Exterior</v>
      </c>
    </row>
    <row r="1812" spans="1:21" ht="30" x14ac:dyDescent="0.25">
      <c r="A1812" s="84"/>
      <c r="B1812" s="73"/>
      <c r="C1812" s="26" t="s">
        <v>1567</v>
      </c>
      <c r="D1812" s="26" t="s">
        <v>1568</v>
      </c>
      <c r="E1812" s="26" t="s">
        <v>1563</v>
      </c>
      <c r="F1812" s="26" t="s">
        <v>1558</v>
      </c>
      <c r="G1812" s="26" t="s">
        <v>1564</v>
      </c>
      <c r="H1812" s="26" t="s">
        <v>1561</v>
      </c>
      <c r="I1812" s="26" t="s">
        <v>1561</v>
      </c>
      <c r="J1812" s="26" t="s">
        <v>1564</v>
      </c>
      <c r="K1812" s="21" t="str">
        <f>IF(Tabela813[[#This Row],[C]]&lt;&gt;"",IF(Tabela813[[#This Row],[RED]]&lt;&gt;"",(Tabela813[[#This Row],[RED]] &amp; "."),"") &amp; CONCATENATE(Tabela813[[#This Row],[C]],".",Tabela813[[#This Row],[O]],".",Tabela813[[#This Row],[E]],".",Tabela813[[#This Row],[D1]],".",Tabela813[[#This Row],[D2]],".",Tabela813[[#This Row],[D3]],".",Tabela813[[#This Row],[T]],".",Tabela813[[#This Row],[D4]]),"")</f>
        <v>2.4.6.1.00.0.0.00</v>
      </c>
      <c r="L1812" s="27" t="s">
        <v>485</v>
      </c>
      <c r="M1812" s="21" t="str">
        <f t="shared" si="28"/>
        <v>S</v>
      </c>
      <c r="N1812" s="21">
        <f>IF(VALUE(Tabela813[[#This Row],[RED]]) &gt; 0,1,0) + IF(VALUE(J1812)&gt;0,8,IF(VALUE(I1812)&gt;0,7,IF(VALUE(H1812)&gt;0,6,IF(VALUE(G1812)&gt;0,5,IF(VALUE(F1812)&gt;0,4,IF(VALUE(E1812)&gt;0,3,IF(VALUE(D1812)&gt;0,2,1)))))))</f>
        <v>4</v>
      </c>
      <c r="O1812" s="26" t="s">
        <v>45</v>
      </c>
      <c r="P1812" s="1" t="s">
        <v>774</v>
      </c>
      <c r="Q1812" s="1"/>
      <c r="R1812" s="21"/>
      <c r="S1812" s="7" t="str">
        <f>Tabela813[[#This Row],[NR]]&amp;" - "&amp;Tabela813[[#This Row],[Especificação]]</f>
        <v>2.4.6.1.00.0.0.00 - Transferências do Exterior</v>
      </c>
      <c r="T1812" s="7" t="str">
        <f>Tabela813[[#This Row],[NR]]&amp;" - "&amp;Tabela813[[#This Row],[Especificação]]</f>
        <v>2.4.6.1.00.0.0.00 - Transferências do Exterior</v>
      </c>
      <c r="U1812" s="7" t="str">
        <f>Tabela813[[#This Row],[NR]]&amp; " - "&amp;Tabela813[[#This Row],[Especificação]]</f>
        <v>2.4.6.1.00.0.0.00 - Transferências do Exterior</v>
      </c>
    </row>
    <row r="1813" spans="1:21" ht="45" x14ac:dyDescent="0.25">
      <c r="A1813" s="84"/>
      <c r="B1813" s="73"/>
      <c r="C1813" s="26" t="s">
        <v>1567</v>
      </c>
      <c r="D1813" s="26" t="s">
        <v>1568</v>
      </c>
      <c r="E1813" s="26" t="s">
        <v>1563</v>
      </c>
      <c r="F1813" s="26" t="s">
        <v>1558</v>
      </c>
      <c r="G1813" s="26" t="s">
        <v>1591</v>
      </c>
      <c r="H1813" s="26" t="s">
        <v>1561</v>
      </c>
      <c r="I1813" s="26" t="s">
        <v>1561</v>
      </c>
      <c r="J1813" s="26" t="s">
        <v>1564</v>
      </c>
      <c r="K1813" s="21" t="str">
        <f>IF(Tabela813[[#This Row],[C]]&lt;&gt;"",IF(Tabela813[[#This Row],[RED]]&lt;&gt;"",(Tabela813[[#This Row],[RED]] &amp; "."),"") &amp; CONCATENATE(Tabela813[[#This Row],[C]],".",Tabela813[[#This Row],[O]],".",Tabela813[[#This Row],[E]],".",Tabela813[[#This Row],[D1]],".",Tabela813[[#This Row],[D2]],".",Tabela813[[#This Row],[D3]],".",Tabela813[[#This Row],[T]],".",Tabela813[[#This Row],[D4]]),"")</f>
        <v>2.4.6.1.50.0.0.00</v>
      </c>
      <c r="L1813" s="27" t="s">
        <v>775</v>
      </c>
      <c r="M1813" s="21" t="str">
        <f t="shared" si="28"/>
        <v>S</v>
      </c>
      <c r="N1813" s="21">
        <f>IF(VALUE(Tabela813[[#This Row],[RED]]) &gt; 0,1,0) + IF(VALUE(J1813)&gt;0,8,IF(VALUE(I1813)&gt;0,7,IF(VALUE(H1813)&gt;0,6,IF(VALUE(G1813)&gt;0,5,IF(VALUE(F1813)&gt;0,4,IF(VALUE(E1813)&gt;0,3,IF(VALUE(D1813)&gt;0,2,1)))))))</f>
        <v>5</v>
      </c>
      <c r="O1813" s="26" t="s">
        <v>55</v>
      </c>
      <c r="P1813" s="1" t="s">
        <v>4221</v>
      </c>
      <c r="Q1813" s="1"/>
      <c r="R1813" s="21"/>
      <c r="S1813" s="7" t="str">
        <f>Tabela813[[#This Row],[NR]]&amp;" - "&amp;Tabela813[[#This Row],[Especificação]]</f>
        <v>2.4.6.1.50.0.0.00 - Transferências do Exterior para Programas de Saúde</v>
      </c>
      <c r="T1813" s="7" t="str">
        <f>Tabela813[[#This Row],[NR]]&amp;" - "&amp;Tabela813[[#This Row],[Especificação]]</f>
        <v>2.4.6.1.50.0.0.00 - Transferências do Exterior para Programas de Saúde</v>
      </c>
      <c r="U1813" s="7" t="str">
        <f>Tabela813[[#This Row],[NR]]&amp; " - "&amp;Tabela813[[#This Row],[Especificação]]</f>
        <v>2.4.6.1.50.0.0.00 - Transferências do Exterior para Programas de Saúde</v>
      </c>
    </row>
    <row r="1814" spans="1:21" ht="45" x14ac:dyDescent="0.25">
      <c r="A1814" s="84"/>
      <c r="B1814" s="73"/>
      <c r="C1814" s="26" t="s">
        <v>1567</v>
      </c>
      <c r="D1814" s="26" t="s">
        <v>1568</v>
      </c>
      <c r="E1814" s="26" t="s">
        <v>1563</v>
      </c>
      <c r="F1814" s="26" t="s">
        <v>1558</v>
      </c>
      <c r="G1814" s="26" t="s">
        <v>1591</v>
      </c>
      <c r="H1814" s="26" t="s">
        <v>1561</v>
      </c>
      <c r="I1814" s="26" t="s">
        <v>1558</v>
      </c>
      <c r="J1814" s="26" t="s">
        <v>1564</v>
      </c>
      <c r="K1814" s="21" t="str">
        <f>IF(Tabela813[[#This Row],[C]]&lt;&gt;"",IF(Tabela813[[#This Row],[RED]]&lt;&gt;"",(Tabela813[[#This Row],[RED]] &amp; "."),"") &amp; CONCATENATE(Tabela813[[#This Row],[C]],".",Tabela813[[#This Row],[O]],".",Tabela813[[#This Row],[E]],".",Tabela813[[#This Row],[D1]],".",Tabela813[[#This Row],[D2]],".",Tabela813[[#This Row],[D3]],".",Tabela813[[#This Row],[T]],".",Tabela813[[#This Row],[D4]]),"")</f>
        <v>2.4.6.1.50.0.1.00</v>
      </c>
      <c r="L1814" s="27" t="s">
        <v>1551</v>
      </c>
      <c r="M1814" s="21" t="str">
        <f t="shared" si="28"/>
        <v>A</v>
      </c>
      <c r="N1814" s="21">
        <f>IF(VALUE(Tabela813[[#This Row],[RED]]) &gt; 0,1,0) + IF(VALUE(J1814)&gt;0,8,IF(VALUE(I1814)&gt;0,7,IF(VALUE(H1814)&gt;0,6,IF(VALUE(G1814)&gt;0,5,IF(VALUE(F1814)&gt;0,4,IF(VALUE(E1814)&gt;0,3,IF(VALUE(D1814)&gt;0,2,1)))))))</f>
        <v>7</v>
      </c>
      <c r="O1814" s="26" t="s">
        <v>55</v>
      </c>
      <c r="P1814" s="1" t="s">
        <v>4221</v>
      </c>
      <c r="Q1814" s="1"/>
      <c r="R1814" s="21"/>
      <c r="S1814" s="7" t="str">
        <f>Tabela813[[#This Row],[NR]]&amp;" - "&amp;Tabela813[[#This Row],[Especificação]]</f>
        <v>2.4.6.1.50.0.1.00 - Transferências do Exterior para Programas de Saúde - Principal</v>
      </c>
      <c r="T1814" s="7" t="str">
        <f>Tabela813[[#This Row],[NR]]&amp;" - "&amp;Tabela813[[#This Row],[Especificação]]</f>
        <v>2.4.6.1.50.0.1.00 - Transferências do Exterior para Programas de Saúde - Principal</v>
      </c>
      <c r="U1814" s="7" t="str">
        <f>Tabela813[[#This Row],[NR]]&amp; " - "&amp;Tabela813[[#This Row],[Especificação]]</f>
        <v>2.4.6.1.50.0.1.00 - Transferências do Exterior para Programas de Saúde - Principal</v>
      </c>
    </row>
    <row r="1815" spans="1:21" ht="45" x14ac:dyDescent="0.25">
      <c r="A1815" s="84"/>
      <c r="B1815" s="73"/>
      <c r="C1815" s="26" t="s">
        <v>1567</v>
      </c>
      <c r="D1815" s="26" t="s">
        <v>1568</v>
      </c>
      <c r="E1815" s="26" t="s">
        <v>1563</v>
      </c>
      <c r="F1815" s="26" t="s">
        <v>1558</v>
      </c>
      <c r="G1815" s="26" t="s">
        <v>1596</v>
      </c>
      <c r="H1815" s="26" t="s">
        <v>1561</v>
      </c>
      <c r="I1815" s="26" t="s">
        <v>1561</v>
      </c>
      <c r="J1815" s="26" t="s">
        <v>1564</v>
      </c>
      <c r="K1815" s="21" t="str">
        <f>IF(Tabela813[[#This Row],[C]]&lt;&gt;"",IF(Tabela813[[#This Row],[RED]]&lt;&gt;"",(Tabela813[[#This Row],[RED]] &amp; "."),"") &amp; CONCATENATE(Tabela813[[#This Row],[C]],".",Tabela813[[#This Row],[O]],".",Tabela813[[#This Row],[E]],".",Tabela813[[#This Row],[D1]],".",Tabela813[[#This Row],[D2]],".",Tabela813[[#This Row],[D3]],".",Tabela813[[#This Row],[T]],".",Tabela813[[#This Row],[D4]]),"")</f>
        <v>2.4.6.1.51.0.0.00</v>
      </c>
      <c r="L1815" s="27" t="s">
        <v>776</v>
      </c>
      <c r="M1815" s="21" t="str">
        <f t="shared" si="28"/>
        <v>S</v>
      </c>
      <c r="N1815" s="21">
        <f>IF(VALUE(Tabela813[[#This Row],[RED]]) &gt; 0,1,0) + IF(VALUE(J1815)&gt;0,8,IF(VALUE(I1815)&gt;0,7,IF(VALUE(H1815)&gt;0,6,IF(VALUE(G1815)&gt;0,5,IF(VALUE(F1815)&gt;0,4,IF(VALUE(E1815)&gt;0,3,IF(VALUE(D1815)&gt;0,2,1)))))))</f>
        <v>5</v>
      </c>
      <c r="O1815" s="26" t="s">
        <v>55</v>
      </c>
      <c r="P1815" s="1" t="s">
        <v>4222</v>
      </c>
      <c r="Q1815" s="1" t="s">
        <v>102</v>
      </c>
      <c r="R1815" s="21"/>
      <c r="S1815" s="7" t="str">
        <f>Tabela813[[#This Row],[NR]]&amp;" - "&amp;Tabela813[[#This Row],[Especificação]]</f>
        <v>2.4.6.1.51.0.0.00 - Transferências do Exterior para Programas de Educação</v>
      </c>
      <c r="T1815" s="7" t="str">
        <f>Tabela813[[#This Row],[NR]]&amp;" - "&amp;Tabela813[[#This Row],[Especificação]]</f>
        <v>2.4.6.1.51.0.0.00 - Transferências do Exterior para Programas de Educação</v>
      </c>
      <c r="U1815" s="7" t="str">
        <f>Tabela813[[#This Row],[NR]]&amp; " - "&amp;Tabela813[[#This Row],[Especificação]]</f>
        <v>2.4.6.1.51.0.0.00 - Transferências do Exterior para Programas de Educação</v>
      </c>
    </row>
    <row r="1816" spans="1:21" ht="45" x14ac:dyDescent="0.25">
      <c r="A1816" s="84"/>
      <c r="B1816" s="73"/>
      <c r="C1816" s="26" t="s">
        <v>1567</v>
      </c>
      <c r="D1816" s="26" t="s">
        <v>1568</v>
      </c>
      <c r="E1816" s="26" t="s">
        <v>1563</v>
      </c>
      <c r="F1816" s="26" t="s">
        <v>1558</v>
      </c>
      <c r="G1816" s="26" t="s">
        <v>1596</v>
      </c>
      <c r="H1816" s="26" t="s">
        <v>1561</v>
      </c>
      <c r="I1816" s="26" t="s">
        <v>1558</v>
      </c>
      <c r="J1816" s="26" t="s">
        <v>1564</v>
      </c>
      <c r="K1816" s="21" t="str">
        <f>IF(Tabela813[[#This Row],[C]]&lt;&gt;"",IF(Tabela813[[#This Row],[RED]]&lt;&gt;"",(Tabela813[[#This Row],[RED]] &amp; "."),"") &amp; CONCATENATE(Tabela813[[#This Row],[C]],".",Tabela813[[#This Row],[O]],".",Tabela813[[#This Row],[E]],".",Tabela813[[#This Row],[D1]],".",Tabela813[[#This Row],[D2]],".",Tabela813[[#This Row],[D3]],".",Tabela813[[#This Row],[T]],".",Tabela813[[#This Row],[D4]]),"")</f>
        <v>2.4.6.1.51.0.1.00</v>
      </c>
      <c r="L1816" s="27" t="s">
        <v>1552</v>
      </c>
      <c r="M1816" s="21" t="str">
        <f t="shared" si="28"/>
        <v>A</v>
      </c>
      <c r="N1816" s="21">
        <f>IF(VALUE(Tabela813[[#This Row],[RED]]) &gt; 0,1,0) + IF(VALUE(J1816)&gt;0,8,IF(VALUE(I1816)&gt;0,7,IF(VALUE(H1816)&gt;0,6,IF(VALUE(G1816)&gt;0,5,IF(VALUE(F1816)&gt;0,4,IF(VALUE(E1816)&gt;0,3,IF(VALUE(D1816)&gt;0,2,1)))))))</f>
        <v>7</v>
      </c>
      <c r="O1816" s="26" t="s">
        <v>55</v>
      </c>
      <c r="P1816" s="1" t="s">
        <v>4222</v>
      </c>
      <c r="Q1816" s="1" t="s">
        <v>102</v>
      </c>
      <c r="R1816" s="21"/>
      <c r="S1816" s="7" t="str">
        <f>Tabela813[[#This Row],[NR]]&amp;" - "&amp;Tabela813[[#This Row],[Especificação]]</f>
        <v>2.4.6.1.51.0.1.00 - Transferências do Exterior para Programas de Educação - Principal</v>
      </c>
      <c r="T1816" s="7" t="str">
        <f>Tabela813[[#This Row],[NR]]&amp;" - "&amp;Tabela813[[#This Row],[Especificação]]</f>
        <v>2.4.6.1.51.0.1.00 - Transferências do Exterior para Programas de Educação - Principal</v>
      </c>
      <c r="U1816" s="7" t="str">
        <f>Tabela813[[#This Row],[NR]]&amp; " - "&amp;Tabela813[[#This Row],[Especificação]]</f>
        <v>2.4.6.1.51.0.1.00 - Transferências do Exterior para Programas de Educação - Principal</v>
      </c>
    </row>
    <row r="1817" spans="1:21" ht="30" x14ac:dyDescent="0.25">
      <c r="A1817" s="84"/>
      <c r="B1817" s="73"/>
      <c r="C1817" s="26" t="s">
        <v>1567</v>
      </c>
      <c r="D1817" s="26" t="s">
        <v>1568</v>
      </c>
      <c r="E1817" s="26" t="s">
        <v>1563</v>
      </c>
      <c r="F1817" s="26" t="s">
        <v>1558</v>
      </c>
      <c r="G1817" s="26" t="s">
        <v>1574</v>
      </c>
      <c r="H1817" s="26" t="s">
        <v>1561</v>
      </c>
      <c r="I1817" s="26" t="s">
        <v>1561</v>
      </c>
      <c r="J1817" s="26" t="s">
        <v>1564</v>
      </c>
      <c r="K1817" s="21" t="str">
        <f>IF(Tabela813[[#This Row],[C]]&lt;&gt;"",IF(Tabela813[[#This Row],[RED]]&lt;&gt;"",(Tabela813[[#This Row],[RED]] &amp; "."),"") &amp; CONCATENATE(Tabela813[[#This Row],[C]],".",Tabela813[[#This Row],[O]],".",Tabela813[[#This Row],[E]],".",Tabela813[[#This Row],[D1]],".",Tabela813[[#This Row],[D2]],".",Tabela813[[#This Row],[D3]],".",Tabela813[[#This Row],[T]],".",Tabela813[[#This Row],[D4]]),"")</f>
        <v>2.4.6.1.99.0.0.00</v>
      </c>
      <c r="L1817" s="27" t="s">
        <v>3108</v>
      </c>
      <c r="M1817" s="21" t="str">
        <f t="shared" si="28"/>
        <v>S</v>
      </c>
      <c r="N1817" s="21">
        <f>IF(VALUE(Tabela813[[#This Row],[RED]]) &gt; 0,1,0) + IF(VALUE(J1817)&gt;0,8,IF(VALUE(I1817)&gt;0,7,IF(VALUE(H1817)&gt;0,6,IF(VALUE(G1817)&gt;0,5,IF(VALUE(F1817)&gt;0,4,IF(VALUE(E1817)&gt;0,3,IF(VALUE(D1817)&gt;0,2,1)))))))</f>
        <v>5</v>
      </c>
      <c r="O1817" s="26" t="s">
        <v>51</v>
      </c>
      <c r="P1817" s="1" t="s">
        <v>3151</v>
      </c>
      <c r="Q1817" s="1"/>
      <c r="R1817" s="21"/>
      <c r="S1817" s="7" t="str">
        <f>Tabela813[[#This Row],[NR]]&amp;" - "&amp;Tabela813[[#This Row],[Especificação]]</f>
        <v>2.4.6.1.99.0.0.00 - Outras Transferências do Exterior</v>
      </c>
      <c r="T1817" s="7" t="str">
        <f>Tabela813[[#This Row],[NR]]&amp;" - "&amp;Tabela813[[#This Row],[Especificação]]</f>
        <v>2.4.6.1.99.0.0.00 - Outras Transferências do Exterior</v>
      </c>
      <c r="U1817" s="7" t="str">
        <f>Tabela813[[#This Row],[NR]]&amp; " - "&amp;Tabela813[[#This Row],[Especificação]]</f>
        <v>2.4.6.1.99.0.0.00 - Outras Transferências do Exterior</v>
      </c>
    </row>
    <row r="1818" spans="1:21" ht="30" x14ac:dyDescent="0.25">
      <c r="A1818" s="84"/>
      <c r="B1818" s="73"/>
      <c r="C1818" s="26" t="s">
        <v>1567</v>
      </c>
      <c r="D1818" s="26" t="s">
        <v>1568</v>
      </c>
      <c r="E1818" s="26" t="s">
        <v>1563</v>
      </c>
      <c r="F1818" s="26" t="s">
        <v>1558</v>
      </c>
      <c r="G1818" s="26" t="s">
        <v>1574</v>
      </c>
      <c r="H1818" s="26" t="s">
        <v>1561</v>
      </c>
      <c r="I1818" s="26" t="s">
        <v>1558</v>
      </c>
      <c r="J1818" s="26" t="s">
        <v>1564</v>
      </c>
      <c r="K1818" s="21" t="str">
        <f>IF(Tabela813[[#This Row],[C]]&lt;&gt;"",IF(Tabela813[[#This Row],[RED]]&lt;&gt;"",(Tabela813[[#This Row],[RED]] &amp; "."),"") &amp; CONCATENATE(Tabela813[[#This Row],[C]],".",Tabela813[[#This Row],[O]],".",Tabela813[[#This Row],[E]],".",Tabela813[[#This Row],[D1]],".",Tabela813[[#This Row],[D2]],".",Tabela813[[#This Row],[D3]],".",Tabela813[[#This Row],[T]],".",Tabela813[[#This Row],[D4]]),"")</f>
        <v>2.4.6.1.99.0.1.00</v>
      </c>
      <c r="L1818" s="27" t="s">
        <v>3108</v>
      </c>
      <c r="M1818" s="21" t="str">
        <f t="shared" si="28"/>
        <v>A</v>
      </c>
      <c r="N1818" s="21">
        <f>IF(VALUE(Tabela813[[#This Row],[RED]]) &gt; 0,1,0) + IF(VALUE(J1818)&gt;0,8,IF(VALUE(I1818)&gt;0,7,IF(VALUE(H1818)&gt;0,6,IF(VALUE(G1818)&gt;0,5,IF(VALUE(F1818)&gt;0,4,IF(VALUE(E1818)&gt;0,3,IF(VALUE(D1818)&gt;0,2,1)))))))</f>
        <v>7</v>
      </c>
      <c r="O1818" s="26" t="s">
        <v>51</v>
      </c>
      <c r="P1818" s="1" t="s">
        <v>3151</v>
      </c>
      <c r="Q1818" s="1"/>
      <c r="R1818" s="21"/>
      <c r="S1818" s="7" t="str">
        <f>Tabela813[[#This Row],[NR]]&amp;" - "&amp;Tabela813[[#This Row],[Especificação]]</f>
        <v>2.4.6.1.99.0.1.00 - Outras Transferências do Exterior</v>
      </c>
      <c r="T1818" s="7" t="str">
        <f>Tabela813[[#This Row],[NR]]&amp;" - "&amp;Tabela813[[#This Row],[Especificação]]</f>
        <v>2.4.6.1.99.0.1.00 - Outras Transferências do Exterior</v>
      </c>
      <c r="U1818" s="7" t="str">
        <f>Tabela813[[#This Row],[NR]]&amp; " - "&amp;Tabela813[[#This Row],[Especificação]]</f>
        <v>2.4.6.1.99.0.1.00 - Outras Transferências do Exterior</v>
      </c>
    </row>
    <row r="1819" spans="1:21" x14ac:dyDescent="0.25">
      <c r="A1819" s="84"/>
      <c r="B1819" s="73"/>
      <c r="C1819" s="26" t="s">
        <v>1567</v>
      </c>
      <c r="D1819" s="26" t="s">
        <v>1568</v>
      </c>
      <c r="E1819" s="26" t="s">
        <v>1570</v>
      </c>
      <c r="F1819" s="26" t="s">
        <v>1561</v>
      </c>
      <c r="G1819" s="26" t="s">
        <v>1564</v>
      </c>
      <c r="H1819" s="26" t="s">
        <v>1561</v>
      </c>
      <c r="I1819" s="26" t="s">
        <v>1561</v>
      </c>
      <c r="J1819" s="26" t="s">
        <v>1564</v>
      </c>
      <c r="K1819" s="21" t="str">
        <f>IF(Tabela813[[#This Row],[C]]&lt;&gt;"",IF(Tabela813[[#This Row],[RED]]&lt;&gt;"",(Tabela813[[#This Row],[RED]] &amp; "."),"") &amp; CONCATENATE(Tabela813[[#This Row],[C]],".",Tabela813[[#This Row],[O]],".",Tabela813[[#This Row],[E]],".",Tabela813[[#This Row],[D1]],".",Tabela813[[#This Row],[D2]],".",Tabela813[[#This Row],[D3]],".",Tabela813[[#This Row],[T]],".",Tabela813[[#This Row],[D4]]),"")</f>
        <v>2.4.9.0.00.0.0.00</v>
      </c>
      <c r="L1819" s="27" t="s">
        <v>777</v>
      </c>
      <c r="M1819" s="21" t="str">
        <f t="shared" si="28"/>
        <v>S</v>
      </c>
      <c r="N1819" s="21">
        <f>IF(VALUE(Tabela813[[#This Row],[RED]]) &gt; 0,1,0) + IF(VALUE(J1819)&gt;0,8,IF(VALUE(I1819)&gt;0,7,IF(VALUE(H1819)&gt;0,6,IF(VALUE(G1819)&gt;0,5,IF(VALUE(F1819)&gt;0,4,IF(VALUE(E1819)&gt;0,3,IF(VALUE(D1819)&gt;0,2,1)))))))</f>
        <v>3</v>
      </c>
      <c r="O1819" s="26" t="s">
        <v>45</v>
      </c>
      <c r="P1819" s="1" t="s">
        <v>3152</v>
      </c>
      <c r="Q1819" s="1"/>
      <c r="R1819" s="21"/>
      <c r="S1819" s="7" t="str">
        <f>Tabela813[[#This Row],[NR]]&amp;" - "&amp;Tabela813[[#This Row],[Especificação]]</f>
        <v>2.4.9.0.00.0.0.00 - Demais Transferências de Capital</v>
      </c>
      <c r="T1819" s="7" t="str">
        <f>Tabela813[[#This Row],[NR]]&amp;" - "&amp;Tabela813[[#This Row],[Especificação]]</f>
        <v>2.4.9.0.00.0.0.00 - Demais Transferências de Capital</v>
      </c>
      <c r="U1819" s="7" t="str">
        <f>Tabela813[[#This Row],[NR]]&amp; " - "&amp;Tabela813[[#This Row],[Especificação]]</f>
        <v>2.4.9.0.00.0.0.00 - Demais Transferências de Capital</v>
      </c>
    </row>
    <row r="1820" spans="1:21" ht="45" x14ac:dyDescent="0.25">
      <c r="A1820" s="84"/>
      <c r="B1820" s="73"/>
      <c r="C1820" s="26" t="s">
        <v>1567</v>
      </c>
      <c r="D1820" s="26" t="s">
        <v>1568</v>
      </c>
      <c r="E1820" s="26" t="s">
        <v>1570</v>
      </c>
      <c r="F1820" s="26" t="s">
        <v>1558</v>
      </c>
      <c r="G1820" s="26" t="s">
        <v>1564</v>
      </c>
      <c r="H1820" s="26" t="s">
        <v>1561</v>
      </c>
      <c r="I1820" s="26" t="s">
        <v>1561</v>
      </c>
      <c r="J1820" s="26" t="s">
        <v>1564</v>
      </c>
      <c r="K1820" s="21" t="str">
        <f>IF(Tabela813[[#This Row],[C]]&lt;&gt;"",IF(Tabela813[[#This Row],[RED]]&lt;&gt;"",(Tabela813[[#This Row],[RED]] &amp; "."),"") &amp; CONCATENATE(Tabela813[[#This Row],[C]],".",Tabela813[[#This Row],[O]],".",Tabela813[[#This Row],[E]],".",Tabela813[[#This Row],[D1]],".",Tabela813[[#This Row],[D2]],".",Tabela813[[#This Row],[D3]],".",Tabela813[[#This Row],[T]],".",Tabela813[[#This Row],[D4]]),"")</f>
        <v>2.4.9.1.00.0.0.00</v>
      </c>
      <c r="L1820" s="27" t="s">
        <v>492</v>
      </c>
      <c r="M1820" s="21" t="str">
        <f t="shared" si="28"/>
        <v>S</v>
      </c>
      <c r="N1820" s="21">
        <f>IF(VALUE(Tabela813[[#This Row],[RED]]) &gt; 0,1,0) + IF(VALUE(J1820)&gt;0,8,IF(VALUE(I1820)&gt;0,7,IF(VALUE(H1820)&gt;0,6,IF(VALUE(G1820)&gt;0,5,IF(VALUE(F1820)&gt;0,4,IF(VALUE(E1820)&gt;0,3,IF(VALUE(D1820)&gt;0,2,1)))))))</f>
        <v>4</v>
      </c>
      <c r="O1820" s="26" t="s">
        <v>45</v>
      </c>
      <c r="P1820" s="1" t="s">
        <v>778</v>
      </c>
      <c r="Q1820" s="1"/>
      <c r="R1820" s="21"/>
      <c r="S1820" s="7" t="str">
        <f>Tabela813[[#This Row],[NR]]&amp;" - "&amp;Tabela813[[#This Row],[Especificação]]</f>
        <v>2.4.9.1.00.0.0.00 - Transferências de Pessoas Físicas</v>
      </c>
      <c r="T1820" s="7" t="str">
        <f>Tabela813[[#This Row],[NR]]&amp;" - "&amp;Tabela813[[#This Row],[Especificação]]</f>
        <v>2.4.9.1.00.0.0.00 - Transferências de Pessoas Físicas</v>
      </c>
      <c r="U1820" s="7" t="str">
        <f>Tabela813[[#This Row],[NR]]&amp; " - "&amp;Tabela813[[#This Row],[Especificação]]</f>
        <v>2.4.9.1.00.0.0.00 - Transferências de Pessoas Físicas</v>
      </c>
    </row>
    <row r="1821" spans="1:21" ht="30" x14ac:dyDescent="0.25">
      <c r="A1821" s="84"/>
      <c r="B1821" s="73"/>
      <c r="C1821" s="26" t="s">
        <v>1567</v>
      </c>
      <c r="D1821" s="26" t="s">
        <v>1568</v>
      </c>
      <c r="E1821" s="26" t="s">
        <v>1570</v>
      </c>
      <c r="F1821" s="26" t="s">
        <v>1558</v>
      </c>
      <c r="G1821" s="26" t="s">
        <v>1591</v>
      </c>
      <c r="H1821" s="26" t="s">
        <v>1561</v>
      </c>
      <c r="I1821" s="26" t="s">
        <v>1561</v>
      </c>
      <c r="J1821" s="26" t="s">
        <v>1564</v>
      </c>
      <c r="K1821" s="21" t="str">
        <f>IF(Tabela813[[#This Row],[C]]&lt;&gt;"",IF(Tabela813[[#This Row],[RED]]&lt;&gt;"",(Tabela813[[#This Row],[RED]] &amp; "."),"") &amp; CONCATENATE(Tabela813[[#This Row],[C]],".",Tabela813[[#This Row],[O]],".",Tabela813[[#This Row],[E]],".",Tabela813[[#This Row],[D1]],".",Tabela813[[#This Row],[D2]],".",Tabela813[[#This Row],[D3]],".",Tabela813[[#This Row],[T]],".",Tabela813[[#This Row],[D4]]),"")</f>
        <v>2.4.9.1.50.0.0.00</v>
      </c>
      <c r="L1821" s="27" t="s">
        <v>779</v>
      </c>
      <c r="M1821" s="21" t="str">
        <f t="shared" si="28"/>
        <v>S</v>
      </c>
      <c r="N1821" s="21">
        <f>IF(VALUE(Tabela813[[#This Row],[RED]]) &gt; 0,1,0) + IF(VALUE(J1821)&gt;0,8,IF(VALUE(I1821)&gt;0,7,IF(VALUE(H1821)&gt;0,6,IF(VALUE(G1821)&gt;0,5,IF(VALUE(F1821)&gt;0,4,IF(VALUE(E1821)&gt;0,3,IF(VALUE(D1821)&gt;0,2,1)))))))</f>
        <v>5</v>
      </c>
      <c r="O1821" s="26" t="s">
        <v>55</v>
      </c>
      <c r="P1821" s="1" t="s">
        <v>4223</v>
      </c>
      <c r="Q1821" s="1"/>
      <c r="R1821" s="21"/>
      <c r="S1821" s="7" t="str">
        <f>Tabela813[[#This Row],[NR]]&amp;" - "&amp;Tabela813[[#This Row],[Especificação]]</f>
        <v>2.4.9.1.50.0.0.00 - Transferências de Pessoas Físicas para Programas de Saúde</v>
      </c>
      <c r="T1821" s="7" t="str">
        <f>Tabela813[[#This Row],[NR]]&amp;" - "&amp;Tabela813[[#This Row],[Especificação]]</f>
        <v>2.4.9.1.50.0.0.00 - Transferências de Pessoas Físicas para Programas de Saúde</v>
      </c>
      <c r="U1821" s="7" t="str">
        <f>Tabela813[[#This Row],[NR]]&amp; " - "&amp;Tabela813[[#This Row],[Especificação]]</f>
        <v>2.4.9.1.50.0.0.00 - Transferências de Pessoas Físicas para Programas de Saúde</v>
      </c>
    </row>
    <row r="1822" spans="1:21" ht="30" x14ac:dyDescent="0.25">
      <c r="A1822" s="84"/>
      <c r="B1822" s="73"/>
      <c r="C1822" s="26" t="s">
        <v>1567</v>
      </c>
      <c r="D1822" s="26" t="s">
        <v>1568</v>
      </c>
      <c r="E1822" s="26" t="s">
        <v>1570</v>
      </c>
      <c r="F1822" s="26" t="s">
        <v>1558</v>
      </c>
      <c r="G1822" s="26" t="s">
        <v>1591</v>
      </c>
      <c r="H1822" s="26" t="s">
        <v>1561</v>
      </c>
      <c r="I1822" s="26" t="s">
        <v>1558</v>
      </c>
      <c r="J1822" s="26" t="s">
        <v>1564</v>
      </c>
      <c r="K1822" s="21" t="str">
        <f>IF(Tabela813[[#This Row],[C]]&lt;&gt;"",IF(Tabela813[[#This Row],[RED]]&lt;&gt;"",(Tabela813[[#This Row],[RED]] &amp; "."),"") &amp; CONCATENATE(Tabela813[[#This Row],[C]],".",Tabela813[[#This Row],[O]],".",Tabela813[[#This Row],[E]],".",Tabela813[[#This Row],[D1]],".",Tabela813[[#This Row],[D2]],".",Tabela813[[#This Row],[D3]],".",Tabela813[[#This Row],[T]],".",Tabela813[[#This Row],[D4]]),"")</f>
        <v>2.4.9.1.50.0.1.00</v>
      </c>
      <c r="L1822" s="27" t="s">
        <v>1553</v>
      </c>
      <c r="M1822" s="21" t="str">
        <f t="shared" si="28"/>
        <v>A</v>
      </c>
      <c r="N1822" s="21">
        <f>IF(VALUE(Tabela813[[#This Row],[RED]]) &gt; 0,1,0) + IF(VALUE(J1822)&gt;0,8,IF(VALUE(I1822)&gt;0,7,IF(VALUE(H1822)&gt;0,6,IF(VALUE(G1822)&gt;0,5,IF(VALUE(F1822)&gt;0,4,IF(VALUE(E1822)&gt;0,3,IF(VALUE(D1822)&gt;0,2,1)))))))</f>
        <v>7</v>
      </c>
      <c r="O1822" s="26" t="s">
        <v>55</v>
      </c>
      <c r="P1822" s="1" t="s">
        <v>4223</v>
      </c>
      <c r="Q1822" s="1"/>
      <c r="R1822" s="21"/>
      <c r="S1822" s="7" t="str">
        <f>Tabela813[[#This Row],[NR]]&amp;" - "&amp;Tabela813[[#This Row],[Especificação]]</f>
        <v>2.4.9.1.50.0.1.00 - Transferências de Pessoas Físicas para Programas de Saúde - Principal</v>
      </c>
      <c r="T1822" s="7" t="str">
        <f>Tabela813[[#This Row],[NR]]&amp;" - "&amp;Tabela813[[#This Row],[Especificação]]</f>
        <v>2.4.9.1.50.0.1.00 - Transferências de Pessoas Físicas para Programas de Saúde - Principal</v>
      </c>
      <c r="U1822" s="7" t="str">
        <f>Tabela813[[#This Row],[NR]]&amp; " - "&amp;Tabela813[[#This Row],[Especificação]]</f>
        <v>2.4.9.1.50.0.1.00 - Transferências de Pessoas Físicas para Programas de Saúde - Principal</v>
      </c>
    </row>
    <row r="1823" spans="1:21" ht="30" x14ac:dyDescent="0.25">
      <c r="A1823" s="84"/>
      <c r="B1823" s="73"/>
      <c r="C1823" s="26" t="s">
        <v>1567</v>
      </c>
      <c r="D1823" s="26" t="s">
        <v>1568</v>
      </c>
      <c r="E1823" s="26" t="s">
        <v>1570</v>
      </c>
      <c r="F1823" s="26" t="s">
        <v>1558</v>
      </c>
      <c r="G1823" s="26" t="s">
        <v>1596</v>
      </c>
      <c r="H1823" s="26" t="s">
        <v>1561</v>
      </c>
      <c r="I1823" s="26" t="s">
        <v>1561</v>
      </c>
      <c r="J1823" s="26" t="s">
        <v>1564</v>
      </c>
      <c r="K1823" s="21" t="str">
        <f>IF(Tabela813[[#This Row],[C]]&lt;&gt;"",IF(Tabela813[[#This Row],[RED]]&lt;&gt;"",(Tabela813[[#This Row],[RED]] &amp; "."),"") &amp; CONCATENATE(Tabela813[[#This Row],[C]],".",Tabela813[[#This Row],[O]],".",Tabela813[[#This Row],[E]],".",Tabela813[[#This Row],[D1]],".",Tabela813[[#This Row],[D2]],".",Tabela813[[#This Row],[D3]],".",Tabela813[[#This Row],[T]],".",Tabela813[[#This Row],[D4]]),"")</f>
        <v>2.4.9.1.51.0.0.00</v>
      </c>
      <c r="L1823" s="27" t="s">
        <v>780</v>
      </c>
      <c r="M1823" s="21" t="str">
        <f t="shared" si="28"/>
        <v>S</v>
      </c>
      <c r="N1823" s="21">
        <f>IF(VALUE(Tabela813[[#This Row],[RED]]) &gt; 0,1,0) + IF(VALUE(J1823)&gt;0,8,IF(VALUE(I1823)&gt;0,7,IF(VALUE(H1823)&gt;0,6,IF(VALUE(G1823)&gt;0,5,IF(VALUE(F1823)&gt;0,4,IF(VALUE(E1823)&gt;0,3,IF(VALUE(D1823)&gt;0,2,1)))))))</f>
        <v>5</v>
      </c>
      <c r="O1823" s="26" t="s">
        <v>55</v>
      </c>
      <c r="P1823" s="1" t="s">
        <v>4224</v>
      </c>
      <c r="Q1823" s="1"/>
      <c r="R1823" s="21"/>
      <c r="S1823" s="7" t="str">
        <f>Tabela813[[#This Row],[NR]]&amp;" - "&amp;Tabela813[[#This Row],[Especificação]]</f>
        <v>2.4.9.1.51.0.0.00 - Transferências de Pessoas Físicas para Programas de Educação</v>
      </c>
      <c r="T1823" s="7" t="str">
        <f>Tabela813[[#This Row],[NR]]&amp;" - "&amp;Tabela813[[#This Row],[Especificação]]</f>
        <v>2.4.9.1.51.0.0.00 - Transferências de Pessoas Físicas para Programas de Educação</v>
      </c>
      <c r="U1823" s="7" t="str">
        <f>Tabela813[[#This Row],[NR]]&amp; " - "&amp;Tabela813[[#This Row],[Especificação]]</f>
        <v>2.4.9.1.51.0.0.00 - Transferências de Pessoas Físicas para Programas de Educação</v>
      </c>
    </row>
    <row r="1824" spans="1:21" ht="30" x14ac:dyDescent="0.25">
      <c r="A1824" s="84"/>
      <c r="B1824" s="73"/>
      <c r="C1824" s="26" t="s">
        <v>1567</v>
      </c>
      <c r="D1824" s="26" t="s">
        <v>1568</v>
      </c>
      <c r="E1824" s="26" t="s">
        <v>1570</v>
      </c>
      <c r="F1824" s="26" t="s">
        <v>1558</v>
      </c>
      <c r="G1824" s="26" t="s">
        <v>1596</v>
      </c>
      <c r="H1824" s="26" t="s">
        <v>1561</v>
      </c>
      <c r="I1824" s="26" t="s">
        <v>1558</v>
      </c>
      <c r="J1824" s="26" t="s">
        <v>1564</v>
      </c>
      <c r="K1824" s="21" t="str">
        <f>IF(Tabela813[[#This Row],[C]]&lt;&gt;"",IF(Tabela813[[#This Row],[RED]]&lt;&gt;"",(Tabela813[[#This Row],[RED]] &amp; "."),"") &amp; CONCATENATE(Tabela813[[#This Row],[C]],".",Tabela813[[#This Row],[O]],".",Tabela813[[#This Row],[E]],".",Tabela813[[#This Row],[D1]],".",Tabela813[[#This Row],[D2]],".",Tabela813[[#This Row],[D3]],".",Tabela813[[#This Row],[T]],".",Tabela813[[#This Row],[D4]]),"")</f>
        <v>2.4.9.1.51.0.1.00</v>
      </c>
      <c r="L1824" s="27" t="s">
        <v>1554</v>
      </c>
      <c r="M1824" s="21" t="str">
        <f t="shared" si="28"/>
        <v>A</v>
      </c>
      <c r="N1824" s="21">
        <f>IF(VALUE(Tabela813[[#This Row],[RED]]) &gt; 0,1,0) + IF(VALUE(J1824)&gt;0,8,IF(VALUE(I1824)&gt;0,7,IF(VALUE(H1824)&gt;0,6,IF(VALUE(G1824)&gt;0,5,IF(VALUE(F1824)&gt;0,4,IF(VALUE(E1824)&gt;0,3,IF(VALUE(D1824)&gt;0,2,1)))))))</f>
        <v>7</v>
      </c>
      <c r="O1824" s="26" t="s">
        <v>55</v>
      </c>
      <c r="P1824" s="1" t="s">
        <v>4224</v>
      </c>
      <c r="Q1824" s="1"/>
      <c r="R1824" s="21"/>
      <c r="S1824" s="7" t="str">
        <f>Tabela813[[#This Row],[NR]]&amp;" - "&amp;Tabela813[[#This Row],[Especificação]]</f>
        <v>2.4.9.1.51.0.1.00 - Transferências de Pessoas Físicas para Programas de Educação - Principal</v>
      </c>
      <c r="T1824" s="7" t="str">
        <f>Tabela813[[#This Row],[NR]]&amp;" - "&amp;Tabela813[[#This Row],[Especificação]]</f>
        <v>2.4.9.1.51.0.1.00 - Transferências de Pessoas Físicas para Programas de Educação - Principal</v>
      </c>
      <c r="U1824" s="7" t="str">
        <f>Tabela813[[#This Row],[NR]]&amp; " - "&amp;Tabela813[[#This Row],[Especificação]]</f>
        <v>2.4.9.1.51.0.1.00 - Transferências de Pessoas Físicas para Programas de Educação - Principal</v>
      </c>
    </row>
    <row r="1825" spans="1:21" ht="30" x14ac:dyDescent="0.25">
      <c r="A1825" s="84"/>
      <c r="B1825" s="73"/>
      <c r="C1825" s="26" t="s">
        <v>1567</v>
      </c>
      <c r="D1825" s="26" t="s">
        <v>1568</v>
      </c>
      <c r="E1825" s="26" t="s">
        <v>1570</v>
      </c>
      <c r="F1825" s="26" t="s">
        <v>1558</v>
      </c>
      <c r="G1825" s="26" t="s">
        <v>1574</v>
      </c>
      <c r="H1825" s="26" t="s">
        <v>1561</v>
      </c>
      <c r="I1825" s="26" t="s">
        <v>1561</v>
      </c>
      <c r="J1825" s="26" t="s">
        <v>1564</v>
      </c>
      <c r="K1825" s="21" t="str">
        <f>IF(Tabela813[[#This Row],[C]]&lt;&gt;"",IF(Tabela813[[#This Row],[RED]]&lt;&gt;"",(Tabela813[[#This Row],[RED]] &amp; "."),"") &amp; CONCATENATE(Tabela813[[#This Row],[C]],".",Tabela813[[#This Row],[O]],".",Tabela813[[#This Row],[E]],".",Tabela813[[#This Row],[D1]],".",Tabela813[[#This Row],[D2]],".",Tabela813[[#This Row],[D3]],".",Tabela813[[#This Row],[T]],".",Tabela813[[#This Row],[D4]]),"")</f>
        <v>2.4.9.1.99.0.0.00</v>
      </c>
      <c r="L1825" s="27" t="s">
        <v>3111</v>
      </c>
      <c r="M1825" s="21" t="str">
        <f t="shared" si="28"/>
        <v>S</v>
      </c>
      <c r="N1825" s="21">
        <f>IF(VALUE(Tabela813[[#This Row],[RED]]) &gt; 0,1,0) + IF(VALUE(J1825)&gt;0,8,IF(VALUE(I1825)&gt;0,7,IF(VALUE(H1825)&gt;0,6,IF(VALUE(G1825)&gt;0,5,IF(VALUE(F1825)&gt;0,4,IF(VALUE(E1825)&gt;0,3,IF(VALUE(D1825)&gt;0,2,1)))))))</f>
        <v>5</v>
      </c>
      <c r="O1825" s="26" t="s">
        <v>51</v>
      </c>
      <c r="P1825" s="1" t="s">
        <v>3153</v>
      </c>
      <c r="Q1825" s="1"/>
      <c r="R1825" s="21"/>
      <c r="S1825" s="7" t="str">
        <f>Tabela813[[#This Row],[NR]]&amp;" - "&amp;Tabela813[[#This Row],[Especificação]]</f>
        <v>2.4.9.1.99.0.0.00 - Outras Transferências de Pessoas Físicas</v>
      </c>
      <c r="T1825" s="7" t="str">
        <f>Tabela813[[#This Row],[NR]]&amp;" - "&amp;Tabela813[[#This Row],[Especificação]]</f>
        <v>2.4.9.1.99.0.0.00 - Outras Transferências de Pessoas Físicas</v>
      </c>
      <c r="U1825" s="7" t="str">
        <f>Tabela813[[#This Row],[NR]]&amp; " - "&amp;Tabela813[[#This Row],[Especificação]]</f>
        <v>2.4.9.1.99.0.0.00 - Outras Transferências de Pessoas Físicas</v>
      </c>
    </row>
    <row r="1826" spans="1:21" ht="30" x14ac:dyDescent="0.25">
      <c r="A1826" s="84"/>
      <c r="B1826" s="73"/>
      <c r="C1826" s="26" t="s">
        <v>1567</v>
      </c>
      <c r="D1826" s="26" t="s">
        <v>1568</v>
      </c>
      <c r="E1826" s="26" t="s">
        <v>1570</v>
      </c>
      <c r="F1826" s="26" t="s">
        <v>1558</v>
      </c>
      <c r="G1826" s="26" t="s">
        <v>1574</v>
      </c>
      <c r="H1826" s="26" t="s">
        <v>1561</v>
      </c>
      <c r="I1826" s="26" t="s">
        <v>1558</v>
      </c>
      <c r="J1826" s="26" t="s">
        <v>1564</v>
      </c>
      <c r="K1826" s="21" t="str">
        <f>IF(Tabela813[[#This Row],[C]]&lt;&gt;"",IF(Tabela813[[#This Row],[RED]]&lt;&gt;"",(Tabela813[[#This Row],[RED]] &amp; "."),"") &amp; CONCATENATE(Tabela813[[#This Row],[C]],".",Tabela813[[#This Row],[O]],".",Tabela813[[#This Row],[E]],".",Tabela813[[#This Row],[D1]],".",Tabela813[[#This Row],[D2]],".",Tabela813[[#This Row],[D3]],".",Tabela813[[#This Row],[T]],".",Tabela813[[#This Row],[D4]]),"")</f>
        <v>2.4.9.1.99.0.1.00</v>
      </c>
      <c r="L1826" s="27" t="s">
        <v>3612</v>
      </c>
      <c r="M1826" s="21" t="str">
        <f t="shared" si="28"/>
        <v>A</v>
      </c>
      <c r="N1826" s="21">
        <f>IF(VALUE(Tabela813[[#This Row],[RED]]) &gt; 0,1,0) + IF(VALUE(J1826)&gt;0,8,IF(VALUE(I1826)&gt;0,7,IF(VALUE(H1826)&gt;0,6,IF(VALUE(G1826)&gt;0,5,IF(VALUE(F1826)&gt;0,4,IF(VALUE(E1826)&gt;0,3,IF(VALUE(D1826)&gt;0,2,1)))))))</f>
        <v>7</v>
      </c>
      <c r="O1826" s="26" t="s">
        <v>51</v>
      </c>
      <c r="P1826" s="1" t="s">
        <v>3153</v>
      </c>
      <c r="Q1826" s="1"/>
      <c r="R1826" s="21"/>
      <c r="S1826" s="7" t="str">
        <f>Tabela813[[#This Row],[NR]]&amp;" - "&amp;Tabela813[[#This Row],[Especificação]]</f>
        <v>2.4.9.1.99.0.1.00 - Outras Transferências de Pessoas Físicas - Principal</v>
      </c>
      <c r="T1826" s="7" t="str">
        <f>Tabela813[[#This Row],[NR]]&amp;" - "&amp;Tabela813[[#This Row],[Especificação]]</f>
        <v>2.4.9.1.99.0.1.00 - Outras Transferências de Pessoas Físicas - Principal</v>
      </c>
      <c r="U1826" s="7" t="str">
        <f>Tabela813[[#This Row],[NR]]&amp; " - "&amp;Tabela813[[#This Row],[Especificação]]</f>
        <v>2.4.9.1.99.0.1.00 - Outras Transferências de Pessoas Físicas - Principal</v>
      </c>
    </row>
    <row r="1827" spans="1:21" ht="30" x14ac:dyDescent="0.25">
      <c r="A1827" s="84"/>
      <c r="B1827" s="73"/>
      <c r="C1827" s="26" t="s">
        <v>1567</v>
      </c>
      <c r="D1827" s="26" t="s">
        <v>1568</v>
      </c>
      <c r="E1827" s="26" t="s">
        <v>1570</v>
      </c>
      <c r="F1827" s="26" t="s">
        <v>1567</v>
      </c>
      <c r="G1827" s="26" t="s">
        <v>1564</v>
      </c>
      <c r="H1827" s="26" t="s">
        <v>1561</v>
      </c>
      <c r="I1827" s="26" t="s">
        <v>1561</v>
      </c>
      <c r="J1827" s="26" t="s">
        <v>1564</v>
      </c>
      <c r="K1827" s="21" t="str">
        <f>IF(Tabela813[[#This Row],[C]]&lt;&gt;"",IF(Tabela813[[#This Row],[RED]]&lt;&gt;"",(Tabela813[[#This Row],[RED]] &amp; "."),"") &amp; CONCATENATE(Tabela813[[#This Row],[C]],".",Tabela813[[#This Row],[O]],".",Tabela813[[#This Row],[E]],".",Tabela813[[#This Row],[D1]],".",Tabela813[[#This Row],[D2]],".",Tabela813[[#This Row],[D3]],".",Tabela813[[#This Row],[T]],".",Tabela813[[#This Row],[D4]]),"")</f>
        <v>2.4.9.2.00.0.0.00</v>
      </c>
      <c r="L1827" s="27" t="s">
        <v>497</v>
      </c>
      <c r="M1827" s="21" t="str">
        <f t="shared" si="28"/>
        <v>S</v>
      </c>
      <c r="N1827" s="21">
        <f>IF(VALUE(Tabela813[[#This Row],[RED]]) &gt; 0,1,0) + IF(VALUE(J1827)&gt;0,8,IF(VALUE(I1827)&gt;0,7,IF(VALUE(H1827)&gt;0,6,IF(VALUE(G1827)&gt;0,5,IF(VALUE(F1827)&gt;0,4,IF(VALUE(E1827)&gt;0,3,IF(VALUE(D1827)&gt;0,2,1)))))))</f>
        <v>4</v>
      </c>
      <c r="O1827" s="26" t="s">
        <v>45</v>
      </c>
      <c r="P1827" s="1" t="s">
        <v>781</v>
      </c>
      <c r="Q1827" s="1"/>
      <c r="R1827" s="21"/>
      <c r="S1827" s="7" t="str">
        <f>Tabela813[[#This Row],[NR]]&amp;" - "&amp;Tabela813[[#This Row],[Especificação]]</f>
        <v>2.4.9.2.00.0.0.00 - Transferências Provenientes de Depósitos Não Identificados</v>
      </c>
      <c r="T1827" s="7" t="str">
        <f>Tabela813[[#This Row],[NR]]&amp;" - "&amp;Tabela813[[#This Row],[Especificação]]</f>
        <v>2.4.9.2.00.0.0.00 - Transferências Provenientes de Depósitos Não Identificados</v>
      </c>
      <c r="U1827" s="7" t="str">
        <f>Tabela813[[#This Row],[NR]]&amp; " - "&amp;Tabela813[[#This Row],[Especificação]]</f>
        <v>2.4.9.2.00.0.0.00 - Transferências Provenientes de Depósitos Não Identificados</v>
      </c>
    </row>
    <row r="1828" spans="1:21" ht="30" x14ac:dyDescent="0.25">
      <c r="A1828" s="84"/>
      <c r="B1828" s="73"/>
      <c r="C1828" s="26" t="s">
        <v>1567</v>
      </c>
      <c r="D1828" s="26" t="s">
        <v>1568</v>
      </c>
      <c r="E1828" s="26" t="s">
        <v>1570</v>
      </c>
      <c r="F1828" s="26" t="s">
        <v>1567</v>
      </c>
      <c r="G1828" s="26" t="s">
        <v>1560</v>
      </c>
      <c r="H1828" s="26" t="s">
        <v>1561</v>
      </c>
      <c r="I1828" s="26" t="s">
        <v>1561</v>
      </c>
      <c r="J1828" s="26" t="s">
        <v>1564</v>
      </c>
      <c r="K1828" s="21" t="str">
        <f>IF(Tabela813[[#This Row],[C]]&lt;&gt;"",IF(Tabela813[[#This Row],[RED]]&lt;&gt;"",(Tabela813[[#This Row],[RED]] &amp; "."),"") &amp; CONCATENATE(Tabela813[[#This Row],[C]],".",Tabela813[[#This Row],[O]],".",Tabela813[[#This Row],[E]],".",Tabela813[[#This Row],[D1]],".",Tabela813[[#This Row],[D2]],".",Tabela813[[#This Row],[D3]],".",Tabela813[[#This Row],[T]],".",Tabela813[[#This Row],[D4]]),"")</f>
        <v>2.4.9.2.01.0.0.00</v>
      </c>
      <c r="L1828" s="27" t="s">
        <v>497</v>
      </c>
      <c r="M1828" s="21" t="str">
        <f t="shared" si="28"/>
        <v>S</v>
      </c>
      <c r="N1828" s="21">
        <f>IF(VALUE(Tabela813[[#This Row],[RED]]) &gt; 0,1,0) + IF(VALUE(J1828)&gt;0,8,IF(VALUE(I1828)&gt;0,7,IF(VALUE(H1828)&gt;0,6,IF(VALUE(G1828)&gt;0,5,IF(VALUE(F1828)&gt;0,4,IF(VALUE(E1828)&gt;0,3,IF(VALUE(D1828)&gt;0,2,1)))))))</f>
        <v>5</v>
      </c>
      <c r="O1828" s="26" t="s">
        <v>51</v>
      </c>
      <c r="P1828" s="1" t="s">
        <v>782</v>
      </c>
      <c r="Q1828" s="1"/>
      <c r="R1828" s="21"/>
      <c r="S1828" s="7" t="str">
        <f>Tabela813[[#This Row],[NR]]&amp;" - "&amp;Tabela813[[#This Row],[Especificação]]</f>
        <v>2.4.9.2.01.0.0.00 - Transferências Provenientes de Depósitos Não Identificados</v>
      </c>
      <c r="T1828" s="7" t="str">
        <f>Tabela813[[#This Row],[NR]]&amp;" - "&amp;Tabela813[[#This Row],[Especificação]]</f>
        <v>2.4.9.2.01.0.0.00 - Transferências Provenientes de Depósitos Não Identificados</v>
      </c>
      <c r="U1828" s="7" t="str">
        <f>Tabela813[[#This Row],[NR]]&amp; " - "&amp;Tabela813[[#This Row],[Especificação]]</f>
        <v>2.4.9.2.01.0.0.00 - Transferências Provenientes de Depósitos Não Identificados</v>
      </c>
    </row>
    <row r="1829" spans="1:21" ht="30" x14ac:dyDescent="0.25">
      <c r="A1829" s="84"/>
      <c r="B1829" s="73"/>
      <c r="C1829" s="26" t="s">
        <v>1567</v>
      </c>
      <c r="D1829" s="26" t="s">
        <v>1568</v>
      </c>
      <c r="E1829" s="26" t="s">
        <v>1570</v>
      </c>
      <c r="F1829" s="26" t="s">
        <v>1567</v>
      </c>
      <c r="G1829" s="26" t="s">
        <v>1560</v>
      </c>
      <c r="H1829" s="26" t="s">
        <v>1561</v>
      </c>
      <c r="I1829" s="26" t="s">
        <v>1558</v>
      </c>
      <c r="J1829" s="26" t="s">
        <v>1564</v>
      </c>
      <c r="K1829" s="21" t="str">
        <f>IF(Tabela813[[#This Row],[C]]&lt;&gt;"",IF(Tabela813[[#This Row],[RED]]&lt;&gt;"",(Tabela813[[#This Row],[RED]] &amp; "."),"") &amp; CONCATENATE(Tabela813[[#This Row],[C]],".",Tabela813[[#This Row],[O]],".",Tabela813[[#This Row],[E]],".",Tabela813[[#This Row],[D1]],".",Tabela813[[#This Row],[D2]],".",Tabela813[[#This Row],[D3]],".",Tabela813[[#This Row],[T]],".",Tabela813[[#This Row],[D4]]),"")</f>
        <v>2.4.9.2.01.0.1.00</v>
      </c>
      <c r="L1829" s="27" t="s">
        <v>1392</v>
      </c>
      <c r="M1829" s="21" t="str">
        <f t="shared" si="28"/>
        <v>A</v>
      </c>
      <c r="N1829" s="21">
        <f>IF(VALUE(Tabela813[[#This Row],[RED]]) &gt; 0,1,0) + IF(VALUE(J1829)&gt;0,8,IF(VALUE(I1829)&gt;0,7,IF(VALUE(H1829)&gt;0,6,IF(VALUE(G1829)&gt;0,5,IF(VALUE(F1829)&gt;0,4,IF(VALUE(E1829)&gt;0,3,IF(VALUE(D1829)&gt;0,2,1)))))))</f>
        <v>7</v>
      </c>
      <c r="O1829" s="26" t="s">
        <v>51</v>
      </c>
      <c r="P1829" s="1" t="s">
        <v>782</v>
      </c>
      <c r="Q1829" s="1"/>
      <c r="R1829" s="21"/>
      <c r="S1829" s="7" t="str">
        <f>Tabela813[[#This Row],[NR]]&amp;" - "&amp;Tabela813[[#This Row],[Especificação]]</f>
        <v>2.4.9.2.01.0.1.00 - Transferências Provenientes de Depósitos Não Identificados - Principal</v>
      </c>
      <c r="T1829" s="7" t="str">
        <f>Tabela813[[#This Row],[NR]]&amp;" - "&amp;Tabela813[[#This Row],[Especificação]]</f>
        <v>2.4.9.2.01.0.1.00 - Transferências Provenientes de Depósitos Não Identificados - Principal</v>
      </c>
      <c r="U1829" s="7" t="str">
        <f>Tabela813[[#This Row],[NR]]&amp; " - "&amp;Tabela813[[#This Row],[Especificação]]</f>
        <v>2.4.9.2.01.0.1.00 - Transferências Provenientes de Depósitos Não Identificados - Principal</v>
      </c>
    </row>
    <row r="1830" spans="1:21" x14ac:dyDescent="0.25">
      <c r="A1830" s="84"/>
      <c r="B1830" s="73"/>
      <c r="C1830" s="26" t="s">
        <v>1567</v>
      </c>
      <c r="D1830" s="26" t="s">
        <v>1568</v>
      </c>
      <c r="E1830" s="26" t="s">
        <v>1570</v>
      </c>
      <c r="F1830" s="26" t="s">
        <v>1570</v>
      </c>
      <c r="G1830" s="26" t="s">
        <v>1564</v>
      </c>
      <c r="H1830" s="26" t="s">
        <v>1561</v>
      </c>
      <c r="I1830" s="26" t="s">
        <v>1561</v>
      </c>
      <c r="J1830" s="26" t="s">
        <v>1564</v>
      </c>
      <c r="K1830" s="21" t="str">
        <f>IF(Tabela813[[#This Row],[C]]&lt;&gt;"",IF(Tabela813[[#This Row],[RED]]&lt;&gt;"",(Tabela813[[#This Row],[RED]] &amp; "."),"") &amp; CONCATENATE(Tabela813[[#This Row],[C]],".",Tabela813[[#This Row],[O]],".",Tabela813[[#This Row],[E]],".",Tabela813[[#This Row],[D1]],".",Tabela813[[#This Row],[D2]],".",Tabela813[[#This Row],[D3]],".",Tabela813[[#This Row],[T]],".",Tabela813[[#This Row],[D4]]),"")</f>
        <v>2.4.9.9.00.0.0.00</v>
      </c>
      <c r="L1830" s="27" t="s">
        <v>3997</v>
      </c>
      <c r="M1830" s="21" t="str">
        <f t="shared" si="28"/>
        <v>S</v>
      </c>
      <c r="N1830" s="21">
        <f>IF(VALUE(Tabela813[[#This Row],[RED]]) &gt; 0,1,0) + IF(VALUE(J1830)&gt;0,8,IF(VALUE(I1830)&gt;0,7,IF(VALUE(H1830)&gt;0,6,IF(VALUE(G1830)&gt;0,5,IF(VALUE(F1830)&gt;0,4,IF(VALUE(E1830)&gt;0,3,IF(VALUE(D1830)&gt;0,2,1)))))))</f>
        <v>4</v>
      </c>
      <c r="O1830" s="26" t="s">
        <v>45</v>
      </c>
      <c r="P1830" s="1" t="s">
        <v>3154</v>
      </c>
      <c r="Q1830" s="1"/>
      <c r="R1830" s="21"/>
      <c r="S1830" s="7" t="str">
        <f>Tabela813[[#This Row],[NR]]&amp;" - "&amp;Tabela813[[#This Row],[Especificação]]</f>
        <v>2.4.9.9.00.0.0.00 - Outras Transferências de Capital</v>
      </c>
      <c r="T1830" s="7" t="str">
        <f>Tabela813[[#This Row],[NR]]&amp;" - "&amp;Tabela813[[#This Row],[Especificação]]</f>
        <v>2.4.9.9.00.0.0.00 - Outras Transferências de Capital</v>
      </c>
      <c r="U1830" s="7" t="str">
        <f>Tabela813[[#This Row],[NR]]&amp; " - "&amp;Tabela813[[#This Row],[Especificação]]</f>
        <v>2.4.9.9.00.0.0.00 - Outras Transferências de Capital</v>
      </c>
    </row>
    <row r="1831" spans="1:21" x14ac:dyDescent="0.25">
      <c r="A1831" s="84"/>
      <c r="B1831" s="73"/>
      <c r="C1831" s="26" t="s">
        <v>1567</v>
      </c>
      <c r="D1831" s="26" t="s">
        <v>1568</v>
      </c>
      <c r="E1831" s="26" t="s">
        <v>1570</v>
      </c>
      <c r="F1831" s="26" t="s">
        <v>1570</v>
      </c>
      <c r="G1831" s="26" t="s">
        <v>1574</v>
      </c>
      <c r="H1831" s="26" t="s">
        <v>1561</v>
      </c>
      <c r="I1831" s="26" t="s">
        <v>1561</v>
      </c>
      <c r="J1831" s="26" t="s">
        <v>1564</v>
      </c>
      <c r="K1831" s="21" t="str">
        <f>IF(Tabela813[[#This Row],[C]]&lt;&gt;"",IF(Tabela813[[#This Row],[RED]]&lt;&gt;"",(Tabela813[[#This Row],[RED]] &amp; "."),"") &amp; CONCATENATE(Tabela813[[#This Row],[C]],".",Tabela813[[#This Row],[O]],".",Tabela813[[#This Row],[E]],".",Tabela813[[#This Row],[D1]],".",Tabela813[[#This Row],[D2]],".",Tabela813[[#This Row],[D3]],".",Tabela813[[#This Row],[T]],".",Tabela813[[#This Row],[D4]]),"")</f>
        <v>2.4.9.9.99.0.0.00</v>
      </c>
      <c r="L1831" s="27" t="s">
        <v>3997</v>
      </c>
      <c r="M1831" s="21" t="str">
        <f t="shared" si="28"/>
        <v>S</v>
      </c>
      <c r="N1831" s="21">
        <f>IF(VALUE(Tabela813[[#This Row],[RED]]) &gt; 0,1,0) + IF(VALUE(J1831)&gt;0,8,IF(VALUE(I1831)&gt;0,7,IF(VALUE(H1831)&gt;0,6,IF(VALUE(G1831)&gt;0,5,IF(VALUE(F1831)&gt;0,4,IF(VALUE(E1831)&gt;0,3,IF(VALUE(D1831)&gt;0,2,1)))))))</f>
        <v>5</v>
      </c>
      <c r="O1831" s="26" t="s">
        <v>51</v>
      </c>
      <c r="P1831" s="1" t="s">
        <v>3155</v>
      </c>
      <c r="Q1831" s="1"/>
      <c r="R1831" s="21"/>
      <c r="S1831" s="7" t="str">
        <f>Tabela813[[#This Row],[NR]]&amp;" - "&amp;Tabela813[[#This Row],[Especificação]]</f>
        <v>2.4.9.9.99.0.0.00 - Outras Transferências de Capital</v>
      </c>
      <c r="T1831" s="7" t="str">
        <f>Tabela813[[#This Row],[NR]]&amp;" - "&amp;Tabela813[[#This Row],[Especificação]]</f>
        <v>2.4.9.9.99.0.0.00 - Outras Transferências de Capital</v>
      </c>
      <c r="U1831" s="7" t="str">
        <f>Tabela813[[#This Row],[NR]]&amp; " - "&amp;Tabela813[[#This Row],[Especificação]]</f>
        <v>2.4.9.9.99.0.0.00 - Outras Transferências de Capital</v>
      </c>
    </row>
    <row r="1832" spans="1:21" x14ac:dyDescent="0.25">
      <c r="A1832" s="84"/>
      <c r="B1832" s="73"/>
      <c r="C1832" s="26" t="s">
        <v>1567</v>
      </c>
      <c r="D1832" s="26" t="s">
        <v>1568</v>
      </c>
      <c r="E1832" s="26" t="s">
        <v>1570</v>
      </c>
      <c r="F1832" s="26" t="s">
        <v>1570</v>
      </c>
      <c r="G1832" s="26" t="s">
        <v>1574</v>
      </c>
      <c r="H1832" s="26" t="s">
        <v>1561</v>
      </c>
      <c r="I1832" s="26" t="s">
        <v>1558</v>
      </c>
      <c r="J1832" s="26" t="s">
        <v>1564</v>
      </c>
      <c r="K1832" s="21" t="str">
        <f>IF(Tabela813[[#This Row],[C]]&lt;&gt;"",IF(Tabela813[[#This Row],[RED]]&lt;&gt;"",(Tabela813[[#This Row],[RED]] &amp; "."),"") &amp; CONCATENATE(Tabela813[[#This Row],[C]],".",Tabela813[[#This Row],[O]],".",Tabela813[[#This Row],[E]],".",Tabela813[[#This Row],[D1]],".",Tabela813[[#This Row],[D2]],".",Tabela813[[#This Row],[D3]],".",Tabela813[[#This Row],[T]],".",Tabela813[[#This Row],[D4]]),"")</f>
        <v>2.4.9.9.99.0.1.00</v>
      </c>
      <c r="L1832" s="27" t="s">
        <v>3998</v>
      </c>
      <c r="M1832" s="21" t="str">
        <f t="shared" si="28"/>
        <v>A</v>
      </c>
      <c r="N1832" s="21">
        <f>IF(VALUE(Tabela813[[#This Row],[RED]]) &gt; 0,1,0) + IF(VALUE(J1832)&gt;0,8,IF(VALUE(I1832)&gt;0,7,IF(VALUE(H1832)&gt;0,6,IF(VALUE(G1832)&gt;0,5,IF(VALUE(F1832)&gt;0,4,IF(VALUE(E1832)&gt;0,3,IF(VALUE(D1832)&gt;0,2,1)))))))</f>
        <v>7</v>
      </c>
      <c r="O1832" s="26" t="s">
        <v>51</v>
      </c>
      <c r="P1832" s="1" t="s">
        <v>3154</v>
      </c>
      <c r="Q1832" s="1"/>
      <c r="R1832" s="21"/>
      <c r="S1832" s="7" t="str">
        <f>Tabela813[[#This Row],[NR]]&amp;" - "&amp;Tabela813[[#This Row],[Especificação]]</f>
        <v>2.4.9.9.99.0.1.00 - Outras Transferências de Capital - Principal</v>
      </c>
      <c r="T1832" s="7" t="str">
        <f>Tabela813[[#This Row],[NR]]&amp;" - "&amp;Tabela813[[#This Row],[Especificação]]</f>
        <v>2.4.9.9.99.0.1.00 - Outras Transferências de Capital - Principal</v>
      </c>
      <c r="U1832" s="7" t="str">
        <f>Tabela813[[#This Row],[NR]]&amp; " - "&amp;Tabela813[[#This Row],[Especificação]]</f>
        <v>2.4.9.9.99.0.1.00 - Outras Transferências de Capital - Principal</v>
      </c>
    </row>
    <row r="1833" spans="1:21" ht="30" x14ac:dyDescent="0.25">
      <c r="A1833" s="84"/>
      <c r="B1833" s="73"/>
      <c r="C1833" s="26" t="s">
        <v>1567</v>
      </c>
      <c r="D1833" s="26" t="s">
        <v>1570</v>
      </c>
      <c r="E1833" s="26" t="s">
        <v>1561</v>
      </c>
      <c r="F1833" s="26" t="s">
        <v>1561</v>
      </c>
      <c r="G1833" s="26" t="s">
        <v>1564</v>
      </c>
      <c r="H1833" s="26" t="s">
        <v>1561</v>
      </c>
      <c r="I1833" s="26" t="s">
        <v>1561</v>
      </c>
      <c r="J1833" s="26" t="s">
        <v>1564</v>
      </c>
      <c r="K1833" s="21" t="str">
        <f>IF(Tabela813[[#This Row],[C]]&lt;&gt;"",IF(Tabela813[[#This Row],[RED]]&lt;&gt;"",(Tabela813[[#This Row],[RED]] &amp; "."),"") &amp; CONCATENATE(Tabela813[[#This Row],[C]],".",Tabela813[[#This Row],[O]],".",Tabela813[[#This Row],[E]],".",Tabela813[[#This Row],[D1]],".",Tabela813[[#This Row],[D2]],".",Tabela813[[#This Row],[D3]],".",Tabela813[[#This Row],[T]],".",Tabela813[[#This Row],[D4]]),"")</f>
        <v>2.9.0.0.00.0.0.00</v>
      </c>
      <c r="L1833" s="27" t="s">
        <v>783</v>
      </c>
      <c r="M1833" s="21" t="str">
        <f t="shared" si="28"/>
        <v>S</v>
      </c>
      <c r="N1833" s="21">
        <f>IF(VALUE(Tabela813[[#This Row],[RED]]) &gt; 0,1,0) + IF(VALUE(J1833)&gt;0,8,IF(VALUE(I1833)&gt;0,7,IF(VALUE(H1833)&gt;0,6,IF(VALUE(G1833)&gt;0,5,IF(VALUE(F1833)&gt;0,4,IF(VALUE(E1833)&gt;0,3,IF(VALUE(D1833)&gt;0,2,1)))))))</f>
        <v>2</v>
      </c>
      <c r="O1833" s="26" t="s">
        <v>45</v>
      </c>
      <c r="P1833" s="1" t="s">
        <v>784</v>
      </c>
      <c r="Q1833" s="1"/>
      <c r="R1833" s="21"/>
      <c r="S1833" s="7" t="str">
        <f>Tabela813[[#This Row],[NR]]&amp;" - "&amp;Tabela813[[#This Row],[Especificação]]</f>
        <v>2.9.0.0.00.0.0.00 - Outras Receitas de Capital</v>
      </c>
      <c r="T1833" s="7" t="str">
        <f>Tabela813[[#This Row],[NR]]&amp;" - "&amp;Tabela813[[#This Row],[Especificação]]</f>
        <v>2.9.0.0.00.0.0.00 - Outras Receitas de Capital</v>
      </c>
      <c r="U1833" s="7" t="str">
        <f>Tabela813[[#This Row],[NR]]&amp; " - "&amp;Tabela813[[#This Row],[Especificação]]</f>
        <v>2.9.0.0.00.0.0.00 - Outras Receitas de Capital</v>
      </c>
    </row>
    <row r="1834" spans="1:21" ht="45" x14ac:dyDescent="0.25">
      <c r="A1834" s="84"/>
      <c r="B1834" s="73"/>
      <c r="C1834" s="26" t="s">
        <v>1567</v>
      </c>
      <c r="D1834" s="26" t="s">
        <v>1570</v>
      </c>
      <c r="E1834" s="26" t="s">
        <v>1558</v>
      </c>
      <c r="F1834" s="26" t="s">
        <v>1561</v>
      </c>
      <c r="G1834" s="26" t="s">
        <v>1564</v>
      </c>
      <c r="H1834" s="26" t="s">
        <v>1561</v>
      </c>
      <c r="I1834" s="26" t="s">
        <v>1561</v>
      </c>
      <c r="J1834" s="26" t="s">
        <v>1564</v>
      </c>
      <c r="K1834" s="21" t="str">
        <f>IF(Tabela813[[#This Row],[C]]&lt;&gt;"",IF(Tabela813[[#This Row],[RED]]&lt;&gt;"",(Tabela813[[#This Row],[RED]] &amp; "."),"") &amp; CONCATENATE(Tabela813[[#This Row],[C]],".",Tabela813[[#This Row],[O]],".",Tabela813[[#This Row],[E]],".",Tabela813[[#This Row],[D1]],".",Tabela813[[#This Row],[D2]],".",Tabela813[[#This Row],[D3]],".",Tabela813[[#This Row],[T]],".",Tabela813[[#This Row],[D4]]),"")</f>
        <v>2.9.1.0.00.0.0.00</v>
      </c>
      <c r="L1834" s="27" t="s">
        <v>785</v>
      </c>
      <c r="M1834" s="21" t="str">
        <f t="shared" si="28"/>
        <v>S</v>
      </c>
      <c r="N1834" s="21">
        <f>IF(VALUE(Tabela813[[#This Row],[RED]]) &gt; 0,1,0) + IF(VALUE(J1834)&gt;0,8,IF(VALUE(I1834)&gt;0,7,IF(VALUE(H1834)&gt;0,6,IF(VALUE(G1834)&gt;0,5,IF(VALUE(F1834)&gt;0,4,IF(VALUE(E1834)&gt;0,3,IF(VALUE(D1834)&gt;0,2,1)))))))</f>
        <v>3</v>
      </c>
      <c r="O1834" s="26" t="s">
        <v>45</v>
      </c>
      <c r="P1834" s="1" t="s">
        <v>786</v>
      </c>
      <c r="Q1834" s="1"/>
      <c r="R1834" s="21"/>
      <c r="S1834" s="7" t="str">
        <f>Tabela813[[#This Row],[NR]]&amp;" - "&amp;Tabela813[[#This Row],[Especificação]]</f>
        <v>2.9.1.0.00.0.0.00 - Integralização de Capital Social</v>
      </c>
      <c r="T1834" s="7" t="str">
        <f>Tabela813[[#This Row],[NR]]&amp;" - "&amp;Tabela813[[#This Row],[Especificação]]</f>
        <v>2.9.1.0.00.0.0.00 - Integralização de Capital Social</v>
      </c>
      <c r="U1834" s="7" t="str">
        <f>Tabela813[[#This Row],[NR]]&amp; " - "&amp;Tabela813[[#This Row],[Especificação]]</f>
        <v>2.9.1.0.00.0.0.00 - Integralização de Capital Social</v>
      </c>
    </row>
    <row r="1835" spans="1:21" ht="45" x14ac:dyDescent="0.25">
      <c r="A1835" s="84"/>
      <c r="B1835" s="73"/>
      <c r="C1835" s="26" t="s">
        <v>1567</v>
      </c>
      <c r="D1835" s="26" t="s">
        <v>1570</v>
      </c>
      <c r="E1835" s="26" t="s">
        <v>1558</v>
      </c>
      <c r="F1835" s="26" t="s">
        <v>1558</v>
      </c>
      <c r="G1835" s="26" t="s">
        <v>1564</v>
      </c>
      <c r="H1835" s="26" t="s">
        <v>1561</v>
      </c>
      <c r="I1835" s="26" t="s">
        <v>1561</v>
      </c>
      <c r="J1835" s="26" t="s">
        <v>1564</v>
      </c>
      <c r="K1835" s="21" t="str">
        <f>IF(Tabela813[[#This Row],[C]]&lt;&gt;"",IF(Tabela813[[#This Row],[RED]]&lt;&gt;"",(Tabela813[[#This Row],[RED]] &amp; "."),"") &amp; CONCATENATE(Tabela813[[#This Row],[C]],".",Tabela813[[#This Row],[O]],".",Tabela813[[#This Row],[E]],".",Tabela813[[#This Row],[D1]],".",Tabela813[[#This Row],[D2]],".",Tabela813[[#This Row],[D3]],".",Tabela813[[#This Row],[T]],".",Tabela813[[#This Row],[D4]]),"")</f>
        <v>2.9.1.1.00.0.0.00</v>
      </c>
      <c r="L1835" s="27" t="s">
        <v>785</v>
      </c>
      <c r="M1835" s="21" t="str">
        <f t="shared" si="28"/>
        <v>S</v>
      </c>
      <c r="N1835" s="21">
        <f>IF(VALUE(Tabela813[[#This Row],[RED]]) &gt; 0,1,0) + IF(VALUE(J1835)&gt;0,8,IF(VALUE(I1835)&gt;0,7,IF(VALUE(H1835)&gt;0,6,IF(VALUE(G1835)&gt;0,5,IF(VALUE(F1835)&gt;0,4,IF(VALUE(E1835)&gt;0,3,IF(VALUE(D1835)&gt;0,2,1)))))))</f>
        <v>4</v>
      </c>
      <c r="O1835" s="26" t="s">
        <v>45</v>
      </c>
      <c r="P1835" s="1" t="s">
        <v>786</v>
      </c>
      <c r="Q1835" s="1"/>
      <c r="R1835" s="21"/>
      <c r="S1835" s="7" t="str">
        <f>Tabela813[[#This Row],[NR]]&amp;" - "&amp;Tabela813[[#This Row],[Especificação]]</f>
        <v>2.9.1.1.00.0.0.00 - Integralização de Capital Social</v>
      </c>
      <c r="T1835" s="7" t="str">
        <f>Tabela813[[#This Row],[NR]]&amp;" - "&amp;Tabela813[[#This Row],[Especificação]]</f>
        <v>2.9.1.1.00.0.0.00 - Integralização de Capital Social</v>
      </c>
      <c r="U1835" s="7" t="str">
        <f>Tabela813[[#This Row],[NR]]&amp; " - "&amp;Tabela813[[#This Row],[Especificação]]</f>
        <v>2.9.1.1.00.0.0.00 - Integralização de Capital Social</v>
      </c>
    </row>
    <row r="1836" spans="1:21" ht="45" x14ac:dyDescent="0.25">
      <c r="A1836" s="84"/>
      <c r="B1836" s="73"/>
      <c r="C1836" s="26" t="s">
        <v>1567</v>
      </c>
      <c r="D1836" s="26" t="s">
        <v>1570</v>
      </c>
      <c r="E1836" s="26" t="s">
        <v>1558</v>
      </c>
      <c r="F1836" s="26" t="s">
        <v>1558</v>
      </c>
      <c r="G1836" s="26" t="s">
        <v>1560</v>
      </c>
      <c r="H1836" s="26" t="s">
        <v>1561</v>
      </c>
      <c r="I1836" s="26" t="s">
        <v>1561</v>
      </c>
      <c r="J1836" s="26" t="s">
        <v>1564</v>
      </c>
      <c r="K1836" s="21" t="str">
        <f>IF(Tabela813[[#This Row],[C]]&lt;&gt;"",IF(Tabela813[[#This Row],[RED]]&lt;&gt;"",(Tabela813[[#This Row],[RED]] &amp; "."),"") &amp; CONCATENATE(Tabela813[[#This Row],[C]],".",Tabela813[[#This Row],[O]],".",Tabela813[[#This Row],[E]],".",Tabela813[[#This Row],[D1]],".",Tabela813[[#This Row],[D2]],".",Tabela813[[#This Row],[D3]],".",Tabela813[[#This Row],[T]],".",Tabela813[[#This Row],[D4]]),"")</f>
        <v>2.9.1.1.01.0.0.00</v>
      </c>
      <c r="L1836" s="27" t="s">
        <v>785</v>
      </c>
      <c r="M1836" s="21" t="str">
        <f t="shared" si="28"/>
        <v>S</v>
      </c>
      <c r="N1836" s="21">
        <f>IF(VALUE(Tabela813[[#This Row],[RED]]) &gt; 0,1,0) + IF(VALUE(J1836)&gt;0,8,IF(VALUE(I1836)&gt;0,7,IF(VALUE(H1836)&gt;0,6,IF(VALUE(G1836)&gt;0,5,IF(VALUE(F1836)&gt;0,4,IF(VALUE(E1836)&gt;0,3,IF(VALUE(D1836)&gt;0,2,1)))))))</f>
        <v>5</v>
      </c>
      <c r="O1836" s="26" t="s">
        <v>51</v>
      </c>
      <c r="P1836" s="1" t="s">
        <v>4225</v>
      </c>
      <c r="Q1836" s="1"/>
      <c r="R1836" s="21"/>
      <c r="S1836" s="7" t="str">
        <f>Tabela813[[#This Row],[NR]]&amp;" - "&amp;Tabela813[[#This Row],[Especificação]]</f>
        <v>2.9.1.1.01.0.0.00 - Integralização de Capital Social</v>
      </c>
      <c r="T1836" s="7" t="str">
        <f>Tabela813[[#This Row],[NR]]&amp;" - "&amp;Tabela813[[#This Row],[Especificação]]</f>
        <v>2.9.1.1.01.0.0.00 - Integralização de Capital Social</v>
      </c>
      <c r="U1836" s="7" t="str">
        <f>Tabela813[[#This Row],[NR]]&amp; " - "&amp;Tabela813[[#This Row],[Especificação]]</f>
        <v>2.9.1.1.01.0.0.00 - Integralização de Capital Social</v>
      </c>
    </row>
    <row r="1837" spans="1:21" ht="45" x14ac:dyDescent="0.25">
      <c r="A1837" s="84"/>
      <c r="B1837" s="73"/>
      <c r="C1837" s="26" t="s">
        <v>1567</v>
      </c>
      <c r="D1837" s="26" t="s">
        <v>1570</v>
      </c>
      <c r="E1837" s="26" t="s">
        <v>1558</v>
      </c>
      <c r="F1837" s="26" t="s">
        <v>1558</v>
      </c>
      <c r="G1837" s="26" t="s">
        <v>1560</v>
      </c>
      <c r="H1837" s="26" t="s">
        <v>1561</v>
      </c>
      <c r="I1837" s="26" t="s">
        <v>1558</v>
      </c>
      <c r="J1837" s="26" t="s">
        <v>1564</v>
      </c>
      <c r="K1837" s="21" t="str">
        <f>IF(Tabela813[[#This Row],[C]]&lt;&gt;"",IF(Tabela813[[#This Row],[RED]]&lt;&gt;"",(Tabela813[[#This Row],[RED]] &amp; "."),"") &amp; CONCATENATE(Tabela813[[#This Row],[C]],".",Tabela813[[#This Row],[O]],".",Tabela813[[#This Row],[E]],".",Tabela813[[#This Row],[D1]],".",Tabela813[[#This Row],[D2]],".",Tabela813[[#This Row],[D3]],".",Tabela813[[#This Row],[T]],".",Tabela813[[#This Row],[D4]]),"")</f>
        <v>2.9.1.1.01.0.1.00</v>
      </c>
      <c r="L1837" s="27" t="s">
        <v>1555</v>
      </c>
      <c r="M1837" s="21" t="str">
        <f t="shared" si="28"/>
        <v>A</v>
      </c>
      <c r="N1837" s="21">
        <f>IF(VALUE(Tabela813[[#This Row],[RED]]) &gt; 0,1,0) + IF(VALUE(J1837)&gt;0,8,IF(VALUE(I1837)&gt;0,7,IF(VALUE(H1837)&gt;0,6,IF(VALUE(G1837)&gt;0,5,IF(VALUE(F1837)&gt;0,4,IF(VALUE(E1837)&gt;0,3,IF(VALUE(D1837)&gt;0,2,1)))))))</f>
        <v>7</v>
      </c>
      <c r="O1837" s="26" t="s">
        <v>51</v>
      </c>
      <c r="P1837" s="1" t="s">
        <v>4225</v>
      </c>
      <c r="Q1837" s="1"/>
      <c r="R1837" s="21"/>
      <c r="S1837" s="7" t="str">
        <f>Tabela813[[#This Row],[NR]]&amp;" - "&amp;Tabela813[[#This Row],[Especificação]]</f>
        <v>2.9.1.1.01.0.1.00 - Integralização de Capital Social - Principal</v>
      </c>
      <c r="T1837" s="7" t="str">
        <f>Tabela813[[#This Row],[NR]]&amp;" - "&amp;Tabela813[[#This Row],[Especificação]]</f>
        <v>2.9.1.1.01.0.1.00 - Integralização de Capital Social - Principal</v>
      </c>
      <c r="U1837" s="7" t="str">
        <f>Tabela813[[#This Row],[NR]]&amp; " - "&amp;Tabela813[[#This Row],[Especificação]]</f>
        <v>2.9.1.1.01.0.1.00 - Integralização de Capital Social - Principal</v>
      </c>
    </row>
    <row r="1838" spans="1:21" ht="30" x14ac:dyDescent="0.25">
      <c r="A1838" s="84"/>
      <c r="B1838" s="73"/>
      <c r="C1838" s="26" t="s">
        <v>1567</v>
      </c>
      <c r="D1838" s="26" t="s">
        <v>1570</v>
      </c>
      <c r="E1838" s="26" t="s">
        <v>1568</v>
      </c>
      <c r="F1838" s="26" t="s">
        <v>1561</v>
      </c>
      <c r="G1838" s="26" t="s">
        <v>1564</v>
      </c>
      <c r="H1838" s="26" t="s">
        <v>1561</v>
      </c>
      <c r="I1838" s="26" t="s">
        <v>1561</v>
      </c>
      <c r="J1838" s="26" t="s">
        <v>1564</v>
      </c>
      <c r="K1838" s="21" t="str">
        <f>IF(Tabela813[[#This Row],[C]]&lt;&gt;"",IF(Tabela813[[#This Row],[RED]]&lt;&gt;"",(Tabela813[[#This Row],[RED]] &amp; "."),"") &amp; CONCATENATE(Tabela813[[#This Row],[C]],".",Tabela813[[#This Row],[O]],".",Tabela813[[#This Row],[E]],".",Tabela813[[#This Row],[D1]],".",Tabela813[[#This Row],[D2]],".",Tabela813[[#This Row],[D3]],".",Tabela813[[#This Row],[T]],".",Tabela813[[#This Row],[D4]]),"")</f>
        <v>2.9.4.0.00.0.0.00</v>
      </c>
      <c r="L1838" s="27" t="s">
        <v>787</v>
      </c>
      <c r="M1838" s="21" t="str">
        <f t="shared" si="28"/>
        <v>S</v>
      </c>
      <c r="N1838" s="21">
        <f>IF(VALUE(Tabela813[[#This Row],[RED]]) &gt; 0,1,0) + IF(VALUE(J1838)&gt;0,8,IF(VALUE(I1838)&gt;0,7,IF(VALUE(H1838)&gt;0,6,IF(VALUE(G1838)&gt;0,5,IF(VALUE(F1838)&gt;0,4,IF(VALUE(E1838)&gt;0,3,IF(VALUE(D1838)&gt;0,2,1)))))))</f>
        <v>3</v>
      </c>
      <c r="O1838" s="26" t="s">
        <v>45</v>
      </c>
      <c r="P1838" s="1" t="s">
        <v>788</v>
      </c>
      <c r="Q1838" s="1"/>
      <c r="R1838" s="21"/>
      <c r="S1838" s="7" t="str">
        <f>Tabela813[[#This Row],[NR]]&amp;" - "&amp;Tabela813[[#This Row],[Especificação]]</f>
        <v>2.9.4.0.00.0.0.00 - Resgate de Títulos do Tesouro</v>
      </c>
      <c r="T1838" s="7" t="str">
        <f>Tabela813[[#This Row],[NR]]&amp;" - "&amp;Tabela813[[#This Row],[Especificação]]</f>
        <v>2.9.4.0.00.0.0.00 - Resgate de Títulos do Tesouro</v>
      </c>
      <c r="U1838" s="7" t="str">
        <f>Tabela813[[#This Row],[NR]]&amp; " - "&amp;Tabela813[[#This Row],[Especificação]]</f>
        <v>2.9.4.0.00.0.0.00 - Resgate de Títulos do Tesouro</v>
      </c>
    </row>
    <row r="1839" spans="1:21" ht="30" x14ac:dyDescent="0.25">
      <c r="A1839" s="84"/>
      <c r="B1839" s="73"/>
      <c r="C1839" s="26" t="s">
        <v>1567</v>
      </c>
      <c r="D1839" s="26" t="s">
        <v>1570</v>
      </c>
      <c r="E1839" s="26" t="s">
        <v>1568</v>
      </c>
      <c r="F1839" s="26" t="s">
        <v>1558</v>
      </c>
      <c r="G1839" s="26" t="s">
        <v>1564</v>
      </c>
      <c r="H1839" s="26" t="s">
        <v>1561</v>
      </c>
      <c r="I1839" s="26" t="s">
        <v>1561</v>
      </c>
      <c r="J1839" s="26" t="s">
        <v>1564</v>
      </c>
      <c r="K1839" s="21" t="str">
        <f>IF(Tabela813[[#This Row],[C]]&lt;&gt;"",IF(Tabela813[[#This Row],[RED]]&lt;&gt;"",(Tabela813[[#This Row],[RED]] &amp; "."),"") &amp; CONCATENATE(Tabela813[[#This Row],[C]],".",Tabela813[[#This Row],[O]],".",Tabela813[[#This Row],[E]],".",Tabela813[[#This Row],[D1]],".",Tabela813[[#This Row],[D2]],".",Tabela813[[#This Row],[D3]],".",Tabela813[[#This Row],[T]],".",Tabela813[[#This Row],[D4]]),"")</f>
        <v>2.9.4.1.00.0.0.00</v>
      </c>
      <c r="L1839" s="27" t="s">
        <v>787</v>
      </c>
      <c r="M1839" s="21" t="str">
        <f t="shared" si="28"/>
        <v>S</v>
      </c>
      <c r="N1839" s="21">
        <f>IF(VALUE(Tabela813[[#This Row],[RED]]) &gt; 0,1,0) + IF(VALUE(J1839)&gt;0,8,IF(VALUE(I1839)&gt;0,7,IF(VALUE(H1839)&gt;0,6,IF(VALUE(G1839)&gt;0,5,IF(VALUE(F1839)&gt;0,4,IF(VALUE(E1839)&gt;0,3,IF(VALUE(D1839)&gt;0,2,1)))))))</f>
        <v>4</v>
      </c>
      <c r="O1839" s="26" t="s">
        <v>45</v>
      </c>
      <c r="P1839" s="1" t="s">
        <v>788</v>
      </c>
      <c r="Q1839" s="1"/>
      <c r="R1839" s="21"/>
      <c r="S1839" s="7" t="str">
        <f>Tabela813[[#This Row],[NR]]&amp;" - "&amp;Tabela813[[#This Row],[Especificação]]</f>
        <v>2.9.4.1.00.0.0.00 - Resgate de Títulos do Tesouro</v>
      </c>
      <c r="T1839" s="7" t="str">
        <f>Tabela813[[#This Row],[NR]]&amp;" - "&amp;Tabela813[[#This Row],[Especificação]]</f>
        <v>2.9.4.1.00.0.0.00 - Resgate de Títulos do Tesouro</v>
      </c>
      <c r="U1839" s="7" t="str">
        <f>Tabela813[[#This Row],[NR]]&amp; " - "&amp;Tabela813[[#This Row],[Especificação]]</f>
        <v>2.9.4.1.00.0.0.00 - Resgate de Títulos do Tesouro</v>
      </c>
    </row>
    <row r="1840" spans="1:21" ht="30" x14ac:dyDescent="0.25">
      <c r="A1840" s="84"/>
      <c r="B1840" s="73"/>
      <c r="C1840" s="26" t="s">
        <v>1567</v>
      </c>
      <c r="D1840" s="26" t="s">
        <v>1570</v>
      </c>
      <c r="E1840" s="26" t="s">
        <v>1568</v>
      </c>
      <c r="F1840" s="26" t="s">
        <v>1558</v>
      </c>
      <c r="G1840" s="26" t="s">
        <v>1560</v>
      </c>
      <c r="H1840" s="26" t="s">
        <v>1561</v>
      </c>
      <c r="I1840" s="26" t="s">
        <v>1561</v>
      </c>
      <c r="J1840" s="26" t="s">
        <v>1564</v>
      </c>
      <c r="K1840" s="21" t="str">
        <f>IF(Tabela813[[#This Row],[C]]&lt;&gt;"",IF(Tabela813[[#This Row],[RED]]&lt;&gt;"",(Tabela813[[#This Row],[RED]] &amp; "."),"") &amp; CONCATENATE(Tabela813[[#This Row],[C]],".",Tabela813[[#This Row],[O]],".",Tabela813[[#This Row],[E]],".",Tabela813[[#This Row],[D1]],".",Tabela813[[#This Row],[D2]],".",Tabela813[[#This Row],[D3]],".",Tabela813[[#This Row],[T]],".",Tabela813[[#This Row],[D4]]),"")</f>
        <v>2.9.4.1.01.0.0.00</v>
      </c>
      <c r="L1840" s="27" t="s">
        <v>787</v>
      </c>
      <c r="M1840" s="21" t="str">
        <f t="shared" si="28"/>
        <v>S</v>
      </c>
      <c r="N1840" s="21">
        <f>IF(VALUE(Tabela813[[#This Row],[RED]]) &gt; 0,1,0) + IF(VALUE(J1840)&gt;0,8,IF(VALUE(I1840)&gt;0,7,IF(VALUE(H1840)&gt;0,6,IF(VALUE(G1840)&gt;0,5,IF(VALUE(F1840)&gt;0,4,IF(VALUE(E1840)&gt;0,3,IF(VALUE(D1840)&gt;0,2,1)))))))</f>
        <v>5</v>
      </c>
      <c r="O1840" s="26" t="s">
        <v>51</v>
      </c>
      <c r="P1840" s="1" t="s">
        <v>789</v>
      </c>
      <c r="Q1840" s="1"/>
      <c r="R1840" s="21"/>
      <c r="S1840" s="7" t="str">
        <f>Tabela813[[#This Row],[NR]]&amp;" - "&amp;Tabela813[[#This Row],[Especificação]]</f>
        <v>2.9.4.1.01.0.0.00 - Resgate de Títulos do Tesouro</v>
      </c>
      <c r="T1840" s="7" t="str">
        <f>Tabela813[[#This Row],[NR]]&amp;" - "&amp;Tabela813[[#This Row],[Especificação]]</f>
        <v>2.9.4.1.01.0.0.00 - Resgate de Títulos do Tesouro</v>
      </c>
      <c r="U1840" s="7" t="str">
        <f>Tabela813[[#This Row],[NR]]&amp; " - "&amp;Tabela813[[#This Row],[Especificação]]</f>
        <v>2.9.4.1.01.0.0.00 - Resgate de Títulos do Tesouro</v>
      </c>
    </row>
    <row r="1841" spans="1:21" ht="30" x14ac:dyDescent="0.25">
      <c r="A1841" s="84"/>
      <c r="B1841" s="73"/>
      <c r="C1841" s="26" t="s">
        <v>1567</v>
      </c>
      <c r="D1841" s="26" t="s">
        <v>1570</v>
      </c>
      <c r="E1841" s="26" t="s">
        <v>1568</v>
      </c>
      <c r="F1841" s="26" t="s">
        <v>1558</v>
      </c>
      <c r="G1841" s="26" t="s">
        <v>1560</v>
      </c>
      <c r="H1841" s="26" t="s">
        <v>1561</v>
      </c>
      <c r="I1841" s="26" t="s">
        <v>1558</v>
      </c>
      <c r="J1841" s="26" t="s">
        <v>1564</v>
      </c>
      <c r="K1841" s="21" t="str">
        <f>IF(Tabela813[[#This Row],[C]]&lt;&gt;"",IF(Tabela813[[#This Row],[RED]]&lt;&gt;"",(Tabela813[[#This Row],[RED]] &amp; "."),"") &amp; CONCATENATE(Tabela813[[#This Row],[C]],".",Tabela813[[#This Row],[O]],".",Tabela813[[#This Row],[E]],".",Tabela813[[#This Row],[D1]],".",Tabela813[[#This Row],[D2]],".",Tabela813[[#This Row],[D3]],".",Tabela813[[#This Row],[T]],".",Tabela813[[#This Row],[D4]]),"")</f>
        <v>2.9.4.1.01.0.1.00</v>
      </c>
      <c r="L1841" s="27" t="s">
        <v>1556</v>
      </c>
      <c r="M1841" s="21" t="str">
        <f t="shared" si="28"/>
        <v>A</v>
      </c>
      <c r="N1841" s="21">
        <f>IF(VALUE(Tabela813[[#This Row],[RED]]) &gt; 0,1,0) + IF(VALUE(J1841)&gt;0,8,IF(VALUE(I1841)&gt;0,7,IF(VALUE(H1841)&gt;0,6,IF(VALUE(G1841)&gt;0,5,IF(VALUE(F1841)&gt;0,4,IF(VALUE(E1841)&gt;0,3,IF(VALUE(D1841)&gt;0,2,1)))))))</f>
        <v>7</v>
      </c>
      <c r="O1841" s="26" t="s">
        <v>51</v>
      </c>
      <c r="P1841" s="1" t="s">
        <v>789</v>
      </c>
      <c r="Q1841" s="1"/>
      <c r="R1841" s="21"/>
      <c r="S1841" s="7" t="str">
        <f>Tabela813[[#This Row],[NR]]&amp;" - "&amp;Tabela813[[#This Row],[Especificação]]</f>
        <v>2.9.4.1.01.0.1.00 - Resgate de Títulos do Tesouro - Principal</v>
      </c>
      <c r="T1841" s="7" t="str">
        <f>Tabela813[[#This Row],[NR]]&amp;" - "&amp;Tabela813[[#This Row],[Especificação]]</f>
        <v>2.9.4.1.01.0.1.00 - Resgate de Títulos do Tesouro - Principal</v>
      </c>
      <c r="U1841" s="7" t="str">
        <f>Tabela813[[#This Row],[NR]]&amp; " - "&amp;Tabela813[[#This Row],[Especificação]]</f>
        <v>2.9.4.1.01.0.1.00 - Resgate de Títulos do Tesouro - Principal</v>
      </c>
    </row>
    <row r="1842" spans="1:21" ht="30" x14ac:dyDescent="0.25">
      <c r="A1842" s="84"/>
      <c r="B1842" s="73"/>
      <c r="C1842" s="26" t="s">
        <v>1567</v>
      </c>
      <c r="D1842" s="26" t="s">
        <v>1570</v>
      </c>
      <c r="E1842" s="26" t="s">
        <v>1570</v>
      </c>
      <c r="F1842" s="26" t="s">
        <v>1561</v>
      </c>
      <c r="G1842" s="26" t="s">
        <v>1564</v>
      </c>
      <c r="H1842" s="26" t="s">
        <v>1561</v>
      </c>
      <c r="I1842" s="26" t="s">
        <v>1561</v>
      </c>
      <c r="J1842" s="26" t="s">
        <v>1564</v>
      </c>
      <c r="K1842" s="21" t="str">
        <f>IF(Tabela813[[#This Row],[C]]&lt;&gt;"",IF(Tabela813[[#This Row],[RED]]&lt;&gt;"",(Tabela813[[#This Row],[RED]] &amp; "."),"") &amp; CONCATENATE(Tabela813[[#This Row],[C]],".",Tabela813[[#This Row],[O]],".",Tabela813[[#This Row],[E]],".",Tabela813[[#This Row],[D1]],".",Tabela813[[#This Row],[D2]],".",Tabela813[[#This Row],[D3]],".",Tabela813[[#This Row],[T]],".",Tabela813[[#This Row],[D4]]),"")</f>
        <v>2.9.9.0.00.0.0.00</v>
      </c>
      <c r="L1842" s="27" t="s">
        <v>790</v>
      </c>
      <c r="M1842" s="21" t="str">
        <f t="shared" si="28"/>
        <v>S</v>
      </c>
      <c r="N1842" s="21">
        <f>IF(VALUE(Tabela813[[#This Row],[RED]]) &gt; 0,1,0) + IF(VALUE(J1842)&gt;0,8,IF(VALUE(I1842)&gt;0,7,IF(VALUE(H1842)&gt;0,6,IF(VALUE(G1842)&gt;0,5,IF(VALUE(F1842)&gt;0,4,IF(VALUE(E1842)&gt;0,3,IF(VALUE(D1842)&gt;0,2,1)))))))</f>
        <v>3</v>
      </c>
      <c r="O1842" s="26" t="s">
        <v>45</v>
      </c>
      <c r="P1842" s="1" t="s">
        <v>791</v>
      </c>
      <c r="Q1842" s="1"/>
      <c r="R1842" s="21"/>
      <c r="S1842" s="7" t="str">
        <f>Tabela813[[#This Row],[NR]]&amp;" - "&amp;Tabela813[[#This Row],[Especificação]]</f>
        <v>2.9.9.0.00.0.0.00 - Demais Receitas de Capital</v>
      </c>
      <c r="T1842" s="7" t="str">
        <f>Tabela813[[#This Row],[NR]]&amp;" - "&amp;Tabela813[[#This Row],[Especificação]]</f>
        <v>2.9.9.0.00.0.0.00 - Demais Receitas de Capital</v>
      </c>
      <c r="U1842" s="7" t="str">
        <f>Tabela813[[#This Row],[NR]]&amp; " - "&amp;Tabela813[[#This Row],[Especificação]]</f>
        <v>2.9.9.0.00.0.0.00 - Demais Receitas de Capital</v>
      </c>
    </row>
    <row r="1843" spans="1:21" ht="30" x14ac:dyDescent="0.25">
      <c r="A1843" s="84"/>
      <c r="B1843" s="73"/>
      <c r="C1843" s="26" t="s">
        <v>1567</v>
      </c>
      <c r="D1843" s="26" t="s">
        <v>1570</v>
      </c>
      <c r="E1843" s="26" t="s">
        <v>1570</v>
      </c>
      <c r="F1843" s="26" t="s">
        <v>1570</v>
      </c>
      <c r="G1843" s="26" t="s">
        <v>1564</v>
      </c>
      <c r="H1843" s="26" t="s">
        <v>1561</v>
      </c>
      <c r="I1843" s="26" t="s">
        <v>1561</v>
      </c>
      <c r="J1843" s="26" t="s">
        <v>1564</v>
      </c>
      <c r="K1843" s="21" t="str">
        <f>IF(Tabela813[[#This Row],[C]]&lt;&gt;"",IF(Tabela813[[#This Row],[RED]]&lt;&gt;"",(Tabela813[[#This Row],[RED]] &amp; "."),"") &amp; CONCATENATE(Tabela813[[#This Row],[C]],".",Tabela813[[#This Row],[O]],".",Tabela813[[#This Row],[E]],".",Tabela813[[#This Row],[D1]],".",Tabela813[[#This Row],[D2]],".",Tabela813[[#This Row],[D3]],".",Tabela813[[#This Row],[T]],".",Tabela813[[#This Row],[D4]]),"")</f>
        <v>2.9.9.9.00.0.0.00</v>
      </c>
      <c r="L1843" s="27" t="s">
        <v>783</v>
      </c>
      <c r="M1843" s="21" t="str">
        <f t="shared" si="28"/>
        <v>S</v>
      </c>
      <c r="N1843" s="21">
        <f>IF(VALUE(Tabela813[[#This Row],[RED]]) &gt; 0,1,0) + IF(VALUE(J1843)&gt;0,8,IF(VALUE(I1843)&gt;0,7,IF(VALUE(H1843)&gt;0,6,IF(VALUE(G1843)&gt;0,5,IF(VALUE(F1843)&gt;0,4,IF(VALUE(E1843)&gt;0,3,IF(VALUE(D1843)&gt;0,2,1)))))))</f>
        <v>4</v>
      </c>
      <c r="O1843" s="26" t="s">
        <v>45</v>
      </c>
      <c r="P1843" s="1" t="s">
        <v>791</v>
      </c>
      <c r="Q1843" s="1"/>
      <c r="R1843" s="21"/>
      <c r="S1843" s="7" t="str">
        <f>Tabela813[[#This Row],[NR]]&amp;" - "&amp;Tabela813[[#This Row],[Especificação]]</f>
        <v>2.9.9.9.00.0.0.00 - Outras Receitas de Capital</v>
      </c>
      <c r="T1843" s="7" t="str">
        <f>Tabela813[[#This Row],[NR]]&amp;" - "&amp;Tabela813[[#This Row],[Especificação]]</f>
        <v>2.9.9.9.00.0.0.00 - Outras Receitas de Capital</v>
      </c>
      <c r="U1843" s="7" t="str">
        <f>Tabela813[[#This Row],[NR]]&amp; " - "&amp;Tabela813[[#This Row],[Especificação]]</f>
        <v>2.9.9.9.00.0.0.00 - Outras Receitas de Capital</v>
      </c>
    </row>
    <row r="1844" spans="1:21" ht="45" x14ac:dyDescent="0.25">
      <c r="A1844" s="84"/>
      <c r="B1844" s="73"/>
      <c r="C1844" s="26" t="s">
        <v>1567</v>
      </c>
      <c r="D1844" s="26" t="s">
        <v>1570</v>
      </c>
      <c r="E1844" s="26" t="s">
        <v>1570</v>
      </c>
      <c r="F1844" s="26" t="s">
        <v>1570</v>
      </c>
      <c r="G1844" s="26" t="s">
        <v>1591</v>
      </c>
      <c r="H1844" s="26" t="s">
        <v>1561</v>
      </c>
      <c r="I1844" s="26" t="s">
        <v>1561</v>
      </c>
      <c r="J1844" s="26" t="s">
        <v>1564</v>
      </c>
      <c r="K1844" s="21" t="str">
        <f>IF(Tabela813[[#This Row],[C]]&lt;&gt;"",IF(Tabela813[[#This Row],[RED]]&lt;&gt;"",(Tabela813[[#This Row],[RED]] &amp; "."),"") &amp; CONCATENATE(Tabela813[[#This Row],[C]],".",Tabela813[[#This Row],[O]],".",Tabela813[[#This Row],[E]],".",Tabela813[[#This Row],[D1]],".",Tabela813[[#This Row],[D2]],".",Tabela813[[#This Row],[D3]],".",Tabela813[[#This Row],[T]],".",Tabela813[[#This Row],[D4]]),"")</f>
        <v>2.9.9.9.50.0.0.00</v>
      </c>
      <c r="L1844" s="27" t="s">
        <v>3999</v>
      </c>
      <c r="M1844" s="21" t="str">
        <f t="shared" si="28"/>
        <v>S</v>
      </c>
      <c r="N1844" s="21">
        <f>IF(VALUE(Tabela813[[#This Row],[RED]]) &gt; 0,1,0) + IF(VALUE(J1844)&gt;0,8,IF(VALUE(I1844)&gt;0,7,IF(VALUE(H1844)&gt;0,6,IF(VALUE(G1844)&gt;0,5,IF(VALUE(F1844)&gt;0,4,IF(VALUE(E1844)&gt;0,3,IF(VALUE(D1844)&gt;0,2,1)))))))</f>
        <v>5</v>
      </c>
      <c r="O1844" s="26" t="s">
        <v>55</v>
      </c>
      <c r="P1844" s="1" t="s">
        <v>4577</v>
      </c>
      <c r="Q1844" s="1"/>
      <c r="R1844" s="21"/>
      <c r="S1844" s="7" t="str">
        <f>Tabela813[[#This Row],[NR]]&amp;" - "&amp;Tabela813[[#This Row],[Especificação]]</f>
        <v>2.9.9.9.50.0.0.00 - Receitas de Alienação de Certificados de Potencial Adicional de Construção - Cepac</v>
      </c>
      <c r="T1844" s="7" t="str">
        <f>Tabela813[[#This Row],[NR]]&amp;" - "&amp;Tabela813[[#This Row],[Especificação]]</f>
        <v>2.9.9.9.50.0.0.00 - Receitas de Alienação de Certificados de Potencial Adicional de Construção - Cepac</v>
      </c>
      <c r="U1844" s="7" t="str">
        <f>Tabela813[[#This Row],[NR]]&amp; " - "&amp;Tabela813[[#This Row],[Especificação]]</f>
        <v>2.9.9.9.50.0.0.00 - Receitas de Alienação de Certificados de Potencial Adicional de Construção - Cepac</v>
      </c>
    </row>
    <row r="1845" spans="1:21" ht="45" x14ac:dyDescent="0.25">
      <c r="A1845" s="84"/>
      <c r="B1845" s="73"/>
      <c r="C1845" s="26" t="s">
        <v>1567</v>
      </c>
      <c r="D1845" s="26" t="s">
        <v>1570</v>
      </c>
      <c r="E1845" s="26" t="s">
        <v>1570</v>
      </c>
      <c r="F1845" s="26" t="s">
        <v>1570</v>
      </c>
      <c r="G1845" s="26" t="s">
        <v>1591</v>
      </c>
      <c r="H1845" s="26" t="s">
        <v>1561</v>
      </c>
      <c r="I1845" s="26" t="s">
        <v>1558</v>
      </c>
      <c r="J1845" s="26" t="s">
        <v>1564</v>
      </c>
      <c r="K1845" s="21" t="str">
        <f>IF(Tabela813[[#This Row],[C]]&lt;&gt;"",IF(Tabela813[[#This Row],[RED]]&lt;&gt;"",(Tabela813[[#This Row],[RED]] &amp; "."),"") &amp; CONCATENATE(Tabela813[[#This Row],[C]],".",Tabela813[[#This Row],[O]],".",Tabela813[[#This Row],[E]],".",Tabela813[[#This Row],[D1]],".",Tabela813[[#This Row],[D2]],".",Tabela813[[#This Row],[D3]],".",Tabela813[[#This Row],[T]],".",Tabela813[[#This Row],[D4]]),"")</f>
        <v>2.9.9.9.50.0.1.00</v>
      </c>
      <c r="L1845" s="27" t="s">
        <v>4000</v>
      </c>
      <c r="M1845" s="21" t="str">
        <f t="shared" si="28"/>
        <v>A</v>
      </c>
      <c r="N1845" s="21">
        <f>IF(VALUE(Tabela813[[#This Row],[RED]]) &gt; 0,1,0) + IF(VALUE(J1845)&gt;0,8,IF(VALUE(I1845)&gt;0,7,IF(VALUE(H1845)&gt;0,6,IF(VALUE(G1845)&gt;0,5,IF(VALUE(F1845)&gt;0,4,IF(VALUE(E1845)&gt;0,3,IF(VALUE(D1845)&gt;0,2,1)))))))</f>
        <v>7</v>
      </c>
      <c r="O1845" s="26" t="s">
        <v>55</v>
      </c>
      <c r="P1845" s="1" t="s">
        <v>4350</v>
      </c>
      <c r="Q1845" s="1"/>
      <c r="R1845" s="21"/>
      <c r="S1845" s="7" t="str">
        <f>Tabela813[[#This Row],[NR]]&amp;" - "&amp;Tabela813[[#This Row],[Especificação]]</f>
        <v>2.9.9.9.50.0.1.00 - Receitas de Alienação de Certificados de Potencial Adicional de Construção - Cepac - Principal</v>
      </c>
      <c r="T1845" s="7" t="str">
        <f>Tabela813[[#This Row],[NR]]&amp;" - "&amp;Tabela813[[#This Row],[Especificação]]</f>
        <v>2.9.9.9.50.0.1.00 - Receitas de Alienação de Certificados de Potencial Adicional de Construção - Cepac - Principal</v>
      </c>
      <c r="U1845" s="7" t="str">
        <f>Tabela813[[#This Row],[NR]]&amp; " - "&amp;Tabela813[[#This Row],[Especificação]]</f>
        <v>2.9.9.9.50.0.1.00 - Receitas de Alienação de Certificados de Potencial Adicional de Construção - Cepac - Principal</v>
      </c>
    </row>
    <row r="1846" spans="1:21" ht="30" x14ac:dyDescent="0.25">
      <c r="A1846" s="84"/>
      <c r="B1846" s="73"/>
      <c r="C1846" s="26" t="s">
        <v>1567</v>
      </c>
      <c r="D1846" s="26" t="s">
        <v>1570</v>
      </c>
      <c r="E1846" s="26" t="s">
        <v>1570</v>
      </c>
      <c r="F1846" s="26" t="s">
        <v>1570</v>
      </c>
      <c r="G1846" s="26" t="s">
        <v>1574</v>
      </c>
      <c r="H1846" s="26" t="s">
        <v>1561</v>
      </c>
      <c r="I1846" s="26" t="s">
        <v>1561</v>
      </c>
      <c r="J1846" s="26" t="s">
        <v>1564</v>
      </c>
      <c r="K1846" s="21" t="str">
        <f>IF(Tabela813[[#This Row],[C]]&lt;&gt;"",IF(Tabela813[[#This Row],[RED]]&lt;&gt;"",(Tabela813[[#This Row],[RED]] &amp; "."),"") &amp; CONCATENATE(Tabela813[[#This Row],[C]],".",Tabela813[[#This Row],[O]],".",Tabela813[[#This Row],[E]],".",Tabela813[[#This Row],[D1]],".",Tabela813[[#This Row],[D2]],".",Tabela813[[#This Row],[D3]],".",Tabela813[[#This Row],[T]],".",Tabela813[[#This Row],[D4]]),"")</f>
        <v>2.9.9.9.99.0.0.00</v>
      </c>
      <c r="L1846" s="27" t="s">
        <v>783</v>
      </c>
      <c r="M1846" s="21" t="str">
        <f t="shared" si="28"/>
        <v>S</v>
      </c>
      <c r="N1846" s="21">
        <f>IF(VALUE(Tabela813[[#This Row],[RED]]) &gt; 0,1,0) + IF(VALUE(J1846)&gt;0,8,IF(VALUE(I1846)&gt;0,7,IF(VALUE(H1846)&gt;0,6,IF(VALUE(G1846)&gt;0,5,IF(VALUE(F1846)&gt;0,4,IF(VALUE(E1846)&gt;0,3,IF(VALUE(D1846)&gt;0,2,1)))))))</f>
        <v>5</v>
      </c>
      <c r="O1846" s="26" t="s">
        <v>51</v>
      </c>
      <c r="P1846" s="1" t="s">
        <v>4226</v>
      </c>
      <c r="Q1846" s="1"/>
      <c r="R1846" s="21"/>
      <c r="S1846" s="7" t="str">
        <f>Tabela813[[#This Row],[NR]]&amp;" - "&amp;Tabela813[[#This Row],[Especificação]]</f>
        <v>2.9.9.9.99.0.0.00 - Outras Receitas de Capital</v>
      </c>
      <c r="T1846" s="7" t="str">
        <f>Tabela813[[#This Row],[NR]]&amp;" - "&amp;Tabela813[[#This Row],[Especificação]]</f>
        <v>2.9.9.9.99.0.0.00 - Outras Receitas de Capital</v>
      </c>
      <c r="U1846" s="7" t="str">
        <f>Tabela813[[#This Row],[NR]]&amp; " - "&amp;Tabela813[[#This Row],[Especificação]]</f>
        <v>2.9.9.9.99.0.0.00 - Outras Receitas de Capital</v>
      </c>
    </row>
    <row r="1847" spans="1:21" ht="30" x14ac:dyDescent="0.25">
      <c r="A1847" s="84"/>
      <c r="B1847" s="73"/>
      <c r="C1847" s="26" t="s">
        <v>1567</v>
      </c>
      <c r="D1847" s="26" t="s">
        <v>1570</v>
      </c>
      <c r="E1847" s="26" t="s">
        <v>1570</v>
      </c>
      <c r="F1847" s="26" t="s">
        <v>1570</v>
      </c>
      <c r="G1847" s="26" t="s">
        <v>1574</v>
      </c>
      <c r="H1847" s="26" t="s">
        <v>1561</v>
      </c>
      <c r="I1847" s="26" t="s">
        <v>1558</v>
      </c>
      <c r="J1847" s="26" t="s">
        <v>1564</v>
      </c>
      <c r="K1847" s="21" t="str">
        <f>IF(Tabela813[[#This Row],[C]]&lt;&gt;"",IF(Tabela813[[#This Row],[RED]]&lt;&gt;"",(Tabela813[[#This Row],[RED]] &amp; "."),"") &amp; CONCATENATE(Tabela813[[#This Row],[C]],".",Tabela813[[#This Row],[O]],".",Tabela813[[#This Row],[E]],".",Tabela813[[#This Row],[D1]],".",Tabela813[[#This Row],[D2]],".",Tabela813[[#This Row],[D3]],".",Tabela813[[#This Row],[T]],".",Tabela813[[#This Row],[D4]]),"")</f>
        <v>2.9.9.9.99.0.1.00</v>
      </c>
      <c r="L1847" s="27" t="s">
        <v>1557</v>
      </c>
      <c r="M1847" s="21" t="str">
        <f t="shared" si="28"/>
        <v>A</v>
      </c>
      <c r="N1847" s="21">
        <f>IF(VALUE(Tabela813[[#This Row],[RED]]) &gt; 0,1,0) + IF(VALUE(J1847)&gt;0,8,IF(VALUE(I1847)&gt;0,7,IF(VALUE(H1847)&gt;0,6,IF(VALUE(G1847)&gt;0,5,IF(VALUE(F1847)&gt;0,4,IF(VALUE(E1847)&gt;0,3,IF(VALUE(D1847)&gt;0,2,1)))))))</f>
        <v>7</v>
      </c>
      <c r="O1847" s="26" t="s">
        <v>51</v>
      </c>
      <c r="P1847" s="1" t="s">
        <v>4226</v>
      </c>
      <c r="Q1847" s="1"/>
      <c r="R1847" s="21"/>
      <c r="S1847" s="7" t="str">
        <f>Tabela813[[#This Row],[NR]]&amp;" - "&amp;Tabela813[[#This Row],[Especificação]]</f>
        <v>2.9.9.9.99.0.1.00 - Outras Receitas de Capital - Principal</v>
      </c>
      <c r="T1847" s="7" t="str">
        <f>Tabela813[[#This Row],[NR]]&amp;" - "&amp;Tabela813[[#This Row],[Especificação]]</f>
        <v>2.9.9.9.99.0.1.00 - Outras Receitas de Capital - Principal</v>
      </c>
      <c r="U1847" s="7" t="str">
        <f>Tabela813[[#This Row],[NR]]&amp; " - "&amp;Tabela813[[#This Row],[Especificação]]</f>
        <v>2.9.9.9.99.0.1.00 - Outras Receitas de Capital - Principal</v>
      </c>
    </row>
    <row r="1848" spans="1:21" ht="45" x14ac:dyDescent="0.25">
      <c r="A1848" s="84"/>
      <c r="B1848" s="73"/>
      <c r="C1848" s="26" t="s">
        <v>1565</v>
      </c>
      <c r="D1848" s="26" t="s">
        <v>1561</v>
      </c>
      <c r="E1848" s="26" t="s">
        <v>1561</v>
      </c>
      <c r="F1848" s="26" t="s">
        <v>1561</v>
      </c>
      <c r="G1848" s="26" t="s">
        <v>1564</v>
      </c>
      <c r="H1848" s="26" t="s">
        <v>1561</v>
      </c>
      <c r="I1848" s="26" t="s">
        <v>1561</v>
      </c>
      <c r="J1848" s="26" t="s">
        <v>1564</v>
      </c>
      <c r="K1848" s="21" t="str">
        <f>IF(Tabela813[[#This Row],[C]]&lt;&gt;"",IF(Tabela813[[#This Row],[RED]]&lt;&gt;"",(Tabela813[[#This Row],[RED]] &amp; "."),"") &amp; CONCATENATE(Tabela813[[#This Row],[C]],".",Tabela813[[#This Row],[O]],".",Tabela813[[#This Row],[E]],".",Tabela813[[#This Row],[D1]],".",Tabela813[[#This Row],[D2]],".",Tabela813[[#This Row],[D3]],".",Tabela813[[#This Row],[T]],".",Tabela813[[#This Row],[D4]]),"")</f>
        <v>7.0.0.0.00.0.0.00</v>
      </c>
      <c r="L1848" s="27" t="s">
        <v>2377</v>
      </c>
      <c r="M1848" s="21" t="str">
        <f t="shared" si="28"/>
        <v>S</v>
      </c>
      <c r="N1848" s="21">
        <f>IF(VALUE(Tabela813[[#This Row],[RED]]) &gt; 0,1,0) + IF(VALUE(J1848)&gt;0,8,IF(VALUE(I1848)&gt;0,7,IF(VALUE(H1848)&gt;0,6,IF(VALUE(G1848)&gt;0,5,IF(VALUE(F1848)&gt;0,4,IF(VALUE(E1848)&gt;0,3,IF(VALUE(D1848)&gt;0,2,1)))))))</f>
        <v>1</v>
      </c>
      <c r="O1848" s="26" t="s">
        <v>45</v>
      </c>
      <c r="P1848" s="1" t="s">
        <v>46</v>
      </c>
      <c r="Q1848" s="1"/>
      <c r="R1848" s="21"/>
      <c r="S1848" s="7" t="str">
        <f>Tabela813[[#This Row],[NR]]&amp;" - "&amp;Tabela813[[#This Row],[Especificação]]</f>
        <v>7.0.0.0.00.0.0.00 - Receitas Correntes - Intra OFSS</v>
      </c>
      <c r="T1848" s="7" t="str">
        <f>Tabela813[[#This Row],[NR]]&amp;" - "&amp;Tabela813[[#This Row],[Especificação]]</f>
        <v>7.0.0.0.00.0.0.00 - Receitas Correntes - Intra OFSS</v>
      </c>
      <c r="U1848" s="7" t="str">
        <f>Tabela813[[#This Row],[NR]]&amp; " - "&amp;Tabela813[[#This Row],[Especificação]]</f>
        <v>7.0.0.0.00.0.0.00 - Receitas Correntes - Intra OFSS</v>
      </c>
    </row>
    <row r="1849" spans="1:21" x14ac:dyDescent="0.25">
      <c r="A1849" s="84"/>
      <c r="B1849" s="73"/>
      <c r="C1849" s="26" t="s">
        <v>1565</v>
      </c>
      <c r="D1849" s="26" t="s">
        <v>1558</v>
      </c>
      <c r="E1849" s="26" t="s">
        <v>1561</v>
      </c>
      <c r="F1849" s="26" t="s">
        <v>1561</v>
      </c>
      <c r="G1849" s="26" t="s">
        <v>1564</v>
      </c>
      <c r="H1849" s="26" t="s">
        <v>1561</v>
      </c>
      <c r="I1849" s="26" t="s">
        <v>1561</v>
      </c>
      <c r="J1849" s="26" t="s">
        <v>1564</v>
      </c>
      <c r="K1849" s="21" t="str">
        <f>IF(Tabela813[[#This Row],[C]]&lt;&gt;"",IF(Tabela813[[#This Row],[RED]]&lt;&gt;"",(Tabela813[[#This Row],[RED]] &amp; "."),"") &amp; CONCATENATE(Tabela813[[#This Row],[C]],".",Tabela813[[#This Row],[O]],".",Tabela813[[#This Row],[E]],".",Tabela813[[#This Row],[D1]],".",Tabela813[[#This Row],[D2]],".",Tabela813[[#This Row],[D3]],".",Tabela813[[#This Row],[T]],".",Tabela813[[#This Row],[D4]]),"")</f>
        <v>7.1.0.0.00.0.0.00</v>
      </c>
      <c r="L1849" s="27" t="s">
        <v>2378</v>
      </c>
      <c r="M1849" s="21" t="str">
        <f t="shared" si="28"/>
        <v>S</v>
      </c>
      <c r="N1849" s="21">
        <f>IF(VALUE(Tabela813[[#This Row],[RED]]) &gt; 0,1,0) + IF(VALUE(J1849)&gt;0,8,IF(VALUE(I1849)&gt;0,7,IF(VALUE(H1849)&gt;0,6,IF(VALUE(G1849)&gt;0,5,IF(VALUE(F1849)&gt;0,4,IF(VALUE(E1849)&gt;0,3,IF(VALUE(D1849)&gt;0,2,1)))))))</f>
        <v>2</v>
      </c>
      <c r="O1849" s="26" t="s">
        <v>45</v>
      </c>
      <c r="P1849" s="1" t="s">
        <v>48</v>
      </c>
      <c r="Q1849" s="1"/>
      <c r="R1849" s="21"/>
      <c r="S1849" s="7" t="str">
        <f>Tabela813[[#This Row],[NR]]&amp;" - "&amp;Tabela813[[#This Row],[Especificação]]</f>
        <v>7.1.0.0.00.0.0.00 - Impostos, Taxas e Contribuições de Melhoria - Intra OFSS</v>
      </c>
      <c r="T1849" s="7" t="str">
        <f>Tabela813[[#This Row],[NR]]&amp;" - "&amp;Tabela813[[#This Row],[Especificação]]</f>
        <v>7.1.0.0.00.0.0.00 - Impostos, Taxas e Contribuições de Melhoria - Intra OFSS</v>
      </c>
      <c r="U1849" s="7" t="str">
        <f>Tabela813[[#This Row],[NR]]&amp; " - "&amp;Tabela813[[#This Row],[Especificação]]</f>
        <v>7.1.0.0.00.0.0.00 - Impostos, Taxas e Contribuições de Melhoria - Intra OFSS</v>
      </c>
    </row>
    <row r="1850" spans="1:21" ht="60" x14ac:dyDescent="0.25">
      <c r="A1850" s="84"/>
      <c r="B1850" s="73"/>
      <c r="C1850" s="26" t="s">
        <v>1565</v>
      </c>
      <c r="D1850" s="26" t="s">
        <v>1558</v>
      </c>
      <c r="E1850" s="26" t="s">
        <v>1558</v>
      </c>
      <c r="F1850" s="26" t="s">
        <v>1561</v>
      </c>
      <c r="G1850" s="26" t="s">
        <v>1564</v>
      </c>
      <c r="H1850" s="26" t="s">
        <v>1561</v>
      </c>
      <c r="I1850" s="26" t="s">
        <v>1561</v>
      </c>
      <c r="J1850" s="26" t="s">
        <v>1564</v>
      </c>
      <c r="K1850" s="21" t="str">
        <f>IF(Tabela813[[#This Row],[C]]&lt;&gt;"",IF(Tabela813[[#This Row],[RED]]&lt;&gt;"",(Tabela813[[#This Row],[RED]] &amp; "."),"") &amp; CONCATENATE(Tabela813[[#This Row],[C]],".",Tabela813[[#This Row],[O]],".",Tabela813[[#This Row],[E]],".",Tabela813[[#This Row],[D1]],".",Tabela813[[#This Row],[D2]],".",Tabela813[[#This Row],[D3]],".",Tabela813[[#This Row],[T]],".",Tabela813[[#This Row],[D4]]),"")</f>
        <v>7.1.1.0.00.0.0.00</v>
      </c>
      <c r="L1850" s="27" t="s">
        <v>2379</v>
      </c>
      <c r="M1850" s="21" t="str">
        <f t="shared" si="28"/>
        <v>S</v>
      </c>
      <c r="N1850" s="21">
        <f>IF(VALUE(Tabela813[[#This Row],[RED]]) &gt; 0,1,0) + IF(VALUE(J1850)&gt;0,8,IF(VALUE(I1850)&gt;0,7,IF(VALUE(H1850)&gt;0,6,IF(VALUE(G1850)&gt;0,5,IF(VALUE(F1850)&gt;0,4,IF(VALUE(E1850)&gt;0,3,IF(VALUE(D1850)&gt;0,2,1)))))))</f>
        <v>3</v>
      </c>
      <c r="O1850" s="26" t="s">
        <v>45</v>
      </c>
      <c r="P1850" s="1" t="s">
        <v>50</v>
      </c>
      <c r="Q1850" s="1"/>
      <c r="R1850" s="21"/>
      <c r="S1850" s="7" t="str">
        <f>Tabela813[[#This Row],[NR]]&amp;" - "&amp;Tabela813[[#This Row],[Especificação]]</f>
        <v>7.1.1.0.00.0.0.00 - Impostos - Intra OFSS</v>
      </c>
      <c r="T1850" s="7" t="str">
        <f>Tabela813[[#This Row],[NR]]&amp;" - "&amp;Tabela813[[#This Row],[Especificação]]</f>
        <v>7.1.1.0.00.0.0.00 - Impostos - Intra OFSS</v>
      </c>
      <c r="U1850" s="7" t="str">
        <f>Tabela813[[#This Row],[NR]]&amp; " - "&amp;Tabela813[[#This Row],[Especificação]]</f>
        <v>7.1.1.0.00.0.0.00 - Impostos - Intra OFSS</v>
      </c>
    </row>
    <row r="1851" spans="1:21" x14ac:dyDescent="0.25">
      <c r="A1851" s="84"/>
      <c r="B1851" s="73"/>
      <c r="C1851" s="26" t="s">
        <v>1565</v>
      </c>
      <c r="D1851" s="26" t="s">
        <v>1558</v>
      </c>
      <c r="E1851" s="26" t="s">
        <v>1558</v>
      </c>
      <c r="F1851" s="26" t="s">
        <v>1567</v>
      </c>
      <c r="G1851" s="26" t="s">
        <v>1564</v>
      </c>
      <c r="H1851" s="26" t="s">
        <v>1561</v>
      </c>
      <c r="I1851" s="26" t="s">
        <v>1561</v>
      </c>
      <c r="J1851" s="26" t="s">
        <v>1564</v>
      </c>
      <c r="K1851" s="21" t="str">
        <f>IF(Tabela813[[#This Row],[C]]&lt;&gt;"",IF(Tabela813[[#This Row],[RED]]&lt;&gt;"",(Tabela813[[#This Row],[RED]] &amp; "."),"") &amp; CONCATENATE(Tabela813[[#This Row],[C]],".",Tabela813[[#This Row],[O]],".",Tabela813[[#This Row],[E]],".",Tabela813[[#This Row],[D1]],".",Tabela813[[#This Row],[D2]],".",Tabela813[[#This Row],[D3]],".",Tabela813[[#This Row],[T]],".",Tabela813[[#This Row],[D4]]),"")</f>
        <v>7.1.1.2.00.0.0.00</v>
      </c>
      <c r="L1851" s="27" t="s">
        <v>2380</v>
      </c>
      <c r="M1851" s="21" t="str">
        <f t="shared" si="28"/>
        <v>S</v>
      </c>
      <c r="N1851" s="21">
        <f>IF(VALUE(Tabela813[[#This Row],[RED]]) &gt; 0,1,0) + IF(VALUE(J1851)&gt;0,8,IF(VALUE(I1851)&gt;0,7,IF(VALUE(H1851)&gt;0,6,IF(VALUE(G1851)&gt;0,5,IF(VALUE(F1851)&gt;0,4,IF(VALUE(E1851)&gt;0,3,IF(VALUE(D1851)&gt;0,2,1)))))))</f>
        <v>4</v>
      </c>
      <c r="O1851" s="26" t="s">
        <v>45</v>
      </c>
      <c r="P1851" s="1" t="s">
        <v>53</v>
      </c>
      <c r="Q1851" s="1"/>
      <c r="R1851" s="21"/>
      <c r="S1851" s="7" t="str">
        <f>Tabela813[[#This Row],[NR]]&amp;" - "&amp;Tabela813[[#This Row],[Especificação]]</f>
        <v>7.1.1.2.00.0.0.00 - Impostos sobre o Patrimônio - Intra OFSS</v>
      </c>
      <c r="T1851" s="7" t="str">
        <f>Tabela813[[#This Row],[NR]]&amp;" - "&amp;Tabela813[[#This Row],[Especificação]]</f>
        <v>7.1.1.2.00.0.0.00 - Impostos sobre o Patrimônio - Intra OFSS</v>
      </c>
      <c r="U1851" s="7" t="str">
        <f>Tabela813[[#This Row],[NR]]&amp; " - "&amp;Tabela813[[#This Row],[Especificação]]</f>
        <v>7.1.1.2.00.0.0.00 - Impostos sobre o Patrimônio - Intra OFSS</v>
      </c>
    </row>
    <row r="1852" spans="1:21" ht="45" x14ac:dyDescent="0.25">
      <c r="A1852" s="84"/>
      <c r="B1852" s="73"/>
      <c r="C1852" s="26" t="s">
        <v>1565</v>
      </c>
      <c r="D1852" s="26" t="s">
        <v>1558</v>
      </c>
      <c r="E1852" s="26" t="s">
        <v>1558</v>
      </c>
      <c r="F1852" s="26" t="s">
        <v>1567</v>
      </c>
      <c r="G1852" s="26" t="s">
        <v>1591</v>
      </c>
      <c r="H1852" s="26" t="s">
        <v>1561</v>
      </c>
      <c r="I1852" s="26" t="s">
        <v>1561</v>
      </c>
      <c r="J1852" s="26" t="s">
        <v>1564</v>
      </c>
      <c r="K1852" s="21" t="str">
        <f>IF(Tabela813[[#This Row],[C]]&lt;&gt;"",IF(Tabela813[[#This Row],[RED]]&lt;&gt;"",(Tabela813[[#This Row],[RED]] &amp; "."),"") &amp; CONCATENATE(Tabela813[[#This Row],[C]],".",Tabela813[[#This Row],[O]],".",Tabela813[[#This Row],[E]],".",Tabela813[[#This Row],[D1]],".",Tabela813[[#This Row],[D2]],".",Tabela813[[#This Row],[D3]],".",Tabela813[[#This Row],[T]],".",Tabela813[[#This Row],[D4]]),"")</f>
        <v>7.1.1.2.50.0.0.00</v>
      </c>
      <c r="L1852" s="27" t="s">
        <v>2381</v>
      </c>
      <c r="M1852" s="21" t="str">
        <f t="shared" si="28"/>
        <v>S</v>
      </c>
      <c r="N1852" s="21">
        <f>IF(VALUE(Tabela813[[#This Row],[RED]]) &gt; 0,1,0) + IF(VALUE(J1852)&gt;0,8,IF(VALUE(I1852)&gt;0,7,IF(VALUE(H1852)&gt;0,6,IF(VALUE(G1852)&gt;0,5,IF(VALUE(F1852)&gt;0,4,IF(VALUE(E1852)&gt;0,3,IF(VALUE(D1852)&gt;0,2,1)))))))</f>
        <v>5</v>
      </c>
      <c r="O1852" s="26" t="s">
        <v>55</v>
      </c>
      <c r="P1852" s="1" t="s">
        <v>56</v>
      </c>
      <c r="Q1852" s="1"/>
      <c r="R1852" s="21"/>
      <c r="S1852" s="7" t="str">
        <f>Tabela813[[#This Row],[NR]]&amp;" - "&amp;Tabela813[[#This Row],[Especificação]]</f>
        <v>7.1.1.2.50.0.0.00 - Imposto sobre a Propriedade Predial e Territorial Urbana - Intra OFSS</v>
      </c>
      <c r="T1852" s="7" t="str">
        <f>Tabela813[[#This Row],[NR]]&amp;" - "&amp;Tabela813[[#This Row],[Especificação]]</f>
        <v>7.1.1.2.50.0.0.00 - Imposto sobre a Propriedade Predial e Territorial Urbana - Intra OFSS</v>
      </c>
      <c r="U1852" s="7" t="str">
        <f>Tabela813[[#This Row],[NR]]&amp; " - "&amp;Tabela813[[#This Row],[Especificação]]</f>
        <v>7.1.1.2.50.0.0.00 - Imposto sobre a Propriedade Predial e Territorial Urbana - Intra OFSS</v>
      </c>
    </row>
    <row r="1853" spans="1:21" ht="45" x14ac:dyDescent="0.25">
      <c r="A1853" s="84"/>
      <c r="B1853" s="73"/>
      <c r="C1853" s="26" t="s">
        <v>1565</v>
      </c>
      <c r="D1853" s="26" t="s">
        <v>1558</v>
      </c>
      <c r="E1853" s="26" t="s">
        <v>1558</v>
      </c>
      <c r="F1853" s="26" t="s">
        <v>1567</v>
      </c>
      <c r="G1853" s="26" t="s">
        <v>1591</v>
      </c>
      <c r="H1853" s="26" t="s">
        <v>1561</v>
      </c>
      <c r="I1853" s="26" t="s">
        <v>1558</v>
      </c>
      <c r="J1853" s="26" t="s">
        <v>1564</v>
      </c>
      <c r="K1853" s="21" t="str">
        <f>IF(Tabela813[[#This Row],[C]]&lt;&gt;"",IF(Tabela813[[#This Row],[RED]]&lt;&gt;"",(Tabela813[[#This Row],[RED]] &amp; "."),"") &amp; CONCATENATE(Tabela813[[#This Row],[C]],".",Tabela813[[#This Row],[O]],".",Tabela813[[#This Row],[E]],".",Tabela813[[#This Row],[D1]],".",Tabela813[[#This Row],[D2]],".",Tabela813[[#This Row],[D3]],".",Tabela813[[#This Row],[T]],".",Tabela813[[#This Row],[D4]]),"")</f>
        <v>7.1.1.2.50.0.1.00</v>
      </c>
      <c r="L1853" s="27" t="s">
        <v>2382</v>
      </c>
      <c r="M1853" s="21" t="str">
        <f t="shared" si="28"/>
        <v>A</v>
      </c>
      <c r="N1853" s="21">
        <f>IF(VALUE(Tabela813[[#This Row],[RED]]) &gt; 0,1,0) + IF(VALUE(J1853)&gt;0,8,IF(VALUE(I1853)&gt;0,7,IF(VALUE(H1853)&gt;0,6,IF(VALUE(G1853)&gt;0,5,IF(VALUE(F1853)&gt;0,4,IF(VALUE(E1853)&gt;0,3,IF(VALUE(D1853)&gt;0,2,1)))))))</f>
        <v>7</v>
      </c>
      <c r="O1853" s="26" t="s">
        <v>55</v>
      </c>
      <c r="P1853" s="1" t="s">
        <v>56</v>
      </c>
      <c r="Q1853" s="1"/>
      <c r="R1853" s="21"/>
      <c r="S1853" s="7" t="str">
        <f>Tabela813[[#This Row],[NR]]&amp;" - "&amp;Tabela813[[#This Row],[Especificação]]</f>
        <v>7.1.1.2.50.0.1.00 - Imposto sobre a Propriedade Predial e Territorial Urbana - Principal - Intra OFSS</v>
      </c>
      <c r="T1853" s="7" t="str">
        <f>Tabela813[[#This Row],[NR]]&amp;" - "&amp;Tabela813[[#This Row],[Especificação]]</f>
        <v>7.1.1.2.50.0.1.00 - Imposto sobre a Propriedade Predial e Territorial Urbana - Principal - Intra OFSS</v>
      </c>
      <c r="U1853" s="7" t="str">
        <f>Tabela813[[#This Row],[NR]]&amp; " - "&amp;Tabela813[[#This Row],[Especificação]]</f>
        <v>7.1.1.2.50.0.1.00 - Imposto sobre a Propriedade Predial e Territorial Urbana - Principal - Intra OFSS</v>
      </c>
    </row>
    <row r="1854" spans="1:21" ht="45" x14ac:dyDescent="0.25">
      <c r="A1854" s="84"/>
      <c r="B1854" s="73"/>
      <c r="C1854" s="26" t="s">
        <v>1565</v>
      </c>
      <c r="D1854" s="26" t="s">
        <v>1558</v>
      </c>
      <c r="E1854" s="26" t="s">
        <v>1558</v>
      </c>
      <c r="F1854" s="26" t="s">
        <v>1567</v>
      </c>
      <c r="G1854" s="26" t="s">
        <v>1591</v>
      </c>
      <c r="H1854" s="26" t="s">
        <v>1561</v>
      </c>
      <c r="I1854" s="26" t="s">
        <v>1567</v>
      </c>
      <c r="J1854" s="26" t="s">
        <v>1564</v>
      </c>
      <c r="K1854" s="21" t="str">
        <f>IF(Tabela813[[#This Row],[C]]&lt;&gt;"",IF(Tabela813[[#This Row],[RED]]&lt;&gt;"",(Tabela813[[#This Row],[RED]] &amp; "."),"") &amp; CONCATENATE(Tabela813[[#This Row],[C]],".",Tabela813[[#This Row],[O]],".",Tabela813[[#This Row],[E]],".",Tabela813[[#This Row],[D1]],".",Tabela813[[#This Row],[D2]],".",Tabela813[[#This Row],[D3]],".",Tabela813[[#This Row],[T]],".",Tabela813[[#This Row],[D4]]),"")</f>
        <v>7.1.1.2.50.0.2.00</v>
      </c>
      <c r="L1854" s="27" t="s">
        <v>2383</v>
      </c>
      <c r="M1854" s="21" t="str">
        <f t="shared" si="28"/>
        <v>A</v>
      </c>
      <c r="N1854" s="21">
        <f>IF(VALUE(Tabela813[[#This Row],[RED]]) &gt; 0,1,0) + IF(VALUE(J1854)&gt;0,8,IF(VALUE(I1854)&gt;0,7,IF(VALUE(H1854)&gt;0,6,IF(VALUE(G1854)&gt;0,5,IF(VALUE(F1854)&gt;0,4,IF(VALUE(E1854)&gt;0,3,IF(VALUE(D1854)&gt;0,2,1)))))))</f>
        <v>7</v>
      </c>
      <c r="O1854" s="26" t="s">
        <v>55</v>
      </c>
      <c r="P1854" s="1" t="s">
        <v>56</v>
      </c>
      <c r="Q1854" s="1"/>
      <c r="R1854" s="21"/>
      <c r="S1854" s="7" t="str">
        <f>Tabela813[[#This Row],[NR]]&amp;" - "&amp;Tabela813[[#This Row],[Especificação]]</f>
        <v>7.1.1.2.50.0.2.00 - Imposto sobre a Propriedade Predial e Territorial Urbana - Multas e Juros de Mora - Intra OFSS</v>
      </c>
      <c r="T1854" s="7" t="str">
        <f>Tabela813[[#This Row],[NR]]&amp;" - "&amp;Tabela813[[#This Row],[Especificação]]</f>
        <v>7.1.1.2.50.0.2.00 - Imposto sobre a Propriedade Predial e Territorial Urbana - Multas e Juros de Mora - Intra OFSS</v>
      </c>
      <c r="U1854" s="7" t="str">
        <f>Tabela813[[#This Row],[NR]]&amp; " - "&amp;Tabela813[[#This Row],[Especificação]]</f>
        <v>7.1.1.2.50.0.2.00 - Imposto sobre a Propriedade Predial e Territorial Urbana - Multas e Juros de Mora - Intra OFSS</v>
      </c>
    </row>
    <row r="1855" spans="1:21" ht="45" x14ac:dyDescent="0.25">
      <c r="A1855" s="84"/>
      <c r="B1855" s="73"/>
      <c r="C1855" s="26" t="s">
        <v>1565</v>
      </c>
      <c r="D1855" s="26" t="s">
        <v>1558</v>
      </c>
      <c r="E1855" s="26" t="s">
        <v>1558</v>
      </c>
      <c r="F1855" s="26" t="s">
        <v>1567</v>
      </c>
      <c r="G1855" s="26" t="s">
        <v>1591</v>
      </c>
      <c r="H1855" s="26" t="s">
        <v>1561</v>
      </c>
      <c r="I1855" s="26" t="s">
        <v>1559</v>
      </c>
      <c r="J1855" s="26" t="s">
        <v>1564</v>
      </c>
      <c r="K1855" s="21" t="str">
        <f>IF(Tabela813[[#This Row],[C]]&lt;&gt;"",IF(Tabela813[[#This Row],[RED]]&lt;&gt;"",(Tabela813[[#This Row],[RED]] &amp; "."),"") &amp; CONCATENATE(Tabela813[[#This Row],[C]],".",Tabela813[[#This Row],[O]],".",Tabela813[[#This Row],[E]],".",Tabela813[[#This Row],[D1]],".",Tabela813[[#This Row],[D2]],".",Tabela813[[#This Row],[D3]],".",Tabela813[[#This Row],[T]],".",Tabela813[[#This Row],[D4]]),"")</f>
        <v>7.1.1.2.50.0.3.00</v>
      </c>
      <c r="L1855" s="27" t="s">
        <v>2384</v>
      </c>
      <c r="M1855" s="21" t="str">
        <f t="shared" si="28"/>
        <v>A</v>
      </c>
      <c r="N1855" s="21">
        <f>IF(VALUE(Tabela813[[#This Row],[RED]]) &gt; 0,1,0) + IF(VALUE(J1855)&gt;0,8,IF(VALUE(I1855)&gt;0,7,IF(VALUE(H1855)&gt;0,6,IF(VALUE(G1855)&gt;0,5,IF(VALUE(F1855)&gt;0,4,IF(VALUE(E1855)&gt;0,3,IF(VALUE(D1855)&gt;0,2,1)))))))</f>
        <v>7</v>
      </c>
      <c r="O1855" s="26" t="s">
        <v>55</v>
      </c>
      <c r="P1855" s="1" t="s">
        <v>56</v>
      </c>
      <c r="Q1855" s="1"/>
      <c r="R1855" s="21"/>
      <c r="S1855" s="7" t="str">
        <f>Tabela813[[#This Row],[NR]]&amp;" - "&amp;Tabela813[[#This Row],[Especificação]]</f>
        <v>7.1.1.2.50.0.3.00 - Imposto sobre a Propriedade Predial e Territorial Urbana - Dívida Ativa - Intra OFSS</v>
      </c>
      <c r="T1855" s="7" t="str">
        <f>Tabela813[[#This Row],[NR]]&amp;" - "&amp;Tabela813[[#This Row],[Especificação]]</f>
        <v>7.1.1.2.50.0.3.00 - Imposto sobre a Propriedade Predial e Territorial Urbana - Dívida Ativa - Intra OFSS</v>
      </c>
      <c r="U1855" s="7" t="str">
        <f>Tabela813[[#This Row],[NR]]&amp; " - "&amp;Tabela813[[#This Row],[Especificação]]</f>
        <v>7.1.1.2.50.0.3.00 - Imposto sobre a Propriedade Predial e Territorial Urbana - Dívida Ativa - Intra OFSS</v>
      </c>
    </row>
    <row r="1856" spans="1:21" ht="45" x14ac:dyDescent="0.25">
      <c r="A1856" s="84"/>
      <c r="B1856" s="73"/>
      <c r="C1856" s="26" t="s">
        <v>1565</v>
      </c>
      <c r="D1856" s="26" t="s">
        <v>1558</v>
      </c>
      <c r="E1856" s="26" t="s">
        <v>1558</v>
      </c>
      <c r="F1856" s="26" t="s">
        <v>1567</v>
      </c>
      <c r="G1856" s="26" t="s">
        <v>1591</v>
      </c>
      <c r="H1856" s="26" t="s">
        <v>1561</v>
      </c>
      <c r="I1856" s="26" t="s">
        <v>1568</v>
      </c>
      <c r="J1856" s="26" t="s">
        <v>1564</v>
      </c>
      <c r="K1856" s="21" t="str">
        <f>IF(Tabela813[[#This Row],[C]]&lt;&gt;"",IF(Tabela813[[#This Row],[RED]]&lt;&gt;"",(Tabela813[[#This Row],[RED]] &amp; "."),"") &amp; CONCATENATE(Tabela813[[#This Row],[C]],".",Tabela813[[#This Row],[O]],".",Tabela813[[#This Row],[E]],".",Tabela813[[#This Row],[D1]],".",Tabela813[[#This Row],[D2]],".",Tabela813[[#This Row],[D3]],".",Tabela813[[#This Row],[T]],".",Tabela813[[#This Row],[D4]]),"")</f>
        <v>7.1.1.2.50.0.4.00</v>
      </c>
      <c r="L1856" s="27" t="s">
        <v>2385</v>
      </c>
      <c r="M1856" s="21" t="str">
        <f t="shared" si="28"/>
        <v>A</v>
      </c>
      <c r="N1856" s="21">
        <f>IF(VALUE(Tabela813[[#This Row],[RED]]) &gt; 0,1,0) + IF(VALUE(J1856)&gt;0,8,IF(VALUE(I1856)&gt;0,7,IF(VALUE(H1856)&gt;0,6,IF(VALUE(G1856)&gt;0,5,IF(VALUE(F1856)&gt;0,4,IF(VALUE(E1856)&gt;0,3,IF(VALUE(D1856)&gt;0,2,1)))))))</f>
        <v>7</v>
      </c>
      <c r="O1856" s="26" t="s">
        <v>55</v>
      </c>
      <c r="P1856" s="1" t="s">
        <v>56</v>
      </c>
      <c r="Q1856" s="1"/>
      <c r="R1856" s="21"/>
      <c r="S1856" s="7" t="str">
        <f>Tabela813[[#This Row],[NR]]&amp;" - "&amp;Tabela813[[#This Row],[Especificação]]</f>
        <v>7.1.1.2.50.0.4.00 - Imposto sobre a Propriedade Predial e Territorial Urbana - Dívida Ativa - Multas e Juros de Mora da Dívida Ativa - Intra OFSS</v>
      </c>
      <c r="T1856" s="7" t="str">
        <f>Tabela813[[#This Row],[NR]]&amp;" - "&amp;Tabela813[[#This Row],[Especificação]]</f>
        <v>7.1.1.2.50.0.4.00 - Imposto sobre a Propriedade Predial e Territorial Urbana - Dívida Ativa - Multas e Juros de Mora da Dívida Ativa - Intra OFSS</v>
      </c>
      <c r="U1856" s="7" t="str">
        <f>Tabela813[[#This Row],[NR]]&amp; " - "&amp;Tabela813[[#This Row],[Especificação]]</f>
        <v>7.1.1.2.50.0.4.00 - Imposto sobre a Propriedade Predial e Territorial Urbana - Dívida Ativa - Multas e Juros de Mora da Dívida Ativa - Intra OFSS</v>
      </c>
    </row>
    <row r="1857" spans="1:21" ht="45" x14ac:dyDescent="0.25">
      <c r="A1857" s="84"/>
      <c r="B1857" s="73"/>
      <c r="C1857" s="26" t="s">
        <v>1565</v>
      </c>
      <c r="D1857" s="26" t="s">
        <v>1558</v>
      </c>
      <c r="E1857" s="26" t="s">
        <v>1558</v>
      </c>
      <c r="F1857" s="26" t="s">
        <v>1567</v>
      </c>
      <c r="G1857" s="26" t="s">
        <v>1591</v>
      </c>
      <c r="H1857" s="26" t="s">
        <v>1561</v>
      </c>
      <c r="I1857" s="26" t="s">
        <v>1569</v>
      </c>
      <c r="J1857" s="26" t="s">
        <v>1564</v>
      </c>
      <c r="K1857" s="21" t="str">
        <f>IF(Tabela813[[#This Row],[C]]&lt;&gt;"",IF(Tabela813[[#This Row],[RED]]&lt;&gt;"",(Tabela813[[#This Row],[RED]] &amp; "."),"") &amp; CONCATENATE(Tabela813[[#This Row],[C]],".",Tabela813[[#This Row],[O]],".",Tabela813[[#This Row],[E]],".",Tabela813[[#This Row],[D1]],".",Tabela813[[#This Row],[D2]],".",Tabela813[[#This Row],[D3]],".",Tabela813[[#This Row],[T]],".",Tabela813[[#This Row],[D4]]),"")</f>
        <v>7.1.1.2.50.0.5.00</v>
      </c>
      <c r="L1857" s="27" t="s">
        <v>2386</v>
      </c>
      <c r="M1857" s="21" t="str">
        <f t="shared" si="28"/>
        <v>A</v>
      </c>
      <c r="N1857" s="21">
        <f>IF(VALUE(Tabela813[[#This Row],[RED]]) &gt; 0,1,0) + IF(VALUE(J1857)&gt;0,8,IF(VALUE(I1857)&gt;0,7,IF(VALUE(H1857)&gt;0,6,IF(VALUE(G1857)&gt;0,5,IF(VALUE(F1857)&gt;0,4,IF(VALUE(E1857)&gt;0,3,IF(VALUE(D1857)&gt;0,2,1)))))))</f>
        <v>7</v>
      </c>
      <c r="O1857" s="26" t="s">
        <v>55</v>
      </c>
      <c r="P1857" s="1" t="s">
        <v>56</v>
      </c>
      <c r="Q1857" s="1"/>
      <c r="R1857" s="21"/>
      <c r="S1857" s="7" t="str">
        <f>Tabela813[[#This Row],[NR]]&amp;" - "&amp;Tabela813[[#This Row],[Especificação]]</f>
        <v>7.1.1.2.50.0.5.00 - Imposto sobre a Propriedade Predial e Territorial Urbana - Multas - Intra OFSS</v>
      </c>
      <c r="T1857" s="7" t="str">
        <f>Tabela813[[#This Row],[NR]]&amp;" - "&amp;Tabela813[[#This Row],[Especificação]]</f>
        <v>7.1.1.2.50.0.5.00 - Imposto sobre a Propriedade Predial e Territorial Urbana - Multas - Intra OFSS</v>
      </c>
      <c r="U1857" s="7" t="str">
        <f>Tabela813[[#This Row],[NR]]&amp; " - "&amp;Tabela813[[#This Row],[Especificação]]</f>
        <v>7.1.1.2.50.0.5.00 - Imposto sobre a Propriedade Predial e Territorial Urbana - Multas - Intra OFSS</v>
      </c>
    </row>
    <row r="1858" spans="1:21" ht="45" x14ac:dyDescent="0.25">
      <c r="A1858" s="84"/>
      <c r="B1858" s="73"/>
      <c r="C1858" s="26" t="s">
        <v>1565</v>
      </c>
      <c r="D1858" s="26" t="s">
        <v>1558</v>
      </c>
      <c r="E1858" s="26" t="s">
        <v>1558</v>
      </c>
      <c r="F1858" s="26" t="s">
        <v>1567</v>
      </c>
      <c r="G1858" s="26" t="s">
        <v>1591</v>
      </c>
      <c r="H1858" s="26" t="s">
        <v>1561</v>
      </c>
      <c r="I1858" s="26" t="s">
        <v>1563</v>
      </c>
      <c r="J1858" s="26" t="s">
        <v>1564</v>
      </c>
      <c r="K1858" s="21" t="str">
        <f>IF(Tabela813[[#This Row],[C]]&lt;&gt;"",IF(Tabela813[[#This Row],[RED]]&lt;&gt;"",(Tabela813[[#This Row],[RED]] &amp; "."),"") &amp; CONCATENATE(Tabela813[[#This Row],[C]],".",Tabela813[[#This Row],[O]],".",Tabela813[[#This Row],[E]],".",Tabela813[[#This Row],[D1]],".",Tabela813[[#This Row],[D2]],".",Tabela813[[#This Row],[D3]],".",Tabela813[[#This Row],[T]],".",Tabela813[[#This Row],[D4]]),"")</f>
        <v>7.1.1.2.50.0.6.00</v>
      </c>
      <c r="L1858" s="27" t="s">
        <v>2387</v>
      </c>
      <c r="M1858" s="21" t="str">
        <f t="shared" si="28"/>
        <v>A</v>
      </c>
      <c r="N1858" s="21">
        <f>IF(VALUE(Tabela813[[#This Row],[RED]]) &gt; 0,1,0) + IF(VALUE(J1858)&gt;0,8,IF(VALUE(I1858)&gt;0,7,IF(VALUE(H1858)&gt;0,6,IF(VALUE(G1858)&gt;0,5,IF(VALUE(F1858)&gt;0,4,IF(VALUE(E1858)&gt;0,3,IF(VALUE(D1858)&gt;0,2,1)))))))</f>
        <v>7</v>
      </c>
      <c r="O1858" s="26" t="s">
        <v>55</v>
      </c>
      <c r="P1858" s="1" t="s">
        <v>56</v>
      </c>
      <c r="Q1858" s="1"/>
      <c r="R1858" s="21"/>
      <c r="S1858" s="7" t="str">
        <f>Tabela813[[#This Row],[NR]]&amp;" - "&amp;Tabela813[[#This Row],[Especificação]]</f>
        <v>7.1.1.2.50.0.6.00 - Imposto sobre a Propriedade Predial e Territorial Urbana - Juros de Mora - Intra OFSS</v>
      </c>
      <c r="T1858" s="7" t="str">
        <f>Tabela813[[#This Row],[NR]]&amp;" - "&amp;Tabela813[[#This Row],[Especificação]]</f>
        <v>7.1.1.2.50.0.6.00 - Imposto sobre a Propriedade Predial e Territorial Urbana - Juros de Mora - Intra OFSS</v>
      </c>
      <c r="U1858" s="7" t="str">
        <f>Tabela813[[#This Row],[NR]]&amp; " - "&amp;Tabela813[[#This Row],[Especificação]]</f>
        <v>7.1.1.2.50.0.6.00 - Imposto sobre a Propriedade Predial e Territorial Urbana - Juros de Mora - Intra OFSS</v>
      </c>
    </row>
    <row r="1859" spans="1:21" ht="45" x14ac:dyDescent="0.25">
      <c r="A1859" s="84"/>
      <c r="B1859" s="73"/>
      <c r="C1859" s="26" t="s">
        <v>1565</v>
      </c>
      <c r="D1859" s="26" t="s">
        <v>1558</v>
      </c>
      <c r="E1859" s="26" t="s">
        <v>1558</v>
      </c>
      <c r="F1859" s="26" t="s">
        <v>1567</v>
      </c>
      <c r="G1859" s="26" t="s">
        <v>1591</v>
      </c>
      <c r="H1859" s="26" t="s">
        <v>1561</v>
      </c>
      <c r="I1859" s="26" t="s">
        <v>1565</v>
      </c>
      <c r="J1859" s="26" t="s">
        <v>1564</v>
      </c>
      <c r="K1859" s="21" t="str">
        <f>IF(Tabela813[[#This Row],[C]]&lt;&gt;"",IF(Tabela813[[#This Row],[RED]]&lt;&gt;"",(Tabela813[[#This Row],[RED]] &amp; "."),"") &amp; CONCATENATE(Tabela813[[#This Row],[C]],".",Tabela813[[#This Row],[O]],".",Tabela813[[#This Row],[E]],".",Tabela813[[#This Row],[D1]],".",Tabela813[[#This Row],[D2]],".",Tabela813[[#This Row],[D3]],".",Tabela813[[#This Row],[T]],".",Tabela813[[#This Row],[D4]]),"")</f>
        <v>7.1.1.2.50.0.7.00</v>
      </c>
      <c r="L1859" s="27" t="s">
        <v>2388</v>
      </c>
      <c r="M1859" s="21" t="str">
        <f t="shared" si="28"/>
        <v>A</v>
      </c>
      <c r="N1859" s="21">
        <f>IF(VALUE(Tabela813[[#This Row],[RED]]) &gt; 0,1,0) + IF(VALUE(J1859)&gt;0,8,IF(VALUE(I1859)&gt;0,7,IF(VALUE(H1859)&gt;0,6,IF(VALUE(G1859)&gt;0,5,IF(VALUE(F1859)&gt;0,4,IF(VALUE(E1859)&gt;0,3,IF(VALUE(D1859)&gt;0,2,1)))))))</f>
        <v>7</v>
      </c>
      <c r="O1859" s="26" t="s">
        <v>55</v>
      </c>
      <c r="P1859" s="1" t="s">
        <v>56</v>
      </c>
      <c r="Q1859" s="1"/>
      <c r="R1859" s="21"/>
      <c r="S1859" s="7" t="str">
        <f>Tabela813[[#This Row],[NR]]&amp;" - "&amp;Tabela813[[#This Row],[Especificação]]</f>
        <v>7.1.1.2.50.0.7.00 - Imposto sobre a Propriedade Predial e Territorial Urbana - Dívida Ativa - Multas da Dívida Ativa - Intra OFSS</v>
      </c>
      <c r="T1859" s="7" t="str">
        <f>Tabela813[[#This Row],[NR]]&amp;" - "&amp;Tabela813[[#This Row],[Especificação]]</f>
        <v>7.1.1.2.50.0.7.00 - Imposto sobre a Propriedade Predial e Territorial Urbana - Dívida Ativa - Multas da Dívida Ativa - Intra OFSS</v>
      </c>
      <c r="U1859" s="7" t="str">
        <f>Tabela813[[#This Row],[NR]]&amp; " - "&amp;Tabela813[[#This Row],[Especificação]]</f>
        <v>7.1.1.2.50.0.7.00 - Imposto sobre a Propriedade Predial e Territorial Urbana - Dívida Ativa - Multas da Dívida Ativa - Intra OFSS</v>
      </c>
    </row>
    <row r="1860" spans="1:21" ht="45" x14ac:dyDescent="0.25">
      <c r="A1860" s="84"/>
      <c r="B1860" s="73"/>
      <c r="C1860" s="26" t="s">
        <v>1565</v>
      </c>
      <c r="D1860" s="26" t="s">
        <v>1558</v>
      </c>
      <c r="E1860" s="26" t="s">
        <v>1558</v>
      </c>
      <c r="F1860" s="26" t="s">
        <v>1567</v>
      </c>
      <c r="G1860" s="26" t="s">
        <v>1591</v>
      </c>
      <c r="H1860" s="26" t="s">
        <v>1561</v>
      </c>
      <c r="I1860" s="26" t="s">
        <v>1566</v>
      </c>
      <c r="J1860" s="26" t="s">
        <v>1564</v>
      </c>
      <c r="K1860" s="21" t="str">
        <f>IF(Tabela813[[#This Row],[C]]&lt;&gt;"",IF(Tabela813[[#This Row],[RED]]&lt;&gt;"",(Tabela813[[#This Row],[RED]] &amp; "."),"") &amp; CONCATENATE(Tabela813[[#This Row],[C]],".",Tabela813[[#This Row],[O]],".",Tabela813[[#This Row],[E]],".",Tabela813[[#This Row],[D1]],".",Tabela813[[#This Row],[D2]],".",Tabela813[[#This Row],[D3]],".",Tabela813[[#This Row],[T]],".",Tabela813[[#This Row],[D4]]),"")</f>
        <v>7.1.1.2.50.0.8.00</v>
      </c>
      <c r="L1860" s="27" t="s">
        <v>2389</v>
      </c>
      <c r="M1860" s="21" t="str">
        <f t="shared" si="28"/>
        <v>A</v>
      </c>
      <c r="N1860" s="21">
        <f>IF(VALUE(Tabela813[[#This Row],[RED]]) &gt; 0,1,0) + IF(VALUE(J1860)&gt;0,8,IF(VALUE(I1860)&gt;0,7,IF(VALUE(H1860)&gt;0,6,IF(VALUE(G1860)&gt;0,5,IF(VALUE(F1860)&gt;0,4,IF(VALUE(E1860)&gt;0,3,IF(VALUE(D1860)&gt;0,2,1)))))))</f>
        <v>7</v>
      </c>
      <c r="O1860" s="26" t="s">
        <v>55</v>
      </c>
      <c r="P1860" s="1" t="s">
        <v>56</v>
      </c>
      <c r="Q1860" s="1"/>
      <c r="R1860" s="21"/>
      <c r="S1860" s="7" t="str">
        <f>Tabela813[[#This Row],[NR]]&amp;" - "&amp;Tabela813[[#This Row],[Especificação]]</f>
        <v>7.1.1.2.50.0.8.00 - Imposto sobre a Propriedade Predial e Territorial Urbana - Juros de Mora da Dívida Ativa - Intra OFSS</v>
      </c>
      <c r="T1860" s="7" t="str">
        <f>Tabela813[[#This Row],[NR]]&amp;" - "&amp;Tabela813[[#This Row],[Especificação]]</f>
        <v>7.1.1.2.50.0.8.00 - Imposto sobre a Propriedade Predial e Territorial Urbana - Juros de Mora da Dívida Ativa - Intra OFSS</v>
      </c>
      <c r="U1860" s="7" t="str">
        <f>Tabela813[[#This Row],[NR]]&amp; " - "&amp;Tabela813[[#This Row],[Especificação]]</f>
        <v>7.1.1.2.50.0.8.00 - Imposto sobre a Propriedade Predial e Territorial Urbana - Juros de Mora da Dívida Ativa - Intra OFSS</v>
      </c>
    </row>
    <row r="1861" spans="1:21" ht="60" x14ac:dyDescent="0.25">
      <c r="A1861" s="84"/>
      <c r="B1861" s="73"/>
      <c r="C1861" s="26" t="s">
        <v>1565</v>
      </c>
      <c r="D1861" s="26" t="s">
        <v>1558</v>
      </c>
      <c r="E1861" s="26" t="s">
        <v>1558</v>
      </c>
      <c r="F1861" s="26" t="s">
        <v>1567</v>
      </c>
      <c r="G1861" s="26" t="s">
        <v>1595</v>
      </c>
      <c r="H1861" s="26" t="s">
        <v>1561</v>
      </c>
      <c r="I1861" s="26" t="s">
        <v>1561</v>
      </c>
      <c r="J1861" s="26" t="s">
        <v>1564</v>
      </c>
      <c r="K1861" s="21" t="str">
        <f>IF(Tabela813[[#This Row],[C]]&lt;&gt;"",IF(Tabela813[[#This Row],[RED]]&lt;&gt;"",(Tabela813[[#This Row],[RED]] &amp; "."),"") &amp; CONCATENATE(Tabela813[[#This Row],[C]],".",Tabela813[[#This Row],[O]],".",Tabela813[[#This Row],[E]],".",Tabela813[[#This Row],[D1]],".",Tabela813[[#This Row],[D2]],".",Tabela813[[#This Row],[D3]],".",Tabela813[[#This Row],[T]],".",Tabela813[[#This Row],[D4]]),"")</f>
        <v>7.1.1.2.53.0.0.00</v>
      </c>
      <c r="L1861" s="27" t="s">
        <v>4970</v>
      </c>
      <c r="M1861" s="21" t="str">
        <f t="shared" si="28"/>
        <v>S</v>
      </c>
      <c r="N1861" s="21">
        <f>IF(VALUE(Tabela813[[#This Row],[RED]]) &gt; 0,1,0) + IF(VALUE(J1861)&gt;0,8,IF(VALUE(I1861)&gt;0,7,IF(VALUE(H1861)&gt;0,6,IF(VALUE(G1861)&gt;0,5,IF(VALUE(F1861)&gt;0,4,IF(VALUE(E1861)&gt;0,3,IF(VALUE(D1861)&gt;0,2,1)))))))</f>
        <v>5</v>
      </c>
      <c r="O1861" s="26" t="s">
        <v>55</v>
      </c>
      <c r="P1861" s="1" t="s">
        <v>58</v>
      </c>
      <c r="Q1861" s="1"/>
      <c r="R1861" s="21"/>
      <c r="S1861" s="7" t="str">
        <f>Tabela813[[#This Row],[NR]]&amp;" - "&amp;Tabela813[[#This Row],[Especificação]]</f>
        <v>7.1.1.2.53.0.0.00 - Impostos sobre Transmissão "Inter Vivos" de Bens Imóveis e de Direitos Reais sobre Imóveis - Intra OFSS</v>
      </c>
      <c r="T1861" s="7" t="str">
        <f>Tabela813[[#This Row],[NR]]&amp;" - "&amp;Tabela813[[#This Row],[Especificação]]</f>
        <v>7.1.1.2.53.0.0.00 - Impostos sobre Transmissão "Inter Vivos" de Bens Imóveis e de Direitos Reais sobre Imóveis - Intra OFSS</v>
      </c>
      <c r="U1861" s="7" t="str">
        <f>Tabela813[[#This Row],[NR]]&amp; " - "&amp;Tabela813[[#This Row],[Especificação]]</f>
        <v>7.1.1.2.53.0.0.00 - Impostos sobre Transmissão "Inter Vivos" de Bens Imóveis e de Direitos Reais sobre Imóveis - Intra OFSS</v>
      </c>
    </row>
    <row r="1862" spans="1:21" ht="60" x14ac:dyDescent="0.25">
      <c r="A1862" s="84"/>
      <c r="B1862" s="73"/>
      <c r="C1862" s="26" t="s">
        <v>1565</v>
      </c>
      <c r="D1862" s="26" t="s">
        <v>1558</v>
      </c>
      <c r="E1862" s="26" t="s">
        <v>1558</v>
      </c>
      <c r="F1862" s="26" t="s">
        <v>1567</v>
      </c>
      <c r="G1862" s="26" t="s">
        <v>1595</v>
      </c>
      <c r="H1862" s="26" t="s">
        <v>1561</v>
      </c>
      <c r="I1862" s="26" t="s">
        <v>1558</v>
      </c>
      <c r="J1862" s="26" t="s">
        <v>1564</v>
      </c>
      <c r="K1862" s="21" t="str">
        <f>IF(Tabela813[[#This Row],[C]]&lt;&gt;"",IF(Tabela813[[#This Row],[RED]]&lt;&gt;"",(Tabela813[[#This Row],[RED]] &amp; "."),"") &amp; CONCATENATE(Tabela813[[#This Row],[C]],".",Tabela813[[#This Row],[O]],".",Tabela813[[#This Row],[E]],".",Tabela813[[#This Row],[D1]],".",Tabela813[[#This Row],[D2]],".",Tabela813[[#This Row],[D3]],".",Tabela813[[#This Row],[T]],".",Tabela813[[#This Row],[D4]]),"")</f>
        <v>7.1.1.2.53.0.1.00</v>
      </c>
      <c r="L1862" s="27" t="s">
        <v>2390</v>
      </c>
      <c r="M1862" s="21" t="str">
        <f t="shared" si="28"/>
        <v>A</v>
      </c>
      <c r="N1862" s="21">
        <f>IF(VALUE(Tabela813[[#This Row],[RED]]) &gt; 0,1,0) + IF(VALUE(J1862)&gt;0,8,IF(VALUE(I1862)&gt;0,7,IF(VALUE(H1862)&gt;0,6,IF(VALUE(G1862)&gt;0,5,IF(VALUE(F1862)&gt;0,4,IF(VALUE(E1862)&gt;0,3,IF(VALUE(D1862)&gt;0,2,1)))))))</f>
        <v>7</v>
      </c>
      <c r="O1862" s="26" t="s">
        <v>55</v>
      </c>
      <c r="P1862" s="1" t="s">
        <v>58</v>
      </c>
      <c r="Q1862" s="1"/>
      <c r="R1862" s="21"/>
      <c r="S1862" s="7" t="str">
        <f>Tabela813[[#This Row],[NR]]&amp;" - "&amp;Tabela813[[#This Row],[Especificação]]</f>
        <v>7.1.1.2.53.0.1.00 - Impostos sobre Transmissão "Inter Vivos" de Bens Imóveis e de Direitos Reais sobre Imóveis - Principal - Intra OFSS</v>
      </c>
      <c r="T1862" s="7" t="str">
        <f>Tabela813[[#This Row],[NR]]&amp;" - "&amp;Tabela813[[#This Row],[Especificação]]</f>
        <v>7.1.1.2.53.0.1.00 - Impostos sobre Transmissão "Inter Vivos" de Bens Imóveis e de Direitos Reais sobre Imóveis - Principal - Intra OFSS</v>
      </c>
      <c r="U1862" s="7" t="str">
        <f>Tabela813[[#This Row],[NR]]&amp; " - "&amp;Tabela813[[#This Row],[Especificação]]</f>
        <v>7.1.1.2.53.0.1.00 - Impostos sobre Transmissão "Inter Vivos" de Bens Imóveis e de Direitos Reais sobre Imóveis - Principal - Intra OFSS</v>
      </c>
    </row>
    <row r="1863" spans="1:21" ht="60" x14ac:dyDescent="0.25">
      <c r="A1863" s="84"/>
      <c r="B1863" s="73"/>
      <c r="C1863" s="26" t="s">
        <v>1565</v>
      </c>
      <c r="D1863" s="26" t="s">
        <v>1558</v>
      </c>
      <c r="E1863" s="26" t="s">
        <v>1558</v>
      </c>
      <c r="F1863" s="26" t="s">
        <v>1567</v>
      </c>
      <c r="G1863" s="26" t="s">
        <v>1595</v>
      </c>
      <c r="H1863" s="26" t="s">
        <v>1561</v>
      </c>
      <c r="I1863" s="26" t="s">
        <v>1567</v>
      </c>
      <c r="J1863" s="26" t="s">
        <v>1564</v>
      </c>
      <c r="K1863" s="21" t="str">
        <f>IF(Tabela813[[#This Row],[C]]&lt;&gt;"",IF(Tabela813[[#This Row],[RED]]&lt;&gt;"",(Tabela813[[#This Row],[RED]] &amp; "."),"") &amp; CONCATENATE(Tabela813[[#This Row],[C]],".",Tabela813[[#This Row],[O]],".",Tabela813[[#This Row],[E]],".",Tabela813[[#This Row],[D1]],".",Tabela813[[#This Row],[D2]],".",Tabela813[[#This Row],[D3]],".",Tabela813[[#This Row],[T]],".",Tabela813[[#This Row],[D4]]),"")</f>
        <v>7.1.1.2.53.0.2.00</v>
      </c>
      <c r="L1863" s="27" t="s">
        <v>2391</v>
      </c>
      <c r="M1863" s="21" t="str">
        <f t="shared" si="28"/>
        <v>A</v>
      </c>
      <c r="N1863" s="21">
        <f>IF(VALUE(Tabela813[[#This Row],[RED]]) &gt; 0,1,0) + IF(VALUE(J1863)&gt;0,8,IF(VALUE(I1863)&gt;0,7,IF(VALUE(H1863)&gt;0,6,IF(VALUE(G1863)&gt;0,5,IF(VALUE(F1863)&gt;0,4,IF(VALUE(E1863)&gt;0,3,IF(VALUE(D1863)&gt;0,2,1)))))))</f>
        <v>7</v>
      </c>
      <c r="O1863" s="26" t="s">
        <v>55</v>
      </c>
      <c r="P1863" s="1" t="s">
        <v>58</v>
      </c>
      <c r="Q1863" s="1"/>
      <c r="R1863" s="21"/>
      <c r="S1863" s="7" t="str">
        <f>Tabela813[[#This Row],[NR]]&amp;" - "&amp;Tabela813[[#This Row],[Especificação]]</f>
        <v>7.1.1.2.53.0.2.00 - Impostos sobre Transmissão "Inter Vivos" de Bens Imóveis e de Direitos Reais sobre Imóveis - Multas e Juros de Mora - Intra OFSS</v>
      </c>
      <c r="T1863" s="7" t="str">
        <f>Tabela813[[#This Row],[NR]]&amp;" - "&amp;Tabela813[[#This Row],[Especificação]]</f>
        <v>7.1.1.2.53.0.2.00 - Impostos sobre Transmissão "Inter Vivos" de Bens Imóveis e de Direitos Reais sobre Imóveis - Multas e Juros de Mora - Intra OFSS</v>
      </c>
      <c r="U1863" s="7" t="str">
        <f>Tabela813[[#This Row],[NR]]&amp; " - "&amp;Tabela813[[#This Row],[Especificação]]</f>
        <v>7.1.1.2.53.0.2.00 - Impostos sobre Transmissão "Inter Vivos" de Bens Imóveis e de Direitos Reais sobre Imóveis - Multas e Juros de Mora - Intra OFSS</v>
      </c>
    </row>
    <row r="1864" spans="1:21" ht="60" x14ac:dyDescent="0.25">
      <c r="A1864" s="84"/>
      <c r="B1864" s="73"/>
      <c r="C1864" s="26" t="s">
        <v>1565</v>
      </c>
      <c r="D1864" s="26" t="s">
        <v>1558</v>
      </c>
      <c r="E1864" s="26" t="s">
        <v>1558</v>
      </c>
      <c r="F1864" s="26" t="s">
        <v>1567</v>
      </c>
      <c r="G1864" s="26" t="s">
        <v>1595</v>
      </c>
      <c r="H1864" s="26" t="s">
        <v>1561</v>
      </c>
      <c r="I1864" s="26" t="s">
        <v>1559</v>
      </c>
      <c r="J1864" s="26" t="s">
        <v>1564</v>
      </c>
      <c r="K1864" s="21" t="str">
        <f>IF(Tabela813[[#This Row],[C]]&lt;&gt;"",IF(Tabela813[[#This Row],[RED]]&lt;&gt;"",(Tabela813[[#This Row],[RED]] &amp; "."),"") &amp; CONCATENATE(Tabela813[[#This Row],[C]],".",Tabela813[[#This Row],[O]],".",Tabela813[[#This Row],[E]],".",Tabela813[[#This Row],[D1]],".",Tabela813[[#This Row],[D2]],".",Tabela813[[#This Row],[D3]],".",Tabela813[[#This Row],[T]],".",Tabela813[[#This Row],[D4]]),"")</f>
        <v>7.1.1.2.53.0.3.00</v>
      </c>
      <c r="L1864" s="27" t="s">
        <v>2392</v>
      </c>
      <c r="M1864" s="21" t="str">
        <f t="shared" si="28"/>
        <v>A</v>
      </c>
      <c r="N1864" s="21">
        <f>IF(VALUE(Tabela813[[#This Row],[RED]]) &gt; 0,1,0) + IF(VALUE(J1864)&gt;0,8,IF(VALUE(I1864)&gt;0,7,IF(VALUE(H1864)&gt;0,6,IF(VALUE(G1864)&gt;0,5,IF(VALUE(F1864)&gt;0,4,IF(VALUE(E1864)&gt;0,3,IF(VALUE(D1864)&gt;0,2,1)))))))</f>
        <v>7</v>
      </c>
      <c r="O1864" s="26" t="s">
        <v>55</v>
      </c>
      <c r="P1864" s="1" t="s">
        <v>58</v>
      </c>
      <c r="Q1864" s="1"/>
      <c r="R1864" s="21"/>
      <c r="S1864" s="7" t="str">
        <f>Tabela813[[#This Row],[NR]]&amp;" - "&amp;Tabela813[[#This Row],[Especificação]]</f>
        <v>7.1.1.2.53.0.3.00 - Impostos sobre Transmissão "Inter Vivos" de Bens Imóveis e de Direitos Reais sobre Imóveis - Dívida Ativa - Intra OFSS</v>
      </c>
      <c r="T1864" s="7" t="str">
        <f>Tabela813[[#This Row],[NR]]&amp;" - "&amp;Tabela813[[#This Row],[Especificação]]</f>
        <v>7.1.1.2.53.0.3.00 - Impostos sobre Transmissão "Inter Vivos" de Bens Imóveis e de Direitos Reais sobre Imóveis - Dívida Ativa - Intra OFSS</v>
      </c>
      <c r="U1864" s="7" t="str">
        <f>Tabela813[[#This Row],[NR]]&amp; " - "&amp;Tabela813[[#This Row],[Especificação]]</f>
        <v>7.1.1.2.53.0.3.00 - Impostos sobre Transmissão "Inter Vivos" de Bens Imóveis e de Direitos Reais sobre Imóveis - Dívida Ativa - Intra OFSS</v>
      </c>
    </row>
    <row r="1865" spans="1:21" ht="60" x14ac:dyDescent="0.25">
      <c r="A1865" s="84"/>
      <c r="B1865" s="73"/>
      <c r="C1865" s="26" t="s">
        <v>1565</v>
      </c>
      <c r="D1865" s="26" t="s">
        <v>1558</v>
      </c>
      <c r="E1865" s="26" t="s">
        <v>1558</v>
      </c>
      <c r="F1865" s="26" t="s">
        <v>1567</v>
      </c>
      <c r="G1865" s="26" t="s">
        <v>1595</v>
      </c>
      <c r="H1865" s="26" t="s">
        <v>1561</v>
      </c>
      <c r="I1865" s="26" t="s">
        <v>1568</v>
      </c>
      <c r="J1865" s="26" t="s">
        <v>1564</v>
      </c>
      <c r="K1865" s="21" t="str">
        <f>IF(Tabela813[[#This Row],[C]]&lt;&gt;"",IF(Tabela813[[#This Row],[RED]]&lt;&gt;"",(Tabela813[[#This Row],[RED]] &amp; "."),"") &amp; CONCATENATE(Tabela813[[#This Row],[C]],".",Tabela813[[#This Row],[O]],".",Tabela813[[#This Row],[E]],".",Tabela813[[#This Row],[D1]],".",Tabela813[[#This Row],[D2]],".",Tabela813[[#This Row],[D3]],".",Tabela813[[#This Row],[T]],".",Tabela813[[#This Row],[D4]]),"")</f>
        <v>7.1.1.2.53.0.4.00</v>
      </c>
      <c r="L1865" s="27" t="s">
        <v>2393</v>
      </c>
      <c r="M1865" s="21" t="str">
        <f t="shared" ref="M1865:M1928" si="29">IF(N1865 &lt; N1866,"S","A")</f>
        <v>A</v>
      </c>
      <c r="N1865" s="21">
        <f>IF(VALUE(Tabela813[[#This Row],[RED]]) &gt; 0,1,0) + IF(VALUE(J1865)&gt;0,8,IF(VALUE(I1865)&gt;0,7,IF(VALUE(H1865)&gt;0,6,IF(VALUE(G1865)&gt;0,5,IF(VALUE(F1865)&gt;0,4,IF(VALUE(E1865)&gt;0,3,IF(VALUE(D1865)&gt;0,2,1)))))))</f>
        <v>7</v>
      </c>
      <c r="O1865" s="26" t="s">
        <v>55</v>
      </c>
      <c r="P1865" s="1" t="s">
        <v>58</v>
      </c>
      <c r="Q1865" s="1"/>
      <c r="R1865" s="21"/>
      <c r="S1865" s="7" t="str">
        <f>Tabela813[[#This Row],[NR]]&amp;" - "&amp;Tabela813[[#This Row],[Especificação]]</f>
        <v>7.1.1.2.53.0.4.00 - Impostos sobre Transmissão "Inter Vivos" de Bens Imóveis e de Direitos Reais sobre Imóveis - Dívida Ativa - Multas e Juros de Mora da Dívida Ativa - Intra OFSS</v>
      </c>
      <c r="T1865" s="7" t="str">
        <f>Tabela813[[#This Row],[NR]]&amp;" - "&amp;Tabela813[[#This Row],[Especificação]]</f>
        <v>7.1.1.2.53.0.4.00 - Impostos sobre Transmissão "Inter Vivos" de Bens Imóveis e de Direitos Reais sobre Imóveis - Dívida Ativa - Multas e Juros de Mora da Dívida Ativa - Intra OFSS</v>
      </c>
      <c r="U1865" s="7" t="str">
        <f>Tabela813[[#This Row],[NR]]&amp; " - "&amp;Tabela813[[#This Row],[Especificação]]</f>
        <v>7.1.1.2.53.0.4.00 - Impostos sobre Transmissão "Inter Vivos" de Bens Imóveis e de Direitos Reais sobre Imóveis - Dívida Ativa - Multas e Juros de Mora da Dívida Ativa - Intra OFSS</v>
      </c>
    </row>
    <row r="1866" spans="1:21" ht="60" x14ac:dyDescent="0.25">
      <c r="A1866" s="84"/>
      <c r="B1866" s="73"/>
      <c r="C1866" s="26" t="s">
        <v>1565</v>
      </c>
      <c r="D1866" s="26" t="s">
        <v>1558</v>
      </c>
      <c r="E1866" s="26" t="s">
        <v>1558</v>
      </c>
      <c r="F1866" s="26" t="s">
        <v>1567</v>
      </c>
      <c r="G1866" s="26" t="s">
        <v>1595</v>
      </c>
      <c r="H1866" s="26" t="s">
        <v>1561</v>
      </c>
      <c r="I1866" s="26" t="s">
        <v>1569</v>
      </c>
      <c r="J1866" s="26" t="s">
        <v>1564</v>
      </c>
      <c r="K1866" s="21" t="str">
        <f>IF(Tabela813[[#This Row],[C]]&lt;&gt;"",IF(Tabela813[[#This Row],[RED]]&lt;&gt;"",(Tabela813[[#This Row],[RED]] &amp; "."),"") &amp; CONCATENATE(Tabela813[[#This Row],[C]],".",Tabela813[[#This Row],[O]],".",Tabela813[[#This Row],[E]],".",Tabela813[[#This Row],[D1]],".",Tabela813[[#This Row],[D2]],".",Tabela813[[#This Row],[D3]],".",Tabela813[[#This Row],[T]],".",Tabela813[[#This Row],[D4]]),"")</f>
        <v>7.1.1.2.53.0.5.00</v>
      </c>
      <c r="L1866" s="27" t="s">
        <v>2394</v>
      </c>
      <c r="M1866" s="21" t="str">
        <f t="shared" si="29"/>
        <v>A</v>
      </c>
      <c r="N1866" s="21">
        <f>IF(VALUE(Tabela813[[#This Row],[RED]]) &gt; 0,1,0) + IF(VALUE(J1866)&gt;0,8,IF(VALUE(I1866)&gt;0,7,IF(VALUE(H1866)&gt;0,6,IF(VALUE(G1866)&gt;0,5,IF(VALUE(F1866)&gt;0,4,IF(VALUE(E1866)&gt;0,3,IF(VALUE(D1866)&gt;0,2,1)))))))</f>
        <v>7</v>
      </c>
      <c r="O1866" s="26" t="s">
        <v>55</v>
      </c>
      <c r="P1866" s="1" t="s">
        <v>58</v>
      </c>
      <c r="Q1866" s="1"/>
      <c r="R1866" s="21"/>
      <c r="S1866" s="7" t="str">
        <f>Tabela813[[#This Row],[NR]]&amp;" - "&amp;Tabela813[[#This Row],[Especificação]]</f>
        <v>7.1.1.2.53.0.5.00 - Impostos sobre Transmissão "Inter Vivos" de Bens Imóveis e de Direitos Reais sobre Imóveis - Multas - Intra OFSS</v>
      </c>
      <c r="T1866" s="7" t="str">
        <f>Tabela813[[#This Row],[NR]]&amp;" - "&amp;Tabela813[[#This Row],[Especificação]]</f>
        <v>7.1.1.2.53.0.5.00 - Impostos sobre Transmissão "Inter Vivos" de Bens Imóveis e de Direitos Reais sobre Imóveis - Multas - Intra OFSS</v>
      </c>
      <c r="U1866" s="7" t="str">
        <f>Tabela813[[#This Row],[NR]]&amp; " - "&amp;Tabela813[[#This Row],[Especificação]]</f>
        <v>7.1.1.2.53.0.5.00 - Impostos sobre Transmissão "Inter Vivos" de Bens Imóveis e de Direitos Reais sobre Imóveis - Multas - Intra OFSS</v>
      </c>
    </row>
    <row r="1867" spans="1:21" ht="60" x14ac:dyDescent="0.25">
      <c r="A1867" s="84"/>
      <c r="B1867" s="73"/>
      <c r="C1867" s="26" t="s">
        <v>1565</v>
      </c>
      <c r="D1867" s="26" t="s">
        <v>1558</v>
      </c>
      <c r="E1867" s="26" t="s">
        <v>1558</v>
      </c>
      <c r="F1867" s="26" t="s">
        <v>1567</v>
      </c>
      <c r="G1867" s="26" t="s">
        <v>1595</v>
      </c>
      <c r="H1867" s="26" t="s">
        <v>1561</v>
      </c>
      <c r="I1867" s="26" t="s">
        <v>1563</v>
      </c>
      <c r="J1867" s="26" t="s">
        <v>1564</v>
      </c>
      <c r="K1867" s="21" t="str">
        <f>IF(Tabela813[[#This Row],[C]]&lt;&gt;"",IF(Tabela813[[#This Row],[RED]]&lt;&gt;"",(Tabela813[[#This Row],[RED]] &amp; "."),"") &amp; CONCATENATE(Tabela813[[#This Row],[C]],".",Tabela813[[#This Row],[O]],".",Tabela813[[#This Row],[E]],".",Tabela813[[#This Row],[D1]],".",Tabela813[[#This Row],[D2]],".",Tabela813[[#This Row],[D3]],".",Tabela813[[#This Row],[T]],".",Tabela813[[#This Row],[D4]]),"")</f>
        <v>7.1.1.2.53.0.6.00</v>
      </c>
      <c r="L1867" s="27" t="s">
        <v>2395</v>
      </c>
      <c r="M1867" s="21" t="str">
        <f t="shared" si="29"/>
        <v>A</v>
      </c>
      <c r="N1867" s="21">
        <f>IF(VALUE(Tabela813[[#This Row],[RED]]) &gt; 0,1,0) + IF(VALUE(J1867)&gt;0,8,IF(VALUE(I1867)&gt;0,7,IF(VALUE(H1867)&gt;0,6,IF(VALUE(G1867)&gt;0,5,IF(VALUE(F1867)&gt;0,4,IF(VALUE(E1867)&gt;0,3,IF(VALUE(D1867)&gt;0,2,1)))))))</f>
        <v>7</v>
      </c>
      <c r="O1867" s="26" t="s">
        <v>55</v>
      </c>
      <c r="P1867" s="1" t="s">
        <v>58</v>
      </c>
      <c r="Q1867" s="1"/>
      <c r="R1867" s="21"/>
      <c r="S1867" s="7" t="str">
        <f>Tabela813[[#This Row],[NR]]&amp;" - "&amp;Tabela813[[#This Row],[Especificação]]</f>
        <v>7.1.1.2.53.0.6.00 - Impostos sobre Transmissão "Inter Vivos" de Bens Imóveis e de Direitos Reais sobre Imóveis - Juros de Mora - Intra OFSS</v>
      </c>
      <c r="T1867" s="7" t="str">
        <f>Tabela813[[#This Row],[NR]]&amp;" - "&amp;Tabela813[[#This Row],[Especificação]]</f>
        <v>7.1.1.2.53.0.6.00 - Impostos sobre Transmissão "Inter Vivos" de Bens Imóveis e de Direitos Reais sobre Imóveis - Juros de Mora - Intra OFSS</v>
      </c>
      <c r="U1867" s="7" t="str">
        <f>Tabela813[[#This Row],[NR]]&amp; " - "&amp;Tabela813[[#This Row],[Especificação]]</f>
        <v>7.1.1.2.53.0.6.00 - Impostos sobre Transmissão "Inter Vivos" de Bens Imóveis e de Direitos Reais sobre Imóveis - Juros de Mora - Intra OFSS</v>
      </c>
    </row>
    <row r="1868" spans="1:21" ht="60" x14ac:dyDescent="0.25">
      <c r="A1868" s="84"/>
      <c r="B1868" s="73"/>
      <c r="C1868" s="26" t="s">
        <v>1565</v>
      </c>
      <c r="D1868" s="26" t="s">
        <v>1558</v>
      </c>
      <c r="E1868" s="26" t="s">
        <v>1558</v>
      </c>
      <c r="F1868" s="26" t="s">
        <v>1567</v>
      </c>
      <c r="G1868" s="26" t="s">
        <v>1595</v>
      </c>
      <c r="H1868" s="26" t="s">
        <v>1561</v>
      </c>
      <c r="I1868" s="26" t="s">
        <v>1565</v>
      </c>
      <c r="J1868" s="26" t="s">
        <v>1564</v>
      </c>
      <c r="K1868" s="21" t="str">
        <f>IF(Tabela813[[#This Row],[C]]&lt;&gt;"",IF(Tabela813[[#This Row],[RED]]&lt;&gt;"",(Tabela813[[#This Row],[RED]] &amp; "."),"") &amp; CONCATENATE(Tabela813[[#This Row],[C]],".",Tabela813[[#This Row],[O]],".",Tabela813[[#This Row],[E]],".",Tabela813[[#This Row],[D1]],".",Tabela813[[#This Row],[D2]],".",Tabela813[[#This Row],[D3]],".",Tabela813[[#This Row],[T]],".",Tabela813[[#This Row],[D4]]),"")</f>
        <v>7.1.1.2.53.0.7.00</v>
      </c>
      <c r="L1868" s="27" t="s">
        <v>2396</v>
      </c>
      <c r="M1868" s="21" t="str">
        <f t="shared" si="29"/>
        <v>A</v>
      </c>
      <c r="N1868" s="21">
        <f>IF(VALUE(Tabela813[[#This Row],[RED]]) &gt; 0,1,0) + IF(VALUE(J1868)&gt;0,8,IF(VALUE(I1868)&gt;0,7,IF(VALUE(H1868)&gt;0,6,IF(VALUE(G1868)&gt;0,5,IF(VALUE(F1868)&gt;0,4,IF(VALUE(E1868)&gt;0,3,IF(VALUE(D1868)&gt;0,2,1)))))))</f>
        <v>7</v>
      </c>
      <c r="O1868" s="26" t="s">
        <v>55</v>
      </c>
      <c r="P1868" s="1" t="s">
        <v>58</v>
      </c>
      <c r="Q1868" s="1"/>
      <c r="R1868" s="21"/>
      <c r="S1868" s="7" t="str">
        <f>Tabela813[[#This Row],[NR]]&amp;" - "&amp;Tabela813[[#This Row],[Especificação]]</f>
        <v>7.1.1.2.53.0.7.00 - Impostos sobre Transmissão "Inter Vivos" de Bens Imóveis e de Direitos Reais sobre Imóveis - Dívida Ativa - Multas da Dívida Ativa - Intra OFSS</v>
      </c>
      <c r="T1868" s="7" t="str">
        <f>Tabela813[[#This Row],[NR]]&amp;" - "&amp;Tabela813[[#This Row],[Especificação]]</f>
        <v>7.1.1.2.53.0.7.00 - Impostos sobre Transmissão "Inter Vivos" de Bens Imóveis e de Direitos Reais sobre Imóveis - Dívida Ativa - Multas da Dívida Ativa - Intra OFSS</v>
      </c>
      <c r="U1868" s="7" t="str">
        <f>Tabela813[[#This Row],[NR]]&amp; " - "&amp;Tabela813[[#This Row],[Especificação]]</f>
        <v>7.1.1.2.53.0.7.00 - Impostos sobre Transmissão "Inter Vivos" de Bens Imóveis e de Direitos Reais sobre Imóveis - Dívida Ativa - Multas da Dívida Ativa - Intra OFSS</v>
      </c>
    </row>
    <row r="1869" spans="1:21" ht="60" x14ac:dyDescent="0.25">
      <c r="A1869" s="84"/>
      <c r="B1869" s="73"/>
      <c r="C1869" s="26" t="s">
        <v>1565</v>
      </c>
      <c r="D1869" s="26" t="s">
        <v>1558</v>
      </c>
      <c r="E1869" s="26" t="s">
        <v>1558</v>
      </c>
      <c r="F1869" s="26" t="s">
        <v>1567</v>
      </c>
      <c r="G1869" s="26" t="s">
        <v>1595</v>
      </c>
      <c r="H1869" s="26" t="s">
        <v>1561</v>
      </c>
      <c r="I1869" s="26" t="s">
        <v>1566</v>
      </c>
      <c r="J1869" s="26" t="s">
        <v>1564</v>
      </c>
      <c r="K1869" s="21" t="str">
        <f>IF(Tabela813[[#This Row],[C]]&lt;&gt;"",IF(Tabela813[[#This Row],[RED]]&lt;&gt;"",(Tabela813[[#This Row],[RED]] &amp; "."),"") &amp; CONCATENATE(Tabela813[[#This Row],[C]],".",Tabela813[[#This Row],[O]],".",Tabela813[[#This Row],[E]],".",Tabela813[[#This Row],[D1]],".",Tabela813[[#This Row],[D2]],".",Tabela813[[#This Row],[D3]],".",Tabela813[[#This Row],[T]],".",Tabela813[[#This Row],[D4]]),"")</f>
        <v>7.1.1.2.53.0.8.00</v>
      </c>
      <c r="L1869" s="27" t="s">
        <v>2397</v>
      </c>
      <c r="M1869" s="21" t="str">
        <f t="shared" si="29"/>
        <v>A</v>
      </c>
      <c r="N1869" s="21">
        <f>IF(VALUE(Tabela813[[#This Row],[RED]]) &gt; 0,1,0) + IF(VALUE(J1869)&gt;0,8,IF(VALUE(I1869)&gt;0,7,IF(VALUE(H1869)&gt;0,6,IF(VALUE(G1869)&gt;0,5,IF(VALUE(F1869)&gt;0,4,IF(VALUE(E1869)&gt;0,3,IF(VALUE(D1869)&gt;0,2,1)))))))</f>
        <v>7</v>
      </c>
      <c r="O1869" s="26" t="s">
        <v>55</v>
      </c>
      <c r="P1869" s="1" t="s">
        <v>58</v>
      </c>
      <c r="Q1869" s="1"/>
      <c r="R1869" s="21"/>
      <c r="S1869" s="7" t="str">
        <f>Tabela813[[#This Row],[NR]]&amp;" - "&amp;Tabela813[[#This Row],[Especificação]]</f>
        <v>7.1.1.2.53.0.8.00 - Impostos sobre Transmissão "Inter Vivos" de Bens Imóveis e de Direitos Reais sobre Imóveis - Juros de Mora da Dívida Ativa - Intra OFSS</v>
      </c>
      <c r="T1869" s="7" t="str">
        <f>Tabela813[[#This Row],[NR]]&amp;" - "&amp;Tabela813[[#This Row],[Especificação]]</f>
        <v>7.1.1.2.53.0.8.00 - Impostos sobre Transmissão "Inter Vivos" de Bens Imóveis e de Direitos Reais sobre Imóveis - Juros de Mora da Dívida Ativa - Intra OFSS</v>
      </c>
      <c r="U1869" s="7" t="str">
        <f>Tabela813[[#This Row],[NR]]&amp; " - "&amp;Tabela813[[#This Row],[Especificação]]</f>
        <v>7.1.1.2.53.0.8.00 - Impostos sobre Transmissão "Inter Vivos" de Bens Imóveis e de Direitos Reais sobre Imóveis - Juros de Mora da Dívida Ativa - Intra OFSS</v>
      </c>
    </row>
    <row r="1870" spans="1:21" ht="90" x14ac:dyDescent="0.25">
      <c r="A1870" s="84"/>
      <c r="B1870" s="73"/>
      <c r="C1870" s="26" t="s">
        <v>1565</v>
      </c>
      <c r="D1870" s="26" t="s">
        <v>1558</v>
      </c>
      <c r="E1870" s="26" t="s">
        <v>1558</v>
      </c>
      <c r="F1870" s="26" t="s">
        <v>1568</v>
      </c>
      <c r="G1870" s="26" t="s">
        <v>1564</v>
      </c>
      <c r="H1870" s="26" t="s">
        <v>1561</v>
      </c>
      <c r="I1870" s="26" t="s">
        <v>1561</v>
      </c>
      <c r="J1870" s="26" t="s">
        <v>1564</v>
      </c>
      <c r="K1870" s="21" t="str">
        <f>IF(Tabela813[[#This Row],[C]]&lt;&gt;"",IF(Tabela813[[#This Row],[RED]]&lt;&gt;"",(Tabela813[[#This Row],[RED]] &amp; "."),"") &amp; CONCATENATE(Tabela813[[#This Row],[C]],".",Tabela813[[#This Row],[O]],".",Tabela813[[#This Row],[E]],".",Tabela813[[#This Row],[D1]],".",Tabela813[[#This Row],[D2]],".",Tabela813[[#This Row],[D3]],".",Tabela813[[#This Row],[T]],".",Tabela813[[#This Row],[D4]]),"")</f>
        <v>7.1.1.4.00.0.0.00</v>
      </c>
      <c r="L1870" s="27" t="s">
        <v>2398</v>
      </c>
      <c r="M1870" s="21" t="str">
        <f t="shared" si="29"/>
        <v>S</v>
      </c>
      <c r="N1870" s="21">
        <f>IF(VALUE(Tabela813[[#This Row],[RED]]) &gt; 0,1,0) + IF(VALUE(J1870)&gt;0,8,IF(VALUE(I1870)&gt;0,7,IF(VALUE(H1870)&gt;0,6,IF(VALUE(G1870)&gt;0,5,IF(VALUE(F1870)&gt;0,4,IF(VALUE(E1870)&gt;0,3,IF(VALUE(D1870)&gt;0,2,1)))))))</f>
        <v>4</v>
      </c>
      <c r="O1870" s="26" t="s">
        <v>45</v>
      </c>
      <c r="P1870" s="1" t="s">
        <v>68</v>
      </c>
      <c r="Q1870" s="1"/>
      <c r="R1870" s="21"/>
      <c r="S1870" s="7" t="str">
        <f>Tabela813[[#This Row],[NR]]&amp;" - "&amp;Tabela813[[#This Row],[Especificação]]</f>
        <v>7.1.1.4.00.0.0.00 - Impostos sobre a Produção e Circulação de Mercadorias e Serviços - Intra OFSS</v>
      </c>
      <c r="T1870" s="7" t="str">
        <f>Tabela813[[#This Row],[NR]]&amp;" - "&amp;Tabela813[[#This Row],[Especificação]]</f>
        <v>7.1.1.4.00.0.0.00 - Impostos sobre a Produção e Circulação de Mercadorias e Serviços - Intra OFSS</v>
      </c>
      <c r="U1870" s="7" t="str">
        <f>Tabela813[[#This Row],[NR]]&amp; " - "&amp;Tabela813[[#This Row],[Especificação]]</f>
        <v>7.1.1.4.00.0.0.00 - Impostos sobre a Produção e Circulação de Mercadorias e Serviços - Intra OFSS</v>
      </c>
    </row>
    <row r="1871" spans="1:21" ht="45" x14ac:dyDescent="0.25">
      <c r="A1871" s="84"/>
      <c r="B1871" s="73"/>
      <c r="C1871" s="26" t="s">
        <v>1565</v>
      </c>
      <c r="D1871" s="26" t="s">
        <v>1558</v>
      </c>
      <c r="E1871" s="26" t="s">
        <v>1558</v>
      </c>
      <c r="F1871" s="26" t="s">
        <v>1568</v>
      </c>
      <c r="G1871" s="26" t="s">
        <v>1596</v>
      </c>
      <c r="H1871" s="26" t="s">
        <v>1561</v>
      </c>
      <c r="I1871" s="26" t="s">
        <v>1561</v>
      </c>
      <c r="J1871" s="26" t="s">
        <v>1564</v>
      </c>
      <c r="K1871" s="21" t="str">
        <f>IF(Tabela813[[#This Row],[C]]&lt;&gt;"",IF(Tabela813[[#This Row],[RED]]&lt;&gt;"",(Tabela813[[#This Row],[RED]] &amp; "."),"") &amp; CONCATENATE(Tabela813[[#This Row],[C]],".",Tabela813[[#This Row],[O]],".",Tabela813[[#This Row],[E]],".",Tabela813[[#This Row],[D1]],".",Tabela813[[#This Row],[D2]],".",Tabela813[[#This Row],[D3]],".",Tabela813[[#This Row],[T]],".",Tabela813[[#This Row],[D4]]),"")</f>
        <v>7.1.1.4.51.0.0.00</v>
      </c>
      <c r="L1871" s="27" t="s">
        <v>2399</v>
      </c>
      <c r="M1871" s="21" t="str">
        <f t="shared" si="29"/>
        <v>S</v>
      </c>
      <c r="N1871" s="21">
        <f>IF(VALUE(Tabela813[[#This Row],[RED]]) &gt; 0,1,0) + IF(VALUE(J1871)&gt;0,8,IF(VALUE(I1871)&gt;0,7,IF(VALUE(H1871)&gt;0,6,IF(VALUE(G1871)&gt;0,5,IF(VALUE(F1871)&gt;0,4,IF(VALUE(E1871)&gt;0,3,IF(VALUE(D1871)&gt;0,2,1)))))))</f>
        <v>5</v>
      </c>
      <c r="O1871" s="26" t="s">
        <v>55</v>
      </c>
      <c r="P1871" s="1" t="s">
        <v>70</v>
      </c>
      <c r="Q1871" s="1"/>
      <c r="R1871" s="21"/>
      <c r="S1871" s="7" t="str">
        <f>Tabela813[[#This Row],[NR]]&amp;" - "&amp;Tabela813[[#This Row],[Especificação]]</f>
        <v>7.1.1.4.51.0.0.00 - Impostos sobre Serviços - Intra OFSS</v>
      </c>
      <c r="T1871" s="7" t="str">
        <f>Tabela813[[#This Row],[NR]]&amp;" - "&amp;Tabela813[[#This Row],[Especificação]]</f>
        <v>7.1.1.4.51.0.0.00 - Impostos sobre Serviços - Intra OFSS</v>
      </c>
      <c r="U1871" s="7" t="str">
        <f>Tabela813[[#This Row],[NR]]&amp; " - "&amp;Tabela813[[#This Row],[Especificação]]</f>
        <v>7.1.1.4.51.0.0.00 - Impostos sobre Serviços - Intra OFSS</v>
      </c>
    </row>
    <row r="1872" spans="1:21" ht="45" x14ac:dyDescent="0.25">
      <c r="A1872" s="84"/>
      <c r="B1872" s="73"/>
      <c r="C1872" s="26" t="s">
        <v>1565</v>
      </c>
      <c r="D1872" s="26" t="s">
        <v>1558</v>
      </c>
      <c r="E1872" s="26" t="s">
        <v>1558</v>
      </c>
      <c r="F1872" s="26" t="s">
        <v>1568</v>
      </c>
      <c r="G1872" s="26" t="s">
        <v>1596</v>
      </c>
      <c r="H1872" s="26" t="s">
        <v>1558</v>
      </c>
      <c r="I1872" s="26" t="s">
        <v>1561</v>
      </c>
      <c r="J1872" s="26" t="s">
        <v>1564</v>
      </c>
      <c r="K1872" s="21" t="str">
        <f>IF(Tabela813[[#This Row],[C]]&lt;&gt;"",IF(Tabela813[[#This Row],[RED]]&lt;&gt;"",(Tabela813[[#This Row],[RED]] &amp; "."),"") &amp; CONCATENATE(Tabela813[[#This Row],[C]],".",Tabela813[[#This Row],[O]],".",Tabela813[[#This Row],[E]],".",Tabela813[[#This Row],[D1]],".",Tabela813[[#This Row],[D2]],".",Tabela813[[#This Row],[D3]],".",Tabela813[[#This Row],[T]],".",Tabela813[[#This Row],[D4]]),"")</f>
        <v>7.1.1.4.51.1.0.00</v>
      </c>
      <c r="L1872" s="27" t="s">
        <v>6779</v>
      </c>
      <c r="M1872" s="21" t="str">
        <f t="shared" si="29"/>
        <v>S</v>
      </c>
      <c r="N1872" s="21">
        <f>IF(VALUE(Tabela813[[#This Row],[RED]]) &gt; 0,1,0) + IF(VALUE(J1872)&gt;0,8,IF(VALUE(I1872)&gt;0,7,IF(VALUE(H1872)&gt;0,6,IF(VALUE(G1872)&gt;0,5,IF(VALUE(F1872)&gt;0,4,IF(VALUE(E1872)&gt;0,3,IF(VALUE(D1872)&gt;0,2,1)))))))</f>
        <v>6</v>
      </c>
      <c r="O1872" s="26" t="s">
        <v>55</v>
      </c>
      <c r="P1872" s="1" t="s">
        <v>71</v>
      </c>
      <c r="Q1872" s="1"/>
      <c r="R1872" s="21"/>
      <c r="S1872" s="7" t="str">
        <f>Tabela813[[#This Row],[NR]]&amp;" - "&amp;Tabela813[[#This Row],[Especificação]]</f>
        <v>7.1.1.4.51.1.0.00 - Imposto sobre Serviços de Qualquer Natureza - ISSQN - Intra OFSS</v>
      </c>
      <c r="T1872" s="7" t="str">
        <f>Tabela813[[#This Row],[NR]]&amp;" - "&amp;Tabela813[[#This Row],[Especificação]]</f>
        <v>7.1.1.4.51.1.0.00 - Imposto sobre Serviços de Qualquer Natureza - ISSQN - Intra OFSS</v>
      </c>
      <c r="U1872" s="7" t="str">
        <f>Tabela813[[#This Row],[NR]]&amp; " - "&amp;Tabela813[[#This Row],[Especificação]]</f>
        <v>7.1.1.4.51.1.0.00 - Imposto sobre Serviços de Qualquer Natureza - ISSQN - Intra OFSS</v>
      </c>
    </row>
    <row r="1873" spans="1:21" ht="45" x14ac:dyDescent="0.25">
      <c r="A1873" s="84"/>
      <c r="B1873" s="73"/>
      <c r="C1873" s="26" t="s">
        <v>1565</v>
      </c>
      <c r="D1873" s="26" t="s">
        <v>1558</v>
      </c>
      <c r="E1873" s="26" t="s">
        <v>1558</v>
      </c>
      <c r="F1873" s="26" t="s">
        <v>1568</v>
      </c>
      <c r="G1873" s="26" t="s">
        <v>1596</v>
      </c>
      <c r="H1873" s="26" t="s">
        <v>1558</v>
      </c>
      <c r="I1873" s="26" t="s">
        <v>1558</v>
      </c>
      <c r="J1873" s="26" t="s">
        <v>1564</v>
      </c>
      <c r="K1873" s="21" t="str">
        <f>IF(Tabela813[[#This Row],[C]]&lt;&gt;"",IF(Tabela813[[#This Row],[RED]]&lt;&gt;"",(Tabela813[[#This Row],[RED]] &amp; "."),"") &amp; CONCATENATE(Tabela813[[#This Row],[C]],".",Tabela813[[#This Row],[O]],".",Tabela813[[#This Row],[E]],".",Tabela813[[#This Row],[D1]],".",Tabela813[[#This Row],[D2]],".",Tabela813[[#This Row],[D3]],".",Tabela813[[#This Row],[T]],".",Tabela813[[#This Row],[D4]]),"")</f>
        <v>7.1.1.4.51.1.1.00</v>
      </c>
      <c r="L1873" s="27" t="s">
        <v>6780</v>
      </c>
      <c r="M1873" s="21" t="str">
        <f t="shared" si="29"/>
        <v>A</v>
      </c>
      <c r="N1873" s="21">
        <f>IF(VALUE(Tabela813[[#This Row],[RED]]) &gt; 0,1,0) + IF(VALUE(J1873)&gt;0,8,IF(VALUE(I1873)&gt;0,7,IF(VALUE(H1873)&gt;0,6,IF(VALUE(G1873)&gt;0,5,IF(VALUE(F1873)&gt;0,4,IF(VALUE(E1873)&gt;0,3,IF(VALUE(D1873)&gt;0,2,1)))))))</f>
        <v>7</v>
      </c>
      <c r="O1873" s="26" t="s">
        <v>55</v>
      </c>
      <c r="P1873" s="1" t="s">
        <v>71</v>
      </c>
      <c r="Q1873" s="1"/>
      <c r="R1873" s="21"/>
      <c r="S1873" s="7" t="str">
        <f>Tabela813[[#This Row],[NR]]&amp;" - "&amp;Tabela813[[#This Row],[Especificação]]</f>
        <v>7.1.1.4.51.1.1.00 - Imposto sobre Serviços de Qualquer Natureza - ISSQN - Principal - Intra OFSS</v>
      </c>
      <c r="T1873" s="7" t="str">
        <f>Tabela813[[#This Row],[NR]]&amp;" - "&amp;Tabela813[[#This Row],[Especificação]]</f>
        <v>7.1.1.4.51.1.1.00 - Imposto sobre Serviços de Qualquer Natureza - ISSQN - Principal - Intra OFSS</v>
      </c>
      <c r="U1873" s="7" t="str">
        <f>Tabela813[[#This Row],[NR]]&amp; " - "&amp;Tabela813[[#This Row],[Especificação]]</f>
        <v>7.1.1.4.51.1.1.00 - Imposto sobre Serviços de Qualquer Natureza - ISSQN - Principal - Intra OFSS</v>
      </c>
    </row>
    <row r="1874" spans="1:21" ht="45" x14ac:dyDescent="0.25">
      <c r="A1874" s="84"/>
      <c r="B1874" s="73"/>
      <c r="C1874" s="26" t="s">
        <v>1565</v>
      </c>
      <c r="D1874" s="26" t="s">
        <v>1558</v>
      </c>
      <c r="E1874" s="26" t="s">
        <v>1558</v>
      </c>
      <c r="F1874" s="26" t="s">
        <v>1568</v>
      </c>
      <c r="G1874" s="26" t="s">
        <v>1596</v>
      </c>
      <c r="H1874" s="26" t="s">
        <v>1558</v>
      </c>
      <c r="I1874" s="26" t="s">
        <v>1567</v>
      </c>
      <c r="J1874" s="26" t="s">
        <v>1564</v>
      </c>
      <c r="K1874" s="21" t="str">
        <f>IF(Tabela813[[#This Row],[C]]&lt;&gt;"",IF(Tabela813[[#This Row],[RED]]&lt;&gt;"",(Tabela813[[#This Row],[RED]] &amp; "."),"") &amp; CONCATENATE(Tabela813[[#This Row],[C]],".",Tabela813[[#This Row],[O]],".",Tabela813[[#This Row],[E]],".",Tabela813[[#This Row],[D1]],".",Tabela813[[#This Row],[D2]],".",Tabela813[[#This Row],[D3]],".",Tabela813[[#This Row],[T]],".",Tabela813[[#This Row],[D4]]),"")</f>
        <v>7.1.1.4.51.1.2.00</v>
      </c>
      <c r="L1874" s="27" t="s">
        <v>6781</v>
      </c>
      <c r="M1874" s="21" t="str">
        <f t="shared" si="29"/>
        <v>A</v>
      </c>
      <c r="N1874" s="21">
        <f>IF(VALUE(Tabela813[[#This Row],[RED]]) &gt; 0,1,0) + IF(VALUE(J1874)&gt;0,8,IF(VALUE(I1874)&gt;0,7,IF(VALUE(H1874)&gt;0,6,IF(VALUE(G1874)&gt;0,5,IF(VALUE(F1874)&gt;0,4,IF(VALUE(E1874)&gt;0,3,IF(VALUE(D1874)&gt;0,2,1)))))))</f>
        <v>7</v>
      </c>
      <c r="O1874" s="26" t="s">
        <v>55</v>
      </c>
      <c r="P1874" s="1" t="s">
        <v>71</v>
      </c>
      <c r="Q1874" s="1"/>
      <c r="R1874" s="21"/>
      <c r="S1874" s="7" t="str">
        <f>Tabela813[[#This Row],[NR]]&amp;" - "&amp;Tabela813[[#This Row],[Especificação]]</f>
        <v>7.1.1.4.51.1.2.00 - Imposto sobre Serviços de Qualquer Natureza - ISSQN - Multas e Juros de Mora - Intra OFSS</v>
      </c>
      <c r="T1874" s="7" t="str">
        <f>Tabela813[[#This Row],[NR]]&amp;" - "&amp;Tabela813[[#This Row],[Especificação]]</f>
        <v>7.1.1.4.51.1.2.00 - Imposto sobre Serviços de Qualquer Natureza - ISSQN - Multas e Juros de Mora - Intra OFSS</v>
      </c>
      <c r="U1874" s="7" t="str">
        <f>Tabela813[[#This Row],[NR]]&amp; " - "&amp;Tabela813[[#This Row],[Especificação]]</f>
        <v>7.1.1.4.51.1.2.00 - Imposto sobre Serviços de Qualquer Natureza - ISSQN - Multas e Juros de Mora - Intra OFSS</v>
      </c>
    </row>
    <row r="1875" spans="1:21" ht="45" x14ac:dyDescent="0.25">
      <c r="A1875" s="84"/>
      <c r="B1875" s="73"/>
      <c r="C1875" s="26" t="s">
        <v>1565</v>
      </c>
      <c r="D1875" s="26" t="s">
        <v>1558</v>
      </c>
      <c r="E1875" s="26" t="s">
        <v>1558</v>
      </c>
      <c r="F1875" s="26" t="s">
        <v>1568</v>
      </c>
      <c r="G1875" s="26" t="s">
        <v>1596</v>
      </c>
      <c r="H1875" s="26" t="s">
        <v>1558</v>
      </c>
      <c r="I1875" s="26" t="s">
        <v>1559</v>
      </c>
      <c r="J1875" s="26" t="s">
        <v>1564</v>
      </c>
      <c r="K1875" s="21" t="str">
        <f>IF(Tabela813[[#This Row],[C]]&lt;&gt;"",IF(Tabela813[[#This Row],[RED]]&lt;&gt;"",(Tabela813[[#This Row],[RED]] &amp; "."),"") &amp; CONCATENATE(Tabela813[[#This Row],[C]],".",Tabela813[[#This Row],[O]],".",Tabela813[[#This Row],[E]],".",Tabela813[[#This Row],[D1]],".",Tabela813[[#This Row],[D2]],".",Tabela813[[#This Row],[D3]],".",Tabela813[[#This Row],[T]],".",Tabela813[[#This Row],[D4]]),"")</f>
        <v>7.1.1.4.51.1.3.00</v>
      </c>
      <c r="L1875" s="27" t="s">
        <v>6782</v>
      </c>
      <c r="M1875" s="21" t="str">
        <f t="shared" si="29"/>
        <v>A</v>
      </c>
      <c r="N1875" s="21">
        <f>IF(VALUE(Tabela813[[#This Row],[RED]]) &gt; 0,1,0) + IF(VALUE(J1875)&gt;0,8,IF(VALUE(I1875)&gt;0,7,IF(VALUE(H1875)&gt;0,6,IF(VALUE(G1875)&gt;0,5,IF(VALUE(F1875)&gt;0,4,IF(VALUE(E1875)&gt;0,3,IF(VALUE(D1875)&gt;0,2,1)))))))</f>
        <v>7</v>
      </c>
      <c r="O1875" s="26" t="s">
        <v>55</v>
      </c>
      <c r="P1875" s="1" t="s">
        <v>71</v>
      </c>
      <c r="Q1875" s="1"/>
      <c r="R1875" s="21"/>
      <c r="S1875" s="7" t="str">
        <f>Tabela813[[#This Row],[NR]]&amp;" - "&amp;Tabela813[[#This Row],[Especificação]]</f>
        <v>7.1.1.4.51.1.3.00 - Imposto sobre Serviços de Qualquer Natureza - ISSQN - Dívida Ativa - Intra OFSS</v>
      </c>
      <c r="T1875" s="7" t="str">
        <f>Tabela813[[#This Row],[NR]]&amp;" - "&amp;Tabela813[[#This Row],[Especificação]]</f>
        <v>7.1.1.4.51.1.3.00 - Imposto sobre Serviços de Qualquer Natureza - ISSQN - Dívida Ativa - Intra OFSS</v>
      </c>
      <c r="U1875" s="7" t="str">
        <f>Tabela813[[#This Row],[NR]]&amp; " - "&amp;Tabela813[[#This Row],[Especificação]]</f>
        <v>7.1.1.4.51.1.3.00 - Imposto sobre Serviços de Qualquer Natureza - ISSQN - Dívida Ativa - Intra OFSS</v>
      </c>
    </row>
    <row r="1876" spans="1:21" ht="45" x14ac:dyDescent="0.25">
      <c r="A1876" s="84"/>
      <c r="B1876" s="73"/>
      <c r="C1876" s="26" t="s">
        <v>1565</v>
      </c>
      <c r="D1876" s="26" t="s">
        <v>1558</v>
      </c>
      <c r="E1876" s="26" t="s">
        <v>1558</v>
      </c>
      <c r="F1876" s="26" t="s">
        <v>1568</v>
      </c>
      <c r="G1876" s="26" t="s">
        <v>1596</v>
      </c>
      <c r="H1876" s="26" t="s">
        <v>1558</v>
      </c>
      <c r="I1876" s="26" t="s">
        <v>1568</v>
      </c>
      <c r="J1876" s="26" t="s">
        <v>1564</v>
      </c>
      <c r="K1876" s="21" t="str">
        <f>IF(Tabela813[[#This Row],[C]]&lt;&gt;"",IF(Tabela813[[#This Row],[RED]]&lt;&gt;"",(Tabela813[[#This Row],[RED]] &amp; "."),"") &amp; CONCATENATE(Tabela813[[#This Row],[C]],".",Tabela813[[#This Row],[O]],".",Tabela813[[#This Row],[E]],".",Tabela813[[#This Row],[D1]],".",Tabela813[[#This Row],[D2]],".",Tabela813[[#This Row],[D3]],".",Tabela813[[#This Row],[T]],".",Tabela813[[#This Row],[D4]]),"")</f>
        <v>7.1.1.4.51.1.4.00</v>
      </c>
      <c r="L1876" s="27" t="s">
        <v>6783</v>
      </c>
      <c r="M1876" s="21" t="str">
        <f t="shared" si="29"/>
        <v>A</v>
      </c>
      <c r="N1876" s="21">
        <f>IF(VALUE(Tabela813[[#This Row],[RED]]) &gt; 0,1,0) + IF(VALUE(J1876)&gt;0,8,IF(VALUE(I1876)&gt;0,7,IF(VALUE(H1876)&gt;0,6,IF(VALUE(G1876)&gt;0,5,IF(VALUE(F1876)&gt;0,4,IF(VALUE(E1876)&gt;0,3,IF(VALUE(D1876)&gt;0,2,1)))))))</f>
        <v>7</v>
      </c>
      <c r="O1876" s="26" t="s">
        <v>55</v>
      </c>
      <c r="P1876" s="1" t="s">
        <v>71</v>
      </c>
      <c r="Q1876" s="1"/>
      <c r="R1876" s="21"/>
      <c r="S1876" s="7" t="str">
        <f>Tabela813[[#This Row],[NR]]&amp;" - "&amp;Tabela813[[#This Row],[Especificação]]</f>
        <v>7.1.1.4.51.1.4.00 - Imposto sobre Serviços de Qualquer Natureza - ISSQN - Dívida Ativa - Multas e Juros de Mora da Dívida Ativa - Intra OFSS</v>
      </c>
      <c r="T1876" s="7" t="str">
        <f>Tabela813[[#This Row],[NR]]&amp;" - "&amp;Tabela813[[#This Row],[Especificação]]</f>
        <v>7.1.1.4.51.1.4.00 - Imposto sobre Serviços de Qualquer Natureza - ISSQN - Dívida Ativa - Multas e Juros de Mora da Dívida Ativa - Intra OFSS</v>
      </c>
      <c r="U1876" s="7" t="str">
        <f>Tabela813[[#This Row],[NR]]&amp; " - "&amp;Tabela813[[#This Row],[Especificação]]</f>
        <v>7.1.1.4.51.1.4.00 - Imposto sobre Serviços de Qualquer Natureza - ISSQN - Dívida Ativa - Multas e Juros de Mora da Dívida Ativa - Intra OFSS</v>
      </c>
    </row>
    <row r="1877" spans="1:21" ht="45" x14ac:dyDescent="0.25">
      <c r="A1877" s="84"/>
      <c r="B1877" s="73"/>
      <c r="C1877" s="26" t="s">
        <v>1565</v>
      </c>
      <c r="D1877" s="26" t="s">
        <v>1558</v>
      </c>
      <c r="E1877" s="26" t="s">
        <v>1558</v>
      </c>
      <c r="F1877" s="26" t="s">
        <v>1568</v>
      </c>
      <c r="G1877" s="26" t="s">
        <v>1596</v>
      </c>
      <c r="H1877" s="26" t="s">
        <v>1558</v>
      </c>
      <c r="I1877" s="26" t="s">
        <v>1569</v>
      </c>
      <c r="J1877" s="26" t="s">
        <v>1564</v>
      </c>
      <c r="K1877" s="21" t="str">
        <f>IF(Tabela813[[#This Row],[C]]&lt;&gt;"",IF(Tabela813[[#This Row],[RED]]&lt;&gt;"",(Tabela813[[#This Row],[RED]] &amp; "."),"") &amp; CONCATENATE(Tabela813[[#This Row],[C]],".",Tabela813[[#This Row],[O]],".",Tabela813[[#This Row],[E]],".",Tabela813[[#This Row],[D1]],".",Tabela813[[#This Row],[D2]],".",Tabela813[[#This Row],[D3]],".",Tabela813[[#This Row],[T]],".",Tabela813[[#This Row],[D4]]),"")</f>
        <v>7.1.1.4.51.1.5.00</v>
      </c>
      <c r="L1877" s="27" t="s">
        <v>6784</v>
      </c>
      <c r="M1877" s="21" t="str">
        <f t="shared" si="29"/>
        <v>A</v>
      </c>
      <c r="N1877" s="21">
        <f>IF(VALUE(Tabela813[[#This Row],[RED]]) &gt; 0,1,0) + IF(VALUE(J1877)&gt;0,8,IF(VALUE(I1877)&gt;0,7,IF(VALUE(H1877)&gt;0,6,IF(VALUE(G1877)&gt;0,5,IF(VALUE(F1877)&gt;0,4,IF(VALUE(E1877)&gt;0,3,IF(VALUE(D1877)&gt;0,2,1)))))))</f>
        <v>7</v>
      </c>
      <c r="O1877" s="26" t="s">
        <v>55</v>
      </c>
      <c r="P1877" s="1" t="s">
        <v>71</v>
      </c>
      <c r="Q1877" s="1"/>
      <c r="R1877" s="21"/>
      <c r="S1877" s="7" t="str">
        <f>Tabela813[[#This Row],[NR]]&amp;" - "&amp;Tabela813[[#This Row],[Especificação]]</f>
        <v>7.1.1.4.51.1.5.00 - Imposto sobre Serviços de Qualquer Natureza - ISSQN - Multas - Intra OFSS</v>
      </c>
      <c r="T1877" s="7" t="str">
        <f>Tabela813[[#This Row],[NR]]&amp;" - "&amp;Tabela813[[#This Row],[Especificação]]</f>
        <v>7.1.1.4.51.1.5.00 - Imposto sobre Serviços de Qualquer Natureza - ISSQN - Multas - Intra OFSS</v>
      </c>
      <c r="U1877" s="7" t="str">
        <f>Tabela813[[#This Row],[NR]]&amp; " - "&amp;Tabela813[[#This Row],[Especificação]]</f>
        <v>7.1.1.4.51.1.5.00 - Imposto sobre Serviços de Qualquer Natureza - ISSQN - Multas - Intra OFSS</v>
      </c>
    </row>
    <row r="1878" spans="1:21" ht="45" x14ac:dyDescent="0.25">
      <c r="A1878" s="84"/>
      <c r="B1878" s="73"/>
      <c r="C1878" s="26" t="s">
        <v>1565</v>
      </c>
      <c r="D1878" s="26" t="s">
        <v>1558</v>
      </c>
      <c r="E1878" s="26" t="s">
        <v>1558</v>
      </c>
      <c r="F1878" s="26" t="s">
        <v>1568</v>
      </c>
      <c r="G1878" s="26" t="s">
        <v>1596</v>
      </c>
      <c r="H1878" s="26" t="s">
        <v>1558</v>
      </c>
      <c r="I1878" s="26" t="s">
        <v>1563</v>
      </c>
      <c r="J1878" s="26" t="s">
        <v>1564</v>
      </c>
      <c r="K1878" s="21" t="str">
        <f>IF(Tabela813[[#This Row],[C]]&lt;&gt;"",IF(Tabela813[[#This Row],[RED]]&lt;&gt;"",(Tabela813[[#This Row],[RED]] &amp; "."),"") &amp; CONCATENATE(Tabela813[[#This Row],[C]],".",Tabela813[[#This Row],[O]],".",Tabela813[[#This Row],[E]],".",Tabela813[[#This Row],[D1]],".",Tabela813[[#This Row],[D2]],".",Tabela813[[#This Row],[D3]],".",Tabela813[[#This Row],[T]],".",Tabela813[[#This Row],[D4]]),"")</f>
        <v>7.1.1.4.51.1.6.00</v>
      </c>
      <c r="L1878" s="27" t="s">
        <v>6785</v>
      </c>
      <c r="M1878" s="21" t="str">
        <f t="shared" si="29"/>
        <v>A</v>
      </c>
      <c r="N1878" s="21">
        <f>IF(VALUE(Tabela813[[#This Row],[RED]]) &gt; 0,1,0) + IF(VALUE(J1878)&gt;0,8,IF(VALUE(I1878)&gt;0,7,IF(VALUE(H1878)&gt;0,6,IF(VALUE(G1878)&gt;0,5,IF(VALUE(F1878)&gt;0,4,IF(VALUE(E1878)&gt;0,3,IF(VALUE(D1878)&gt;0,2,1)))))))</f>
        <v>7</v>
      </c>
      <c r="O1878" s="26" t="s">
        <v>55</v>
      </c>
      <c r="P1878" s="1" t="s">
        <v>71</v>
      </c>
      <c r="Q1878" s="1"/>
      <c r="R1878" s="21"/>
      <c r="S1878" s="7" t="str">
        <f>Tabela813[[#This Row],[NR]]&amp;" - "&amp;Tabela813[[#This Row],[Especificação]]</f>
        <v>7.1.1.4.51.1.6.00 - Imposto sobre Serviços de Qualquer Natureza - ISSQN - Juros de Mora - Intra OFSS</v>
      </c>
      <c r="T1878" s="7" t="str">
        <f>Tabela813[[#This Row],[NR]]&amp;" - "&amp;Tabela813[[#This Row],[Especificação]]</f>
        <v>7.1.1.4.51.1.6.00 - Imposto sobre Serviços de Qualquer Natureza - ISSQN - Juros de Mora - Intra OFSS</v>
      </c>
      <c r="U1878" s="7" t="str">
        <f>Tabela813[[#This Row],[NR]]&amp; " - "&amp;Tabela813[[#This Row],[Especificação]]</f>
        <v>7.1.1.4.51.1.6.00 - Imposto sobre Serviços de Qualquer Natureza - ISSQN - Juros de Mora - Intra OFSS</v>
      </c>
    </row>
    <row r="1879" spans="1:21" ht="45" x14ac:dyDescent="0.25">
      <c r="A1879" s="84"/>
      <c r="B1879" s="73"/>
      <c r="C1879" s="26" t="s">
        <v>1565</v>
      </c>
      <c r="D1879" s="26" t="s">
        <v>1558</v>
      </c>
      <c r="E1879" s="26" t="s">
        <v>1558</v>
      </c>
      <c r="F1879" s="26" t="s">
        <v>1568</v>
      </c>
      <c r="G1879" s="26" t="s">
        <v>1596</v>
      </c>
      <c r="H1879" s="26" t="s">
        <v>1558</v>
      </c>
      <c r="I1879" s="26" t="s">
        <v>1565</v>
      </c>
      <c r="J1879" s="26" t="s">
        <v>1564</v>
      </c>
      <c r="K1879" s="21" t="str">
        <f>IF(Tabela813[[#This Row],[C]]&lt;&gt;"",IF(Tabela813[[#This Row],[RED]]&lt;&gt;"",(Tabela813[[#This Row],[RED]] &amp; "."),"") &amp; CONCATENATE(Tabela813[[#This Row],[C]],".",Tabela813[[#This Row],[O]],".",Tabela813[[#This Row],[E]],".",Tabela813[[#This Row],[D1]],".",Tabela813[[#This Row],[D2]],".",Tabela813[[#This Row],[D3]],".",Tabela813[[#This Row],[T]],".",Tabela813[[#This Row],[D4]]),"")</f>
        <v>7.1.1.4.51.1.7.00</v>
      </c>
      <c r="L1879" s="27" t="s">
        <v>6786</v>
      </c>
      <c r="M1879" s="21" t="str">
        <f t="shared" si="29"/>
        <v>A</v>
      </c>
      <c r="N1879" s="21">
        <f>IF(VALUE(Tabela813[[#This Row],[RED]]) &gt; 0,1,0) + IF(VALUE(J1879)&gt;0,8,IF(VALUE(I1879)&gt;0,7,IF(VALUE(H1879)&gt;0,6,IF(VALUE(G1879)&gt;0,5,IF(VALUE(F1879)&gt;0,4,IF(VALUE(E1879)&gt;0,3,IF(VALUE(D1879)&gt;0,2,1)))))))</f>
        <v>7</v>
      </c>
      <c r="O1879" s="26" t="s">
        <v>55</v>
      </c>
      <c r="P1879" s="1" t="s">
        <v>71</v>
      </c>
      <c r="Q1879" s="1"/>
      <c r="R1879" s="21"/>
      <c r="S1879" s="7" t="str">
        <f>Tabela813[[#This Row],[NR]]&amp;" - "&amp;Tabela813[[#This Row],[Especificação]]</f>
        <v>7.1.1.4.51.1.7.00 - Imposto sobre Serviços de Qualquer Natureza - ISSQN - Dívida Ativa - Multas da Dívida Ativa - Intra OFSS</v>
      </c>
      <c r="T1879" s="7" t="str">
        <f>Tabela813[[#This Row],[NR]]&amp;" - "&amp;Tabela813[[#This Row],[Especificação]]</f>
        <v>7.1.1.4.51.1.7.00 - Imposto sobre Serviços de Qualquer Natureza - ISSQN - Dívida Ativa - Multas da Dívida Ativa - Intra OFSS</v>
      </c>
      <c r="U1879" s="7" t="str">
        <f>Tabela813[[#This Row],[NR]]&amp; " - "&amp;Tabela813[[#This Row],[Especificação]]</f>
        <v>7.1.1.4.51.1.7.00 - Imposto sobre Serviços de Qualquer Natureza - ISSQN - Dívida Ativa - Multas da Dívida Ativa - Intra OFSS</v>
      </c>
    </row>
    <row r="1880" spans="1:21" ht="45" x14ac:dyDescent="0.25">
      <c r="A1880" s="84"/>
      <c r="B1880" s="73"/>
      <c r="C1880" s="26" t="s">
        <v>1565</v>
      </c>
      <c r="D1880" s="26" t="s">
        <v>1558</v>
      </c>
      <c r="E1880" s="26" t="s">
        <v>1558</v>
      </c>
      <c r="F1880" s="26" t="s">
        <v>1568</v>
      </c>
      <c r="G1880" s="26" t="s">
        <v>1596</v>
      </c>
      <c r="H1880" s="26" t="s">
        <v>1558</v>
      </c>
      <c r="I1880" s="26" t="s">
        <v>1566</v>
      </c>
      <c r="J1880" s="26" t="s">
        <v>1564</v>
      </c>
      <c r="K1880" s="21" t="str">
        <f>IF(Tabela813[[#This Row],[C]]&lt;&gt;"",IF(Tabela813[[#This Row],[RED]]&lt;&gt;"",(Tabela813[[#This Row],[RED]] &amp; "."),"") &amp; CONCATENATE(Tabela813[[#This Row],[C]],".",Tabela813[[#This Row],[O]],".",Tabela813[[#This Row],[E]],".",Tabela813[[#This Row],[D1]],".",Tabela813[[#This Row],[D2]],".",Tabela813[[#This Row],[D3]],".",Tabela813[[#This Row],[T]],".",Tabela813[[#This Row],[D4]]),"")</f>
        <v>7.1.1.4.51.1.8.00</v>
      </c>
      <c r="L1880" s="27" t="s">
        <v>6787</v>
      </c>
      <c r="M1880" s="21" t="str">
        <f t="shared" si="29"/>
        <v>A</v>
      </c>
      <c r="N1880" s="21">
        <f>IF(VALUE(Tabela813[[#This Row],[RED]]) &gt; 0,1,0) + IF(VALUE(J1880)&gt;0,8,IF(VALUE(I1880)&gt;0,7,IF(VALUE(H1880)&gt;0,6,IF(VALUE(G1880)&gt;0,5,IF(VALUE(F1880)&gt;0,4,IF(VALUE(E1880)&gt;0,3,IF(VALUE(D1880)&gt;0,2,1)))))))</f>
        <v>7</v>
      </c>
      <c r="O1880" s="26" t="s">
        <v>55</v>
      </c>
      <c r="P1880" s="1" t="s">
        <v>71</v>
      </c>
      <c r="Q1880" s="1"/>
      <c r="R1880" s="21"/>
      <c r="S1880" s="7" t="str">
        <f>Tabela813[[#This Row],[NR]]&amp;" - "&amp;Tabela813[[#This Row],[Especificação]]</f>
        <v>7.1.1.4.51.1.8.00 - Imposto sobre Serviços de Qualquer Natureza - ISSQN - Juros de Mora da Dívida Ativa - Intra OFSS</v>
      </c>
      <c r="T1880" s="7" t="str">
        <f>Tabela813[[#This Row],[NR]]&amp;" - "&amp;Tabela813[[#This Row],[Especificação]]</f>
        <v>7.1.1.4.51.1.8.00 - Imposto sobre Serviços de Qualquer Natureza - ISSQN - Juros de Mora da Dívida Ativa - Intra OFSS</v>
      </c>
      <c r="U1880" s="7" t="str">
        <f>Tabela813[[#This Row],[NR]]&amp; " - "&amp;Tabela813[[#This Row],[Especificação]]</f>
        <v>7.1.1.4.51.1.8.00 - Imposto sobre Serviços de Qualquer Natureza - ISSQN - Juros de Mora da Dívida Ativa - Intra OFSS</v>
      </c>
    </row>
    <row r="1881" spans="1:21" x14ac:dyDescent="0.25">
      <c r="A1881" s="84"/>
      <c r="B1881" s="73"/>
      <c r="C1881" s="26" t="s">
        <v>1565</v>
      </c>
      <c r="D1881" s="26" t="s">
        <v>1558</v>
      </c>
      <c r="E1881" s="26" t="s">
        <v>1558</v>
      </c>
      <c r="F1881" s="26" t="s">
        <v>1570</v>
      </c>
      <c r="G1881" s="26" t="s">
        <v>1564</v>
      </c>
      <c r="H1881" s="26" t="s">
        <v>1561</v>
      </c>
      <c r="I1881" s="26" t="s">
        <v>1561</v>
      </c>
      <c r="J1881" s="26" t="s">
        <v>1564</v>
      </c>
      <c r="K1881" s="21" t="str">
        <f>IF(Tabela813[[#This Row],[C]]&lt;&gt;"",IF(Tabela813[[#This Row],[RED]]&lt;&gt;"",(Tabela813[[#This Row],[RED]] &amp; "."),"") &amp; CONCATENATE(Tabela813[[#This Row],[C]],".",Tabela813[[#This Row],[O]],".",Tabela813[[#This Row],[E]],".",Tabela813[[#This Row],[D1]],".",Tabela813[[#This Row],[D2]],".",Tabela813[[#This Row],[D3]],".",Tabela813[[#This Row],[T]],".",Tabela813[[#This Row],[D4]]),"")</f>
        <v>7.1.1.9.00.0.0.00</v>
      </c>
      <c r="L1881" s="27" t="s">
        <v>2400</v>
      </c>
      <c r="M1881" s="21" t="str">
        <f t="shared" si="29"/>
        <v>S</v>
      </c>
      <c r="N1881" s="21">
        <f>IF(VALUE(Tabela813[[#This Row],[RED]]) &gt; 0,1,0) + IF(VALUE(J1881)&gt;0,8,IF(VALUE(I1881)&gt;0,7,IF(VALUE(H1881)&gt;0,6,IF(VALUE(G1881)&gt;0,5,IF(VALUE(F1881)&gt;0,4,IF(VALUE(E1881)&gt;0,3,IF(VALUE(D1881)&gt;0,2,1)))))))</f>
        <v>4</v>
      </c>
      <c r="O1881" s="26" t="s">
        <v>45</v>
      </c>
      <c r="P1881" s="1" t="s">
        <v>77</v>
      </c>
      <c r="Q1881" s="1"/>
      <c r="R1881" s="21"/>
      <c r="S1881" s="7" t="str">
        <f>Tabela813[[#This Row],[NR]]&amp;" - "&amp;Tabela813[[#This Row],[Especificação]]</f>
        <v>7.1.1.9.00.0.0.00 - Outros Impostos - Intra OFSS</v>
      </c>
      <c r="T1881" s="7" t="str">
        <f>Tabela813[[#This Row],[NR]]&amp;" - "&amp;Tabela813[[#This Row],[Especificação]]</f>
        <v>7.1.1.9.00.0.0.00 - Outros Impostos - Intra OFSS</v>
      </c>
      <c r="U1881" s="7" t="str">
        <f>Tabela813[[#This Row],[NR]]&amp; " - "&amp;Tabela813[[#This Row],[Especificação]]</f>
        <v>7.1.1.9.00.0.0.00 - Outros Impostos - Intra OFSS</v>
      </c>
    </row>
    <row r="1882" spans="1:21" x14ac:dyDescent="0.25">
      <c r="A1882" s="84"/>
      <c r="B1882" s="73"/>
      <c r="C1882" s="26" t="s">
        <v>1565</v>
      </c>
      <c r="D1882" s="26" t="s">
        <v>1558</v>
      </c>
      <c r="E1882" s="26" t="s">
        <v>1558</v>
      </c>
      <c r="F1882" s="26" t="s">
        <v>1570</v>
      </c>
      <c r="G1882" s="26" t="s">
        <v>1574</v>
      </c>
      <c r="H1882" s="26" t="s">
        <v>1561</v>
      </c>
      <c r="I1882" s="26" t="s">
        <v>1561</v>
      </c>
      <c r="J1882" s="26" t="s">
        <v>1564</v>
      </c>
      <c r="K1882" s="21" t="str">
        <f>IF(Tabela813[[#This Row],[C]]&lt;&gt;"",IF(Tabela813[[#This Row],[RED]]&lt;&gt;"",(Tabela813[[#This Row],[RED]] &amp; "."),"") &amp; CONCATENATE(Tabela813[[#This Row],[C]],".",Tabela813[[#This Row],[O]],".",Tabela813[[#This Row],[E]],".",Tabela813[[#This Row],[D1]],".",Tabela813[[#This Row],[D2]],".",Tabela813[[#This Row],[D3]],".",Tabela813[[#This Row],[T]],".",Tabela813[[#This Row],[D4]]),"")</f>
        <v>7.1.1.9.99.0.0.00</v>
      </c>
      <c r="L1882" s="27" t="s">
        <v>2400</v>
      </c>
      <c r="M1882" s="21" t="str">
        <f t="shared" si="29"/>
        <v>S</v>
      </c>
      <c r="N1882" s="21">
        <f>IF(VALUE(Tabela813[[#This Row],[RED]]) &gt; 0,1,0) + IF(VALUE(J1882)&gt;0,8,IF(VALUE(I1882)&gt;0,7,IF(VALUE(H1882)&gt;0,6,IF(VALUE(G1882)&gt;0,5,IF(VALUE(F1882)&gt;0,4,IF(VALUE(E1882)&gt;0,3,IF(VALUE(D1882)&gt;0,2,1)))))))</f>
        <v>5</v>
      </c>
      <c r="O1882" s="26" t="s">
        <v>51</v>
      </c>
      <c r="P1882" s="1" t="s">
        <v>78</v>
      </c>
      <c r="Q1882" s="1"/>
      <c r="R1882" s="21"/>
      <c r="S1882" s="7" t="str">
        <f>Tabela813[[#This Row],[NR]]&amp;" - "&amp;Tabela813[[#This Row],[Especificação]]</f>
        <v>7.1.1.9.99.0.0.00 - Outros Impostos - Intra OFSS</v>
      </c>
      <c r="T1882" s="7" t="str">
        <f>Tabela813[[#This Row],[NR]]&amp;" - "&amp;Tabela813[[#This Row],[Especificação]]</f>
        <v>7.1.1.9.99.0.0.00 - Outros Impostos - Intra OFSS</v>
      </c>
      <c r="U1882" s="7" t="str">
        <f>Tabela813[[#This Row],[NR]]&amp; " - "&amp;Tabela813[[#This Row],[Especificação]]</f>
        <v>7.1.1.9.99.0.0.00 - Outros Impostos - Intra OFSS</v>
      </c>
    </row>
    <row r="1883" spans="1:21" x14ac:dyDescent="0.25">
      <c r="A1883" s="84"/>
      <c r="B1883" s="73"/>
      <c r="C1883" s="26" t="s">
        <v>1565</v>
      </c>
      <c r="D1883" s="26" t="s">
        <v>1558</v>
      </c>
      <c r="E1883" s="26" t="s">
        <v>1558</v>
      </c>
      <c r="F1883" s="26" t="s">
        <v>1570</v>
      </c>
      <c r="G1883" s="26" t="s">
        <v>1574</v>
      </c>
      <c r="H1883" s="26" t="s">
        <v>1561</v>
      </c>
      <c r="I1883" s="26" t="s">
        <v>1558</v>
      </c>
      <c r="J1883" s="26" t="s">
        <v>1564</v>
      </c>
      <c r="K1883" s="21" t="str">
        <f>IF(Tabela813[[#This Row],[C]]&lt;&gt;"",IF(Tabela813[[#This Row],[RED]]&lt;&gt;"",(Tabela813[[#This Row],[RED]] &amp; "."),"") &amp; CONCATENATE(Tabela813[[#This Row],[C]],".",Tabela813[[#This Row],[O]],".",Tabela813[[#This Row],[E]],".",Tabela813[[#This Row],[D1]],".",Tabela813[[#This Row],[D2]],".",Tabela813[[#This Row],[D3]],".",Tabela813[[#This Row],[T]],".",Tabela813[[#This Row],[D4]]),"")</f>
        <v>7.1.1.9.99.0.1.00</v>
      </c>
      <c r="L1883" s="27" t="s">
        <v>2401</v>
      </c>
      <c r="M1883" s="21" t="str">
        <f t="shared" si="29"/>
        <v>A</v>
      </c>
      <c r="N1883" s="21">
        <f>IF(VALUE(Tabela813[[#This Row],[RED]]) &gt; 0,1,0) + IF(VALUE(J1883)&gt;0,8,IF(VALUE(I1883)&gt;0,7,IF(VALUE(H1883)&gt;0,6,IF(VALUE(G1883)&gt;0,5,IF(VALUE(F1883)&gt;0,4,IF(VALUE(E1883)&gt;0,3,IF(VALUE(D1883)&gt;0,2,1)))))))</f>
        <v>7</v>
      </c>
      <c r="O1883" s="26" t="s">
        <v>51</v>
      </c>
      <c r="P1883" s="1" t="s">
        <v>78</v>
      </c>
      <c r="Q1883" s="1"/>
      <c r="R1883" s="21"/>
      <c r="S1883" s="7" t="str">
        <f>Tabela813[[#This Row],[NR]]&amp;" - "&amp;Tabela813[[#This Row],[Especificação]]</f>
        <v>7.1.1.9.99.0.1.00 - Outros Impostos - Principal - Intra OFSS</v>
      </c>
      <c r="T1883" s="7" t="str">
        <f>Tabela813[[#This Row],[NR]]&amp;" - "&amp;Tabela813[[#This Row],[Especificação]]</f>
        <v>7.1.1.9.99.0.1.00 - Outros Impostos - Principal - Intra OFSS</v>
      </c>
      <c r="U1883" s="7" t="str">
        <f>Tabela813[[#This Row],[NR]]&amp; " - "&amp;Tabela813[[#This Row],[Especificação]]</f>
        <v>7.1.1.9.99.0.1.00 - Outros Impostos - Principal - Intra OFSS</v>
      </c>
    </row>
    <row r="1884" spans="1:21" x14ac:dyDescent="0.25">
      <c r="A1884" s="84"/>
      <c r="B1884" s="73"/>
      <c r="C1884" s="26" t="s">
        <v>1565</v>
      </c>
      <c r="D1884" s="26" t="s">
        <v>1558</v>
      </c>
      <c r="E1884" s="26" t="s">
        <v>1558</v>
      </c>
      <c r="F1884" s="26" t="s">
        <v>1570</v>
      </c>
      <c r="G1884" s="26" t="s">
        <v>1574</v>
      </c>
      <c r="H1884" s="26" t="s">
        <v>1561</v>
      </c>
      <c r="I1884" s="26" t="s">
        <v>1567</v>
      </c>
      <c r="J1884" s="26" t="s">
        <v>1564</v>
      </c>
      <c r="K1884" s="21" t="str">
        <f>IF(Tabela813[[#This Row],[C]]&lt;&gt;"",IF(Tabela813[[#This Row],[RED]]&lt;&gt;"",(Tabela813[[#This Row],[RED]] &amp; "."),"") &amp; CONCATENATE(Tabela813[[#This Row],[C]],".",Tabela813[[#This Row],[O]],".",Tabela813[[#This Row],[E]],".",Tabela813[[#This Row],[D1]],".",Tabela813[[#This Row],[D2]],".",Tabela813[[#This Row],[D3]],".",Tabela813[[#This Row],[T]],".",Tabela813[[#This Row],[D4]]),"")</f>
        <v>7.1.1.9.99.0.2.00</v>
      </c>
      <c r="L1884" s="27" t="s">
        <v>2402</v>
      </c>
      <c r="M1884" s="21" t="str">
        <f t="shared" si="29"/>
        <v>A</v>
      </c>
      <c r="N1884" s="21">
        <f>IF(VALUE(Tabela813[[#This Row],[RED]]) &gt; 0,1,0) + IF(VALUE(J1884)&gt;0,8,IF(VALUE(I1884)&gt;0,7,IF(VALUE(H1884)&gt;0,6,IF(VALUE(G1884)&gt;0,5,IF(VALUE(F1884)&gt;0,4,IF(VALUE(E1884)&gt;0,3,IF(VALUE(D1884)&gt;0,2,1)))))))</f>
        <v>7</v>
      </c>
      <c r="O1884" s="26" t="s">
        <v>51</v>
      </c>
      <c r="P1884" s="1" t="s">
        <v>78</v>
      </c>
      <c r="Q1884" s="1"/>
      <c r="R1884" s="21"/>
      <c r="S1884" s="7" t="str">
        <f>Tabela813[[#This Row],[NR]]&amp;" - "&amp;Tabela813[[#This Row],[Especificação]]</f>
        <v>7.1.1.9.99.0.2.00 - Outros Impostos - Multas e Juros de Mora - Intra OFSS</v>
      </c>
      <c r="T1884" s="7" t="str">
        <f>Tabela813[[#This Row],[NR]]&amp;" - "&amp;Tabela813[[#This Row],[Especificação]]</f>
        <v>7.1.1.9.99.0.2.00 - Outros Impostos - Multas e Juros de Mora - Intra OFSS</v>
      </c>
      <c r="U1884" s="7" t="str">
        <f>Tabela813[[#This Row],[NR]]&amp; " - "&amp;Tabela813[[#This Row],[Especificação]]</f>
        <v>7.1.1.9.99.0.2.00 - Outros Impostos - Multas e Juros de Mora - Intra OFSS</v>
      </c>
    </row>
    <row r="1885" spans="1:21" x14ac:dyDescent="0.25">
      <c r="A1885" s="84"/>
      <c r="B1885" s="73"/>
      <c r="C1885" s="26" t="s">
        <v>1565</v>
      </c>
      <c r="D1885" s="26" t="s">
        <v>1558</v>
      </c>
      <c r="E1885" s="26" t="s">
        <v>1558</v>
      </c>
      <c r="F1885" s="26" t="s">
        <v>1570</v>
      </c>
      <c r="G1885" s="26" t="s">
        <v>1574</v>
      </c>
      <c r="H1885" s="26" t="s">
        <v>1561</v>
      </c>
      <c r="I1885" s="26" t="s">
        <v>1559</v>
      </c>
      <c r="J1885" s="26" t="s">
        <v>1564</v>
      </c>
      <c r="K1885" s="21" t="str">
        <f>IF(Tabela813[[#This Row],[C]]&lt;&gt;"",IF(Tabela813[[#This Row],[RED]]&lt;&gt;"",(Tabela813[[#This Row],[RED]] &amp; "."),"") &amp; CONCATENATE(Tabela813[[#This Row],[C]],".",Tabela813[[#This Row],[O]],".",Tabela813[[#This Row],[E]],".",Tabela813[[#This Row],[D1]],".",Tabela813[[#This Row],[D2]],".",Tabela813[[#This Row],[D3]],".",Tabela813[[#This Row],[T]],".",Tabela813[[#This Row],[D4]]),"")</f>
        <v>7.1.1.9.99.0.3.00</v>
      </c>
      <c r="L1885" s="27" t="s">
        <v>2403</v>
      </c>
      <c r="M1885" s="21" t="str">
        <f t="shared" si="29"/>
        <v>A</v>
      </c>
      <c r="N1885" s="21">
        <f>IF(VALUE(Tabela813[[#This Row],[RED]]) &gt; 0,1,0) + IF(VALUE(J1885)&gt;0,8,IF(VALUE(I1885)&gt;0,7,IF(VALUE(H1885)&gt;0,6,IF(VALUE(G1885)&gt;0,5,IF(VALUE(F1885)&gt;0,4,IF(VALUE(E1885)&gt;0,3,IF(VALUE(D1885)&gt;0,2,1)))))))</f>
        <v>7</v>
      </c>
      <c r="O1885" s="26" t="s">
        <v>51</v>
      </c>
      <c r="P1885" s="1" t="s">
        <v>78</v>
      </c>
      <c r="Q1885" s="1"/>
      <c r="R1885" s="21"/>
      <c r="S1885" s="7" t="str">
        <f>Tabela813[[#This Row],[NR]]&amp;" - "&amp;Tabela813[[#This Row],[Especificação]]</f>
        <v>7.1.1.9.99.0.3.00 - Outros Impostos - Dívida Ativa - Intra OFSS</v>
      </c>
      <c r="T1885" s="7" t="str">
        <f>Tabela813[[#This Row],[NR]]&amp;" - "&amp;Tabela813[[#This Row],[Especificação]]</f>
        <v>7.1.1.9.99.0.3.00 - Outros Impostos - Dívida Ativa - Intra OFSS</v>
      </c>
      <c r="U1885" s="7" t="str">
        <f>Tabela813[[#This Row],[NR]]&amp; " - "&amp;Tabela813[[#This Row],[Especificação]]</f>
        <v>7.1.1.9.99.0.3.00 - Outros Impostos - Dívida Ativa - Intra OFSS</v>
      </c>
    </row>
    <row r="1886" spans="1:21" ht="30" x14ac:dyDescent="0.25">
      <c r="A1886" s="84"/>
      <c r="B1886" s="73"/>
      <c r="C1886" s="26" t="s">
        <v>1565</v>
      </c>
      <c r="D1886" s="26" t="s">
        <v>1558</v>
      </c>
      <c r="E1886" s="26" t="s">
        <v>1558</v>
      </c>
      <c r="F1886" s="26" t="s">
        <v>1570</v>
      </c>
      <c r="G1886" s="26" t="s">
        <v>1574</v>
      </c>
      <c r="H1886" s="26" t="s">
        <v>1561</v>
      </c>
      <c r="I1886" s="26" t="s">
        <v>1568</v>
      </c>
      <c r="J1886" s="26" t="s">
        <v>1564</v>
      </c>
      <c r="K1886" s="21" t="str">
        <f>IF(Tabela813[[#This Row],[C]]&lt;&gt;"",IF(Tabela813[[#This Row],[RED]]&lt;&gt;"",(Tabela813[[#This Row],[RED]] &amp; "."),"") &amp; CONCATENATE(Tabela813[[#This Row],[C]],".",Tabela813[[#This Row],[O]],".",Tabela813[[#This Row],[E]],".",Tabela813[[#This Row],[D1]],".",Tabela813[[#This Row],[D2]],".",Tabela813[[#This Row],[D3]],".",Tabela813[[#This Row],[T]],".",Tabela813[[#This Row],[D4]]),"")</f>
        <v>7.1.1.9.99.0.4.00</v>
      </c>
      <c r="L1886" s="27" t="s">
        <v>2404</v>
      </c>
      <c r="M1886" s="21" t="str">
        <f t="shared" si="29"/>
        <v>A</v>
      </c>
      <c r="N1886" s="21">
        <f>IF(VALUE(Tabela813[[#This Row],[RED]]) &gt; 0,1,0) + IF(VALUE(J1886)&gt;0,8,IF(VALUE(I1886)&gt;0,7,IF(VALUE(H1886)&gt;0,6,IF(VALUE(G1886)&gt;0,5,IF(VALUE(F1886)&gt;0,4,IF(VALUE(E1886)&gt;0,3,IF(VALUE(D1886)&gt;0,2,1)))))))</f>
        <v>7</v>
      </c>
      <c r="O1886" s="26" t="s">
        <v>51</v>
      </c>
      <c r="P1886" s="1" t="s">
        <v>78</v>
      </c>
      <c r="Q1886" s="1"/>
      <c r="R1886" s="21"/>
      <c r="S1886" s="7" t="str">
        <f>Tabela813[[#This Row],[NR]]&amp;" - "&amp;Tabela813[[#This Row],[Especificação]]</f>
        <v>7.1.1.9.99.0.4.00 - Outros Impostos - Dívida Ativa - Multas e Juros de Mora da Dívida Ativa - Intra OFSS</v>
      </c>
      <c r="T1886" s="7" t="str">
        <f>Tabela813[[#This Row],[NR]]&amp;" - "&amp;Tabela813[[#This Row],[Especificação]]</f>
        <v>7.1.1.9.99.0.4.00 - Outros Impostos - Dívida Ativa - Multas e Juros de Mora da Dívida Ativa - Intra OFSS</v>
      </c>
      <c r="U1886" s="7" t="str">
        <f>Tabela813[[#This Row],[NR]]&amp; " - "&amp;Tabela813[[#This Row],[Especificação]]</f>
        <v>7.1.1.9.99.0.4.00 - Outros Impostos - Dívida Ativa - Multas e Juros de Mora da Dívida Ativa - Intra OFSS</v>
      </c>
    </row>
    <row r="1887" spans="1:21" x14ac:dyDescent="0.25">
      <c r="A1887" s="84"/>
      <c r="B1887" s="73"/>
      <c r="C1887" s="26" t="s">
        <v>1565</v>
      </c>
      <c r="D1887" s="26" t="s">
        <v>1558</v>
      </c>
      <c r="E1887" s="26" t="s">
        <v>1558</v>
      </c>
      <c r="F1887" s="26" t="s">
        <v>1570</v>
      </c>
      <c r="G1887" s="26" t="s">
        <v>1574</v>
      </c>
      <c r="H1887" s="26" t="s">
        <v>1561</v>
      </c>
      <c r="I1887" s="26" t="s">
        <v>1569</v>
      </c>
      <c r="J1887" s="26" t="s">
        <v>1564</v>
      </c>
      <c r="K1887" s="21" t="str">
        <f>IF(Tabela813[[#This Row],[C]]&lt;&gt;"",IF(Tabela813[[#This Row],[RED]]&lt;&gt;"",(Tabela813[[#This Row],[RED]] &amp; "."),"") &amp; CONCATENATE(Tabela813[[#This Row],[C]],".",Tabela813[[#This Row],[O]],".",Tabela813[[#This Row],[E]],".",Tabela813[[#This Row],[D1]],".",Tabela813[[#This Row],[D2]],".",Tabela813[[#This Row],[D3]],".",Tabela813[[#This Row],[T]],".",Tabela813[[#This Row],[D4]]),"")</f>
        <v>7.1.1.9.99.0.5.00</v>
      </c>
      <c r="L1887" s="27" t="s">
        <v>2405</v>
      </c>
      <c r="M1887" s="21" t="str">
        <f t="shared" si="29"/>
        <v>A</v>
      </c>
      <c r="N1887" s="21">
        <f>IF(VALUE(Tabela813[[#This Row],[RED]]) &gt; 0,1,0) + IF(VALUE(J1887)&gt;0,8,IF(VALUE(I1887)&gt;0,7,IF(VALUE(H1887)&gt;0,6,IF(VALUE(G1887)&gt;0,5,IF(VALUE(F1887)&gt;0,4,IF(VALUE(E1887)&gt;0,3,IF(VALUE(D1887)&gt;0,2,1)))))))</f>
        <v>7</v>
      </c>
      <c r="O1887" s="26" t="s">
        <v>51</v>
      </c>
      <c r="P1887" s="1" t="s">
        <v>78</v>
      </c>
      <c r="Q1887" s="1"/>
      <c r="R1887" s="21"/>
      <c r="S1887" s="7" t="str">
        <f>Tabela813[[#This Row],[NR]]&amp;" - "&amp;Tabela813[[#This Row],[Especificação]]</f>
        <v>7.1.1.9.99.0.5.00 - Outros Impostos - Multas - Intra OFSS</v>
      </c>
      <c r="T1887" s="7" t="str">
        <f>Tabela813[[#This Row],[NR]]&amp;" - "&amp;Tabela813[[#This Row],[Especificação]]</f>
        <v>7.1.1.9.99.0.5.00 - Outros Impostos - Multas - Intra OFSS</v>
      </c>
      <c r="U1887" s="7" t="str">
        <f>Tabela813[[#This Row],[NR]]&amp; " - "&amp;Tabela813[[#This Row],[Especificação]]</f>
        <v>7.1.1.9.99.0.5.00 - Outros Impostos - Multas - Intra OFSS</v>
      </c>
    </row>
    <row r="1888" spans="1:21" x14ac:dyDescent="0.25">
      <c r="A1888" s="84"/>
      <c r="B1888" s="73"/>
      <c r="C1888" s="26" t="s">
        <v>1565</v>
      </c>
      <c r="D1888" s="26" t="s">
        <v>1558</v>
      </c>
      <c r="E1888" s="26" t="s">
        <v>1558</v>
      </c>
      <c r="F1888" s="26" t="s">
        <v>1570</v>
      </c>
      <c r="G1888" s="26" t="s">
        <v>1574</v>
      </c>
      <c r="H1888" s="26" t="s">
        <v>1561</v>
      </c>
      <c r="I1888" s="26" t="s">
        <v>1563</v>
      </c>
      <c r="J1888" s="26" t="s">
        <v>1564</v>
      </c>
      <c r="K1888" s="21" t="str">
        <f>IF(Tabela813[[#This Row],[C]]&lt;&gt;"",IF(Tabela813[[#This Row],[RED]]&lt;&gt;"",(Tabela813[[#This Row],[RED]] &amp; "."),"") &amp; CONCATENATE(Tabela813[[#This Row],[C]],".",Tabela813[[#This Row],[O]],".",Tabela813[[#This Row],[E]],".",Tabela813[[#This Row],[D1]],".",Tabela813[[#This Row],[D2]],".",Tabela813[[#This Row],[D3]],".",Tabela813[[#This Row],[T]],".",Tabela813[[#This Row],[D4]]),"")</f>
        <v>7.1.1.9.99.0.6.00</v>
      </c>
      <c r="L1888" s="27" t="s">
        <v>2406</v>
      </c>
      <c r="M1888" s="21" t="str">
        <f t="shared" si="29"/>
        <v>A</v>
      </c>
      <c r="N1888" s="21">
        <f>IF(VALUE(Tabela813[[#This Row],[RED]]) &gt; 0,1,0) + IF(VALUE(J1888)&gt;0,8,IF(VALUE(I1888)&gt;0,7,IF(VALUE(H1888)&gt;0,6,IF(VALUE(G1888)&gt;0,5,IF(VALUE(F1888)&gt;0,4,IF(VALUE(E1888)&gt;0,3,IF(VALUE(D1888)&gt;0,2,1)))))))</f>
        <v>7</v>
      </c>
      <c r="O1888" s="26" t="s">
        <v>51</v>
      </c>
      <c r="P1888" s="1" t="s">
        <v>78</v>
      </c>
      <c r="Q1888" s="1"/>
      <c r="R1888" s="21"/>
      <c r="S1888" s="7" t="str">
        <f>Tabela813[[#This Row],[NR]]&amp;" - "&amp;Tabela813[[#This Row],[Especificação]]</f>
        <v>7.1.1.9.99.0.6.00 - Outros Impostos - Juros de Mora - Intra OFSS</v>
      </c>
      <c r="T1888" s="7" t="str">
        <f>Tabela813[[#This Row],[NR]]&amp;" - "&amp;Tabela813[[#This Row],[Especificação]]</f>
        <v>7.1.1.9.99.0.6.00 - Outros Impostos - Juros de Mora - Intra OFSS</v>
      </c>
      <c r="U1888" s="7" t="str">
        <f>Tabela813[[#This Row],[NR]]&amp; " - "&amp;Tabela813[[#This Row],[Especificação]]</f>
        <v>7.1.1.9.99.0.6.00 - Outros Impostos - Juros de Mora - Intra OFSS</v>
      </c>
    </row>
    <row r="1889" spans="1:21" x14ac:dyDescent="0.25">
      <c r="A1889" s="84"/>
      <c r="B1889" s="73"/>
      <c r="C1889" s="26" t="s">
        <v>1565</v>
      </c>
      <c r="D1889" s="26" t="s">
        <v>1558</v>
      </c>
      <c r="E1889" s="26" t="s">
        <v>1558</v>
      </c>
      <c r="F1889" s="26" t="s">
        <v>1570</v>
      </c>
      <c r="G1889" s="26" t="s">
        <v>1574</v>
      </c>
      <c r="H1889" s="26" t="s">
        <v>1561</v>
      </c>
      <c r="I1889" s="26" t="s">
        <v>1565</v>
      </c>
      <c r="J1889" s="26" t="s">
        <v>1564</v>
      </c>
      <c r="K1889" s="21" t="str">
        <f>IF(Tabela813[[#This Row],[C]]&lt;&gt;"",IF(Tabela813[[#This Row],[RED]]&lt;&gt;"",(Tabela813[[#This Row],[RED]] &amp; "."),"") &amp; CONCATENATE(Tabela813[[#This Row],[C]],".",Tabela813[[#This Row],[O]],".",Tabela813[[#This Row],[E]],".",Tabela813[[#This Row],[D1]],".",Tabela813[[#This Row],[D2]],".",Tabela813[[#This Row],[D3]],".",Tabela813[[#This Row],[T]],".",Tabela813[[#This Row],[D4]]),"")</f>
        <v>7.1.1.9.99.0.7.00</v>
      </c>
      <c r="L1889" s="27" t="s">
        <v>2407</v>
      </c>
      <c r="M1889" s="21" t="str">
        <f t="shared" si="29"/>
        <v>A</v>
      </c>
      <c r="N1889" s="21">
        <f>IF(VALUE(Tabela813[[#This Row],[RED]]) &gt; 0,1,0) + IF(VALUE(J1889)&gt;0,8,IF(VALUE(I1889)&gt;0,7,IF(VALUE(H1889)&gt;0,6,IF(VALUE(G1889)&gt;0,5,IF(VALUE(F1889)&gt;0,4,IF(VALUE(E1889)&gt;0,3,IF(VALUE(D1889)&gt;0,2,1)))))))</f>
        <v>7</v>
      </c>
      <c r="O1889" s="26" t="s">
        <v>51</v>
      </c>
      <c r="P1889" s="1" t="s">
        <v>78</v>
      </c>
      <c r="Q1889" s="1"/>
      <c r="R1889" s="21"/>
      <c r="S1889" s="7" t="str">
        <f>Tabela813[[#This Row],[NR]]&amp;" - "&amp;Tabela813[[#This Row],[Especificação]]</f>
        <v>7.1.1.9.99.0.7.00 - Outros Impostos - Dívida Ativa - Multas da Dívida Ativa - Intra OFSS</v>
      </c>
      <c r="T1889" s="7" t="str">
        <f>Tabela813[[#This Row],[NR]]&amp;" - "&amp;Tabela813[[#This Row],[Especificação]]</f>
        <v>7.1.1.9.99.0.7.00 - Outros Impostos - Dívida Ativa - Multas da Dívida Ativa - Intra OFSS</v>
      </c>
      <c r="U1889" s="7" t="str">
        <f>Tabela813[[#This Row],[NR]]&amp; " - "&amp;Tabela813[[#This Row],[Especificação]]</f>
        <v>7.1.1.9.99.0.7.00 - Outros Impostos - Dívida Ativa - Multas da Dívida Ativa - Intra OFSS</v>
      </c>
    </row>
    <row r="1890" spans="1:21" x14ac:dyDescent="0.25">
      <c r="A1890" s="84"/>
      <c r="B1890" s="73"/>
      <c r="C1890" s="26" t="s">
        <v>1565</v>
      </c>
      <c r="D1890" s="26" t="s">
        <v>1558</v>
      </c>
      <c r="E1890" s="26" t="s">
        <v>1558</v>
      </c>
      <c r="F1890" s="26" t="s">
        <v>1570</v>
      </c>
      <c r="G1890" s="26" t="s">
        <v>1574</v>
      </c>
      <c r="H1890" s="26" t="s">
        <v>1561</v>
      </c>
      <c r="I1890" s="26" t="s">
        <v>1566</v>
      </c>
      <c r="J1890" s="26" t="s">
        <v>1564</v>
      </c>
      <c r="K1890" s="21" t="str">
        <f>IF(Tabela813[[#This Row],[C]]&lt;&gt;"",IF(Tabela813[[#This Row],[RED]]&lt;&gt;"",(Tabela813[[#This Row],[RED]] &amp; "."),"") &amp; CONCATENATE(Tabela813[[#This Row],[C]],".",Tabela813[[#This Row],[O]],".",Tabela813[[#This Row],[E]],".",Tabela813[[#This Row],[D1]],".",Tabela813[[#This Row],[D2]],".",Tabela813[[#This Row],[D3]],".",Tabela813[[#This Row],[T]],".",Tabela813[[#This Row],[D4]]),"")</f>
        <v>7.1.1.9.99.0.8.00</v>
      </c>
      <c r="L1890" s="27" t="s">
        <v>2408</v>
      </c>
      <c r="M1890" s="21" t="str">
        <f t="shared" si="29"/>
        <v>A</v>
      </c>
      <c r="N1890" s="21">
        <f>IF(VALUE(Tabela813[[#This Row],[RED]]) &gt; 0,1,0) + IF(VALUE(J1890)&gt;0,8,IF(VALUE(I1890)&gt;0,7,IF(VALUE(H1890)&gt;0,6,IF(VALUE(G1890)&gt;0,5,IF(VALUE(F1890)&gt;0,4,IF(VALUE(E1890)&gt;0,3,IF(VALUE(D1890)&gt;0,2,1)))))))</f>
        <v>7</v>
      </c>
      <c r="O1890" s="26" t="s">
        <v>51</v>
      </c>
      <c r="P1890" s="1" t="s">
        <v>78</v>
      </c>
      <c r="Q1890" s="1"/>
      <c r="R1890" s="21"/>
      <c r="S1890" s="7" t="str">
        <f>Tabela813[[#This Row],[NR]]&amp;" - "&amp;Tabela813[[#This Row],[Especificação]]</f>
        <v>7.1.1.9.99.0.8.00 - Outros Impostos - Juros de Mora da Dívida Ativa - Intra OFSS</v>
      </c>
      <c r="T1890" s="7" t="str">
        <f>Tabela813[[#This Row],[NR]]&amp;" - "&amp;Tabela813[[#This Row],[Especificação]]</f>
        <v>7.1.1.9.99.0.8.00 - Outros Impostos - Juros de Mora da Dívida Ativa - Intra OFSS</v>
      </c>
      <c r="U1890" s="7" t="str">
        <f>Tabela813[[#This Row],[NR]]&amp; " - "&amp;Tabela813[[#This Row],[Especificação]]</f>
        <v>7.1.1.9.99.0.8.00 - Outros Impostos - Juros de Mora da Dívida Ativa - Intra OFSS</v>
      </c>
    </row>
    <row r="1891" spans="1:21" ht="45" x14ac:dyDescent="0.25">
      <c r="A1891" s="84"/>
      <c r="B1891" s="73"/>
      <c r="C1891" s="26" t="s">
        <v>1565</v>
      </c>
      <c r="D1891" s="26" t="s">
        <v>1558</v>
      </c>
      <c r="E1891" s="26" t="s">
        <v>1567</v>
      </c>
      <c r="F1891" s="26" t="s">
        <v>1561</v>
      </c>
      <c r="G1891" s="26" t="s">
        <v>1564</v>
      </c>
      <c r="H1891" s="26" t="s">
        <v>1561</v>
      </c>
      <c r="I1891" s="26" t="s">
        <v>1561</v>
      </c>
      <c r="J1891" s="26" t="s">
        <v>1564</v>
      </c>
      <c r="K1891" s="21" t="str">
        <f>IF(Tabela813[[#This Row],[C]]&lt;&gt;"",IF(Tabela813[[#This Row],[RED]]&lt;&gt;"",(Tabela813[[#This Row],[RED]] &amp; "."),"") &amp; CONCATENATE(Tabela813[[#This Row],[C]],".",Tabela813[[#This Row],[O]],".",Tabela813[[#This Row],[E]],".",Tabela813[[#This Row],[D1]],".",Tabela813[[#This Row],[D2]],".",Tabela813[[#This Row],[D3]],".",Tabela813[[#This Row],[T]],".",Tabela813[[#This Row],[D4]]),"")</f>
        <v>7.1.2.0.00.0.0.00</v>
      </c>
      <c r="L1891" s="27" t="s">
        <v>2409</v>
      </c>
      <c r="M1891" s="21" t="str">
        <f t="shared" si="29"/>
        <v>S</v>
      </c>
      <c r="N1891" s="21">
        <f>IF(VALUE(Tabela813[[#This Row],[RED]]) &gt; 0,1,0) + IF(VALUE(J1891)&gt;0,8,IF(VALUE(I1891)&gt;0,7,IF(VALUE(H1891)&gt;0,6,IF(VALUE(G1891)&gt;0,5,IF(VALUE(F1891)&gt;0,4,IF(VALUE(E1891)&gt;0,3,IF(VALUE(D1891)&gt;0,2,1)))))))</f>
        <v>3</v>
      </c>
      <c r="O1891" s="26" t="s">
        <v>45</v>
      </c>
      <c r="P1891" s="1" t="s">
        <v>81</v>
      </c>
      <c r="Q1891" s="1"/>
      <c r="R1891" s="21"/>
      <c r="S1891" s="7" t="str">
        <f>Tabela813[[#This Row],[NR]]&amp;" - "&amp;Tabela813[[#This Row],[Especificação]]</f>
        <v>7.1.2.0.00.0.0.00 - Taxas - Intra OFSS</v>
      </c>
      <c r="T1891" s="7" t="str">
        <f>Tabela813[[#This Row],[NR]]&amp;" - "&amp;Tabela813[[#This Row],[Especificação]]</f>
        <v>7.1.2.0.00.0.0.00 - Taxas - Intra OFSS</v>
      </c>
      <c r="U1891" s="7" t="str">
        <f>Tabela813[[#This Row],[NR]]&amp; " - "&amp;Tabela813[[#This Row],[Especificação]]</f>
        <v>7.1.2.0.00.0.0.00 - Taxas - Intra OFSS</v>
      </c>
    </row>
    <row r="1892" spans="1:21" x14ac:dyDescent="0.25">
      <c r="A1892" s="84"/>
      <c r="B1892" s="73"/>
      <c r="C1892" s="26" t="s">
        <v>1565</v>
      </c>
      <c r="D1892" s="26" t="s">
        <v>1558</v>
      </c>
      <c r="E1892" s="26" t="s">
        <v>1567</v>
      </c>
      <c r="F1892" s="26" t="s">
        <v>1558</v>
      </c>
      <c r="G1892" s="26" t="s">
        <v>1564</v>
      </c>
      <c r="H1892" s="26" t="s">
        <v>1561</v>
      </c>
      <c r="I1892" s="26" t="s">
        <v>1561</v>
      </c>
      <c r="J1892" s="26" t="s">
        <v>1564</v>
      </c>
      <c r="K1892" s="21" t="str">
        <f>IF(Tabela813[[#This Row],[C]]&lt;&gt;"",IF(Tabela813[[#This Row],[RED]]&lt;&gt;"",(Tabela813[[#This Row],[RED]] &amp; "."),"") &amp; CONCATENATE(Tabela813[[#This Row],[C]],".",Tabela813[[#This Row],[O]],".",Tabela813[[#This Row],[E]],".",Tabela813[[#This Row],[D1]],".",Tabela813[[#This Row],[D2]],".",Tabela813[[#This Row],[D3]],".",Tabela813[[#This Row],[T]],".",Tabela813[[#This Row],[D4]]),"")</f>
        <v>7.1.2.1.00.0.0.00</v>
      </c>
      <c r="L1892" s="27" t="s">
        <v>4001</v>
      </c>
      <c r="M1892" s="21" t="str">
        <f t="shared" si="29"/>
        <v>S</v>
      </c>
      <c r="N1892" s="21">
        <f>IF(VALUE(Tabela813[[#This Row],[RED]]) &gt; 0,1,0) + IF(VALUE(J1892)&gt;0,8,IF(VALUE(I1892)&gt;0,7,IF(VALUE(H1892)&gt;0,6,IF(VALUE(G1892)&gt;0,5,IF(VALUE(F1892)&gt;0,4,IF(VALUE(E1892)&gt;0,3,IF(VALUE(D1892)&gt;0,2,1)))))))</f>
        <v>4</v>
      </c>
      <c r="O1892" s="26" t="s">
        <v>45</v>
      </c>
      <c r="P1892" s="1" t="s">
        <v>82</v>
      </c>
      <c r="Q1892" s="1"/>
      <c r="R1892" s="21"/>
      <c r="S1892" s="7" t="str">
        <f>Tabela813[[#This Row],[NR]]&amp;" - "&amp;Tabela813[[#This Row],[Especificação]]</f>
        <v>7.1.2.1.00.0.0.00 - Taxas Pelo Exercício do Poder de Polícia - Intra OFSS</v>
      </c>
      <c r="T1892" s="7" t="str">
        <f>Tabela813[[#This Row],[NR]]&amp;" - "&amp;Tabela813[[#This Row],[Especificação]]</f>
        <v>7.1.2.1.00.0.0.00 - Taxas Pelo Exercício do Poder de Polícia - Intra OFSS</v>
      </c>
      <c r="U1892" s="7" t="str">
        <f>Tabela813[[#This Row],[NR]]&amp; " - "&amp;Tabela813[[#This Row],[Especificação]]</f>
        <v>7.1.2.1.00.0.0.00 - Taxas Pelo Exercício do Poder de Polícia - Intra OFSS</v>
      </c>
    </row>
    <row r="1893" spans="1:21" x14ac:dyDescent="0.25">
      <c r="A1893" s="84"/>
      <c r="B1893" s="73"/>
      <c r="C1893" s="26" t="s">
        <v>1565</v>
      </c>
      <c r="D1893" s="26" t="s">
        <v>1558</v>
      </c>
      <c r="E1893" s="26" t="s">
        <v>1567</v>
      </c>
      <c r="F1893" s="26" t="s">
        <v>1558</v>
      </c>
      <c r="G1893" s="26" t="s">
        <v>1560</v>
      </c>
      <c r="H1893" s="26" t="s">
        <v>1561</v>
      </c>
      <c r="I1893" s="26" t="s">
        <v>1561</v>
      </c>
      <c r="J1893" s="26" t="s">
        <v>1564</v>
      </c>
      <c r="K1893" s="21" t="str">
        <f>IF(Tabela813[[#This Row],[C]]&lt;&gt;"",IF(Tabela813[[#This Row],[RED]]&lt;&gt;"",(Tabela813[[#This Row],[RED]] &amp; "."),"") &amp; CONCATENATE(Tabela813[[#This Row],[C]],".",Tabela813[[#This Row],[O]],".",Tabela813[[#This Row],[E]],".",Tabela813[[#This Row],[D1]],".",Tabela813[[#This Row],[D2]],".",Tabela813[[#This Row],[D3]],".",Tabela813[[#This Row],[T]],".",Tabela813[[#This Row],[D4]]),"")</f>
        <v>7.1.2.1.01.0.0.00</v>
      </c>
      <c r="L1893" s="27" t="s">
        <v>2410</v>
      </c>
      <c r="M1893" s="21" t="str">
        <f t="shared" si="29"/>
        <v>S</v>
      </c>
      <c r="N1893" s="21">
        <f>IF(VALUE(Tabela813[[#This Row],[RED]]) &gt; 0,1,0) + IF(VALUE(J1893)&gt;0,8,IF(VALUE(I1893)&gt;0,7,IF(VALUE(H1893)&gt;0,6,IF(VALUE(G1893)&gt;0,5,IF(VALUE(F1893)&gt;0,4,IF(VALUE(E1893)&gt;0,3,IF(VALUE(D1893)&gt;0,2,1)))))))</f>
        <v>5</v>
      </c>
      <c r="O1893" s="26" t="s">
        <v>51</v>
      </c>
      <c r="P1893" s="1" t="s">
        <v>84</v>
      </c>
      <c r="Q1893" s="1"/>
      <c r="R1893" s="21"/>
      <c r="S1893" s="7" t="str">
        <f>Tabela813[[#This Row],[NR]]&amp;" - "&amp;Tabela813[[#This Row],[Especificação]]</f>
        <v>7.1.2.1.01.0.0.00 - Taxas de Inspeção, Controle e Fiscalização - Intra OFSS</v>
      </c>
      <c r="T1893" s="7" t="str">
        <f>Tabela813[[#This Row],[NR]]&amp;" - "&amp;Tabela813[[#This Row],[Especificação]]</f>
        <v>7.1.2.1.01.0.0.00 - Taxas de Inspeção, Controle e Fiscalização - Intra OFSS</v>
      </c>
      <c r="U1893" s="7" t="str">
        <f>Tabela813[[#This Row],[NR]]&amp; " - "&amp;Tabela813[[#This Row],[Especificação]]</f>
        <v>7.1.2.1.01.0.0.00 - Taxas de Inspeção, Controle e Fiscalização - Intra OFSS</v>
      </c>
    </row>
    <row r="1894" spans="1:21" x14ac:dyDescent="0.25">
      <c r="A1894" s="84"/>
      <c r="B1894" s="73"/>
      <c r="C1894" s="26" t="s">
        <v>1565</v>
      </c>
      <c r="D1894" s="26" t="s">
        <v>1558</v>
      </c>
      <c r="E1894" s="26" t="s">
        <v>1567</v>
      </c>
      <c r="F1894" s="26" t="s">
        <v>1558</v>
      </c>
      <c r="G1894" s="26" t="s">
        <v>1560</v>
      </c>
      <c r="H1894" s="26" t="s">
        <v>1561</v>
      </c>
      <c r="I1894" s="26" t="s">
        <v>1558</v>
      </c>
      <c r="J1894" s="26" t="s">
        <v>1564</v>
      </c>
      <c r="K1894" s="21" t="str">
        <f>IF(Tabela813[[#This Row],[C]]&lt;&gt;"",IF(Tabela813[[#This Row],[RED]]&lt;&gt;"",(Tabela813[[#This Row],[RED]] &amp; "."),"") &amp; CONCATENATE(Tabela813[[#This Row],[C]],".",Tabela813[[#This Row],[O]],".",Tabela813[[#This Row],[E]],".",Tabela813[[#This Row],[D1]],".",Tabela813[[#This Row],[D2]],".",Tabela813[[#This Row],[D3]],".",Tabela813[[#This Row],[T]],".",Tabela813[[#This Row],[D4]]),"")</f>
        <v>7.1.2.1.01.0.1.00</v>
      </c>
      <c r="L1894" s="27" t="s">
        <v>2411</v>
      </c>
      <c r="M1894" s="21" t="str">
        <f t="shared" si="29"/>
        <v>A</v>
      </c>
      <c r="N1894" s="21">
        <f>IF(VALUE(Tabela813[[#This Row],[RED]]) &gt; 0,1,0) + IF(VALUE(J1894)&gt;0,8,IF(VALUE(I1894)&gt;0,7,IF(VALUE(H1894)&gt;0,6,IF(VALUE(G1894)&gt;0,5,IF(VALUE(F1894)&gt;0,4,IF(VALUE(E1894)&gt;0,3,IF(VALUE(D1894)&gt;0,2,1)))))))</f>
        <v>7</v>
      </c>
      <c r="O1894" s="26" t="s">
        <v>51</v>
      </c>
      <c r="P1894" s="1" t="s">
        <v>84</v>
      </c>
      <c r="Q1894" s="1"/>
      <c r="R1894" s="21"/>
      <c r="S1894" s="7" t="str">
        <f>Tabela813[[#This Row],[NR]]&amp;" - "&amp;Tabela813[[#This Row],[Especificação]]</f>
        <v>7.1.2.1.01.0.1.00 - Taxas de Inspeção, Controle e Fiscalização - Principal - Intra OFSS</v>
      </c>
      <c r="T1894" s="7" t="str">
        <f>Tabela813[[#This Row],[NR]]&amp;" - "&amp;Tabela813[[#This Row],[Especificação]]</f>
        <v>7.1.2.1.01.0.1.00 - Taxas de Inspeção, Controle e Fiscalização - Principal - Intra OFSS</v>
      </c>
      <c r="U1894" s="7" t="str">
        <f>Tabela813[[#This Row],[NR]]&amp; " - "&amp;Tabela813[[#This Row],[Especificação]]</f>
        <v>7.1.2.1.01.0.1.00 - Taxas de Inspeção, Controle e Fiscalização - Principal - Intra OFSS</v>
      </c>
    </row>
    <row r="1895" spans="1:21" ht="30" x14ac:dyDescent="0.25">
      <c r="A1895" s="84"/>
      <c r="B1895" s="73"/>
      <c r="C1895" s="26" t="s">
        <v>1565</v>
      </c>
      <c r="D1895" s="26" t="s">
        <v>1558</v>
      </c>
      <c r="E1895" s="26" t="s">
        <v>1567</v>
      </c>
      <c r="F1895" s="26" t="s">
        <v>1558</v>
      </c>
      <c r="G1895" s="26" t="s">
        <v>1560</v>
      </c>
      <c r="H1895" s="26" t="s">
        <v>1561</v>
      </c>
      <c r="I1895" s="26" t="s">
        <v>1567</v>
      </c>
      <c r="J1895" s="26" t="s">
        <v>1564</v>
      </c>
      <c r="K1895" s="21" t="str">
        <f>IF(Tabela813[[#This Row],[C]]&lt;&gt;"",IF(Tabela813[[#This Row],[RED]]&lt;&gt;"",(Tabela813[[#This Row],[RED]] &amp; "."),"") &amp; CONCATENATE(Tabela813[[#This Row],[C]],".",Tabela813[[#This Row],[O]],".",Tabela813[[#This Row],[E]],".",Tabela813[[#This Row],[D1]],".",Tabela813[[#This Row],[D2]],".",Tabela813[[#This Row],[D3]],".",Tabela813[[#This Row],[T]],".",Tabela813[[#This Row],[D4]]),"")</f>
        <v>7.1.2.1.01.0.2.00</v>
      </c>
      <c r="L1895" s="27" t="s">
        <v>2412</v>
      </c>
      <c r="M1895" s="21" t="str">
        <f t="shared" si="29"/>
        <v>A</v>
      </c>
      <c r="N1895" s="21">
        <f>IF(VALUE(Tabela813[[#This Row],[RED]]) &gt; 0,1,0) + IF(VALUE(J1895)&gt;0,8,IF(VALUE(I1895)&gt;0,7,IF(VALUE(H1895)&gt;0,6,IF(VALUE(G1895)&gt;0,5,IF(VALUE(F1895)&gt;0,4,IF(VALUE(E1895)&gt;0,3,IF(VALUE(D1895)&gt;0,2,1)))))))</f>
        <v>7</v>
      </c>
      <c r="O1895" s="26" t="s">
        <v>51</v>
      </c>
      <c r="P1895" s="1" t="s">
        <v>84</v>
      </c>
      <c r="Q1895" s="1"/>
      <c r="R1895" s="21"/>
      <c r="S1895" s="7" t="str">
        <f>Tabela813[[#This Row],[NR]]&amp;" - "&amp;Tabela813[[#This Row],[Especificação]]</f>
        <v>7.1.2.1.01.0.2.00 - Taxas de Inspeção, Controle e Fiscalização - Multas e Juros de Mora - Intra OFSS</v>
      </c>
      <c r="T1895" s="7" t="str">
        <f>Tabela813[[#This Row],[NR]]&amp;" - "&amp;Tabela813[[#This Row],[Especificação]]</f>
        <v>7.1.2.1.01.0.2.00 - Taxas de Inspeção, Controle e Fiscalização - Multas e Juros de Mora - Intra OFSS</v>
      </c>
      <c r="U1895" s="7" t="str">
        <f>Tabela813[[#This Row],[NR]]&amp; " - "&amp;Tabela813[[#This Row],[Especificação]]</f>
        <v>7.1.2.1.01.0.2.00 - Taxas de Inspeção, Controle e Fiscalização - Multas e Juros de Mora - Intra OFSS</v>
      </c>
    </row>
    <row r="1896" spans="1:21" x14ac:dyDescent="0.25">
      <c r="A1896" s="84"/>
      <c r="B1896" s="73"/>
      <c r="C1896" s="26" t="s">
        <v>1565</v>
      </c>
      <c r="D1896" s="26" t="s">
        <v>1558</v>
      </c>
      <c r="E1896" s="26" t="s">
        <v>1567</v>
      </c>
      <c r="F1896" s="26" t="s">
        <v>1558</v>
      </c>
      <c r="G1896" s="26" t="s">
        <v>1560</v>
      </c>
      <c r="H1896" s="26" t="s">
        <v>1561</v>
      </c>
      <c r="I1896" s="26" t="s">
        <v>1559</v>
      </c>
      <c r="J1896" s="26" t="s">
        <v>1564</v>
      </c>
      <c r="K1896" s="21" t="str">
        <f>IF(Tabela813[[#This Row],[C]]&lt;&gt;"",IF(Tabela813[[#This Row],[RED]]&lt;&gt;"",(Tabela813[[#This Row],[RED]] &amp; "."),"") &amp; CONCATENATE(Tabela813[[#This Row],[C]],".",Tabela813[[#This Row],[O]],".",Tabela813[[#This Row],[E]],".",Tabela813[[#This Row],[D1]],".",Tabela813[[#This Row],[D2]],".",Tabela813[[#This Row],[D3]],".",Tabela813[[#This Row],[T]],".",Tabela813[[#This Row],[D4]]),"")</f>
        <v>7.1.2.1.01.0.3.00</v>
      </c>
      <c r="L1896" s="27" t="s">
        <v>2413</v>
      </c>
      <c r="M1896" s="21" t="str">
        <f t="shared" si="29"/>
        <v>A</v>
      </c>
      <c r="N1896" s="21">
        <f>IF(VALUE(Tabela813[[#This Row],[RED]]) &gt; 0,1,0) + IF(VALUE(J1896)&gt;0,8,IF(VALUE(I1896)&gt;0,7,IF(VALUE(H1896)&gt;0,6,IF(VALUE(G1896)&gt;0,5,IF(VALUE(F1896)&gt;0,4,IF(VALUE(E1896)&gt;0,3,IF(VALUE(D1896)&gt;0,2,1)))))))</f>
        <v>7</v>
      </c>
      <c r="O1896" s="26" t="s">
        <v>51</v>
      </c>
      <c r="P1896" s="1" t="s">
        <v>84</v>
      </c>
      <c r="Q1896" s="1"/>
      <c r="R1896" s="21"/>
      <c r="S1896" s="7" t="str">
        <f>Tabela813[[#This Row],[NR]]&amp;" - "&amp;Tabela813[[#This Row],[Especificação]]</f>
        <v>7.1.2.1.01.0.3.00 - Taxas de Inspeção, Controle e Fiscalização - Dívida Ativa - Intra OFSS</v>
      </c>
      <c r="T1896" s="7" t="str">
        <f>Tabela813[[#This Row],[NR]]&amp;" - "&amp;Tabela813[[#This Row],[Especificação]]</f>
        <v>7.1.2.1.01.0.3.00 - Taxas de Inspeção, Controle e Fiscalização - Dívida Ativa - Intra OFSS</v>
      </c>
      <c r="U1896" s="7" t="str">
        <f>Tabela813[[#This Row],[NR]]&amp; " - "&amp;Tabela813[[#This Row],[Especificação]]</f>
        <v>7.1.2.1.01.0.3.00 - Taxas de Inspeção, Controle e Fiscalização - Dívida Ativa - Intra OFSS</v>
      </c>
    </row>
    <row r="1897" spans="1:21" ht="30" x14ac:dyDescent="0.25">
      <c r="A1897" s="84"/>
      <c r="B1897" s="73"/>
      <c r="C1897" s="26" t="s">
        <v>1565</v>
      </c>
      <c r="D1897" s="26" t="s">
        <v>1558</v>
      </c>
      <c r="E1897" s="26" t="s">
        <v>1567</v>
      </c>
      <c r="F1897" s="26" t="s">
        <v>1558</v>
      </c>
      <c r="G1897" s="26" t="s">
        <v>1560</v>
      </c>
      <c r="H1897" s="26" t="s">
        <v>1561</v>
      </c>
      <c r="I1897" s="26" t="s">
        <v>1568</v>
      </c>
      <c r="J1897" s="26" t="s">
        <v>1564</v>
      </c>
      <c r="K1897" s="21" t="str">
        <f>IF(Tabela813[[#This Row],[C]]&lt;&gt;"",IF(Tabela813[[#This Row],[RED]]&lt;&gt;"",(Tabela813[[#This Row],[RED]] &amp; "."),"") &amp; CONCATENATE(Tabela813[[#This Row],[C]],".",Tabela813[[#This Row],[O]],".",Tabela813[[#This Row],[E]],".",Tabela813[[#This Row],[D1]],".",Tabela813[[#This Row],[D2]],".",Tabela813[[#This Row],[D3]],".",Tabela813[[#This Row],[T]],".",Tabela813[[#This Row],[D4]]),"")</f>
        <v>7.1.2.1.01.0.4.00</v>
      </c>
      <c r="L1897" s="27" t="s">
        <v>2414</v>
      </c>
      <c r="M1897" s="21" t="str">
        <f t="shared" si="29"/>
        <v>A</v>
      </c>
      <c r="N1897" s="21">
        <f>IF(VALUE(Tabela813[[#This Row],[RED]]) &gt; 0,1,0) + IF(VALUE(J1897)&gt;0,8,IF(VALUE(I1897)&gt;0,7,IF(VALUE(H1897)&gt;0,6,IF(VALUE(G1897)&gt;0,5,IF(VALUE(F1897)&gt;0,4,IF(VALUE(E1897)&gt;0,3,IF(VALUE(D1897)&gt;0,2,1)))))))</f>
        <v>7</v>
      </c>
      <c r="O1897" s="26" t="s">
        <v>51</v>
      </c>
      <c r="P1897" s="1" t="s">
        <v>84</v>
      </c>
      <c r="Q1897" s="1"/>
      <c r="R1897" s="21"/>
      <c r="S1897" s="7" t="str">
        <f>Tabela813[[#This Row],[NR]]&amp;" - "&amp;Tabela813[[#This Row],[Especificação]]</f>
        <v>7.1.2.1.01.0.4.00 - Taxas de Inspeção, Controle e Fiscalização - Dívida Ativa - Multas e Juros de Mora da Dívida Ativa - Intra OFSS</v>
      </c>
      <c r="T1897" s="7" t="str">
        <f>Tabela813[[#This Row],[NR]]&amp;" - "&amp;Tabela813[[#This Row],[Especificação]]</f>
        <v>7.1.2.1.01.0.4.00 - Taxas de Inspeção, Controle e Fiscalização - Dívida Ativa - Multas e Juros de Mora da Dívida Ativa - Intra OFSS</v>
      </c>
      <c r="U1897" s="7" t="str">
        <f>Tabela813[[#This Row],[NR]]&amp; " - "&amp;Tabela813[[#This Row],[Especificação]]</f>
        <v>7.1.2.1.01.0.4.00 - Taxas de Inspeção, Controle e Fiscalização - Dívida Ativa - Multas e Juros de Mora da Dívida Ativa - Intra OFSS</v>
      </c>
    </row>
    <row r="1898" spans="1:21" x14ac:dyDescent="0.25">
      <c r="A1898" s="84"/>
      <c r="B1898" s="73"/>
      <c r="C1898" s="26" t="s">
        <v>1565</v>
      </c>
      <c r="D1898" s="26" t="s">
        <v>1558</v>
      </c>
      <c r="E1898" s="26" t="s">
        <v>1567</v>
      </c>
      <c r="F1898" s="26" t="s">
        <v>1558</v>
      </c>
      <c r="G1898" s="26" t="s">
        <v>1560</v>
      </c>
      <c r="H1898" s="26" t="s">
        <v>1561</v>
      </c>
      <c r="I1898" s="26" t="s">
        <v>1569</v>
      </c>
      <c r="J1898" s="26" t="s">
        <v>1564</v>
      </c>
      <c r="K1898" s="21" t="str">
        <f>IF(Tabela813[[#This Row],[C]]&lt;&gt;"",IF(Tabela813[[#This Row],[RED]]&lt;&gt;"",(Tabela813[[#This Row],[RED]] &amp; "."),"") &amp; CONCATENATE(Tabela813[[#This Row],[C]],".",Tabela813[[#This Row],[O]],".",Tabela813[[#This Row],[E]],".",Tabela813[[#This Row],[D1]],".",Tabela813[[#This Row],[D2]],".",Tabela813[[#This Row],[D3]],".",Tabela813[[#This Row],[T]],".",Tabela813[[#This Row],[D4]]),"")</f>
        <v>7.1.2.1.01.0.5.00</v>
      </c>
      <c r="L1898" s="27" t="s">
        <v>2415</v>
      </c>
      <c r="M1898" s="21" t="str">
        <f t="shared" si="29"/>
        <v>A</v>
      </c>
      <c r="N1898" s="21">
        <f>IF(VALUE(Tabela813[[#This Row],[RED]]) &gt; 0,1,0) + IF(VALUE(J1898)&gt;0,8,IF(VALUE(I1898)&gt;0,7,IF(VALUE(H1898)&gt;0,6,IF(VALUE(G1898)&gt;0,5,IF(VALUE(F1898)&gt;0,4,IF(VALUE(E1898)&gt;0,3,IF(VALUE(D1898)&gt;0,2,1)))))))</f>
        <v>7</v>
      </c>
      <c r="O1898" s="26" t="s">
        <v>51</v>
      </c>
      <c r="P1898" s="1" t="s">
        <v>84</v>
      </c>
      <c r="Q1898" s="1"/>
      <c r="R1898" s="21"/>
      <c r="S1898" s="7" t="str">
        <f>Tabela813[[#This Row],[NR]]&amp;" - "&amp;Tabela813[[#This Row],[Especificação]]</f>
        <v>7.1.2.1.01.0.5.00 - Taxas de Inspeção, Controle e Fiscalização - Multas - Intra OFSS</v>
      </c>
      <c r="T1898" s="7" t="str">
        <f>Tabela813[[#This Row],[NR]]&amp;" - "&amp;Tabela813[[#This Row],[Especificação]]</f>
        <v>7.1.2.1.01.0.5.00 - Taxas de Inspeção, Controle e Fiscalização - Multas - Intra OFSS</v>
      </c>
      <c r="U1898" s="7" t="str">
        <f>Tabela813[[#This Row],[NR]]&amp; " - "&amp;Tabela813[[#This Row],[Especificação]]</f>
        <v>7.1.2.1.01.0.5.00 - Taxas de Inspeção, Controle e Fiscalização - Multas - Intra OFSS</v>
      </c>
    </row>
    <row r="1899" spans="1:21" x14ac:dyDescent="0.25">
      <c r="A1899" s="84"/>
      <c r="B1899" s="73"/>
      <c r="C1899" s="26" t="s">
        <v>1565</v>
      </c>
      <c r="D1899" s="26" t="s">
        <v>1558</v>
      </c>
      <c r="E1899" s="26" t="s">
        <v>1567</v>
      </c>
      <c r="F1899" s="26" t="s">
        <v>1558</v>
      </c>
      <c r="G1899" s="26" t="s">
        <v>1560</v>
      </c>
      <c r="H1899" s="26" t="s">
        <v>1561</v>
      </c>
      <c r="I1899" s="26" t="s">
        <v>1563</v>
      </c>
      <c r="J1899" s="26" t="s">
        <v>1564</v>
      </c>
      <c r="K1899" s="21" t="str">
        <f>IF(Tabela813[[#This Row],[C]]&lt;&gt;"",IF(Tabela813[[#This Row],[RED]]&lt;&gt;"",(Tabela813[[#This Row],[RED]] &amp; "."),"") &amp; CONCATENATE(Tabela813[[#This Row],[C]],".",Tabela813[[#This Row],[O]],".",Tabela813[[#This Row],[E]],".",Tabela813[[#This Row],[D1]],".",Tabela813[[#This Row],[D2]],".",Tabela813[[#This Row],[D3]],".",Tabela813[[#This Row],[T]],".",Tabela813[[#This Row],[D4]]),"")</f>
        <v>7.1.2.1.01.0.6.00</v>
      </c>
      <c r="L1899" s="27" t="s">
        <v>2416</v>
      </c>
      <c r="M1899" s="21" t="str">
        <f t="shared" si="29"/>
        <v>A</v>
      </c>
      <c r="N1899" s="21">
        <f>IF(VALUE(Tabela813[[#This Row],[RED]]) &gt; 0,1,0) + IF(VALUE(J1899)&gt;0,8,IF(VALUE(I1899)&gt;0,7,IF(VALUE(H1899)&gt;0,6,IF(VALUE(G1899)&gt;0,5,IF(VALUE(F1899)&gt;0,4,IF(VALUE(E1899)&gt;0,3,IF(VALUE(D1899)&gt;0,2,1)))))))</f>
        <v>7</v>
      </c>
      <c r="O1899" s="26" t="s">
        <v>51</v>
      </c>
      <c r="P1899" s="1" t="s">
        <v>84</v>
      </c>
      <c r="Q1899" s="1"/>
      <c r="R1899" s="21"/>
      <c r="S1899" s="7" t="str">
        <f>Tabela813[[#This Row],[NR]]&amp;" - "&amp;Tabela813[[#This Row],[Especificação]]</f>
        <v>7.1.2.1.01.0.6.00 - Taxas de Inspeção, Controle e Fiscalização - Juros de Mora - Intra OFSS</v>
      </c>
      <c r="T1899" s="7" t="str">
        <f>Tabela813[[#This Row],[NR]]&amp;" - "&amp;Tabela813[[#This Row],[Especificação]]</f>
        <v>7.1.2.1.01.0.6.00 - Taxas de Inspeção, Controle e Fiscalização - Juros de Mora - Intra OFSS</v>
      </c>
      <c r="U1899" s="7" t="str">
        <f>Tabela813[[#This Row],[NR]]&amp; " - "&amp;Tabela813[[#This Row],[Especificação]]</f>
        <v>7.1.2.1.01.0.6.00 - Taxas de Inspeção, Controle e Fiscalização - Juros de Mora - Intra OFSS</v>
      </c>
    </row>
    <row r="1900" spans="1:21" ht="30" x14ac:dyDescent="0.25">
      <c r="A1900" s="84"/>
      <c r="B1900" s="73"/>
      <c r="C1900" s="26" t="s">
        <v>1565</v>
      </c>
      <c r="D1900" s="26" t="s">
        <v>1558</v>
      </c>
      <c r="E1900" s="26" t="s">
        <v>1567</v>
      </c>
      <c r="F1900" s="26" t="s">
        <v>1558</v>
      </c>
      <c r="G1900" s="26" t="s">
        <v>1560</v>
      </c>
      <c r="H1900" s="26" t="s">
        <v>1561</v>
      </c>
      <c r="I1900" s="26" t="s">
        <v>1565</v>
      </c>
      <c r="J1900" s="26" t="s">
        <v>1564</v>
      </c>
      <c r="K1900" s="21" t="str">
        <f>IF(Tabela813[[#This Row],[C]]&lt;&gt;"",IF(Tabela813[[#This Row],[RED]]&lt;&gt;"",(Tabela813[[#This Row],[RED]] &amp; "."),"") &amp; CONCATENATE(Tabela813[[#This Row],[C]],".",Tabela813[[#This Row],[O]],".",Tabela813[[#This Row],[E]],".",Tabela813[[#This Row],[D1]],".",Tabela813[[#This Row],[D2]],".",Tabela813[[#This Row],[D3]],".",Tabela813[[#This Row],[T]],".",Tabela813[[#This Row],[D4]]),"")</f>
        <v>7.1.2.1.01.0.7.00</v>
      </c>
      <c r="L1900" s="27" t="s">
        <v>2417</v>
      </c>
      <c r="M1900" s="21" t="str">
        <f t="shared" si="29"/>
        <v>A</v>
      </c>
      <c r="N1900" s="21">
        <f>IF(VALUE(Tabela813[[#This Row],[RED]]) &gt; 0,1,0) + IF(VALUE(J1900)&gt;0,8,IF(VALUE(I1900)&gt;0,7,IF(VALUE(H1900)&gt;0,6,IF(VALUE(G1900)&gt;0,5,IF(VALUE(F1900)&gt;0,4,IF(VALUE(E1900)&gt;0,3,IF(VALUE(D1900)&gt;0,2,1)))))))</f>
        <v>7</v>
      </c>
      <c r="O1900" s="26" t="s">
        <v>51</v>
      </c>
      <c r="P1900" s="1" t="s">
        <v>84</v>
      </c>
      <c r="Q1900" s="1"/>
      <c r="R1900" s="21"/>
      <c r="S1900" s="7" t="str">
        <f>Tabela813[[#This Row],[NR]]&amp;" - "&amp;Tabela813[[#This Row],[Especificação]]</f>
        <v>7.1.2.1.01.0.7.00 - Taxas de Inspeção, Controle e Fiscalização - Dívida Ativa - Multas da Dívida Ativa - Intra OFSS</v>
      </c>
      <c r="T1900" s="7" t="str">
        <f>Tabela813[[#This Row],[NR]]&amp;" - "&amp;Tabela813[[#This Row],[Especificação]]</f>
        <v>7.1.2.1.01.0.7.00 - Taxas de Inspeção, Controle e Fiscalização - Dívida Ativa - Multas da Dívida Ativa - Intra OFSS</v>
      </c>
      <c r="U1900" s="7" t="str">
        <f>Tabela813[[#This Row],[NR]]&amp; " - "&amp;Tabela813[[#This Row],[Especificação]]</f>
        <v>7.1.2.1.01.0.7.00 - Taxas de Inspeção, Controle e Fiscalização - Dívida Ativa - Multas da Dívida Ativa - Intra OFSS</v>
      </c>
    </row>
    <row r="1901" spans="1:21" ht="30" x14ac:dyDescent="0.25">
      <c r="A1901" s="84"/>
      <c r="B1901" s="73"/>
      <c r="C1901" s="26" t="s">
        <v>1565</v>
      </c>
      <c r="D1901" s="26" t="s">
        <v>1558</v>
      </c>
      <c r="E1901" s="26" t="s">
        <v>1567</v>
      </c>
      <c r="F1901" s="26" t="s">
        <v>1558</v>
      </c>
      <c r="G1901" s="26" t="s">
        <v>1560</v>
      </c>
      <c r="H1901" s="26" t="s">
        <v>1561</v>
      </c>
      <c r="I1901" s="26" t="s">
        <v>1566</v>
      </c>
      <c r="J1901" s="26" t="s">
        <v>1564</v>
      </c>
      <c r="K1901" s="21" t="str">
        <f>IF(Tabela813[[#This Row],[C]]&lt;&gt;"",IF(Tabela813[[#This Row],[RED]]&lt;&gt;"",(Tabela813[[#This Row],[RED]] &amp; "."),"") &amp; CONCATENATE(Tabela813[[#This Row],[C]],".",Tabela813[[#This Row],[O]],".",Tabela813[[#This Row],[E]],".",Tabela813[[#This Row],[D1]],".",Tabela813[[#This Row],[D2]],".",Tabela813[[#This Row],[D3]],".",Tabela813[[#This Row],[T]],".",Tabela813[[#This Row],[D4]]),"")</f>
        <v>7.1.2.1.01.0.8.00</v>
      </c>
      <c r="L1901" s="27" t="s">
        <v>2418</v>
      </c>
      <c r="M1901" s="21" t="str">
        <f t="shared" si="29"/>
        <v>A</v>
      </c>
      <c r="N1901" s="21">
        <f>IF(VALUE(Tabela813[[#This Row],[RED]]) &gt; 0,1,0) + IF(VALUE(J1901)&gt;0,8,IF(VALUE(I1901)&gt;0,7,IF(VALUE(H1901)&gt;0,6,IF(VALUE(G1901)&gt;0,5,IF(VALUE(F1901)&gt;0,4,IF(VALUE(E1901)&gt;0,3,IF(VALUE(D1901)&gt;0,2,1)))))))</f>
        <v>7</v>
      </c>
      <c r="O1901" s="26" t="s">
        <v>51</v>
      </c>
      <c r="P1901" s="1" t="s">
        <v>84</v>
      </c>
      <c r="Q1901" s="1"/>
      <c r="R1901" s="21"/>
      <c r="S1901" s="7" t="str">
        <f>Tabela813[[#This Row],[NR]]&amp;" - "&amp;Tabela813[[#This Row],[Especificação]]</f>
        <v>7.1.2.1.01.0.8.00 - Taxas de Inspeção, Controle e Fiscalização - Juros de Mora da Dívida Ativa - Intra OFSS</v>
      </c>
      <c r="T1901" s="7" t="str">
        <f>Tabela813[[#This Row],[NR]]&amp;" - "&amp;Tabela813[[#This Row],[Especificação]]</f>
        <v>7.1.2.1.01.0.8.00 - Taxas de Inspeção, Controle e Fiscalização - Juros de Mora da Dívida Ativa - Intra OFSS</v>
      </c>
      <c r="U1901" s="7" t="str">
        <f>Tabela813[[#This Row],[NR]]&amp; " - "&amp;Tabela813[[#This Row],[Especificação]]</f>
        <v>7.1.2.1.01.0.8.00 - Taxas de Inspeção, Controle e Fiscalização - Juros de Mora da Dívida Ativa - Intra OFSS</v>
      </c>
    </row>
    <row r="1902" spans="1:21" ht="30" x14ac:dyDescent="0.25">
      <c r="A1902" s="84"/>
      <c r="B1902" s="73"/>
      <c r="C1902" s="26" t="s">
        <v>1565</v>
      </c>
      <c r="D1902" s="26" t="s">
        <v>1558</v>
      </c>
      <c r="E1902" s="26" t="s">
        <v>1567</v>
      </c>
      <c r="F1902" s="26" t="s">
        <v>1558</v>
      </c>
      <c r="G1902" s="26" t="s">
        <v>1572</v>
      </c>
      <c r="H1902" s="26" t="s">
        <v>1561</v>
      </c>
      <c r="I1902" s="26" t="s">
        <v>1561</v>
      </c>
      <c r="J1902" s="26" t="s">
        <v>1564</v>
      </c>
      <c r="K1902" s="21" t="str">
        <f>IF(Tabela813[[#This Row],[C]]&lt;&gt;"",IF(Tabela813[[#This Row],[RED]]&lt;&gt;"",(Tabela813[[#This Row],[RED]] &amp; "."),"") &amp; CONCATENATE(Tabela813[[#This Row],[C]],".",Tabela813[[#This Row],[O]],".",Tabela813[[#This Row],[E]],".",Tabela813[[#This Row],[D1]],".",Tabela813[[#This Row],[D2]],".",Tabela813[[#This Row],[D3]],".",Tabela813[[#This Row],[T]],".",Tabela813[[#This Row],[D4]]),"")</f>
        <v>7.1.2.1.04.0.0.00</v>
      </c>
      <c r="L1902" s="27" t="s">
        <v>2419</v>
      </c>
      <c r="M1902" s="21" t="str">
        <f t="shared" si="29"/>
        <v>S</v>
      </c>
      <c r="N1902" s="21">
        <f>IF(VALUE(Tabela813[[#This Row],[RED]]) &gt; 0,1,0) + IF(VALUE(J1902)&gt;0,8,IF(VALUE(I1902)&gt;0,7,IF(VALUE(H1902)&gt;0,6,IF(VALUE(G1902)&gt;0,5,IF(VALUE(F1902)&gt;0,4,IF(VALUE(E1902)&gt;0,3,IF(VALUE(D1902)&gt;0,2,1)))))))</f>
        <v>5</v>
      </c>
      <c r="O1902" s="26" t="s">
        <v>51</v>
      </c>
      <c r="P1902" s="1" t="s">
        <v>88</v>
      </c>
      <c r="Q1902" s="1"/>
      <c r="R1902" s="21"/>
      <c r="S1902" s="7" t="str">
        <f>Tabela813[[#This Row],[NR]]&amp;" - "&amp;Tabela813[[#This Row],[Especificação]]</f>
        <v>7.1.2.1.04.0.0.00 - Taxa de Controle e Fiscalização Ambiental - Intra OFSS</v>
      </c>
      <c r="T1902" s="7" t="str">
        <f>Tabela813[[#This Row],[NR]]&amp;" - "&amp;Tabela813[[#This Row],[Especificação]]</f>
        <v>7.1.2.1.04.0.0.00 - Taxa de Controle e Fiscalização Ambiental - Intra OFSS</v>
      </c>
      <c r="U1902" s="7" t="str">
        <f>Tabela813[[#This Row],[NR]]&amp; " - "&amp;Tabela813[[#This Row],[Especificação]]</f>
        <v>7.1.2.1.04.0.0.00 - Taxa de Controle e Fiscalização Ambiental - Intra OFSS</v>
      </c>
    </row>
    <row r="1903" spans="1:21" ht="30" x14ac:dyDescent="0.25">
      <c r="A1903" s="84"/>
      <c r="B1903" s="73"/>
      <c r="C1903" s="26" t="s">
        <v>1565</v>
      </c>
      <c r="D1903" s="26" t="s">
        <v>1558</v>
      </c>
      <c r="E1903" s="26" t="s">
        <v>1567</v>
      </c>
      <c r="F1903" s="26" t="s">
        <v>1558</v>
      </c>
      <c r="G1903" s="26" t="s">
        <v>1572</v>
      </c>
      <c r="H1903" s="26" t="s">
        <v>1561</v>
      </c>
      <c r="I1903" s="26" t="s">
        <v>1558</v>
      </c>
      <c r="J1903" s="26" t="s">
        <v>1564</v>
      </c>
      <c r="K1903" s="21" t="str">
        <f>IF(Tabela813[[#This Row],[C]]&lt;&gt;"",IF(Tabela813[[#This Row],[RED]]&lt;&gt;"",(Tabela813[[#This Row],[RED]] &amp; "."),"") &amp; CONCATENATE(Tabela813[[#This Row],[C]],".",Tabela813[[#This Row],[O]],".",Tabela813[[#This Row],[E]],".",Tabela813[[#This Row],[D1]],".",Tabela813[[#This Row],[D2]],".",Tabela813[[#This Row],[D3]],".",Tabela813[[#This Row],[T]],".",Tabela813[[#This Row],[D4]]),"")</f>
        <v>7.1.2.1.04.0.1.00</v>
      </c>
      <c r="L1903" s="27" t="s">
        <v>2420</v>
      </c>
      <c r="M1903" s="21" t="str">
        <f t="shared" si="29"/>
        <v>A</v>
      </c>
      <c r="N1903" s="21">
        <f>IF(VALUE(Tabela813[[#This Row],[RED]]) &gt; 0,1,0) + IF(VALUE(J1903)&gt;0,8,IF(VALUE(I1903)&gt;0,7,IF(VALUE(H1903)&gt;0,6,IF(VALUE(G1903)&gt;0,5,IF(VALUE(F1903)&gt;0,4,IF(VALUE(E1903)&gt;0,3,IF(VALUE(D1903)&gt;0,2,1)))))))</f>
        <v>7</v>
      </c>
      <c r="O1903" s="26" t="s">
        <v>51</v>
      </c>
      <c r="P1903" s="1" t="s">
        <v>88</v>
      </c>
      <c r="Q1903" s="1"/>
      <c r="R1903" s="21"/>
      <c r="S1903" s="7" t="str">
        <f>Tabela813[[#This Row],[NR]]&amp;" - "&amp;Tabela813[[#This Row],[Especificação]]</f>
        <v>7.1.2.1.04.0.1.00 - Taxa de Controle e Fiscalização Ambiental - Principal - Intra OFSS</v>
      </c>
      <c r="T1903" s="7" t="str">
        <f>Tabela813[[#This Row],[NR]]&amp;" - "&amp;Tabela813[[#This Row],[Especificação]]</f>
        <v>7.1.2.1.04.0.1.00 - Taxa de Controle e Fiscalização Ambiental - Principal - Intra OFSS</v>
      </c>
      <c r="U1903" s="7" t="str">
        <f>Tabela813[[#This Row],[NR]]&amp; " - "&amp;Tabela813[[#This Row],[Especificação]]</f>
        <v>7.1.2.1.04.0.1.00 - Taxa de Controle e Fiscalização Ambiental - Principal - Intra OFSS</v>
      </c>
    </row>
    <row r="1904" spans="1:21" ht="30" x14ac:dyDescent="0.25">
      <c r="A1904" s="84"/>
      <c r="B1904" s="73"/>
      <c r="C1904" s="26" t="s">
        <v>1565</v>
      </c>
      <c r="D1904" s="26" t="s">
        <v>1558</v>
      </c>
      <c r="E1904" s="26" t="s">
        <v>1567</v>
      </c>
      <c r="F1904" s="26" t="s">
        <v>1558</v>
      </c>
      <c r="G1904" s="26" t="s">
        <v>1572</v>
      </c>
      <c r="H1904" s="26" t="s">
        <v>1561</v>
      </c>
      <c r="I1904" s="26" t="s">
        <v>1567</v>
      </c>
      <c r="J1904" s="26" t="s">
        <v>1564</v>
      </c>
      <c r="K1904" s="21" t="str">
        <f>IF(Tabela813[[#This Row],[C]]&lt;&gt;"",IF(Tabela813[[#This Row],[RED]]&lt;&gt;"",(Tabela813[[#This Row],[RED]] &amp; "."),"") &amp; CONCATENATE(Tabela813[[#This Row],[C]],".",Tabela813[[#This Row],[O]],".",Tabela813[[#This Row],[E]],".",Tabela813[[#This Row],[D1]],".",Tabela813[[#This Row],[D2]],".",Tabela813[[#This Row],[D3]],".",Tabela813[[#This Row],[T]],".",Tabela813[[#This Row],[D4]]),"")</f>
        <v>7.1.2.1.04.0.2.00</v>
      </c>
      <c r="L1904" s="27" t="s">
        <v>2421</v>
      </c>
      <c r="M1904" s="21" t="str">
        <f t="shared" si="29"/>
        <v>A</v>
      </c>
      <c r="N1904" s="21">
        <f>IF(VALUE(Tabela813[[#This Row],[RED]]) &gt; 0,1,0) + IF(VALUE(J1904)&gt;0,8,IF(VALUE(I1904)&gt;0,7,IF(VALUE(H1904)&gt;0,6,IF(VALUE(G1904)&gt;0,5,IF(VALUE(F1904)&gt;0,4,IF(VALUE(E1904)&gt;0,3,IF(VALUE(D1904)&gt;0,2,1)))))))</f>
        <v>7</v>
      </c>
      <c r="O1904" s="26" t="s">
        <v>51</v>
      </c>
      <c r="P1904" s="1" t="s">
        <v>88</v>
      </c>
      <c r="Q1904" s="1"/>
      <c r="R1904" s="21"/>
      <c r="S1904" s="7" t="str">
        <f>Tabela813[[#This Row],[NR]]&amp;" - "&amp;Tabela813[[#This Row],[Especificação]]</f>
        <v>7.1.2.1.04.0.2.00 - Taxa de Controle e Fiscalização Ambiental - Multas e Juros de Mora - Intra OFSS</v>
      </c>
      <c r="T1904" s="7" t="str">
        <f>Tabela813[[#This Row],[NR]]&amp;" - "&amp;Tabela813[[#This Row],[Especificação]]</f>
        <v>7.1.2.1.04.0.2.00 - Taxa de Controle e Fiscalização Ambiental - Multas e Juros de Mora - Intra OFSS</v>
      </c>
      <c r="U1904" s="7" t="str">
        <f>Tabela813[[#This Row],[NR]]&amp; " - "&amp;Tabela813[[#This Row],[Especificação]]</f>
        <v>7.1.2.1.04.0.2.00 - Taxa de Controle e Fiscalização Ambiental - Multas e Juros de Mora - Intra OFSS</v>
      </c>
    </row>
    <row r="1905" spans="1:21" ht="30" x14ac:dyDescent="0.25">
      <c r="A1905" s="84"/>
      <c r="B1905" s="73"/>
      <c r="C1905" s="26" t="s">
        <v>1565</v>
      </c>
      <c r="D1905" s="26" t="s">
        <v>1558</v>
      </c>
      <c r="E1905" s="26" t="s">
        <v>1567</v>
      </c>
      <c r="F1905" s="26" t="s">
        <v>1558</v>
      </c>
      <c r="G1905" s="26" t="s">
        <v>1572</v>
      </c>
      <c r="H1905" s="26" t="s">
        <v>1561</v>
      </c>
      <c r="I1905" s="26" t="s">
        <v>1559</v>
      </c>
      <c r="J1905" s="26" t="s">
        <v>1564</v>
      </c>
      <c r="K1905" s="21" t="str">
        <f>IF(Tabela813[[#This Row],[C]]&lt;&gt;"",IF(Tabela813[[#This Row],[RED]]&lt;&gt;"",(Tabela813[[#This Row],[RED]] &amp; "."),"") &amp; CONCATENATE(Tabela813[[#This Row],[C]],".",Tabela813[[#This Row],[O]],".",Tabela813[[#This Row],[E]],".",Tabela813[[#This Row],[D1]],".",Tabela813[[#This Row],[D2]],".",Tabela813[[#This Row],[D3]],".",Tabela813[[#This Row],[T]],".",Tabela813[[#This Row],[D4]]),"")</f>
        <v>7.1.2.1.04.0.3.00</v>
      </c>
      <c r="L1905" s="27" t="s">
        <v>2422</v>
      </c>
      <c r="M1905" s="21" t="str">
        <f t="shared" si="29"/>
        <v>A</v>
      </c>
      <c r="N1905" s="21">
        <f>IF(VALUE(Tabela813[[#This Row],[RED]]) &gt; 0,1,0) + IF(VALUE(J1905)&gt;0,8,IF(VALUE(I1905)&gt;0,7,IF(VALUE(H1905)&gt;0,6,IF(VALUE(G1905)&gt;0,5,IF(VALUE(F1905)&gt;0,4,IF(VALUE(E1905)&gt;0,3,IF(VALUE(D1905)&gt;0,2,1)))))))</f>
        <v>7</v>
      </c>
      <c r="O1905" s="26" t="s">
        <v>51</v>
      </c>
      <c r="P1905" s="1" t="s">
        <v>88</v>
      </c>
      <c r="Q1905" s="1"/>
      <c r="R1905" s="21"/>
      <c r="S1905" s="7" t="str">
        <f>Tabela813[[#This Row],[NR]]&amp;" - "&amp;Tabela813[[#This Row],[Especificação]]</f>
        <v>7.1.2.1.04.0.3.00 - Taxa de Controle e Fiscalização Ambiental - Dívida Ativa - Intra OFSS</v>
      </c>
      <c r="T1905" s="7" t="str">
        <f>Tabela813[[#This Row],[NR]]&amp;" - "&amp;Tabela813[[#This Row],[Especificação]]</f>
        <v>7.1.2.1.04.0.3.00 - Taxa de Controle e Fiscalização Ambiental - Dívida Ativa - Intra OFSS</v>
      </c>
      <c r="U1905" s="7" t="str">
        <f>Tabela813[[#This Row],[NR]]&amp; " - "&amp;Tabela813[[#This Row],[Especificação]]</f>
        <v>7.1.2.1.04.0.3.00 - Taxa de Controle e Fiscalização Ambiental - Dívida Ativa - Intra OFSS</v>
      </c>
    </row>
    <row r="1906" spans="1:21" ht="30" x14ac:dyDescent="0.25">
      <c r="A1906" s="84"/>
      <c r="B1906" s="73"/>
      <c r="C1906" s="26" t="s">
        <v>1565</v>
      </c>
      <c r="D1906" s="26" t="s">
        <v>1558</v>
      </c>
      <c r="E1906" s="26" t="s">
        <v>1567</v>
      </c>
      <c r="F1906" s="26" t="s">
        <v>1558</v>
      </c>
      <c r="G1906" s="26" t="s">
        <v>1572</v>
      </c>
      <c r="H1906" s="26" t="s">
        <v>1561</v>
      </c>
      <c r="I1906" s="26" t="s">
        <v>1568</v>
      </c>
      <c r="J1906" s="26" t="s">
        <v>1564</v>
      </c>
      <c r="K1906" s="21" t="str">
        <f>IF(Tabela813[[#This Row],[C]]&lt;&gt;"",IF(Tabela813[[#This Row],[RED]]&lt;&gt;"",(Tabela813[[#This Row],[RED]] &amp; "."),"") &amp; CONCATENATE(Tabela813[[#This Row],[C]],".",Tabela813[[#This Row],[O]],".",Tabela813[[#This Row],[E]],".",Tabela813[[#This Row],[D1]],".",Tabela813[[#This Row],[D2]],".",Tabela813[[#This Row],[D3]],".",Tabela813[[#This Row],[T]],".",Tabela813[[#This Row],[D4]]),"")</f>
        <v>7.1.2.1.04.0.4.00</v>
      </c>
      <c r="L1906" s="27" t="s">
        <v>2423</v>
      </c>
      <c r="M1906" s="21" t="str">
        <f t="shared" si="29"/>
        <v>A</v>
      </c>
      <c r="N1906" s="21">
        <f>IF(VALUE(Tabela813[[#This Row],[RED]]) &gt; 0,1,0) + IF(VALUE(J1906)&gt;0,8,IF(VALUE(I1906)&gt;0,7,IF(VALUE(H1906)&gt;0,6,IF(VALUE(G1906)&gt;0,5,IF(VALUE(F1906)&gt;0,4,IF(VALUE(E1906)&gt;0,3,IF(VALUE(D1906)&gt;0,2,1)))))))</f>
        <v>7</v>
      </c>
      <c r="O1906" s="26" t="s">
        <v>51</v>
      </c>
      <c r="P1906" s="1" t="s">
        <v>88</v>
      </c>
      <c r="Q1906" s="1"/>
      <c r="R1906" s="21"/>
      <c r="S1906" s="7" t="str">
        <f>Tabela813[[#This Row],[NR]]&amp;" - "&amp;Tabela813[[#This Row],[Especificação]]</f>
        <v>7.1.2.1.04.0.4.00 - Taxa de Controle e Fiscalização Ambiental - Dívida Ativa - Multas e Juros de Mora da Dívida Ativa - Intra OFSS</v>
      </c>
      <c r="T1906" s="7" t="str">
        <f>Tabela813[[#This Row],[NR]]&amp;" - "&amp;Tabela813[[#This Row],[Especificação]]</f>
        <v>7.1.2.1.04.0.4.00 - Taxa de Controle e Fiscalização Ambiental - Dívida Ativa - Multas e Juros de Mora da Dívida Ativa - Intra OFSS</v>
      </c>
      <c r="U1906" s="7" t="str">
        <f>Tabela813[[#This Row],[NR]]&amp; " - "&amp;Tabela813[[#This Row],[Especificação]]</f>
        <v>7.1.2.1.04.0.4.00 - Taxa de Controle e Fiscalização Ambiental - Dívida Ativa - Multas e Juros de Mora da Dívida Ativa - Intra OFSS</v>
      </c>
    </row>
    <row r="1907" spans="1:21" ht="30" x14ac:dyDescent="0.25">
      <c r="A1907" s="84"/>
      <c r="B1907" s="73"/>
      <c r="C1907" s="26" t="s">
        <v>1565</v>
      </c>
      <c r="D1907" s="26" t="s">
        <v>1558</v>
      </c>
      <c r="E1907" s="26" t="s">
        <v>1567</v>
      </c>
      <c r="F1907" s="26" t="s">
        <v>1558</v>
      </c>
      <c r="G1907" s="26" t="s">
        <v>1572</v>
      </c>
      <c r="H1907" s="26" t="s">
        <v>1561</v>
      </c>
      <c r="I1907" s="26" t="s">
        <v>1569</v>
      </c>
      <c r="J1907" s="26" t="s">
        <v>1564</v>
      </c>
      <c r="K1907" s="21" t="str">
        <f>IF(Tabela813[[#This Row],[C]]&lt;&gt;"",IF(Tabela813[[#This Row],[RED]]&lt;&gt;"",(Tabela813[[#This Row],[RED]] &amp; "."),"") &amp; CONCATENATE(Tabela813[[#This Row],[C]],".",Tabela813[[#This Row],[O]],".",Tabela813[[#This Row],[E]],".",Tabela813[[#This Row],[D1]],".",Tabela813[[#This Row],[D2]],".",Tabela813[[#This Row],[D3]],".",Tabela813[[#This Row],[T]],".",Tabela813[[#This Row],[D4]]),"")</f>
        <v>7.1.2.1.04.0.5.00</v>
      </c>
      <c r="L1907" s="27" t="s">
        <v>2424</v>
      </c>
      <c r="M1907" s="21" t="str">
        <f t="shared" si="29"/>
        <v>A</v>
      </c>
      <c r="N1907" s="21">
        <f>IF(VALUE(Tabela813[[#This Row],[RED]]) &gt; 0,1,0) + IF(VALUE(J1907)&gt;0,8,IF(VALUE(I1907)&gt;0,7,IF(VALUE(H1907)&gt;0,6,IF(VALUE(G1907)&gt;0,5,IF(VALUE(F1907)&gt;0,4,IF(VALUE(E1907)&gt;0,3,IF(VALUE(D1907)&gt;0,2,1)))))))</f>
        <v>7</v>
      </c>
      <c r="O1907" s="26" t="s">
        <v>51</v>
      </c>
      <c r="P1907" s="1" t="s">
        <v>88</v>
      </c>
      <c r="Q1907" s="1"/>
      <c r="R1907" s="21"/>
      <c r="S1907" s="7" t="str">
        <f>Tabela813[[#This Row],[NR]]&amp;" - "&amp;Tabela813[[#This Row],[Especificação]]</f>
        <v>7.1.2.1.04.0.5.00 - Taxa de Controle e Fiscalização Ambiental - Multas - Intra OFSS</v>
      </c>
      <c r="T1907" s="7" t="str">
        <f>Tabela813[[#This Row],[NR]]&amp;" - "&amp;Tabela813[[#This Row],[Especificação]]</f>
        <v>7.1.2.1.04.0.5.00 - Taxa de Controle e Fiscalização Ambiental - Multas - Intra OFSS</v>
      </c>
      <c r="U1907" s="7" t="str">
        <f>Tabela813[[#This Row],[NR]]&amp; " - "&amp;Tabela813[[#This Row],[Especificação]]</f>
        <v>7.1.2.1.04.0.5.00 - Taxa de Controle e Fiscalização Ambiental - Multas - Intra OFSS</v>
      </c>
    </row>
    <row r="1908" spans="1:21" ht="30" x14ac:dyDescent="0.25">
      <c r="A1908" s="84"/>
      <c r="B1908" s="73"/>
      <c r="C1908" s="26" t="s">
        <v>1565</v>
      </c>
      <c r="D1908" s="26" t="s">
        <v>1558</v>
      </c>
      <c r="E1908" s="26" t="s">
        <v>1567</v>
      </c>
      <c r="F1908" s="26" t="s">
        <v>1558</v>
      </c>
      <c r="G1908" s="26" t="s">
        <v>1572</v>
      </c>
      <c r="H1908" s="26" t="s">
        <v>1561</v>
      </c>
      <c r="I1908" s="26" t="s">
        <v>1563</v>
      </c>
      <c r="J1908" s="26" t="s">
        <v>1564</v>
      </c>
      <c r="K1908" s="21" t="str">
        <f>IF(Tabela813[[#This Row],[C]]&lt;&gt;"",IF(Tabela813[[#This Row],[RED]]&lt;&gt;"",(Tabela813[[#This Row],[RED]] &amp; "."),"") &amp; CONCATENATE(Tabela813[[#This Row],[C]],".",Tabela813[[#This Row],[O]],".",Tabela813[[#This Row],[E]],".",Tabela813[[#This Row],[D1]],".",Tabela813[[#This Row],[D2]],".",Tabela813[[#This Row],[D3]],".",Tabela813[[#This Row],[T]],".",Tabela813[[#This Row],[D4]]),"")</f>
        <v>7.1.2.1.04.0.6.00</v>
      </c>
      <c r="L1908" s="27" t="s">
        <v>2425</v>
      </c>
      <c r="M1908" s="21" t="str">
        <f t="shared" si="29"/>
        <v>A</v>
      </c>
      <c r="N1908" s="21">
        <f>IF(VALUE(Tabela813[[#This Row],[RED]]) &gt; 0,1,0) + IF(VALUE(J1908)&gt;0,8,IF(VALUE(I1908)&gt;0,7,IF(VALUE(H1908)&gt;0,6,IF(VALUE(G1908)&gt;0,5,IF(VALUE(F1908)&gt;0,4,IF(VALUE(E1908)&gt;0,3,IF(VALUE(D1908)&gt;0,2,1)))))))</f>
        <v>7</v>
      </c>
      <c r="O1908" s="26" t="s">
        <v>51</v>
      </c>
      <c r="P1908" s="1" t="s">
        <v>88</v>
      </c>
      <c r="Q1908" s="1"/>
      <c r="R1908" s="21"/>
      <c r="S1908" s="7" t="str">
        <f>Tabela813[[#This Row],[NR]]&amp;" - "&amp;Tabela813[[#This Row],[Especificação]]</f>
        <v>7.1.2.1.04.0.6.00 - Taxa de Controle e Fiscalização Ambiental - Juros de Mora - Intra OFSS</v>
      </c>
      <c r="T1908" s="7" t="str">
        <f>Tabela813[[#This Row],[NR]]&amp;" - "&amp;Tabela813[[#This Row],[Especificação]]</f>
        <v>7.1.2.1.04.0.6.00 - Taxa de Controle e Fiscalização Ambiental - Juros de Mora - Intra OFSS</v>
      </c>
      <c r="U1908" s="7" t="str">
        <f>Tabela813[[#This Row],[NR]]&amp; " - "&amp;Tabela813[[#This Row],[Especificação]]</f>
        <v>7.1.2.1.04.0.6.00 - Taxa de Controle e Fiscalização Ambiental - Juros de Mora - Intra OFSS</v>
      </c>
    </row>
    <row r="1909" spans="1:21" ht="30" x14ac:dyDescent="0.25">
      <c r="A1909" s="84"/>
      <c r="B1909" s="73"/>
      <c r="C1909" s="26" t="s">
        <v>1565</v>
      </c>
      <c r="D1909" s="26" t="s">
        <v>1558</v>
      </c>
      <c r="E1909" s="26" t="s">
        <v>1567</v>
      </c>
      <c r="F1909" s="26" t="s">
        <v>1558</v>
      </c>
      <c r="G1909" s="26" t="s">
        <v>1572</v>
      </c>
      <c r="H1909" s="26" t="s">
        <v>1561</v>
      </c>
      <c r="I1909" s="26" t="s">
        <v>1565</v>
      </c>
      <c r="J1909" s="26" t="s">
        <v>1564</v>
      </c>
      <c r="K1909" s="21" t="str">
        <f>IF(Tabela813[[#This Row],[C]]&lt;&gt;"",IF(Tabela813[[#This Row],[RED]]&lt;&gt;"",(Tabela813[[#This Row],[RED]] &amp; "."),"") &amp; CONCATENATE(Tabela813[[#This Row],[C]],".",Tabela813[[#This Row],[O]],".",Tabela813[[#This Row],[E]],".",Tabela813[[#This Row],[D1]],".",Tabela813[[#This Row],[D2]],".",Tabela813[[#This Row],[D3]],".",Tabela813[[#This Row],[T]],".",Tabela813[[#This Row],[D4]]),"")</f>
        <v>7.1.2.1.04.0.7.00</v>
      </c>
      <c r="L1909" s="27" t="s">
        <v>2426</v>
      </c>
      <c r="M1909" s="21" t="str">
        <f t="shared" si="29"/>
        <v>A</v>
      </c>
      <c r="N1909" s="21">
        <f>IF(VALUE(Tabela813[[#This Row],[RED]]) &gt; 0,1,0) + IF(VALUE(J1909)&gt;0,8,IF(VALUE(I1909)&gt;0,7,IF(VALUE(H1909)&gt;0,6,IF(VALUE(G1909)&gt;0,5,IF(VALUE(F1909)&gt;0,4,IF(VALUE(E1909)&gt;0,3,IF(VALUE(D1909)&gt;0,2,1)))))))</f>
        <v>7</v>
      </c>
      <c r="O1909" s="26" t="s">
        <v>51</v>
      </c>
      <c r="P1909" s="1" t="s">
        <v>88</v>
      </c>
      <c r="Q1909" s="1"/>
      <c r="R1909" s="21"/>
      <c r="S1909" s="7" t="str">
        <f>Tabela813[[#This Row],[NR]]&amp;" - "&amp;Tabela813[[#This Row],[Especificação]]</f>
        <v>7.1.2.1.04.0.7.00 - Taxa de Controle e Fiscalização Ambiental - Dívida Ativa - Multas da Dívida Ativa - Intra OFSS</v>
      </c>
      <c r="T1909" s="7" t="str">
        <f>Tabela813[[#This Row],[NR]]&amp;" - "&amp;Tabela813[[#This Row],[Especificação]]</f>
        <v>7.1.2.1.04.0.7.00 - Taxa de Controle e Fiscalização Ambiental - Dívida Ativa - Multas da Dívida Ativa - Intra OFSS</v>
      </c>
      <c r="U1909" s="7" t="str">
        <f>Tabela813[[#This Row],[NR]]&amp; " - "&amp;Tabela813[[#This Row],[Especificação]]</f>
        <v>7.1.2.1.04.0.7.00 - Taxa de Controle e Fiscalização Ambiental - Dívida Ativa - Multas da Dívida Ativa - Intra OFSS</v>
      </c>
    </row>
    <row r="1910" spans="1:21" ht="30" x14ac:dyDescent="0.25">
      <c r="A1910" s="297"/>
      <c r="B1910" s="73"/>
      <c r="C1910" s="26" t="s">
        <v>1565</v>
      </c>
      <c r="D1910" s="26" t="s">
        <v>1558</v>
      </c>
      <c r="E1910" s="26" t="s">
        <v>1567</v>
      </c>
      <c r="F1910" s="26" t="s">
        <v>1558</v>
      </c>
      <c r="G1910" s="26" t="s">
        <v>1572</v>
      </c>
      <c r="H1910" s="26" t="s">
        <v>1561</v>
      </c>
      <c r="I1910" s="26" t="s">
        <v>1566</v>
      </c>
      <c r="J1910" s="26" t="s">
        <v>1564</v>
      </c>
      <c r="K1910" s="21" t="str">
        <f>IF(Tabela813[[#This Row],[C]]&lt;&gt;"",IF(Tabela813[[#This Row],[RED]]&lt;&gt;"",(Tabela813[[#This Row],[RED]] &amp; "."),"") &amp; CONCATENATE(Tabela813[[#This Row],[C]],".",Tabela813[[#This Row],[O]],".",Tabela813[[#This Row],[E]],".",Tabela813[[#This Row],[D1]],".",Tabela813[[#This Row],[D2]],".",Tabela813[[#This Row],[D3]],".",Tabela813[[#This Row],[T]],".",Tabela813[[#This Row],[D4]]),"")</f>
        <v>7.1.2.1.04.0.8.00</v>
      </c>
      <c r="L1910" s="27" t="s">
        <v>2427</v>
      </c>
      <c r="M1910" s="21" t="str">
        <f t="shared" si="29"/>
        <v>A</v>
      </c>
      <c r="N1910" s="21">
        <f>IF(VALUE(Tabela813[[#This Row],[RED]]) &gt; 0,1,0) + IF(VALUE(J1910)&gt;0,8,IF(VALUE(I1910)&gt;0,7,IF(VALUE(H1910)&gt;0,6,IF(VALUE(G1910)&gt;0,5,IF(VALUE(F1910)&gt;0,4,IF(VALUE(E1910)&gt;0,3,IF(VALUE(D1910)&gt;0,2,1)))))))</f>
        <v>7</v>
      </c>
      <c r="O1910" s="26" t="s">
        <v>51</v>
      </c>
      <c r="P1910" s="1" t="s">
        <v>88</v>
      </c>
      <c r="Q1910" s="1"/>
      <c r="R1910" s="21"/>
      <c r="S1910" s="7" t="str">
        <f>Tabela813[[#This Row],[NR]]&amp;" - "&amp;Tabela813[[#This Row],[Especificação]]</f>
        <v>7.1.2.1.04.0.8.00 - Taxa de Controle e Fiscalização Ambiental - Juros de Mora da Dívida Ativa - Intra OFSS</v>
      </c>
      <c r="T1910" s="7" t="str">
        <f>Tabela813[[#This Row],[NR]]&amp;" - "&amp;Tabela813[[#This Row],[Especificação]]</f>
        <v>7.1.2.1.04.0.8.00 - Taxa de Controle e Fiscalização Ambiental - Juros de Mora da Dívida Ativa - Intra OFSS</v>
      </c>
      <c r="U1910" s="7" t="str">
        <f>Tabela813[[#This Row],[NR]]&amp; " - "&amp;Tabela813[[#This Row],[Especificação]]</f>
        <v>7.1.2.1.04.0.8.00 - Taxa de Controle e Fiscalização Ambiental - Juros de Mora da Dívida Ativa - Intra OFSS</v>
      </c>
    </row>
    <row r="1911" spans="1:21" ht="30" x14ac:dyDescent="0.25">
      <c r="A1911" s="297"/>
      <c r="B1911" s="73"/>
      <c r="C1911" s="26" t="s">
        <v>1565</v>
      </c>
      <c r="D1911" s="26" t="s">
        <v>1558</v>
      </c>
      <c r="E1911" s="26" t="s">
        <v>1567</v>
      </c>
      <c r="F1911" s="26" t="s">
        <v>1558</v>
      </c>
      <c r="G1911" s="26" t="s">
        <v>1591</v>
      </c>
      <c r="H1911" s="26" t="s">
        <v>1561</v>
      </c>
      <c r="I1911" s="26" t="s">
        <v>1561</v>
      </c>
      <c r="J1911" s="26" t="s">
        <v>1564</v>
      </c>
      <c r="K1911" s="21" t="str">
        <f>IF(Tabela813[[#This Row],[C]]&lt;&gt;"",IF(Tabela813[[#This Row],[RED]]&lt;&gt;"",(Tabela813[[#This Row],[RED]] &amp; "."),"") &amp; CONCATENATE(Tabela813[[#This Row],[C]],".",Tabela813[[#This Row],[O]],".",Tabela813[[#This Row],[E]],".",Tabela813[[#This Row],[D1]],".",Tabela813[[#This Row],[D2]],".",Tabela813[[#This Row],[D3]],".",Tabela813[[#This Row],[T]],".",Tabela813[[#This Row],[D4]]),"")</f>
        <v>7.1.2.1.50.0.0.00</v>
      </c>
      <c r="L1911" s="27" t="s">
        <v>2428</v>
      </c>
      <c r="M1911" s="21" t="str">
        <f t="shared" si="29"/>
        <v>S</v>
      </c>
      <c r="N1911" s="21">
        <f>IF(VALUE(Tabela813[[#This Row],[RED]]) &gt; 0,1,0) + IF(VALUE(J1911)&gt;0,8,IF(VALUE(I1911)&gt;0,7,IF(VALUE(H1911)&gt;0,6,IF(VALUE(G1911)&gt;0,5,IF(VALUE(F1911)&gt;0,4,IF(VALUE(E1911)&gt;0,3,IF(VALUE(D1911)&gt;0,2,1)))))))</f>
        <v>5</v>
      </c>
      <c r="O1911" s="26" t="s">
        <v>55</v>
      </c>
      <c r="P1911" s="1" t="s">
        <v>93</v>
      </c>
      <c r="Q1911" s="1"/>
      <c r="R1911" s="21"/>
      <c r="S1911" s="7" t="str">
        <f>Tabela813[[#This Row],[NR]]&amp;" - "&amp;Tabela813[[#This Row],[Especificação]]</f>
        <v>7.1.2.1.50.0.0.00 - Taxa de Fiscalização de Vigilância Sanitária - Intra OFSS</v>
      </c>
      <c r="T1911" s="7" t="str">
        <f>Tabela813[[#This Row],[NR]]&amp;" - "&amp;Tabela813[[#This Row],[Especificação]]</f>
        <v>7.1.2.1.50.0.0.00 - Taxa de Fiscalização de Vigilância Sanitária - Intra OFSS</v>
      </c>
      <c r="U1911" s="7" t="str">
        <f>Tabela813[[#This Row],[NR]]&amp; " - "&amp;Tabela813[[#This Row],[Especificação]]</f>
        <v>7.1.2.1.50.0.0.00 - Taxa de Fiscalização de Vigilância Sanitária - Intra OFSS</v>
      </c>
    </row>
    <row r="1912" spans="1:21" ht="30" x14ac:dyDescent="0.25">
      <c r="A1912" s="297"/>
      <c r="B1912" s="73"/>
      <c r="C1912" s="26" t="s">
        <v>1565</v>
      </c>
      <c r="D1912" s="26" t="s">
        <v>1558</v>
      </c>
      <c r="E1912" s="26" t="s">
        <v>1567</v>
      </c>
      <c r="F1912" s="26" t="s">
        <v>1558</v>
      </c>
      <c r="G1912" s="26" t="s">
        <v>1591</v>
      </c>
      <c r="H1912" s="26" t="s">
        <v>1561</v>
      </c>
      <c r="I1912" s="26" t="s">
        <v>1558</v>
      </c>
      <c r="J1912" s="26" t="s">
        <v>1564</v>
      </c>
      <c r="K1912" s="21" t="str">
        <f>IF(Tabela813[[#This Row],[C]]&lt;&gt;"",IF(Tabela813[[#This Row],[RED]]&lt;&gt;"",(Tabela813[[#This Row],[RED]] &amp; "."),"") &amp; CONCATENATE(Tabela813[[#This Row],[C]],".",Tabela813[[#This Row],[O]],".",Tabela813[[#This Row],[E]],".",Tabela813[[#This Row],[D1]],".",Tabela813[[#This Row],[D2]],".",Tabela813[[#This Row],[D3]],".",Tabela813[[#This Row],[T]],".",Tabela813[[#This Row],[D4]]),"")</f>
        <v>7.1.2.1.50.0.1.00</v>
      </c>
      <c r="L1912" s="27" t="s">
        <v>2429</v>
      </c>
      <c r="M1912" s="21" t="str">
        <f t="shared" si="29"/>
        <v>A</v>
      </c>
      <c r="N1912" s="21">
        <f>IF(VALUE(Tabela813[[#This Row],[RED]]) &gt; 0,1,0) + IF(VALUE(J1912)&gt;0,8,IF(VALUE(I1912)&gt;0,7,IF(VALUE(H1912)&gt;0,6,IF(VALUE(G1912)&gt;0,5,IF(VALUE(F1912)&gt;0,4,IF(VALUE(E1912)&gt;0,3,IF(VALUE(D1912)&gt;0,2,1)))))))</f>
        <v>7</v>
      </c>
      <c r="O1912" s="26" t="s">
        <v>55</v>
      </c>
      <c r="P1912" s="1" t="s">
        <v>93</v>
      </c>
      <c r="Q1912" s="1"/>
      <c r="R1912" s="21"/>
      <c r="S1912" s="7" t="str">
        <f>Tabela813[[#This Row],[NR]]&amp;" - "&amp;Tabela813[[#This Row],[Especificação]]</f>
        <v>7.1.2.1.50.0.1.00 - Taxa de Fiscalização de Vigilância Sanitária - Principal - Intra OFSS</v>
      </c>
      <c r="T1912" s="7" t="str">
        <f>Tabela813[[#This Row],[NR]]&amp;" - "&amp;Tabela813[[#This Row],[Especificação]]</f>
        <v>7.1.2.1.50.0.1.00 - Taxa de Fiscalização de Vigilância Sanitária - Principal - Intra OFSS</v>
      </c>
      <c r="U1912" s="7" t="str">
        <f>Tabela813[[#This Row],[NR]]&amp; " - "&amp;Tabela813[[#This Row],[Especificação]]</f>
        <v>7.1.2.1.50.0.1.00 - Taxa de Fiscalização de Vigilância Sanitária - Principal - Intra OFSS</v>
      </c>
    </row>
    <row r="1913" spans="1:21" ht="30" x14ac:dyDescent="0.25">
      <c r="A1913" s="297"/>
      <c r="B1913" s="73"/>
      <c r="C1913" s="26" t="s">
        <v>1565</v>
      </c>
      <c r="D1913" s="26" t="s">
        <v>1558</v>
      </c>
      <c r="E1913" s="26" t="s">
        <v>1567</v>
      </c>
      <c r="F1913" s="26" t="s">
        <v>1558</v>
      </c>
      <c r="G1913" s="26" t="s">
        <v>1591</v>
      </c>
      <c r="H1913" s="26" t="s">
        <v>1561</v>
      </c>
      <c r="I1913" s="26" t="s">
        <v>1567</v>
      </c>
      <c r="J1913" s="26" t="s">
        <v>1564</v>
      </c>
      <c r="K1913" s="21" t="str">
        <f>IF(Tabela813[[#This Row],[C]]&lt;&gt;"",IF(Tabela813[[#This Row],[RED]]&lt;&gt;"",(Tabela813[[#This Row],[RED]] &amp; "."),"") &amp; CONCATENATE(Tabela813[[#This Row],[C]],".",Tabela813[[#This Row],[O]],".",Tabela813[[#This Row],[E]],".",Tabela813[[#This Row],[D1]],".",Tabela813[[#This Row],[D2]],".",Tabela813[[#This Row],[D3]],".",Tabela813[[#This Row],[T]],".",Tabela813[[#This Row],[D4]]),"")</f>
        <v>7.1.2.1.50.0.2.00</v>
      </c>
      <c r="L1913" s="27" t="s">
        <v>2430</v>
      </c>
      <c r="M1913" s="21" t="str">
        <f t="shared" si="29"/>
        <v>A</v>
      </c>
      <c r="N1913" s="21">
        <f>IF(VALUE(Tabela813[[#This Row],[RED]]) &gt; 0,1,0) + IF(VALUE(J1913)&gt;0,8,IF(VALUE(I1913)&gt;0,7,IF(VALUE(H1913)&gt;0,6,IF(VALUE(G1913)&gt;0,5,IF(VALUE(F1913)&gt;0,4,IF(VALUE(E1913)&gt;0,3,IF(VALUE(D1913)&gt;0,2,1)))))))</f>
        <v>7</v>
      </c>
      <c r="O1913" s="26" t="s">
        <v>55</v>
      </c>
      <c r="P1913" s="1" t="s">
        <v>93</v>
      </c>
      <c r="Q1913" s="1"/>
      <c r="R1913" s="21"/>
      <c r="S1913" s="7" t="str">
        <f>Tabela813[[#This Row],[NR]]&amp;" - "&amp;Tabela813[[#This Row],[Especificação]]</f>
        <v>7.1.2.1.50.0.2.00 - Taxa de Fiscalização de Vigilância Sanitária - Multas e Juros de Mora - Intra OFSS</v>
      </c>
      <c r="T1913" s="7" t="str">
        <f>Tabela813[[#This Row],[NR]]&amp;" - "&amp;Tabela813[[#This Row],[Especificação]]</f>
        <v>7.1.2.1.50.0.2.00 - Taxa de Fiscalização de Vigilância Sanitária - Multas e Juros de Mora - Intra OFSS</v>
      </c>
      <c r="U1913" s="7" t="str">
        <f>Tabela813[[#This Row],[NR]]&amp; " - "&amp;Tabela813[[#This Row],[Especificação]]</f>
        <v>7.1.2.1.50.0.2.00 - Taxa de Fiscalização de Vigilância Sanitária - Multas e Juros de Mora - Intra OFSS</v>
      </c>
    </row>
    <row r="1914" spans="1:21" ht="30" x14ac:dyDescent="0.25">
      <c r="A1914" s="297"/>
      <c r="B1914" s="73"/>
      <c r="C1914" s="26" t="s">
        <v>1565</v>
      </c>
      <c r="D1914" s="26" t="s">
        <v>1558</v>
      </c>
      <c r="E1914" s="26" t="s">
        <v>1567</v>
      </c>
      <c r="F1914" s="26" t="s">
        <v>1558</v>
      </c>
      <c r="G1914" s="26" t="s">
        <v>1591</v>
      </c>
      <c r="H1914" s="26" t="s">
        <v>1561</v>
      </c>
      <c r="I1914" s="26" t="s">
        <v>1559</v>
      </c>
      <c r="J1914" s="26" t="s">
        <v>1564</v>
      </c>
      <c r="K1914" s="21" t="str">
        <f>IF(Tabela813[[#This Row],[C]]&lt;&gt;"",IF(Tabela813[[#This Row],[RED]]&lt;&gt;"",(Tabela813[[#This Row],[RED]] &amp; "."),"") &amp; CONCATENATE(Tabela813[[#This Row],[C]],".",Tabela813[[#This Row],[O]],".",Tabela813[[#This Row],[E]],".",Tabela813[[#This Row],[D1]],".",Tabela813[[#This Row],[D2]],".",Tabela813[[#This Row],[D3]],".",Tabela813[[#This Row],[T]],".",Tabela813[[#This Row],[D4]]),"")</f>
        <v>7.1.2.1.50.0.3.00</v>
      </c>
      <c r="L1914" s="27" t="s">
        <v>2431</v>
      </c>
      <c r="M1914" s="21" t="str">
        <f t="shared" si="29"/>
        <v>A</v>
      </c>
      <c r="N1914" s="21">
        <f>IF(VALUE(Tabela813[[#This Row],[RED]]) &gt; 0,1,0) + IF(VALUE(J1914)&gt;0,8,IF(VALUE(I1914)&gt;0,7,IF(VALUE(H1914)&gt;0,6,IF(VALUE(G1914)&gt;0,5,IF(VALUE(F1914)&gt;0,4,IF(VALUE(E1914)&gt;0,3,IF(VALUE(D1914)&gt;0,2,1)))))))</f>
        <v>7</v>
      </c>
      <c r="O1914" s="26" t="s">
        <v>55</v>
      </c>
      <c r="P1914" s="1" t="s">
        <v>93</v>
      </c>
      <c r="Q1914" s="1"/>
      <c r="R1914" s="21"/>
      <c r="S1914" s="7" t="str">
        <f>Tabela813[[#This Row],[NR]]&amp;" - "&amp;Tabela813[[#This Row],[Especificação]]</f>
        <v>7.1.2.1.50.0.3.00 - Taxa de Fiscalização de Vigilância Sanitária - Dívida Ativa - Intra OFSS</v>
      </c>
      <c r="T1914" s="7" t="str">
        <f>Tabela813[[#This Row],[NR]]&amp;" - "&amp;Tabela813[[#This Row],[Especificação]]</f>
        <v>7.1.2.1.50.0.3.00 - Taxa de Fiscalização de Vigilância Sanitária - Dívida Ativa - Intra OFSS</v>
      </c>
      <c r="U1914" s="7" t="str">
        <f>Tabela813[[#This Row],[NR]]&amp; " - "&amp;Tabela813[[#This Row],[Especificação]]</f>
        <v>7.1.2.1.50.0.3.00 - Taxa de Fiscalização de Vigilância Sanitária - Dívida Ativa - Intra OFSS</v>
      </c>
    </row>
    <row r="1915" spans="1:21" ht="30" x14ac:dyDescent="0.25">
      <c r="A1915" s="297"/>
      <c r="B1915" s="73"/>
      <c r="C1915" s="26" t="s">
        <v>1565</v>
      </c>
      <c r="D1915" s="26" t="s">
        <v>1558</v>
      </c>
      <c r="E1915" s="26" t="s">
        <v>1567</v>
      </c>
      <c r="F1915" s="26" t="s">
        <v>1558</v>
      </c>
      <c r="G1915" s="26" t="s">
        <v>1591</v>
      </c>
      <c r="H1915" s="26" t="s">
        <v>1561</v>
      </c>
      <c r="I1915" s="26" t="s">
        <v>1568</v>
      </c>
      <c r="J1915" s="26" t="s">
        <v>1564</v>
      </c>
      <c r="K1915" s="21" t="str">
        <f>IF(Tabela813[[#This Row],[C]]&lt;&gt;"",IF(Tabela813[[#This Row],[RED]]&lt;&gt;"",(Tabela813[[#This Row],[RED]] &amp; "."),"") &amp; CONCATENATE(Tabela813[[#This Row],[C]],".",Tabela813[[#This Row],[O]],".",Tabela813[[#This Row],[E]],".",Tabela813[[#This Row],[D1]],".",Tabela813[[#This Row],[D2]],".",Tabela813[[#This Row],[D3]],".",Tabela813[[#This Row],[T]],".",Tabela813[[#This Row],[D4]]),"")</f>
        <v>7.1.2.1.50.0.4.00</v>
      </c>
      <c r="L1915" s="27" t="s">
        <v>2432</v>
      </c>
      <c r="M1915" s="21" t="str">
        <f t="shared" si="29"/>
        <v>A</v>
      </c>
      <c r="N1915" s="21">
        <f>IF(VALUE(Tabela813[[#This Row],[RED]]) &gt; 0,1,0) + IF(VALUE(J1915)&gt;0,8,IF(VALUE(I1915)&gt;0,7,IF(VALUE(H1915)&gt;0,6,IF(VALUE(G1915)&gt;0,5,IF(VALUE(F1915)&gt;0,4,IF(VALUE(E1915)&gt;0,3,IF(VALUE(D1915)&gt;0,2,1)))))))</f>
        <v>7</v>
      </c>
      <c r="O1915" s="26" t="s">
        <v>55</v>
      </c>
      <c r="P1915" s="1" t="s">
        <v>93</v>
      </c>
      <c r="Q1915" s="1"/>
      <c r="R1915" s="21"/>
      <c r="S1915" s="7" t="str">
        <f>Tabela813[[#This Row],[NR]]&amp;" - "&amp;Tabela813[[#This Row],[Especificação]]</f>
        <v>7.1.2.1.50.0.4.00 - Taxa de Fiscalização de Vigilância Sanitária - Dívida Ativa - Multas e Juros de Mora da Dívida Ativa - Intra OFSS</v>
      </c>
      <c r="T1915" s="7" t="str">
        <f>Tabela813[[#This Row],[NR]]&amp;" - "&amp;Tabela813[[#This Row],[Especificação]]</f>
        <v>7.1.2.1.50.0.4.00 - Taxa de Fiscalização de Vigilância Sanitária - Dívida Ativa - Multas e Juros de Mora da Dívida Ativa - Intra OFSS</v>
      </c>
      <c r="U1915" s="7" t="str">
        <f>Tabela813[[#This Row],[NR]]&amp; " - "&amp;Tabela813[[#This Row],[Especificação]]</f>
        <v>7.1.2.1.50.0.4.00 - Taxa de Fiscalização de Vigilância Sanitária - Dívida Ativa - Multas e Juros de Mora da Dívida Ativa - Intra OFSS</v>
      </c>
    </row>
    <row r="1916" spans="1:21" ht="30" x14ac:dyDescent="0.25">
      <c r="A1916" s="297"/>
      <c r="B1916" s="73"/>
      <c r="C1916" s="26" t="s">
        <v>1565</v>
      </c>
      <c r="D1916" s="26" t="s">
        <v>1558</v>
      </c>
      <c r="E1916" s="26" t="s">
        <v>1567</v>
      </c>
      <c r="F1916" s="26" t="s">
        <v>1558</v>
      </c>
      <c r="G1916" s="26" t="s">
        <v>1591</v>
      </c>
      <c r="H1916" s="26" t="s">
        <v>1561</v>
      </c>
      <c r="I1916" s="26" t="s">
        <v>1569</v>
      </c>
      <c r="J1916" s="26" t="s">
        <v>1564</v>
      </c>
      <c r="K1916" s="21" t="str">
        <f>IF(Tabela813[[#This Row],[C]]&lt;&gt;"",IF(Tabela813[[#This Row],[RED]]&lt;&gt;"",(Tabela813[[#This Row],[RED]] &amp; "."),"") &amp; CONCATENATE(Tabela813[[#This Row],[C]],".",Tabela813[[#This Row],[O]],".",Tabela813[[#This Row],[E]],".",Tabela813[[#This Row],[D1]],".",Tabela813[[#This Row],[D2]],".",Tabela813[[#This Row],[D3]],".",Tabela813[[#This Row],[T]],".",Tabela813[[#This Row],[D4]]),"")</f>
        <v>7.1.2.1.50.0.5.00</v>
      </c>
      <c r="L1916" s="27" t="s">
        <v>2433</v>
      </c>
      <c r="M1916" s="21" t="str">
        <f t="shared" si="29"/>
        <v>A</v>
      </c>
      <c r="N1916" s="21">
        <f>IF(VALUE(Tabela813[[#This Row],[RED]]) &gt; 0,1,0) + IF(VALUE(J1916)&gt;0,8,IF(VALUE(I1916)&gt;0,7,IF(VALUE(H1916)&gt;0,6,IF(VALUE(G1916)&gt;0,5,IF(VALUE(F1916)&gt;0,4,IF(VALUE(E1916)&gt;0,3,IF(VALUE(D1916)&gt;0,2,1)))))))</f>
        <v>7</v>
      </c>
      <c r="O1916" s="26" t="s">
        <v>55</v>
      </c>
      <c r="P1916" s="1" t="s">
        <v>93</v>
      </c>
      <c r="Q1916" s="1"/>
      <c r="R1916" s="21"/>
      <c r="S1916" s="7" t="str">
        <f>Tabela813[[#This Row],[NR]]&amp;" - "&amp;Tabela813[[#This Row],[Especificação]]</f>
        <v>7.1.2.1.50.0.5.00 - Taxa de Fiscalização de Vigilância Sanitária - Multas - Intra OFSS</v>
      </c>
      <c r="T1916" s="7" t="str">
        <f>Tabela813[[#This Row],[NR]]&amp;" - "&amp;Tabela813[[#This Row],[Especificação]]</f>
        <v>7.1.2.1.50.0.5.00 - Taxa de Fiscalização de Vigilância Sanitária - Multas - Intra OFSS</v>
      </c>
      <c r="U1916" s="7" t="str">
        <f>Tabela813[[#This Row],[NR]]&amp; " - "&amp;Tabela813[[#This Row],[Especificação]]</f>
        <v>7.1.2.1.50.0.5.00 - Taxa de Fiscalização de Vigilância Sanitária - Multas - Intra OFSS</v>
      </c>
    </row>
    <row r="1917" spans="1:21" ht="30" x14ac:dyDescent="0.25">
      <c r="A1917" s="297"/>
      <c r="B1917" s="73"/>
      <c r="C1917" s="26" t="s">
        <v>1565</v>
      </c>
      <c r="D1917" s="26" t="s">
        <v>1558</v>
      </c>
      <c r="E1917" s="26" t="s">
        <v>1567</v>
      </c>
      <c r="F1917" s="26" t="s">
        <v>1558</v>
      </c>
      <c r="G1917" s="26" t="s">
        <v>1591</v>
      </c>
      <c r="H1917" s="26" t="s">
        <v>1561</v>
      </c>
      <c r="I1917" s="26" t="s">
        <v>1563</v>
      </c>
      <c r="J1917" s="26" t="s">
        <v>1564</v>
      </c>
      <c r="K1917" s="21" t="str">
        <f>IF(Tabela813[[#This Row],[C]]&lt;&gt;"",IF(Tabela813[[#This Row],[RED]]&lt;&gt;"",(Tabela813[[#This Row],[RED]] &amp; "."),"") &amp; CONCATENATE(Tabela813[[#This Row],[C]],".",Tabela813[[#This Row],[O]],".",Tabela813[[#This Row],[E]],".",Tabela813[[#This Row],[D1]],".",Tabela813[[#This Row],[D2]],".",Tabela813[[#This Row],[D3]],".",Tabela813[[#This Row],[T]],".",Tabela813[[#This Row],[D4]]),"")</f>
        <v>7.1.2.1.50.0.6.00</v>
      </c>
      <c r="L1917" s="27" t="s">
        <v>2434</v>
      </c>
      <c r="M1917" s="21" t="str">
        <f t="shared" si="29"/>
        <v>A</v>
      </c>
      <c r="N1917" s="21">
        <f>IF(VALUE(Tabela813[[#This Row],[RED]]) &gt; 0,1,0) + IF(VALUE(J1917)&gt;0,8,IF(VALUE(I1917)&gt;0,7,IF(VALUE(H1917)&gt;0,6,IF(VALUE(G1917)&gt;0,5,IF(VALUE(F1917)&gt;0,4,IF(VALUE(E1917)&gt;0,3,IF(VALUE(D1917)&gt;0,2,1)))))))</f>
        <v>7</v>
      </c>
      <c r="O1917" s="26" t="s">
        <v>55</v>
      </c>
      <c r="P1917" s="1" t="s">
        <v>93</v>
      </c>
      <c r="Q1917" s="1"/>
      <c r="R1917" s="21"/>
      <c r="S1917" s="7" t="str">
        <f>Tabela813[[#This Row],[NR]]&amp;" - "&amp;Tabela813[[#This Row],[Especificação]]</f>
        <v>7.1.2.1.50.0.6.00 - Taxa de Fiscalização de Vigilância Sanitária - Juros de Mora - Intra OFSS</v>
      </c>
      <c r="T1917" s="7" t="str">
        <f>Tabela813[[#This Row],[NR]]&amp;" - "&amp;Tabela813[[#This Row],[Especificação]]</f>
        <v>7.1.2.1.50.0.6.00 - Taxa de Fiscalização de Vigilância Sanitária - Juros de Mora - Intra OFSS</v>
      </c>
      <c r="U1917" s="7" t="str">
        <f>Tabela813[[#This Row],[NR]]&amp; " - "&amp;Tabela813[[#This Row],[Especificação]]</f>
        <v>7.1.2.1.50.0.6.00 - Taxa de Fiscalização de Vigilância Sanitária - Juros de Mora - Intra OFSS</v>
      </c>
    </row>
    <row r="1918" spans="1:21" ht="30" x14ac:dyDescent="0.25">
      <c r="A1918" s="297"/>
      <c r="B1918" s="73"/>
      <c r="C1918" s="26" t="s">
        <v>1565</v>
      </c>
      <c r="D1918" s="26" t="s">
        <v>1558</v>
      </c>
      <c r="E1918" s="26" t="s">
        <v>1567</v>
      </c>
      <c r="F1918" s="26" t="s">
        <v>1558</v>
      </c>
      <c r="G1918" s="26" t="s">
        <v>1591</v>
      </c>
      <c r="H1918" s="26" t="s">
        <v>1561</v>
      </c>
      <c r="I1918" s="26" t="s">
        <v>1565</v>
      </c>
      <c r="J1918" s="26" t="s">
        <v>1564</v>
      </c>
      <c r="K1918" s="21" t="str">
        <f>IF(Tabela813[[#This Row],[C]]&lt;&gt;"",IF(Tabela813[[#This Row],[RED]]&lt;&gt;"",(Tabela813[[#This Row],[RED]] &amp; "."),"") &amp; CONCATENATE(Tabela813[[#This Row],[C]],".",Tabela813[[#This Row],[O]],".",Tabela813[[#This Row],[E]],".",Tabela813[[#This Row],[D1]],".",Tabela813[[#This Row],[D2]],".",Tabela813[[#This Row],[D3]],".",Tabela813[[#This Row],[T]],".",Tabela813[[#This Row],[D4]]),"")</f>
        <v>7.1.2.1.50.0.7.00</v>
      </c>
      <c r="L1918" s="27" t="s">
        <v>2435</v>
      </c>
      <c r="M1918" s="21" t="str">
        <f t="shared" si="29"/>
        <v>A</v>
      </c>
      <c r="N1918" s="21">
        <f>IF(VALUE(Tabela813[[#This Row],[RED]]) &gt; 0,1,0) + IF(VALUE(J1918)&gt;0,8,IF(VALUE(I1918)&gt;0,7,IF(VALUE(H1918)&gt;0,6,IF(VALUE(G1918)&gt;0,5,IF(VALUE(F1918)&gt;0,4,IF(VALUE(E1918)&gt;0,3,IF(VALUE(D1918)&gt;0,2,1)))))))</f>
        <v>7</v>
      </c>
      <c r="O1918" s="26" t="s">
        <v>55</v>
      </c>
      <c r="P1918" s="1" t="s">
        <v>93</v>
      </c>
      <c r="Q1918" s="1"/>
      <c r="R1918" s="21"/>
      <c r="S1918" s="7" t="str">
        <f>Tabela813[[#This Row],[NR]]&amp;" - "&amp;Tabela813[[#This Row],[Especificação]]</f>
        <v>7.1.2.1.50.0.7.00 - Taxa de Fiscalização de Vigilância Sanitária - Dívida Ativa - Multas da Dívida Ativa - Intra OFSS</v>
      </c>
      <c r="T1918" s="7" t="str">
        <f>Tabela813[[#This Row],[NR]]&amp;" - "&amp;Tabela813[[#This Row],[Especificação]]</f>
        <v>7.1.2.1.50.0.7.00 - Taxa de Fiscalização de Vigilância Sanitária - Dívida Ativa - Multas da Dívida Ativa - Intra OFSS</v>
      </c>
      <c r="U1918" s="7" t="str">
        <f>Tabela813[[#This Row],[NR]]&amp; " - "&amp;Tabela813[[#This Row],[Especificação]]</f>
        <v>7.1.2.1.50.0.7.00 - Taxa de Fiscalização de Vigilância Sanitária - Dívida Ativa - Multas da Dívida Ativa - Intra OFSS</v>
      </c>
    </row>
    <row r="1919" spans="1:21" ht="30" x14ac:dyDescent="0.25">
      <c r="A1919" s="84"/>
      <c r="B1919" s="73"/>
      <c r="C1919" s="26" t="s">
        <v>1565</v>
      </c>
      <c r="D1919" s="26" t="s">
        <v>1558</v>
      </c>
      <c r="E1919" s="26" t="s">
        <v>1567</v>
      </c>
      <c r="F1919" s="26" t="s">
        <v>1558</v>
      </c>
      <c r="G1919" s="26" t="s">
        <v>1591</v>
      </c>
      <c r="H1919" s="26" t="s">
        <v>1561</v>
      </c>
      <c r="I1919" s="26" t="s">
        <v>1566</v>
      </c>
      <c r="J1919" s="26" t="s">
        <v>1564</v>
      </c>
      <c r="K1919" s="21" t="str">
        <f>IF(Tabela813[[#This Row],[C]]&lt;&gt;"",IF(Tabela813[[#This Row],[RED]]&lt;&gt;"",(Tabela813[[#This Row],[RED]] &amp; "."),"") &amp; CONCATENATE(Tabela813[[#This Row],[C]],".",Tabela813[[#This Row],[O]],".",Tabela813[[#This Row],[E]],".",Tabela813[[#This Row],[D1]],".",Tabela813[[#This Row],[D2]],".",Tabela813[[#This Row],[D3]],".",Tabela813[[#This Row],[T]],".",Tabela813[[#This Row],[D4]]),"")</f>
        <v>7.1.2.1.50.0.8.00</v>
      </c>
      <c r="L1919" s="27" t="s">
        <v>2436</v>
      </c>
      <c r="M1919" s="21" t="str">
        <f t="shared" si="29"/>
        <v>A</v>
      </c>
      <c r="N1919" s="21">
        <f>IF(VALUE(Tabela813[[#This Row],[RED]]) &gt; 0,1,0) + IF(VALUE(J1919)&gt;0,8,IF(VALUE(I1919)&gt;0,7,IF(VALUE(H1919)&gt;0,6,IF(VALUE(G1919)&gt;0,5,IF(VALUE(F1919)&gt;0,4,IF(VALUE(E1919)&gt;0,3,IF(VALUE(D1919)&gt;0,2,1)))))))</f>
        <v>7</v>
      </c>
      <c r="O1919" s="26" t="s">
        <v>55</v>
      </c>
      <c r="P1919" s="1" t="s">
        <v>93</v>
      </c>
      <c r="Q1919" s="1"/>
      <c r="R1919" s="21"/>
      <c r="S1919" s="7" t="str">
        <f>Tabela813[[#This Row],[NR]]&amp;" - "&amp;Tabela813[[#This Row],[Especificação]]</f>
        <v>7.1.2.1.50.0.8.00 - Taxa de Fiscalização de Vigilância Sanitária - Juros de Mora da Dívida Ativa - Intra OFSS</v>
      </c>
      <c r="T1919" s="7" t="str">
        <f>Tabela813[[#This Row],[NR]]&amp;" - "&amp;Tabela813[[#This Row],[Especificação]]</f>
        <v>7.1.2.1.50.0.8.00 - Taxa de Fiscalização de Vigilância Sanitária - Juros de Mora da Dívida Ativa - Intra OFSS</v>
      </c>
      <c r="U1919" s="7" t="str">
        <f>Tabela813[[#This Row],[NR]]&amp; " - "&amp;Tabela813[[#This Row],[Especificação]]</f>
        <v>7.1.2.1.50.0.8.00 - Taxa de Fiscalização de Vigilância Sanitária - Juros de Mora da Dívida Ativa - Intra OFSS</v>
      </c>
    </row>
    <row r="1920" spans="1:21" ht="30" x14ac:dyDescent="0.25">
      <c r="A1920" s="84"/>
      <c r="B1920" s="73"/>
      <c r="C1920" s="26" t="s">
        <v>1565</v>
      </c>
      <c r="D1920" s="26" t="s">
        <v>1558</v>
      </c>
      <c r="E1920" s="26" t="s">
        <v>1567</v>
      </c>
      <c r="F1920" s="26" t="s">
        <v>1567</v>
      </c>
      <c r="G1920" s="26" t="s">
        <v>1564</v>
      </c>
      <c r="H1920" s="26" t="s">
        <v>1561</v>
      </c>
      <c r="I1920" s="26" t="s">
        <v>1561</v>
      </c>
      <c r="J1920" s="26" t="s">
        <v>1564</v>
      </c>
      <c r="K1920" s="21" t="str">
        <f>IF(Tabela813[[#This Row],[C]]&lt;&gt;"",IF(Tabela813[[#This Row],[RED]]&lt;&gt;"",(Tabela813[[#This Row],[RED]] &amp; "."),"") &amp; CONCATENATE(Tabela813[[#This Row],[C]],".",Tabela813[[#This Row],[O]],".",Tabela813[[#This Row],[E]],".",Tabela813[[#This Row],[D1]],".",Tabela813[[#This Row],[D2]],".",Tabela813[[#This Row],[D3]],".",Tabela813[[#This Row],[T]],".",Tabela813[[#This Row],[D4]]),"")</f>
        <v>7.1.2.2.00.0.0.00</v>
      </c>
      <c r="L1920" s="27" t="s">
        <v>4002</v>
      </c>
      <c r="M1920" s="21" t="str">
        <f t="shared" si="29"/>
        <v>S</v>
      </c>
      <c r="N1920" s="21">
        <f>IF(VALUE(Tabela813[[#This Row],[RED]]) &gt; 0,1,0) + IF(VALUE(J1920)&gt;0,8,IF(VALUE(I1920)&gt;0,7,IF(VALUE(H1920)&gt;0,6,IF(VALUE(G1920)&gt;0,5,IF(VALUE(F1920)&gt;0,4,IF(VALUE(E1920)&gt;0,3,IF(VALUE(D1920)&gt;0,2,1)))))))</f>
        <v>4</v>
      </c>
      <c r="O1920" s="26" t="s">
        <v>45</v>
      </c>
      <c r="P1920" s="1" t="s">
        <v>96</v>
      </c>
      <c r="Q1920" s="1"/>
      <c r="R1920" s="21"/>
      <c r="S1920" s="7" t="str">
        <f>Tabela813[[#This Row],[NR]]&amp;" - "&amp;Tabela813[[#This Row],[Especificação]]</f>
        <v>7.1.2.2.00.0.0.00 - Taxas Pela Prestação de Serviços - Intra OFSS</v>
      </c>
      <c r="T1920" s="7" t="str">
        <f>Tabela813[[#This Row],[NR]]&amp;" - "&amp;Tabela813[[#This Row],[Especificação]]</f>
        <v>7.1.2.2.00.0.0.00 - Taxas Pela Prestação de Serviços - Intra OFSS</v>
      </c>
      <c r="U1920" s="7" t="str">
        <f>Tabela813[[#This Row],[NR]]&amp; " - "&amp;Tabela813[[#This Row],[Especificação]]</f>
        <v>7.1.2.2.00.0.0.00 - Taxas Pela Prestação de Serviços - Intra OFSS</v>
      </c>
    </row>
    <row r="1921" spans="1:21" ht="30" x14ac:dyDescent="0.25">
      <c r="A1921" s="84"/>
      <c r="B1921" s="73"/>
      <c r="C1921" s="26" t="s">
        <v>1565</v>
      </c>
      <c r="D1921" s="26" t="s">
        <v>1558</v>
      </c>
      <c r="E1921" s="26" t="s">
        <v>1567</v>
      </c>
      <c r="F1921" s="26" t="s">
        <v>1567</v>
      </c>
      <c r="G1921" s="26" t="s">
        <v>1560</v>
      </c>
      <c r="H1921" s="26" t="s">
        <v>1561</v>
      </c>
      <c r="I1921" s="26" t="s">
        <v>1561</v>
      </c>
      <c r="J1921" s="26" t="s">
        <v>1564</v>
      </c>
      <c r="K1921" s="21" t="str">
        <f>IF(Tabela813[[#This Row],[C]]&lt;&gt;"",IF(Tabela813[[#This Row],[RED]]&lt;&gt;"",(Tabela813[[#This Row],[RED]] &amp; "."),"") &amp; CONCATENATE(Tabela813[[#This Row],[C]],".",Tabela813[[#This Row],[O]],".",Tabela813[[#This Row],[E]],".",Tabela813[[#This Row],[D1]],".",Tabela813[[#This Row],[D2]],".",Tabela813[[#This Row],[D3]],".",Tabela813[[#This Row],[T]],".",Tabela813[[#This Row],[D4]]),"")</f>
        <v>7.1.2.2.01.0.0.00</v>
      </c>
      <c r="L1921" s="27" t="s">
        <v>4003</v>
      </c>
      <c r="M1921" s="21" t="str">
        <f t="shared" si="29"/>
        <v>S</v>
      </c>
      <c r="N1921" s="21">
        <f>IF(VALUE(Tabela813[[#This Row],[RED]]) &gt; 0,1,0) + IF(VALUE(J1921)&gt;0,8,IF(VALUE(I1921)&gt;0,7,IF(VALUE(H1921)&gt;0,6,IF(VALUE(G1921)&gt;0,5,IF(VALUE(F1921)&gt;0,4,IF(VALUE(E1921)&gt;0,3,IF(VALUE(D1921)&gt;0,2,1)))))))</f>
        <v>5</v>
      </c>
      <c r="O1921" s="26" t="s">
        <v>51</v>
      </c>
      <c r="P1921" s="1" t="s">
        <v>97</v>
      </c>
      <c r="Q1921" s="1"/>
      <c r="R1921" s="21"/>
      <c r="S1921" s="7" t="str">
        <f>Tabela813[[#This Row],[NR]]&amp;" - "&amp;Tabela813[[#This Row],[Especificação]]</f>
        <v>7.1.2.2.01.0.0.00 - Taxas Pela Prestação de Serviços em Geral - Intra OFSS</v>
      </c>
      <c r="T1921" s="7" t="str">
        <f>Tabela813[[#This Row],[NR]]&amp;" - "&amp;Tabela813[[#This Row],[Especificação]]</f>
        <v>7.1.2.2.01.0.0.00 - Taxas Pela Prestação de Serviços em Geral - Intra OFSS</v>
      </c>
      <c r="U1921" s="7" t="str">
        <f>Tabela813[[#This Row],[NR]]&amp; " - "&amp;Tabela813[[#This Row],[Especificação]]</f>
        <v>7.1.2.2.01.0.0.00 - Taxas Pela Prestação de Serviços em Geral - Intra OFSS</v>
      </c>
    </row>
    <row r="1922" spans="1:21" ht="30" x14ac:dyDescent="0.25">
      <c r="A1922" s="84"/>
      <c r="B1922" s="73"/>
      <c r="C1922" s="26" t="s">
        <v>1565</v>
      </c>
      <c r="D1922" s="26" t="s">
        <v>1558</v>
      </c>
      <c r="E1922" s="26" t="s">
        <v>1567</v>
      </c>
      <c r="F1922" s="26" t="s">
        <v>1567</v>
      </c>
      <c r="G1922" s="26" t="s">
        <v>1560</v>
      </c>
      <c r="H1922" s="26" t="s">
        <v>1561</v>
      </c>
      <c r="I1922" s="26" t="s">
        <v>1558</v>
      </c>
      <c r="J1922" s="26" t="s">
        <v>1564</v>
      </c>
      <c r="K1922" s="21" t="str">
        <f>IF(Tabela813[[#This Row],[C]]&lt;&gt;"",IF(Tabela813[[#This Row],[RED]]&lt;&gt;"",(Tabela813[[#This Row],[RED]] &amp; "."),"") &amp; CONCATENATE(Tabela813[[#This Row],[C]],".",Tabela813[[#This Row],[O]],".",Tabela813[[#This Row],[E]],".",Tabela813[[#This Row],[D1]],".",Tabela813[[#This Row],[D2]],".",Tabela813[[#This Row],[D3]],".",Tabela813[[#This Row],[T]],".",Tabela813[[#This Row],[D4]]),"")</f>
        <v>7.1.2.2.01.0.1.00</v>
      </c>
      <c r="L1922" s="27" t="s">
        <v>4004</v>
      </c>
      <c r="M1922" s="21" t="str">
        <f t="shared" si="29"/>
        <v>A</v>
      </c>
      <c r="N1922" s="21">
        <f>IF(VALUE(Tabela813[[#This Row],[RED]]) &gt; 0,1,0) + IF(VALUE(J1922)&gt;0,8,IF(VALUE(I1922)&gt;0,7,IF(VALUE(H1922)&gt;0,6,IF(VALUE(G1922)&gt;0,5,IF(VALUE(F1922)&gt;0,4,IF(VALUE(E1922)&gt;0,3,IF(VALUE(D1922)&gt;0,2,1)))))))</f>
        <v>7</v>
      </c>
      <c r="O1922" s="26" t="s">
        <v>51</v>
      </c>
      <c r="P1922" s="1" t="s">
        <v>97</v>
      </c>
      <c r="Q1922" s="1"/>
      <c r="R1922" s="21"/>
      <c r="S1922" s="7" t="str">
        <f>Tabela813[[#This Row],[NR]]&amp;" - "&amp;Tabela813[[#This Row],[Especificação]]</f>
        <v>7.1.2.2.01.0.1.00 - Taxas Pela Prestação de Serviços em Geral - Principal - Intra OFSS</v>
      </c>
      <c r="T1922" s="7" t="str">
        <f>Tabela813[[#This Row],[NR]]&amp;" - "&amp;Tabela813[[#This Row],[Especificação]]</f>
        <v>7.1.2.2.01.0.1.00 - Taxas Pela Prestação de Serviços em Geral - Principal - Intra OFSS</v>
      </c>
      <c r="U1922" s="7" t="str">
        <f>Tabela813[[#This Row],[NR]]&amp; " - "&amp;Tabela813[[#This Row],[Especificação]]</f>
        <v>7.1.2.2.01.0.1.00 - Taxas Pela Prestação de Serviços em Geral - Principal - Intra OFSS</v>
      </c>
    </row>
    <row r="1923" spans="1:21" ht="30" x14ac:dyDescent="0.25">
      <c r="A1923" s="84"/>
      <c r="B1923" s="73"/>
      <c r="C1923" s="26" t="s">
        <v>1565</v>
      </c>
      <c r="D1923" s="26" t="s">
        <v>1558</v>
      </c>
      <c r="E1923" s="26" t="s">
        <v>1567</v>
      </c>
      <c r="F1923" s="26" t="s">
        <v>1567</v>
      </c>
      <c r="G1923" s="26" t="s">
        <v>1560</v>
      </c>
      <c r="H1923" s="26" t="s">
        <v>1561</v>
      </c>
      <c r="I1923" s="26" t="s">
        <v>1567</v>
      </c>
      <c r="J1923" s="26" t="s">
        <v>1564</v>
      </c>
      <c r="K1923" s="21" t="str">
        <f>IF(Tabela813[[#This Row],[C]]&lt;&gt;"",IF(Tabela813[[#This Row],[RED]]&lt;&gt;"",(Tabela813[[#This Row],[RED]] &amp; "."),"") &amp; CONCATENATE(Tabela813[[#This Row],[C]],".",Tabela813[[#This Row],[O]],".",Tabela813[[#This Row],[E]],".",Tabela813[[#This Row],[D1]],".",Tabela813[[#This Row],[D2]],".",Tabela813[[#This Row],[D3]],".",Tabela813[[#This Row],[T]],".",Tabela813[[#This Row],[D4]]),"")</f>
        <v>7.1.2.2.01.0.2.00</v>
      </c>
      <c r="L1923" s="27" t="s">
        <v>4005</v>
      </c>
      <c r="M1923" s="21" t="str">
        <f t="shared" si="29"/>
        <v>A</v>
      </c>
      <c r="N1923" s="21">
        <f>IF(VALUE(Tabela813[[#This Row],[RED]]) &gt; 0,1,0) + IF(VALUE(J1923)&gt;0,8,IF(VALUE(I1923)&gt;0,7,IF(VALUE(H1923)&gt;0,6,IF(VALUE(G1923)&gt;0,5,IF(VALUE(F1923)&gt;0,4,IF(VALUE(E1923)&gt;0,3,IF(VALUE(D1923)&gt;0,2,1)))))))</f>
        <v>7</v>
      </c>
      <c r="O1923" s="26" t="s">
        <v>51</v>
      </c>
      <c r="P1923" s="1" t="s">
        <v>97</v>
      </c>
      <c r="Q1923" s="1"/>
      <c r="R1923" s="21"/>
      <c r="S1923" s="7" t="str">
        <f>Tabela813[[#This Row],[NR]]&amp;" - "&amp;Tabela813[[#This Row],[Especificação]]</f>
        <v>7.1.2.2.01.0.2.00 - Taxas Pela Prestação de Serviços em Geral - Multas e Juros de Mora - Intra OFSS</v>
      </c>
      <c r="T1923" s="7" t="str">
        <f>Tabela813[[#This Row],[NR]]&amp;" - "&amp;Tabela813[[#This Row],[Especificação]]</f>
        <v>7.1.2.2.01.0.2.00 - Taxas Pela Prestação de Serviços em Geral - Multas e Juros de Mora - Intra OFSS</v>
      </c>
      <c r="U1923" s="7" t="str">
        <f>Tabela813[[#This Row],[NR]]&amp; " - "&amp;Tabela813[[#This Row],[Especificação]]</f>
        <v>7.1.2.2.01.0.2.00 - Taxas Pela Prestação de Serviços em Geral - Multas e Juros de Mora - Intra OFSS</v>
      </c>
    </row>
    <row r="1924" spans="1:21" ht="30" x14ac:dyDescent="0.25">
      <c r="A1924" s="84"/>
      <c r="B1924" s="73"/>
      <c r="C1924" s="26" t="s">
        <v>1565</v>
      </c>
      <c r="D1924" s="26" t="s">
        <v>1558</v>
      </c>
      <c r="E1924" s="26" t="s">
        <v>1567</v>
      </c>
      <c r="F1924" s="26" t="s">
        <v>1567</v>
      </c>
      <c r="G1924" s="26" t="s">
        <v>1560</v>
      </c>
      <c r="H1924" s="26" t="s">
        <v>1561</v>
      </c>
      <c r="I1924" s="26" t="s">
        <v>1559</v>
      </c>
      <c r="J1924" s="26" t="s">
        <v>1564</v>
      </c>
      <c r="K1924" s="21" t="str">
        <f>IF(Tabela813[[#This Row],[C]]&lt;&gt;"",IF(Tabela813[[#This Row],[RED]]&lt;&gt;"",(Tabela813[[#This Row],[RED]] &amp; "."),"") &amp; CONCATENATE(Tabela813[[#This Row],[C]],".",Tabela813[[#This Row],[O]],".",Tabela813[[#This Row],[E]],".",Tabela813[[#This Row],[D1]],".",Tabela813[[#This Row],[D2]],".",Tabela813[[#This Row],[D3]],".",Tabela813[[#This Row],[T]],".",Tabela813[[#This Row],[D4]]),"")</f>
        <v>7.1.2.2.01.0.3.00</v>
      </c>
      <c r="L1924" s="27" t="s">
        <v>4006</v>
      </c>
      <c r="M1924" s="21" t="str">
        <f t="shared" si="29"/>
        <v>A</v>
      </c>
      <c r="N1924" s="21">
        <f>IF(VALUE(Tabela813[[#This Row],[RED]]) &gt; 0,1,0) + IF(VALUE(J1924)&gt;0,8,IF(VALUE(I1924)&gt;0,7,IF(VALUE(H1924)&gt;0,6,IF(VALUE(G1924)&gt;0,5,IF(VALUE(F1924)&gt;0,4,IF(VALUE(E1924)&gt;0,3,IF(VALUE(D1924)&gt;0,2,1)))))))</f>
        <v>7</v>
      </c>
      <c r="O1924" s="26" t="s">
        <v>51</v>
      </c>
      <c r="P1924" s="1" t="s">
        <v>97</v>
      </c>
      <c r="Q1924" s="1"/>
      <c r="R1924" s="21"/>
      <c r="S1924" s="7" t="str">
        <f>Tabela813[[#This Row],[NR]]&amp;" - "&amp;Tabela813[[#This Row],[Especificação]]</f>
        <v>7.1.2.2.01.0.3.00 - Taxas Pela Prestação de Serviços em Geral - Dívida Ativa - Intra OFSS</v>
      </c>
      <c r="T1924" s="7" t="str">
        <f>Tabela813[[#This Row],[NR]]&amp;" - "&amp;Tabela813[[#This Row],[Especificação]]</f>
        <v>7.1.2.2.01.0.3.00 - Taxas Pela Prestação de Serviços em Geral - Dívida Ativa - Intra OFSS</v>
      </c>
      <c r="U1924" s="7" t="str">
        <f>Tabela813[[#This Row],[NR]]&amp; " - "&amp;Tabela813[[#This Row],[Especificação]]</f>
        <v>7.1.2.2.01.0.3.00 - Taxas Pela Prestação de Serviços em Geral - Dívida Ativa - Intra OFSS</v>
      </c>
    </row>
    <row r="1925" spans="1:21" ht="30" x14ac:dyDescent="0.25">
      <c r="A1925" s="84"/>
      <c r="B1925" s="73"/>
      <c r="C1925" s="26" t="s">
        <v>1565</v>
      </c>
      <c r="D1925" s="26" t="s">
        <v>1558</v>
      </c>
      <c r="E1925" s="26" t="s">
        <v>1567</v>
      </c>
      <c r="F1925" s="26" t="s">
        <v>1567</v>
      </c>
      <c r="G1925" s="26" t="s">
        <v>1560</v>
      </c>
      <c r="H1925" s="26" t="s">
        <v>1561</v>
      </c>
      <c r="I1925" s="26" t="s">
        <v>1568</v>
      </c>
      <c r="J1925" s="26" t="s">
        <v>1564</v>
      </c>
      <c r="K1925" s="21" t="str">
        <f>IF(Tabela813[[#This Row],[C]]&lt;&gt;"",IF(Tabela813[[#This Row],[RED]]&lt;&gt;"",(Tabela813[[#This Row],[RED]] &amp; "."),"") &amp; CONCATENATE(Tabela813[[#This Row],[C]],".",Tabela813[[#This Row],[O]],".",Tabela813[[#This Row],[E]],".",Tabela813[[#This Row],[D1]],".",Tabela813[[#This Row],[D2]],".",Tabela813[[#This Row],[D3]],".",Tabela813[[#This Row],[T]],".",Tabela813[[#This Row],[D4]]),"")</f>
        <v>7.1.2.2.01.0.4.00</v>
      </c>
      <c r="L1925" s="27" t="s">
        <v>4007</v>
      </c>
      <c r="M1925" s="21" t="str">
        <f t="shared" si="29"/>
        <v>A</v>
      </c>
      <c r="N1925" s="21">
        <f>IF(VALUE(Tabela813[[#This Row],[RED]]) &gt; 0,1,0) + IF(VALUE(J1925)&gt;0,8,IF(VALUE(I1925)&gt;0,7,IF(VALUE(H1925)&gt;0,6,IF(VALUE(G1925)&gt;0,5,IF(VALUE(F1925)&gt;0,4,IF(VALUE(E1925)&gt;0,3,IF(VALUE(D1925)&gt;0,2,1)))))))</f>
        <v>7</v>
      </c>
      <c r="O1925" s="26" t="s">
        <v>51</v>
      </c>
      <c r="P1925" s="1" t="s">
        <v>97</v>
      </c>
      <c r="Q1925" s="1"/>
      <c r="R1925" s="21"/>
      <c r="S1925" s="7" t="str">
        <f>Tabela813[[#This Row],[NR]]&amp;" - "&amp;Tabela813[[#This Row],[Especificação]]</f>
        <v>7.1.2.2.01.0.4.00 - Taxas Pela Prestação de Serviços em Geral - Dívida Ativa - Multas e Juros de Mora da Dívida Ativa - Intra OFSS</v>
      </c>
      <c r="T1925" s="7" t="str">
        <f>Tabela813[[#This Row],[NR]]&amp;" - "&amp;Tabela813[[#This Row],[Especificação]]</f>
        <v>7.1.2.2.01.0.4.00 - Taxas Pela Prestação de Serviços em Geral - Dívida Ativa - Multas e Juros de Mora da Dívida Ativa - Intra OFSS</v>
      </c>
      <c r="U1925" s="7" t="str">
        <f>Tabela813[[#This Row],[NR]]&amp; " - "&amp;Tabela813[[#This Row],[Especificação]]</f>
        <v>7.1.2.2.01.0.4.00 - Taxas Pela Prestação de Serviços em Geral - Dívida Ativa - Multas e Juros de Mora da Dívida Ativa - Intra OFSS</v>
      </c>
    </row>
    <row r="1926" spans="1:21" ht="30" x14ac:dyDescent="0.25">
      <c r="A1926" s="84"/>
      <c r="B1926" s="73"/>
      <c r="C1926" s="26" t="s">
        <v>1565</v>
      </c>
      <c r="D1926" s="26" t="s">
        <v>1558</v>
      </c>
      <c r="E1926" s="26" t="s">
        <v>1567</v>
      </c>
      <c r="F1926" s="26" t="s">
        <v>1567</v>
      </c>
      <c r="G1926" s="26" t="s">
        <v>1560</v>
      </c>
      <c r="H1926" s="26" t="s">
        <v>1561</v>
      </c>
      <c r="I1926" s="26" t="s">
        <v>1569</v>
      </c>
      <c r="J1926" s="26" t="s">
        <v>1564</v>
      </c>
      <c r="K1926" s="21" t="str">
        <f>IF(Tabela813[[#This Row],[C]]&lt;&gt;"",IF(Tabela813[[#This Row],[RED]]&lt;&gt;"",(Tabela813[[#This Row],[RED]] &amp; "."),"") &amp; CONCATENATE(Tabela813[[#This Row],[C]],".",Tabela813[[#This Row],[O]],".",Tabela813[[#This Row],[E]],".",Tabela813[[#This Row],[D1]],".",Tabela813[[#This Row],[D2]],".",Tabela813[[#This Row],[D3]],".",Tabela813[[#This Row],[T]],".",Tabela813[[#This Row],[D4]]),"")</f>
        <v>7.1.2.2.01.0.5.00</v>
      </c>
      <c r="L1926" s="27" t="s">
        <v>4008</v>
      </c>
      <c r="M1926" s="21" t="str">
        <f t="shared" si="29"/>
        <v>A</v>
      </c>
      <c r="N1926" s="21">
        <f>IF(VALUE(Tabela813[[#This Row],[RED]]) &gt; 0,1,0) + IF(VALUE(J1926)&gt;0,8,IF(VALUE(I1926)&gt;0,7,IF(VALUE(H1926)&gt;0,6,IF(VALUE(G1926)&gt;0,5,IF(VALUE(F1926)&gt;0,4,IF(VALUE(E1926)&gt;0,3,IF(VALUE(D1926)&gt;0,2,1)))))))</f>
        <v>7</v>
      </c>
      <c r="O1926" s="26" t="s">
        <v>51</v>
      </c>
      <c r="P1926" s="1" t="s">
        <v>97</v>
      </c>
      <c r="Q1926" s="1"/>
      <c r="R1926" s="21"/>
      <c r="S1926" s="7" t="str">
        <f>Tabela813[[#This Row],[NR]]&amp;" - "&amp;Tabela813[[#This Row],[Especificação]]</f>
        <v>7.1.2.2.01.0.5.00 - Taxas Pela Prestação de Serviços em Geral - Multas - Intra OFSS</v>
      </c>
      <c r="T1926" s="7" t="str">
        <f>Tabela813[[#This Row],[NR]]&amp;" - "&amp;Tabela813[[#This Row],[Especificação]]</f>
        <v>7.1.2.2.01.0.5.00 - Taxas Pela Prestação de Serviços em Geral - Multas - Intra OFSS</v>
      </c>
      <c r="U1926" s="7" t="str">
        <f>Tabela813[[#This Row],[NR]]&amp; " - "&amp;Tabela813[[#This Row],[Especificação]]</f>
        <v>7.1.2.2.01.0.5.00 - Taxas Pela Prestação de Serviços em Geral - Multas - Intra OFSS</v>
      </c>
    </row>
    <row r="1927" spans="1:21" ht="30" x14ac:dyDescent="0.25">
      <c r="A1927" s="84"/>
      <c r="B1927" s="73"/>
      <c r="C1927" s="26" t="s">
        <v>1565</v>
      </c>
      <c r="D1927" s="26" t="s">
        <v>1558</v>
      </c>
      <c r="E1927" s="26" t="s">
        <v>1567</v>
      </c>
      <c r="F1927" s="26" t="s">
        <v>1567</v>
      </c>
      <c r="G1927" s="26" t="s">
        <v>1560</v>
      </c>
      <c r="H1927" s="26" t="s">
        <v>1561</v>
      </c>
      <c r="I1927" s="26" t="s">
        <v>1563</v>
      </c>
      <c r="J1927" s="26" t="s">
        <v>1564</v>
      </c>
      <c r="K1927" s="21" t="str">
        <f>IF(Tabela813[[#This Row],[C]]&lt;&gt;"",IF(Tabela813[[#This Row],[RED]]&lt;&gt;"",(Tabela813[[#This Row],[RED]] &amp; "."),"") &amp; CONCATENATE(Tabela813[[#This Row],[C]],".",Tabela813[[#This Row],[O]],".",Tabela813[[#This Row],[E]],".",Tabela813[[#This Row],[D1]],".",Tabela813[[#This Row],[D2]],".",Tabela813[[#This Row],[D3]],".",Tabela813[[#This Row],[T]],".",Tabela813[[#This Row],[D4]]),"")</f>
        <v>7.1.2.2.01.0.6.00</v>
      </c>
      <c r="L1927" s="27" t="s">
        <v>4009</v>
      </c>
      <c r="M1927" s="21" t="str">
        <f t="shared" si="29"/>
        <v>A</v>
      </c>
      <c r="N1927" s="21">
        <f>IF(VALUE(Tabela813[[#This Row],[RED]]) &gt; 0,1,0) + IF(VALUE(J1927)&gt;0,8,IF(VALUE(I1927)&gt;0,7,IF(VALUE(H1927)&gt;0,6,IF(VALUE(G1927)&gt;0,5,IF(VALUE(F1927)&gt;0,4,IF(VALUE(E1927)&gt;0,3,IF(VALUE(D1927)&gt;0,2,1)))))))</f>
        <v>7</v>
      </c>
      <c r="O1927" s="26" t="s">
        <v>51</v>
      </c>
      <c r="P1927" s="1" t="s">
        <v>97</v>
      </c>
      <c r="Q1927" s="1"/>
      <c r="R1927" s="21"/>
      <c r="S1927" s="7" t="str">
        <f>Tabela813[[#This Row],[NR]]&amp;" - "&amp;Tabela813[[#This Row],[Especificação]]</f>
        <v>7.1.2.2.01.0.6.00 - Taxas Pela Prestação de Serviços em Geral - Juros de Mora - Intra OFSS</v>
      </c>
      <c r="T1927" s="7" t="str">
        <f>Tabela813[[#This Row],[NR]]&amp;" - "&amp;Tabela813[[#This Row],[Especificação]]</f>
        <v>7.1.2.2.01.0.6.00 - Taxas Pela Prestação de Serviços em Geral - Juros de Mora - Intra OFSS</v>
      </c>
      <c r="U1927" s="7" t="str">
        <f>Tabela813[[#This Row],[NR]]&amp; " - "&amp;Tabela813[[#This Row],[Especificação]]</f>
        <v>7.1.2.2.01.0.6.00 - Taxas Pela Prestação de Serviços em Geral - Juros de Mora - Intra OFSS</v>
      </c>
    </row>
    <row r="1928" spans="1:21" ht="30" x14ac:dyDescent="0.25">
      <c r="A1928" s="84"/>
      <c r="B1928" s="73"/>
      <c r="C1928" s="26" t="s">
        <v>1565</v>
      </c>
      <c r="D1928" s="26" t="s">
        <v>1558</v>
      </c>
      <c r="E1928" s="26" t="s">
        <v>1567</v>
      </c>
      <c r="F1928" s="26" t="s">
        <v>1567</v>
      </c>
      <c r="G1928" s="26" t="s">
        <v>1560</v>
      </c>
      <c r="H1928" s="26" t="s">
        <v>1561</v>
      </c>
      <c r="I1928" s="26" t="s">
        <v>1565</v>
      </c>
      <c r="J1928" s="26" t="s">
        <v>1564</v>
      </c>
      <c r="K1928" s="21" t="str">
        <f>IF(Tabela813[[#This Row],[C]]&lt;&gt;"",IF(Tabela813[[#This Row],[RED]]&lt;&gt;"",(Tabela813[[#This Row],[RED]] &amp; "."),"") &amp; CONCATENATE(Tabela813[[#This Row],[C]],".",Tabela813[[#This Row],[O]],".",Tabela813[[#This Row],[E]],".",Tabela813[[#This Row],[D1]],".",Tabela813[[#This Row],[D2]],".",Tabela813[[#This Row],[D3]],".",Tabela813[[#This Row],[T]],".",Tabela813[[#This Row],[D4]]),"")</f>
        <v>7.1.2.2.01.0.7.00</v>
      </c>
      <c r="L1928" s="27" t="s">
        <v>4010</v>
      </c>
      <c r="M1928" s="21" t="str">
        <f t="shared" si="29"/>
        <v>A</v>
      </c>
      <c r="N1928" s="21">
        <f>IF(VALUE(Tabela813[[#This Row],[RED]]) &gt; 0,1,0) + IF(VALUE(J1928)&gt;0,8,IF(VALUE(I1928)&gt;0,7,IF(VALUE(H1928)&gt;0,6,IF(VALUE(G1928)&gt;0,5,IF(VALUE(F1928)&gt;0,4,IF(VALUE(E1928)&gt;0,3,IF(VALUE(D1928)&gt;0,2,1)))))))</f>
        <v>7</v>
      </c>
      <c r="O1928" s="26" t="s">
        <v>51</v>
      </c>
      <c r="P1928" s="1" t="s">
        <v>97</v>
      </c>
      <c r="Q1928" s="1"/>
      <c r="R1928" s="21"/>
      <c r="S1928" s="7" t="str">
        <f>Tabela813[[#This Row],[NR]]&amp;" - "&amp;Tabela813[[#This Row],[Especificação]]</f>
        <v>7.1.2.2.01.0.7.00 - Taxas Pela Prestação de Serviços em Geral - Dívida Ativa - Multas da Dívida Ativa - Intra OFSS</v>
      </c>
      <c r="T1928" s="7" t="str">
        <f>Tabela813[[#This Row],[NR]]&amp;" - "&amp;Tabela813[[#This Row],[Especificação]]</f>
        <v>7.1.2.2.01.0.7.00 - Taxas Pela Prestação de Serviços em Geral - Dívida Ativa - Multas da Dívida Ativa - Intra OFSS</v>
      </c>
      <c r="U1928" s="7" t="str">
        <f>Tabela813[[#This Row],[NR]]&amp; " - "&amp;Tabela813[[#This Row],[Especificação]]</f>
        <v>7.1.2.2.01.0.7.00 - Taxas Pela Prestação de Serviços em Geral - Dívida Ativa - Multas da Dívida Ativa - Intra OFSS</v>
      </c>
    </row>
    <row r="1929" spans="1:21" ht="30" x14ac:dyDescent="0.25">
      <c r="A1929" s="84"/>
      <c r="B1929" s="73"/>
      <c r="C1929" s="26" t="s">
        <v>1565</v>
      </c>
      <c r="D1929" s="26" t="s">
        <v>1558</v>
      </c>
      <c r="E1929" s="26" t="s">
        <v>1567</v>
      </c>
      <c r="F1929" s="26" t="s">
        <v>1567</v>
      </c>
      <c r="G1929" s="26" t="s">
        <v>1560</v>
      </c>
      <c r="H1929" s="26" t="s">
        <v>1561</v>
      </c>
      <c r="I1929" s="26" t="s">
        <v>1566</v>
      </c>
      <c r="J1929" s="26" t="s">
        <v>1564</v>
      </c>
      <c r="K1929" s="21" t="str">
        <f>IF(Tabela813[[#This Row],[C]]&lt;&gt;"",IF(Tabela813[[#This Row],[RED]]&lt;&gt;"",(Tabela813[[#This Row],[RED]] &amp; "."),"") &amp; CONCATENATE(Tabela813[[#This Row],[C]],".",Tabela813[[#This Row],[O]],".",Tabela813[[#This Row],[E]],".",Tabela813[[#This Row],[D1]],".",Tabela813[[#This Row],[D2]],".",Tabela813[[#This Row],[D3]],".",Tabela813[[#This Row],[T]],".",Tabela813[[#This Row],[D4]]),"")</f>
        <v>7.1.2.2.01.0.8.00</v>
      </c>
      <c r="L1929" s="27" t="s">
        <v>4011</v>
      </c>
      <c r="M1929" s="21" t="str">
        <f t="shared" ref="M1929:M1992" si="30">IF(N1929 &lt; N1930,"S","A")</f>
        <v>A</v>
      </c>
      <c r="N1929" s="21">
        <f>IF(VALUE(Tabela813[[#This Row],[RED]]) &gt; 0,1,0) + IF(VALUE(J1929)&gt;0,8,IF(VALUE(I1929)&gt;0,7,IF(VALUE(H1929)&gt;0,6,IF(VALUE(G1929)&gt;0,5,IF(VALUE(F1929)&gt;0,4,IF(VALUE(E1929)&gt;0,3,IF(VALUE(D1929)&gt;0,2,1)))))))</f>
        <v>7</v>
      </c>
      <c r="O1929" s="26" t="s">
        <v>51</v>
      </c>
      <c r="P1929" s="1" t="s">
        <v>97</v>
      </c>
      <c r="Q1929" s="1"/>
      <c r="R1929" s="21"/>
      <c r="S1929" s="7" t="str">
        <f>Tabela813[[#This Row],[NR]]&amp;" - "&amp;Tabela813[[#This Row],[Especificação]]</f>
        <v>7.1.2.2.01.0.8.00 - Taxas Pela Prestação de Serviços em Geral - Juros de Mora da Dívida Ativa - Intra OFSS</v>
      </c>
      <c r="T1929" s="7" t="str">
        <f>Tabela813[[#This Row],[NR]]&amp;" - "&amp;Tabela813[[#This Row],[Especificação]]</f>
        <v>7.1.2.2.01.0.8.00 - Taxas Pela Prestação de Serviços em Geral - Juros de Mora da Dívida Ativa - Intra OFSS</v>
      </c>
      <c r="U1929" s="7" t="str">
        <f>Tabela813[[#This Row],[NR]]&amp; " - "&amp;Tabela813[[#This Row],[Especificação]]</f>
        <v>7.1.2.2.01.0.8.00 - Taxas Pela Prestação de Serviços em Geral - Juros de Mora da Dívida Ativa - Intra OFSS</v>
      </c>
    </row>
    <row r="1930" spans="1:21" ht="45" x14ac:dyDescent="0.25">
      <c r="A1930" s="84"/>
      <c r="B1930" s="73"/>
      <c r="C1930" s="26" t="s">
        <v>1565</v>
      </c>
      <c r="D1930" s="26" t="s">
        <v>1558</v>
      </c>
      <c r="E1930" s="26" t="s">
        <v>1567</v>
      </c>
      <c r="F1930" s="26" t="s">
        <v>1567</v>
      </c>
      <c r="G1930" s="26" t="s">
        <v>1591</v>
      </c>
      <c r="H1930" s="26" t="s">
        <v>1561</v>
      </c>
      <c r="I1930" s="26" t="s">
        <v>1561</v>
      </c>
      <c r="J1930" s="26" t="s">
        <v>1564</v>
      </c>
      <c r="K1930" s="21" t="str">
        <f>IF(Tabela813[[#This Row],[C]]&lt;&gt;"",IF(Tabela813[[#This Row],[RED]]&lt;&gt;"",(Tabela813[[#This Row],[RED]] &amp; "."),"") &amp; CONCATENATE(Tabela813[[#This Row],[C]],".",Tabela813[[#This Row],[O]],".",Tabela813[[#This Row],[E]],".",Tabela813[[#This Row],[D1]],".",Tabela813[[#This Row],[D2]],".",Tabela813[[#This Row],[D3]],".",Tabela813[[#This Row],[T]],".",Tabela813[[#This Row],[D4]]),"")</f>
        <v>7.1.2.2.50.0.0.00</v>
      </c>
      <c r="L1930" s="27" t="s">
        <v>2437</v>
      </c>
      <c r="M1930" s="21" t="str">
        <f t="shared" si="30"/>
        <v>S</v>
      </c>
      <c r="N1930" s="21">
        <f>IF(VALUE(Tabela813[[#This Row],[RED]]) &gt; 0,1,0) + IF(VALUE(J1930)&gt;0,8,IF(VALUE(I1930)&gt;0,7,IF(VALUE(H1930)&gt;0,6,IF(VALUE(G1930)&gt;0,5,IF(VALUE(F1930)&gt;0,4,IF(VALUE(E1930)&gt;0,3,IF(VALUE(D1930)&gt;0,2,1)))))))</f>
        <v>5</v>
      </c>
      <c r="O1930" s="26" t="s">
        <v>55</v>
      </c>
      <c r="P1930" s="1" t="s">
        <v>101</v>
      </c>
      <c r="Q1930" s="1" t="s">
        <v>102</v>
      </c>
      <c r="R1930" s="21"/>
      <c r="S1930" s="7" t="str">
        <f>Tabela813[[#This Row],[NR]]&amp;" - "&amp;Tabela813[[#This Row],[Especificação]]</f>
        <v>7.1.2.2.50.0.0.00 - Taxas Judiciais - Intra OFSS</v>
      </c>
      <c r="T1930" s="7" t="str">
        <f>Tabela813[[#This Row],[NR]]&amp;" - "&amp;Tabela813[[#This Row],[Especificação]]</f>
        <v>7.1.2.2.50.0.0.00 - Taxas Judiciais - Intra OFSS</v>
      </c>
      <c r="U1930" s="7" t="str">
        <f>Tabela813[[#This Row],[NR]]&amp; " - "&amp;Tabela813[[#This Row],[Especificação]]</f>
        <v>7.1.2.2.50.0.0.00 - Taxas Judiciais - Intra OFSS</v>
      </c>
    </row>
    <row r="1931" spans="1:21" ht="45" x14ac:dyDescent="0.25">
      <c r="A1931" s="84"/>
      <c r="B1931" s="73"/>
      <c r="C1931" s="26" t="s">
        <v>1565</v>
      </c>
      <c r="D1931" s="26" t="s">
        <v>1558</v>
      </c>
      <c r="E1931" s="26" t="s">
        <v>1567</v>
      </c>
      <c r="F1931" s="26" t="s">
        <v>1567</v>
      </c>
      <c r="G1931" s="26" t="s">
        <v>1591</v>
      </c>
      <c r="H1931" s="26" t="s">
        <v>1561</v>
      </c>
      <c r="I1931" s="26" t="s">
        <v>1558</v>
      </c>
      <c r="J1931" s="26" t="s">
        <v>1564</v>
      </c>
      <c r="K1931" s="21" t="str">
        <f>IF(Tabela813[[#This Row],[C]]&lt;&gt;"",IF(Tabela813[[#This Row],[RED]]&lt;&gt;"",(Tabela813[[#This Row],[RED]] &amp; "."),"") &amp; CONCATENATE(Tabela813[[#This Row],[C]],".",Tabela813[[#This Row],[O]],".",Tabela813[[#This Row],[E]],".",Tabela813[[#This Row],[D1]],".",Tabela813[[#This Row],[D2]],".",Tabela813[[#This Row],[D3]],".",Tabela813[[#This Row],[T]],".",Tabela813[[#This Row],[D4]]),"")</f>
        <v>7.1.2.2.50.0.1.00</v>
      </c>
      <c r="L1931" s="27" t="s">
        <v>2438</v>
      </c>
      <c r="M1931" s="21" t="str">
        <f t="shared" si="30"/>
        <v>A</v>
      </c>
      <c r="N1931" s="21">
        <f>IF(VALUE(Tabela813[[#This Row],[RED]]) &gt; 0,1,0) + IF(VALUE(J1931)&gt;0,8,IF(VALUE(I1931)&gt;0,7,IF(VALUE(H1931)&gt;0,6,IF(VALUE(G1931)&gt;0,5,IF(VALUE(F1931)&gt;0,4,IF(VALUE(E1931)&gt;0,3,IF(VALUE(D1931)&gt;0,2,1)))))))</f>
        <v>7</v>
      </c>
      <c r="O1931" s="26" t="s">
        <v>55</v>
      </c>
      <c r="P1931" s="1" t="s">
        <v>101</v>
      </c>
      <c r="Q1931" s="1" t="s">
        <v>102</v>
      </c>
      <c r="R1931" s="21"/>
      <c r="S1931" s="7" t="str">
        <f>Tabela813[[#This Row],[NR]]&amp;" - "&amp;Tabela813[[#This Row],[Especificação]]</f>
        <v>7.1.2.2.50.0.1.00 - Taxas Judiciais - Principal - Intra OFSS</v>
      </c>
      <c r="T1931" s="7" t="str">
        <f>Tabela813[[#This Row],[NR]]&amp;" - "&amp;Tabela813[[#This Row],[Especificação]]</f>
        <v>7.1.2.2.50.0.1.00 - Taxas Judiciais - Principal - Intra OFSS</v>
      </c>
      <c r="U1931" s="7" t="str">
        <f>Tabela813[[#This Row],[NR]]&amp; " - "&amp;Tabela813[[#This Row],[Especificação]]</f>
        <v>7.1.2.2.50.0.1.00 - Taxas Judiciais - Principal - Intra OFSS</v>
      </c>
    </row>
    <row r="1932" spans="1:21" ht="45" x14ac:dyDescent="0.25">
      <c r="A1932" s="84"/>
      <c r="B1932" s="73"/>
      <c r="C1932" s="26" t="s">
        <v>1565</v>
      </c>
      <c r="D1932" s="26" t="s">
        <v>1558</v>
      </c>
      <c r="E1932" s="26" t="s">
        <v>1567</v>
      </c>
      <c r="F1932" s="26" t="s">
        <v>1567</v>
      </c>
      <c r="G1932" s="26" t="s">
        <v>1591</v>
      </c>
      <c r="H1932" s="26" t="s">
        <v>1561</v>
      </c>
      <c r="I1932" s="26" t="s">
        <v>1567</v>
      </c>
      <c r="J1932" s="26" t="s">
        <v>1564</v>
      </c>
      <c r="K1932" s="21" t="str">
        <f>IF(Tabela813[[#This Row],[C]]&lt;&gt;"",IF(Tabela813[[#This Row],[RED]]&lt;&gt;"",(Tabela813[[#This Row],[RED]] &amp; "."),"") &amp; CONCATENATE(Tabela813[[#This Row],[C]],".",Tabela813[[#This Row],[O]],".",Tabela813[[#This Row],[E]],".",Tabela813[[#This Row],[D1]],".",Tabela813[[#This Row],[D2]],".",Tabela813[[#This Row],[D3]],".",Tabela813[[#This Row],[T]],".",Tabela813[[#This Row],[D4]]),"")</f>
        <v>7.1.2.2.50.0.2.00</v>
      </c>
      <c r="L1932" s="27" t="s">
        <v>2439</v>
      </c>
      <c r="M1932" s="21" t="str">
        <f t="shared" si="30"/>
        <v>A</v>
      </c>
      <c r="N1932" s="21">
        <f>IF(VALUE(Tabela813[[#This Row],[RED]]) &gt; 0,1,0) + IF(VALUE(J1932)&gt;0,8,IF(VALUE(I1932)&gt;0,7,IF(VALUE(H1932)&gt;0,6,IF(VALUE(G1932)&gt;0,5,IF(VALUE(F1932)&gt;0,4,IF(VALUE(E1932)&gt;0,3,IF(VALUE(D1932)&gt;0,2,1)))))))</f>
        <v>7</v>
      </c>
      <c r="O1932" s="26" t="s">
        <v>55</v>
      </c>
      <c r="P1932" s="1" t="s">
        <v>101</v>
      </c>
      <c r="Q1932" s="1" t="s">
        <v>102</v>
      </c>
      <c r="R1932" s="21"/>
      <c r="S1932" s="7" t="str">
        <f>Tabela813[[#This Row],[NR]]&amp;" - "&amp;Tabela813[[#This Row],[Especificação]]</f>
        <v>7.1.2.2.50.0.2.00 - Taxas Judiciais - Multas e Juros de Mora - Intra OFSS</v>
      </c>
      <c r="T1932" s="7" t="str">
        <f>Tabela813[[#This Row],[NR]]&amp;" - "&amp;Tabela813[[#This Row],[Especificação]]</f>
        <v>7.1.2.2.50.0.2.00 - Taxas Judiciais - Multas e Juros de Mora - Intra OFSS</v>
      </c>
      <c r="U1932" s="7" t="str">
        <f>Tabela813[[#This Row],[NR]]&amp; " - "&amp;Tabela813[[#This Row],[Especificação]]</f>
        <v>7.1.2.2.50.0.2.00 - Taxas Judiciais - Multas e Juros de Mora - Intra OFSS</v>
      </c>
    </row>
    <row r="1933" spans="1:21" ht="45" x14ac:dyDescent="0.25">
      <c r="A1933" s="84"/>
      <c r="B1933" s="73"/>
      <c r="C1933" s="26" t="s">
        <v>1565</v>
      </c>
      <c r="D1933" s="26" t="s">
        <v>1558</v>
      </c>
      <c r="E1933" s="26" t="s">
        <v>1567</v>
      </c>
      <c r="F1933" s="26" t="s">
        <v>1567</v>
      </c>
      <c r="G1933" s="26" t="s">
        <v>1591</v>
      </c>
      <c r="H1933" s="26" t="s">
        <v>1561</v>
      </c>
      <c r="I1933" s="26" t="s">
        <v>1559</v>
      </c>
      <c r="J1933" s="26" t="s">
        <v>1564</v>
      </c>
      <c r="K1933" s="21" t="str">
        <f>IF(Tabela813[[#This Row],[C]]&lt;&gt;"",IF(Tabela813[[#This Row],[RED]]&lt;&gt;"",(Tabela813[[#This Row],[RED]] &amp; "."),"") &amp; CONCATENATE(Tabela813[[#This Row],[C]],".",Tabela813[[#This Row],[O]],".",Tabela813[[#This Row],[E]],".",Tabela813[[#This Row],[D1]],".",Tabela813[[#This Row],[D2]],".",Tabela813[[#This Row],[D3]],".",Tabela813[[#This Row],[T]],".",Tabela813[[#This Row],[D4]]),"")</f>
        <v>7.1.2.2.50.0.3.00</v>
      </c>
      <c r="L1933" s="27" t="s">
        <v>2440</v>
      </c>
      <c r="M1933" s="21" t="str">
        <f t="shared" si="30"/>
        <v>A</v>
      </c>
      <c r="N1933" s="21">
        <f>IF(VALUE(Tabela813[[#This Row],[RED]]) &gt; 0,1,0) + IF(VALUE(J1933)&gt;0,8,IF(VALUE(I1933)&gt;0,7,IF(VALUE(H1933)&gt;0,6,IF(VALUE(G1933)&gt;0,5,IF(VALUE(F1933)&gt;0,4,IF(VALUE(E1933)&gt;0,3,IF(VALUE(D1933)&gt;0,2,1)))))))</f>
        <v>7</v>
      </c>
      <c r="O1933" s="26" t="s">
        <v>55</v>
      </c>
      <c r="P1933" s="1" t="s">
        <v>101</v>
      </c>
      <c r="Q1933" s="1" t="s">
        <v>102</v>
      </c>
      <c r="R1933" s="21"/>
      <c r="S1933" s="7" t="str">
        <f>Tabela813[[#This Row],[NR]]&amp;" - "&amp;Tabela813[[#This Row],[Especificação]]</f>
        <v>7.1.2.2.50.0.3.00 - Taxas Judiciais - Dívida Ativa - Intra OFSS</v>
      </c>
      <c r="T1933" s="7" t="str">
        <f>Tabela813[[#This Row],[NR]]&amp;" - "&amp;Tabela813[[#This Row],[Especificação]]</f>
        <v>7.1.2.2.50.0.3.00 - Taxas Judiciais - Dívida Ativa - Intra OFSS</v>
      </c>
      <c r="U1933" s="7" t="str">
        <f>Tabela813[[#This Row],[NR]]&amp; " - "&amp;Tabela813[[#This Row],[Especificação]]</f>
        <v>7.1.2.2.50.0.3.00 - Taxas Judiciais - Dívida Ativa - Intra OFSS</v>
      </c>
    </row>
    <row r="1934" spans="1:21" ht="45" x14ac:dyDescent="0.25">
      <c r="A1934" s="84"/>
      <c r="B1934" s="73"/>
      <c r="C1934" s="26" t="s">
        <v>1565</v>
      </c>
      <c r="D1934" s="26" t="s">
        <v>1558</v>
      </c>
      <c r="E1934" s="26" t="s">
        <v>1567</v>
      </c>
      <c r="F1934" s="26" t="s">
        <v>1567</v>
      </c>
      <c r="G1934" s="26" t="s">
        <v>1591</v>
      </c>
      <c r="H1934" s="26" t="s">
        <v>1561</v>
      </c>
      <c r="I1934" s="26" t="s">
        <v>1568</v>
      </c>
      <c r="J1934" s="26" t="s">
        <v>1564</v>
      </c>
      <c r="K1934" s="21" t="str">
        <f>IF(Tabela813[[#This Row],[C]]&lt;&gt;"",IF(Tabela813[[#This Row],[RED]]&lt;&gt;"",(Tabela813[[#This Row],[RED]] &amp; "."),"") &amp; CONCATENATE(Tabela813[[#This Row],[C]],".",Tabela813[[#This Row],[O]],".",Tabela813[[#This Row],[E]],".",Tabela813[[#This Row],[D1]],".",Tabela813[[#This Row],[D2]],".",Tabela813[[#This Row],[D3]],".",Tabela813[[#This Row],[T]],".",Tabela813[[#This Row],[D4]]),"")</f>
        <v>7.1.2.2.50.0.4.00</v>
      </c>
      <c r="L1934" s="27" t="s">
        <v>2441</v>
      </c>
      <c r="M1934" s="21" t="str">
        <f t="shared" si="30"/>
        <v>A</v>
      </c>
      <c r="N1934" s="21">
        <f>IF(VALUE(Tabela813[[#This Row],[RED]]) &gt; 0,1,0) + IF(VALUE(J1934)&gt;0,8,IF(VALUE(I1934)&gt;0,7,IF(VALUE(H1934)&gt;0,6,IF(VALUE(G1934)&gt;0,5,IF(VALUE(F1934)&gt;0,4,IF(VALUE(E1934)&gt;0,3,IF(VALUE(D1934)&gt;0,2,1)))))))</f>
        <v>7</v>
      </c>
      <c r="O1934" s="26" t="s">
        <v>55</v>
      </c>
      <c r="P1934" s="1" t="s">
        <v>101</v>
      </c>
      <c r="Q1934" s="1" t="s">
        <v>102</v>
      </c>
      <c r="R1934" s="21"/>
      <c r="S1934" s="7" t="str">
        <f>Tabela813[[#This Row],[NR]]&amp;" - "&amp;Tabela813[[#This Row],[Especificação]]</f>
        <v>7.1.2.2.50.0.4.00 - Taxas Judiciais - Dívida Ativa - Multas e Juros de Mora da Dívida Ativa - Intra OFSS</v>
      </c>
      <c r="T1934" s="7" t="str">
        <f>Tabela813[[#This Row],[NR]]&amp;" - "&amp;Tabela813[[#This Row],[Especificação]]</f>
        <v>7.1.2.2.50.0.4.00 - Taxas Judiciais - Dívida Ativa - Multas e Juros de Mora da Dívida Ativa - Intra OFSS</v>
      </c>
      <c r="U1934" s="7" t="str">
        <f>Tabela813[[#This Row],[NR]]&amp; " - "&amp;Tabela813[[#This Row],[Especificação]]</f>
        <v>7.1.2.2.50.0.4.00 - Taxas Judiciais - Dívida Ativa - Multas e Juros de Mora da Dívida Ativa - Intra OFSS</v>
      </c>
    </row>
    <row r="1935" spans="1:21" ht="45" x14ac:dyDescent="0.25">
      <c r="A1935" s="84"/>
      <c r="B1935" s="73"/>
      <c r="C1935" s="26" t="s">
        <v>1565</v>
      </c>
      <c r="D1935" s="26" t="s">
        <v>1558</v>
      </c>
      <c r="E1935" s="26" t="s">
        <v>1567</v>
      </c>
      <c r="F1935" s="26" t="s">
        <v>1567</v>
      </c>
      <c r="G1935" s="26" t="s">
        <v>1591</v>
      </c>
      <c r="H1935" s="26" t="s">
        <v>1561</v>
      </c>
      <c r="I1935" s="26" t="s">
        <v>1569</v>
      </c>
      <c r="J1935" s="26" t="s">
        <v>1564</v>
      </c>
      <c r="K1935" s="21" t="str">
        <f>IF(Tabela813[[#This Row],[C]]&lt;&gt;"",IF(Tabela813[[#This Row],[RED]]&lt;&gt;"",(Tabela813[[#This Row],[RED]] &amp; "."),"") &amp; CONCATENATE(Tabela813[[#This Row],[C]],".",Tabela813[[#This Row],[O]],".",Tabela813[[#This Row],[E]],".",Tabela813[[#This Row],[D1]],".",Tabela813[[#This Row],[D2]],".",Tabela813[[#This Row],[D3]],".",Tabela813[[#This Row],[T]],".",Tabela813[[#This Row],[D4]]),"")</f>
        <v>7.1.2.2.50.0.5.00</v>
      </c>
      <c r="L1935" s="27" t="s">
        <v>2442</v>
      </c>
      <c r="M1935" s="21" t="str">
        <f t="shared" si="30"/>
        <v>A</v>
      </c>
      <c r="N1935" s="21">
        <f>IF(VALUE(Tabela813[[#This Row],[RED]]) &gt; 0,1,0) + IF(VALUE(J1935)&gt;0,8,IF(VALUE(I1935)&gt;0,7,IF(VALUE(H1935)&gt;0,6,IF(VALUE(G1935)&gt;0,5,IF(VALUE(F1935)&gt;0,4,IF(VALUE(E1935)&gt;0,3,IF(VALUE(D1935)&gt;0,2,1)))))))</f>
        <v>7</v>
      </c>
      <c r="O1935" s="26" t="s">
        <v>55</v>
      </c>
      <c r="P1935" s="1" t="s">
        <v>101</v>
      </c>
      <c r="Q1935" s="1" t="s">
        <v>102</v>
      </c>
      <c r="R1935" s="21"/>
      <c r="S1935" s="7" t="str">
        <f>Tabela813[[#This Row],[NR]]&amp;" - "&amp;Tabela813[[#This Row],[Especificação]]</f>
        <v>7.1.2.2.50.0.5.00 - Taxas Judiciais - Multas - Intra OFSS</v>
      </c>
      <c r="T1935" s="7" t="str">
        <f>Tabela813[[#This Row],[NR]]&amp;" - "&amp;Tabela813[[#This Row],[Especificação]]</f>
        <v>7.1.2.2.50.0.5.00 - Taxas Judiciais - Multas - Intra OFSS</v>
      </c>
      <c r="U1935" s="7" t="str">
        <f>Tabela813[[#This Row],[NR]]&amp; " - "&amp;Tabela813[[#This Row],[Especificação]]</f>
        <v>7.1.2.2.50.0.5.00 - Taxas Judiciais - Multas - Intra OFSS</v>
      </c>
    </row>
    <row r="1936" spans="1:21" ht="45" x14ac:dyDescent="0.25">
      <c r="A1936" s="84"/>
      <c r="B1936" s="73"/>
      <c r="C1936" s="26" t="s">
        <v>1565</v>
      </c>
      <c r="D1936" s="26" t="s">
        <v>1558</v>
      </c>
      <c r="E1936" s="26" t="s">
        <v>1567</v>
      </c>
      <c r="F1936" s="26" t="s">
        <v>1567</v>
      </c>
      <c r="G1936" s="26" t="s">
        <v>1591</v>
      </c>
      <c r="H1936" s="26" t="s">
        <v>1561</v>
      </c>
      <c r="I1936" s="26" t="s">
        <v>1563</v>
      </c>
      <c r="J1936" s="26" t="s">
        <v>1564</v>
      </c>
      <c r="K1936" s="21" t="str">
        <f>IF(Tabela813[[#This Row],[C]]&lt;&gt;"",IF(Tabela813[[#This Row],[RED]]&lt;&gt;"",(Tabela813[[#This Row],[RED]] &amp; "."),"") &amp; CONCATENATE(Tabela813[[#This Row],[C]],".",Tabela813[[#This Row],[O]],".",Tabela813[[#This Row],[E]],".",Tabela813[[#This Row],[D1]],".",Tabela813[[#This Row],[D2]],".",Tabela813[[#This Row],[D3]],".",Tabela813[[#This Row],[T]],".",Tabela813[[#This Row],[D4]]),"")</f>
        <v>7.1.2.2.50.0.6.00</v>
      </c>
      <c r="L1936" s="27" t="s">
        <v>2443</v>
      </c>
      <c r="M1936" s="21" t="str">
        <f t="shared" si="30"/>
        <v>A</v>
      </c>
      <c r="N1936" s="21">
        <f>IF(VALUE(Tabela813[[#This Row],[RED]]) &gt; 0,1,0) + IF(VALUE(J1936)&gt;0,8,IF(VALUE(I1936)&gt;0,7,IF(VALUE(H1936)&gt;0,6,IF(VALUE(G1936)&gt;0,5,IF(VALUE(F1936)&gt;0,4,IF(VALUE(E1936)&gt;0,3,IF(VALUE(D1936)&gt;0,2,1)))))))</f>
        <v>7</v>
      </c>
      <c r="O1936" s="26" t="s">
        <v>55</v>
      </c>
      <c r="P1936" s="1" t="s">
        <v>101</v>
      </c>
      <c r="Q1936" s="1" t="s">
        <v>102</v>
      </c>
      <c r="R1936" s="21"/>
      <c r="S1936" s="7" t="str">
        <f>Tabela813[[#This Row],[NR]]&amp;" - "&amp;Tabela813[[#This Row],[Especificação]]</f>
        <v>7.1.2.2.50.0.6.00 - Taxas Judiciais - Juros de Mora - Intra OFSS</v>
      </c>
      <c r="T1936" s="7" t="str">
        <f>Tabela813[[#This Row],[NR]]&amp;" - "&amp;Tabela813[[#This Row],[Especificação]]</f>
        <v>7.1.2.2.50.0.6.00 - Taxas Judiciais - Juros de Mora - Intra OFSS</v>
      </c>
      <c r="U1936" s="7" t="str">
        <f>Tabela813[[#This Row],[NR]]&amp; " - "&amp;Tabela813[[#This Row],[Especificação]]</f>
        <v>7.1.2.2.50.0.6.00 - Taxas Judiciais - Juros de Mora - Intra OFSS</v>
      </c>
    </row>
    <row r="1937" spans="1:21" ht="45" x14ac:dyDescent="0.25">
      <c r="A1937" s="84"/>
      <c r="B1937" s="73"/>
      <c r="C1937" s="26" t="s">
        <v>1565</v>
      </c>
      <c r="D1937" s="26" t="s">
        <v>1558</v>
      </c>
      <c r="E1937" s="26" t="s">
        <v>1567</v>
      </c>
      <c r="F1937" s="26" t="s">
        <v>1567</v>
      </c>
      <c r="G1937" s="26" t="s">
        <v>1591</v>
      </c>
      <c r="H1937" s="26" t="s">
        <v>1561</v>
      </c>
      <c r="I1937" s="26" t="s">
        <v>1565</v>
      </c>
      <c r="J1937" s="26" t="s">
        <v>1564</v>
      </c>
      <c r="K1937" s="21" t="str">
        <f>IF(Tabela813[[#This Row],[C]]&lt;&gt;"",IF(Tabela813[[#This Row],[RED]]&lt;&gt;"",(Tabela813[[#This Row],[RED]] &amp; "."),"") &amp; CONCATENATE(Tabela813[[#This Row],[C]],".",Tabela813[[#This Row],[O]],".",Tabela813[[#This Row],[E]],".",Tabela813[[#This Row],[D1]],".",Tabela813[[#This Row],[D2]],".",Tabela813[[#This Row],[D3]],".",Tabela813[[#This Row],[T]],".",Tabela813[[#This Row],[D4]]),"")</f>
        <v>7.1.2.2.50.0.7.00</v>
      </c>
      <c r="L1937" s="27" t="s">
        <v>2444</v>
      </c>
      <c r="M1937" s="21" t="str">
        <f t="shared" si="30"/>
        <v>A</v>
      </c>
      <c r="N1937" s="21">
        <f>IF(VALUE(Tabela813[[#This Row],[RED]]) &gt; 0,1,0) + IF(VALUE(J1937)&gt;0,8,IF(VALUE(I1937)&gt;0,7,IF(VALUE(H1937)&gt;0,6,IF(VALUE(G1937)&gt;0,5,IF(VALUE(F1937)&gt;0,4,IF(VALUE(E1937)&gt;0,3,IF(VALUE(D1937)&gt;0,2,1)))))))</f>
        <v>7</v>
      </c>
      <c r="O1937" s="26" t="s">
        <v>55</v>
      </c>
      <c r="P1937" s="1" t="s">
        <v>101</v>
      </c>
      <c r="Q1937" s="1" t="s">
        <v>102</v>
      </c>
      <c r="R1937" s="21"/>
      <c r="S1937" s="7" t="str">
        <f>Tabela813[[#This Row],[NR]]&amp;" - "&amp;Tabela813[[#This Row],[Especificação]]</f>
        <v>7.1.2.2.50.0.7.00 - Taxas Judiciais - Dívida Ativa - Multas da Dívida Ativa - Intra OFSS</v>
      </c>
      <c r="T1937" s="7" t="str">
        <f>Tabela813[[#This Row],[NR]]&amp;" - "&amp;Tabela813[[#This Row],[Especificação]]</f>
        <v>7.1.2.2.50.0.7.00 - Taxas Judiciais - Dívida Ativa - Multas da Dívida Ativa - Intra OFSS</v>
      </c>
      <c r="U1937" s="7" t="str">
        <f>Tabela813[[#This Row],[NR]]&amp; " - "&amp;Tabela813[[#This Row],[Especificação]]</f>
        <v>7.1.2.2.50.0.7.00 - Taxas Judiciais - Dívida Ativa - Multas da Dívida Ativa - Intra OFSS</v>
      </c>
    </row>
    <row r="1938" spans="1:21" ht="45" x14ac:dyDescent="0.25">
      <c r="A1938" s="84"/>
      <c r="B1938" s="73"/>
      <c r="C1938" s="26" t="s">
        <v>1565</v>
      </c>
      <c r="D1938" s="26" t="s">
        <v>1558</v>
      </c>
      <c r="E1938" s="26" t="s">
        <v>1567</v>
      </c>
      <c r="F1938" s="26" t="s">
        <v>1567</v>
      </c>
      <c r="G1938" s="26" t="s">
        <v>1591</v>
      </c>
      <c r="H1938" s="26" t="s">
        <v>1561</v>
      </c>
      <c r="I1938" s="26" t="s">
        <v>1566</v>
      </c>
      <c r="J1938" s="26" t="s">
        <v>1564</v>
      </c>
      <c r="K1938" s="21" t="str">
        <f>IF(Tabela813[[#This Row],[C]]&lt;&gt;"",IF(Tabela813[[#This Row],[RED]]&lt;&gt;"",(Tabela813[[#This Row],[RED]] &amp; "."),"") &amp; CONCATENATE(Tabela813[[#This Row],[C]],".",Tabela813[[#This Row],[O]],".",Tabela813[[#This Row],[E]],".",Tabela813[[#This Row],[D1]],".",Tabela813[[#This Row],[D2]],".",Tabela813[[#This Row],[D3]],".",Tabela813[[#This Row],[T]],".",Tabela813[[#This Row],[D4]]),"")</f>
        <v>7.1.2.2.50.0.8.00</v>
      </c>
      <c r="L1938" s="27" t="s">
        <v>2445</v>
      </c>
      <c r="M1938" s="21" t="str">
        <f t="shared" si="30"/>
        <v>A</v>
      </c>
      <c r="N1938" s="21">
        <f>IF(VALUE(Tabela813[[#This Row],[RED]]) &gt; 0,1,0) + IF(VALUE(J1938)&gt;0,8,IF(VALUE(I1938)&gt;0,7,IF(VALUE(H1938)&gt;0,6,IF(VALUE(G1938)&gt;0,5,IF(VALUE(F1938)&gt;0,4,IF(VALUE(E1938)&gt;0,3,IF(VALUE(D1938)&gt;0,2,1)))))))</f>
        <v>7</v>
      </c>
      <c r="O1938" s="26" t="s">
        <v>55</v>
      </c>
      <c r="P1938" s="1" t="s">
        <v>101</v>
      </c>
      <c r="Q1938" s="1" t="s">
        <v>102</v>
      </c>
      <c r="R1938" s="21"/>
      <c r="S1938" s="7" t="str">
        <f>Tabela813[[#This Row],[NR]]&amp;" - "&amp;Tabela813[[#This Row],[Especificação]]</f>
        <v>7.1.2.2.50.0.8.00 - Taxas Judiciais - Juros de Mora da Dívida Ativa - Intra OFSS</v>
      </c>
      <c r="T1938" s="7" t="str">
        <f>Tabela813[[#This Row],[NR]]&amp;" - "&amp;Tabela813[[#This Row],[Especificação]]</f>
        <v>7.1.2.2.50.0.8.00 - Taxas Judiciais - Juros de Mora da Dívida Ativa - Intra OFSS</v>
      </c>
      <c r="U1938" s="7" t="str">
        <f>Tabela813[[#This Row],[NR]]&amp; " - "&amp;Tabela813[[#This Row],[Especificação]]</f>
        <v>7.1.2.2.50.0.8.00 - Taxas Judiciais - Juros de Mora da Dívida Ativa - Intra OFSS</v>
      </c>
    </row>
    <row r="1939" spans="1:21" ht="45" x14ac:dyDescent="0.25">
      <c r="A1939" s="84"/>
      <c r="B1939" s="73"/>
      <c r="C1939" s="26" t="s">
        <v>1565</v>
      </c>
      <c r="D1939" s="26" t="s">
        <v>1558</v>
      </c>
      <c r="E1939" s="26" t="s">
        <v>1567</v>
      </c>
      <c r="F1939" s="26" t="s">
        <v>1567</v>
      </c>
      <c r="G1939" s="26" t="s">
        <v>1596</v>
      </c>
      <c r="H1939" s="26" t="s">
        <v>1561</v>
      </c>
      <c r="I1939" s="26" t="s">
        <v>1561</v>
      </c>
      <c r="J1939" s="26" t="s">
        <v>1564</v>
      </c>
      <c r="K1939" s="21" t="str">
        <f>IF(Tabela813[[#This Row],[C]]&lt;&gt;"",IF(Tabela813[[#This Row],[RED]]&lt;&gt;"",(Tabela813[[#This Row],[RED]] &amp; "."),"") &amp; CONCATENATE(Tabela813[[#This Row],[C]],".",Tabela813[[#This Row],[O]],".",Tabela813[[#This Row],[E]],".",Tabela813[[#This Row],[D1]],".",Tabela813[[#This Row],[D2]],".",Tabela813[[#This Row],[D3]],".",Tabela813[[#This Row],[T]],".",Tabela813[[#This Row],[D4]]),"")</f>
        <v>7.1.2.2.51.0.0.00</v>
      </c>
      <c r="L1939" s="27" t="s">
        <v>2446</v>
      </c>
      <c r="M1939" s="21" t="str">
        <f t="shared" si="30"/>
        <v>S</v>
      </c>
      <c r="N1939" s="21">
        <f>IF(VALUE(Tabela813[[#This Row],[RED]]) &gt; 0,1,0) + IF(VALUE(J1939)&gt;0,8,IF(VALUE(I1939)&gt;0,7,IF(VALUE(H1939)&gt;0,6,IF(VALUE(G1939)&gt;0,5,IF(VALUE(F1939)&gt;0,4,IF(VALUE(E1939)&gt;0,3,IF(VALUE(D1939)&gt;0,2,1)))))))</f>
        <v>5</v>
      </c>
      <c r="O1939" s="26" t="s">
        <v>55</v>
      </c>
      <c r="P1939" s="1" t="s">
        <v>104</v>
      </c>
      <c r="Q1939" s="1" t="s">
        <v>102</v>
      </c>
      <c r="R1939" s="21"/>
      <c r="S1939" s="7" t="str">
        <f>Tabela813[[#This Row],[NR]]&amp;" - "&amp;Tabela813[[#This Row],[Especificação]]</f>
        <v>7.1.2.2.51.0.0.00 - Taxas Extrajudiciais - Intra OFSS</v>
      </c>
      <c r="T1939" s="7" t="str">
        <f>Tabela813[[#This Row],[NR]]&amp;" - "&amp;Tabela813[[#This Row],[Especificação]]</f>
        <v>7.1.2.2.51.0.0.00 - Taxas Extrajudiciais - Intra OFSS</v>
      </c>
      <c r="U1939" s="7" t="str">
        <f>Tabela813[[#This Row],[NR]]&amp; " - "&amp;Tabela813[[#This Row],[Especificação]]</f>
        <v>7.1.2.2.51.0.0.00 - Taxas Extrajudiciais - Intra OFSS</v>
      </c>
    </row>
    <row r="1940" spans="1:21" ht="45" x14ac:dyDescent="0.25">
      <c r="A1940" s="84"/>
      <c r="B1940" s="73"/>
      <c r="C1940" s="26" t="s">
        <v>1565</v>
      </c>
      <c r="D1940" s="26" t="s">
        <v>1558</v>
      </c>
      <c r="E1940" s="26" t="s">
        <v>1567</v>
      </c>
      <c r="F1940" s="26" t="s">
        <v>1567</v>
      </c>
      <c r="G1940" s="26" t="s">
        <v>1596</v>
      </c>
      <c r="H1940" s="26" t="s">
        <v>1561</v>
      </c>
      <c r="I1940" s="26" t="s">
        <v>1558</v>
      </c>
      <c r="J1940" s="26" t="s">
        <v>1564</v>
      </c>
      <c r="K1940" s="21" t="str">
        <f>IF(Tabela813[[#This Row],[C]]&lt;&gt;"",IF(Tabela813[[#This Row],[RED]]&lt;&gt;"",(Tabela813[[#This Row],[RED]] &amp; "."),"") &amp; CONCATENATE(Tabela813[[#This Row],[C]],".",Tabela813[[#This Row],[O]],".",Tabela813[[#This Row],[E]],".",Tabela813[[#This Row],[D1]],".",Tabela813[[#This Row],[D2]],".",Tabela813[[#This Row],[D3]],".",Tabela813[[#This Row],[T]],".",Tabela813[[#This Row],[D4]]),"")</f>
        <v>7.1.2.2.51.0.1.00</v>
      </c>
      <c r="L1940" s="27" t="s">
        <v>2447</v>
      </c>
      <c r="M1940" s="21" t="str">
        <f t="shared" si="30"/>
        <v>A</v>
      </c>
      <c r="N1940" s="21">
        <f>IF(VALUE(Tabela813[[#This Row],[RED]]) &gt; 0,1,0) + IF(VALUE(J1940)&gt;0,8,IF(VALUE(I1940)&gt;0,7,IF(VALUE(H1940)&gt;0,6,IF(VALUE(G1940)&gt;0,5,IF(VALUE(F1940)&gt;0,4,IF(VALUE(E1940)&gt;0,3,IF(VALUE(D1940)&gt;0,2,1)))))))</f>
        <v>7</v>
      </c>
      <c r="O1940" s="26" t="s">
        <v>55</v>
      </c>
      <c r="P1940" s="1" t="s">
        <v>104</v>
      </c>
      <c r="Q1940" s="1" t="s">
        <v>102</v>
      </c>
      <c r="R1940" s="21"/>
      <c r="S1940" s="7" t="str">
        <f>Tabela813[[#This Row],[NR]]&amp;" - "&amp;Tabela813[[#This Row],[Especificação]]</f>
        <v>7.1.2.2.51.0.1.00 - Taxas Extrajudiciais - Principal - Intra OFSS</v>
      </c>
      <c r="T1940" s="7" t="str">
        <f>Tabela813[[#This Row],[NR]]&amp;" - "&amp;Tabela813[[#This Row],[Especificação]]</f>
        <v>7.1.2.2.51.0.1.00 - Taxas Extrajudiciais - Principal - Intra OFSS</v>
      </c>
      <c r="U1940" s="7" t="str">
        <f>Tabela813[[#This Row],[NR]]&amp; " - "&amp;Tabela813[[#This Row],[Especificação]]</f>
        <v>7.1.2.2.51.0.1.00 - Taxas Extrajudiciais - Principal - Intra OFSS</v>
      </c>
    </row>
    <row r="1941" spans="1:21" ht="45" x14ac:dyDescent="0.25">
      <c r="A1941" s="84"/>
      <c r="B1941" s="73"/>
      <c r="C1941" s="26" t="s">
        <v>1565</v>
      </c>
      <c r="D1941" s="26" t="s">
        <v>1558</v>
      </c>
      <c r="E1941" s="26" t="s">
        <v>1567</v>
      </c>
      <c r="F1941" s="26" t="s">
        <v>1567</v>
      </c>
      <c r="G1941" s="26" t="s">
        <v>1596</v>
      </c>
      <c r="H1941" s="26" t="s">
        <v>1561</v>
      </c>
      <c r="I1941" s="26" t="s">
        <v>1567</v>
      </c>
      <c r="J1941" s="26" t="s">
        <v>1564</v>
      </c>
      <c r="K1941" s="21" t="str">
        <f>IF(Tabela813[[#This Row],[C]]&lt;&gt;"",IF(Tabela813[[#This Row],[RED]]&lt;&gt;"",(Tabela813[[#This Row],[RED]] &amp; "."),"") &amp; CONCATENATE(Tabela813[[#This Row],[C]],".",Tabela813[[#This Row],[O]],".",Tabela813[[#This Row],[E]],".",Tabela813[[#This Row],[D1]],".",Tabela813[[#This Row],[D2]],".",Tabela813[[#This Row],[D3]],".",Tabela813[[#This Row],[T]],".",Tabela813[[#This Row],[D4]]),"")</f>
        <v>7.1.2.2.51.0.2.00</v>
      </c>
      <c r="L1941" s="27" t="s">
        <v>2448</v>
      </c>
      <c r="M1941" s="21" t="str">
        <f t="shared" si="30"/>
        <v>A</v>
      </c>
      <c r="N1941" s="21">
        <f>IF(VALUE(Tabela813[[#This Row],[RED]]) &gt; 0,1,0) + IF(VALUE(J1941)&gt;0,8,IF(VALUE(I1941)&gt;0,7,IF(VALUE(H1941)&gt;0,6,IF(VALUE(G1941)&gt;0,5,IF(VALUE(F1941)&gt;0,4,IF(VALUE(E1941)&gt;0,3,IF(VALUE(D1941)&gt;0,2,1)))))))</f>
        <v>7</v>
      </c>
      <c r="O1941" s="26" t="s">
        <v>55</v>
      </c>
      <c r="P1941" s="1" t="s">
        <v>104</v>
      </c>
      <c r="Q1941" s="1" t="s">
        <v>102</v>
      </c>
      <c r="R1941" s="21"/>
      <c r="S1941" s="7" t="str">
        <f>Tabela813[[#This Row],[NR]]&amp;" - "&amp;Tabela813[[#This Row],[Especificação]]</f>
        <v>7.1.2.2.51.0.2.00 - Taxas Extrajudiciais - Multas e Juros de Mora - Intra OFSS</v>
      </c>
      <c r="T1941" s="7" t="str">
        <f>Tabela813[[#This Row],[NR]]&amp;" - "&amp;Tabela813[[#This Row],[Especificação]]</f>
        <v>7.1.2.2.51.0.2.00 - Taxas Extrajudiciais - Multas e Juros de Mora - Intra OFSS</v>
      </c>
      <c r="U1941" s="7" t="str">
        <f>Tabela813[[#This Row],[NR]]&amp; " - "&amp;Tabela813[[#This Row],[Especificação]]</f>
        <v>7.1.2.2.51.0.2.00 - Taxas Extrajudiciais - Multas e Juros de Mora - Intra OFSS</v>
      </c>
    </row>
    <row r="1942" spans="1:21" ht="45" x14ac:dyDescent="0.25">
      <c r="A1942" s="84"/>
      <c r="B1942" s="73"/>
      <c r="C1942" s="26" t="s">
        <v>1565</v>
      </c>
      <c r="D1942" s="26" t="s">
        <v>1558</v>
      </c>
      <c r="E1942" s="26" t="s">
        <v>1567</v>
      </c>
      <c r="F1942" s="26" t="s">
        <v>1567</v>
      </c>
      <c r="G1942" s="26" t="s">
        <v>1596</v>
      </c>
      <c r="H1942" s="26" t="s">
        <v>1561</v>
      </c>
      <c r="I1942" s="26" t="s">
        <v>1559</v>
      </c>
      <c r="J1942" s="26" t="s">
        <v>1564</v>
      </c>
      <c r="K1942" s="21" t="str">
        <f>IF(Tabela813[[#This Row],[C]]&lt;&gt;"",IF(Tabela813[[#This Row],[RED]]&lt;&gt;"",(Tabela813[[#This Row],[RED]] &amp; "."),"") &amp; CONCATENATE(Tabela813[[#This Row],[C]],".",Tabela813[[#This Row],[O]],".",Tabela813[[#This Row],[E]],".",Tabela813[[#This Row],[D1]],".",Tabela813[[#This Row],[D2]],".",Tabela813[[#This Row],[D3]],".",Tabela813[[#This Row],[T]],".",Tabela813[[#This Row],[D4]]),"")</f>
        <v>7.1.2.2.51.0.3.00</v>
      </c>
      <c r="L1942" s="27" t="s">
        <v>2449</v>
      </c>
      <c r="M1942" s="21" t="str">
        <f t="shared" si="30"/>
        <v>A</v>
      </c>
      <c r="N1942" s="21">
        <f>IF(VALUE(Tabela813[[#This Row],[RED]]) &gt; 0,1,0) + IF(VALUE(J1942)&gt;0,8,IF(VALUE(I1942)&gt;0,7,IF(VALUE(H1942)&gt;0,6,IF(VALUE(G1942)&gt;0,5,IF(VALUE(F1942)&gt;0,4,IF(VALUE(E1942)&gt;0,3,IF(VALUE(D1942)&gt;0,2,1)))))))</f>
        <v>7</v>
      </c>
      <c r="O1942" s="26" t="s">
        <v>55</v>
      </c>
      <c r="P1942" s="1" t="s">
        <v>104</v>
      </c>
      <c r="Q1942" s="1" t="s">
        <v>102</v>
      </c>
      <c r="R1942" s="21"/>
      <c r="S1942" s="7" t="str">
        <f>Tabela813[[#This Row],[NR]]&amp;" - "&amp;Tabela813[[#This Row],[Especificação]]</f>
        <v>7.1.2.2.51.0.3.00 - Taxas Extrajudiciais - Dívida Ativa - Intra OFSS</v>
      </c>
      <c r="T1942" s="7" t="str">
        <f>Tabela813[[#This Row],[NR]]&amp;" - "&amp;Tabela813[[#This Row],[Especificação]]</f>
        <v>7.1.2.2.51.0.3.00 - Taxas Extrajudiciais - Dívida Ativa - Intra OFSS</v>
      </c>
      <c r="U1942" s="7" t="str">
        <f>Tabela813[[#This Row],[NR]]&amp; " - "&amp;Tabela813[[#This Row],[Especificação]]</f>
        <v>7.1.2.2.51.0.3.00 - Taxas Extrajudiciais - Dívida Ativa - Intra OFSS</v>
      </c>
    </row>
    <row r="1943" spans="1:21" ht="45" x14ac:dyDescent="0.25">
      <c r="A1943" s="84"/>
      <c r="B1943" s="73"/>
      <c r="C1943" s="26" t="s">
        <v>1565</v>
      </c>
      <c r="D1943" s="26" t="s">
        <v>1558</v>
      </c>
      <c r="E1943" s="26" t="s">
        <v>1567</v>
      </c>
      <c r="F1943" s="26" t="s">
        <v>1567</v>
      </c>
      <c r="G1943" s="26" t="s">
        <v>1596</v>
      </c>
      <c r="H1943" s="26" t="s">
        <v>1561</v>
      </c>
      <c r="I1943" s="26" t="s">
        <v>1568</v>
      </c>
      <c r="J1943" s="26" t="s">
        <v>1564</v>
      </c>
      <c r="K1943" s="21" t="str">
        <f>IF(Tabela813[[#This Row],[C]]&lt;&gt;"",IF(Tabela813[[#This Row],[RED]]&lt;&gt;"",(Tabela813[[#This Row],[RED]] &amp; "."),"") &amp; CONCATENATE(Tabela813[[#This Row],[C]],".",Tabela813[[#This Row],[O]],".",Tabela813[[#This Row],[E]],".",Tabela813[[#This Row],[D1]],".",Tabela813[[#This Row],[D2]],".",Tabela813[[#This Row],[D3]],".",Tabela813[[#This Row],[T]],".",Tabela813[[#This Row],[D4]]),"")</f>
        <v>7.1.2.2.51.0.4.00</v>
      </c>
      <c r="L1943" s="27" t="s">
        <v>2450</v>
      </c>
      <c r="M1943" s="21" t="str">
        <f t="shared" si="30"/>
        <v>A</v>
      </c>
      <c r="N1943" s="21">
        <f>IF(VALUE(Tabela813[[#This Row],[RED]]) &gt; 0,1,0) + IF(VALUE(J1943)&gt;0,8,IF(VALUE(I1943)&gt;0,7,IF(VALUE(H1943)&gt;0,6,IF(VALUE(G1943)&gt;0,5,IF(VALUE(F1943)&gt;0,4,IF(VALUE(E1943)&gt;0,3,IF(VALUE(D1943)&gt;0,2,1)))))))</f>
        <v>7</v>
      </c>
      <c r="O1943" s="26" t="s">
        <v>55</v>
      </c>
      <c r="P1943" s="1" t="s">
        <v>104</v>
      </c>
      <c r="Q1943" s="1" t="s">
        <v>102</v>
      </c>
      <c r="R1943" s="21"/>
      <c r="S1943" s="7" t="str">
        <f>Tabela813[[#This Row],[NR]]&amp;" - "&amp;Tabela813[[#This Row],[Especificação]]</f>
        <v>7.1.2.2.51.0.4.00 - Taxas Extrajudiciais - Dívida Ativa - Multas e Juros de Mora da Dívida Ativa - Intra OFSS</v>
      </c>
      <c r="T1943" s="7" t="str">
        <f>Tabela813[[#This Row],[NR]]&amp;" - "&amp;Tabela813[[#This Row],[Especificação]]</f>
        <v>7.1.2.2.51.0.4.00 - Taxas Extrajudiciais - Dívida Ativa - Multas e Juros de Mora da Dívida Ativa - Intra OFSS</v>
      </c>
      <c r="U1943" s="7" t="str">
        <f>Tabela813[[#This Row],[NR]]&amp; " - "&amp;Tabela813[[#This Row],[Especificação]]</f>
        <v>7.1.2.2.51.0.4.00 - Taxas Extrajudiciais - Dívida Ativa - Multas e Juros de Mora da Dívida Ativa - Intra OFSS</v>
      </c>
    </row>
    <row r="1944" spans="1:21" ht="45" x14ac:dyDescent="0.25">
      <c r="A1944" s="84"/>
      <c r="B1944" s="73"/>
      <c r="C1944" s="26" t="s">
        <v>1565</v>
      </c>
      <c r="D1944" s="26" t="s">
        <v>1558</v>
      </c>
      <c r="E1944" s="26" t="s">
        <v>1567</v>
      </c>
      <c r="F1944" s="26" t="s">
        <v>1567</v>
      </c>
      <c r="G1944" s="26" t="s">
        <v>1596</v>
      </c>
      <c r="H1944" s="26" t="s">
        <v>1561</v>
      </c>
      <c r="I1944" s="26" t="s">
        <v>1569</v>
      </c>
      <c r="J1944" s="26" t="s">
        <v>1564</v>
      </c>
      <c r="K1944" s="21" t="str">
        <f>IF(Tabela813[[#This Row],[C]]&lt;&gt;"",IF(Tabela813[[#This Row],[RED]]&lt;&gt;"",(Tabela813[[#This Row],[RED]] &amp; "."),"") &amp; CONCATENATE(Tabela813[[#This Row],[C]],".",Tabela813[[#This Row],[O]],".",Tabela813[[#This Row],[E]],".",Tabela813[[#This Row],[D1]],".",Tabela813[[#This Row],[D2]],".",Tabela813[[#This Row],[D3]],".",Tabela813[[#This Row],[T]],".",Tabela813[[#This Row],[D4]]),"")</f>
        <v>7.1.2.2.51.0.5.00</v>
      </c>
      <c r="L1944" s="27" t="s">
        <v>2451</v>
      </c>
      <c r="M1944" s="21" t="str">
        <f t="shared" si="30"/>
        <v>A</v>
      </c>
      <c r="N1944" s="21">
        <f>IF(VALUE(Tabela813[[#This Row],[RED]]) &gt; 0,1,0) + IF(VALUE(J1944)&gt;0,8,IF(VALUE(I1944)&gt;0,7,IF(VALUE(H1944)&gt;0,6,IF(VALUE(G1944)&gt;0,5,IF(VALUE(F1944)&gt;0,4,IF(VALUE(E1944)&gt;0,3,IF(VALUE(D1944)&gt;0,2,1)))))))</f>
        <v>7</v>
      </c>
      <c r="O1944" s="26" t="s">
        <v>55</v>
      </c>
      <c r="P1944" s="1" t="s">
        <v>104</v>
      </c>
      <c r="Q1944" s="1" t="s">
        <v>102</v>
      </c>
      <c r="R1944" s="21"/>
      <c r="S1944" s="7" t="str">
        <f>Tabela813[[#This Row],[NR]]&amp;" - "&amp;Tabela813[[#This Row],[Especificação]]</f>
        <v>7.1.2.2.51.0.5.00 - Taxas Extrajudiciais - Multas - Intra OFSS</v>
      </c>
      <c r="T1944" s="7" t="str">
        <f>Tabela813[[#This Row],[NR]]&amp;" - "&amp;Tabela813[[#This Row],[Especificação]]</f>
        <v>7.1.2.2.51.0.5.00 - Taxas Extrajudiciais - Multas - Intra OFSS</v>
      </c>
      <c r="U1944" s="7" t="str">
        <f>Tabela813[[#This Row],[NR]]&amp; " - "&amp;Tabela813[[#This Row],[Especificação]]</f>
        <v>7.1.2.2.51.0.5.00 - Taxas Extrajudiciais - Multas - Intra OFSS</v>
      </c>
    </row>
    <row r="1945" spans="1:21" ht="45" x14ac:dyDescent="0.25">
      <c r="A1945" s="84"/>
      <c r="B1945" s="73"/>
      <c r="C1945" s="26" t="s">
        <v>1565</v>
      </c>
      <c r="D1945" s="26" t="s">
        <v>1558</v>
      </c>
      <c r="E1945" s="26" t="s">
        <v>1567</v>
      </c>
      <c r="F1945" s="26" t="s">
        <v>1567</v>
      </c>
      <c r="G1945" s="26" t="s">
        <v>1596</v>
      </c>
      <c r="H1945" s="26" t="s">
        <v>1561</v>
      </c>
      <c r="I1945" s="26" t="s">
        <v>1563</v>
      </c>
      <c r="J1945" s="26" t="s">
        <v>1564</v>
      </c>
      <c r="K1945" s="21" t="str">
        <f>IF(Tabela813[[#This Row],[C]]&lt;&gt;"",IF(Tabela813[[#This Row],[RED]]&lt;&gt;"",(Tabela813[[#This Row],[RED]] &amp; "."),"") &amp; CONCATENATE(Tabela813[[#This Row],[C]],".",Tabela813[[#This Row],[O]],".",Tabela813[[#This Row],[E]],".",Tabela813[[#This Row],[D1]],".",Tabela813[[#This Row],[D2]],".",Tabela813[[#This Row],[D3]],".",Tabela813[[#This Row],[T]],".",Tabela813[[#This Row],[D4]]),"")</f>
        <v>7.1.2.2.51.0.6.00</v>
      </c>
      <c r="L1945" s="27" t="s">
        <v>2452</v>
      </c>
      <c r="M1945" s="21" t="str">
        <f t="shared" si="30"/>
        <v>A</v>
      </c>
      <c r="N1945" s="21">
        <f>IF(VALUE(Tabela813[[#This Row],[RED]]) &gt; 0,1,0) + IF(VALUE(J1945)&gt;0,8,IF(VALUE(I1945)&gt;0,7,IF(VALUE(H1945)&gt;0,6,IF(VALUE(G1945)&gt;0,5,IF(VALUE(F1945)&gt;0,4,IF(VALUE(E1945)&gt;0,3,IF(VALUE(D1945)&gt;0,2,1)))))))</f>
        <v>7</v>
      </c>
      <c r="O1945" s="26" t="s">
        <v>55</v>
      </c>
      <c r="P1945" s="1" t="s">
        <v>104</v>
      </c>
      <c r="Q1945" s="1" t="s">
        <v>102</v>
      </c>
      <c r="R1945" s="21"/>
      <c r="S1945" s="7" t="str">
        <f>Tabela813[[#This Row],[NR]]&amp;" - "&amp;Tabela813[[#This Row],[Especificação]]</f>
        <v>7.1.2.2.51.0.6.00 - Taxas Extrajudiciais - Juros de Mora - Intra OFSS</v>
      </c>
      <c r="T1945" s="7" t="str">
        <f>Tabela813[[#This Row],[NR]]&amp;" - "&amp;Tabela813[[#This Row],[Especificação]]</f>
        <v>7.1.2.2.51.0.6.00 - Taxas Extrajudiciais - Juros de Mora - Intra OFSS</v>
      </c>
      <c r="U1945" s="7" t="str">
        <f>Tabela813[[#This Row],[NR]]&amp; " - "&amp;Tabela813[[#This Row],[Especificação]]</f>
        <v>7.1.2.2.51.0.6.00 - Taxas Extrajudiciais - Juros de Mora - Intra OFSS</v>
      </c>
    </row>
    <row r="1946" spans="1:21" ht="45" x14ac:dyDescent="0.25">
      <c r="A1946" s="84"/>
      <c r="B1946" s="73"/>
      <c r="C1946" s="26" t="s">
        <v>1565</v>
      </c>
      <c r="D1946" s="26" t="s">
        <v>1558</v>
      </c>
      <c r="E1946" s="26" t="s">
        <v>1567</v>
      </c>
      <c r="F1946" s="26" t="s">
        <v>1567</v>
      </c>
      <c r="G1946" s="26" t="s">
        <v>1596</v>
      </c>
      <c r="H1946" s="26" t="s">
        <v>1561</v>
      </c>
      <c r="I1946" s="26" t="s">
        <v>1565</v>
      </c>
      <c r="J1946" s="26" t="s">
        <v>1564</v>
      </c>
      <c r="K1946" s="21" t="str">
        <f>IF(Tabela813[[#This Row],[C]]&lt;&gt;"",IF(Tabela813[[#This Row],[RED]]&lt;&gt;"",(Tabela813[[#This Row],[RED]] &amp; "."),"") &amp; CONCATENATE(Tabela813[[#This Row],[C]],".",Tabela813[[#This Row],[O]],".",Tabela813[[#This Row],[E]],".",Tabela813[[#This Row],[D1]],".",Tabela813[[#This Row],[D2]],".",Tabela813[[#This Row],[D3]],".",Tabela813[[#This Row],[T]],".",Tabela813[[#This Row],[D4]]),"")</f>
        <v>7.1.2.2.51.0.7.00</v>
      </c>
      <c r="L1946" s="27" t="s">
        <v>2453</v>
      </c>
      <c r="M1946" s="21" t="str">
        <f t="shared" si="30"/>
        <v>A</v>
      </c>
      <c r="N1946" s="21">
        <f>IF(VALUE(Tabela813[[#This Row],[RED]]) &gt; 0,1,0) + IF(VALUE(J1946)&gt;0,8,IF(VALUE(I1946)&gt;0,7,IF(VALUE(H1946)&gt;0,6,IF(VALUE(G1946)&gt;0,5,IF(VALUE(F1946)&gt;0,4,IF(VALUE(E1946)&gt;0,3,IF(VALUE(D1946)&gt;0,2,1)))))))</f>
        <v>7</v>
      </c>
      <c r="O1946" s="26" t="s">
        <v>55</v>
      </c>
      <c r="P1946" s="1" t="s">
        <v>104</v>
      </c>
      <c r="Q1946" s="1" t="s">
        <v>102</v>
      </c>
      <c r="R1946" s="21"/>
      <c r="S1946" s="7" t="str">
        <f>Tabela813[[#This Row],[NR]]&amp;" - "&amp;Tabela813[[#This Row],[Especificação]]</f>
        <v>7.1.2.2.51.0.7.00 - Taxas Extrajudiciais - Dívida Ativa - Multas da Dívida Ativa - Intra OFSS</v>
      </c>
      <c r="T1946" s="7" t="str">
        <f>Tabela813[[#This Row],[NR]]&amp;" - "&amp;Tabela813[[#This Row],[Especificação]]</f>
        <v>7.1.2.2.51.0.7.00 - Taxas Extrajudiciais - Dívida Ativa - Multas da Dívida Ativa - Intra OFSS</v>
      </c>
      <c r="U1946" s="7" t="str">
        <f>Tabela813[[#This Row],[NR]]&amp; " - "&amp;Tabela813[[#This Row],[Especificação]]</f>
        <v>7.1.2.2.51.0.7.00 - Taxas Extrajudiciais - Dívida Ativa - Multas da Dívida Ativa - Intra OFSS</v>
      </c>
    </row>
    <row r="1947" spans="1:21" ht="45" x14ac:dyDescent="0.25">
      <c r="A1947" s="84"/>
      <c r="B1947" s="73"/>
      <c r="C1947" s="26" t="s">
        <v>1565</v>
      </c>
      <c r="D1947" s="26" t="s">
        <v>1558</v>
      </c>
      <c r="E1947" s="26" t="s">
        <v>1567</v>
      </c>
      <c r="F1947" s="26" t="s">
        <v>1567</v>
      </c>
      <c r="G1947" s="26" t="s">
        <v>1596</v>
      </c>
      <c r="H1947" s="26" t="s">
        <v>1561</v>
      </c>
      <c r="I1947" s="26" t="s">
        <v>1566</v>
      </c>
      <c r="J1947" s="26" t="s">
        <v>1564</v>
      </c>
      <c r="K1947" s="21" t="str">
        <f>IF(Tabela813[[#This Row],[C]]&lt;&gt;"",IF(Tabela813[[#This Row],[RED]]&lt;&gt;"",(Tabela813[[#This Row],[RED]] &amp; "."),"") &amp; CONCATENATE(Tabela813[[#This Row],[C]],".",Tabela813[[#This Row],[O]],".",Tabela813[[#This Row],[E]],".",Tabela813[[#This Row],[D1]],".",Tabela813[[#This Row],[D2]],".",Tabela813[[#This Row],[D3]],".",Tabela813[[#This Row],[T]],".",Tabela813[[#This Row],[D4]]),"")</f>
        <v>7.1.2.2.51.0.8.00</v>
      </c>
      <c r="L1947" s="27" t="s">
        <v>2454</v>
      </c>
      <c r="M1947" s="21" t="str">
        <f t="shared" si="30"/>
        <v>A</v>
      </c>
      <c r="N1947" s="21">
        <f>IF(VALUE(Tabela813[[#This Row],[RED]]) &gt; 0,1,0) + IF(VALUE(J1947)&gt;0,8,IF(VALUE(I1947)&gt;0,7,IF(VALUE(H1947)&gt;0,6,IF(VALUE(G1947)&gt;0,5,IF(VALUE(F1947)&gt;0,4,IF(VALUE(E1947)&gt;0,3,IF(VALUE(D1947)&gt;0,2,1)))))))</f>
        <v>7</v>
      </c>
      <c r="O1947" s="26" t="s">
        <v>55</v>
      </c>
      <c r="P1947" s="1" t="s">
        <v>104</v>
      </c>
      <c r="Q1947" s="1" t="s">
        <v>102</v>
      </c>
      <c r="R1947" s="21"/>
      <c r="S1947" s="7" t="str">
        <f>Tabela813[[#This Row],[NR]]&amp;" - "&amp;Tabela813[[#This Row],[Especificação]]</f>
        <v>7.1.2.2.51.0.8.00 - Taxas Extrajudiciais - Juros de Mora da Dívida Ativa - Intra OFSS</v>
      </c>
      <c r="T1947" s="7" t="str">
        <f>Tabela813[[#This Row],[NR]]&amp;" - "&amp;Tabela813[[#This Row],[Especificação]]</f>
        <v>7.1.2.2.51.0.8.00 - Taxas Extrajudiciais - Juros de Mora da Dívida Ativa - Intra OFSS</v>
      </c>
      <c r="U1947" s="7" t="str">
        <f>Tabela813[[#This Row],[NR]]&amp; " - "&amp;Tabela813[[#This Row],[Especificação]]</f>
        <v>7.1.2.2.51.0.8.00 - Taxas Extrajudiciais - Juros de Mora da Dívida Ativa - Intra OFSS</v>
      </c>
    </row>
    <row r="1948" spans="1:21" ht="30" x14ac:dyDescent="0.25">
      <c r="A1948" s="84"/>
      <c r="B1948" s="73"/>
      <c r="C1948" s="26" t="s">
        <v>1565</v>
      </c>
      <c r="D1948" s="26" t="s">
        <v>1558</v>
      </c>
      <c r="E1948" s="26" t="s">
        <v>1567</v>
      </c>
      <c r="F1948" s="26" t="s">
        <v>1567</v>
      </c>
      <c r="G1948" s="26" t="s">
        <v>1598</v>
      </c>
      <c r="H1948" s="26" t="s">
        <v>1561</v>
      </c>
      <c r="I1948" s="26" t="s">
        <v>1561</v>
      </c>
      <c r="J1948" s="26" t="s">
        <v>1564</v>
      </c>
      <c r="K1948" s="21" t="str">
        <f>IF(Tabela813[[#This Row],[C]]&lt;&gt;"",IF(Tabela813[[#This Row],[RED]]&lt;&gt;"",(Tabela813[[#This Row],[RED]] &amp; "."),"") &amp; CONCATENATE(Tabela813[[#This Row],[C]],".",Tabela813[[#This Row],[O]],".",Tabela813[[#This Row],[E]],".",Tabela813[[#This Row],[D1]],".",Tabela813[[#This Row],[D2]],".",Tabela813[[#This Row],[D3]],".",Tabela813[[#This Row],[T]],".",Tabela813[[#This Row],[D4]]),"")</f>
        <v>7.1.2.2.52.0.0.00</v>
      </c>
      <c r="L1948" s="27" t="s">
        <v>2455</v>
      </c>
      <c r="M1948" s="21" t="str">
        <f t="shared" si="30"/>
        <v>S</v>
      </c>
      <c r="N1948" s="21">
        <f>IF(VALUE(Tabela813[[#This Row],[RED]]) &gt; 0,1,0) + IF(VALUE(J1948)&gt;0,8,IF(VALUE(I1948)&gt;0,7,IF(VALUE(H1948)&gt;0,6,IF(VALUE(G1948)&gt;0,5,IF(VALUE(F1948)&gt;0,4,IF(VALUE(E1948)&gt;0,3,IF(VALUE(D1948)&gt;0,2,1)))))))</f>
        <v>5</v>
      </c>
      <c r="O1948" s="26" t="s">
        <v>55</v>
      </c>
      <c r="P1948" s="1" t="s">
        <v>106</v>
      </c>
      <c r="Q1948" s="1" t="s">
        <v>102</v>
      </c>
      <c r="R1948" s="21"/>
      <c r="S1948" s="7" t="str">
        <f>Tabela813[[#This Row],[NR]]&amp;" - "&amp;Tabela813[[#This Row],[Especificação]]</f>
        <v>7.1.2.2.52.0.0.00 - Taxa de Estudo de Impacto de Vizinhança (EIV) - Intra OFSS</v>
      </c>
      <c r="T1948" s="7" t="str">
        <f>Tabela813[[#This Row],[NR]]&amp;" - "&amp;Tabela813[[#This Row],[Especificação]]</f>
        <v>7.1.2.2.52.0.0.00 - Taxa de Estudo de Impacto de Vizinhança (EIV) - Intra OFSS</v>
      </c>
      <c r="U1948" s="7" t="str">
        <f>Tabela813[[#This Row],[NR]]&amp; " - "&amp;Tabela813[[#This Row],[Especificação]]</f>
        <v>7.1.2.2.52.0.0.00 - Taxa de Estudo de Impacto de Vizinhança (EIV) - Intra OFSS</v>
      </c>
    </row>
    <row r="1949" spans="1:21" ht="30" x14ac:dyDescent="0.25">
      <c r="A1949" s="84"/>
      <c r="B1949" s="73"/>
      <c r="C1949" s="26" t="s">
        <v>1565</v>
      </c>
      <c r="D1949" s="26" t="s">
        <v>1558</v>
      </c>
      <c r="E1949" s="26" t="s">
        <v>1567</v>
      </c>
      <c r="F1949" s="26" t="s">
        <v>1567</v>
      </c>
      <c r="G1949" s="26" t="s">
        <v>1598</v>
      </c>
      <c r="H1949" s="26" t="s">
        <v>1561</v>
      </c>
      <c r="I1949" s="26" t="s">
        <v>1558</v>
      </c>
      <c r="J1949" s="26" t="s">
        <v>1564</v>
      </c>
      <c r="K1949" s="21" t="str">
        <f>IF(Tabela813[[#This Row],[C]]&lt;&gt;"",IF(Tabela813[[#This Row],[RED]]&lt;&gt;"",(Tabela813[[#This Row],[RED]] &amp; "."),"") &amp; CONCATENATE(Tabela813[[#This Row],[C]],".",Tabela813[[#This Row],[O]],".",Tabela813[[#This Row],[E]],".",Tabela813[[#This Row],[D1]],".",Tabela813[[#This Row],[D2]],".",Tabela813[[#This Row],[D3]],".",Tabela813[[#This Row],[T]],".",Tabela813[[#This Row],[D4]]),"")</f>
        <v>7.1.2.2.52.0.1.00</v>
      </c>
      <c r="L1949" s="27" t="s">
        <v>2456</v>
      </c>
      <c r="M1949" s="21" t="str">
        <f t="shared" si="30"/>
        <v>A</v>
      </c>
      <c r="N1949" s="21">
        <f>IF(VALUE(Tabela813[[#This Row],[RED]]) &gt; 0,1,0) + IF(VALUE(J1949)&gt;0,8,IF(VALUE(I1949)&gt;0,7,IF(VALUE(H1949)&gt;0,6,IF(VALUE(G1949)&gt;0,5,IF(VALUE(F1949)&gt;0,4,IF(VALUE(E1949)&gt;0,3,IF(VALUE(D1949)&gt;0,2,1)))))))</f>
        <v>7</v>
      </c>
      <c r="O1949" s="26" t="s">
        <v>55</v>
      </c>
      <c r="P1949" s="1" t="s">
        <v>106</v>
      </c>
      <c r="Q1949" s="1" t="s">
        <v>102</v>
      </c>
      <c r="R1949" s="21"/>
      <c r="S1949" s="7" t="str">
        <f>Tabela813[[#This Row],[NR]]&amp;" - "&amp;Tabela813[[#This Row],[Especificação]]</f>
        <v>7.1.2.2.52.0.1.00 - Taxa de Estudo de Impacto de Vizinhança (EIV) - Principal - Intra OFSS</v>
      </c>
      <c r="T1949" s="7" t="str">
        <f>Tabela813[[#This Row],[NR]]&amp;" - "&amp;Tabela813[[#This Row],[Especificação]]</f>
        <v>7.1.2.2.52.0.1.00 - Taxa de Estudo de Impacto de Vizinhança (EIV) - Principal - Intra OFSS</v>
      </c>
      <c r="U1949" s="7" t="str">
        <f>Tabela813[[#This Row],[NR]]&amp; " - "&amp;Tabela813[[#This Row],[Especificação]]</f>
        <v>7.1.2.2.52.0.1.00 - Taxa de Estudo de Impacto de Vizinhança (EIV) - Principal - Intra OFSS</v>
      </c>
    </row>
    <row r="1950" spans="1:21" ht="30" x14ac:dyDescent="0.25">
      <c r="A1950" s="84"/>
      <c r="B1950" s="73"/>
      <c r="C1950" s="26" t="s">
        <v>1565</v>
      </c>
      <c r="D1950" s="26" t="s">
        <v>1558</v>
      </c>
      <c r="E1950" s="26" t="s">
        <v>1567</v>
      </c>
      <c r="F1950" s="26" t="s">
        <v>1567</v>
      </c>
      <c r="G1950" s="26" t="s">
        <v>1598</v>
      </c>
      <c r="H1950" s="26" t="s">
        <v>1561</v>
      </c>
      <c r="I1950" s="26" t="s">
        <v>1567</v>
      </c>
      <c r="J1950" s="26" t="s">
        <v>1564</v>
      </c>
      <c r="K1950" s="21" t="str">
        <f>IF(Tabela813[[#This Row],[C]]&lt;&gt;"",IF(Tabela813[[#This Row],[RED]]&lt;&gt;"",(Tabela813[[#This Row],[RED]] &amp; "."),"") &amp; CONCATENATE(Tabela813[[#This Row],[C]],".",Tabela813[[#This Row],[O]],".",Tabela813[[#This Row],[E]],".",Tabela813[[#This Row],[D1]],".",Tabela813[[#This Row],[D2]],".",Tabela813[[#This Row],[D3]],".",Tabela813[[#This Row],[T]],".",Tabela813[[#This Row],[D4]]),"")</f>
        <v>7.1.2.2.52.0.2.00</v>
      </c>
      <c r="L1950" s="27" t="s">
        <v>2457</v>
      </c>
      <c r="M1950" s="21" t="str">
        <f t="shared" si="30"/>
        <v>A</v>
      </c>
      <c r="N1950" s="21">
        <f>IF(VALUE(Tabela813[[#This Row],[RED]]) &gt; 0,1,0) + IF(VALUE(J1950)&gt;0,8,IF(VALUE(I1950)&gt;0,7,IF(VALUE(H1950)&gt;0,6,IF(VALUE(G1950)&gt;0,5,IF(VALUE(F1950)&gt;0,4,IF(VALUE(E1950)&gt;0,3,IF(VALUE(D1950)&gt;0,2,1)))))))</f>
        <v>7</v>
      </c>
      <c r="O1950" s="26" t="s">
        <v>55</v>
      </c>
      <c r="P1950" s="1" t="s">
        <v>106</v>
      </c>
      <c r="Q1950" s="1" t="s">
        <v>102</v>
      </c>
      <c r="R1950" s="21"/>
      <c r="S1950" s="7" t="str">
        <f>Tabela813[[#This Row],[NR]]&amp;" - "&amp;Tabela813[[#This Row],[Especificação]]</f>
        <v>7.1.2.2.52.0.2.00 - Taxa de Estudo de Impacto de Vizinhança (EIV) - Multas e Juros de Mora - Intra OFSS</v>
      </c>
      <c r="T1950" s="7" t="str">
        <f>Tabela813[[#This Row],[NR]]&amp;" - "&amp;Tabela813[[#This Row],[Especificação]]</f>
        <v>7.1.2.2.52.0.2.00 - Taxa de Estudo de Impacto de Vizinhança (EIV) - Multas e Juros de Mora - Intra OFSS</v>
      </c>
      <c r="U1950" s="7" t="str">
        <f>Tabela813[[#This Row],[NR]]&amp; " - "&amp;Tabela813[[#This Row],[Especificação]]</f>
        <v>7.1.2.2.52.0.2.00 - Taxa de Estudo de Impacto de Vizinhança (EIV) - Multas e Juros de Mora - Intra OFSS</v>
      </c>
    </row>
    <row r="1951" spans="1:21" ht="30" x14ac:dyDescent="0.25">
      <c r="A1951" s="84"/>
      <c r="B1951" s="73"/>
      <c r="C1951" s="26" t="s">
        <v>1565</v>
      </c>
      <c r="D1951" s="26" t="s">
        <v>1558</v>
      </c>
      <c r="E1951" s="26" t="s">
        <v>1567</v>
      </c>
      <c r="F1951" s="26" t="s">
        <v>1567</v>
      </c>
      <c r="G1951" s="26" t="s">
        <v>1598</v>
      </c>
      <c r="H1951" s="26" t="s">
        <v>1561</v>
      </c>
      <c r="I1951" s="26" t="s">
        <v>1559</v>
      </c>
      <c r="J1951" s="26" t="s">
        <v>1564</v>
      </c>
      <c r="K1951" s="21" t="str">
        <f>IF(Tabela813[[#This Row],[C]]&lt;&gt;"",IF(Tabela813[[#This Row],[RED]]&lt;&gt;"",(Tabela813[[#This Row],[RED]] &amp; "."),"") &amp; CONCATENATE(Tabela813[[#This Row],[C]],".",Tabela813[[#This Row],[O]],".",Tabela813[[#This Row],[E]],".",Tabela813[[#This Row],[D1]],".",Tabela813[[#This Row],[D2]],".",Tabela813[[#This Row],[D3]],".",Tabela813[[#This Row],[T]],".",Tabela813[[#This Row],[D4]]),"")</f>
        <v>7.1.2.2.52.0.3.00</v>
      </c>
      <c r="L1951" s="27" t="s">
        <v>2458</v>
      </c>
      <c r="M1951" s="21" t="str">
        <f t="shared" si="30"/>
        <v>A</v>
      </c>
      <c r="N1951" s="21">
        <f>IF(VALUE(Tabela813[[#This Row],[RED]]) &gt; 0,1,0) + IF(VALUE(J1951)&gt;0,8,IF(VALUE(I1951)&gt;0,7,IF(VALUE(H1951)&gt;0,6,IF(VALUE(G1951)&gt;0,5,IF(VALUE(F1951)&gt;0,4,IF(VALUE(E1951)&gt;0,3,IF(VALUE(D1951)&gt;0,2,1)))))))</f>
        <v>7</v>
      </c>
      <c r="O1951" s="26" t="s">
        <v>55</v>
      </c>
      <c r="P1951" s="1" t="s">
        <v>106</v>
      </c>
      <c r="Q1951" s="1" t="s">
        <v>102</v>
      </c>
      <c r="R1951" s="21"/>
      <c r="S1951" s="7" t="str">
        <f>Tabela813[[#This Row],[NR]]&amp;" - "&amp;Tabela813[[#This Row],[Especificação]]</f>
        <v>7.1.2.2.52.0.3.00 - Taxa de Estudo de Impacto de Vizinhança (EIV) - Dívida Ativa - Intra OFSS</v>
      </c>
      <c r="T1951" s="7" t="str">
        <f>Tabela813[[#This Row],[NR]]&amp;" - "&amp;Tabela813[[#This Row],[Especificação]]</f>
        <v>7.1.2.2.52.0.3.00 - Taxa de Estudo de Impacto de Vizinhança (EIV) - Dívida Ativa - Intra OFSS</v>
      </c>
      <c r="U1951" s="7" t="str">
        <f>Tabela813[[#This Row],[NR]]&amp; " - "&amp;Tabela813[[#This Row],[Especificação]]</f>
        <v>7.1.2.2.52.0.3.00 - Taxa de Estudo de Impacto de Vizinhança (EIV) - Dívida Ativa - Intra OFSS</v>
      </c>
    </row>
    <row r="1952" spans="1:21" ht="30" x14ac:dyDescent="0.25">
      <c r="A1952" s="84"/>
      <c r="B1952" s="73"/>
      <c r="C1952" s="26" t="s">
        <v>1565</v>
      </c>
      <c r="D1952" s="26" t="s">
        <v>1558</v>
      </c>
      <c r="E1952" s="26" t="s">
        <v>1567</v>
      </c>
      <c r="F1952" s="26" t="s">
        <v>1567</v>
      </c>
      <c r="G1952" s="26" t="s">
        <v>1598</v>
      </c>
      <c r="H1952" s="26" t="s">
        <v>1561</v>
      </c>
      <c r="I1952" s="26" t="s">
        <v>1568</v>
      </c>
      <c r="J1952" s="26" t="s">
        <v>1564</v>
      </c>
      <c r="K1952" s="21" t="str">
        <f>IF(Tabela813[[#This Row],[C]]&lt;&gt;"",IF(Tabela813[[#This Row],[RED]]&lt;&gt;"",(Tabela813[[#This Row],[RED]] &amp; "."),"") &amp; CONCATENATE(Tabela813[[#This Row],[C]],".",Tabela813[[#This Row],[O]],".",Tabela813[[#This Row],[E]],".",Tabela813[[#This Row],[D1]],".",Tabela813[[#This Row],[D2]],".",Tabela813[[#This Row],[D3]],".",Tabela813[[#This Row],[T]],".",Tabela813[[#This Row],[D4]]),"")</f>
        <v>7.1.2.2.52.0.4.00</v>
      </c>
      <c r="L1952" s="27" t="s">
        <v>2459</v>
      </c>
      <c r="M1952" s="21" t="str">
        <f t="shared" si="30"/>
        <v>A</v>
      </c>
      <c r="N1952" s="21">
        <f>IF(VALUE(Tabela813[[#This Row],[RED]]) &gt; 0,1,0) + IF(VALUE(J1952)&gt;0,8,IF(VALUE(I1952)&gt;0,7,IF(VALUE(H1952)&gt;0,6,IF(VALUE(G1952)&gt;0,5,IF(VALUE(F1952)&gt;0,4,IF(VALUE(E1952)&gt;0,3,IF(VALUE(D1952)&gt;0,2,1)))))))</f>
        <v>7</v>
      </c>
      <c r="O1952" s="26" t="s">
        <v>55</v>
      </c>
      <c r="P1952" s="1" t="s">
        <v>106</v>
      </c>
      <c r="Q1952" s="1" t="s">
        <v>102</v>
      </c>
      <c r="R1952" s="21"/>
      <c r="S1952" s="7" t="str">
        <f>Tabela813[[#This Row],[NR]]&amp;" - "&amp;Tabela813[[#This Row],[Especificação]]</f>
        <v>7.1.2.2.52.0.4.00 - Taxa de Estudo de Impacto de Vizinhança (EIV) - Dívida Ativa - Multas e Juros de Mora da Dívida Ativa - Intra OFSS</v>
      </c>
      <c r="T1952" s="7" t="str">
        <f>Tabela813[[#This Row],[NR]]&amp;" - "&amp;Tabela813[[#This Row],[Especificação]]</f>
        <v>7.1.2.2.52.0.4.00 - Taxa de Estudo de Impacto de Vizinhança (EIV) - Dívida Ativa - Multas e Juros de Mora da Dívida Ativa - Intra OFSS</v>
      </c>
      <c r="U1952" s="7" t="str">
        <f>Tabela813[[#This Row],[NR]]&amp; " - "&amp;Tabela813[[#This Row],[Especificação]]</f>
        <v>7.1.2.2.52.0.4.00 - Taxa de Estudo de Impacto de Vizinhança (EIV) - Dívida Ativa - Multas e Juros de Mora da Dívida Ativa - Intra OFSS</v>
      </c>
    </row>
    <row r="1953" spans="1:21" ht="30" x14ac:dyDescent="0.25">
      <c r="A1953" s="84"/>
      <c r="B1953" s="73"/>
      <c r="C1953" s="26" t="s">
        <v>1565</v>
      </c>
      <c r="D1953" s="26" t="s">
        <v>1558</v>
      </c>
      <c r="E1953" s="26" t="s">
        <v>1567</v>
      </c>
      <c r="F1953" s="26" t="s">
        <v>1567</v>
      </c>
      <c r="G1953" s="26" t="s">
        <v>1598</v>
      </c>
      <c r="H1953" s="26" t="s">
        <v>1561</v>
      </c>
      <c r="I1953" s="26" t="s">
        <v>1569</v>
      </c>
      <c r="J1953" s="26" t="s">
        <v>1564</v>
      </c>
      <c r="K1953" s="21" t="str">
        <f>IF(Tabela813[[#This Row],[C]]&lt;&gt;"",IF(Tabela813[[#This Row],[RED]]&lt;&gt;"",(Tabela813[[#This Row],[RED]] &amp; "."),"") &amp; CONCATENATE(Tabela813[[#This Row],[C]],".",Tabela813[[#This Row],[O]],".",Tabela813[[#This Row],[E]],".",Tabela813[[#This Row],[D1]],".",Tabela813[[#This Row],[D2]],".",Tabela813[[#This Row],[D3]],".",Tabela813[[#This Row],[T]],".",Tabela813[[#This Row],[D4]]),"")</f>
        <v>7.1.2.2.52.0.5.00</v>
      </c>
      <c r="L1953" s="27" t="s">
        <v>2460</v>
      </c>
      <c r="M1953" s="21" t="str">
        <f t="shared" si="30"/>
        <v>A</v>
      </c>
      <c r="N1953" s="21">
        <f>IF(VALUE(Tabela813[[#This Row],[RED]]) &gt; 0,1,0) + IF(VALUE(J1953)&gt;0,8,IF(VALUE(I1953)&gt;0,7,IF(VALUE(H1953)&gt;0,6,IF(VALUE(G1953)&gt;0,5,IF(VALUE(F1953)&gt;0,4,IF(VALUE(E1953)&gt;0,3,IF(VALUE(D1953)&gt;0,2,1)))))))</f>
        <v>7</v>
      </c>
      <c r="O1953" s="26" t="s">
        <v>55</v>
      </c>
      <c r="P1953" s="1" t="s">
        <v>106</v>
      </c>
      <c r="Q1953" s="1" t="s">
        <v>102</v>
      </c>
      <c r="R1953" s="21"/>
      <c r="S1953" s="7" t="str">
        <f>Tabela813[[#This Row],[NR]]&amp;" - "&amp;Tabela813[[#This Row],[Especificação]]</f>
        <v>7.1.2.2.52.0.5.00 - Taxa de Estudo de Impacto de Vizinhança (EIV) - Multas - Intra OFSS</v>
      </c>
      <c r="T1953" s="7" t="str">
        <f>Tabela813[[#This Row],[NR]]&amp;" - "&amp;Tabela813[[#This Row],[Especificação]]</f>
        <v>7.1.2.2.52.0.5.00 - Taxa de Estudo de Impacto de Vizinhança (EIV) - Multas - Intra OFSS</v>
      </c>
      <c r="U1953" s="7" t="str">
        <f>Tabela813[[#This Row],[NR]]&amp; " - "&amp;Tabela813[[#This Row],[Especificação]]</f>
        <v>7.1.2.2.52.0.5.00 - Taxa de Estudo de Impacto de Vizinhança (EIV) - Multas - Intra OFSS</v>
      </c>
    </row>
    <row r="1954" spans="1:21" ht="30" x14ac:dyDescent="0.25">
      <c r="A1954" s="84"/>
      <c r="B1954" s="73"/>
      <c r="C1954" s="26" t="s">
        <v>1565</v>
      </c>
      <c r="D1954" s="26" t="s">
        <v>1558</v>
      </c>
      <c r="E1954" s="26" t="s">
        <v>1567</v>
      </c>
      <c r="F1954" s="26" t="s">
        <v>1567</v>
      </c>
      <c r="G1954" s="26" t="s">
        <v>1598</v>
      </c>
      <c r="H1954" s="26" t="s">
        <v>1561</v>
      </c>
      <c r="I1954" s="26" t="s">
        <v>1563</v>
      </c>
      <c r="J1954" s="26" t="s">
        <v>1564</v>
      </c>
      <c r="K1954" s="21" t="str">
        <f>IF(Tabela813[[#This Row],[C]]&lt;&gt;"",IF(Tabela813[[#This Row],[RED]]&lt;&gt;"",(Tabela813[[#This Row],[RED]] &amp; "."),"") &amp; CONCATENATE(Tabela813[[#This Row],[C]],".",Tabela813[[#This Row],[O]],".",Tabela813[[#This Row],[E]],".",Tabela813[[#This Row],[D1]],".",Tabela813[[#This Row],[D2]],".",Tabela813[[#This Row],[D3]],".",Tabela813[[#This Row],[T]],".",Tabela813[[#This Row],[D4]]),"")</f>
        <v>7.1.2.2.52.0.6.00</v>
      </c>
      <c r="L1954" s="27" t="s">
        <v>2461</v>
      </c>
      <c r="M1954" s="21" t="str">
        <f t="shared" si="30"/>
        <v>A</v>
      </c>
      <c r="N1954" s="21">
        <f>IF(VALUE(Tabela813[[#This Row],[RED]]) &gt; 0,1,0) + IF(VALUE(J1954)&gt;0,8,IF(VALUE(I1954)&gt;0,7,IF(VALUE(H1954)&gt;0,6,IF(VALUE(G1954)&gt;0,5,IF(VALUE(F1954)&gt;0,4,IF(VALUE(E1954)&gt;0,3,IF(VALUE(D1954)&gt;0,2,1)))))))</f>
        <v>7</v>
      </c>
      <c r="O1954" s="26" t="s">
        <v>55</v>
      </c>
      <c r="P1954" s="1" t="s">
        <v>106</v>
      </c>
      <c r="Q1954" s="1" t="s">
        <v>102</v>
      </c>
      <c r="R1954" s="21"/>
      <c r="S1954" s="7" t="str">
        <f>Tabela813[[#This Row],[NR]]&amp;" - "&amp;Tabela813[[#This Row],[Especificação]]</f>
        <v>7.1.2.2.52.0.6.00 - Taxa de Estudo de Impacto de Vizinhança (EIV) - Juros de Mora - Intra OFSS</v>
      </c>
      <c r="T1954" s="7" t="str">
        <f>Tabela813[[#This Row],[NR]]&amp;" - "&amp;Tabela813[[#This Row],[Especificação]]</f>
        <v>7.1.2.2.52.0.6.00 - Taxa de Estudo de Impacto de Vizinhança (EIV) - Juros de Mora - Intra OFSS</v>
      </c>
      <c r="U1954" s="7" t="str">
        <f>Tabela813[[#This Row],[NR]]&amp; " - "&amp;Tabela813[[#This Row],[Especificação]]</f>
        <v>7.1.2.2.52.0.6.00 - Taxa de Estudo de Impacto de Vizinhança (EIV) - Juros de Mora - Intra OFSS</v>
      </c>
    </row>
    <row r="1955" spans="1:21" ht="30" x14ac:dyDescent="0.25">
      <c r="A1955" s="84"/>
      <c r="B1955" s="73"/>
      <c r="C1955" s="26" t="s">
        <v>1565</v>
      </c>
      <c r="D1955" s="26" t="s">
        <v>1558</v>
      </c>
      <c r="E1955" s="26" t="s">
        <v>1567</v>
      </c>
      <c r="F1955" s="26" t="s">
        <v>1567</v>
      </c>
      <c r="G1955" s="26" t="s">
        <v>1598</v>
      </c>
      <c r="H1955" s="26" t="s">
        <v>1561</v>
      </c>
      <c r="I1955" s="26" t="s">
        <v>1565</v>
      </c>
      <c r="J1955" s="26" t="s">
        <v>1564</v>
      </c>
      <c r="K1955" s="21" t="str">
        <f>IF(Tabela813[[#This Row],[C]]&lt;&gt;"",IF(Tabela813[[#This Row],[RED]]&lt;&gt;"",(Tabela813[[#This Row],[RED]] &amp; "."),"") &amp; CONCATENATE(Tabela813[[#This Row],[C]],".",Tabela813[[#This Row],[O]],".",Tabela813[[#This Row],[E]],".",Tabela813[[#This Row],[D1]],".",Tabela813[[#This Row],[D2]],".",Tabela813[[#This Row],[D3]],".",Tabela813[[#This Row],[T]],".",Tabela813[[#This Row],[D4]]),"")</f>
        <v>7.1.2.2.52.0.7.00</v>
      </c>
      <c r="L1955" s="27" t="s">
        <v>2462</v>
      </c>
      <c r="M1955" s="21" t="str">
        <f t="shared" si="30"/>
        <v>A</v>
      </c>
      <c r="N1955" s="21">
        <f>IF(VALUE(Tabela813[[#This Row],[RED]]) &gt; 0,1,0) + IF(VALUE(J1955)&gt;0,8,IF(VALUE(I1955)&gt;0,7,IF(VALUE(H1955)&gt;0,6,IF(VALUE(G1955)&gt;0,5,IF(VALUE(F1955)&gt;0,4,IF(VALUE(E1955)&gt;0,3,IF(VALUE(D1955)&gt;0,2,1)))))))</f>
        <v>7</v>
      </c>
      <c r="O1955" s="26" t="s">
        <v>55</v>
      </c>
      <c r="P1955" s="1" t="s">
        <v>106</v>
      </c>
      <c r="Q1955" s="1" t="s">
        <v>102</v>
      </c>
      <c r="R1955" s="21"/>
      <c r="S1955" s="7" t="str">
        <f>Tabela813[[#This Row],[NR]]&amp;" - "&amp;Tabela813[[#This Row],[Especificação]]</f>
        <v>7.1.2.2.52.0.7.00 - Taxa de Estudo de Impacto de Vizinhança (EIV) - Dívida Ativa - Multas da Dívida Ativa - Intra OFSS</v>
      </c>
      <c r="T1955" s="7" t="str">
        <f>Tabela813[[#This Row],[NR]]&amp;" - "&amp;Tabela813[[#This Row],[Especificação]]</f>
        <v>7.1.2.2.52.0.7.00 - Taxa de Estudo de Impacto de Vizinhança (EIV) - Dívida Ativa - Multas da Dívida Ativa - Intra OFSS</v>
      </c>
      <c r="U1955" s="7" t="str">
        <f>Tabela813[[#This Row],[NR]]&amp; " - "&amp;Tabela813[[#This Row],[Especificação]]</f>
        <v>7.1.2.2.52.0.7.00 - Taxa de Estudo de Impacto de Vizinhança (EIV) - Dívida Ativa - Multas da Dívida Ativa - Intra OFSS</v>
      </c>
    </row>
    <row r="1956" spans="1:21" ht="30" x14ac:dyDescent="0.25">
      <c r="A1956" s="84"/>
      <c r="B1956" s="73"/>
      <c r="C1956" s="26" t="s">
        <v>1565</v>
      </c>
      <c r="D1956" s="26" t="s">
        <v>1558</v>
      </c>
      <c r="E1956" s="26" t="s">
        <v>1567</v>
      </c>
      <c r="F1956" s="26" t="s">
        <v>1567</v>
      </c>
      <c r="G1956" s="26" t="s">
        <v>1598</v>
      </c>
      <c r="H1956" s="26" t="s">
        <v>1561</v>
      </c>
      <c r="I1956" s="26" t="s">
        <v>1566</v>
      </c>
      <c r="J1956" s="26" t="s">
        <v>1564</v>
      </c>
      <c r="K1956" s="21" t="str">
        <f>IF(Tabela813[[#This Row],[C]]&lt;&gt;"",IF(Tabela813[[#This Row],[RED]]&lt;&gt;"",(Tabela813[[#This Row],[RED]] &amp; "."),"") &amp; CONCATENATE(Tabela813[[#This Row],[C]],".",Tabela813[[#This Row],[O]],".",Tabela813[[#This Row],[E]],".",Tabela813[[#This Row],[D1]],".",Tabela813[[#This Row],[D2]],".",Tabela813[[#This Row],[D3]],".",Tabela813[[#This Row],[T]],".",Tabela813[[#This Row],[D4]]),"")</f>
        <v>7.1.2.2.52.0.8.00</v>
      </c>
      <c r="L1956" s="27" t="s">
        <v>2463</v>
      </c>
      <c r="M1956" s="21" t="str">
        <f t="shared" si="30"/>
        <v>A</v>
      </c>
      <c r="N1956" s="21">
        <f>IF(VALUE(Tabela813[[#This Row],[RED]]) &gt; 0,1,0) + IF(VALUE(J1956)&gt;0,8,IF(VALUE(I1956)&gt;0,7,IF(VALUE(H1956)&gt;0,6,IF(VALUE(G1956)&gt;0,5,IF(VALUE(F1956)&gt;0,4,IF(VALUE(E1956)&gt;0,3,IF(VALUE(D1956)&gt;0,2,1)))))))</f>
        <v>7</v>
      </c>
      <c r="O1956" s="26" t="s">
        <v>55</v>
      </c>
      <c r="P1956" s="1" t="s">
        <v>106</v>
      </c>
      <c r="Q1956" s="1" t="s">
        <v>102</v>
      </c>
      <c r="R1956" s="21"/>
      <c r="S1956" s="7" t="str">
        <f>Tabela813[[#This Row],[NR]]&amp;" - "&amp;Tabela813[[#This Row],[Especificação]]</f>
        <v>7.1.2.2.52.0.8.00 - Taxa de Estudo de Impacto de Vizinhança (EIV) - Juros de Mora da Dívida Ativa - Intra OFSS</v>
      </c>
      <c r="T1956" s="7" t="str">
        <f>Tabela813[[#This Row],[NR]]&amp;" - "&amp;Tabela813[[#This Row],[Especificação]]</f>
        <v>7.1.2.2.52.0.8.00 - Taxa de Estudo de Impacto de Vizinhança (EIV) - Juros de Mora da Dívida Ativa - Intra OFSS</v>
      </c>
      <c r="U1956" s="7" t="str">
        <f>Tabela813[[#This Row],[NR]]&amp; " - "&amp;Tabela813[[#This Row],[Especificação]]</f>
        <v>7.1.2.2.52.0.8.00 - Taxa de Estudo de Impacto de Vizinhança (EIV) - Juros de Mora da Dívida Ativa - Intra OFSS</v>
      </c>
    </row>
    <row r="1957" spans="1:21" x14ac:dyDescent="0.25">
      <c r="A1957" s="84"/>
      <c r="B1957" s="73"/>
      <c r="C1957" s="26" t="s">
        <v>1565</v>
      </c>
      <c r="D1957" s="26" t="s">
        <v>1558</v>
      </c>
      <c r="E1957" s="26" t="s">
        <v>1559</v>
      </c>
      <c r="F1957" s="26" t="s">
        <v>1561</v>
      </c>
      <c r="G1957" s="26" t="s">
        <v>1564</v>
      </c>
      <c r="H1957" s="26" t="s">
        <v>1561</v>
      </c>
      <c r="I1957" s="26" t="s">
        <v>1561</v>
      </c>
      <c r="J1957" s="26" t="s">
        <v>1564</v>
      </c>
      <c r="K1957" s="21" t="str">
        <f>IF(Tabela813[[#This Row],[C]]&lt;&gt;"",IF(Tabela813[[#This Row],[RED]]&lt;&gt;"",(Tabela813[[#This Row],[RED]] &amp; "."),"") &amp; CONCATENATE(Tabela813[[#This Row],[C]],".",Tabela813[[#This Row],[O]],".",Tabela813[[#This Row],[E]],".",Tabela813[[#This Row],[D1]],".",Tabela813[[#This Row],[D2]],".",Tabela813[[#This Row],[D3]],".",Tabela813[[#This Row],[T]],".",Tabela813[[#This Row],[D4]]),"")</f>
        <v>7.1.3.0.00.0.0.00</v>
      </c>
      <c r="L1957" s="27" t="s">
        <v>2464</v>
      </c>
      <c r="M1957" s="21" t="str">
        <f t="shared" si="30"/>
        <v>S</v>
      </c>
      <c r="N1957" s="21">
        <f>IF(VALUE(Tabela813[[#This Row],[RED]]) &gt; 0,1,0) + IF(VALUE(J1957)&gt;0,8,IF(VALUE(I1957)&gt;0,7,IF(VALUE(H1957)&gt;0,6,IF(VALUE(G1957)&gt;0,5,IF(VALUE(F1957)&gt;0,4,IF(VALUE(E1957)&gt;0,3,IF(VALUE(D1957)&gt;0,2,1)))))))</f>
        <v>3</v>
      </c>
      <c r="O1957" s="26" t="s">
        <v>45</v>
      </c>
      <c r="P1957" s="1" t="s">
        <v>108</v>
      </c>
      <c r="Q1957" s="1"/>
      <c r="R1957" s="21"/>
      <c r="S1957" s="7" t="str">
        <f>Tabela813[[#This Row],[NR]]&amp;" - "&amp;Tabela813[[#This Row],[Especificação]]</f>
        <v>7.1.3.0.00.0.0.00 - Contribuição de Melhoria - Intra OFSS</v>
      </c>
      <c r="T1957" s="7" t="str">
        <f>Tabela813[[#This Row],[NR]]&amp;" - "&amp;Tabela813[[#This Row],[Especificação]]</f>
        <v>7.1.3.0.00.0.0.00 - Contribuição de Melhoria - Intra OFSS</v>
      </c>
      <c r="U1957" s="7" t="str">
        <f>Tabela813[[#This Row],[NR]]&amp; " - "&amp;Tabela813[[#This Row],[Especificação]]</f>
        <v>7.1.3.0.00.0.0.00 - Contribuição de Melhoria - Intra OFSS</v>
      </c>
    </row>
    <row r="1958" spans="1:21" x14ac:dyDescent="0.25">
      <c r="A1958" s="84"/>
      <c r="B1958" s="73"/>
      <c r="C1958" s="26" t="s">
        <v>1565</v>
      </c>
      <c r="D1958" s="26" t="s">
        <v>1558</v>
      </c>
      <c r="E1958" s="26" t="s">
        <v>1559</v>
      </c>
      <c r="F1958" s="26" t="s">
        <v>1558</v>
      </c>
      <c r="G1958" s="26" t="s">
        <v>1564</v>
      </c>
      <c r="H1958" s="26" t="s">
        <v>1561</v>
      </c>
      <c r="I1958" s="26" t="s">
        <v>1561</v>
      </c>
      <c r="J1958" s="26" t="s">
        <v>1564</v>
      </c>
      <c r="K1958" s="21" t="str">
        <f>IF(Tabela813[[#This Row],[C]]&lt;&gt;"",IF(Tabela813[[#This Row],[RED]]&lt;&gt;"",(Tabela813[[#This Row],[RED]] &amp; "."),"") &amp; CONCATENATE(Tabela813[[#This Row],[C]],".",Tabela813[[#This Row],[O]],".",Tabela813[[#This Row],[E]],".",Tabela813[[#This Row],[D1]],".",Tabela813[[#This Row],[D2]],".",Tabela813[[#This Row],[D3]],".",Tabela813[[#This Row],[T]],".",Tabela813[[#This Row],[D4]]),"")</f>
        <v>7.1.3.1.00.0.0.00</v>
      </c>
      <c r="L1958" s="27" t="s">
        <v>2464</v>
      </c>
      <c r="M1958" s="21" t="str">
        <f t="shared" si="30"/>
        <v>S</v>
      </c>
      <c r="N1958" s="21">
        <f>IF(VALUE(Tabela813[[#This Row],[RED]]) &gt; 0,1,0) + IF(VALUE(J1958)&gt;0,8,IF(VALUE(I1958)&gt;0,7,IF(VALUE(H1958)&gt;0,6,IF(VALUE(G1958)&gt;0,5,IF(VALUE(F1958)&gt;0,4,IF(VALUE(E1958)&gt;0,3,IF(VALUE(D1958)&gt;0,2,1)))))))</f>
        <v>4</v>
      </c>
      <c r="O1958" s="26" t="s">
        <v>45</v>
      </c>
      <c r="P1958" s="1" t="s">
        <v>108</v>
      </c>
      <c r="Q1958" s="1"/>
      <c r="R1958" s="21"/>
      <c r="S1958" s="7" t="str">
        <f>Tabela813[[#This Row],[NR]]&amp;" - "&amp;Tabela813[[#This Row],[Especificação]]</f>
        <v>7.1.3.1.00.0.0.00 - Contribuição de Melhoria - Intra OFSS</v>
      </c>
      <c r="T1958" s="7" t="str">
        <f>Tabela813[[#This Row],[NR]]&amp;" - "&amp;Tabela813[[#This Row],[Especificação]]</f>
        <v>7.1.3.1.00.0.0.00 - Contribuição de Melhoria - Intra OFSS</v>
      </c>
      <c r="U1958" s="7" t="str">
        <f>Tabela813[[#This Row],[NR]]&amp; " - "&amp;Tabela813[[#This Row],[Especificação]]</f>
        <v>7.1.3.1.00.0.0.00 - Contribuição de Melhoria - Intra OFSS</v>
      </c>
    </row>
    <row r="1959" spans="1:21" ht="30" x14ac:dyDescent="0.25">
      <c r="A1959" s="84"/>
      <c r="B1959" s="73"/>
      <c r="C1959" s="26" t="s">
        <v>1565</v>
      </c>
      <c r="D1959" s="26" t="s">
        <v>1558</v>
      </c>
      <c r="E1959" s="26" t="s">
        <v>1559</v>
      </c>
      <c r="F1959" s="26" t="s">
        <v>1558</v>
      </c>
      <c r="G1959" s="26" t="s">
        <v>1591</v>
      </c>
      <c r="H1959" s="26" t="s">
        <v>1561</v>
      </c>
      <c r="I1959" s="26" t="s">
        <v>1561</v>
      </c>
      <c r="J1959" s="26" t="s">
        <v>1564</v>
      </c>
      <c r="K1959" s="21" t="str">
        <f>IF(Tabela813[[#This Row],[C]]&lt;&gt;"",IF(Tabela813[[#This Row],[RED]]&lt;&gt;"",(Tabela813[[#This Row],[RED]] &amp; "."),"") &amp; CONCATENATE(Tabela813[[#This Row],[C]],".",Tabela813[[#This Row],[O]],".",Tabela813[[#This Row],[E]],".",Tabela813[[#This Row],[D1]],".",Tabela813[[#This Row],[D2]],".",Tabela813[[#This Row],[D3]],".",Tabela813[[#This Row],[T]],".",Tabela813[[#This Row],[D4]]),"")</f>
        <v>7.1.3.1.50.0.0.00</v>
      </c>
      <c r="L1959" s="27" t="s">
        <v>2465</v>
      </c>
      <c r="M1959" s="21" t="str">
        <f t="shared" si="30"/>
        <v>S</v>
      </c>
      <c r="N1959" s="21">
        <f>IF(VALUE(Tabela813[[#This Row],[RED]]) &gt; 0,1,0) + IF(VALUE(J1959)&gt;0,8,IF(VALUE(I1959)&gt;0,7,IF(VALUE(H1959)&gt;0,6,IF(VALUE(G1959)&gt;0,5,IF(VALUE(F1959)&gt;0,4,IF(VALUE(E1959)&gt;0,3,IF(VALUE(D1959)&gt;0,2,1)))))))</f>
        <v>5</v>
      </c>
      <c r="O1959" s="26" t="s">
        <v>55</v>
      </c>
      <c r="P1959" s="1" t="s">
        <v>110</v>
      </c>
      <c r="Q1959" s="1"/>
      <c r="R1959" s="21"/>
      <c r="S1959" s="7" t="str">
        <f>Tabela813[[#This Row],[NR]]&amp;" - "&amp;Tabela813[[#This Row],[Especificação]]</f>
        <v>7.1.3.1.50.0.0.00 - Contribuição de Melhoria para Expansão da Rede de Água Potável e Esgoto Sanitário - Intra OFSS</v>
      </c>
      <c r="T1959" s="7" t="str">
        <f>Tabela813[[#This Row],[NR]]&amp;" - "&amp;Tabela813[[#This Row],[Especificação]]</f>
        <v>7.1.3.1.50.0.0.00 - Contribuição de Melhoria para Expansão da Rede de Água Potável e Esgoto Sanitário - Intra OFSS</v>
      </c>
      <c r="U1959" s="7" t="str">
        <f>Tabela813[[#This Row],[NR]]&amp; " - "&amp;Tabela813[[#This Row],[Especificação]]</f>
        <v>7.1.3.1.50.0.0.00 - Contribuição de Melhoria para Expansão da Rede de Água Potável e Esgoto Sanitário - Intra OFSS</v>
      </c>
    </row>
    <row r="1960" spans="1:21" ht="30" x14ac:dyDescent="0.25">
      <c r="A1960" s="84"/>
      <c r="B1960" s="73"/>
      <c r="C1960" s="26" t="s">
        <v>1565</v>
      </c>
      <c r="D1960" s="26" t="s">
        <v>1558</v>
      </c>
      <c r="E1960" s="26" t="s">
        <v>1559</v>
      </c>
      <c r="F1960" s="26" t="s">
        <v>1558</v>
      </c>
      <c r="G1960" s="26" t="s">
        <v>1591</v>
      </c>
      <c r="H1960" s="26" t="s">
        <v>1561</v>
      </c>
      <c r="I1960" s="26" t="s">
        <v>1558</v>
      </c>
      <c r="J1960" s="26" t="s">
        <v>1564</v>
      </c>
      <c r="K1960" s="21" t="str">
        <f>IF(Tabela813[[#This Row],[C]]&lt;&gt;"",IF(Tabela813[[#This Row],[RED]]&lt;&gt;"",(Tabela813[[#This Row],[RED]] &amp; "."),"") &amp; CONCATENATE(Tabela813[[#This Row],[C]],".",Tabela813[[#This Row],[O]],".",Tabela813[[#This Row],[E]],".",Tabela813[[#This Row],[D1]],".",Tabela813[[#This Row],[D2]],".",Tabela813[[#This Row],[D3]],".",Tabela813[[#This Row],[T]],".",Tabela813[[#This Row],[D4]]),"")</f>
        <v>7.1.3.1.50.0.1.00</v>
      </c>
      <c r="L1960" s="27" t="s">
        <v>2466</v>
      </c>
      <c r="M1960" s="21" t="str">
        <f t="shared" si="30"/>
        <v>A</v>
      </c>
      <c r="N1960" s="21">
        <f>IF(VALUE(Tabela813[[#This Row],[RED]]) &gt; 0,1,0) + IF(VALUE(J1960)&gt;0,8,IF(VALUE(I1960)&gt;0,7,IF(VALUE(H1960)&gt;0,6,IF(VALUE(G1960)&gt;0,5,IF(VALUE(F1960)&gt;0,4,IF(VALUE(E1960)&gt;0,3,IF(VALUE(D1960)&gt;0,2,1)))))))</f>
        <v>7</v>
      </c>
      <c r="O1960" s="26" t="s">
        <v>55</v>
      </c>
      <c r="P1960" s="1" t="s">
        <v>110</v>
      </c>
      <c r="Q1960" s="1"/>
      <c r="R1960" s="21"/>
      <c r="S1960" s="7" t="str">
        <f>Tabela813[[#This Row],[NR]]&amp;" - "&amp;Tabela813[[#This Row],[Especificação]]</f>
        <v>7.1.3.1.50.0.1.00 - Contribuição de Melhoria para Expansão da Rede de Água Potável e Esgoto Sanitário - Principal - Intra OFSS</v>
      </c>
      <c r="T1960" s="7" t="str">
        <f>Tabela813[[#This Row],[NR]]&amp;" - "&amp;Tabela813[[#This Row],[Especificação]]</f>
        <v>7.1.3.1.50.0.1.00 - Contribuição de Melhoria para Expansão da Rede de Água Potável e Esgoto Sanitário - Principal - Intra OFSS</v>
      </c>
      <c r="U1960" s="7" t="str">
        <f>Tabela813[[#This Row],[NR]]&amp; " - "&amp;Tabela813[[#This Row],[Especificação]]</f>
        <v>7.1.3.1.50.0.1.00 - Contribuição de Melhoria para Expansão da Rede de Água Potável e Esgoto Sanitário - Principal - Intra OFSS</v>
      </c>
    </row>
    <row r="1961" spans="1:21" ht="30" x14ac:dyDescent="0.25">
      <c r="A1961" s="84"/>
      <c r="B1961" s="73"/>
      <c r="C1961" s="26" t="s">
        <v>1565</v>
      </c>
      <c r="D1961" s="26" t="s">
        <v>1558</v>
      </c>
      <c r="E1961" s="26" t="s">
        <v>1559</v>
      </c>
      <c r="F1961" s="26" t="s">
        <v>1558</v>
      </c>
      <c r="G1961" s="26" t="s">
        <v>1591</v>
      </c>
      <c r="H1961" s="26" t="s">
        <v>1561</v>
      </c>
      <c r="I1961" s="26" t="s">
        <v>1567</v>
      </c>
      <c r="J1961" s="26" t="s">
        <v>1564</v>
      </c>
      <c r="K1961" s="21" t="str">
        <f>IF(Tabela813[[#This Row],[C]]&lt;&gt;"",IF(Tabela813[[#This Row],[RED]]&lt;&gt;"",(Tabela813[[#This Row],[RED]] &amp; "."),"") &amp; CONCATENATE(Tabela813[[#This Row],[C]],".",Tabela813[[#This Row],[O]],".",Tabela813[[#This Row],[E]],".",Tabela813[[#This Row],[D1]],".",Tabela813[[#This Row],[D2]],".",Tabela813[[#This Row],[D3]],".",Tabela813[[#This Row],[T]],".",Tabela813[[#This Row],[D4]]),"")</f>
        <v>7.1.3.1.50.0.2.00</v>
      </c>
      <c r="L1961" s="27" t="s">
        <v>2467</v>
      </c>
      <c r="M1961" s="21" t="str">
        <f t="shared" si="30"/>
        <v>A</v>
      </c>
      <c r="N1961" s="21">
        <f>IF(VALUE(Tabela813[[#This Row],[RED]]) &gt; 0,1,0) + IF(VALUE(J1961)&gt;0,8,IF(VALUE(I1961)&gt;0,7,IF(VALUE(H1961)&gt;0,6,IF(VALUE(G1961)&gt;0,5,IF(VALUE(F1961)&gt;0,4,IF(VALUE(E1961)&gt;0,3,IF(VALUE(D1961)&gt;0,2,1)))))))</f>
        <v>7</v>
      </c>
      <c r="O1961" s="26" t="s">
        <v>55</v>
      </c>
      <c r="P1961" s="1" t="s">
        <v>110</v>
      </c>
      <c r="Q1961" s="1"/>
      <c r="R1961" s="21"/>
      <c r="S1961" s="7" t="str">
        <f>Tabela813[[#This Row],[NR]]&amp;" - "&amp;Tabela813[[#This Row],[Especificação]]</f>
        <v>7.1.3.1.50.0.2.00 - Contribuição de Melhoria para Expansão da Rede de Água Potável e Esgoto Sanitário - Multas e Juros de Mora - Intra OFSS</v>
      </c>
      <c r="T1961" s="7" t="str">
        <f>Tabela813[[#This Row],[NR]]&amp;" - "&amp;Tabela813[[#This Row],[Especificação]]</f>
        <v>7.1.3.1.50.0.2.00 - Contribuição de Melhoria para Expansão da Rede de Água Potável e Esgoto Sanitário - Multas e Juros de Mora - Intra OFSS</v>
      </c>
      <c r="U1961" s="7" t="str">
        <f>Tabela813[[#This Row],[NR]]&amp; " - "&amp;Tabela813[[#This Row],[Especificação]]</f>
        <v>7.1.3.1.50.0.2.00 - Contribuição de Melhoria para Expansão da Rede de Água Potável e Esgoto Sanitário - Multas e Juros de Mora - Intra OFSS</v>
      </c>
    </row>
    <row r="1962" spans="1:21" ht="30" x14ac:dyDescent="0.25">
      <c r="A1962" s="84"/>
      <c r="B1962" s="73"/>
      <c r="C1962" s="26" t="s">
        <v>1565</v>
      </c>
      <c r="D1962" s="26" t="s">
        <v>1558</v>
      </c>
      <c r="E1962" s="26" t="s">
        <v>1559</v>
      </c>
      <c r="F1962" s="26" t="s">
        <v>1558</v>
      </c>
      <c r="G1962" s="26" t="s">
        <v>1591</v>
      </c>
      <c r="H1962" s="26" t="s">
        <v>1561</v>
      </c>
      <c r="I1962" s="26" t="s">
        <v>1559</v>
      </c>
      <c r="J1962" s="26" t="s">
        <v>1564</v>
      </c>
      <c r="K1962" s="21" t="str">
        <f>IF(Tabela813[[#This Row],[C]]&lt;&gt;"",IF(Tabela813[[#This Row],[RED]]&lt;&gt;"",(Tabela813[[#This Row],[RED]] &amp; "."),"") &amp; CONCATENATE(Tabela813[[#This Row],[C]],".",Tabela813[[#This Row],[O]],".",Tabela813[[#This Row],[E]],".",Tabela813[[#This Row],[D1]],".",Tabela813[[#This Row],[D2]],".",Tabela813[[#This Row],[D3]],".",Tabela813[[#This Row],[T]],".",Tabela813[[#This Row],[D4]]),"")</f>
        <v>7.1.3.1.50.0.3.00</v>
      </c>
      <c r="L1962" s="27" t="s">
        <v>2468</v>
      </c>
      <c r="M1962" s="21" t="str">
        <f t="shared" si="30"/>
        <v>A</v>
      </c>
      <c r="N1962" s="21">
        <f>IF(VALUE(Tabela813[[#This Row],[RED]]) &gt; 0,1,0) + IF(VALUE(J1962)&gt;0,8,IF(VALUE(I1962)&gt;0,7,IF(VALUE(H1962)&gt;0,6,IF(VALUE(G1962)&gt;0,5,IF(VALUE(F1962)&gt;0,4,IF(VALUE(E1962)&gt;0,3,IF(VALUE(D1962)&gt;0,2,1)))))))</f>
        <v>7</v>
      </c>
      <c r="O1962" s="26" t="s">
        <v>55</v>
      </c>
      <c r="P1962" s="1" t="s">
        <v>110</v>
      </c>
      <c r="Q1962" s="1"/>
      <c r="R1962" s="21"/>
      <c r="S1962" s="7" t="str">
        <f>Tabela813[[#This Row],[NR]]&amp;" - "&amp;Tabela813[[#This Row],[Especificação]]</f>
        <v>7.1.3.1.50.0.3.00 - Contribuição de Melhoria para Expansão da Rede de Água Potável e Esgoto Sanitário - Dívida Ativa - Intra OFSS</v>
      </c>
      <c r="T1962" s="7" t="str">
        <f>Tabela813[[#This Row],[NR]]&amp;" - "&amp;Tabela813[[#This Row],[Especificação]]</f>
        <v>7.1.3.1.50.0.3.00 - Contribuição de Melhoria para Expansão da Rede de Água Potável e Esgoto Sanitário - Dívida Ativa - Intra OFSS</v>
      </c>
      <c r="U1962" s="7" t="str">
        <f>Tabela813[[#This Row],[NR]]&amp; " - "&amp;Tabela813[[#This Row],[Especificação]]</f>
        <v>7.1.3.1.50.0.3.00 - Contribuição de Melhoria para Expansão da Rede de Água Potável e Esgoto Sanitário - Dívida Ativa - Intra OFSS</v>
      </c>
    </row>
    <row r="1963" spans="1:21" ht="30" x14ac:dyDescent="0.25">
      <c r="A1963" s="84"/>
      <c r="B1963" s="73"/>
      <c r="C1963" s="26" t="s">
        <v>1565</v>
      </c>
      <c r="D1963" s="26" t="s">
        <v>1558</v>
      </c>
      <c r="E1963" s="26" t="s">
        <v>1559</v>
      </c>
      <c r="F1963" s="26" t="s">
        <v>1558</v>
      </c>
      <c r="G1963" s="26" t="s">
        <v>1591</v>
      </c>
      <c r="H1963" s="26" t="s">
        <v>1561</v>
      </c>
      <c r="I1963" s="26" t="s">
        <v>1568</v>
      </c>
      <c r="J1963" s="26" t="s">
        <v>1564</v>
      </c>
      <c r="K1963" s="21" t="str">
        <f>IF(Tabela813[[#This Row],[C]]&lt;&gt;"",IF(Tabela813[[#This Row],[RED]]&lt;&gt;"",(Tabela813[[#This Row],[RED]] &amp; "."),"") &amp; CONCATENATE(Tabela813[[#This Row],[C]],".",Tabela813[[#This Row],[O]],".",Tabela813[[#This Row],[E]],".",Tabela813[[#This Row],[D1]],".",Tabela813[[#This Row],[D2]],".",Tabela813[[#This Row],[D3]],".",Tabela813[[#This Row],[T]],".",Tabela813[[#This Row],[D4]]),"")</f>
        <v>7.1.3.1.50.0.4.00</v>
      </c>
      <c r="L1963" s="27" t="s">
        <v>2469</v>
      </c>
      <c r="M1963" s="21" t="str">
        <f t="shared" si="30"/>
        <v>A</v>
      </c>
      <c r="N1963" s="21">
        <f>IF(VALUE(Tabela813[[#This Row],[RED]]) &gt; 0,1,0) + IF(VALUE(J1963)&gt;0,8,IF(VALUE(I1963)&gt;0,7,IF(VALUE(H1963)&gt;0,6,IF(VALUE(G1963)&gt;0,5,IF(VALUE(F1963)&gt;0,4,IF(VALUE(E1963)&gt;0,3,IF(VALUE(D1963)&gt;0,2,1)))))))</f>
        <v>7</v>
      </c>
      <c r="O1963" s="26" t="s">
        <v>55</v>
      </c>
      <c r="P1963" s="1" t="s">
        <v>110</v>
      </c>
      <c r="Q1963" s="1"/>
      <c r="R1963" s="21"/>
      <c r="S1963" s="7" t="str">
        <f>Tabela813[[#This Row],[NR]]&amp;" - "&amp;Tabela813[[#This Row],[Especificação]]</f>
        <v>7.1.3.1.50.0.4.00 - Contribuição de Melhoria para Expansão da Rede de Água Potável e Esgoto Sanitário - Dívida Ativa - Multas e Juros de Mora da Dívida Ativa - Intra OFSS</v>
      </c>
      <c r="T1963" s="7" t="str">
        <f>Tabela813[[#This Row],[NR]]&amp;" - "&amp;Tabela813[[#This Row],[Especificação]]</f>
        <v>7.1.3.1.50.0.4.00 - Contribuição de Melhoria para Expansão da Rede de Água Potável e Esgoto Sanitário - Dívida Ativa - Multas e Juros de Mora da Dívida Ativa - Intra OFSS</v>
      </c>
      <c r="U1963" s="7" t="str">
        <f>Tabela813[[#This Row],[NR]]&amp; " - "&amp;Tabela813[[#This Row],[Especificação]]</f>
        <v>7.1.3.1.50.0.4.00 - Contribuição de Melhoria para Expansão da Rede de Água Potável e Esgoto Sanitário - Dívida Ativa - Multas e Juros de Mora da Dívida Ativa - Intra OFSS</v>
      </c>
    </row>
    <row r="1964" spans="1:21" ht="30" x14ac:dyDescent="0.25">
      <c r="A1964" s="84"/>
      <c r="B1964" s="73"/>
      <c r="C1964" s="26" t="s">
        <v>1565</v>
      </c>
      <c r="D1964" s="26" t="s">
        <v>1558</v>
      </c>
      <c r="E1964" s="26" t="s">
        <v>1559</v>
      </c>
      <c r="F1964" s="26" t="s">
        <v>1558</v>
      </c>
      <c r="G1964" s="26" t="s">
        <v>1591</v>
      </c>
      <c r="H1964" s="26" t="s">
        <v>1561</v>
      </c>
      <c r="I1964" s="26" t="s">
        <v>1569</v>
      </c>
      <c r="J1964" s="26" t="s">
        <v>1564</v>
      </c>
      <c r="K1964" s="21" t="str">
        <f>IF(Tabela813[[#This Row],[C]]&lt;&gt;"",IF(Tabela813[[#This Row],[RED]]&lt;&gt;"",(Tabela813[[#This Row],[RED]] &amp; "."),"") &amp; CONCATENATE(Tabela813[[#This Row],[C]],".",Tabela813[[#This Row],[O]],".",Tabela813[[#This Row],[E]],".",Tabela813[[#This Row],[D1]],".",Tabela813[[#This Row],[D2]],".",Tabela813[[#This Row],[D3]],".",Tabela813[[#This Row],[T]],".",Tabela813[[#This Row],[D4]]),"")</f>
        <v>7.1.3.1.50.0.5.00</v>
      </c>
      <c r="L1964" s="27" t="s">
        <v>2470</v>
      </c>
      <c r="M1964" s="21" t="str">
        <f t="shared" si="30"/>
        <v>A</v>
      </c>
      <c r="N1964" s="21">
        <f>IF(VALUE(Tabela813[[#This Row],[RED]]) &gt; 0,1,0) + IF(VALUE(J1964)&gt;0,8,IF(VALUE(I1964)&gt;0,7,IF(VALUE(H1964)&gt;0,6,IF(VALUE(G1964)&gt;0,5,IF(VALUE(F1964)&gt;0,4,IF(VALUE(E1964)&gt;0,3,IF(VALUE(D1964)&gt;0,2,1)))))))</f>
        <v>7</v>
      </c>
      <c r="O1964" s="26" t="s">
        <v>55</v>
      </c>
      <c r="P1964" s="1" t="s">
        <v>110</v>
      </c>
      <c r="Q1964" s="1"/>
      <c r="R1964" s="21"/>
      <c r="S1964" s="7" t="str">
        <f>Tabela813[[#This Row],[NR]]&amp;" - "&amp;Tabela813[[#This Row],[Especificação]]</f>
        <v>7.1.3.1.50.0.5.00 - Contribuição de Melhoria para Expansão da Rede de Água Potável e Esgoto Sanitário - Multas - Intra OFSS</v>
      </c>
      <c r="T1964" s="7" t="str">
        <f>Tabela813[[#This Row],[NR]]&amp;" - "&amp;Tabela813[[#This Row],[Especificação]]</f>
        <v>7.1.3.1.50.0.5.00 - Contribuição de Melhoria para Expansão da Rede de Água Potável e Esgoto Sanitário - Multas - Intra OFSS</v>
      </c>
      <c r="U1964" s="7" t="str">
        <f>Tabela813[[#This Row],[NR]]&amp; " - "&amp;Tabela813[[#This Row],[Especificação]]</f>
        <v>7.1.3.1.50.0.5.00 - Contribuição de Melhoria para Expansão da Rede de Água Potável e Esgoto Sanitário - Multas - Intra OFSS</v>
      </c>
    </row>
    <row r="1965" spans="1:21" ht="30" x14ac:dyDescent="0.25">
      <c r="A1965" s="84"/>
      <c r="B1965" s="73"/>
      <c r="C1965" s="26" t="s">
        <v>1565</v>
      </c>
      <c r="D1965" s="26" t="s">
        <v>1558</v>
      </c>
      <c r="E1965" s="26" t="s">
        <v>1559</v>
      </c>
      <c r="F1965" s="26" t="s">
        <v>1558</v>
      </c>
      <c r="G1965" s="26" t="s">
        <v>1591</v>
      </c>
      <c r="H1965" s="26" t="s">
        <v>1561</v>
      </c>
      <c r="I1965" s="26" t="s">
        <v>1563</v>
      </c>
      <c r="J1965" s="26" t="s">
        <v>1564</v>
      </c>
      <c r="K1965" s="21" t="str">
        <f>IF(Tabela813[[#This Row],[C]]&lt;&gt;"",IF(Tabela813[[#This Row],[RED]]&lt;&gt;"",(Tabela813[[#This Row],[RED]] &amp; "."),"") &amp; CONCATENATE(Tabela813[[#This Row],[C]],".",Tabela813[[#This Row],[O]],".",Tabela813[[#This Row],[E]],".",Tabela813[[#This Row],[D1]],".",Tabela813[[#This Row],[D2]],".",Tabela813[[#This Row],[D3]],".",Tabela813[[#This Row],[T]],".",Tabela813[[#This Row],[D4]]),"")</f>
        <v>7.1.3.1.50.0.6.00</v>
      </c>
      <c r="L1965" s="27" t="s">
        <v>2471</v>
      </c>
      <c r="M1965" s="21" t="str">
        <f t="shared" si="30"/>
        <v>A</v>
      </c>
      <c r="N1965" s="21">
        <f>IF(VALUE(Tabela813[[#This Row],[RED]]) &gt; 0,1,0) + IF(VALUE(J1965)&gt;0,8,IF(VALUE(I1965)&gt;0,7,IF(VALUE(H1965)&gt;0,6,IF(VALUE(G1965)&gt;0,5,IF(VALUE(F1965)&gt;0,4,IF(VALUE(E1965)&gt;0,3,IF(VALUE(D1965)&gt;0,2,1)))))))</f>
        <v>7</v>
      </c>
      <c r="O1965" s="26" t="s">
        <v>55</v>
      </c>
      <c r="P1965" s="1" t="s">
        <v>110</v>
      </c>
      <c r="Q1965" s="1"/>
      <c r="R1965" s="21"/>
      <c r="S1965" s="7" t="str">
        <f>Tabela813[[#This Row],[NR]]&amp;" - "&amp;Tabela813[[#This Row],[Especificação]]</f>
        <v>7.1.3.1.50.0.6.00 - Contribuição de Melhoria para Expansão da Rede de Água Potável e Esgoto Sanitário - Juros de Mora - Intra OFSS</v>
      </c>
      <c r="T1965" s="7" t="str">
        <f>Tabela813[[#This Row],[NR]]&amp;" - "&amp;Tabela813[[#This Row],[Especificação]]</f>
        <v>7.1.3.1.50.0.6.00 - Contribuição de Melhoria para Expansão da Rede de Água Potável e Esgoto Sanitário - Juros de Mora - Intra OFSS</v>
      </c>
      <c r="U1965" s="7" t="str">
        <f>Tabela813[[#This Row],[NR]]&amp; " - "&amp;Tabela813[[#This Row],[Especificação]]</f>
        <v>7.1.3.1.50.0.6.00 - Contribuição de Melhoria para Expansão da Rede de Água Potável e Esgoto Sanitário - Juros de Mora - Intra OFSS</v>
      </c>
    </row>
    <row r="1966" spans="1:21" ht="30" x14ac:dyDescent="0.25">
      <c r="A1966" s="84"/>
      <c r="B1966" s="73"/>
      <c r="C1966" s="26" t="s">
        <v>1565</v>
      </c>
      <c r="D1966" s="26" t="s">
        <v>1558</v>
      </c>
      <c r="E1966" s="26" t="s">
        <v>1559</v>
      </c>
      <c r="F1966" s="26" t="s">
        <v>1558</v>
      </c>
      <c r="G1966" s="26" t="s">
        <v>1591</v>
      </c>
      <c r="H1966" s="26" t="s">
        <v>1561</v>
      </c>
      <c r="I1966" s="26" t="s">
        <v>1565</v>
      </c>
      <c r="J1966" s="26" t="s">
        <v>1564</v>
      </c>
      <c r="K1966" s="21" t="str">
        <f>IF(Tabela813[[#This Row],[C]]&lt;&gt;"",IF(Tabela813[[#This Row],[RED]]&lt;&gt;"",(Tabela813[[#This Row],[RED]] &amp; "."),"") &amp; CONCATENATE(Tabela813[[#This Row],[C]],".",Tabela813[[#This Row],[O]],".",Tabela813[[#This Row],[E]],".",Tabela813[[#This Row],[D1]],".",Tabela813[[#This Row],[D2]],".",Tabela813[[#This Row],[D3]],".",Tabela813[[#This Row],[T]],".",Tabela813[[#This Row],[D4]]),"")</f>
        <v>7.1.3.1.50.0.7.00</v>
      </c>
      <c r="L1966" s="27" t="s">
        <v>2472</v>
      </c>
      <c r="M1966" s="21" t="str">
        <f t="shared" si="30"/>
        <v>A</v>
      </c>
      <c r="N1966" s="21">
        <f>IF(VALUE(Tabela813[[#This Row],[RED]]) &gt; 0,1,0) + IF(VALUE(J1966)&gt;0,8,IF(VALUE(I1966)&gt;0,7,IF(VALUE(H1966)&gt;0,6,IF(VALUE(G1966)&gt;0,5,IF(VALUE(F1966)&gt;0,4,IF(VALUE(E1966)&gt;0,3,IF(VALUE(D1966)&gt;0,2,1)))))))</f>
        <v>7</v>
      </c>
      <c r="O1966" s="26" t="s">
        <v>55</v>
      </c>
      <c r="P1966" s="1" t="s">
        <v>110</v>
      </c>
      <c r="Q1966" s="1"/>
      <c r="R1966" s="21"/>
      <c r="S1966" s="7" t="str">
        <f>Tabela813[[#This Row],[NR]]&amp;" - "&amp;Tabela813[[#This Row],[Especificação]]</f>
        <v>7.1.3.1.50.0.7.00 - Contribuição de Melhoria para Expansão da Rede de Água Potável e Esgoto Sanitário - Dívida Ativa - Multas da Dívida Ativa - Intra OFSS</v>
      </c>
      <c r="T1966" s="7" t="str">
        <f>Tabela813[[#This Row],[NR]]&amp;" - "&amp;Tabela813[[#This Row],[Especificação]]</f>
        <v>7.1.3.1.50.0.7.00 - Contribuição de Melhoria para Expansão da Rede de Água Potável e Esgoto Sanitário - Dívida Ativa - Multas da Dívida Ativa - Intra OFSS</v>
      </c>
      <c r="U1966" s="7" t="str">
        <f>Tabela813[[#This Row],[NR]]&amp; " - "&amp;Tabela813[[#This Row],[Especificação]]</f>
        <v>7.1.3.1.50.0.7.00 - Contribuição de Melhoria para Expansão da Rede de Água Potável e Esgoto Sanitário - Dívida Ativa - Multas da Dívida Ativa - Intra OFSS</v>
      </c>
    </row>
    <row r="1967" spans="1:21" ht="30" x14ac:dyDescent="0.25">
      <c r="A1967" s="84"/>
      <c r="B1967" s="73"/>
      <c r="C1967" s="26" t="s">
        <v>1565</v>
      </c>
      <c r="D1967" s="26" t="s">
        <v>1558</v>
      </c>
      <c r="E1967" s="26" t="s">
        <v>1559</v>
      </c>
      <c r="F1967" s="26" t="s">
        <v>1558</v>
      </c>
      <c r="G1967" s="26" t="s">
        <v>1591</v>
      </c>
      <c r="H1967" s="26" t="s">
        <v>1561</v>
      </c>
      <c r="I1967" s="26" t="s">
        <v>1566</v>
      </c>
      <c r="J1967" s="26" t="s">
        <v>1564</v>
      </c>
      <c r="K1967" s="21" t="str">
        <f>IF(Tabela813[[#This Row],[C]]&lt;&gt;"",IF(Tabela813[[#This Row],[RED]]&lt;&gt;"",(Tabela813[[#This Row],[RED]] &amp; "."),"") &amp; CONCATENATE(Tabela813[[#This Row],[C]],".",Tabela813[[#This Row],[O]],".",Tabela813[[#This Row],[E]],".",Tabela813[[#This Row],[D1]],".",Tabela813[[#This Row],[D2]],".",Tabela813[[#This Row],[D3]],".",Tabela813[[#This Row],[T]],".",Tabela813[[#This Row],[D4]]),"")</f>
        <v>7.1.3.1.50.0.8.00</v>
      </c>
      <c r="L1967" s="27" t="s">
        <v>2473</v>
      </c>
      <c r="M1967" s="21" t="str">
        <f t="shared" si="30"/>
        <v>A</v>
      </c>
      <c r="N1967" s="21">
        <f>IF(VALUE(Tabela813[[#This Row],[RED]]) &gt; 0,1,0) + IF(VALUE(J1967)&gt;0,8,IF(VALUE(I1967)&gt;0,7,IF(VALUE(H1967)&gt;0,6,IF(VALUE(G1967)&gt;0,5,IF(VALUE(F1967)&gt;0,4,IF(VALUE(E1967)&gt;0,3,IF(VALUE(D1967)&gt;0,2,1)))))))</f>
        <v>7</v>
      </c>
      <c r="O1967" s="26" t="s">
        <v>55</v>
      </c>
      <c r="P1967" s="1" t="s">
        <v>110</v>
      </c>
      <c r="Q1967" s="1"/>
      <c r="R1967" s="21"/>
      <c r="S1967" s="7" t="str">
        <f>Tabela813[[#This Row],[NR]]&amp;" - "&amp;Tabela813[[#This Row],[Especificação]]</f>
        <v>7.1.3.1.50.0.8.00 - Contribuição de Melhoria para Expansão da Rede de Água Potável e Esgoto Sanitário - Juros de Mora da Dívida Ativa - Intra OFSS</v>
      </c>
      <c r="T1967" s="7" t="str">
        <f>Tabela813[[#This Row],[NR]]&amp;" - "&amp;Tabela813[[#This Row],[Especificação]]</f>
        <v>7.1.3.1.50.0.8.00 - Contribuição de Melhoria para Expansão da Rede de Água Potável e Esgoto Sanitário - Juros de Mora da Dívida Ativa - Intra OFSS</v>
      </c>
      <c r="U1967" s="7" t="str">
        <f>Tabela813[[#This Row],[NR]]&amp; " - "&amp;Tabela813[[#This Row],[Especificação]]</f>
        <v>7.1.3.1.50.0.8.00 - Contribuição de Melhoria para Expansão da Rede de Água Potável e Esgoto Sanitário - Juros de Mora da Dívida Ativa - Intra OFSS</v>
      </c>
    </row>
    <row r="1968" spans="1:21" ht="30" x14ac:dyDescent="0.25">
      <c r="A1968" s="84"/>
      <c r="B1968" s="73"/>
      <c r="C1968" s="26" t="s">
        <v>1565</v>
      </c>
      <c r="D1968" s="26" t="s">
        <v>1558</v>
      </c>
      <c r="E1968" s="26" t="s">
        <v>1559</v>
      </c>
      <c r="F1968" s="26" t="s">
        <v>1558</v>
      </c>
      <c r="G1968" s="26" t="s">
        <v>1596</v>
      </c>
      <c r="H1968" s="26" t="s">
        <v>1561</v>
      </c>
      <c r="I1968" s="26" t="s">
        <v>1561</v>
      </c>
      <c r="J1968" s="26" t="s">
        <v>1564</v>
      </c>
      <c r="K1968" s="21" t="str">
        <f>IF(Tabela813[[#This Row],[C]]&lt;&gt;"",IF(Tabela813[[#This Row],[RED]]&lt;&gt;"",(Tabela813[[#This Row],[RED]] &amp; "."),"") &amp; CONCATENATE(Tabela813[[#This Row],[C]],".",Tabela813[[#This Row],[O]],".",Tabela813[[#This Row],[E]],".",Tabela813[[#This Row],[D1]],".",Tabela813[[#This Row],[D2]],".",Tabela813[[#This Row],[D3]],".",Tabela813[[#This Row],[T]],".",Tabela813[[#This Row],[D4]]),"")</f>
        <v>7.1.3.1.51.0.0.00</v>
      </c>
      <c r="L1968" s="27" t="s">
        <v>2474</v>
      </c>
      <c r="M1968" s="21" t="str">
        <f t="shared" si="30"/>
        <v>S</v>
      </c>
      <c r="N1968" s="21">
        <f>IF(VALUE(Tabela813[[#This Row],[RED]]) &gt; 0,1,0) + IF(VALUE(J1968)&gt;0,8,IF(VALUE(I1968)&gt;0,7,IF(VALUE(H1968)&gt;0,6,IF(VALUE(G1968)&gt;0,5,IF(VALUE(F1968)&gt;0,4,IF(VALUE(E1968)&gt;0,3,IF(VALUE(D1968)&gt;0,2,1)))))))</f>
        <v>5</v>
      </c>
      <c r="O1968" s="26" t="s">
        <v>55</v>
      </c>
      <c r="P1968" s="1" t="s">
        <v>112</v>
      </c>
      <c r="Q1968" s="1"/>
      <c r="R1968" s="21"/>
      <c r="S1968" s="7" t="str">
        <f>Tabela813[[#This Row],[NR]]&amp;" - "&amp;Tabela813[[#This Row],[Especificação]]</f>
        <v>7.1.3.1.51.0.0.00 - Contribuição de Melhoria para Expansão da Rede de Iluminação Pública na Cidade - Intra OFSS</v>
      </c>
      <c r="T1968" s="7" t="str">
        <f>Tabela813[[#This Row],[NR]]&amp;" - "&amp;Tabela813[[#This Row],[Especificação]]</f>
        <v>7.1.3.1.51.0.0.00 - Contribuição de Melhoria para Expansão da Rede de Iluminação Pública na Cidade - Intra OFSS</v>
      </c>
      <c r="U1968" s="7" t="str">
        <f>Tabela813[[#This Row],[NR]]&amp; " - "&amp;Tabela813[[#This Row],[Especificação]]</f>
        <v>7.1.3.1.51.0.0.00 - Contribuição de Melhoria para Expansão da Rede de Iluminação Pública na Cidade - Intra OFSS</v>
      </c>
    </row>
    <row r="1969" spans="1:21" ht="30" x14ac:dyDescent="0.25">
      <c r="A1969" s="84"/>
      <c r="B1969" s="73"/>
      <c r="C1969" s="26" t="s">
        <v>1565</v>
      </c>
      <c r="D1969" s="26" t="s">
        <v>1558</v>
      </c>
      <c r="E1969" s="26" t="s">
        <v>1559</v>
      </c>
      <c r="F1969" s="26" t="s">
        <v>1558</v>
      </c>
      <c r="G1969" s="26" t="s">
        <v>1596</v>
      </c>
      <c r="H1969" s="26" t="s">
        <v>1561</v>
      </c>
      <c r="I1969" s="26" t="s">
        <v>1558</v>
      </c>
      <c r="J1969" s="26" t="s">
        <v>1564</v>
      </c>
      <c r="K1969" s="21" t="str">
        <f>IF(Tabela813[[#This Row],[C]]&lt;&gt;"",IF(Tabela813[[#This Row],[RED]]&lt;&gt;"",(Tabela813[[#This Row],[RED]] &amp; "."),"") &amp; CONCATENATE(Tabela813[[#This Row],[C]],".",Tabela813[[#This Row],[O]],".",Tabela813[[#This Row],[E]],".",Tabela813[[#This Row],[D1]],".",Tabela813[[#This Row],[D2]],".",Tabela813[[#This Row],[D3]],".",Tabela813[[#This Row],[T]],".",Tabela813[[#This Row],[D4]]),"")</f>
        <v>7.1.3.1.51.0.1.00</v>
      </c>
      <c r="L1969" s="27" t="s">
        <v>2475</v>
      </c>
      <c r="M1969" s="21" t="str">
        <f t="shared" si="30"/>
        <v>A</v>
      </c>
      <c r="N1969" s="21">
        <f>IF(VALUE(Tabela813[[#This Row],[RED]]) &gt; 0,1,0) + IF(VALUE(J1969)&gt;0,8,IF(VALUE(I1969)&gt;0,7,IF(VALUE(H1969)&gt;0,6,IF(VALUE(G1969)&gt;0,5,IF(VALUE(F1969)&gt;0,4,IF(VALUE(E1969)&gt;0,3,IF(VALUE(D1969)&gt;0,2,1)))))))</f>
        <v>7</v>
      </c>
      <c r="O1969" s="26" t="s">
        <v>55</v>
      </c>
      <c r="P1969" s="1" t="s">
        <v>112</v>
      </c>
      <c r="Q1969" s="1"/>
      <c r="R1969" s="21"/>
      <c r="S1969" s="7" t="str">
        <f>Tabela813[[#This Row],[NR]]&amp;" - "&amp;Tabela813[[#This Row],[Especificação]]</f>
        <v>7.1.3.1.51.0.1.00 - Contribuição de Melhoria para Expansão da Rede de Iluminação Pública na Cidade - Principal - Intra OFSS</v>
      </c>
      <c r="T1969" s="7" t="str">
        <f>Tabela813[[#This Row],[NR]]&amp;" - "&amp;Tabela813[[#This Row],[Especificação]]</f>
        <v>7.1.3.1.51.0.1.00 - Contribuição de Melhoria para Expansão da Rede de Iluminação Pública na Cidade - Principal - Intra OFSS</v>
      </c>
      <c r="U1969" s="7" t="str">
        <f>Tabela813[[#This Row],[NR]]&amp; " - "&amp;Tabela813[[#This Row],[Especificação]]</f>
        <v>7.1.3.1.51.0.1.00 - Contribuição de Melhoria para Expansão da Rede de Iluminação Pública na Cidade - Principal - Intra OFSS</v>
      </c>
    </row>
    <row r="1970" spans="1:21" ht="30" x14ac:dyDescent="0.25">
      <c r="A1970" s="84"/>
      <c r="B1970" s="73"/>
      <c r="C1970" s="26" t="s">
        <v>1565</v>
      </c>
      <c r="D1970" s="26" t="s">
        <v>1558</v>
      </c>
      <c r="E1970" s="26" t="s">
        <v>1559</v>
      </c>
      <c r="F1970" s="26" t="s">
        <v>1558</v>
      </c>
      <c r="G1970" s="26" t="s">
        <v>1596</v>
      </c>
      <c r="H1970" s="26" t="s">
        <v>1561</v>
      </c>
      <c r="I1970" s="26" t="s">
        <v>1567</v>
      </c>
      <c r="J1970" s="26" t="s">
        <v>1564</v>
      </c>
      <c r="K1970" s="21" t="str">
        <f>IF(Tabela813[[#This Row],[C]]&lt;&gt;"",IF(Tabela813[[#This Row],[RED]]&lt;&gt;"",(Tabela813[[#This Row],[RED]] &amp; "."),"") &amp; CONCATENATE(Tabela813[[#This Row],[C]],".",Tabela813[[#This Row],[O]],".",Tabela813[[#This Row],[E]],".",Tabela813[[#This Row],[D1]],".",Tabela813[[#This Row],[D2]],".",Tabela813[[#This Row],[D3]],".",Tabela813[[#This Row],[T]],".",Tabela813[[#This Row],[D4]]),"")</f>
        <v>7.1.3.1.51.0.2.00</v>
      </c>
      <c r="L1970" s="27" t="s">
        <v>2476</v>
      </c>
      <c r="M1970" s="21" t="str">
        <f t="shared" si="30"/>
        <v>A</v>
      </c>
      <c r="N1970" s="21">
        <f>IF(VALUE(Tabela813[[#This Row],[RED]]) &gt; 0,1,0) + IF(VALUE(J1970)&gt;0,8,IF(VALUE(I1970)&gt;0,7,IF(VALUE(H1970)&gt;0,6,IF(VALUE(G1970)&gt;0,5,IF(VALUE(F1970)&gt;0,4,IF(VALUE(E1970)&gt;0,3,IF(VALUE(D1970)&gt;0,2,1)))))))</f>
        <v>7</v>
      </c>
      <c r="O1970" s="26" t="s">
        <v>55</v>
      </c>
      <c r="P1970" s="1" t="s">
        <v>112</v>
      </c>
      <c r="Q1970" s="1"/>
      <c r="R1970" s="21"/>
      <c r="S1970" s="7" t="str">
        <f>Tabela813[[#This Row],[NR]]&amp;" - "&amp;Tabela813[[#This Row],[Especificação]]</f>
        <v>7.1.3.1.51.0.2.00 - Contribuição de Melhoria para Expansão da Rede de Iluminação Pública na Cidade - Multas e Juros de Mora - Intra OFSS</v>
      </c>
      <c r="T1970" s="7" t="str">
        <f>Tabela813[[#This Row],[NR]]&amp;" - "&amp;Tabela813[[#This Row],[Especificação]]</f>
        <v>7.1.3.1.51.0.2.00 - Contribuição de Melhoria para Expansão da Rede de Iluminação Pública na Cidade - Multas e Juros de Mora - Intra OFSS</v>
      </c>
      <c r="U1970" s="7" t="str">
        <f>Tabela813[[#This Row],[NR]]&amp; " - "&amp;Tabela813[[#This Row],[Especificação]]</f>
        <v>7.1.3.1.51.0.2.00 - Contribuição de Melhoria para Expansão da Rede de Iluminação Pública na Cidade - Multas e Juros de Mora - Intra OFSS</v>
      </c>
    </row>
    <row r="1971" spans="1:21" ht="30" x14ac:dyDescent="0.25">
      <c r="A1971" s="84"/>
      <c r="B1971" s="73"/>
      <c r="C1971" s="26" t="s">
        <v>1565</v>
      </c>
      <c r="D1971" s="26" t="s">
        <v>1558</v>
      </c>
      <c r="E1971" s="26" t="s">
        <v>1559</v>
      </c>
      <c r="F1971" s="26" t="s">
        <v>1558</v>
      </c>
      <c r="G1971" s="26" t="s">
        <v>1596</v>
      </c>
      <c r="H1971" s="26" t="s">
        <v>1561</v>
      </c>
      <c r="I1971" s="26" t="s">
        <v>1559</v>
      </c>
      <c r="J1971" s="26" t="s">
        <v>1564</v>
      </c>
      <c r="K1971" s="21" t="str">
        <f>IF(Tabela813[[#This Row],[C]]&lt;&gt;"",IF(Tabela813[[#This Row],[RED]]&lt;&gt;"",(Tabela813[[#This Row],[RED]] &amp; "."),"") &amp; CONCATENATE(Tabela813[[#This Row],[C]],".",Tabela813[[#This Row],[O]],".",Tabela813[[#This Row],[E]],".",Tabela813[[#This Row],[D1]],".",Tabela813[[#This Row],[D2]],".",Tabela813[[#This Row],[D3]],".",Tabela813[[#This Row],[T]],".",Tabela813[[#This Row],[D4]]),"")</f>
        <v>7.1.3.1.51.0.3.00</v>
      </c>
      <c r="L1971" s="27" t="s">
        <v>2477</v>
      </c>
      <c r="M1971" s="21" t="str">
        <f t="shared" si="30"/>
        <v>A</v>
      </c>
      <c r="N1971" s="21">
        <f>IF(VALUE(Tabela813[[#This Row],[RED]]) &gt; 0,1,0) + IF(VALUE(J1971)&gt;0,8,IF(VALUE(I1971)&gt;0,7,IF(VALUE(H1971)&gt;0,6,IF(VALUE(G1971)&gt;0,5,IF(VALUE(F1971)&gt;0,4,IF(VALUE(E1971)&gt;0,3,IF(VALUE(D1971)&gt;0,2,1)))))))</f>
        <v>7</v>
      </c>
      <c r="O1971" s="26" t="s">
        <v>55</v>
      </c>
      <c r="P1971" s="1" t="s">
        <v>112</v>
      </c>
      <c r="Q1971" s="1"/>
      <c r="R1971" s="21"/>
      <c r="S1971" s="7" t="str">
        <f>Tabela813[[#This Row],[NR]]&amp;" - "&amp;Tabela813[[#This Row],[Especificação]]</f>
        <v>7.1.3.1.51.0.3.00 - Contribuição de Melhoria para Expansão da Rede de Iluminação Pública na Cidade - Dívida Ativa - Intra OFSS</v>
      </c>
      <c r="T1971" s="7" t="str">
        <f>Tabela813[[#This Row],[NR]]&amp;" - "&amp;Tabela813[[#This Row],[Especificação]]</f>
        <v>7.1.3.1.51.0.3.00 - Contribuição de Melhoria para Expansão da Rede de Iluminação Pública na Cidade - Dívida Ativa - Intra OFSS</v>
      </c>
      <c r="U1971" s="7" t="str">
        <f>Tabela813[[#This Row],[NR]]&amp; " - "&amp;Tabela813[[#This Row],[Especificação]]</f>
        <v>7.1.3.1.51.0.3.00 - Contribuição de Melhoria para Expansão da Rede de Iluminação Pública na Cidade - Dívida Ativa - Intra OFSS</v>
      </c>
    </row>
    <row r="1972" spans="1:21" ht="30" x14ac:dyDescent="0.25">
      <c r="A1972" s="84"/>
      <c r="B1972" s="73"/>
      <c r="C1972" s="26" t="s">
        <v>1565</v>
      </c>
      <c r="D1972" s="26" t="s">
        <v>1558</v>
      </c>
      <c r="E1972" s="26" t="s">
        <v>1559</v>
      </c>
      <c r="F1972" s="26" t="s">
        <v>1558</v>
      </c>
      <c r="G1972" s="26" t="s">
        <v>1596</v>
      </c>
      <c r="H1972" s="26" t="s">
        <v>1561</v>
      </c>
      <c r="I1972" s="26" t="s">
        <v>1568</v>
      </c>
      <c r="J1972" s="26" t="s">
        <v>1564</v>
      </c>
      <c r="K1972" s="21" t="str">
        <f>IF(Tabela813[[#This Row],[C]]&lt;&gt;"",IF(Tabela813[[#This Row],[RED]]&lt;&gt;"",(Tabela813[[#This Row],[RED]] &amp; "."),"") &amp; CONCATENATE(Tabela813[[#This Row],[C]],".",Tabela813[[#This Row],[O]],".",Tabela813[[#This Row],[E]],".",Tabela813[[#This Row],[D1]],".",Tabela813[[#This Row],[D2]],".",Tabela813[[#This Row],[D3]],".",Tabela813[[#This Row],[T]],".",Tabela813[[#This Row],[D4]]),"")</f>
        <v>7.1.3.1.51.0.4.00</v>
      </c>
      <c r="L1972" s="27" t="s">
        <v>2478</v>
      </c>
      <c r="M1972" s="21" t="str">
        <f t="shared" si="30"/>
        <v>A</v>
      </c>
      <c r="N1972" s="21">
        <f>IF(VALUE(Tabela813[[#This Row],[RED]]) &gt; 0,1,0) + IF(VALUE(J1972)&gt;0,8,IF(VALUE(I1972)&gt;0,7,IF(VALUE(H1972)&gt;0,6,IF(VALUE(G1972)&gt;0,5,IF(VALUE(F1972)&gt;0,4,IF(VALUE(E1972)&gt;0,3,IF(VALUE(D1972)&gt;0,2,1)))))))</f>
        <v>7</v>
      </c>
      <c r="O1972" s="26" t="s">
        <v>55</v>
      </c>
      <c r="P1972" s="1" t="s">
        <v>112</v>
      </c>
      <c r="Q1972" s="1"/>
      <c r="R1972" s="21"/>
      <c r="S1972" s="7" t="str">
        <f>Tabela813[[#This Row],[NR]]&amp;" - "&amp;Tabela813[[#This Row],[Especificação]]</f>
        <v>7.1.3.1.51.0.4.00 - Contribuição de Melhoria para Expansão da Rede de Iluminação Pública na Cidade - Dívida Ativa - Multas e Juros de Mora da Dívida Ativa - Intra OFSS</v>
      </c>
      <c r="T1972" s="7" t="str">
        <f>Tabela813[[#This Row],[NR]]&amp;" - "&amp;Tabela813[[#This Row],[Especificação]]</f>
        <v>7.1.3.1.51.0.4.00 - Contribuição de Melhoria para Expansão da Rede de Iluminação Pública na Cidade - Dívida Ativa - Multas e Juros de Mora da Dívida Ativa - Intra OFSS</v>
      </c>
      <c r="U1972" s="7" t="str">
        <f>Tabela813[[#This Row],[NR]]&amp; " - "&amp;Tabela813[[#This Row],[Especificação]]</f>
        <v>7.1.3.1.51.0.4.00 - Contribuição de Melhoria para Expansão da Rede de Iluminação Pública na Cidade - Dívida Ativa - Multas e Juros de Mora da Dívida Ativa - Intra OFSS</v>
      </c>
    </row>
    <row r="1973" spans="1:21" ht="30" x14ac:dyDescent="0.25">
      <c r="A1973" s="84"/>
      <c r="B1973" s="73"/>
      <c r="C1973" s="26" t="s">
        <v>1565</v>
      </c>
      <c r="D1973" s="26" t="s">
        <v>1558</v>
      </c>
      <c r="E1973" s="26" t="s">
        <v>1559</v>
      </c>
      <c r="F1973" s="26" t="s">
        <v>1558</v>
      </c>
      <c r="G1973" s="26" t="s">
        <v>1596</v>
      </c>
      <c r="H1973" s="26" t="s">
        <v>1561</v>
      </c>
      <c r="I1973" s="26" t="s">
        <v>1569</v>
      </c>
      <c r="J1973" s="26" t="s">
        <v>1564</v>
      </c>
      <c r="K1973" s="21" t="str">
        <f>IF(Tabela813[[#This Row],[C]]&lt;&gt;"",IF(Tabela813[[#This Row],[RED]]&lt;&gt;"",(Tabela813[[#This Row],[RED]] &amp; "."),"") &amp; CONCATENATE(Tabela813[[#This Row],[C]],".",Tabela813[[#This Row],[O]],".",Tabela813[[#This Row],[E]],".",Tabela813[[#This Row],[D1]],".",Tabela813[[#This Row],[D2]],".",Tabela813[[#This Row],[D3]],".",Tabela813[[#This Row],[T]],".",Tabela813[[#This Row],[D4]]),"")</f>
        <v>7.1.3.1.51.0.5.00</v>
      </c>
      <c r="L1973" s="27" t="s">
        <v>2479</v>
      </c>
      <c r="M1973" s="21" t="str">
        <f t="shared" si="30"/>
        <v>A</v>
      </c>
      <c r="N1973" s="21">
        <f>IF(VALUE(Tabela813[[#This Row],[RED]]) &gt; 0,1,0) + IF(VALUE(J1973)&gt;0,8,IF(VALUE(I1973)&gt;0,7,IF(VALUE(H1973)&gt;0,6,IF(VALUE(G1973)&gt;0,5,IF(VALUE(F1973)&gt;0,4,IF(VALUE(E1973)&gt;0,3,IF(VALUE(D1973)&gt;0,2,1)))))))</f>
        <v>7</v>
      </c>
      <c r="O1973" s="26" t="s">
        <v>55</v>
      </c>
      <c r="P1973" s="1" t="s">
        <v>112</v>
      </c>
      <c r="Q1973" s="1"/>
      <c r="R1973" s="21"/>
      <c r="S1973" s="7" t="str">
        <f>Tabela813[[#This Row],[NR]]&amp;" - "&amp;Tabela813[[#This Row],[Especificação]]</f>
        <v>7.1.3.1.51.0.5.00 - Contribuição de Melhoria para Expansão da Rede de Iluminação Pública na Cidade - Multas - Intra OFSS</v>
      </c>
      <c r="T1973" s="7" t="str">
        <f>Tabela813[[#This Row],[NR]]&amp;" - "&amp;Tabela813[[#This Row],[Especificação]]</f>
        <v>7.1.3.1.51.0.5.00 - Contribuição de Melhoria para Expansão da Rede de Iluminação Pública na Cidade - Multas - Intra OFSS</v>
      </c>
      <c r="U1973" s="7" t="str">
        <f>Tabela813[[#This Row],[NR]]&amp; " - "&amp;Tabela813[[#This Row],[Especificação]]</f>
        <v>7.1.3.1.51.0.5.00 - Contribuição de Melhoria para Expansão da Rede de Iluminação Pública na Cidade - Multas - Intra OFSS</v>
      </c>
    </row>
    <row r="1974" spans="1:21" ht="30" x14ac:dyDescent="0.25">
      <c r="A1974" s="84"/>
      <c r="B1974" s="73"/>
      <c r="C1974" s="26" t="s">
        <v>1565</v>
      </c>
      <c r="D1974" s="26" t="s">
        <v>1558</v>
      </c>
      <c r="E1974" s="26" t="s">
        <v>1559</v>
      </c>
      <c r="F1974" s="26" t="s">
        <v>1558</v>
      </c>
      <c r="G1974" s="26" t="s">
        <v>1596</v>
      </c>
      <c r="H1974" s="26" t="s">
        <v>1561</v>
      </c>
      <c r="I1974" s="26" t="s">
        <v>1563</v>
      </c>
      <c r="J1974" s="26" t="s">
        <v>1564</v>
      </c>
      <c r="K1974" s="21" t="str">
        <f>IF(Tabela813[[#This Row],[C]]&lt;&gt;"",IF(Tabela813[[#This Row],[RED]]&lt;&gt;"",(Tabela813[[#This Row],[RED]] &amp; "."),"") &amp; CONCATENATE(Tabela813[[#This Row],[C]],".",Tabela813[[#This Row],[O]],".",Tabela813[[#This Row],[E]],".",Tabela813[[#This Row],[D1]],".",Tabela813[[#This Row],[D2]],".",Tabela813[[#This Row],[D3]],".",Tabela813[[#This Row],[T]],".",Tabela813[[#This Row],[D4]]),"")</f>
        <v>7.1.3.1.51.0.6.00</v>
      </c>
      <c r="L1974" s="27" t="s">
        <v>2480</v>
      </c>
      <c r="M1974" s="21" t="str">
        <f t="shared" si="30"/>
        <v>A</v>
      </c>
      <c r="N1974" s="21">
        <f>IF(VALUE(Tabela813[[#This Row],[RED]]) &gt; 0,1,0) + IF(VALUE(J1974)&gt;0,8,IF(VALUE(I1974)&gt;0,7,IF(VALUE(H1974)&gt;0,6,IF(VALUE(G1974)&gt;0,5,IF(VALUE(F1974)&gt;0,4,IF(VALUE(E1974)&gt;0,3,IF(VALUE(D1974)&gt;0,2,1)))))))</f>
        <v>7</v>
      </c>
      <c r="O1974" s="26" t="s">
        <v>55</v>
      </c>
      <c r="P1974" s="1" t="s">
        <v>112</v>
      </c>
      <c r="Q1974" s="1"/>
      <c r="R1974" s="21"/>
      <c r="S1974" s="7" t="str">
        <f>Tabela813[[#This Row],[NR]]&amp;" - "&amp;Tabela813[[#This Row],[Especificação]]</f>
        <v>7.1.3.1.51.0.6.00 - Contribuição de Melhoria para Expansão da Rede de Iluminação Pública na Cidade - Juros de Mora - Intra OFSS</v>
      </c>
      <c r="T1974" s="7" t="str">
        <f>Tabela813[[#This Row],[NR]]&amp;" - "&amp;Tabela813[[#This Row],[Especificação]]</f>
        <v>7.1.3.1.51.0.6.00 - Contribuição de Melhoria para Expansão da Rede de Iluminação Pública na Cidade - Juros de Mora - Intra OFSS</v>
      </c>
      <c r="U1974" s="7" t="str">
        <f>Tabela813[[#This Row],[NR]]&amp; " - "&amp;Tabela813[[#This Row],[Especificação]]</f>
        <v>7.1.3.1.51.0.6.00 - Contribuição de Melhoria para Expansão da Rede de Iluminação Pública na Cidade - Juros de Mora - Intra OFSS</v>
      </c>
    </row>
    <row r="1975" spans="1:21" ht="30" x14ac:dyDescent="0.25">
      <c r="A1975" s="84"/>
      <c r="B1975" s="73"/>
      <c r="C1975" s="26" t="s">
        <v>1565</v>
      </c>
      <c r="D1975" s="26" t="s">
        <v>1558</v>
      </c>
      <c r="E1975" s="26" t="s">
        <v>1559</v>
      </c>
      <c r="F1975" s="26" t="s">
        <v>1558</v>
      </c>
      <c r="G1975" s="26" t="s">
        <v>1596</v>
      </c>
      <c r="H1975" s="26" t="s">
        <v>1561</v>
      </c>
      <c r="I1975" s="26" t="s">
        <v>1565</v>
      </c>
      <c r="J1975" s="26" t="s">
        <v>1564</v>
      </c>
      <c r="K1975" s="21" t="str">
        <f>IF(Tabela813[[#This Row],[C]]&lt;&gt;"",IF(Tabela813[[#This Row],[RED]]&lt;&gt;"",(Tabela813[[#This Row],[RED]] &amp; "."),"") &amp; CONCATENATE(Tabela813[[#This Row],[C]],".",Tabela813[[#This Row],[O]],".",Tabela813[[#This Row],[E]],".",Tabela813[[#This Row],[D1]],".",Tabela813[[#This Row],[D2]],".",Tabela813[[#This Row],[D3]],".",Tabela813[[#This Row],[T]],".",Tabela813[[#This Row],[D4]]),"")</f>
        <v>7.1.3.1.51.0.7.00</v>
      </c>
      <c r="L1975" s="27" t="s">
        <v>2481</v>
      </c>
      <c r="M1975" s="21" t="str">
        <f t="shared" si="30"/>
        <v>A</v>
      </c>
      <c r="N1975" s="21">
        <f>IF(VALUE(Tabela813[[#This Row],[RED]]) &gt; 0,1,0) + IF(VALUE(J1975)&gt;0,8,IF(VALUE(I1975)&gt;0,7,IF(VALUE(H1975)&gt;0,6,IF(VALUE(G1975)&gt;0,5,IF(VALUE(F1975)&gt;0,4,IF(VALUE(E1975)&gt;0,3,IF(VALUE(D1975)&gt;0,2,1)))))))</f>
        <v>7</v>
      </c>
      <c r="O1975" s="26" t="s">
        <v>55</v>
      </c>
      <c r="P1975" s="1" t="s">
        <v>112</v>
      </c>
      <c r="Q1975" s="1"/>
      <c r="R1975" s="21"/>
      <c r="S1975" s="7" t="str">
        <f>Tabela813[[#This Row],[NR]]&amp;" - "&amp;Tabela813[[#This Row],[Especificação]]</f>
        <v>7.1.3.1.51.0.7.00 - Contribuição de Melhoria para Expansão da Rede de Iluminação Pública na Cidade - Dívida Ativa - Multas da Dívida Ativa - Intra OFSS</v>
      </c>
      <c r="T1975" s="7" t="str">
        <f>Tabela813[[#This Row],[NR]]&amp;" - "&amp;Tabela813[[#This Row],[Especificação]]</f>
        <v>7.1.3.1.51.0.7.00 - Contribuição de Melhoria para Expansão da Rede de Iluminação Pública na Cidade - Dívida Ativa - Multas da Dívida Ativa - Intra OFSS</v>
      </c>
      <c r="U1975" s="7" t="str">
        <f>Tabela813[[#This Row],[NR]]&amp; " - "&amp;Tabela813[[#This Row],[Especificação]]</f>
        <v>7.1.3.1.51.0.7.00 - Contribuição de Melhoria para Expansão da Rede de Iluminação Pública na Cidade - Dívida Ativa - Multas da Dívida Ativa - Intra OFSS</v>
      </c>
    </row>
    <row r="1976" spans="1:21" ht="30" x14ac:dyDescent="0.25">
      <c r="A1976" s="84"/>
      <c r="B1976" s="73"/>
      <c r="C1976" s="26" t="s">
        <v>1565</v>
      </c>
      <c r="D1976" s="26" t="s">
        <v>1558</v>
      </c>
      <c r="E1976" s="26" t="s">
        <v>1559</v>
      </c>
      <c r="F1976" s="26" t="s">
        <v>1558</v>
      </c>
      <c r="G1976" s="26" t="s">
        <v>1596</v>
      </c>
      <c r="H1976" s="26" t="s">
        <v>1561</v>
      </c>
      <c r="I1976" s="26" t="s">
        <v>1566</v>
      </c>
      <c r="J1976" s="26" t="s">
        <v>1564</v>
      </c>
      <c r="K1976" s="21" t="str">
        <f>IF(Tabela813[[#This Row],[C]]&lt;&gt;"",IF(Tabela813[[#This Row],[RED]]&lt;&gt;"",(Tabela813[[#This Row],[RED]] &amp; "."),"") &amp; CONCATENATE(Tabela813[[#This Row],[C]],".",Tabela813[[#This Row],[O]],".",Tabela813[[#This Row],[E]],".",Tabela813[[#This Row],[D1]],".",Tabela813[[#This Row],[D2]],".",Tabela813[[#This Row],[D3]],".",Tabela813[[#This Row],[T]],".",Tabela813[[#This Row],[D4]]),"")</f>
        <v>7.1.3.1.51.0.8.00</v>
      </c>
      <c r="L1976" s="27" t="s">
        <v>2482</v>
      </c>
      <c r="M1976" s="21" t="str">
        <f t="shared" si="30"/>
        <v>A</v>
      </c>
      <c r="N1976" s="21">
        <f>IF(VALUE(Tabela813[[#This Row],[RED]]) &gt; 0,1,0) + IF(VALUE(J1976)&gt;0,8,IF(VALUE(I1976)&gt;0,7,IF(VALUE(H1976)&gt;0,6,IF(VALUE(G1976)&gt;0,5,IF(VALUE(F1976)&gt;0,4,IF(VALUE(E1976)&gt;0,3,IF(VALUE(D1976)&gt;0,2,1)))))))</f>
        <v>7</v>
      </c>
      <c r="O1976" s="26" t="s">
        <v>55</v>
      </c>
      <c r="P1976" s="1" t="s">
        <v>112</v>
      </c>
      <c r="Q1976" s="1"/>
      <c r="R1976" s="21"/>
      <c r="S1976" s="7" t="str">
        <f>Tabela813[[#This Row],[NR]]&amp;" - "&amp;Tabela813[[#This Row],[Especificação]]</f>
        <v>7.1.3.1.51.0.8.00 - Contribuição de Melhoria para Expansão da Rede de Iluminação Pública na Cidade - Juros de Mora da Dívida Ativa - Intra OFSS</v>
      </c>
      <c r="T1976" s="7" t="str">
        <f>Tabela813[[#This Row],[NR]]&amp;" - "&amp;Tabela813[[#This Row],[Especificação]]</f>
        <v>7.1.3.1.51.0.8.00 - Contribuição de Melhoria para Expansão da Rede de Iluminação Pública na Cidade - Juros de Mora da Dívida Ativa - Intra OFSS</v>
      </c>
      <c r="U1976" s="7" t="str">
        <f>Tabela813[[#This Row],[NR]]&amp; " - "&amp;Tabela813[[#This Row],[Especificação]]</f>
        <v>7.1.3.1.51.0.8.00 - Contribuição de Melhoria para Expansão da Rede de Iluminação Pública na Cidade - Juros de Mora da Dívida Ativa - Intra OFSS</v>
      </c>
    </row>
    <row r="1977" spans="1:21" ht="30" x14ac:dyDescent="0.25">
      <c r="A1977" s="84"/>
      <c r="B1977" s="73"/>
      <c r="C1977" s="26" t="s">
        <v>1565</v>
      </c>
      <c r="D1977" s="26" t="s">
        <v>1558</v>
      </c>
      <c r="E1977" s="26" t="s">
        <v>1559</v>
      </c>
      <c r="F1977" s="26" t="s">
        <v>1558</v>
      </c>
      <c r="G1977" s="26" t="s">
        <v>1598</v>
      </c>
      <c r="H1977" s="26" t="s">
        <v>1561</v>
      </c>
      <c r="I1977" s="26" t="s">
        <v>1561</v>
      </c>
      <c r="J1977" s="26" t="s">
        <v>1564</v>
      </c>
      <c r="K1977" s="21" t="str">
        <f>IF(Tabela813[[#This Row],[C]]&lt;&gt;"",IF(Tabela813[[#This Row],[RED]]&lt;&gt;"",(Tabela813[[#This Row],[RED]] &amp; "."),"") &amp; CONCATENATE(Tabela813[[#This Row],[C]],".",Tabela813[[#This Row],[O]],".",Tabela813[[#This Row],[E]],".",Tabela813[[#This Row],[D1]],".",Tabela813[[#This Row],[D2]],".",Tabela813[[#This Row],[D3]],".",Tabela813[[#This Row],[T]],".",Tabela813[[#This Row],[D4]]),"")</f>
        <v>7.1.3.1.52.0.0.00</v>
      </c>
      <c r="L1977" s="27" t="s">
        <v>2483</v>
      </c>
      <c r="M1977" s="21" t="str">
        <f t="shared" si="30"/>
        <v>S</v>
      </c>
      <c r="N1977" s="21">
        <f>IF(VALUE(Tabela813[[#This Row],[RED]]) &gt; 0,1,0) + IF(VALUE(J1977)&gt;0,8,IF(VALUE(I1977)&gt;0,7,IF(VALUE(H1977)&gt;0,6,IF(VALUE(G1977)&gt;0,5,IF(VALUE(F1977)&gt;0,4,IF(VALUE(E1977)&gt;0,3,IF(VALUE(D1977)&gt;0,2,1)))))))</f>
        <v>5</v>
      </c>
      <c r="O1977" s="26" t="s">
        <v>55</v>
      </c>
      <c r="P1977" s="1" t="s">
        <v>114</v>
      </c>
      <c r="Q1977" s="1"/>
      <c r="R1977" s="21"/>
      <c r="S1977" s="7" t="str">
        <f>Tabela813[[#This Row],[NR]]&amp;" - "&amp;Tabela813[[#This Row],[Especificação]]</f>
        <v>7.1.3.1.52.0.0.00 - Contribuição de Melhoria para Expansão de Rede de Iluminação Pública Rural - Intra OFSS</v>
      </c>
      <c r="T1977" s="7" t="str">
        <f>Tabela813[[#This Row],[NR]]&amp;" - "&amp;Tabela813[[#This Row],[Especificação]]</f>
        <v>7.1.3.1.52.0.0.00 - Contribuição de Melhoria para Expansão de Rede de Iluminação Pública Rural - Intra OFSS</v>
      </c>
      <c r="U1977" s="7" t="str">
        <f>Tabela813[[#This Row],[NR]]&amp; " - "&amp;Tabela813[[#This Row],[Especificação]]</f>
        <v>7.1.3.1.52.0.0.00 - Contribuição de Melhoria para Expansão de Rede de Iluminação Pública Rural - Intra OFSS</v>
      </c>
    </row>
    <row r="1978" spans="1:21" ht="30" x14ac:dyDescent="0.25">
      <c r="A1978" s="84"/>
      <c r="B1978" s="73"/>
      <c r="C1978" s="26" t="s">
        <v>1565</v>
      </c>
      <c r="D1978" s="26" t="s">
        <v>1558</v>
      </c>
      <c r="E1978" s="26" t="s">
        <v>1559</v>
      </c>
      <c r="F1978" s="26" t="s">
        <v>1558</v>
      </c>
      <c r="G1978" s="26" t="s">
        <v>1598</v>
      </c>
      <c r="H1978" s="26" t="s">
        <v>1561</v>
      </c>
      <c r="I1978" s="26" t="s">
        <v>1558</v>
      </c>
      <c r="J1978" s="26" t="s">
        <v>1564</v>
      </c>
      <c r="K1978" s="21" t="str">
        <f>IF(Tabela813[[#This Row],[C]]&lt;&gt;"",IF(Tabela813[[#This Row],[RED]]&lt;&gt;"",(Tabela813[[#This Row],[RED]] &amp; "."),"") &amp; CONCATENATE(Tabela813[[#This Row],[C]],".",Tabela813[[#This Row],[O]],".",Tabela813[[#This Row],[E]],".",Tabela813[[#This Row],[D1]],".",Tabela813[[#This Row],[D2]],".",Tabela813[[#This Row],[D3]],".",Tabela813[[#This Row],[T]],".",Tabela813[[#This Row],[D4]]),"")</f>
        <v>7.1.3.1.52.0.1.00</v>
      </c>
      <c r="L1978" s="27" t="s">
        <v>2484</v>
      </c>
      <c r="M1978" s="21" t="str">
        <f t="shared" si="30"/>
        <v>A</v>
      </c>
      <c r="N1978" s="21">
        <f>IF(VALUE(Tabela813[[#This Row],[RED]]) &gt; 0,1,0) + IF(VALUE(J1978)&gt;0,8,IF(VALUE(I1978)&gt;0,7,IF(VALUE(H1978)&gt;0,6,IF(VALUE(G1978)&gt;0,5,IF(VALUE(F1978)&gt;0,4,IF(VALUE(E1978)&gt;0,3,IF(VALUE(D1978)&gt;0,2,1)))))))</f>
        <v>7</v>
      </c>
      <c r="O1978" s="26" t="s">
        <v>55</v>
      </c>
      <c r="P1978" s="1" t="s">
        <v>114</v>
      </c>
      <c r="Q1978" s="1"/>
      <c r="R1978" s="21"/>
      <c r="S1978" s="7" t="str">
        <f>Tabela813[[#This Row],[NR]]&amp;" - "&amp;Tabela813[[#This Row],[Especificação]]</f>
        <v>7.1.3.1.52.0.1.00 - Contribuição de Melhoria para Expansão de Rede de Iluminação Pública Rural - Principal - Intra OFSS</v>
      </c>
      <c r="T1978" s="7" t="str">
        <f>Tabela813[[#This Row],[NR]]&amp;" - "&amp;Tabela813[[#This Row],[Especificação]]</f>
        <v>7.1.3.1.52.0.1.00 - Contribuição de Melhoria para Expansão de Rede de Iluminação Pública Rural - Principal - Intra OFSS</v>
      </c>
      <c r="U1978" s="7" t="str">
        <f>Tabela813[[#This Row],[NR]]&amp; " - "&amp;Tabela813[[#This Row],[Especificação]]</f>
        <v>7.1.3.1.52.0.1.00 - Contribuição de Melhoria para Expansão de Rede de Iluminação Pública Rural - Principal - Intra OFSS</v>
      </c>
    </row>
    <row r="1979" spans="1:21" ht="30" x14ac:dyDescent="0.25">
      <c r="A1979" s="84"/>
      <c r="B1979" s="73"/>
      <c r="C1979" s="26" t="s">
        <v>1565</v>
      </c>
      <c r="D1979" s="26" t="s">
        <v>1558</v>
      </c>
      <c r="E1979" s="26" t="s">
        <v>1559</v>
      </c>
      <c r="F1979" s="26" t="s">
        <v>1558</v>
      </c>
      <c r="G1979" s="26" t="s">
        <v>1598</v>
      </c>
      <c r="H1979" s="26" t="s">
        <v>1561</v>
      </c>
      <c r="I1979" s="26" t="s">
        <v>1567</v>
      </c>
      <c r="J1979" s="26" t="s">
        <v>1564</v>
      </c>
      <c r="K1979" s="21" t="str">
        <f>IF(Tabela813[[#This Row],[C]]&lt;&gt;"",IF(Tabela813[[#This Row],[RED]]&lt;&gt;"",(Tabela813[[#This Row],[RED]] &amp; "."),"") &amp; CONCATENATE(Tabela813[[#This Row],[C]],".",Tabela813[[#This Row],[O]],".",Tabela813[[#This Row],[E]],".",Tabela813[[#This Row],[D1]],".",Tabela813[[#This Row],[D2]],".",Tabela813[[#This Row],[D3]],".",Tabela813[[#This Row],[T]],".",Tabela813[[#This Row],[D4]]),"")</f>
        <v>7.1.3.1.52.0.2.00</v>
      </c>
      <c r="L1979" s="27" t="s">
        <v>2485</v>
      </c>
      <c r="M1979" s="21" t="str">
        <f t="shared" si="30"/>
        <v>A</v>
      </c>
      <c r="N1979" s="21">
        <f>IF(VALUE(Tabela813[[#This Row],[RED]]) &gt; 0,1,0) + IF(VALUE(J1979)&gt;0,8,IF(VALUE(I1979)&gt;0,7,IF(VALUE(H1979)&gt;0,6,IF(VALUE(G1979)&gt;0,5,IF(VALUE(F1979)&gt;0,4,IF(VALUE(E1979)&gt;0,3,IF(VALUE(D1979)&gt;0,2,1)))))))</f>
        <v>7</v>
      </c>
      <c r="O1979" s="26" t="s">
        <v>55</v>
      </c>
      <c r="P1979" s="1" t="s">
        <v>114</v>
      </c>
      <c r="Q1979" s="1"/>
      <c r="R1979" s="21"/>
      <c r="S1979" s="7" t="str">
        <f>Tabela813[[#This Row],[NR]]&amp;" - "&amp;Tabela813[[#This Row],[Especificação]]</f>
        <v>7.1.3.1.52.0.2.00 - Contribuição de Melhoria para Expansão de Rede de Iluminação Pública Rural - Multas e Juros de Mora - Intra OFSS</v>
      </c>
      <c r="T1979" s="7" t="str">
        <f>Tabela813[[#This Row],[NR]]&amp;" - "&amp;Tabela813[[#This Row],[Especificação]]</f>
        <v>7.1.3.1.52.0.2.00 - Contribuição de Melhoria para Expansão de Rede de Iluminação Pública Rural - Multas e Juros de Mora - Intra OFSS</v>
      </c>
      <c r="U1979" s="7" t="str">
        <f>Tabela813[[#This Row],[NR]]&amp; " - "&amp;Tabela813[[#This Row],[Especificação]]</f>
        <v>7.1.3.1.52.0.2.00 - Contribuição de Melhoria para Expansão de Rede de Iluminação Pública Rural - Multas e Juros de Mora - Intra OFSS</v>
      </c>
    </row>
    <row r="1980" spans="1:21" ht="30" x14ac:dyDescent="0.25">
      <c r="A1980" s="84"/>
      <c r="B1980" s="73"/>
      <c r="C1980" s="26" t="s">
        <v>1565</v>
      </c>
      <c r="D1980" s="26" t="s">
        <v>1558</v>
      </c>
      <c r="E1980" s="26" t="s">
        <v>1559</v>
      </c>
      <c r="F1980" s="26" t="s">
        <v>1558</v>
      </c>
      <c r="G1980" s="26" t="s">
        <v>1598</v>
      </c>
      <c r="H1980" s="26" t="s">
        <v>1561</v>
      </c>
      <c r="I1980" s="26" t="s">
        <v>1559</v>
      </c>
      <c r="J1980" s="26" t="s">
        <v>1564</v>
      </c>
      <c r="K1980" s="21" t="str">
        <f>IF(Tabela813[[#This Row],[C]]&lt;&gt;"",IF(Tabela813[[#This Row],[RED]]&lt;&gt;"",(Tabela813[[#This Row],[RED]] &amp; "."),"") &amp; CONCATENATE(Tabela813[[#This Row],[C]],".",Tabela813[[#This Row],[O]],".",Tabela813[[#This Row],[E]],".",Tabela813[[#This Row],[D1]],".",Tabela813[[#This Row],[D2]],".",Tabela813[[#This Row],[D3]],".",Tabela813[[#This Row],[T]],".",Tabela813[[#This Row],[D4]]),"")</f>
        <v>7.1.3.1.52.0.3.00</v>
      </c>
      <c r="L1980" s="27" t="s">
        <v>2486</v>
      </c>
      <c r="M1980" s="21" t="str">
        <f t="shared" si="30"/>
        <v>A</v>
      </c>
      <c r="N1980" s="21">
        <f>IF(VALUE(Tabela813[[#This Row],[RED]]) &gt; 0,1,0) + IF(VALUE(J1980)&gt;0,8,IF(VALUE(I1980)&gt;0,7,IF(VALUE(H1980)&gt;0,6,IF(VALUE(G1980)&gt;0,5,IF(VALUE(F1980)&gt;0,4,IF(VALUE(E1980)&gt;0,3,IF(VALUE(D1980)&gt;0,2,1)))))))</f>
        <v>7</v>
      </c>
      <c r="O1980" s="26" t="s">
        <v>55</v>
      </c>
      <c r="P1980" s="1" t="s">
        <v>114</v>
      </c>
      <c r="Q1980" s="1"/>
      <c r="R1980" s="21"/>
      <c r="S1980" s="7" t="str">
        <f>Tabela813[[#This Row],[NR]]&amp;" - "&amp;Tabela813[[#This Row],[Especificação]]</f>
        <v>7.1.3.1.52.0.3.00 - Contribuição de Melhoria para Expansão de Rede de Iluminação Pública Rural - Dívida Ativa - Intra OFSS</v>
      </c>
      <c r="T1980" s="7" t="str">
        <f>Tabela813[[#This Row],[NR]]&amp;" - "&amp;Tabela813[[#This Row],[Especificação]]</f>
        <v>7.1.3.1.52.0.3.00 - Contribuição de Melhoria para Expansão de Rede de Iluminação Pública Rural - Dívida Ativa - Intra OFSS</v>
      </c>
      <c r="U1980" s="7" t="str">
        <f>Tabela813[[#This Row],[NR]]&amp; " - "&amp;Tabela813[[#This Row],[Especificação]]</f>
        <v>7.1.3.1.52.0.3.00 - Contribuição de Melhoria para Expansão de Rede de Iluminação Pública Rural - Dívida Ativa - Intra OFSS</v>
      </c>
    </row>
    <row r="1981" spans="1:21" ht="30" x14ac:dyDescent="0.25">
      <c r="A1981" s="84"/>
      <c r="B1981" s="73"/>
      <c r="C1981" s="26" t="s">
        <v>1565</v>
      </c>
      <c r="D1981" s="26" t="s">
        <v>1558</v>
      </c>
      <c r="E1981" s="26" t="s">
        <v>1559</v>
      </c>
      <c r="F1981" s="26" t="s">
        <v>1558</v>
      </c>
      <c r="G1981" s="26" t="s">
        <v>1598</v>
      </c>
      <c r="H1981" s="26" t="s">
        <v>1561</v>
      </c>
      <c r="I1981" s="26" t="s">
        <v>1568</v>
      </c>
      <c r="J1981" s="26" t="s">
        <v>1564</v>
      </c>
      <c r="K1981" s="21" t="str">
        <f>IF(Tabela813[[#This Row],[C]]&lt;&gt;"",IF(Tabela813[[#This Row],[RED]]&lt;&gt;"",(Tabela813[[#This Row],[RED]] &amp; "."),"") &amp; CONCATENATE(Tabela813[[#This Row],[C]],".",Tabela813[[#This Row],[O]],".",Tabela813[[#This Row],[E]],".",Tabela813[[#This Row],[D1]],".",Tabela813[[#This Row],[D2]],".",Tabela813[[#This Row],[D3]],".",Tabela813[[#This Row],[T]],".",Tabela813[[#This Row],[D4]]),"")</f>
        <v>7.1.3.1.52.0.4.00</v>
      </c>
      <c r="L1981" s="27" t="s">
        <v>2487</v>
      </c>
      <c r="M1981" s="21" t="str">
        <f t="shared" si="30"/>
        <v>A</v>
      </c>
      <c r="N1981" s="21">
        <f>IF(VALUE(Tabela813[[#This Row],[RED]]) &gt; 0,1,0) + IF(VALUE(J1981)&gt;0,8,IF(VALUE(I1981)&gt;0,7,IF(VALUE(H1981)&gt;0,6,IF(VALUE(G1981)&gt;0,5,IF(VALUE(F1981)&gt;0,4,IF(VALUE(E1981)&gt;0,3,IF(VALUE(D1981)&gt;0,2,1)))))))</f>
        <v>7</v>
      </c>
      <c r="O1981" s="26" t="s">
        <v>55</v>
      </c>
      <c r="P1981" s="1" t="s">
        <v>114</v>
      </c>
      <c r="Q1981" s="1"/>
      <c r="R1981" s="21"/>
      <c r="S1981" s="7" t="str">
        <f>Tabela813[[#This Row],[NR]]&amp;" - "&amp;Tabela813[[#This Row],[Especificação]]</f>
        <v>7.1.3.1.52.0.4.00 - Contribuição de Melhoria para Expansão de Rede de Iluminação Pública Rural - Dívida Ativa - Multas e Juros de Mora da Dívida Ativa - Intra OFSS</v>
      </c>
      <c r="T1981" s="7" t="str">
        <f>Tabela813[[#This Row],[NR]]&amp;" - "&amp;Tabela813[[#This Row],[Especificação]]</f>
        <v>7.1.3.1.52.0.4.00 - Contribuição de Melhoria para Expansão de Rede de Iluminação Pública Rural - Dívida Ativa - Multas e Juros de Mora da Dívida Ativa - Intra OFSS</v>
      </c>
      <c r="U1981" s="7" t="str">
        <f>Tabela813[[#This Row],[NR]]&amp; " - "&amp;Tabela813[[#This Row],[Especificação]]</f>
        <v>7.1.3.1.52.0.4.00 - Contribuição de Melhoria para Expansão de Rede de Iluminação Pública Rural - Dívida Ativa - Multas e Juros de Mora da Dívida Ativa - Intra OFSS</v>
      </c>
    </row>
    <row r="1982" spans="1:21" ht="30" x14ac:dyDescent="0.25">
      <c r="A1982" s="84"/>
      <c r="B1982" s="73"/>
      <c r="C1982" s="26" t="s">
        <v>1565</v>
      </c>
      <c r="D1982" s="26" t="s">
        <v>1558</v>
      </c>
      <c r="E1982" s="26" t="s">
        <v>1559</v>
      </c>
      <c r="F1982" s="26" t="s">
        <v>1558</v>
      </c>
      <c r="G1982" s="26" t="s">
        <v>1598</v>
      </c>
      <c r="H1982" s="26" t="s">
        <v>1561</v>
      </c>
      <c r="I1982" s="26" t="s">
        <v>1569</v>
      </c>
      <c r="J1982" s="26" t="s">
        <v>1564</v>
      </c>
      <c r="K1982" s="21" t="str">
        <f>IF(Tabela813[[#This Row],[C]]&lt;&gt;"",IF(Tabela813[[#This Row],[RED]]&lt;&gt;"",(Tabela813[[#This Row],[RED]] &amp; "."),"") &amp; CONCATENATE(Tabela813[[#This Row],[C]],".",Tabela813[[#This Row],[O]],".",Tabela813[[#This Row],[E]],".",Tabela813[[#This Row],[D1]],".",Tabela813[[#This Row],[D2]],".",Tabela813[[#This Row],[D3]],".",Tabela813[[#This Row],[T]],".",Tabela813[[#This Row],[D4]]),"")</f>
        <v>7.1.3.1.52.0.5.00</v>
      </c>
      <c r="L1982" s="27" t="s">
        <v>2488</v>
      </c>
      <c r="M1982" s="21" t="str">
        <f t="shared" si="30"/>
        <v>A</v>
      </c>
      <c r="N1982" s="21">
        <f>IF(VALUE(Tabela813[[#This Row],[RED]]) &gt; 0,1,0) + IF(VALUE(J1982)&gt;0,8,IF(VALUE(I1982)&gt;0,7,IF(VALUE(H1982)&gt;0,6,IF(VALUE(G1982)&gt;0,5,IF(VALUE(F1982)&gt;0,4,IF(VALUE(E1982)&gt;0,3,IF(VALUE(D1982)&gt;0,2,1)))))))</f>
        <v>7</v>
      </c>
      <c r="O1982" s="26" t="s">
        <v>55</v>
      </c>
      <c r="P1982" s="1" t="s">
        <v>114</v>
      </c>
      <c r="Q1982" s="1"/>
      <c r="R1982" s="21"/>
      <c r="S1982" s="7" t="str">
        <f>Tabela813[[#This Row],[NR]]&amp;" - "&amp;Tabela813[[#This Row],[Especificação]]</f>
        <v>7.1.3.1.52.0.5.00 - Contribuição de Melhoria para Expansão de Rede de Iluminação Pública Rural - Multas - Intra OFSS</v>
      </c>
      <c r="T1982" s="7" t="str">
        <f>Tabela813[[#This Row],[NR]]&amp;" - "&amp;Tabela813[[#This Row],[Especificação]]</f>
        <v>7.1.3.1.52.0.5.00 - Contribuição de Melhoria para Expansão de Rede de Iluminação Pública Rural - Multas - Intra OFSS</v>
      </c>
      <c r="U1982" s="7" t="str">
        <f>Tabela813[[#This Row],[NR]]&amp; " - "&amp;Tabela813[[#This Row],[Especificação]]</f>
        <v>7.1.3.1.52.0.5.00 - Contribuição de Melhoria para Expansão de Rede de Iluminação Pública Rural - Multas - Intra OFSS</v>
      </c>
    </row>
    <row r="1983" spans="1:21" ht="30" x14ac:dyDescent="0.25">
      <c r="A1983" s="84"/>
      <c r="B1983" s="73"/>
      <c r="C1983" s="26" t="s">
        <v>1565</v>
      </c>
      <c r="D1983" s="26" t="s">
        <v>1558</v>
      </c>
      <c r="E1983" s="26" t="s">
        <v>1559</v>
      </c>
      <c r="F1983" s="26" t="s">
        <v>1558</v>
      </c>
      <c r="G1983" s="26" t="s">
        <v>1598</v>
      </c>
      <c r="H1983" s="26" t="s">
        <v>1561</v>
      </c>
      <c r="I1983" s="26" t="s">
        <v>1563</v>
      </c>
      <c r="J1983" s="26" t="s">
        <v>1564</v>
      </c>
      <c r="K1983" s="21" t="str">
        <f>IF(Tabela813[[#This Row],[C]]&lt;&gt;"",IF(Tabela813[[#This Row],[RED]]&lt;&gt;"",(Tabela813[[#This Row],[RED]] &amp; "."),"") &amp; CONCATENATE(Tabela813[[#This Row],[C]],".",Tabela813[[#This Row],[O]],".",Tabela813[[#This Row],[E]],".",Tabela813[[#This Row],[D1]],".",Tabela813[[#This Row],[D2]],".",Tabela813[[#This Row],[D3]],".",Tabela813[[#This Row],[T]],".",Tabela813[[#This Row],[D4]]),"")</f>
        <v>7.1.3.1.52.0.6.00</v>
      </c>
      <c r="L1983" s="27" t="s">
        <v>2489</v>
      </c>
      <c r="M1983" s="21" t="str">
        <f t="shared" si="30"/>
        <v>A</v>
      </c>
      <c r="N1983" s="21">
        <f>IF(VALUE(Tabela813[[#This Row],[RED]]) &gt; 0,1,0) + IF(VALUE(J1983)&gt;0,8,IF(VALUE(I1983)&gt;0,7,IF(VALUE(H1983)&gt;0,6,IF(VALUE(G1983)&gt;0,5,IF(VALUE(F1983)&gt;0,4,IF(VALUE(E1983)&gt;0,3,IF(VALUE(D1983)&gt;0,2,1)))))))</f>
        <v>7</v>
      </c>
      <c r="O1983" s="26" t="s">
        <v>55</v>
      </c>
      <c r="P1983" s="1" t="s">
        <v>114</v>
      </c>
      <c r="Q1983" s="1"/>
      <c r="R1983" s="21"/>
      <c r="S1983" s="7" t="str">
        <f>Tabela813[[#This Row],[NR]]&amp;" - "&amp;Tabela813[[#This Row],[Especificação]]</f>
        <v>7.1.3.1.52.0.6.00 - Contribuição de Melhoria para Expansão de Rede de Iluminação Pública Rural - Juros de Mora - Intra OFSS</v>
      </c>
      <c r="T1983" s="7" t="str">
        <f>Tabela813[[#This Row],[NR]]&amp;" - "&amp;Tabela813[[#This Row],[Especificação]]</f>
        <v>7.1.3.1.52.0.6.00 - Contribuição de Melhoria para Expansão de Rede de Iluminação Pública Rural - Juros de Mora - Intra OFSS</v>
      </c>
      <c r="U1983" s="7" t="str">
        <f>Tabela813[[#This Row],[NR]]&amp; " - "&amp;Tabela813[[#This Row],[Especificação]]</f>
        <v>7.1.3.1.52.0.6.00 - Contribuição de Melhoria para Expansão de Rede de Iluminação Pública Rural - Juros de Mora - Intra OFSS</v>
      </c>
    </row>
    <row r="1984" spans="1:21" ht="30" x14ac:dyDescent="0.25">
      <c r="A1984" s="84"/>
      <c r="B1984" s="73"/>
      <c r="C1984" s="26" t="s">
        <v>1565</v>
      </c>
      <c r="D1984" s="26" t="s">
        <v>1558</v>
      </c>
      <c r="E1984" s="26" t="s">
        <v>1559</v>
      </c>
      <c r="F1984" s="26" t="s">
        <v>1558</v>
      </c>
      <c r="G1984" s="26" t="s">
        <v>1598</v>
      </c>
      <c r="H1984" s="26" t="s">
        <v>1561</v>
      </c>
      <c r="I1984" s="26" t="s">
        <v>1565</v>
      </c>
      <c r="J1984" s="26" t="s">
        <v>1564</v>
      </c>
      <c r="K1984" s="21" t="str">
        <f>IF(Tabela813[[#This Row],[C]]&lt;&gt;"",IF(Tabela813[[#This Row],[RED]]&lt;&gt;"",(Tabela813[[#This Row],[RED]] &amp; "."),"") &amp; CONCATENATE(Tabela813[[#This Row],[C]],".",Tabela813[[#This Row],[O]],".",Tabela813[[#This Row],[E]],".",Tabela813[[#This Row],[D1]],".",Tabela813[[#This Row],[D2]],".",Tabela813[[#This Row],[D3]],".",Tabela813[[#This Row],[T]],".",Tabela813[[#This Row],[D4]]),"")</f>
        <v>7.1.3.1.52.0.7.00</v>
      </c>
      <c r="L1984" s="27" t="s">
        <v>2490</v>
      </c>
      <c r="M1984" s="21" t="str">
        <f t="shared" si="30"/>
        <v>A</v>
      </c>
      <c r="N1984" s="21">
        <f>IF(VALUE(Tabela813[[#This Row],[RED]]) &gt; 0,1,0) + IF(VALUE(J1984)&gt;0,8,IF(VALUE(I1984)&gt;0,7,IF(VALUE(H1984)&gt;0,6,IF(VALUE(G1984)&gt;0,5,IF(VALUE(F1984)&gt;0,4,IF(VALUE(E1984)&gt;0,3,IF(VALUE(D1984)&gt;0,2,1)))))))</f>
        <v>7</v>
      </c>
      <c r="O1984" s="26" t="s">
        <v>55</v>
      </c>
      <c r="P1984" s="1" t="s">
        <v>114</v>
      </c>
      <c r="Q1984" s="1"/>
      <c r="R1984" s="21"/>
      <c r="S1984" s="7" t="str">
        <f>Tabela813[[#This Row],[NR]]&amp;" - "&amp;Tabela813[[#This Row],[Especificação]]</f>
        <v>7.1.3.1.52.0.7.00 - Contribuição de Melhoria para Expansão de Rede de Iluminação Pública Rural - Dívida Ativa - Multas da Dívida Ativa - Intra OFSS</v>
      </c>
      <c r="T1984" s="7" t="str">
        <f>Tabela813[[#This Row],[NR]]&amp;" - "&amp;Tabela813[[#This Row],[Especificação]]</f>
        <v>7.1.3.1.52.0.7.00 - Contribuição de Melhoria para Expansão de Rede de Iluminação Pública Rural - Dívida Ativa - Multas da Dívida Ativa - Intra OFSS</v>
      </c>
      <c r="U1984" s="7" t="str">
        <f>Tabela813[[#This Row],[NR]]&amp; " - "&amp;Tabela813[[#This Row],[Especificação]]</f>
        <v>7.1.3.1.52.0.7.00 - Contribuição de Melhoria para Expansão de Rede de Iluminação Pública Rural - Dívida Ativa - Multas da Dívida Ativa - Intra OFSS</v>
      </c>
    </row>
    <row r="1985" spans="1:21" ht="30" x14ac:dyDescent="0.25">
      <c r="A1985" s="84"/>
      <c r="B1985" s="73"/>
      <c r="C1985" s="26" t="s">
        <v>1565</v>
      </c>
      <c r="D1985" s="26" t="s">
        <v>1558</v>
      </c>
      <c r="E1985" s="26" t="s">
        <v>1559</v>
      </c>
      <c r="F1985" s="26" t="s">
        <v>1558</v>
      </c>
      <c r="G1985" s="26" t="s">
        <v>1598</v>
      </c>
      <c r="H1985" s="26" t="s">
        <v>1561</v>
      </c>
      <c r="I1985" s="26" t="s">
        <v>1566</v>
      </c>
      <c r="J1985" s="26" t="s">
        <v>1564</v>
      </c>
      <c r="K1985" s="21" t="str">
        <f>IF(Tabela813[[#This Row],[C]]&lt;&gt;"",IF(Tabela813[[#This Row],[RED]]&lt;&gt;"",(Tabela813[[#This Row],[RED]] &amp; "."),"") &amp; CONCATENATE(Tabela813[[#This Row],[C]],".",Tabela813[[#This Row],[O]],".",Tabela813[[#This Row],[E]],".",Tabela813[[#This Row],[D1]],".",Tabela813[[#This Row],[D2]],".",Tabela813[[#This Row],[D3]],".",Tabela813[[#This Row],[T]],".",Tabela813[[#This Row],[D4]]),"")</f>
        <v>7.1.3.1.52.0.8.00</v>
      </c>
      <c r="L1985" s="27" t="s">
        <v>2491</v>
      </c>
      <c r="M1985" s="21" t="str">
        <f t="shared" si="30"/>
        <v>A</v>
      </c>
      <c r="N1985" s="21">
        <f>IF(VALUE(Tabela813[[#This Row],[RED]]) &gt; 0,1,0) + IF(VALUE(J1985)&gt;0,8,IF(VALUE(I1985)&gt;0,7,IF(VALUE(H1985)&gt;0,6,IF(VALUE(G1985)&gt;0,5,IF(VALUE(F1985)&gt;0,4,IF(VALUE(E1985)&gt;0,3,IF(VALUE(D1985)&gt;0,2,1)))))))</f>
        <v>7</v>
      </c>
      <c r="O1985" s="26" t="s">
        <v>55</v>
      </c>
      <c r="P1985" s="1" t="s">
        <v>114</v>
      </c>
      <c r="Q1985" s="1"/>
      <c r="R1985" s="21"/>
      <c r="S1985" s="7" t="str">
        <f>Tabela813[[#This Row],[NR]]&amp;" - "&amp;Tabela813[[#This Row],[Especificação]]</f>
        <v>7.1.3.1.52.0.8.00 - Contribuição de Melhoria para Expansão de Rede de Iluminação Pública Rural - Juros de Mora da Dívida Ativa - Intra OFSS</v>
      </c>
      <c r="T1985" s="7" t="str">
        <f>Tabela813[[#This Row],[NR]]&amp;" - "&amp;Tabela813[[#This Row],[Especificação]]</f>
        <v>7.1.3.1.52.0.8.00 - Contribuição de Melhoria para Expansão de Rede de Iluminação Pública Rural - Juros de Mora da Dívida Ativa - Intra OFSS</v>
      </c>
      <c r="U1985" s="7" t="str">
        <f>Tabela813[[#This Row],[NR]]&amp; " - "&amp;Tabela813[[#This Row],[Especificação]]</f>
        <v>7.1.3.1.52.0.8.00 - Contribuição de Melhoria para Expansão de Rede de Iluminação Pública Rural - Juros de Mora da Dívida Ativa - Intra OFSS</v>
      </c>
    </row>
    <row r="1986" spans="1:21" ht="30" x14ac:dyDescent="0.25">
      <c r="A1986" s="84"/>
      <c r="B1986" s="73"/>
      <c r="C1986" s="26" t="s">
        <v>1565</v>
      </c>
      <c r="D1986" s="26" t="s">
        <v>1558</v>
      </c>
      <c r="E1986" s="26" t="s">
        <v>1559</v>
      </c>
      <c r="F1986" s="26" t="s">
        <v>1558</v>
      </c>
      <c r="G1986" s="26" t="s">
        <v>1595</v>
      </c>
      <c r="H1986" s="26" t="s">
        <v>1561</v>
      </c>
      <c r="I1986" s="26" t="s">
        <v>1561</v>
      </c>
      <c r="J1986" s="26" t="s">
        <v>1564</v>
      </c>
      <c r="K1986" s="21" t="str">
        <f>IF(Tabela813[[#This Row],[C]]&lt;&gt;"",IF(Tabela813[[#This Row],[RED]]&lt;&gt;"",(Tabela813[[#This Row],[RED]] &amp; "."),"") &amp; CONCATENATE(Tabela813[[#This Row],[C]],".",Tabela813[[#This Row],[O]],".",Tabela813[[#This Row],[E]],".",Tabela813[[#This Row],[D1]],".",Tabela813[[#This Row],[D2]],".",Tabela813[[#This Row],[D3]],".",Tabela813[[#This Row],[T]],".",Tabela813[[#This Row],[D4]]),"")</f>
        <v>7.1.3.1.53.0.0.00</v>
      </c>
      <c r="L1986" s="27" t="s">
        <v>2492</v>
      </c>
      <c r="M1986" s="21" t="str">
        <f t="shared" si="30"/>
        <v>S</v>
      </c>
      <c r="N1986" s="21">
        <f>IF(VALUE(Tabela813[[#This Row],[RED]]) &gt; 0,1,0) + IF(VALUE(J1986)&gt;0,8,IF(VALUE(I1986)&gt;0,7,IF(VALUE(H1986)&gt;0,6,IF(VALUE(G1986)&gt;0,5,IF(VALUE(F1986)&gt;0,4,IF(VALUE(E1986)&gt;0,3,IF(VALUE(D1986)&gt;0,2,1)))))))</f>
        <v>5</v>
      </c>
      <c r="O1986" s="26" t="s">
        <v>55</v>
      </c>
      <c r="P1986" s="1" t="s">
        <v>116</v>
      </c>
      <c r="Q1986" s="1"/>
      <c r="R1986" s="21"/>
      <c r="S1986" s="7" t="str">
        <f>Tabela813[[#This Row],[NR]]&amp;" - "&amp;Tabela813[[#This Row],[Especificação]]</f>
        <v>7.1.3.1.53.0.0.00 - Contribuição de Melhoria para Pavimentação e Obras Complementares - Intra OFSS</v>
      </c>
      <c r="T1986" s="7" t="str">
        <f>Tabela813[[#This Row],[NR]]&amp;" - "&amp;Tabela813[[#This Row],[Especificação]]</f>
        <v>7.1.3.1.53.0.0.00 - Contribuição de Melhoria para Pavimentação e Obras Complementares - Intra OFSS</v>
      </c>
      <c r="U1986" s="7" t="str">
        <f>Tabela813[[#This Row],[NR]]&amp; " - "&amp;Tabela813[[#This Row],[Especificação]]</f>
        <v>7.1.3.1.53.0.0.00 - Contribuição de Melhoria para Pavimentação e Obras Complementares - Intra OFSS</v>
      </c>
    </row>
    <row r="1987" spans="1:21" ht="30" x14ac:dyDescent="0.25">
      <c r="A1987" s="84"/>
      <c r="B1987" s="73"/>
      <c r="C1987" s="26" t="s">
        <v>1565</v>
      </c>
      <c r="D1987" s="26" t="s">
        <v>1558</v>
      </c>
      <c r="E1987" s="26" t="s">
        <v>1559</v>
      </c>
      <c r="F1987" s="26" t="s">
        <v>1558</v>
      </c>
      <c r="G1987" s="26" t="s">
        <v>1595</v>
      </c>
      <c r="H1987" s="26" t="s">
        <v>1561</v>
      </c>
      <c r="I1987" s="26" t="s">
        <v>1558</v>
      </c>
      <c r="J1987" s="26" t="s">
        <v>1564</v>
      </c>
      <c r="K1987" s="21" t="str">
        <f>IF(Tabela813[[#This Row],[C]]&lt;&gt;"",IF(Tabela813[[#This Row],[RED]]&lt;&gt;"",(Tabela813[[#This Row],[RED]] &amp; "."),"") &amp; CONCATENATE(Tabela813[[#This Row],[C]],".",Tabela813[[#This Row],[O]],".",Tabela813[[#This Row],[E]],".",Tabela813[[#This Row],[D1]],".",Tabela813[[#This Row],[D2]],".",Tabela813[[#This Row],[D3]],".",Tabela813[[#This Row],[T]],".",Tabela813[[#This Row],[D4]]),"")</f>
        <v>7.1.3.1.53.0.1.00</v>
      </c>
      <c r="L1987" s="27" t="s">
        <v>2493</v>
      </c>
      <c r="M1987" s="21" t="str">
        <f t="shared" si="30"/>
        <v>A</v>
      </c>
      <c r="N1987" s="21">
        <f>IF(VALUE(Tabela813[[#This Row],[RED]]) &gt; 0,1,0) + IF(VALUE(J1987)&gt;0,8,IF(VALUE(I1987)&gt;0,7,IF(VALUE(H1987)&gt;0,6,IF(VALUE(G1987)&gt;0,5,IF(VALUE(F1987)&gt;0,4,IF(VALUE(E1987)&gt;0,3,IF(VALUE(D1987)&gt;0,2,1)))))))</f>
        <v>7</v>
      </c>
      <c r="O1987" s="26" t="s">
        <v>55</v>
      </c>
      <c r="P1987" s="1" t="s">
        <v>116</v>
      </c>
      <c r="Q1987" s="1"/>
      <c r="R1987" s="21"/>
      <c r="S1987" s="7" t="str">
        <f>Tabela813[[#This Row],[NR]]&amp;" - "&amp;Tabela813[[#This Row],[Especificação]]</f>
        <v>7.1.3.1.53.0.1.00 - Contribuição de Melhoria para Pavimentação e Obras Complementares - Principal - Intra OFSS</v>
      </c>
      <c r="T1987" s="7" t="str">
        <f>Tabela813[[#This Row],[NR]]&amp;" - "&amp;Tabela813[[#This Row],[Especificação]]</f>
        <v>7.1.3.1.53.0.1.00 - Contribuição de Melhoria para Pavimentação e Obras Complementares - Principal - Intra OFSS</v>
      </c>
      <c r="U1987" s="7" t="str">
        <f>Tabela813[[#This Row],[NR]]&amp; " - "&amp;Tabela813[[#This Row],[Especificação]]</f>
        <v>7.1.3.1.53.0.1.00 - Contribuição de Melhoria para Pavimentação e Obras Complementares - Principal - Intra OFSS</v>
      </c>
    </row>
    <row r="1988" spans="1:21" ht="30" x14ac:dyDescent="0.25">
      <c r="A1988" s="84"/>
      <c r="B1988" s="73"/>
      <c r="C1988" s="26" t="s">
        <v>1565</v>
      </c>
      <c r="D1988" s="26" t="s">
        <v>1558</v>
      </c>
      <c r="E1988" s="26" t="s">
        <v>1559</v>
      </c>
      <c r="F1988" s="26" t="s">
        <v>1558</v>
      </c>
      <c r="G1988" s="26" t="s">
        <v>1595</v>
      </c>
      <c r="H1988" s="26" t="s">
        <v>1561</v>
      </c>
      <c r="I1988" s="26" t="s">
        <v>1567</v>
      </c>
      <c r="J1988" s="26" t="s">
        <v>1564</v>
      </c>
      <c r="K1988" s="21" t="str">
        <f>IF(Tabela813[[#This Row],[C]]&lt;&gt;"",IF(Tabela813[[#This Row],[RED]]&lt;&gt;"",(Tabela813[[#This Row],[RED]] &amp; "."),"") &amp; CONCATENATE(Tabela813[[#This Row],[C]],".",Tabela813[[#This Row],[O]],".",Tabela813[[#This Row],[E]],".",Tabela813[[#This Row],[D1]],".",Tabela813[[#This Row],[D2]],".",Tabela813[[#This Row],[D3]],".",Tabela813[[#This Row],[T]],".",Tabela813[[#This Row],[D4]]),"")</f>
        <v>7.1.3.1.53.0.2.00</v>
      </c>
      <c r="L1988" s="27" t="s">
        <v>2494</v>
      </c>
      <c r="M1988" s="21" t="str">
        <f t="shared" si="30"/>
        <v>A</v>
      </c>
      <c r="N1988" s="21">
        <f>IF(VALUE(Tabela813[[#This Row],[RED]]) &gt; 0,1,0) + IF(VALUE(J1988)&gt;0,8,IF(VALUE(I1988)&gt;0,7,IF(VALUE(H1988)&gt;0,6,IF(VALUE(G1988)&gt;0,5,IF(VALUE(F1988)&gt;0,4,IF(VALUE(E1988)&gt;0,3,IF(VALUE(D1988)&gt;0,2,1)))))))</f>
        <v>7</v>
      </c>
      <c r="O1988" s="26" t="s">
        <v>55</v>
      </c>
      <c r="P1988" s="1" t="s">
        <v>116</v>
      </c>
      <c r="Q1988" s="1"/>
      <c r="R1988" s="21"/>
      <c r="S1988" s="7" t="str">
        <f>Tabela813[[#This Row],[NR]]&amp;" - "&amp;Tabela813[[#This Row],[Especificação]]</f>
        <v>7.1.3.1.53.0.2.00 - Contribuição de Melhoria para Pavimentação e Obras Complementares - Multas e Juros de Mora - Intra OFSS</v>
      </c>
      <c r="T1988" s="7" t="str">
        <f>Tabela813[[#This Row],[NR]]&amp;" - "&amp;Tabela813[[#This Row],[Especificação]]</f>
        <v>7.1.3.1.53.0.2.00 - Contribuição de Melhoria para Pavimentação e Obras Complementares - Multas e Juros de Mora - Intra OFSS</v>
      </c>
      <c r="U1988" s="7" t="str">
        <f>Tabela813[[#This Row],[NR]]&amp; " - "&amp;Tabela813[[#This Row],[Especificação]]</f>
        <v>7.1.3.1.53.0.2.00 - Contribuição de Melhoria para Pavimentação e Obras Complementares - Multas e Juros de Mora - Intra OFSS</v>
      </c>
    </row>
    <row r="1989" spans="1:21" ht="30" x14ac:dyDescent="0.25">
      <c r="A1989" s="84"/>
      <c r="B1989" s="73"/>
      <c r="C1989" s="26" t="s">
        <v>1565</v>
      </c>
      <c r="D1989" s="26" t="s">
        <v>1558</v>
      </c>
      <c r="E1989" s="26" t="s">
        <v>1559</v>
      </c>
      <c r="F1989" s="26" t="s">
        <v>1558</v>
      </c>
      <c r="G1989" s="26" t="s">
        <v>1595</v>
      </c>
      <c r="H1989" s="26" t="s">
        <v>1561</v>
      </c>
      <c r="I1989" s="26" t="s">
        <v>1559</v>
      </c>
      <c r="J1989" s="26" t="s">
        <v>1564</v>
      </c>
      <c r="K1989" s="21" t="str">
        <f>IF(Tabela813[[#This Row],[C]]&lt;&gt;"",IF(Tabela813[[#This Row],[RED]]&lt;&gt;"",(Tabela813[[#This Row],[RED]] &amp; "."),"") &amp; CONCATENATE(Tabela813[[#This Row],[C]],".",Tabela813[[#This Row],[O]],".",Tabela813[[#This Row],[E]],".",Tabela813[[#This Row],[D1]],".",Tabela813[[#This Row],[D2]],".",Tabela813[[#This Row],[D3]],".",Tabela813[[#This Row],[T]],".",Tabela813[[#This Row],[D4]]),"")</f>
        <v>7.1.3.1.53.0.3.00</v>
      </c>
      <c r="L1989" s="27" t="s">
        <v>2495</v>
      </c>
      <c r="M1989" s="21" t="str">
        <f t="shared" si="30"/>
        <v>A</v>
      </c>
      <c r="N1989" s="21">
        <f>IF(VALUE(Tabela813[[#This Row],[RED]]) &gt; 0,1,0) + IF(VALUE(J1989)&gt;0,8,IF(VALUE(I1989)&gt;0,7,IF(VALUE(H1989)&gt;0,6,IF(VALUE(G1989)&gt;0,5,IF(VALUE(F1989)&gt;0,4,IF(VALUE(E1989)&gt;0,3,IF(VALUE(D1989)&gt;0,2,1)))))))</f>
        <v>7</v>
      </c>
      <c r="O1989" s="26" t="s">
        <v>55</v>
      </c>
      <c r="P1989" s="1" t="s">
        <v>116</v>
      </c>
      <c r="Q1989" s="1"/>
      <c r="R1989" s="21"/>
      <c r="S1989" s="7" t="str">
        <f>Tabela813[[#This Row],[NR]]&amp;" - "&amp;Tabela813[[#This Row],[Especificação]]</f>
        <v>7.1.3.1.53.0.3.00 - Contribuição de Melhoria para Pavimentação e Obras Complementares - Dívida Ativa - Intra OFSS</v>
      </c>
      <c r="T1989" s="7" t="str">
        <f>Tabela813[[#This Row],[NR]]&amp;" - "&amp;Tabela813[[#This Row],[Especificação]]</f>
        <v>7.1.3.1.53.0.3.00 - Contribuição de Melhoria para Pavimentação e Obras Complementares - Dívida Ativa - Intra OFSS</v>
      </c>
      <c r="U1989" s="7" t="str">
        <f>Tabela813[[#This Row],[NR]]&amp; " - "&amp;Tabela813[[#This Row],[Especificação]]</f>
        <v>7.1.3.1.53.0.3.00 - Contribuição de Melhoria para Pavimentação e Obras Complementares - Dívida Ativa - Intra OFSS</v>
      </c>
    </row>
    <row r="1990" spans="1:21" ht="30" x14ac:dyDescent="0.25">
      <c r="A1990" s="84"/>
      <c r="B1990" s="73"/>
      <c r="C1990" s="26" t="s">
        <v>1565</v>
      </c>
      <c r="D1990" s="26" t="s">
        <v>1558</v>
      </c>
      <c r="E1990" s="26" t="s">
        <v>1559</v>
      </c>
      <c r="F1990" s="26" t="s">
        <v>1558</v>
      </c>
      <c r="G1990" s="26" t="s">
        <v>1595</v>
      </c>
      <c r="H1990" s="26" t="s">
        <v>1561</v>
      </c>
      <c r="I1990" s="26" t="s">
        <v>1568</v>
      </c>
      <c r="J1990" s="26" t="s">
        <v>1564</v>
      </c>
      <c r="K1990" s="21" t="str">
        <f>IF(Tabela813[[#This Row],[C]]&lt;&gt;"",IF(Tabela813[[#This Row],[RED]]&lt;&gt;"",(Tabela813[[#This Row],[RED]] &amp; "."),"") &amp; CONCATENATE(Tabela813[[#This Row],[C]],".",Tabela813[[#This Row],[O]],".",Tabela813[[#This Row],[E]],".",Tabela813[[#This Row],[D1]],".",Tabela813[[#This Row],[D2]],".",Tabela813[[#This Row],[D3]],".",Tabela813[[#This Row],[T]],".",Tabela813[[#This Row],[D4]]),"")</f>
        <v>7.1.3.1.53.0.4.00</v>
      </c>
      <c r="L1990" s="27" t="s">
        <v>2496</v>
      </c>
      <c r="M1990" s="21" t="str">
        <f t="shared" si="30"/>
        <v>A</v>
      </c>
      <c r="N1990" s="21">
        <f>IF(VALUE(Tabela813[[#This Row],[RED]]) &gt; 0,1,0) + IF(VALUE(J1990)&gt;0,8,IF(VALUE(I1990)&gt;0,7,IF(VALUE(H1990)&gt;0,6,IF(VALUE(G1990)&gt;0,5,IF(VALUE(F1990)&gt;0,4,IF(VALUE(E1990)&gt;0,3,IF(VALUE(D1990)&gt;0,2,1)))))))</f>
        <v>7</v>
      </c>
      <c r="O1990" s="26" t="s">
        <v>55</v>
      </c>
      <c r="P1990" s="1" t="s">
        <v>116</v>
      </c>
      <c r="Q1990" s="1"/>
      <c r="R1990" s="21"/>
      <c r="S1990" s="7" t="str">
        <f>Tabela813[[#This Row],[NR]]&amp;" - "&amp;Tabela813[[#This Row],[Especificação]]</f>
        <v>7.1.3.1.53.0.4.00 - Contribuição de Melhoria para Pavimentação e Obras Complementares - Dívida Ativa - Multas e Juros de Mora da Dívida Ativa - Intra OFSS</v>
      </c>
      <c r="T1990" s="7" t="str">
        <f>Tabela813[[#This Row],[NR]]&amp;" - "&amp;Tabela813[[#This Row],[Especificação]]</f>
        <v>7.1.3.1.53.0.4.00 - Contribuição de Melhoria para Pavimentação e Obras Complementares - Dívida Ativa - Multas e Juros de Mora da Dívida Ativa - Intra OFSS</v>
      </c>
      <c r="U1990" s="7" t="str">
        <f>Tabela813[[#This Row],[NR]]&amp; " - "&amp;Tabela813[[#This Row],[Especificação]]</f>
        <v>7.1.3.1.53.0.4.00 - Contribuição de Melhoria para Pavimentação e Obras Complementares - Dívida Ativa - Multas e Juros de Mora da Dívida Ativa - Intra OFSS</v>
      </c>
    </row>
    <row r="1991" spans="1:21" ht="30" x14ac:dyDescent="0.25">
      <c r="A1991" s="84"/>
      <c r="B1991" s="73"/>
      <c r="C1991" s="26" t="s">
        <v>1565</v>
      </c>
      <c r="D1991" s="26" t="s">
        <v>1558</v>
      </c>
      <c r="E1991" s="26" t="s">
        <v>1559</v>
      </c>
      <c r="F1991" s="26" t="s">
        <v>1558</v>
      </c>
      <c r="G1991" s="26" t="s">
        <v>1595</v>
      </c>
      <c r="H1991" s="26" t="s">
        <v>1561</v>
      </c>
      <c r="I1991" s="26" t="s">
        <v>1569</v>
      </c>
      <c r="J1991" s="26" t="s">
        <v>1564</v>
      </c>
      <c r="K1991" s="21" t="str">
        <f>IF(Tabela813[[#This Row],[C]]&lt;&gt;"",IF(Tabela813[[#This Row],[RED]]&lt;&gt;"",(Tabela813[[#This Row],[RED]] &amp; "."),"") &amp; CONCATENATE(Tabela813[[#This Row],[C]],".",Tabela813[[#This Row],[O]],".",Tabela813[[#This Row],[E]],".",Tabela813[[#This Row],[D1]],".",Tabela813[[#This Row],[D2]],".",Tabela813[[#This Row],[D3]],".",Tabela813[[#This Row],[T]],".",Tabela813[[#This Row],[D4]]),"")</f>
        <v>7.1.3.1.53.0.5.00</v>
      </c>
      <c r="L1991" s="27" t="s">
        <v>2497</v>
      </c>
      <c r="M1991" s="21" t="str">
        <f t="shared" si="30"/>
        <v>A</v>
      </c>
      <c r="N1991" s="21">
        <f>IF(VALUE(Tabela813[[#This Row],[RED]]) &gt; 0,1,0) + IF(VALUE(J1991)&gt;0,8,IF(VALUE(I1991)&gt;0,7,IF(VALUE(H1991)&gt;0,6,IF(VALUE(G1991)&gt;0,5,IF(VALUE(F1991)&gt;0,4,IF(VALUE(E1991)&gt;0,3,IF(VALUE(D1991)&gt;0,2,1)))))))</f>
        <v>7</v>
      </c>
      <c r="O1991" s="26" t="s">
        <v>55</v>
      </c>
      <c r="P1991" s="1" t="s">
        <v>116</v>
      </c>
      <c r="Q1991" s="1"/>
      <c r="R1991" s="21"/>
      <c r="S1991" s="7" t="str">
        <f>Tabela813[[#This Row],[NR]]&amp;" - "&amp;Tabela813[[#This Row],[Especificação]]</f>
        <v>7.1.3.1.53.0.5.00 - Contribuição de Melhoria para Pavimentação e Obras Complementares - Multas - Intra OFSS</v>
      </c>
      <c r="T1991" s="7" t="str">
        <f>Tabela813[[#This Row],[NR]]&amp;" - "&amp;Tabela813[[#This Row],[Especificação]]</f>
        <v>7.1.3.1.53.0.5.00 - Contribuição de Melhoria para Pavimentação e Obras Complementares - Multas - Intra OFSS</v>
      </c>
      <c r="U1991" s="7" t="str">
        <f>Tabela813[[#This Row],[NR]]&amp; " - "&amp;Tabela813[[#This Row],[Especificação]]</f>
        <v>7.1.3.1.53.0.5.00 - Contribuição de Melhoria para Pavimentação e Obras Complementares - Multas - Intra OFSS</v>
      </c>
    </row>
    <row r="1992" spans="1:21" ht="30" x14ac:dyDescent="0.25">
      <c r="A1992" s="84"/>
      <c r="B1992" s="73"/>
      <c r="C1992" s="26" t="s">
        <v>1565</v>
      </c>
      <c r="D1992" s="26" t="s">
        <v>1558</v>
      </c>
      <c r="E1992" s="26" t="s">
        <v>1559</v>
      </c>
      <c r="F1992" s="26" t="s">
        <v>1558</v>
      </c>
      <c r="G1992" s="26" t="s">
        <v>1595</v>
      </c>
      <c r="H1992" s="26" t="s">
        <v>1561</v>
      </c>
      <c r="I1992" s="26" t="s">
        <v>1563</v>
      </c>
      <c r="J1992" s="26" t="s">
        <v>1564</v>
      </c>
      <c r="K1992" s="21" t="str">
        <f>IF(Tabela813[[#This Row],[C]]&lt;&gt;"",IF(Tabela813[[#This Row],[RED]]&lt;&gt;"",(Tabela813[[#This Row],[RED]] &amp; "."),"") &amp; CONCATENATE(Tabela813[[#This Row],[C]],".",Tabela813[[#This Row],[O]],".",Tabela813[[#This Row],[E]],".",Tabela813[[#This Row],[D1]],".",Tabela813[[#This Row],[D2]],".",Tabela813[[#This Row],[D3]],".",Tabela813[[#This Row],[T]],".",Tabela813[[#This Row],[D4]]),"")</f>
        <v>7.1.3.1.53.0.6.00</v>
      </c>
      <c r="L1992" s="27" t="s">
        <v>2498</v>
      </c>
      <c r="M1992" s="21" t="str">
        <f t="shared" si="30"/>
        <v>A</v>
      </c>
      <c r="N1992" s="21">
        <f>IF(VALUE(Tabela813[[#This Row],[RED]]) &gt; 0,1,0) + IF(VALUE(J1992)&gt;0,8,IF(VALUE(I1992)&gt;0,7,IF(VALUE(H1992)&gt;0,6,IF(VALUE(G1992)&gt;0,5,IF(VALUE(F1992)&gt;0,4,IF(VALUE(E1992)&gt;0,3,IF(VALUE(D1992)&gt;0,2,1)))))))</f>
        <v>7</v>
      </c>
      <c r="O1992" s="26" t="s">
        <v>55</v>
      </c>
      <c r="P1992" s="1" t="s">
        <v>116</v>
      </c>
      <c r="Q1992" s="1"/>
      <c r="R1992" s="21"/>
      <c r="S1992" s="7" t="str">
        <f>Tabela813[[#This Row],[NR]]&amp;" - "&amp;Tabela813[[#This Row],[Especificação]]</f>
        <v>7.1.3.1.53.0.6.00 - Contribuição de Melhoria para Pavimentação e Obras Complementares - Juros de Mora - Intra OFSS</v>
      </c>
      <c r="T1992" s="7" t="str">
        <f>Tabela813[[#This Row],[NR]]&amp;" - "&amp;Tabela813[[#This Row],[Especificação]]</f>
        <v>7.1.3.1.53.0.6.00 - Contribuição de Melhoria para Pavimentação e Obras Complementares - Juros de Mora - Intra OFSS</v>
      </c>
      <c r="U1992" s="7" t="str">
        <f>Tabela813[[#This Row],[NR]]&amp; " - "&amp;Tabela813[[#This Row],[Especificação]]</f>
        <v>7.1.3.1.53.0.6.00 - Contribuição de Melhoria para Pavimentação e Obras Complementares - Juros de Mora - Intra OFSS</v>
      </c>
    </row>
    <row r="1993" spans="1:21" ht="30" x14ac:dyDescent="0.25">
      <c r="A1993" s="84"/>
      <c r="B1993" s="73"/>
      <c r="C1993" s="26" t="s">
        <v>1565</v>
      </c>
      <c r="D1993" s="26" t="s">
        <v>1558</v>
      </c>
      <c r="E1993" s="26" t="s">
        <v>1559</v>
      </c>
      <c r="F1993" s="26" t="s">
        <v>1558</v>
      </c>
      <c r="G1993" s="26" t="s">
        <v>1595</v>
      </c>
      <c r="H1993" s="26" t="s">
        <v>1561</v>
      </c>
      <c r="I1993" s="26" t="s">
        <v>1565</v>
      </c>
      <c r="J1993" s="26" t="s">
        <v>1564</v>
      </c>
      <c r="K1993" s="21" t="str">
        <f>IF(Tabela813[[#This Row],[C]]&lt;&gt;"",IF(Tabela813[[#This Row],[RED]]&lt;&gt;"",(Tabela813[[#This Row],[RED]] &amp; "."),"") &amp; CONCATENATE(Tabela813[[#This Row],[C]],".",Tabela813[[#This Row],[O]],".",Tabela813[[#This Row],[E]],".",Tabela813[[#This Row],[D1]],".",Tabela813[[#This Row],[D2]],".",Tabela813[[#This Row],[D3]],".",Tabela813[[#This Row],[T]],".",Tabela813[[#This Row],[D4]]),"")</f>
        <v>7.1.3.1.53.0.7.00</v>
      </c>
      <c r="L1993" s="27" t="s">
        <v>2499</v>
      </c>
      <c r="M1993" s="21" t="str">
        <f t="shared" ref="M1993:M2056" si="31">IF(N1993 &lt; N1994,"S","A")</f>
        <v>A</v>
      </c>
      <c r="N1993" s="21">
        <f>IF(VALUE(Tabela813[[#This Row],[RED]]) &gt; 0,1,0) + IF(VALUE(J1993)&gt;0,8,IF(VALUE(I1993)&gt;0,7,IF(VALUE(H1993)&gt;0,6,IF(VALUE(G1993)&gt;0,5,IF(VALUE(F1993)&gt;0,4,IF(VALUE(E1993)&gt;0,3,IF(VALUE(D1993)&gt;0,2,1)))))))</f>
        <v>7</v>
      </c>
      <c r="O1993" s="26" t="s">
        <v>55</v>
      </c>
      <c r="P1993" s="1" t="s">
        <v>116</v>
      </c>
      <c r="Q1993" s="1"/>
      <c r="R1993" s="21"/>
      <c r="S1993" s="7" t="str">
        <f>Tabela813[[#This Row],[NR]]&amp;" - "&amp;Tabela813[[#This Row],[Especificação]]</f>
        <v>7.1.3.1.53.0.7.00 - Contribuição de Melhoria para Pavimentação e Obras Complementares - Dívida Ativa - Multas da Dívida Ativa - Intra OFSS</v>
      </c>
      <c r="T1993" s="7" t="str">
        <f>Tabela813[[#This Row],[NR]]&amp;" - "&amp;Tabela813[[#This Row],[Especificação]]</f>
        <v>7.1.3.1.53.0.7.00 - Contribuição de Melhoria para Pavimentação e Obras Complementares - Dívida Ativa - Multas da Dívida Ativa - Intra OFSS</v>
      </c>
      <c r="U1993" s="7" t="str">
        <f>Tabela813[[#This Row],[NR]]&amp; " - "&amp;Tabela813[[#This Row],[Especificação]]</f>
        <v>7.1.3.1.53.0.7.00 - Contribuição de Melhoria para Pavimentação e Obras Complementares - Dívida Ativa - Multas da Dívida Ativa - Intra OFSS</v>
      </c>
    </row>
    <row r="1994" spans="1:21" ht="30" x14ac:dyDescent="0.25">
      <c r="A1994" s="84"/>
      <c r="B1994" s="73"/>
      <c r="C1994" s="26" t="s">
        <v>1565</v>
      </c>
      <c r="D1994" s="26" t="s">
        <v>1558</v>
      </c>
      <c r="E1994" s="26" t="s">
        <v>1559</v>
      </c>
      <c r="F1994" s="26" t="s">
        <v>1558</v>
      </c>
      <c r="G1994" s="26" t="s">
        <v>1595</v>
      </c>
      <c r="H1994" s="26" t="s">
        <v>1561</v>
      </c>
      <c r="I1994" s="26" t="s">
        <v>1566</v>
      </c>
      <c r="J1994" s="26" t="s">
        <v>1564</v>
      </c>
      <c r="K1994" s="21" t="str">
        <f>IF(Tabela813[[#This Row],[C]]&lt;&gt;"",IF(Tabela813[[#This Row],[RED]]&lt;&gt;"",(Tabela813[[#This Row],[RED]] &amp; "."),"") &amp; CONCATENATE(Tabela813[[#This Row],[C]],".",Tabela813[[#This Row],[O]],".",Tabela813[[#This Row],[E]],".",Tabela813[[#This Row],[D1]],".",Tabela813[[#This Row],[D2]],".",Tabela813[[#This Row],[D3]],".",Tabela813[[#This Row],[T]],".",Tabela813[[#This Row],[D4]]),"")</f>
        <v>7.1.3.1.53.0.8.00</v>
      </c>
      <c r="L1994" s="27" t="s">
        <v>2500</v>
      </c>
      <c r="M1994" s="21" t="str">
        <f t="shared" si="31"/>
        <v>A</v>
      </c>
      <c r="N1994" s="21">
        <f>IF(VALUE(Tabela813[[#This Row],[RED]]) &gt; 0,1,0) + IF(VALUE(J1994)&gt;0,8,IF(VALUE(I1994)&gt;0,7,IF(VALUE(H1994)&gt;0,6,IF(VALUE(G1994)&gt;0,5,IF(VALUE(F1994)&gt;0,4,IF(VALUE(E1994)&gt;0,3,IF(VALUE(D1994)&gt;0,2,1)))))))</f>
        <v>7</v>
      </c>
      <c r="O1994" s="26" t="s">
        <v>55</v>
      </c>
      <c r="P1994" s="1" t="s">
        <v>116</v>
      </c>
      <c r="Q1994" s="1"/>
      <c r="R1994" s="21"/>
      <c r="S1994" s="7" t="str">
        <f>Tabela813[[#This Row],[NR]]&amp;" - "&amp;Tabela813[[#This Row],[Especificação]]</f>
        <v>7.1.3.1.53.0.8.00 - Contribuição de Melhoria para Pavimentação e Obras Complementares - Juros de Mora da Dívida Ativa - Intra OFSS</v>
      </c>
      <c r="T1994" s="7" t="str">
        <f>Tabela813[[#This Row],[NR]]&amp;" - "&amp;Tabela813[[#This Row],[Especificação]]</f>
        <v>7.1.3.1.53.0.8.00 - Contribuição de Melhoria para Pavimentação e Obras Complementares - Juros de Mora da Dívida Ativa - Intra OFSS</v>
      </c>
      <c r="U1994" s="7" t="str">
        <f>Tabela813[[#This Row],[NR]]&amp; " - "&amp;Tabela813[[#This Row],[Especificação]]</f>
        <v>7.1.3.1.53.0.8.00 - Contribuição de Melhoria para Pavimentação e Obras Complementares - Juros de Mora da Dívida Ativa - Intra OFSS</v>
      </c>
    </row>
    <row r="1995" spans="1:21" x14ac:dyDescent="0.25">
      <c r="A1995" s="84"/>
      <c r="B1995" s="73"/>
      <c r="C1995" s="26" t="s">
        <v>1565</v>
      </c>
      <c r="D1995" s="26" t="s">
        <v>1558</v>
      </c>
      <c r="E1995" s="26" t="s">
        <v>1559</v>
      </c>
      <c r="F1995" s="26" t="s">
        <v>1558</v>
      </c>
      <c r="G1995" s="26" t="s">
        <v>1574</v>
      </c>
      <c r="H1995" s="26" t="s">
        <v>1561</v>
      </c>
      <c r="I1995" s="26" t="s">
        <v>1561</v>
      </c>
      <c r="J1995" s="26" t="s">
        <v>1564</v>
      </c>
      <c r="K1995" s="21" t="str">
        <f>IF(Tabela813[[#This Row],[C]]&lt;&gt;"",IF(Tabela813[[#This Row],[RED]]&lt;&gt;"",(Tabela813[[#This Row],[RED]] &amp; "."),"") &amp; CONCATENATE(Tabela813[[#This Row],[C]],".",Tabela813[[#This Row],[O]],".",Tabela813[[#This Row],[E]],".",Tabela813[[#This Row],[D1]],".",Tabela813[[#This Row],[D2]],".",Tabela813[[#This Row],[D3]],".",Tabela813[[#This Row],[T]],".",Tabela813[[#This Row],[D4]]),"")</f>
        <v>7.1.3.1.99.0.0.00</v>
      </c>
      <c r="L1995" s="27" t="s">
        <v>2501</v>
      </c>
      <c r="M1995" s="21" t="str">
        <f t="shared" si="31"/>
        <v>S</v>
      </c>
      <c r="N1995" s="21">
        <f>IF(VALUE(Tabela813[[#This Row],[RED]]) &gt; 0,1,0) + IF(VALUE(J1995)&gt;0,8,IF(VALUE(I1995)&gt;0,7,IF(VALUE(H1995)&gt;0,6,IF(VALUE(G1995)&gt;0,5,IF(VALUE(F1995)&gt;0,4,IF(VALUE(E1995)&gt;0,3,IF(VALUE(D1995)&gt;0,2,1)))))))</f>
        <v>5</v>
      </c>
      <c r="O1995" s="26" t="s">
        <v>51</v>
      </c>
      <c r="P1995" s="1" t="s">
        <v>118</v>
      </c>
      <c r="Q1995" s="1"/>
      <c r="R1995" s="21"/>
      <c r="S1995" s="7" t="str">
        <f>Tabela813[[#This Row],[NR]]&amp;" - "&amp;Tabela813[[#This Row],[Especificação]]</f>
        <v>7.1.3.1.99.0.0.00 - Outras Contribuições de Melhoria - Intra OFSS</v>
      </c>
      <c r="T1995" s="7" t="str">
        <f>Tabela813[[#This Row],[NR]]&amp;" - "&amp;Tabela813[[#This Row],[Especificação]]</f>
        <v>7.1.3.1.99.0.0.00 - Outras Contribuições de Melhoria - Intra OFSS</v>
      </c>
      <c r="U1995" s="7" t="str">
        <f>Tabela813[[#This Row],[NR]]&amp; " - "&amp;Tabela813[[#This Row],[Especificação]]</f>
        <v>7.1.3.1.99.0.0.00 - Outras Contribuições de Melhoria - Intra OFSS</v>
      </c>
    </row>
    <row r="1996" spans="1:21" x14ac:dyDescent="0.25">
      <c r="A1996" s="84"/>
      <c r="B1996" s="73"/>
      <c r="C1996" s="26" t="s">
        <v>1565</v>
      </c>
      <c r="D1996" s="26" t="s">
        <v>1558</v>
      </c>
      <c r="E1996" s="26" t="s">
        <v>1559</v>
      </c>
      <c r="F1996" s="26" t="s">
        <v>1558</v>
      </c>
      <c r="G1996" s="26" t="s">
        <v>1574</v>
      </c>
      <c r="H1996" s="26" t="s">
        <v>1561</v>
      </c>
      <c r="I1996" s="26" t="s">
        <v>1558</v>
      </c>
      <c r="J1996" s="26" t="s">
        <v>1564</v>
      </c>
      <c r="K1996" s="21" t="str">
        <f>IF(Tabela813[[#This Row],[C]]&lt;&gt;"",IF(Tabela813[[#This Row],[RED]]&lt;&gt;"",(Tabela813[[#This Row],[RED]] &amp; "."),"") &amp; CONCATENATE(Tabela813[[#This Row],[C]],".",Tabela813[[#This Row],[O]],".",Tabela813[[#This Row],[E]],".",Tabela813[[#This Row],[D1]],".",Tabela813[[#This Row],[D2]],".",Tabela813[[#This Row],[D3]],".",Tabela813[[#This Row],[T]],".",Tabela813[[#This Row],[D4]]),"")</f>
        <v>7.1.3.1.99.0.1.00</v>
      </c>
      <c r="L1996" s="27" t="s">
        <v>957</v>
      </c>
      <c r="M1996" s="21" t="str">
        <f t="shared" si="31"/>
        <v>A</v>
      </c>
      <c r="N1996" s="21">
        <f>IF(VALUE(Tabela813[[#This Row],[RED]]) &gt; 0,1,0) + IF(VALUE(J1996)&gt;0,8,IF(VALUE(I1996)&gt;0,7,IF(VALUE(H1996)&gt;0,6,IF(VALUE(G1996)&gt;0,5,IF(VALUE(F1996)&gt;0,4,IF(VALUE(E1996)&gt;0,3,IF(VALUE(D1996)&gt;0,2,1)))))))</f>
        <v>7</v>
      </c>
      <c r="O1996" s="26" t="s">
        <v>51</v>
      </c>
      <c r="P1996" s="1" t="s">
        <v>118</v>
      </c>
      <c r="Q1996" s="1"/>
      <c r="R1996" s="21"/>
      <c r="S1996" s="7" t="str">
        <f>Tabela813[[#This Row],[NR]]&amp;" - "&amp;Tabela813[[#This Row],[Especificação]]</f>
        <v>7.1.3.1.99.0.1.00 - Outras Contribuições de Melhoria - Principal</v>
      </c>
      <c r="T1996" s="7" t="str">
        <f>Tabela813[[#This Row],[NR]]&amp;" - "&amp;Tabela813[[#This Row],[Especificação]]</f>
        <v>7.1.3.1.99.0.1.00 - Outras Contribuições de Melhoria - Principal</v>
      </c>
      <c r="U1996" s="7" t="str">
        <f>Tabela813[[#This Row],[NR]]&amp; " - "&amp;Tabela813[[#This Row],[Especificação]]</f>
        <v>7.1.3.1.99.0.1.00 - Outras Contribuições de Melhoria - Principal</v>
      </c>
    </row>
    <row r="1997" spans="1:21" x14ac:dyDescent="0.25">
      <c r="A1997" s="84"/>
      <c r="B1997" s="73"/>
      <c r="C1997" s="26" t="s">
        <v>1565</v>
      </c>
      <c r="D1997" s="26" t="s">
        <v>1558</v>
      </c>
      <c r="E1997" s="26" t="s">
        <v>1559</v>
      </c>
      <c r="F1997" s="26" t="s">
        <v>1558</v>
      </c>
      <c r="G1997" s="26" t="s">
        <v>1574</v>
      </c>
      <c r="H1997" s="26" t="s">
        <v>1561</v>
      </c>
      <c r="I1997" s="26" t="s">
        <v>1567</v>
      </c>
      <c r="J1997" s="26" t="s">
        <v>1564</v>
      </c>
      <c r="K1997" s="21" t="str">
        <f>IF(Tabela813[[#This Row],[C]]&lt;&gt;"",IF(Tabela813[[#This Row],[RED]]&lt;&gt;"",(Tabela813[[#This Row],[RED]] &amp; "."),"") &amp; CONCATENATE(Tabela813[[#This Row],[C]],".",Tabela813[[#This Row],[O]],".",Tabela813[[#This Row],[E]],".",Tabela813[[#This Row],[D1]],".",Tabela813[[#This Row],[D2]],".",Tabela813[[#This Row],[D3]],".",Tabela813[[#This Row],[T]],".",Tabela813[[#This Row],[D4]]),"")</f>
        <v>7.1.3.1.99.0.2.00</v>
      </c>
      <c r="L1997" s="27" t="s">
        <v>958</v>
      </c>
      <c r="M1997" s="21" t="str">
        <f t="shared" si="31"/>
        <v>A</v>
      </c>
      <c r="N1997" s="21">
        <f>IF(VALUE(Tabela813[[#This Row],[RED]]) &gt; 0,1,0) + IF(VALUE(J1997)&gt;0,8,IF(VALUE(I1997)&gt;0,7,IF(VALUE(H1997)&gt;0,6,IF(VALUE(G1997)&gt;0,5,IF(VALUE(F1997)&gt;0,4,IF(VALUE(E1997)&gt;0,3,IF(VALUE(D1997)&gt;0,2,1)))))))</f>
        <v>7</v>
      </c>
      <c r="O1997" s="26" t="s">
        <v>51</v>
      </c>
      <c r="P1997" s="1" t="s">
        <v>118</v>
      </c>
      <c r="Q1997" s="1"/>
      <c r="R1997" s="21"/>
      <c r="S1997" s="7" t="str">
        <f>Tabela813[[#This Row],[NR]]&amp;" - "&amp;Tabela813[[#This Row],[Especificação]]</f>
        <v>7.1.3.1.99.0.2.00 - Outras Contribuições de Melhoria - Multas e Juros de Mora</v>
      </c>
      <c r="T1997" s="7" t="str">
        <f>Tabela813[[#This Row],[NR]]&amp;" - "&amp;Tabela813[[#This Row],[Especificação]]</f>
        <v>7.1.3.1.99.0.2.00 - Outras Contribuições de Melhoria - Multas e Juros de Mora</v>
      </c>
      <c r="U1997" s="7" t="str">
        <f>Tabela813[[#This Row],[NR]]&amp; " - "&amp;Tabela813[[#This Row],[Especificação]]</f>
        <v>7.1.3.1.99.0.2.00 - Outras Contribuições de Melhoria - Multas e Juros de Mora</v>
      </c>
    </row>
    <row r="1998" spans="1:21" x14ac:dyDescent="0.25">
      <c r="A1998" s="84"/>
      <c r="B1998" s="73"/>
      <c r="C1998" s="26" t="s">
        <v>1565</v>
      </c>
      <c r="D1998" s="26" t="s">
        <v>1558</v>
      </c>
      <c r="E1998" s="26" t="s">
        <v>1559</v>
      </c>
      <c r="F1998" s="26" t="s">
        <v>1558</v>
      </c>
      <c r="G1998" s="26" t="s">
        <v>1574</v>
      </c>
      <c r="H1998" s="26" t="s">
        <v>1561</v>
      </c>
      <c r="I1998" s="26" t="s">
        <v>1559</v>
      </c>
      <c r="J1998" s="26" t="s">
        <v>1564</v>
      </c>
      <c r="K1998" s="21" t="str">
        <f>IF(Tabela813[[#This Row],[C]]&lt;&gt;"",IF(Tabela813[[#This Row],[RED]]&lt;&gt;"",(Tabela813[[#This Row],[RED]] &amp; "."),"") &amp; CONCATENATE(Tabela813[[#This Row],[C]],".",Tabela813[[#This Row],[O]],".",Tabela813[[#This Row],[E]],".",Tabela813[[#This Row],[D1]],".",Tabela813[[#This Row],[D2]],".",Tabela813[[#This Row],[D3]],".",Tabela813[[#This Row],[T]],".",Tabela813[[#This Row],[D4]]),"")</f>
        <v>7.1.3.1.99.0.3.00</v>
      </c>
      <c r="L1998" s="27" t="s">
        <v>959</v>
      </c>
      <c r="M1998" s="21" t="str">
        <f t="shared" si="31"/>
        <v>A</v>
      </c>
      <c r="N1998" s="21">
        <f>IF(VALUE(Tabela813[[#This Row],[RED]]) &gt; 0,1,0) + IF(VALUE(J1998)&gt;0,8,IF(VALUE(I1998)&gt;0,7,IF(VALUE(H1998)&gt;0,6,IF(VALUE(G1998)&gt;0,5,IF(VALUE(F1998)&gt;0,4,IF(VALUE(E1998)&gt;0,3,IF(VALUE(D1998)&gt;0,2,1)))))))</f>
        <v>7</v>
      </c>
      <c r="O1998" s="26" t="s">
        <v>51</v>
      </c>
      <c r="P1998" s="1" t="s">
        <v>118</v>
      </c>
      <c r="Q1998" s="1"/>
      <c r="R1998" s="21"/>
      <c r="S1998" s="7" t="str">
        <f>Tabela813[[#This Row],[NR]]&amp;" - "&amp;Tabela813[[#This Row],[Especificação]]</f>
        <v>7.1.3.1.99.0.3.00 - Outras Contribuições de Melhoria - Dívida Ativa</v>
      </c>
      <c r="T1998" s="7" t="str">
        <f>Tabela813[[#This Row],[NR]]&amp;" - "&amp;Tabela813[[#This Row],[Especificação]]</f>
        <v>7.1.3.1.99.0.3.00 - Outras Contribuições de Melhoria - Dívida Ativa</v>
      </c>
      <c r="U1998" s="7" t="str">
        <f>Tabela813[[#This Row],[NR]]&amp; " - "&amp;Tabela813[[#This Row],[Especificação]]</f>
        <v>7.1.3.1.99.0.3.00 - Outras Contribuições de Melhoria - Dívida Ativa</v>
      </c>
    </row>
    <row r="1999" spans="1:21" ht="30" x14ac:dyDescent="0.25">
      <c r="A1999" s="84"/>
      <c r="B1999" s="73"/>
      <c r="C1999" s="26" t="s">
        <v>1565</v>
      </c>
      <c r="D1999" s="26" t="s">
        <v>1558</v>
      </c>
      <c r="E1999" s="26" t="s">
        <v>1559</v>
      </c>
      <c r="F1999" s="26" t="s">
        <v>1558</v>
      </c>
      <c r="G1999" s="26" t="s">
        <v>1574</v>
      </c>
      <c r="H1999" s="26" t="s">
        <v>1561</v>
      </c>
      <c r="I1999" s="26" t="s">
        <v>1568</v>
      </c>
      <c r="J1999" s="26" t="s">
        <v>1564</v>
      </c>
      <c r="K1999" s="21" t="str">
        <f>IF(Tabela813[[#This Row],[C]]&lt;&gt;"",IF(Tabela813[[#This Row],[RED]]&lt;&gt;"",(Tabela813[[#This Row],[RED]] &amp; "."),"") &amp; CONCATENATE(Tabela813[[#This Row],[C]],".",Tabela813[[#This Row],[O]],".",Tabela813[[#This Row],[E]],".",Tabela813[[#This Row],[D1]],".",Tabela813[[#This Row],[D2]],".",Tabela813[[#This Row],[D3]],".",Tabela813[[#This Row],[T]],".",Tabela813[[#This Row],[D4]]),"")</f>
        <v>7.1.3.1.99.0.4.00</v>
      </c>
      <c r="L1999" s="27" t="s">
        <v>960</v>
      </c>
      <c r="M1999" s="21" t="str">
        <f t="shared" si="31"/>
        <v>A</v>
      </c>
      <c r="N1999" s="21">
        <f>IF(VALUE(Tabela813[[#This Row],[RED]]) &gt; 0,1,0) + IF(VALUE(J1999)&gt;0,8,IF(VALUE(I1999)&gt;0,7,IF(VALUE(H1999)&gt;0,6,IF(VALUE(G1999)&gt;0,5,IF(VALUE(F1999)&gt;0,4,IF(VALUE(E1999)&gt;0,3,IF(VALUE(D1999)&gt;0,2,1)))))))</f>
        <v>7</v>
      </c>
      <c r="O1999" s="26" t="s">
        <v>51</v>
      </c>
      <c r="P1999" s="1" t="s">
        <v>118</v>
      </c>
      <c r="Q1999" s="1"/>
      <c r="R1999" s="21"/>
      <c r="S1999" s="7" t="str">
        <f>Tabela813[[#This Row],[NR]]&amp;" - "&amp;Tabela813[[#This Row],[Especificação]]</f>
        <v>7.1.3.1.99.0.4.00 - Outras Contribuições de Melhoria - Dívida Ativa - Multas e Juros de Mora da Dívida Ativa</v>
      </c>
      <c r="T1999" s="7" t="str">
        <f>Tabela813[[#This Row],[NR]]&amp;" - "&amp;Tabela813[[#This Row],[Especificação]]</f>
        <v>7.1.3.1.99.0.4.00 - Outras Contribuições de Melhoria - Dívida Ativa - Multas e Juros de Mora da Dívida Ativa</v>
      </c>
      <c r="U1999" s="7" t="str">
        <f>Tabela813[[#This Row],[NR]]&amp; " - "&amp;Tabela813[[#This Row],[Especificação]]</f>
        <v>7.1.3.1.99.0.4.00 - Outras Contribuições de Melhoria - Dívida Ativa - Multas e Juros de Mora da Dívida Ativa</v>
      </c>
    </row>
    <row r="2000" spans="1:21" x14ac:dyDescent="0.25">
      <c r="A2000" s="84"/>
      <c r="B2000" s="73"/>
      <c r="C2000" s="26" t="s">
        <v>1565</v>
      </c>
      <c r="D2000" s="26" t="s">
        <v>1558</v>
      </c>
      <c r="E2000" s="26" t="s">
        <v>1559</v>
      </c>
      <c r="F2000" s="26" t="s">
        <v>1558</v>
      </c>
      <c r="G2000" s="26" t="s">
        <v>1574</v>
      </c>
      <c r="H2000" s="26" t="s">
        <v>1561</v>
      </c>
      <c r="I2000" s="26" t="s">
        <v>1569</v>
      </c>
      <c r="J2000" s="26" t="s">
        <v>1564</v>
      </c>
      <c r="K2000" s="21" t="str">
        <f>IF(Tabela813[[#This Row],[C]]&lt;&gt;"",IF(Tabela813[[#This Row],[RED]]&lt;&gt;"",(Tabela813[[#This Row],[RED]] &amp; "."),"") &amp; CONCATENATE(Tabela813[[#This Row],[C]],".",Tabela813[[#This Row],[O]],".",Tabela813[[#This Row],[E]],".",Tabela813[[#This Row],[D1]],".",Tabela813[[#This Row],[D2]],".",Tabela813[[#This Row],[D3]],".",Tabela813[[#This Row],[T]],".",Tabela813[[#This Row],[D4]]),"")</f>
        <v>7.1.3.1.99.0.5.00</v>
      </c>
      <c r="L2000" s="27" t="s">
        <v>961</v>
      </c>
      <c r="M2000" s="21" t="str">
        <f t="shared" si="31"/>
        <v>A</v>
      </c>
      <c r="N2000" s="21">
        <f>IF(VALUE(Tabela813[[#This Row],[RED]]) &gt; 0,1,0) + IF(VALUE(J2000)&gt;0,8,IF(VALUE(I2000)&gt;0,7,IF(VALUE(H2000)&gt;0,6,IF(VALUE(G2000)&gt;0,5,IF(VALUE(F2000)&gt;0,4,IF(VALUE(E2000)&gt;0,3,IF(VALUE(D2000)&gt;0,2,1)))))))</f>
        <v>7</v>
      </c>
      <c r="O2000" s="26" t="s">
        <v>51</v>
      </c>
      <c r="P2000" s="1" t="s">
        <v>118</v>
      </c>
      <c r="Q2000" s="1"/>
      <c r="R2000" s="21"/>
      <c r="S2000" s="7" t="str">
        <f>Tabela813[[#This Row],[NR]]&amp;" - "&amp;Tabela813[[#This Row],[Especificação]]</f>
        <v>7.1.3.1.99.0.5.00 - Outras Contribuições de Melhoria - Multas</v>
      </c>
      <c r="T2000" s="7" t="str">
        <f>Tabela813[[#This Row],[NR]]&amp;" - "&amp;Tabela813[[#This Row],[Especificação]]</f>
        <v>7.1.3.1.99.0.5.00 - Outras Contribuições de Melhoria - Multas</v>
      </c>
      <c r="U2000" s="7" t="str">
        <f>Tabela813[[#This Row],[NR]]&amp; " - "&amp;Tabela813[[#This Row],[Especificação]]</f>
        <v>7.1.3.1.99.0.5.00 - Outras Contribuições de Melhoria - Multas</v>
      </c>
    </row>
    <row r="2001" spans="1:21" x14ac:dyDescent="0.25">
      <c r="A2001" s="84"/>
      <c r="B2001" s="73"/>
      <c r="C2001" s="26" t="s">
        <v>1565</v>
      </c>
      <c r="D2001" s="26" t="s">
        <v>1558</v>
      </c>
      <c r="E2001" s="26" t="s">
        <v>1559</v>
      </c>
      <c r="F2001" s="26" t="s">
        <v>1558</v>
      </c>
      <c r="G2001" s="26" t="s">
        <v>1574</v>
      </c>
      <c r="H2001" s="26" t="s">
        <v>1561</v>
      </c>
      <c r="I2001" s="26" t="s">
        <v>1563</v>
      </c>
      <c r="J2001" s="26" t="s">
        <v>1564</v>
      </c>
      <c r="K2001" s="21" t="str">
        <f>IF(Tabela813[[#This Row],[C]]&lt;&gt;"",IF(Tabela813[[#This Row],[RED]]&lt;&gt;"",(Tabela813[[#This Row],[RED]] &amp; "."),"") &amp; CONCATENATE(Tabela813[[#This Row],[C]],".",Tabela813[[#This Row],[O]],".",Tabela813[[#This Row],[E]],".",Tabela813[[#This Row],[D1]],".",Tabela813[[#This Row],[D2]],".",Tabela813[[#This Row],[D3]],".",Tabela813[[#This Row],[T]],".",Tabela813[[#This Row],[D4]]),"")</f>
        <v>7.1.3.1.99.0.6.00</v>
      </c>
      <c r="L2001" s="27" t="s">
        <v>962</v>
      </c>
      <c r="M2001" s="21" t="str">
        <f t="shared" si="31"/>
        <v>A</v>
      </c>
      <c r="N2001" s="21">
        <f>IF(VALUE(Tabela813[[#This Row],[RED]]) &gt; 0,1,0) + IF(VALUE(J2001)&gt;0,8,IF(VALUE(I2001)&gt;0,7,IF(VALUE(H2001)&gt;0,6,IF(VALUE(G2001)&gt;0,5,IF(VALUE(F2001)&gt;0,4,IF(VALUE(E2001)&gt;0,3,IF(VALUE(D2001)&gt;0,2,1)))))))</f>
        <v>7</v>
      </c>
      <c r="O2001" s="26" t="s">
        <v>51</v>
      </c>
      <c r="P2001" s="1" t="s">
        <v>118</v>
      </c>
      <c r="Q2001" s="1"/>
      <c r="R2001" s="21"/>
      <c r="S2001" s="7" t="str">
        <f>Tabela813[[#This Row],[NR]]&amp;" - "&amp;Tabela813[[#This Row],[Especificação]]</f>
        <v>7.1.3.1.99.0.6.00 - Outras Contribuições de Melhoria - Juros de Mora</v>
      </c>
      <c r="T2001" s="7" t="str">
        <f>Tabela813[[#This Row],[NR]]&amp;" - "&amp;Tabela813[[#This Row],[Especificação]]</f>
        <v>7.1.3.1.99.0.6.00 - Outras Contribuições de Melhoria - Juros de Mora</v>
      </c>
      <c r="U2001" s="7" t="str">
        <f>Tabela813[[#This Row],[NR]]&amp; " - "&amp;Tabela813[[#This Row],[Especificação]]</f>
        <v>7.1.3.1.99.0.6.00 - Outras Contribuições de Melhoria - Juros de Mora</v>
      </c>
    </row>
    <row r="2002" spans="1:21" x14ac:dyDescent="0.25">
      <c r="A2002" s="84"/>
      <c r="B2002" s="73"/>
      <c r="C2002" s="26" t="s">
        <v>1565</v>
      </c>
      <c r="D2002" s="26" t="s">
        <v>1558</v>
      </c>
      <c r="E2002" s="26" t="s">
        <v>1559</v>
      </c>
      <c r="F2002" s="26" t="s">
        <v>1558</v>
      </c>
      <c r="G2002" s="26" t="s">
        <v>1574</v>
      </c>
      <c r="H2002" s="26" t="s">
        <v>1561</v>
      </c>
      <c r="I2002" s="26" t="s">
        <v>1565</v>
      </c>
      <c r="J2002" s="26" t="s">
        <v>1564</v>
      </c>
      <c r="K2002" s="21" t="str">
        <f>IF(Tabela813[[#This Row],[C]]&lt;&gt;"",IF(Tabela813[[#This Row],[RED]]&lt;&gt;"",(Tabela813[[#This Row],[RED]] &amp; "."),"") &amp; CONCATENATE(Tabela813[[#This Row],[C]],".",Tabela813[[#This Row],[O]],".",Tabela813[[#This Row],[E]],".",Tabela813[[#This Row],[D1]],".",Tabela813[[#This Row],[D2]],".",Tabela813[[#This Row],[D3]],".",Tabela813[[#This Row],[T]],".",Tabela813[[#This Row],[D4]]),"")</f>
        <v>7.1.3.1.99.0.7.00</v>
      </c>
      <c r="L2002" s="27" t="s">
        <v>963</v>
      </c>
      <c r="M2002" s="21" t="str">
        <f t="shared" si="31"/>
        <v>A</v>
      </c>
      <c r="N2002" s="21">
        <f>IF(VALUE(Tabela813[[#This Row],[RED]]) &gt; 0,1,0) + IF(VALUE(J2002)&gt;0,8,IF(VALUE(I2002)&gt;0,7,IF(VALUE(H2002)&gt;0,6,IF(VALUE(G2002)&gt;0,5,IF(VALUE(F2002)&gt;0,4,IF(VALUE(E2002)&gt;0,3,IF(VALUE(D2002)&gt;0,2,1)))))))</f>
        <v>7</v>
      </c>
      <c r="O2002" s="26" t="s">
        <v>51</v>
      </c>
      <c r="P2002" s="1" t="s">
        <v>118</v>
      </c>
      <c r="Q2002" s="1"/>
      <c r="R2002" s="21"/>
      <c r="S2002" s="7" t="str">
        <f>Tabela813[[#This Row],[NR]]&amp;" - "&amp;Tabela813[[#This Row],[Especificação]]</f>
        <v>7.1.3.1.99.0.7.00 - Outras Contribuições de Melhoria - Dívida Ativa - Multas da Dívida Ativa</v>
      </c>
      <c r="T2002" s="7" t="str">
        <f>Tabela813[[#This Row],[NR]]&amp;" - "&amp;Tabela813[[#This Row],[Especificação]]</f>
        <v>7.1.3.1.99.0.7.00 - Outras Contribuições de Melhoria - Dívida Ativa - Multas da Dívida Ativa</v>
      </c>
      <c r="U2002" s="7" t="str">
        <f>Tabela813[[#This Row],[NR]]&amp; " - "&amp;Tabela813[[#This Row],[Especificação]]</f>
        <v>7.1.3.1.99.0.7.00 - Outras Contribuições de Melhoria - Dívida Ativa - Multas da Dívida Ativa</v>
      </c>
    </row>
    <row r="2003" spans="1:21" x14ac:dyDescent="0.25">
      <c r="A2003" s="84"/>
      <c r="B2003" s="73"/>
      <c r="C2003" s="26" t="s">
        <v>1565</v>
      </c>
      <c r="D2003" s="26" t="s">
        <v>1558</v>
      </c>
      <c r="E2003" s="26" t="s">
        <v>1559</v>
      </c>
      <c r="F2003" s="26" t="s">
        <v>1558</v>
      </c>
      <c r="G2003" s="26" t="s">
        <v>1574</v>
      </c>
      <c r="H2003" s="26" t="s">
        <v>1561</v>
      </c>
      <c r="I2003" s="26" t="s">
        <v>1566</v>
      </c>
      <c r="J2003" s="26" t="s">
        <v>1564</v>
      </c>
      <c r="K2003" s="21" t="str">
        <f>IF(Tabela813[[#This Row],[C]]&lt;&gt;"",IF(Tabela813[[#This Row],[RED]]&lt;&gt;"",(Tabela813[[#This Row],[RED]] &amp; "."),"") &amp; CONCATENATE(Tabela813[[#This Row],[C]],".",Tabela813[[#This Row],[O]],".",Tabela813[[#This Row],[E]],".",Tabela813[[#This Row],[D1]],".",Tabela813[[#This Row],[D2]],".",Tabela813[[#This Row],[D3]],".",Tabela813[[#This Row],[T]],".",Tabela813[[#This Row],[D4]]),"")</f>
        <v>7.1.3.1.99.0.8.00</v>
      </c>
      <c r="L2003" s="27" t="s">
        <v>964</v>
      </c>
      <c r="M2003" s="21" t="str">
        <f t="shared" si="31"/>
        <v>A</v>
      </c>
      <c r="N2003" s="21">
        <f>IF(VALUE(Tabela813[[#This Row],[RED]]) &gt; 0,1,0) + IF(VALUE(J2003)&gt;0,8,IF(VALUE(I2003)&gt;0,7,IF(VALUE(H2003)&gt;0,6,IF(VALUE(G2003)&gt;0,5,IF(VALUE(F2003)&gt;0,4,IF(VALUE(E2003)&gt;0,3,IF(VALUE(D2003)&gt;0,2,1)))))))</f>
        <v>7</v>
      </c>
      <c r="O2003" s="26" t="s">
        <v>51</v>
      </c>
      <c r="P2003" s="1" t="s">
        <v>118</v>
      </c>
      <c r="Q2003" s="1"/>
      <c r="R2003" s="21"/>
      <c r="S2003" s="7" t="str">
        <f>Tabela813[[#This Row],[NR]]&amp;" - "&amp;Tabela813[[#This Row],[Especificação]]</f>
        <v>7.1.3.1.99.0.8.00 - Outras Contribuições de Melhoria - Juros de Mora da Dívida Ativa</v>
      </c>
      <c r="T2003" s="7" t="str">
        <f>Tabela813[[#This Row],[NR]]&amp;" - "&amp;Tabela813[[#This Row],[Especificação]]</f>
        <v>7.1.3.1.99.0.8.00 - Outras Contribuições de Melhoria - Juros de Mora da Dívida Ativa</v>
      </c>
      <c r="U2003" s="7" t="str">
        <f>Tabela813[[#This Row],[NR]]&amp; " - "&amp;Tabela813[[#This Row],[Especificação]]</f>
        <v>7.1.3.1.99.0.8.00 - Outras Contribuições de Melhoria - Juros de Mora da Dívida Ativa</v>
      </c>
    </row>
    <row r="2004" spans="1:21" ht="45" x14ac:dyDescent="0.25">
      <c r="A2004" s="84"/>
      <c r="B2004" s="73"/>
      <c r="C2004" s="26" t="s">
        <v>1565</v>
      </c>
      <c r="D2004" s="26" t="s">
        <v>1567</v>
      </c>
      <c r="E2004" s="26" t="s">
        <v>1561</v>
      </c>
      <c r="F2004" s="26" t="s">
        <v>1561</v>
      </c>
      <c r="G2004" s="26" t="s">
        <v>1564</v>
      </c>
      <c r="H2004" s="26" t="s">
        <v>1561</v>
      </c>
      <c r="I2004" s="26" t="s">
        <v>1561</v>
      </c>
      <c r="J2004" s="26" t="s">
        <v>1564</v>
      </c>
      <c r="K2004" s="21" t="str">
        <f>IF(Tabela813[[#This Row],[C]]&lt;&gt;"",IF(Tabela813[[#This Row],[RED]]&lt;&gt;"",(Tabela813[[#This Row],[RED]] &amp; "."),"") &amp; CONCATENATE(Tabela813[[#This Row],[C]],".",Tabela813[[#This Row],[O]],".",Tabela813[[#This Row],[E]],".",Tabela813[[#This Row],[D1]],".",Tabela813[[#This Row],[D2]],".",Tabela813[[#This Row],[D3]],".",Tabela813[[#This Row],[T]],".",Tabela813[[#This Row],[D4]]),"")</f>
        <v>7.2.0.0.00.0.0.00</v>
      </c>
      <c r="L2004" s="27" t="s">
        <v>2502</v>
      </c>
      <c r="M2004" s="21" t="str">
        <f t="shared" si="31"/>
        <v>S</v>
      </c>
      <c r="N2004" s="21">
        <f>IF(VALUE(Tabela813[[#This Row],[RED]]) &gt; 0,1,0) + IF(VALUE(J2004)&gt;0,8,IF(VALUE(I2004)&gt;0,7,IF(VALUE(H2004)&gt;0,6,IF(VALUE(G2004)&gt;0,5,IF(VALUE(F2004)&gt;0,4,IF(VALUE(E2004)&gt;0,3,IF(VALUE(D2004)&gt;0,2,1)))))))</f>
        <v>2</v>
      </c>
      <c r="O2004" s="26" t="s">
        <v>45</v>
      </c>
      <c r="P2004" s="1" t="s">
        <v>4199</v>
      </c>
      <c r="Q2004" s="1"/>
      <c r="R2004" s="21"/>
      <c r="S2004" s="7" t="str">
        <f>Tabela813[[#This Row],[NR]]&amp;" - "&amp;Tabela813[[#This Row],[Especificação]]</f>
        <v>7.2.0.0.00.0.0.00 - Contribuições - Intra OFSS</v>
      </c>
      <c r="T2004" s="7" t="str">
        <f>Tabela813[[#This Row],[NR]]&amp;" - "&amp;Tabela813[[#This Row],[Especificação]]</f>
        <v>7.2.0.0.00.0.0.00 - Contribuições - Intra OFSS</v>
      </c>
      <c r="U2004" s="7" t="str">
        <f>Tabela813[[#This Row],[NR]]&amp; " - "&amp;Tabela813[[#This Row],[Especificação]]</f>
        <v>7.2.0.0.00.0.0.00 - Contribuições - Intra OFSS</v>
      </c>
    </row>
    <row r="2005" spans="1:21" x14ac:dyDescent="0.25">
      <c r="A2005" s="84"/>
      <c r="B2005" s="73"/>
      <c r="C2005" s="26" t="s">
        <v>1565</v>
      </c>
      <c r="D2005" s="26" t="s">
        <v>1567</v>
      </c>
      <c r="E2005" s="26" t="s">
        <v>1558</v>
      </c>
      <c r="F2005" s="26" t="s">
        <v>1561</v>
      </c>
      <c r="G2005" s="26" t="s">
        <v>1564</v>
      </c>
      <c r="H2005" s="26" t="s">
        <v>1561</v>
      </c>
      <c r="I2005" s="26" t="s">
        <v>1561</v>
      </c>
      <c r="J2005" s="26" t="s">
        <v>1564</v>
      </c>
      <c r="K2005" s="21" t="str">
        <f>IF(Tabela813[[#This Row],[C]]&lt;&gt;"",IF(Tabela813[[#This Row],[RED]]&lt;&gt;"",(Tabela813[[#This Row],[RED]] &amp; "."),"") &amp; CONCATENATE(Tabela813[[#This Row],[C]],".",Tabela813[[#This Row],[O]],".",Tabela813[[#This Row],[E]],".",Tabela813[[#This Row],[D1]],".",Tabela813[[#This Row],[D2]],".",Tabela813[[#This Row],[D3]],".",Tabela813[[#This Row],[T]],".",Tabela813[[#This Row],[D4]]),"")</f>
        <v>7.2.1.0.00.0.0.00</v>
      </c>
      <c r="L2005" s="27" t="s">
        <v>2503</v>
      </c>
      <c r="M2005" s="21" t="str">
        <f t="shared" si="31"/>
        <v>S</v>
      </c>
      <c r="N2005" s="21">
        <f>IF(VALUE(Tabela813[[#This Row],[RED]]) &gt; 0,1,0) + IF(VALUE(J2005)&gt;0,8,IF(VALUE(I2005)&gt;0,7,IF(VALUE(H2005)&gt;0,6,IF(VALUE(G2005)&gt;0,5,IF(VALUE(F2005)&gt;0,4,IF(VALUE(E2005)&gt;0,3,IF(VALUE(D2005)&gt;0,2,1)))))))</f>
        <v>3</v>
      </c>
      <c r="O2005" s="26" t="s">
        <v>45</v>
      </c>
      <c r="P2005" s="1" t="s">
        <v>121</v>
      </c>
      <c r="Q2005" s="1"/>
      <c r="R2005" s="21"/>
      <c r="S2005" s="7" t="str">
        <f>Tabela813[[#This Row],[NR]]&amp;" - "&amp;Tabela813[[#This Row],[Especificação]]</f>
        <v>7.2.1.0.00.0.0.00 - Contribuições Sociais - Intra OFSS</v>
      </c>
      <c r="T2005" s="7" t="str">
        <f>Tabela813[[#This Row],[NR]]&amp;" - "&amp;Tabela813[[#This Row],[Especificação]]</f>
        <v>7.2.1.0.00.0.0.00 - Contribuições Sociais - Intra OFSS</v>
      </c>
      <c r="U2005" s="7" t="str">
        <f>Tabela813[[#This Row],[NR]]&amp; " - "&amp;Tabela813[[#This Row],[Especificação]]</f>
        <v>7.2.1.0.00.0.0.00 - Contribuições Sociais - Intra OFSS</v>
      </c>
    </row>
    <row r="2006" spans="1:21" ht="30" x14ac:dyDescent="0.25">
      <c r="A2006" s="84"/>
      <c r="B2006" s="73"/>
      <c r="C2006" s="26" t="s">
        <v>1565</v>
      </c>
      <c r="D2006" s="26" t="s">
        <v>1567</v>
      </c>
      <c r="E2006" s="26" t="s">
        <v>1558</v>
      </c>
      <c r="F2006" s="26" t="s">
        <v>1569</v>
      </c>
      <c r="G2006" s="26" t="s">
        <v>1564</v>
      </c>
      <c r="H2006" s="26" t="s">
        <v>1561</v>
      </c>
      <c r="I2006" s="26" t="s">
        <v>1561</v>
      </c>
      <c r="J2006" s="26" t="s">
        <v>1564</v>
      </c>
      <c r="K2006" s="21" t="str">
        <f>IF(Tabela813[[#This Row],[C]]&lt;&gt;"",IF(Tabela813[[#This Row],[RED]]&lt;&gt;"",(Tabela813[[#This Row],[RED]] &amp; "."),"") &amp; CONCATENATE(Tabela813[[#This Row],[C]],".",Tabela813[[#This Row],[O]],".",Tabela813[[#This Row],[E]],".",Tabela813[[#This Row],[D1]],".",Tabela813[[#This Row],[D2]],".",Tabela813[[#This Row],[D3]],".",Tabela813[[#This Row],[T]],".",Tabela813[[#This Row],[D4]]),"")</f>
        <v>7.2.1.5.00.0.0.00</v>
      </c>
      <c r="L2006" s="27" t="s">
        <v>4012</v>
      </c>
      <c r="M2006" s="21" t="str">
        <f t="shared" si="31"/>
        <v>S</v>
      </c>
      <c r="N2006" s="21">
        <f>IF(VALUE(Tabela813[[#This Row],[RED]]) &gt; 0,1,0) + IF(VALUE(J2006)&gt;0,8,IF(VALUE(I2006)&gt;0,7,IF(VALUE(H2006)&gt;0,6,IF(VALUE(G2006)&gt;0,5,IF(VALUE(F2006)&gt;0,4,IF(VALUE(E2006)&gt;0,3,IF(VALUE(D2006)&gt;0,2,1)))))))</f>
        <v>4</v>
      </c>
      <c r="O2006" s="26" t="s">
        <v>45</v>
      </c>
      <c r="P2006" s="1" t="s">
        <v>122</v>
      </c>
      <c r="Q2006" s="1"/>
      <c r="R2006" s="21"/>
      <c r="S2006" s="7" t="str">
        <f>Tabela813[[#This Row],[NR]]&amp;" - "&amp;Tabela813[[#This Row],[Especificação]]</f>
        <v>7.2.1.5.00.0.0.00 - Contribuições para Regimes Próprios de Previdência e Sistema de Proteção Social - Intra OFSS</v>
      </c>
      <c r="T2006" s="7" t="str">
        <f>Tabela813[[#This Row],[NR]]&amp;" - "&amp;Tabela813[[#This Row],[Especificação]]</f>
        <v>7.2.1.5.00.0.0.00 - Contribuições para Regimes Próprios de Previdência e Sistema de Proteção Social - Intra OFSS</v>
      </c>
      <c r="U2006" s="7" t="str">
        <f>Tabela813[[#This Row],[NR]]&amp; " - "&amp;Tabela813[[#This Row],[Especificação]]</f>
        <v>7.2.1.5.00.0.0.00 - Contribuições para Regimes Próprios de Previdência e Sistema de Proteção Social - Intra OFSS</v>
      </c>
    </row>
    <row r="2007" spans="1:21" ht="30" x14ac:dyDescent="0.25">
      <c r="A2007" s="84"/>
      <c r="B2007" s="73"/>
      <c r="C2007" s="26" t="s">
        <v>1565</v>
      </c>
      <c r="D2007" s="26" t="s">
        <v>1567</v>
      </c>
      <c r="E2007" s="26" t="s">
        <v>1558</v>
      </c>
      <c r="F2007" s="26" t="s">
        <v>1569</v>
      </c>
      <c r="G2007" s="26" t="s">
        <v>1562</v>
      </c>
      <c r="H2007" s="26" t="s">
        <v>1561</v>
      </c>
      <c r="I2007" s="26" t="s">
        <v>1561</v>
      </c>
      <c r="J2007" s="26" t="s">
        <v>1564</v>
      </c>
      <c r="K2007" s="21" t="str">
        <f>IF(Tabela813[[#This Row],[C]]&lt;&gt;"",IF(Tabela813[[#This Row],[RED]]&lt;&gt;"",(Tabela813[[#This Row],[RED]] &amp; "."),"") &amp; CONCATENATE(Tabela813[[#This Row],[C]],".",Tabela813[[#This Row],[O]],".",Tabela813[[#This Row],[E]],".",Tabela813[[#This Row],[D1]],".",Tabela813[[#This Row],[D2]],".",Tabela813[[#This Row],[D3]],".",Tabela813[[#This Row],[T]],".",Tabela813[[#This Row],[D4]]),"")</f>
        <v>7.2.1.5.02.0.0.00</v>
      </c>
      <c r="L2007" s="27" t="s">
        <v>1602</v>
      </c>
      <c r="M2007" s="21" t="str">
        <f t="shared" si="31"/>
        <v>S</v>
      </c>
      <c r="N2007" s="21">
        <f>IF(VALUE(Tabela813[[#This Row],[RED]]) &gt; 0,1,0) + IF(VALUE(J2007)&gt;0,8,IF(VALUE(I2007)&gt;0,7,IF(VALUE(H2007)&gt;0,6,IF(VALUE(G2007)&gt;0,5,IF(VALUE(F2007)&gt;0,4,IF(VALUE(E2007)&gt;0,3,IF(VALUE(D2007)&gt;0,2,1)))))))</f>
        <v>5</v>
      </c>
      <c r="O2007" s="26" t="s">
        <v>51</v>
      </c>
      <c r="P2007" s="1" t="s">
        <v>138</v>
      </c>
      <c r="Q2007" s="1"/>
      <c r="R2007" s="21"/>
      <c r="S2007" s="7" t="str">
        <f>Tabela813[[#This Row],[NR]]&amp;" - "&amp;Tabela813[[#This Row],[Especificação]]</f>
        <v>7.2.1.5.02.0.0.00 - Contribuição Patronal - Servidor Civil - Intra OFSS</v>
      </c>
      <c r="T2007" s="7" t="str">
        <f>Tabela813[[#This Row],[NR]]&amp;" - "&amp;Tabela813[[#This Row],[Especificação]]</f>
        <v>7.2.1.5.02.0.0.00 - Contribuição Patronal - Servidor Civil - Intra OFSS</v>
      </c>
      <c r="U2007" s="7" t="str">
        <f>Tabela813[[#This Row],[NR]]&amp; " - "&amp;Tabela813[[#This Row],[Especificação]]</f>
        <v>7.2.1.5.02.0.0.00 - Contribuição Patronal - Servidor Civil - Intra OFSS</v>
      </c>
    </row>
    <row r="2008" spans="1:21" ht="30" x14ac:dyDescent="0.25">
      <c r="A2008" s="84"/>
      <c r="B2008" s="73"/>
      <c r="C2008" s="26" t="s">
        <v>1565</v>
      </c>
      <c r="D2008" s="26" t="s">
        <v>1567</v>
      </c>
      <c r="E2008" s="26" t="s">
        <v>1558</v>
      </c>
      <c r="F2008" s="26" t="s">
        <v>1569</v>
      </c>
      <c r="G2008" s="26" t="s">
        <v>1562</v>
      </c>
      <c r="H2008" s="26" t="s">
        <v>1558</v>
      </c>
      <c r="I2008" s="26" t="s">
        <v>1561</v>
      </c>
      <c r="J2008" s="26" t="s">
        <v>1564</v>
      </c>
      <c r="K2008" s="21" t="str">
        <f>IF(Tabela813[[#This Row],[C]]&lt;&gt;"",IF(Tabela813[[#This Row],[RED]]&lt;&gt;"",(Tabela813[[#This Row],[RED]] &amp; "."),"") &amp; CONCATENATE(Tabela813[[#This Row],[C]],".",Tabela813[[#This Row],[O]],".",Tabela813[[#This Row],[E]],".",Tabela813[[#This Row],[D1]],".",Tabela813[[#This Row],[D2]],".",Tabela813[[#This Row],[D3]],".",Tabela813[[#This Row],[T]],".",Tabela813[[#This Row],[D4]]),"")</f>
        <v>7.2.1.5.02.1.0.00</v>
      </c>
      <c r="L2008" s="27" t="s">
        <v>1603</v>
      </c>
      <c r="M2008" s="21" t="str">
        <f t="shared" si="31"/>
        <v>S</v>
      </c>
      <c r="N2008" s="21">
        <f>IF(VALUE(Tabela813[[#This Row],[RED]]) &gt; 0,1,0) + IF(VALUE(J2008)&gt;0,8,IF(VALUE(I2008)&gt;0,7,IF(VALUE(H2008)&gt;0,6,IF(VALUE(G2008)&gt;0,5,IF(VALUE(F2008)&gt;0,4,IF(VALUE(E2008)&gt;0,3,IF(VALUE(D2008)&gt;0,2,1)))))))</f>
        <v>6</v>
      </c>
      <c r="O2008" s="26" t="s">
        <v>51</v>
      </c>
      <c r="P2008" s="1" t="s">
        <v>140</v>
      </c>
      <c r="Q2008" s="1"/>
      <c r="R2008" s="21"/>
      <c r="S2008" s="7" t="str">
        <f>Tabela813[[#This Row],[NR]]&amp;" - "&amp;Tabela813[[#This Row],[Especificação]]</f>
        <v>7.2.1.5.02.1.0.00 - Contribuição Patronal - Servidor Civil Ativo - Intra OFSS</v>
      </c>
      <c r="T2008" s="7" t="str">
        <f>Tabela813[[#This Row],[NR]]&amp;" - "&amp;Tabela813[[#This Row],[Especificação]]</f>
        <v>7.2.1.5.02.1.0.00 - Contribuição Patronal - Servidor Civil Ativo - Intra OFSS</v>
      </c>
      <c r="U2008" s="7" t="str">
        <f>Tabela813[[#This Row],[NR]]&amp; " - "&amp;Tabela813[[#This Row],[Especificação]]</f>
        <v>7.2.1.5.02.1.0.00 - Contribuição Patronal - Servidor Civil Ativo - Intra OFSS</v>
      </c>
    </row>
    <row r="2009" spans="1:21" ht="30" x14ac:dyDescent="0.25">
      <c r="A2009" s="84"/>
      <c r="B2009" s="73"/>
      <c r="C2009" s="26" t="s">
        <v>1565</v>
      </c>
      <c r="D2009" s="26" t="s">
        <v>1567</v>
      </c>
      <c r="E2009" s="26" t="s">
        <v>1558</v>
      </c>
      <c r="F2009" s="26" t="s">
        <v>1569</v>
      </c>
      <c r="G2009" s="26" t="s">
        <v>1562</v>
      </c>
      <c r="H2009" s="26" t="s">
        <v>1558</v>
      </c>
      <c r="I2009" s="26" t="s">
        <v>1558</v>
      </c>
      <c r="J2009" s="26" t="s">
        <v>1564</v>
      </c>
      <c r="K2009" s="21" t="str">
        <f>IF(Tabela813[[#This Row],[C]]&lt;&gt;"",IF(Tabela813[[#This Row],[RED]]&lt;&gt;"",(Tabela813[[#This Row],[RED]] &amp; "."),"") &amp; CONCATENATE(Tabela813[[#This Row],[C]],".",Tabela813[[#This Row],[O]],".",Tabela813[[#This Row],[E]],".",Tabela813[[#This Row],[D1]],".",Tabela813[[#This Row],[D2]],".",Tabela813[[#This Row],[D3]],".",Tabela813[[#This Row],[T]],".",Tabela813[[#This Row],[D4]]),"")</f>
        <v>7.2.1.5.02.1.1.00</v>
      </c>
      <c r="L2009" s="27" t="s">
        <v>1604</v>
      </c>
      <c r="M2009" s="21" t="str">
        <f t="shared" si="31"/>
        <v>A</v>
      </c>
      <c r="N2009" s="21">
        <f>IF(VALUE(Tabela813[[#This Row],[RED]]) &gt; 0,1,0) + IF(VALUE(J2009)&gt;0,8,IF(VALUE(I2009)&gt;0,7,IF(VALUE(H2009)&gt;0,6,IF(VALUE(G2009)&gt;0,5,IF(VALUE(F2009)&gt;0,4,IF(VALUE(E2009)&gt;0,3,IF(VALUE(D2009)&gt;0,2,1)))))))</f>
        <v>7</v>
      </c>
      <c r="O2009" s="26" t="s">
        <v>51</v>
      </c>
      <c r="P2009" s="1" t="s">
        <v>140</v>
      </c>
      <c r="Q2009" s="1"/>
      <c r="R2009" s="21"/>
      <c r="S2009" s="7" t="str">
        <f>Tabela813[[#This Row],[NR]]&amp;" - "&amp;Tabela813[[#This Row],[Especificação]]</f>
        <v>7.2.1.5.02.1.1.00 - Contribuição Patronal - Servidor Civil Ativo - Principal - Intra OFSS</v>
      </c>
      <c r="T2009" s="7" t="str">
        <f>Tabela813[[#This Row],[NR]]&amp;" - "&amp;Tabela813[[#This Row],[Especificação]]</f>
        <v>7.2.1.5.02.1.1.00 - Contribuição Patronal - Servidor Civil Ativo - Principal - Intra OFSS</v>
      </c>
      <c r="U2009" s="7" t="str">
        <f>Tabela813[[#This Row],[NR]]&amp; " - "&amp;Tabela813[[#This Row],[Especificação]]</f>
        <v>7.2.1.5.02.1.1.00 - Contribuição Patronal - Servidor Civil Ativo - Principal - Intra OFSS</v>
      </c>
    </row>
    <row r="2010" spans="1:21" ht="30" x14ac:dyDescent="0.25">
      <c r="A2010" s="84"/>
      <c r="B2010" s="73"/>
      <c r="C2010" s="26" t="s">
        <v>1565</v>
      </c>
      <c r="D2010" s="26" t="s">
        <v>1567</v>
      </c>
      <c r="E2010" s="26" t="s">
        <v>1558</v>
      </c>
      <c r="F2010" s="26" t="s">
        <v>1569</v>
      </c>
      <c r="G2010" s="26" t="s">
        <v>1562</v>
      </c>
      <c r="H2010" s="26" t="s">
        <v>1558</v>
      </c>
      <c r="I2010" s="26" t="s">
        <v>1567</v>
      </c>
      <c r="J2010" s="26" t="s">
        <v>1564</v>
      </c>
      <c r="K2010" s="21" t="str">
        <f>IF(Tabela813[[#This Row],[C]]&lt;&gt;"",IF(Tabela813[[#This Row],[RED]]&lt;&gt;"",(Tabela813[[#This Row],[RED]] &amp; "."),"") &amp; CONCATENATE(Tabela813[[#This Row],[C]],".",Tabela813[[#This Row],[O]],".",Tabela813[[#This Row],[E]],".",Tabela813[[#This Row],[D1]],".",Tabela813[[#This Row],[D2]],".",Tabela813[[#This Row],[D3]],".",Tabela813[[#This Row],[T]],".",Tabela813[[#This Row],[D4]]),"")</f>
        <v>7.2.1.5.02.1.2.00</v>
      </c>
      <c r="L2010" s="27" t="s">
        <v>1605</v>
      </c>
      <c r="M2010" s="21" t="str">
        <f t="shared" si="31"/>
        <v>A</v>
      </c>
      <c r="N2010" s="21">
        <f>IF(VALUE(Tabela813[[#This Row],[RED]]) &gt; 0,1,0) + IF(VALUE(J2010)&gt;0,8,IF(VALUE(I2010)&gt;0,7,IF(VALUE(H2010)&gt;0,6,IF(VALUE(G2010)&gt;0,5,IF(VALUE(F2010)&gt;0,4,IF(VALUE(E2010)&gt;0,3,IF(VALUE(D2010)&gt;0,2,1)))))))</f>
        <v>7</v>
      </c>
      <c r="O2010" s="26" t="s">
        <v>51</v>
      </c>
      <c r="P2010" s="1" t="s">
        <v>140</v>
      </c>
      <c r="Q2010" s="1"/>
      <c r="R2010" s="21"/>
      <c r="S2010" s="7" t="str">
        <f>Tabela813[[#This Row],[NR]]&amp;" - "&amp;Tabela813[[#This Row],[Especificação]]</f>
        <v>7.2.1.5.02.1.2.00 - Contribuição Patronal - Servidor Civil Ativo - Multas e Juros de Mora - Intra OFSS</v>
      </c>
      <c r="T2010" s="7" t="str">
        <f>Tabela813[[#This Row],[NR]]&amp;" - "&amp;Tabela813[[#This Row],[Especificação]]</f>
        <v>7.2.1.5.02.1.2.00 - Contribuição Patronal - Servidor Civil Ativo - Multas e Juros de Mora - Intra OFSS</v>
      </c>
      <c r="U2010" s="7" t="str">
        <f>Tabela813[[#This Row],[NR]]&amp; " - "&amp;Tabela813[[#This Row],[Especificação]]</f>
        <v>7.2.1.5.02.1.2.00 - Contribuição Patronal - Servidor Civil Ativo - Multas e Juros de Mora - Intra OFSS</v>
      </c>
    </row>
    <row r="2011" spans="1:21" ht="30" x14ac:dyDescent="0.25">
      <c r="A2011" s="84"/>
      <c r="B2011" s="73"/>
      <c r="C2011" s="26" t="s">
        <v>1565</v>
      </c>
      <c r="D2011" s="26" t="s">
        <v>1567</v>
      </c>
      <c r="E2011" s="26" t="s">
        <v>1558</v>
      </c>
      <c r="F2011" s="26" t="s">
        <v>1569</v>
      </c>
      <c r="G2011" s="26" t="s">
        <v>1562</v>
      </c>
      <c r="H2011" s="26" t="s">
        <v>1558</v>
      </c>
      <c r="I2011" s="26" t="s">
        <v>1559</v>
      </c>
      <c r="J2011" s="26" t="s">
        <v>1564</v>
      </c>
      <c r="K2011" s="21" t="str">
        <f>IF(Tabela813[[#This Row],[C]]&lt;&gt;"",IF(Tabela813[[#This Row],[RED]]&lt;&gt;"",(Tabela813[[#This Row],[RED]] &amp; "."),"") &amp; CONCATENATE(Tabela813[[#This Row],[C]],".",Tabela813[[#This Row],[O]],".",Tabela813[[#This Row],[E]],".",Tabela813[[#This Row],[D1]],".",Tabela813[[#This Row],[D2]],".",Tabela813[[#This Row],[D3]],".",Tabela813[[#This Row],[T]],".",Tabela813[[#This Row],[D4]]),"")</f>
        <v>7.2.1.5.02.1.3.00</v>
      </c>
      <c r="L2011" s="27" t="s">
        <v>1606</v>
      </c>
      <c r="M2011" s="21" t="str">
        <f t="shared" si="31"/>
        <v>A</v>
      </c>
      <c r="N2011" s="21">
        <f>IF(VALUE(Tabela813[[#This Row],[RED]]) &gt; 0,1,0) + IF(VALUE(J2011)&gt;0,8,IF(VALUE(I2011)&gt;0,7,IF(VALUE(H2011)&gt;0,6,IF(VALUE(G2011)&gt;0,5,IF(VALUE(F2011)&gt;0,4,IF(VALUE(E2011)&gt;0,3,IF(VALUE(D2011)&gt;0,2,1)))))))</f>
        <v>7</v>
      </c>
      <c r="O2011" s="26" t="s">
        <v>51</v>
      </c>
      <c r="P2011" s="1" t="s">
        <v>140</v>
      </c>
      <c r="Q2011" s="1"/>
      <c r="R2011" s="21"/>
      <c r="S2011" s="7" t="str">
        <f>Tabela813[[#This Row],[NR]]&amp;" - "&amp;Tabela813[[#This Row],[Especificação]]</f>
        <v>7.2.1.5.02.1.3.00 - Contribuição Patronal - Servidor Civil Ativo - Dívida Ativa - Intra OFSS</v>
      </c>
      <c r="T2011" s="7" t="str">
        <f>Tabela813[[#This Row],[NR]]&amp;" - "&amp;Tabela813[[#This Row],[Especificação]]</f>
        <v>7.2.1.5.02.1.3.00 - Contribuição Patronal - Servidor Civil Ativo - Dívida Ativa - Intra OFSS</v>
      </c>
      <c r="U2011" s="7" t="str">
        <f>Tabela813[[#This Row],[NR]]&amp; " - "&amp;Tabela813[[#This Row],[Especificação]]</f>
        <v>7.2.1.5.02.1.3.00 - Contribuição Patronal - Servidor Civil Ativo - Dívida Ativa - Intra OFSS</v>
      </c>
    </row>
    <row r="2012" spans="1:21" ht="30" x14ac:dyDescent="0.25">
      <c r="A2012" s="84"/>
      <c r="B2012" s="73"/>
      <c r="C2012" s="26" t="s">
        <v>1565</v>
      </c>
      <c r="D2012" s="26" t="s">
        <v>1567</v>
      </c>
      <c r="E2012" s="26" t="s">
        <v>1558</v>
      </c>
      <c r="F2012" s="26" t="s">
        <v>1569</v>
      </c>
      <c r="G2012" s="26" t="s">
        <v>1562</v>
      </c>
      <c r="H2012" s="26" t="s">
        <v>1558</v>
      </c>
      <c r="I2012" s="26" t="s">
        <v>1568</v>
      </c>
      <c r="J2012" s="26" t="s">
        <v>1564</v>
      </c>
      <c r="K2012" s="21" t="str">
        <f>IF(Tabela813[[#This Row],[C]]&lt;&gt;"",IF(Tabela813[[#This Row],[RED]]&lt;&gt;"",(Tabela813[[#This Row],[RED]] &amp; "."),"") &amp; CONCATENATE(Tabela813[[#This Row],[C]],".",Tabela813[[#This Row],[O]],".",Tabela813[[#This Row],[E]],".",Tabela813[[#This Row],[D1]],".",Tabela813[[#This Row],[D2]],".",Tabela813[[#This Row],[D3]],".",Tabela813[[#This Row],[T]],".",Tabela813[[#This Row],[D4]]),"")</f>
        <v>7.2.1.5.02.1.4.00</v>
      </c>
      <c r="L2012" s="27" t="s">
        <v>1607</v>
      </c>
      <c r="M2012" s="21" t="str">
        <f t="shared" si="31"/>
        <v>A</v>
      </c>
      <c r="N2012" s="21">
        <f>IF(VALUE(Tabela813[[#This Row],[RED]]) &gt; 0,1,0) + IF(VALUE(J2012)&gt;0,8,IF(VALUE(I2012)&gt;0,7,IF(VALUE(H2012)&gt;0,6,IF(VALUE(G2012)&gt;0,5,IF(VALUE(F2012)&gt;0,4,IF(VALUE(E2012)&gt;0,3,IF(VALUE(D2012)&gt;0,2,1)))))))</f>
        <v>7</v>
      </c>
      <c r="O2012" s="26" t="s">
        <v>51</v>
      </c>
      <c r="P2012" s="1" t="s">
        <v>140</v>
      </c>
      <c r="Q2012" s="1"/>
      <c r="R2012" s="21"/>
      <c r="S2012" s="7" t="str">
        <f>Tabela813[[#This Row],[NR]]&amp;" - "&amp;Tabela813[[#This Row],[Especificação]]</f>
        <v>7.2.1.5.02.1.4.00 - Contribuição Patronal - Servidor Civil Ativo - Dívida Ativa - Multas e Juros de Mora da Dívida Ativa - Intra OFSS</v>
      </c>
      <c r="T2012" s="7" t="str">
        <f>Tabela813[[#This Row],[NR]]&amp;" - "&amp;Tabela813[[#This Row],[Especificação]]</f>
        <v>7.2.1.5.02.1.4.00 - Contribuição Patronal - Servidor Civil Ativo - Dívida Ativa - Multas e Juros de Mora da Dívida Ativa - Intra OFSS</v>
      </c>
      <c r="U2012" s="7" t="str">
        <f>Tabela813[[#This Row],[NR]]&amp; " - "&amp;Tabela813[[#This Row],[Especificação]]</f>
        <v>7.2.1.5.02.1.4.00 - Contribuição Patronal - Servidor Civil Ativo - Dívida Ativa - Multas e Juros de Mora da Dívida Ativa - Intra OFSS</v>
      </c>
    </row>
    <row r="2013" spans="1:21" ht="30" x14ac:dyDescent="0.25">
      <c r="A2013" s="84"/>
      <c r="B2013" s="73"/>
      <c r="C2013" s="26" t="s">
        <v>1565</v>
      </c>
      <c r="D2013" s="26" t="s">
        <v>1567</v>
      </c>
      <c r="E2013" s="26" t="s">
        <v>1558</v>
      </c>
      <c r="F2013" s="26" t="s">
        <v>1569</v>
      </c>
      <c r="G2013" s="26" t="s">
        <v>1562</v>
      </c>
      <c r="H2013" s="26" t="s">
        <v>1558</v>
      </c>
      <c r="I2013" s="26" t="s">
        <v>1569</v>
      </c>
      <c r="J2013" s="26" t="s">
        <v>1564</v>
      </c>
      <c r="K2013" s="21" t="str">
        <f>IF(Tabela813[[#This Row],[C]]&lt;&gt;"",IF(Tabela813[[#This Row],[RED]]&lt;&gt;"",(Tabela813[[#This Row],[RED]] &amp; "."),"") &amp; CONCATENATE(Tabela813[[#This Row],[C]],".",Tabela813[[#This Row],[O]],".",Tabela813[[#This Row],[E]],".",Tabela813[[#This Row],[D1]],".",Tabela813[[#This Row],[D2]],".",Tabela813[[#This Row],[D3]],".",Tabela813[[#This Row],[T]],".",Tabela813[[#This Row],[D4]]),"")</f>
        <v>7.2.1.5.02.1.5.00</v>
      </c>
      <c r="L2013" s="27" t="s">
        <v>1608</v>
      </c>
      <c r="M2013" s="21" t="str">
        <f t="shared" si="31"/>
        <v>A</v>
      </c>
      <c r="N2013" s="21">
        <f>IF(VALUE(Tabela813[[#This Row],[RED]]) &gt; 0,1,0) + IF(VALUE(J2013)&gt;0,8,IF(VALUE(I2013)&gt;0,7,IF(VALUE(H2013)&gt;0,6,IF(VALUE(G2013)&gt;0,5,IF(VALUE(F2013)&gt;0,4,IF(VALUE(E2013)&gt;0,3,IF(VALUE(D2013)&gt;0,2,1)))))))</f>
        <v>7</v>
      </c>
      <c r="O2013" s="26" t="s">
        <v>51</v>
      </c>
      <c r="P2013" s="1" t="s">
        <v>140</v>
      </c>
      <c r="Q2013" s="1"/>
      <c r="R2013" s="21"/>
      <c r="S2013" s="7" t="str">
        <f>Tabela813[[#This Row],[NR]]&amp;" - "&amp;Tabela813[[#This Row],[Especificação]]</f>
        <v>7.2.1.5.02.1.5.00 - Contribuição Patronal - Servidor Civil Ativo - Multas - Intra OFSS</v>
      </c>
      <c r="T2013" s="7" t="str">
        <f>Tabela813[[#This Row],[NR]]&amp;" - "&amp;Tabela813[[#This Row],[Especificação]]</f>
        <v>7.2.1.5.02.1.5.00 - Contribuição Patronal - Servidor Civil Ativo - Multas - Intra OFSS</v>
      </c>
      <c r="U2013" s="7" t="str">
        <f>Tabela813[[#This Row],[NR]]&amp; " - "&amp;Tabela813[[#This Row],[Especificação]]</f>
        <v>7.2.1.5.02.1.5.00 - Contribuição Patronal - Servidor Civil Ativo - Multas - Intra OFSS</v>
      </c>
    </row>
    <row r="2014" spans="1:21" ht="30" x14ac:dyDescent="0.25">
      <c r="A2014" s="84"/>
      <c r="B2014" s="73"/>
      <c r="C2014" s="26" t="s">
        <v>1565</v>
      </c>
      <c r="D2014" s="26" t="s">
        <v>1567</v>
      </c>
      <c r="E2014" s="26" t="s">
        <v>1558</v>
      </c>
      <c r="F2014" s="26" t="s">
        <v>1569</v>
      </c>
      <c r="G2014" s="26" t="s">
        <v>1562</v>
      </c>
      <c r="H2014" s="26" t="s">
        <v>1558</v>
      </c>
      <c r="I2014" s="26" t="s">
        <v>1563</v>
      </c>
      <c r="J2014" s="26" t="s">
        <v>1564</v>
      </c>
      <c r="K2014" s="21" t="str">
        <f>IF(Tabela813[[#This Row],[C]]&lt;&gt;"",IF(Tabela813[[#This Row],[RED]]&lt;&gt;"",(Tabela813[[#This Row],[RED]] &amp; "."),"") &amp; CONCATENATE(Tabela813[[#This Row],[C]],".",Tabela813[[#This Row],[O]],".",Tabela813[[#This Row],[E]],".",Tabela813[[#This Row],[D1]],".",Tabela813[[#This Row],[D2]],".",Tabela813[[#This Row],[D3]],".",Tabela813[[#This Row],[T]],".",Tabela813[[#This Row],[D4]]),"")</f>
        <v>7.2.1.5.02.1.6.00</v>
      </c>
      <c r="L2014" s="27" t="s">
        <v>1609</v>
      </c>
      <c r="M2014" s="21" t="str">
        <f t="shared" si="31"/>
        <v>A</v>
      </c>
      <c r="N2014" s="21">
        <f>IF(VALUE(Tabela813[[#This Row],[RED]]) &gt; 0,1,0) + IF(VALUE(J2014)&gt;0,8,IF(VALUE(I2014)&gt;0,7,IF(VALUE(H2014)&gt;0,6,IF(VALUE(G2014)&gt;0,5,IF(VALUE(F2014)&gt;0,4,IF(VALUE(E2014)&gt;0,3,IF(VALUE(D2014)&gt;0,2,1)))))))</f>
        <v>7</v>
      </c>
      <c r="O2014" s="26" t="s">
        <v>51</v>
      </c>
      <c r="P2014" s="1" t="s">
        <v>140</v>
      </c>
      <c r="Q2014" s="1"/>
      <c r="R2014" s="21"/>
      <c r="S2014" s="7" t="str">
        <f>Tabela813[[#This Row],[NR]]&amp;" - "&amp;Tabela813[[#This Row],[Especificação]]</f>
        <v>7.2.1.5.02.1.6.00 - Contribuição Patronal - Servidor Civil Ativo - Juros de Mora - Intra OFSS</v>
      </c>
      <c r="T2014" s="7" t="str">
        <f>Tabela813[[#This Row],[NR]]&amp;" - "&amp;Tabela813[[#This Row],[Especificação]]</f>
        <v>7.2.1.5.02.1.6.00 - Contribuição Patronal - Servidor Civil Ativo - Juros de Mora - Intra OFSS</v>
      </c>
      <c r="U2014" s="7" t="str">
        <f>Tabela813[[#This Row],[NR]]&amp; " - "&amp;Tabela813[[#This Row],[Especificação]]</f>
        <v>7.2.1.5.02.1.6.00 - Contribuição Patronal - Servidor Civil Ativo - Juros de Mora - Intra OFSS</v>
      </c>
    </row>
    <row r="2015" spans="1:21" ht="30" x14ac:dyDescent="0.25">
      <c r="A2015" s="84"/>
      <c r="B2015" s="73"/>
      <c r="C2015" s="26" t="s">
        <v>1565</v>
      </c>
      <c r="D2015" s="26" t="s">
        <v>1567</v>
      </c>
      <c r="E2015" s="26" t="s">
        <v>1558</v>
      </c>
      <c r="F2015" s="26" t="s">
        <v>1569</v>
      </c>
      <c r="G2015" s="26" t="s">
        <v>1562</v>
      </c>
      <c r="H2015" s="26" t="s">
        <v>1558</v>
      </c>
      <c r="I2015" s="26" t="s">
        <v>1565</v>
      </c>
      <c r="J2015" s="26" t="s">
        <v>1564</v>
      </c>
      <c r="K2015" s="21" t="str">
        <f>IF(Tabela813[[#This Row],[C]]&lt;&gt;"",IF(Tabela813[[#This Row],[RED]]&lt;&gt;"",(Tabela813[[#This Row],[RED]] &amp; "."),"") &amp; CONCATENATE(Tabela813[[#This Row],[C]],".",Tabela813[[#This Row],[O]],".",Tabela813[[#This Row],[E]],".",Tabela813[[#This Row],[D1]],".",Tabela813[[#This Row],[D2]],".",Tabela813[[#This Row],[D3]],".",Tabela813[[#This Row],[T]],".",Tabela813[[#This Row],[D4]]),"")</f>
        <v>7.2.1.5.02.1.7.00</v>
      </c>
      <c r="L2015" s="27" t="s">
        <v>1610</v>
      </c>
      <c r="M2015" s="21" t="str">
        <f t="shared" si="31"/>
        <v>A</v>
      </c>
      <c r="N2015" s="21">
        <f>IF(VALUE(Tabela813[[#This Row],[RED]]) &gt; 0,1,0) + IF(VALUE(J2015)&gt;0,8,IF(VALUE(I2015)&gt;0,7,IF(VALUE(H2015)&gt;0,6,IF(VALUE(G2015)&gt;0,5,IF(VALUE(F2015)&gt;0,4,IF(VALUE(E2015)&gt;0,3,IF(VALUE(D2015)&gt;0,2,1)))))))</f>
        <v>7</v>
      </c>
      <c r="O2015" s="26" t="s">
        <v>51</v>
      </c>
      <c r="P2015" s="1" t="s">
        <v>140</v>
      </c>
      <c r="Q2015" s="1"/>
      <c r="R2015" s="21"/>
      <c r="S2015" s="7" t="str">
        <f>Tabela813[[#This Row],[NR]]&amp;" - "&amp;Tabela813[[#This Row],[Especificação]]</f>
        <v>7.2.1.5.02.1.7.00 - Contribuição Patronal - Servidor Civil Ativo - Dívida Ativa - Multas da Dívida Ativa - Intra OFSS</v>
      </c>
      <c r="T2015" s="7" t="str">
        <f>Tabela813[[#This Row],[NR]]&amp;" - "&amp;Tabela813[[#This Row],[Especificação]]</f>
        <v>7.2.1.5.02.1.7.00 - Contribuição Patronal - Servidor Civil Ativo - Dívida Ativa - Multas da Dívida Ativa - Intra OFSS</v>
      </c>
      <c r="U2015" s="7" t="str">
        <f>Tabela813[[#This Row],[NR]]&amp; " - "&amp;Tabela813[[#This Row],[Especificação]]</f>
        <v>7.2.1.5.02.1.7.00 - Contribuição Patronal - Servidor Civil Ativo - Dívida Ativa - Multas da Dívida Ativa - Intra OFSS</v>
      </c>
    </row>
    <row r="2016" spans="1:21" ht="30" x14ac:dyDescent="0.25">
      <c r="A2016" s="84"/>
      <c r="B2016" s="73"/>
      <c r="C2016" s="26" t="s">
        <v>1565</v>
      </c>
      <c r="D2016" s="26" t="s">
        <v>1567</v>
      </c>
      <c r="E2016" s="26" t="s">
        <v>1558</v>
      </c>
      <c r="F2016" s="26" t="s">
        <v>1569</v>
      </c>
      <c r="G2016" s="26" t="s">
        <v>1562</v>
      </c>
      <c r="H2016" s="26" t="s">
        <v>1558</v>
      </c>
      <c r="I2016" s="26" t="s">
        <v>1566</v>
      </c>
      <c r="J2016" s="26" t="s">
        <v>1564</v>
      </c>
      <c r="K2016" s="21" t="str">
        <f>IF(Tabela813[[#This Row],[C]]&lt;&gt;"",IF(Tabela813[[#This Row],[RED]]&lt;&gt;"",(Tabela813[[#This Row],[RED]] &amp; "."),"") &amp; CONCATENATE(Tabela813[[#This Row],[C]],".",Tabela813[[#This Row],[O]],".",Tabela813[[#This Row],[E]],".",Tabela813[[#This Row],[D1]],".",Tabela813[[#This Row],[D2]],".",Tabela813[[#This Row],[D3]],".",Tabela813[[#This Row],[T]],".",Tabela813[[#This Row],[D4]]),"")</f>
        <v>7.2.1.5.02.1.8.00</v>
      </c>
      <c r="L2016" s="27" t="s">
        <v>1611</v>
      </c>
      <c r="M2016" s="21" t="str">
        <f t="shared" si="31"/>
        <v>A</v>
      </c>
      <c r="N2016" s="21">
        <f>IF(VALUE(Tabela813[[#This Row],[RED]]) &gt; 0,1,0) + IF(VALUE(J2016)&gt;0,8,IF(VALUE(I2016)&gt;0,7,IF(VALUE(H2016)&gt;0,6,IF(VALUE(G2016)&gt;0,5,IF(VALUE(F2016)&gt;0,4,IF(VALUE(E2016)&gt;0,3,IF(VALUE(D2016)&gt;0,2,1)))))))</f>
        <v>7</v>
      </c>
      <c r="O2016" s="26" t="s">
        <v>51</v>
      </c>
      <c r="P2016" s="1" t="s">
        <v>140</v>
      </c>
      <c r="Q2016" s="1"/>
      <c r="R2016" s="21"/>
      <c r="S2016" s="7" t="str">
        <f>Tabela813[[#This Row],[NR]]&amp;" - "&amp;Tabela813[[#This Row],[Especificação]]</f>
        <v>7.2.1.5.02.1.8.00 - Contribuição Patronal - Servidor Civil Ativo - Juros de Mora da Dívida Ativa - Intra OFSS</v>
      </c>
      <c r="T2016" s="7" t="str">
        <f>Tabela813[[#This Row],[NR]]&amp;" - "&amp;Tabela813[[#This Row],[Especificação]]</f>
        <v>7.2.1.5.02.1.8.00 - Contribuição Patronal - Servidor Civil Ativo - Juros de Mora da Dívida Ativa - Intra OFSS</v>
      </c>
      <c r="U2016" s="7" t="str">
        <f>Tabela813[[#This Row],[NR]]&amp; " - "&amp;Tabela813[[#This Row],[Especificação]]</f>
        <v>7.2.1.5.02.1.8.00 - Contribuição Patronal - Servidor Civil Ativo - Juros de Mora da Dívida Ativa - Intra OFSS</v>
      </c>
    </row>
    <row r="2017" spans="1:21" ht="45" x14ac:dyDescent="0.25">
      <c r="A2017" s="84"/>
      <c r="B2017" s="73"/>
      <c r="C2017" s="26" t="s">
        <v>1565</v>
      </c>
      <c r="D2017" s="26" t="s">
        <v>1567</v>
      </c>
      <c r="E2017" s="26" t="s">
        <v>1558</v>
      </c>
      <c r="F2017" s="26" t="s">
        <v>1569</v>
      </c>
      <c r="G2017" s="26" t="s">
        <v>1562</v>
      </c>
      <c r="H2017" s="26" t="s">
        <v>1567</v>
      </c>
      <c r="I2017" s="26" t="s">
        <v>1561</v>
      </c>
      <c r="J2017" s="26" t="s">
        <v>1564</v>
      </c>
      <c r="K2017" s="21" t="str">
        <f>IF(Tabela813[[#This Row],[C]]&lt;&gt;"",IF(Tabela813[[#This Row],[RED]]&lt;&gt;"",(Tabela813[[#This Row],[RED]] &amp; "."),"") &amp; CONCATENATE(Tabela813[[#This Row],[C]],".",Tabela813[[#This Row],[O]],".",Tabela813[[#This Row],[E]],".",Tabela813[[#This Row],[D1]],".",Tabela813[[#This Row],[D2]],".",Tabela813[[#This Row],[D3]],".",Tabela813[[#This Row],[T]],".",Tabela813[[#This Row],[D4]]),"")</f>
        <v>7.2.1.5.02.2.0.00</v>
      </c>
      <c r="L2017" s="27" t="s">
        <v>2504</v>
      </c>
      <c r="M2017" s="21" t="str">
        <f t="shared" si="31"/>
        <v>S</v>
      </c>
      <c r="N2017" s="21">
        <f>IF(VALUE(Tabela813[[#This Row],[RED]]) &gt; 0,1,0) + IF(VALUE(J2017)&gt;0,8,IF(VALUE(I2017)&gt;0,7,IF(VALUE(H2017)&gt;0,6,IF(VALUE(G2017)&gt;0,5,IF(VALUE(F2017)&gt;0,4,IF(VALUE(E2017)&gt;0,3,IF(VALUE(D2017)&gt;0,2,1)))))))</f>
        <v>6</v>
      </c>
      <c r="O2017" s="26" t="s">
        <v>51</v>
      </c>
      <c r="P2017" s="1" t="s">
        <v>142</v>
      </c>
      <c r="Q2017" s="1"/>
      <c r="R2017" s="21"/>
      <c r="S2017" s="7" t="str">
        <f>Tabela813[[#This Row],[NR]]&amp;" - "&amp;Tabela813[[#This Row],[Especificação]]</f>
        <v>7.2.1.5.02.2.0.00 - Contribuição Patronal Oriunda de Sentenças Judiciais - Patronal - Servidor Civil Ativo - Intra OFSS</v>
      </c>
      <c r="T2017" s="7" t="str">
        <f>Tabela813[[#This Row],[NR]]&amp;" - "&amp;Tabela813[[#This Row],[Especificação]]</f>
        <v>7.2.1.5.02.2.0.00 - Contribuição Patronal Oriunda de Sentenças Judiciais - Patronal - Servidor Civil Ativo - Intra OFSS</v>
      </c>
      <c r="U2017" s="7" t="str">
        <f>Tabela813[[#This Row],[NR]]&amp; " - "&amp;Tabela813[[#This Row],[Especificação]]</f>
        <v>7.2.1.5.02.2.0.00 - Contribuição Patronal Oriunda de Sentenças Judiciais - Patronal - Servidor Civil Ativo - Intra OFSS</v>
      </c>
    </row>
    <row r="2018" spans="1:21" ht="45" x14ac:dyDescent="0.25">
      <c r="A2018" s="84"/>
      <c r="B2018" s="73"/>
      <c r="C2018" s="26" t="s">
        <v>1565</v>
      </c>
      <c r="D2018" s="26" t="s">
        <v>1567</v>
      </c>
      <c r="E2018" s="26" t="s">
        <v>1558</v>
      </c>
      <c r="F2018" s="26" t="s">
        <v>1569</v>
      </c>
      <c r="G2018" s="26" t="s">
        <v>1562</v>
      </c>
      <c r="H2018" s="26" t="s">
        <v>1567</v>
      </c>
      <c r="I2018" s="26" t="s">
        <v>1558</v>
      </c>
      <c r="J2018" s="26" t="s">
        <v>1564</v>
      </c>
      <c r="K2018" s="21" t="str">
        <f>IF(Tabela813[[#This Row],[C]]&lt;&gt;"",IF(Tabela813[[#This Row],[RED]]&lt;&gt;"",(Tabela813[[#This Row],[RED]] &amp; "."),"") &amp; CONCATENATE(Tabela813[[#This Row],[C]],".",Tabela813[[#This Row],[O]],".",Tabela813[[#This Row],[E]],".",Tabela813[[#This Row],[D1]],".",Tabela813[[#This Row],[D2]],".",Tabela813[[#This Row],[D3]],".",Tabela813[[#This Row],[T]],".",Tabela813[[#This Row],[D4]]),"")</f>
        <v>7.2.1.5.02.2.1.00</v>
      </c>
      <c r="L2018" s="27" t="s">
        <v>2505</v>
      </c>
      <c r="M2018" s="21" t="str">
        <f t="shared" si="31"/>
        <v>A</v>
      </c>
      <c r="N2018" s="21">
        <f>IF(VALUE(Tabela813[[#This Row],[RED]]) &gt; 0,1,0) + IF(VALUE(J2018)&gt;0,8,IF(VALUE(I2018)&gt;0,7,IF(VALUE(H2018)&gt;0,6,IF(VALUE(G2018)&gt;0,5,IF(VALUE(F2018)&gt;0,4,IF(VALUE(E2018)&gt;0,3,IF(VALUE(D2018)&gt;0,2,1)))))))</f>
        <v>7</v>
      </c>
      <c r="O2018" s="26" t="s">
        <v>51</v>
      </c>
      <c r="P2018" s="1" t="s">
        <v>142</v>
      </c>
      <c r="Q2018" s="1"/>
      <c r="R2018" s="21"/>
      <c r="S2018" s="7" t="str">
        <f>Tabela813[[#This Row],[NR]]&amp;" - "&amp;Tabela813[[#This Row],[Especificação]]</f>
        <v>7.2.1.5.02.2.1.00 - Contribuição Patronal Oriunda de Sentenças Judiciais - Patronal - Servidor Civil Ativo - Principal - Intra OFSS</v>
      </c>
      <c r="T2018" s="7" t="str">
        <f>Tabela813[[#This Row],[NR]]&amp;" - "&amp;Tabela813[[#This Row],[Especificação]]</f>
        <v>7.2.1.5.02.2.1.00 - Contribuição Patronal Oriunda de Sentenças Judiciais - Patronal - Servidor Civil Ativo - Principal - Intra OFSS</v>
      </c>
      <c r="U2018" s="7" t="str">
        <f>Tabela813[[#This Row],[NR]]&amp; " - "&amp;Tabela813[[#This Row],[Especificação]]</f>
        <v>7.2.1.5.02.2.1.00 - Contribuição Patronal Oriunda de Sentenças Judiciais - Patronal - Servidor Civil Ativo - Principal - Intra OFSS</v>
      </c>
    </row>
    <row r="2019" spans="1:21" ht="45" x14ac:dyDescent="0.25">
      <c r="A2019" s="84"/>
      <c r="B2019" s="73"/>
      <c r="C2019" s="26" t="s">
        <v>1565</v>
      </c>
      <c r="D2019" s="26" t="s">
        <v>1567</v>
      </c>
      <c r="E2019" s="26" t="s">
        <v>1558</v>
      </c>
      <c r="F2019" s="26" t="s">
        <v>1569</v>
      </c>
      <c r="G2019" s="26" t="s">
        <v>1562</v>
      </c>
      <c r="H2019" s="26" t="s">
        <v>1567</v>
      </c>
      <c r="I2019" s="26" t="s">
        <v>1567</v>
      </c>
      <c r="J2019" s="26" t="s">
        <v>1564</v>
      </c>
      <c r="K2019" s="21" t="str">
        <f>IF(Tabela813[[#This Row],[C]]&lt;&gt;"",IF(Tabela813[[#This Row],[RED]]&lt;&gt;"",(Tabela813[[#This Row],[RED]] &amp; "."),"") &amp; CONCATENATE(Tabela813[[#This Row],[C]],".",Tabela813[[#This Row],[O]],".",Tabela813[[#This Row],[E]],".",Tabela813[[#This Row],[D1]],".",Tabela813[[#This Row],[D2]],".",Tabela813[[#This Row],[D3]],".",Tabela813[[#This Row],[T]],".",Tabela813[[#This Row],[D4]]),"")</f>
        <v>7.2.1.5.02.2.2.00</v>
      </c>
      <c r="L2019" s="27" t="s">
        <v>2506</v>
      </c>
      <c r="M2019" s="21" t="str">
        <f t="shared" si="31"/>
        <v>A</v>
      </c>
      <c r="N2019" s="21">
        <f>IF(VALUE(Tabela813[[#This Row],[RED]]) &gt; 0,1,0) + IF(VALUE(J2019)&gt;0,8,IF(VALUE(I2019)&gt;0,7,IF(VALUE(H2019)&gt;0,6,IF(VALUE(G2019)&gt;0,5,IF(VALUE(F2019)&gt;0,4,IF(VALUE(E2019)&gt;0,3,IF(VALUE(D2019)&gt;0,2,1)))))))</f>
        <v>7</v>
      </c>
      <c r="O2019" s="26" t="s">
        <v>51</v>
      </c>
      <c r="P2019" s="1" t="s">
        <v>142</v>
      </c>
      <c r="Q2019" s="1"/>
      <c r="R2019" s="21"/>
      <c r="S2019" s="7" t="str">
        <f>Tabela813[[#This Row],[NR]]&amp;" - "&amp;Tabela813[[#This Row],[Especificação]]</f>
        <v>7.2.1.5.02.2.2.00 - Contribuição Patronal Oriunda de Sentenças Judiciais - Patronal - Servidor Civil Ativo - Multas e Juros de Mora - Intra OFSS</v>
      </c>
      <c r="T2019" s="7" t="str">
        <f>Tabela813[[#This Row],[NR]]&amp;" - "&amp;Tabela813[[#This Row],[Especificação]]</f>
        <v>7.2.1.5.02.2.2.00 - Contribuição Patronal Oriunda de Sentenças Judiciais - Patronal - Servidor Civil Ativo - Multas e Juros de Mora - Intra OFSS</v>
      </c>
      <c r="U2019" s="7" t="str">
        <f>Tabela813[[#This Row],[NR]]&amp; " - "&amp;Tabela813[[#This Row],[Especificação]]</f>
        <v>7.2.1.5.02.2.2.00 - Contribuição Patronal Oriunda de Sentenças Judiciais - Patronal - Servidor Civil Ativo - Multas e Juros de Mora - Intra OFSS</v>
      </c>
    </row>
    <row r="2020" spans="1:21" ht="45" x14ac:dyDescent="0.25">
      <c r="A2020" s="84"/>
      <c r="B2020" s="73"/>
      <c r="C2020" s="26" t="s">
        <v>1565</v>
      </c>
      <c r="D2020" s="26" t="s">
        <v>1567</v>
      </c>
      <c r="E2020" s="26" t="s">
        <v>1558</v>
      </c>
      <c r="F2020" s="26" t="s">
        <v>1569</v>
      </c>
      <c r="G2020" s="26" t="s">
        <v>1562</v>
      </c>
      <c r="H2020" s="26" t="s">
        <v>1567</v>
      </c>
      <c r="I2020" s="26" t="s">
        <v>1559</v>
      </c>
      <c r="J2020" s="26" t="s">
        <v>1564</v>
      </c>
      <c r="K2020" s="21" t="str">
        <f>IF(Tabela813[[#This Row],[C]]&lt;&gt;"",IF(Tabela813[[#This Row],[RED]]&lt;&gt;"",(Tabela813[[#This Row],[RED]] &amp; "."),"") &amp; CONCATENATE(Tabela813[[#This Row],[C]],".",Tabela813[[#This Row],[O]],".",Tabela813[[#This Row],[E]],".",Tabela813[[#This Row],[D1]],".",Tabela813[[#This Row],[D2]],".",Tabela813[[#This Row],[D3]],".",Tabela813[[#This Row],[T]],".",Tabela813[[#This Row],[D4]]),"")</f>
        <v>7.2.1.5.02.2.3.00</v>
      </c>
      <c r="L2020" s="27" t="s">
        <v>2507</v>
      </c>
      <c r="M2020" s="21" t="str">
        <f t="shared" si="31"/>
        <v>A</v>
      </c>
      <c r="N2020" s="21">
        <f>IF(VALUE(Tabela813[[#This Row],[RED]]) &gt; 0,1,0) + IF(VALUE(J2020)&gt;0,8,IF(VALUE(I2020)&gt;0,7,IF(VALUE(H2020)&gt;0,6,IF(VALUE(G2020)&gt;0,5,IF(VALUE(F2020)&gt;0,4,IF(VALUE(E2020)&gt;0,3,IF(VALUE(D2020)&gt;0,2,1)))))))</f>
        <v>7</v>
      </c>
      <c r="O2020" s="26" t="s">
        <v>51</v>
      </c>
      <c r="P2020" s="1" t="s">
        <v>142</v>
      </c>
      <c r="Q2020" s="1"/>
      <c r="R2020" s="21"/>
      <c r="S2020" s="7" t="str">
        <f>Tabela813[[#This Row],[NR]]&amp;" - "&amp;Tabela813[[#This Row],[Especificação]]</f>
        <v>7.2.1.5.02.2.3.00 - Contribuição Patronal Oriunda de Sentenças Judiciais - Patronal - Servidor Civil Ativo - Dívida Ativa - Intra OFSS</v>
      </c>
      <c r="T2020" s="7" t="str">
        <f>Tabela813[[#This Row],[NR]]&amp;" - "&amp;Tabela813[[#This Row],[Especificação]]</f>
        <v>7.2.1.5.02.2.3.00 - Contribuição Patronal Oriunda de Sentenças Judiciais - Patronal - Servidor Civil Ativo - Dívida Ativa - Intra OFSS</v>
      </c>
      <c r="U2020" s="7" t="str">
        <f>Tabela813[[#This Row],[NR]]&amp; " - "&amp;Tabela813[[#This Row],[Especificação]]</f>
        <v>7.2.1.5.02.2.3.00 - Contribuição Patronal Oriunda de Sentenças Judiciais - Patronal - Servidor Civil Ativo - Dívida Ativa - Intra OFSS</v>
      </c>
    </row>
    <row r="2021" spans="1:21" ht="45" x14ac:dyDescent="0.25">
      <c r="A2021" s="84"/>
      <c r="B2021" s="73"/>
      <c r="C2021" s="26" t="s">
        <v>1565</v>
      </c>
      <c r="D2021" s="26" t="s">
        <v>1567</v>
      </c>
      <c r="E2021" s="26" t="s">
        <v>1558</v>
      </c>
      <c r="F2021" s="26" t="s">
        <v>1569</v>
      </c>
      <c r="G2021" s="26" t="s">
        <v>1562</v>
      </c>
      <c r="H2021" s="26" t="s">
        <v>1567</v>
      </c>
      <c r="I2021" s="26" t="s">
        <v>1568</v>
      </c>
      <c r="J2021" s="26" t="s">
        <v>1564</v>
      </c>
      <c r="K2021" s="21" t="str">
        <f>IF(Tabela813[[#This Row],[C]]&lt;&gt;"",IF(Tabela813[[#This Row],[RED]]&lt;&gt;"",(Tabela813[[#This Row],[RED]] &amp; "."),"") &amp; CONCATENATE(Tabela813[[#This Row],[C]],".",Tabela813[[#This Row],[O]],".",Tabela813[[#This Row],[E]],".",Tabela813[[#This Row],[D1]],".",Tabela813[[#This Row],[D2]],".",Tabela813[[#This Row],[D3]],".",Tabela813[[#This Row],[T]],".",Tabela813[[#This Row],[D4]]),"")</f>
        <v>7.2.1.5.02.2.4.00</v>
      </c>
      <c r="L2021" s="27" t="s">
        <v>2508</v>
      </c>
      <c r="M2021" s="21" t="str">
        <f t="shared" si="31"/>
        <v>A</v>
      </c>
      <c r="N2021" s="21">
        <f>IF(VALUE(Tabela813[[#This Row],[RED]]) &gt; 0,1,0) + IF(VALUE(J2021)&gt;0,8,IF(VALUE(I2021)&gt;0,7,IF(VALUE(H2021)&gt;0,6,IF(VALUE(G2021)&gt;0,5,IF(VALUE(F2021)&gt;0,4,IF(VALUE(E2021)&gt;0,3,IF(VALUE(D2021)&gt;0,2,1)))))))</f>
        <v>7</v>
      </c>
      <c r="O2021" s="26" t="s">
        <v>51</v>
      </c>
      <c r="P2021" s="1" t="s">
        <v>142</v>
      </c>
      <c r="Q2021" s="1"/>
      <c r="R2021" s="21"/>
      <c r="S2021" s="7" t="str">
        <f>Tabela813[[#This Row],[NR]]&amp;" - "&amp;Tabela813[[#This Row],[Especificação]]</f>
        <v>7.2.1.5.02.2.4.00 - Contribuição Patronal Oriunda de Sentenças Judiciais - Patronal - Servidor Civil Ativo - Dívida Ativa - Multas e Juros de Mora da Dívida Ativa - Intra OFSS</v>
      </c>
      <c r="T2021" s="7" t="str">
        <f>Tabela813[[#This Row],[NR]]&amp;" - "&amp;Tabela813[[#This Row],[Especificação]]</f>
        <v>7.2.1.5.02.2.4.00 - Contribuição Patronal Oriunda de Sentenças Judiciais - Patronal - Servidor Civil Ativo - Dívida Ativa - Multas e Juros de Mora da Dívida Ativa - Intra OFSS</v>
      </c>
      <c r="U2021" s="7" t="str">
        <f>Tabela813[[#This Row],[NR]]&amp; " - "&amp;Tabela813[[#This Row],[Especificação]]</f>
        <v>7.2.1.5.02.2.4.00 - Contribuição Patronal Oriunda de Sentenças Judiciais - Patronal - Servidor Civil Ativo - Dívida Ativa - Multas e Juros de Mora da Dívida Ativa - Intra OFSS</v>
      </c>
    </row>
    <row r="2022" spans="1:21" ht="45" x14ac:dyDescent="0.25">
      <c r="A2022" s="84"/>
      <c r="B2022" s="73"/>
      <c r="C2022" s="26" t="s">
        <v>1565</v>
      </c>
      <c r="D2022" s="26" t="s">
        <v>1567</v>
      </c>
      <c r="E2022" s="26" t="s">
        <v>1558</v>
      </c>
      <c r="F2022" s="26" t="s">
        <v>1569</v>
      </c>
      <c r="G2022" s="26" t="s">
        <v>1562</v>
      </c>
      <c r="H2022" s="26" t="s">
        <v>1567</v>
      </c>
      <c r="I2022" s="26" t="s">
        <v>1569</v>
      </c>
      <c r="J2022" s="26" t="s">
        <v>1564</v>
      </c>
      <c r="K2022" s="21" t="str">
        <f>IF(Tabela813[[#This Row],[C]]&lt;&gt;"",IF(Tabela813[[#This Row],[RED]]&lt;&gt;"",(Tabela813[[#This Row],[RED]] &amp; "."),"") &amp; CONCATENATE(Tabela813[[#This Row],[C]],".",Tabela813[[#This Row],[O]],".",Tabela813[[#This Row],[E]],".",Tabela813[[#This Row],[D1]],".",Tabela813[[#This Row],[D2]],".",Tabela813[[#This Row],[D3]],".",Tabela813[[#This Row],[T]],".",Tabela813[[#This Row],[D4]]),"")</f>
        <v>7.2.1.5.02.2.5.00</v>
      </c>
      <c r="L2022" s="27" t="s">
        <v>2509</v>
      </c>
      <c r="M2022" s="21" t="str">
        <f t="shared" si="31"/>
        <v>A</v>
      </c>
      <c r="N2022" s="21">
        <f>IF(VALUE(Tabela813[[#This Row],[RED]]) &gt; 0,1,0) + IF(VALUE(J2022)&gt;0,8,IF(VALUE(I2022)&gt;0,7,IF(VALUE(H2022)&gt;0,6,IF(VALUE(G2022)&gt;0,5,IF(VALUE(F2022)&gt;0,4,IF(VALUE(E2022)&gt;0,3,IF(VALUE(D2022)&gt;0,2,1)))))))</f>
        <v>7</v>
      </c>
      <c r="O2022" s="26" t="s">
        <v>51</v>
      </c>
      <c r="P2022" s="1" t="s">
        <v>142</v>
      </c>
      <c r="Q2022" s="1"/>
      <c r="R2022" s="21"/>
      <c r="S2022" s="7" t="str">
        <f>Tabela813[[#This Row],[NR]]&amp;" - "&amp;Tabela813[[#This Row],[Especificação]]</f>
        <v>7.2.1.5.02.2.5.00 - Contribuição Patronal Oriunda de Sentenças Judiciais - Patronal - Servidor Civil Ativo - Multas - Intra OFSS</v>
      </c>
      <c r="T2022" s="7" t="str">
        <f>Tabela813[[#This Row],[NR]]&amp;" - "&amp;Tabela813[[#This Row],[Especificação]]</f>
        <v>7.2.1.5.02.2.5.00 - Contribuição Patronal Oriunda de Sentenças Judiciais - Patronal - Servidor Civil Ativo - Multas - Intra OFSS</v>
      </c>
      <c r="U2022" s="7" t="str">
        <f>Tabela813[[#This Row],[NR]]&amp; " - "&amp;Tabela813[[#This Row],[Especificação]]</f>
        <v>7.2.1.5.02.2.5.00 - Contribuição Patronal Oriunda de Sentenças Judiciais - Patronal - Servidor Civil Ativo - Multas - Intra OFSS</v>
      </c>
    </row>
    <row r="2023" spans="1:21" ht="45" x14ac:dyDescent="0.25">
      <c r="A2023" s="84"/>
      <c r="B2023" s="73"/>
      <c r="C2023" s="26" t="s">
        <v>1565</v>
      </c>
      <c r="D2023" s="26" t="s">
        <v>1567</v>
      </c>
      <c r="E2023" s="26" t="s">
        <v>1558</v>
      </c>
      <c r="F2023" s="26" t="s">
        <v>1569</v>
      </c>
      <c r="G2023" s="26" t="s">
        <v>1562</v>
      </c>
      <c r="H2023" s="26" t="s">
        <v>1567</v>
      </c>
      <c r="I2023" s="26" t="s">
        <v>1563</v>
      </c>
      <c r="J2023" s="26" t="s">
        <v>1564</v>
      </c>
      <c r="K2023" s="21" t="str">
        <f>IF(Tabela813[[#This Row],[C]]&lt;&gt;"",IF(Tabela813[[#This Row],[RED]]&lt;&gt;"",(Tabela813[[#This Row],[RED]] &amp; "."),"") &amp; CONCATENATE(Tabela813[[#This Row],[C]],".",Tabela813[[#This Row],[O]],".",Tabela813[[#This Row],[E]],".",Tabela813[[#This Row],[D1]],".",Tabela813[[#This Row],[D2]],".",Tabela813[[#This Row],[D3]],".",Tabela813[[#This Row],[T]],".",Tabela813[[#This Row],[D4]]),"")</f>
        <v>7.2.1.5.02.2.6.00</v>
      </c>
      <c r="L2023" s="27" t="s">
        <v>2510</v>
      </c>
      <c r="M2023" s="21" t="str">
        <f t="shared" si="31"/>
        <v>A</v>
      </c>
      <c r="N2023" s="21">
        <f>IF(VALUE(Tabela813[[#This Row],[RED]]) &gt; 0,1,0) + IF(VALUE(J2023)&gt;0,8,IF(VALUE(I2023)&gt;0,7,IF(VALUE(H2023)&gt;0,6,IF(VALUE(G2023)&gt;0,5,IF(VALUE(F2023)&gt;0,4,IF(VALUE(E2023)&gt;0,3,IF(VALUE(D2023)&gt;0,2,1)))))))</f>
        <v>7</v>
      </c>
      <c r="O2023" s="26" t="s">
        <v>51</v>
      </c>
      <c r="P2023" s="1" t="s">
        <v>142</v>
      </c>
      <c r="Q2023" s="1"/>
      <c r="R2023" s="21"/>
      <c r="S2023" s="7" t="str">
        <f>Tabela813[[#This Row],[NR]]&amp;" - "&amp;Tabela813[[#This Row],[Especificação]]</f>
        <v>7.2.1.5.02.2.6.00 - Contribuição Patronal Oriunda de Sentenças Judiciais - Patronal - Servidor Civil Ativo - Juros de Mora - Intra OFSS</v>
      </c>
      <c r="T2023" s="7" t="str">
        <f>Tabela813[[#This Row],[NR]]&amp;" - "&amp;Tabela813[[#This Row],[Especificação]]</f>
        <v>7.2.1.5.02.2.6.00 - Contribuição Patronal Oriunda de Sentenças Judiciais - Patronal - Servidor Civil Ativo - Juros de Mora - Intra OFSS</v>
      </c>
      <c r="U2023" s="7" t="str">
        <f>Tabela813[[#This Row],[NR]]&amp; " - "&amp;Tabela813[[#This Row],[Especificação]]</f>
        <v>7.2.1.5.02.2.6.00 - Contribuição Patronal Oriunda de Sentenças Judiciais - Patronal - Servidor Civil Ativo - Juros de Mora - Intra OFSS</v>
      </c>
    </row>
    <row r="2024" spans="1:21" ht="45" x14ac:dyDescent="0.25">
      <c r="A2024" s="84"/>
      <c r="B2024" s="73"/>
      <c r="C2024" s="26" t="s">
        <v>1565</v>
      </c>
      <c r="D2024" s="26" t="s">
        <v>1567</v>
      </c>
      <c r="E2024" s="26" t="s">
        <v>1558</v>
      </c>
      <c r="F2024" s="26" t="s">
        <v>1569</v>
      </c>
      <c r="G2024" s="26" t="s">
        <v>1562</v>
      </c>
      <c r="H2024" s="26" t="s">
        <v>1567</v>
      </c>
      <c r="I2024" s="26" t="s">
        <v>1565</v>
      </c>
      <c r="J2024" s="26" t="s">
        <v>1564</v>
      </c>
      <c r="K2024" s="21" t="str">
        <f>IF(Tabela813[[#This Row],[C]]&lt;&gt;"",IF(Tabela813[[#This Row],[RED]]&lt;&gt;"",(Tabela813[[#This Row],[RED]] &amp; "."),"") &amp; CONCATENATE(Tabela813[[#This Row],[C]],".",Tabela813[[#This Row],[O]],".",Tabela813[[#This Row],[E]],".",Tabela813[[#This Row],[D1]],".",Tabela813[[#This Row],[D2]],".",Tabela813[[#This Row],[D3]],".",Tabela813[[#This Row],[T]],".",Tabela813[[#This Row],[D4]]),"")</f>
        <v>7.2.1.5.02.2.7.00</v>
      </c>
      <c r="L2024" s="27" t="s">
        <v>2511</v>
      </c>
      <c r="M2024" s="21" t="str">
        <f t="shared" si="31"/>
        <v>A</v>
      </c>
      <c r="N2024" s="21">
        <f>IF(VALUE(Tabela813[[#This Row],[RED]]) &gt; 0,1,0) + IF(VALUE(J2024)&gt;0,8,IF(VALUE(I2024)&gt;0,7,IF(VALUE(H2024)&gt;0,6,IF(VALUE(G2024)&gt;0,5,IF(VALUE(F2024)&gt;0,4,IF(VALUE(E2024)&gt;0,3,IF(VALUE(D2024)&gt;0,2,1)))))))</f>
        <v>7</v>
      </c>
      <c r="O2024" s="26" t="s">
        <v>51</v>
      </c>
      <c r="P2024" s="1" t="s">
        <v>142</v>
      </c>
      <c r="Q2024" s="1"/>
      <c r="R2024" s="21"/>
      <c r="S2024" s="7" t="str">
        <f>Tabela813[[#This Row],[NR]]&amp;" - "&amp;Tabela813[[#This Row],[Especificação]]</f>
        <v>7.2.1.5.02.2.7.00 - Contribuição Patronal Oriunda de Sentenças Judiciais - Patronal - Servidor Civil Ativo - Dívida Ativa - Multas da Dívida Ativa - Intra OFSS</v>
      </c>
      <c r="T2024" s="7" t="str">
        <f>Tabela813[[#This Row],[NR]]&amp;" - "&amp;Tabela813[[#This Row],[Especificação]]</f>
        <v>7.2.1.5.02.2.7.00 - Contribuição Patronal Oriunda de Sentenças Judiciais - Patronal - Servidor Civil Ativo - Dívida Ativa - Multas da Dívida Ativa - Intra OFSS</v>
      </c>
      <c r="U2024" s="7" t="str">
        <f>Tabela813[[#This Row],[NR]]&amp; " - "&amp;Tabela813[[#This Row],[Especificação]]</f>
        <v>7.2.1.5.02.2.7.00 - Contribuição Patronal Oriunda de Sentenças Judiciais - Patronal - Servidor Civil Ativo - Dívida Ativa - Multas da Dívida Ativa - Intra OFSS</v>
      </c>
    </row>
    <row r="2025" spans="1:21" ht="45" x14ac:dyDescent="0.25">
      <c r="A2025" s="84"/>
      <c r="B2025" s="73"/>
      <c r="C2025" s="26" t="s">
        <v>1565</v>
      </c>
      <c r="D2025" s="26" t="s">
        <v>1567</v>
      </c>
      <c r="E2025" s="26" t="s">
        <v>1558</v>
      </c>
      <c r="F2025" s="26" t="s">
        <v>1569</v>
      </c>
      <c r="G2025" s="26" t="s">
        <v>1562</v>
      </c>
      <c r="H2025" s="26" t="s">
        <v>1567</v>
      </c>
      <c r="I2025" s="26" t="s">
        <v>1566</v>
      </c>
      <c r="J2025" s="26" t="s">
        <v>1564</v>
      </c>
      <c r="K2025" s="21" t="str">
        <f>IF(Tabela813[[#This Row],[C]]&lt;&gt;"",IF(Tabela813[[#This Row],[RED]]&lt;&gt;"",(Tabela813[[#This Row],[RED]] &amp; "."),"") &amp; CONCATENATE(Tabela813[[#This Row],[C]],".",Tabela813[[#This Row],[O]],".",Tabela813[[#This Row],[E]],".",Tabela813[[#This Row],[D1]],".",Tabela813[[#This Row],[D2]],".",Tabela813[[#This Row],[D3]],".",Tabela813[[#This Row],[T]],".",Tabela813[[#This Row],[D4]]),"")</f>
        <v>7.2.1.5.02.2.8.00</v>
      </c>
      <c r="L2025" s="27" t="s">
        <v>2512</v>
      </c>
      <c r="M2025" s="21" t="str">
        <f t="shared" si="31"/>
        <v>A</v>
      </c>
      <c r="N2025" s="21">
        <f>IF(VALUE(Tabela813[[#This Row],[RED]]) &gt; 0,1,0) + IF(VALUE(J2025)&gt;0,8,IF(VALUE(I2025)&gt;0,7,IF(VALUE(H2025)&gt;0,6,IF(VALUE(G2025)&gt;0,5,IF(VALUE(F2025)&gt;0,4,IF(VALUE(E2025)&gt;0,3,IF(VALUE(D2025)&gt;0,2,1)))))))</f>
        <v>7</v>
      </c>
      <c r="O2025" s="26" t="s">
        <v>51</v>
      </c>
      <c r="P2025" s="1" t="s">
        <v>142</v>
      </c>
      <c r="Q2025" s="1"/>
      <c r="R2025" s="21"/>
      <c r="S2025" s="7" t="str">
        <f>Tabela813[[#This Row],[NR]]&amp;" - "&amp;Tabela813[[#This Row],[Especificação]]</f>
        <v>7.2.1.5.02.2.8.00 - Contribuição Patronal Oriunda de Sentenças Judiciais - Patronal - Servidor Civil Ativo - Juros de Mora da Dívida Ativa - Intra OFSS</v>
      </c>
      <c r="T2025" s="7" t="str">
        <f>Tabela813[[#This Row],[NR]]&amp;" - "&amp;Tabela813[[#This Row],[Especificação]]</f>
        <v>7.2.1.5.02.2.8.00 - Contribuição Patronal Oriunda de Sentenças Judiciais - Patronal - Servidor Civil Ativo - Juros de Mora da Dívida Ativa - Intra OFSS</v>
      </c>
      <c r="U2025" s="7" t="str">
        <f>Tabela813[[#This Row],[NR]]&amp; " - "&amp;Tabela813[[#This Row],[Especificação]]</f>
        <v>7.2.1.5.02.2.8.00 - Contribuição Patronal Oriunda de Sentenças Judiciais - Patronal - Servidor Civil Ativo - Juros de Mora da Dívida Ativa - Intra OFSS</v>
      </c>
    </row>
    <row r="2026" spans="1:21" ht="30" x14ac:dyDescent="0.25">
      <c r="A2026" s="84"/>
      <c r="B2026" s="73"/>
      <c r="C2026" s="26" t="s">
        <v>1565</v>
      </c>
      <c r="D2026" s="26" t="s">
        <v>1567</v>
      </c>
      <c r="E2026" s="26" t="s">
        <v>1558</v>
      </c>
      <c r="F2026" s="26" t="s">
        <v>1569</v>
      </c>
      <c r="G2026" s="26" t="s">
        <v>1591</v>
      </c>
      <c r="H2026" s="26" t="s">
        <v>1561</v>
      </c>
      <c r="I2026" s="26" t="s">
        <v>1561</v>
      </c>
      <c r="J2026" s="26" t="s">
        <v>1564</v>
      </c>
      <c r="K2026" s="21" t="str">
        <f>IF(Tabela813[[#This Row],[C]]&lt;&gt;"",IF(Tabela813[[#This Row],[RED]]&lt;&gt;"",(Tabela813[[#This Row],[RED]] &amp; "."),"") &amp; CONCATENATE(Tabela813[[#This Row],[C]],".",Tabela813[[#This Row],[O]],".",Tabela813[[#This Row],[E]],".",Tabela813[[#This Row],[D1]],".",Tabela813[[#This Row],[D2]],".",Tabela813[[#This Row],[D3]],".",Tabela813[[#This Row],[T]],".",Tabela813[[#This Row],[D4]]),"")</f>
        <v>7.2.1.5.50.0.0.00</v>
      </c>
      <c r="L2026" s="27" t="s">
        <v>2513</v>
      </c>
      <c r="M2026" s="21" t="str">
        <f t="shared" si="31"/>
        <v>S</v>
      </c>
      <c r="N2026" s="21">
        <f>IF(VALUE(Tabela813[[#This Row],[RED]]) &gt; 0,1,0) + IF(VALUE(J2026)&gt;0,8,IF(VALUE(I2026)&gt;0,7,IF(VALUE(H2026)&gt;0,6,IF(VALUE(G2026)&gt;0,5,IF(VALUE(F2026)&gt;0,4,IF(VALUE(E2026)&gt;0,3,IF(VALUE(D2026)&gt;0,2,1)))))))</f>
        <v>5</v>
      </c>
      <c r="O2026" s="26" t="s">
        <v>55</v>
      </c>
      <c r="P2026" s="1" t="s">
        <v>146</v>
      </c>
      <c r="Q2026" s="1"/>
      <c r="R2026" s="21"/>
      <c r="S2026" s="7" t="str">
        <f>Tabela813[[#This Row],[NR]]&amp;" - "&amp;Tabela813[[#This Row],[Especificação]]</f>
        <v>7.2.1.5.50.0.0.00 - Contribuição Patronal - Servidor Civil Inativo e Pensionistas - Intra OFSS</v>
      </c>
      <c r="T2026" s="7" t="str">
        <f>Tabela813[[#This Row],[NR]]&amp;" - "&amp;Tabela813[[#This Row],[Especificação]]</f>
        <v>7.2.1.5.50.0.0.00 - Contribuição Patronal - Servidor Civil Inativo e Pensionistas - Intra OFSS</v>
      </c>
      <c r="U2026" s="7" t="str">
        <f>Tabela813[[#This Row],[NR]]&amp; " - "&amp;Tabela813[[#This Row],[Especificação]]</f>
        <v>7.2.1.5.50.0.0.00 - Contribuição Patronal - Servidor Civil Inativo e Pensionistas - Intra OFSS</v>
      </c>
    </row>
    <row r="2027" spans="1:21" ht="30" x14ac:dyDescent="0.25">
      <c r="A2027" s="84"/>
      <c r="B2027" s="73"/>
      <c r="C2027" s="26" t="s">
        <v>1565</v>
      </c>
      <c r="D2027" s="26" t="s">
        <v>1567</v>
      </c>
      <c r="E2027" s="26" t="s">
        <v>1558</v>
      </c>
      <c r="F2027" s="26" t="s">
        <v>1569</v>
      </c>
      <c r="G2027" s="26" t="s">
        <v>1591</v>
      </c>
      <c r="H2027" s="26" t="s">
        <v>1558</v>
      </c>
      <c r="I2027" s="26" t="s">
        <v>1561</v>
      </c>
      <c r="J2027" s="26" t="s">
        <v>1564</v>
      </c>
      <c r="K2027" s="21" t="str">
        <f>IF(Tabela813[[#This Row],[C]]&lt;&gt;"",IF(Tabela813[[#This Row],[RED]]&lt;&gt;"",(Tabela813[[#This Row],[RED]] &amp; "."),"") &amp; CONCATENATE(Tabela813[[#This Row],[C]],".",Tabela813[[#This Row],[O]],".",Tabela813[[#This Row],[E]],".",Tabela813[[#This Row],[D1]],".",Tabela813[[#This Row],[D2]],".",Tabela813[[#This Row],[D3]],".",Tabela813[[#This Row],[T]],".",Tabela813[[#This Row],[D4]]),"")</f>
        <v>7.2.1.5.50.1.0.00</v>
      </c>
      <c r="L2027" s="27" t="s">
        <v>2514</v>
      </c>
      <c r="M2027" s="21" t="str">
        <f t="shared" si="31"/>
        <v>S</v>
      </c>
      <c r="N2027" s="21">
        <f>IF(VALUE(Tabela813[[#This Row],[RED]]) &gt; 0,1,0) + IF(VALUE(J2027)&gt;0,8,IF(VALUE(I2027)&gt;0,7,IF(VALUE(H2027)&gt;0,6,IF(VALUE(G2027)&gt;0,5,IF(VALUE(F2027)&gt;0,4,IF(VALUE(E2027)&gt;0,3,IF(VALUE(D2027)&gt;0,2,1)))))))</f>
        <v>6</v>
      </c>
      <c r="O2027" s="26" t="s">
        <v>55</v>
      </c>
      <c r="P2027" s="1" t="s">
        <v>148</v>
      </c>
      <c r="Q2027" s="1"/>
      <c r="R2027" s="21"/>
      <c r="S2027" s="7" t="str">
        <f>Tabela813[[#This Row],[NR]]&amp;" - "&amp;Tabela813[[#This Row],[Especificação]]</f>
        <v>7.2.1.5.50.1.0.00 - Contribuição Patronal - Servidor Civil - Inativo - Intra OFSS</v>
      </c>
      <c r="T2027" s="7" t="str">
        <f>Tabela813[[#This Row],[NR]]&amp;" - "&amp;Tabela813[[#This Row],[Especificação]]</f>
        <v>7.2.1.5.50.1.0.00 - Contribuição Patronal - Servidor Civil - Inativo - Intra OFSS</v>
      </c>
      <c r="U2027" s="7" t="str">
        <f>Tabela813[[#This Row],[NR]]&amp; " - "&amp;Tabela813[[#This Row],[Especificação]]</f>
        <v>7.2.1.5.50.1.0.00 - Contribuição Patronal - Servidor Civil - Inativo - Intra OFSS</v>
      </c>
    </row>
    <row r="2028" spans="1:21" ht="30" x14ac:dyDescent="0.25">
      <c r="A2028" s="84"/>
      <c r="B2028" s="73"/>
      <c r="C2028" s="26" t="s">
        <v>1565</v>
      </c>
      <c r="D2028" s="26" t="s">
        <v>1567</v>
      </c>
      <c r="E2028" s="26" t="s">
        <v>1558</v>
      </c>
      <c r="F2028" s="26" t="s">
        <v>1569</v>
      </c>
      <c r="G2028" s="26" t="s">
        <v>1591</v>
      </c>
      <c r="H2028" s="26" t="s">
        <v>1558</v>
      </c>
      <c r="I2028" s="26" t="s">
        <v>1558</v>
      </c>
      <c r="J2028" s="26" t="s">
        <v>1564</v>
      </c>
      <c r="K2028" s="21" t="str">
        <f>IF(Tabela813[[#This Row],[C]]&lt;&gt;"",IF(Tabela813[[#This Row],[RED]]&lt;&gt;"",(Tabela813[[#This Row],[RED]] &amp; "."),"") &amp; CONCATENATE(Tabela813[[#This Row],[C]],".",Tabela813[[#This Row],[O]],".",Tabela813[[#This Row],[E]],".",Tabela813[[#This Row],[D1]],".",Tabela813[[#This Row],[D2]],".",Tabela813[[#This Row],[D3]],".",Tabela813[[#This Row],[T]],".",Tabela813[[#This Row],[D4]]),"")</f>
        <v>7.2.1.5.50.1.1.00</v>
      </c>
      <c r="L2028" s="27" t="s">
        <v>2515</v>
      </c>
      <c r="M2028" s="21" t="str">
        <f t="shared" si="31"/>
        <v>A</v>
      </c>
      <c r="N2028" s="21">
        <f>IF(VALUE(Tabela813[[#This Row],[RED]]) &gt; 0,1,0) + IF(VALUE(J2028)&gt;0,8,IF(VALUE(I2028)&gt;0,7,IF(VALUE(H2028)&gt;0,6,IF(VALUE(G2028)&gt;0,5,IF(VALUE(F2028)&gt;0,4,IF(VALUE(E2028)&gt;0,3,IF(VALUE(D2028)&gt;0,2,1)))))))</f>
        <v>7</v>
      </c>
      <c r="O2028" s="26" t="s">
        <v>55</v>
      </c>
      <c r="P2028" s="1" t="s">
        <v>148</v>
      </c>
      <c r="Q2028" s="1"/>
      <c r="R2028" s="21"/>
      <c r="S2028" s="7" t="str">
        <f>Tabela813[[#This Row],[NR]]&amp;" - "&amp;Tabela813[[#This Row],[Especificação]]</f>
        <v>7.2.1.5.50.1.1.00 - Contribuição Patronal - Servidor Civil - Inativo - Principal - Intra OFSS</v>
      </c>
      <c r="T2028" s="7" t="str">
        <f>Tabela813[[#This Row],[NR]]&amp;" - "&amp;Tabela813[[#This Row],[Especificação]]</f>
        <v>7.2.1.5.50.1.1.00 - Contribuição Patronal - Servidor Civil - Inativo - Principal - Intra OFSS</v>
      </c>
      <c r="U2028" s="7" t="str">
        <f>Tabela813[[#This Row],[NR]]&amp; " - "&amp;Tabela813[[#This Row],[Especificação]]</f>
        <v>7.2.1.5.50.1.1.00 - Contribuição Patronal - Servidor Civil - Inativo - Principal - Intra OFSS</v>
      </c>
    </row>
    <row r="2029" spans="1:21" ht="30" x14ac:dyDescent="0.25">
      <c r="A2029" s="84"/>
      <c r="B2029" s="73"/>
      <c r="C2029" s="26" t="s">
        <v>1565</v>
      </c>
      <c r="D2029" s="26" t="s">
        <v>1567</v>
      </c>
      <c r="E2029" s="26" t="s">
        <v>1558</v>
      </c>
      <c r="F2029" s="26" t="s">
        <v>1569</v>
      </c>
      <c r="G2029" s="26" t="s">
        <v>1591</v>
      </c>
      <c r="H2029" s="26" t="s">
        <v>1558</v>
      </c>
      <c r="I2029" s="26" t="s">
        <v>1567</v>
      </c>
      <c r="J2029" s="26" t="s">
        <v>1564</v>
      </c>
      <c r="K2029" s="21" t="str">
        <f>IF(Tabela813[[#This Row],[C]]&lt;&gt;"",IF(Tabela813[[#This Row],[RED]]&lt;&gt;"",(Tabela813[[#This Row],[RED]] &amp; "."),"") &amp; CONCATENATE(Tabela813[[#This Row],[C]],".",Tabela813[[#This Row],[O]],".",Tabela813[[#This Row],[E]],".",Tabela813[[#This Row],[D1]],".",Tabela813[[#This Row],[D2]],".",Tabela813[[#This Row],[D3]],".",Tabela813[[#This Row],[T]],".",Tabela813[[#This Row],[D4]]),"")</f>
        <v>7.2.1.5.50.1.2.00</v>
      </c>
      <c r="L2029" s="27" t="s">
        <v>2516</v>
      </c>
      <c r="M2029" s="21" t="str">
        <f t="shared" si="31"/>
        <v>A</v>
      </c>
      <c r="N2029" s="21">
        <f>IF(VALUE(Tabela813[[#This Row],[RED]]) &gt; 0,1,0) + IF(VALUE(J2029)&gt;0,8,IF(VALUE(I2029)&gt;0,7,IF(VALUE(H2029)&gt;0,6,IF(VALUE(G2029)&gt;0,5,IF(VALUE(F2029)&gt;0,4,IF(VALUE(E2029)&gt;0,3,IF(VALUE(D2029)&gt;0,2,1)))))))</f>
        <v>7</v>
      </c>
      <c r="O2029" s="26" t="s">
        <v>55</v>
      </c>
      <c r="P2029" s="1" t="s">
        <v>148</v>
      </c>
      <c r="Q2029" s="1"/>
      <c r="R2029" s="21"/>
      <c r="S2029" s="7" t="str">
        <f>Tabela813[[#This Row],[NR]]&amp;" - "&amp;Tabela813[[#This Row],[Especificação]]</f>
        <v>7.2.1.5.50.1.2.00 - Contribuição Patronal - Servidor Civil - Inativo - Multas e Juros de Mora - Intra OFSS</v>
      </c>
      <c r="T2029" s="7" t="str">
        <f>Tabela813[[#This Row],[NR]]&amp;" - "&amp;Tabela813[[#This Row],[Especificação]]</f>
        <v>7.2.1.5.50.1.2.00 - Contribuição Patronal - Servidor Civil - Inativo - Multas e Juros de Mora - Intra OFSS</v>
      </c>
      <c r="U2029" s="7" t="str">
        <f>Tabela813[[#This Row],[NR]]&amp; " - "&amp;Tabela813[[#This Row],[Especificação]]</f>
        <v>7.2.1.5.50.1.2.00 - Contribuição Patronal - Servidor Civil - Inativo - Multas e Juros de Mora - Intra OFSS</v>
      </c>
    </row>
    <row r="2030" spans="1:21" ht="30" x14ac:dyDescent="0.25">
      <c r="A2030" s="84"/>
      <c r="B2030" s="73"/>
      <c r="C2030" s="26" t="s">
        <v>1565</v>
      </c>
      <c r="D2030" s="26" t="s">
        <v>1567</v>
      </c>
      <c r="E2030" s="26" t="s">
        <v>1558</v>
      </c>
      <c r="F2030" s="26" t="s">
        <v>1569</v>
      </c>
      <c r="G2030" s="26" t="s">
        <v>1591</v>
      </c>
      <c r="H2030" s="26" t="s">
        <v>1558</v>
      </c>
      <c r="I2030" s="26" t="s">
        <v>1559</v>
      </c>
      <c r="J2030" s="26" t="s">
        <v>1564</v>
      </c>
      <c r="K2030" s="21" t="str">
        <f>IF(Tabela813[[#This Row],[C]]&lt;&gt;"",IF(Tabela813[[#This Row],[RED]]&lt;&gt;"",(Tabela813[[#This Row],[RED]] &amp; "."),"") &amp; CONCATENATE(Tabela813[[#This Row],[C]],".",Tabela813[[#This Row],[O]],".",Tabela813[[#This Row],[E]],".",Tabela813[[#This Row],[D1]],".",Tabela813[[#This Row],[D2]],".",Tabela813[[#This Row],[D3]],".",Tabela813[[#This Row],[T]],".",Tabela813[[#This Row],[D4]]),"")</f>
        <v>7.2.1.5.50.1.3.00</v>
      </c>
      <c r="L2030" s="27" t="s">
        <v>2517</v>
      </c>
      <c r="M2030" s="21" t="str">
        <f t="shared" si="31"/>
        <v>A</v>
      </c>
      <c r="N2030" s="21">
        <f>IF(VALUE(Tabela813[[#This Row],[RED]]) &gt; 0,1,0) + IF(VALUE(J2030)&gt;0,8,IF(VALUE(I2030)&gt;0,7,IF(VALUE(H2030)&gt;0,6,IF(VALUE(G2030)&gt;0,5,IF(VALUE(F2030)&gt;0,4,IF(VALUE(E2030)&gt;0,3,IF(VALUE(D2030)&gt;0,2,1)))))))</f>
        <v>7</v>
      </c>
      <c r="O2030" s="26" t="s">
        <v>55</v>
      </c>
      <c r="P2030" s="1" t="s">
        <v>148</v>
      </c>
      <c r="Q2030" s="1"/>
      <c r="R2030" s="21"/>
      <c r="S2030" s="7" t="str">
        <f>Tabela813[[#This Row],[NR]]&amp;" - "&amp;Tabela813[[#This Row],[Especificação]]</f>
        <v>7.2.1.5.50.1.3.00 - Contribuição Patronal - Servidor Civil - Inativo - Dívida Ativa - Intra OFSS</v>
      </c>
      <c r="T2030" s="7" t="str">
        <f>Tabela813[[#This Row],[NR]]&amp;" - "&amp;Tabela813[[#This Row],[Especificação]]</f>
        <v>7.2.1.5.50.1.3.00 - Contribuição Patronal - Servidor Civil - Inativo - Dívida Ativa - Intra OFSS</v>
      </c>
      <c r="U2030" s="7" t="str">
        <f>Tabela813[[#This Row],[NR]]&amp; " - "&amp;Tabela813[[#This Row],[Especificação]]</f>
        <v>7.2.1.5.50.1.3.00 - Contribuição Patronal - Servidor Civil - Inativo - Dívida Ativa - Intra OFSS</v>
      </c>
    </row>
    <row r="2031" spans="1:21" ht="30" x14ac:dyDescent="0.25">
      <c r="A2031" s="84"/>
      <c r="B2031" s="73"/>
      <c r="C2031" s="26" t="s">
        <v>1565</v>
      </c>
      <c r="D2031" s="26" t="s">
        <v>1567</v>
      </c>
      <c r="E2031" s="26" t="s">
        <v>1558</v>
      </c>
      <c r="F2031" s="26" t="s">
        <v>1569</v>
      </c>
      <c r="G2031" s="26" t="s">
        <v>1591</v>
      </c>
      <c r="H2031" s="26" t="s">
        <v>1558</v>
      </c>
      <c r="I2031" s="26" t="s">
        <v>1568</v>
      </c>
      <c r="J2031" s="26" t="s">
        <v>1564</v>
      </c>
      <c r="K2031" s="21" t="str">
        <f>IF(Tabela813[[#This Row],[C]]&lt;&gt;"",IF(Tabela813[[#This Row],[RED]]&lt;&gt;"",(Tabela813[[#This Row],[RED]] &amp; "."),"") &amp; CONCATENATE(Tabela813[[#This Row],[C]],".",Tabela813[[#This Row],[O]],".",Tabela813[[#This Row],[E]],".",Tabela813[[#This Row],[D1]],".",Tabela813[[#This Row],[D2]],".",Tabela813[[#This Row],[D3]],".",Tabela813[[#This Row],[T]],".",Tabela813[[#This Row],[D4]]),"")</f>
        <v>7.2.1.5.50.1.4.00</v>
      </c>
      <c r="L2031" s="27" t="s">
        <v>2518</v>
      </c>
      <c r="M2031" s="21" t="str">
        <f t="shared" si="31"/>
        <v>A</v>
      </c>
      <c r="N2031" s="21">
        <f>IF(VALUE(Tabela813[[#This Row],[RED]]) &gt; 0,1,0) + IF(VALUE(J2031)&gt;0,8,IF(VALUE(I2031)&gt;0,7,IF(VALUE(H2031)&gt;0,6,IF(VALUE(G2031)&gt;0,5,IF(VALUE(F2031)&gt;0,4,IF(VALUE(E2031)&gt;0,3,IF(VALUE(D2031)&gt;0,2,1)))))))</f>
        <v>7</v>
      </c>
      <c r="O2031" s="26" t="s">
        <v>55</v>
      </c>
      <c r="P2031" s="1" t="s">
        <v>148</v>
      </c>
      <c r="Q2031" s="1"/>
      <c r="R2031" s="21"/>
      <c r="S2031" s="7" t="str">
        <f>Tabela813[[#This Row],[NR]]&amp;" - "&amp;Tabela813[[#This Row],[Especificação]]</f>
        <v>7.2.1.5.50.1.4.00 - Contribuição Patronal - Servidor Civil - Inativo - Dívida Ativa - Multas e Juros de Mora da Dívida Ativa - Intra OFSS</v>
      </c>
      <c r="T2031" s="7" t="str">
        <f>Tabela813[[#This Row],[NR]]&amp;" - "&amp;Tabela813[[#This Row],[Especificação]]</f>
        <v>7.2.1.5.50.1.4.00 - Contribuição Patronal - Servidor Civil - Inativo - Dívida Ativa - Multas e Juros de Mora da Dívida Ativa - Intra OFSS</v>
      </c>
      <c r="U2031" s="7" t="str">
        <f>Tabela813[[#This Row],[NR]]&amp; " - "&amp;Tabela813[[#This Row],[Especificação]]</f>
        <v>7.2.1.5.50.1.4.00 - Contribuição Patronal - Servidor Civil - Inativo - Dívida Ativa - Multas e Juros de Mora da Dívida Ativa - Intra OFSS</v>
      </c>
    </row>
    <row r="2032" spans="1:21" ht="30" x14ac:dyDescent="0.25">
      <c r="A2032" s="84"/>
      <c r="B2032" s="73"/>
      <c r="C2032" s="26" t="s">
        <v>1565</v>
      </c>
      <c r="D2032" s="26" t="s">
        <v>1567</v>
      </c>
      <c r="E2032" s="26" t="s">
        <v>1558</v>
      </c>
      <c r="F2032" s="26" t="s">
        <v>1569</v>
      </c>
      <c r="G2032" s="26" t="s">
        <v>1591</v>
      </c>
      <c r="H2032" s="26" t="s">
        <v>1558</v>
      </c>
      <c r="I2032" s="26" t="s">
        <v>1569</v>
      </c>
      <c r="J2032" s="26" t="s">
        <v>1564</v>
      </c>
      <c r="K2032" s="21" t="str">
        <f>IF(Tabela813[[#This Row],[C]]&lt;&gt;"",IF(Tabela813[[#This Row],[RED]]&lt;&gt;"",(Tabela813[[#This Row],[RED]] &amp; "."),"") &amp; CONCATENATE(Tabela813[[#This Row],[C]],".",Tabela813[[#This Row],[O]],".",Tabela813[[#This Row],[E]],".",Tabela813[[#This Row],[D1]],".",Tabela813[[#This Row],[D2]],".",Tabela813[[#This Row],[D3]],".",Tabela813[[#This Row],[T]],".",Tabela813[[#This Row],[D4]]),"")</f>
        <v>7.2.1.5.50.1.5.00</v>
      </c>
      <c r="L2032" s="27" t="s">
        <v>2519</v>
      </c>
      <c r="M2032" s="21" t="str">
        <f t="shared" si="31"/>
        <v>A</v>
      </c>
      <c r="N2032" s="21">
        <f>IF(VALUE(Tabela813[[#This Row],[RED]]) &gt; 0,1,0) + IF(VALUE(J2032)&gt;0,8,IF(VALUE(I2032)&gt;0,7,IF(VALUE(H2032)&gt;0,6,IF(VALUE(G2032)&gt;0,5,IF(VALUE(F2032)&gt;0,4,IF(VALUE(E2032)&gt;0,3,IF(VALUE(D2032)&gt;0,2,1)))))))</f>
        <v>7</v>
      </c>
      <c r="O2032" s="26" t="s">
        <v>55</v>
      </c>
      <c r="P2032" s="1" t="s">
        <v>148</v>
      </c>
      <c r="Q2032" s="1"/>
      <c r="R2032" s="21"/>
      <c r="S2032" s="7" t="str">
        <f>Tabela813[[#This Row],[NR]]&amp;" - "&amp;Tabela813[[#This Row],[Especificação]]</f>
        <v>7.2.1.5.50.1.5.00 - Contribuição Patronal - Servidor Civil - Inativo - Multas - Intra OFSS</v>
      </c>
      <c r="T2032" s="7" t="str">
        <f>Tabela813[[#This Row],[NR]]&amp;" - "&amp;Tabela813[[#This Row],[Especificação]]</f>
        <v>7.2.1.5.50.1.5.00 - Contribuição Patronal - Servidor Civil - Inativo - Multas - Intra OFSS</v>
      </c>
      <c r="U2032" s="7" t="str">
        <f>Tabela813[[#This Row],[NR]]&amp; " - "&amp;Tabela813[[#This Row],[Especificação]]</f>
        <v>7.2.1.5.50.1.5.00 - Contribuição Patronal - Servidor Civil - Inativo - Multas - Intra OFSS</v>
      </c>
    </row>
    <row r="2033" spans="1:21" ht="30" x14ac:dyDescent="0.25">
      <c r="A2033" s="84"/>
      <c r="B2033" s="73"/>
      <c r="C2033" s="26" t="s">
        <v>1565</v>
      </c>
      <c r="D2033" s="26" t="s">
        <v>1567</v>
      </c>
      <c r="E2033" s="26" t="s">
        <v>1558</v>
      </c>
      <c r="F2033" s="26" t="s">
        <v>1569</v>
      </c>
      <c r="G2033" s="26" t="s">
        <v>1591</v>
      </c>
      <c r="H2033" s="26" t="s">
        <v>1558</v>
      </c>
      <c r="I2033" s="26" t="s">
        <v>1563</v>
      </c>
      <c r="J2033" s="26" t="s">
        <v>1564</v>
      </c>
      <c r="K2033" s="21" t="str">
        <f>IF(Tabela813[[#This Row],[C]]&lt;&gt;"",IF(Tabela813[[#This Row],[RED]]&lt;&gt;"",(Tabela813[[#This Row],[RED]] &amp; "."),"") &amp; CONCATENATE(Tabela813[[#This Row],[C]],".",Tabela813[[#This Row],[O]],".",Tabela813[[#This Row],[E]],".",Tabela813[[#This Row],[D1]],".",Tabela813[[#This Row],[D2]],".",Tabela813[[#This Row],[D3]],".",Tabela813[[#This Row],[T]],".",Tabela813[[#This Row],[D4]]),"")</f>
        <v>7.2.1.5.50.1.6.00</v>
      </c>
      <c r="L2033" s="27" t="s">
        <v>2520</v>
      </c>
      <c r="M2033" s="21" t="str">
        <f t="shared" si="31"/>
        <v>A</v>
      </c>
      <c r="N2033" s="21">
        <f>IF(VALUE(Tabela813[[#This Row],[RED]]) &gt; 0,1,0) + IF(VALUE(J2033)&gt;0,8,IF(VALUE(I2033)&gt;0,7,IF(VALUE(H2033)&gt;0,6,IF(VALUE(G2033)&gt;0,5,IF(VALUE(F2033)&gt;0,4,IF(VALUE(E2033)&gt;0,3,IF(VALUE(D2033)&gt;0,2,1)))))))</f>
        <v>7</v>
      </c>
      <c r="O2033" s="26" t="s">
        <v>55</v>
      </c>
      <c r="P2033" s="1" t="s">
        <v>148</v>
      </c>
      <c r="Q2033" s="1"/>
      <c r="R2033" s="21"/>
      <c r="S2033" s="7" t="str">
        <f>Tabela813[[#This Row],[NR]]&amp;" - "&amp;Tabela813[[#This Row],[Especificação]]</f>
        <v>7.2.1.5.50.1.6.00 - Contribuição Patronal - Servidor Civil - Inativo - Juros de Mora - Intra OFSS</v>
      </c>
      <c r="T2033" s="7" t="str">
        <f>Tabela813[[#This Row],[NR]]&amp;" - "&amp;Tabela813[[#This Row],[Especificação]]</f>
        <v>7.2.1.5.50.1.6.00 - Contribuição Patronal - Servidor Civil - Inativo - Juros de Mora - Intra OFSS</v>
      </c>
      <c r="U2033" s="7" t="str">
        <f>Tabela813[[#This Row],[NR]]&amp; " - "&amp;Tabela813[[#This Row],[Especificação]]</f>
        <v>7.2.1.5.50.1.6.00 - Contribuição Patronal - Servidor Civil - Inativo - Juros de Mora - Intra OFSS</v>
      </c>
    </row>
    <row r="2034" spans="1:21" ht="30" x14ac:dyDescent="0.25">
      <c r="A2034" s="84"/>
      <c r="B2034" s="73"/>
      <c r="C2034" s="26" t="s">
        <v>1565</v>
      </c>
      <c r="D2034" s="26" t="s">
        <v>1567</v>
      </c>
      <c r="E2034" s="26" t="s">
        <v>1558</v>
      </c>
      <c r="F2034" s="26" t="s">
        <v>1569</v>
      </c>
      <c r="G2034" s="26" t="s">
        <v>1591</v>
      </c>
      <c r="H2034" s="26" t="s">
        <v>1558</v>
      </c>
      <c r="I2034" s="26" t="s">
        <v>1565</v>
      </c>
      <c r="J2034" s="26" t="s">
        <v>1564</v>
      </c>
      <c r="K2034" s="21" t="str">
        <f>IF(Tabela813[[#This Row],[C]]&lt;&gt;"",IF(Tabela813[[#This Row],[RED]]&lt;&gt;"",(Tabela813[[#This Row],[RED]] &amp; "."),"") &amp; CONCATENATE(Tabela813[[#This Row],[C]],".",Tabela813[[#This Row],[O]],".",Tabela813[[#This Row],[E]],".",Tabela813[[#This Row],[D1]],".",Tabela813[[#This Row],[D2]],".",Tabela813[[#This Row],[D3]],".",Tabela813[[#This Row],[T]],".",Tabela813[[#This Row],[D4]]),"")</f>
        <v>7.2.1.5.50.1.7.00</v>
      </c>
      <c r="L2034" s="27" t="s">
        <v>2521</v>
      </c>
      <c r="M2034" s="21" t="str">
        <f t="shared" si="31"/>
        <v>A</v>
      </c>
      <c r="N2034" s="21">
        <f>IF(VALUE(Tabela813[[#This Row],[RED]]) &gt; 0,1,0) + IF(VALUE(J2034)&gt;0,8,IF(VALUE(I2034)&gt;0,7,IF(VALUE(H2034)&gt;0,6,IF(VALUE(G2034)&gt;0,5,IF(VALUE(F2034)&gt;0,4,IF(VALUE(E2034)&gt;0,3,IF(VALUE(D2034)&gt;0,2,1)))))))</f>
        <v>7</v>
      </c>
      <c r="O2034" s="26" t="s">
        <v>55</v>
      </c>
      <c r="P2034" s="1" t="s">
        <v>148</v>
      </c>
      <c r="Q2034" s="1"/>
      <c r="R2034" s="21"/>
      <c r="S2034" s="7" t="str">
        <f>Tabela813[[#This Row],[NR]]&amp;" - "&amp;Tabela813[[#This Row],[Especificação]]</f>
        <v>7.2.1.5.50.1.7.00 - Contribuição Patronal - Servidor Civil - Inativo - Dívida Ativa - Multas da Dívida Ativa - Intra OFSS</v>
      </c>
      <c r="T2034" s="7" t="str">
        <f>Tabela813[[#This Row],[NR]]&amp;" - "&amp;Tabela813[[#This Row],[Especificação]]</f>
        <v>7.2.1.5.50.1.7.00 - Contribuição Patronal - Servidor Civil - Inativo - Dívida Ativa - Multas da Dívida Ativa - Intra OFSS</v>
      </c>
      <c r="U2034" s="7" t="str">
        <f>Tabela813[[#This Row],[NR]]&amp; " - "&amp;Tabela813[[#This Row],[Especificação]]</f>
        <v>7.2.1.5.50.1.7.00 - Contribuição Patronal - Servidor Civil - Inativo - Dívida Ativa - Multas da Dívida Ativa - Intra OFSS</v>
      </c>
    </row>
    <row r="2035" spans="1:21" ht="30" x14ac:dyDescent="0.25">
      <c r="A2035" s="84"/>
      <c r="B2035" s="73"/>
      <c r="C2035" s="26" t="s">
        <v>1565</v>
      </c>
      <c r="D2035" s="26" t="s">
        <v>1567</v>
      </c>
      <c r="E2035" s="26" t="s">
        <v>1558</v>
      </c>
      <c r="F2035" s="26" t="s">
        <v>1569</v>
      </c>
      <c r="G2035" s="26" t="s">
        <v>1591</v>
      </c>
      <c r="H2035" s="26" t="s">
        <v>1558</v>
      </c>
      <c r="I2035" s="26" t="s">
        <v>1566</v>
      </c>
      <c r="J2035" s="26" t="s">
        <v>1564</v>
      </c>
      <c r="K2035" s="21" t="str">
        <f>IF(Tabela813[[#This Row],[C]]&lt;&gt;"",IF(Tabela813[[#This Row],[RED]]&lt;&gt;"",(Tabela813[[#This Row],[RED]] &amp; "."),"") &amp; CONCATENATE(Tabela813[[#This Row],[C]],".",Tabela813[[#This Row],[O]],".",Tabela813[[#This Row],[E]],".",Tabela813[[#This Row],[D1]],".",Tabela813[[#This Row],[D2]],".",Tabela813[[#This Row],[D3]],".",Tabela813[[#This Row],[T]],".",Tabela813[[#This Row],[D4]]),"")</f>
        <v>7.2.1.5.50.1.8.00</v>
      </c>
      <c r="L2035" s="27" t="s">
        <v>2522</v>
      </c>
      <c r="M2035" s="21" t="str">
        <f t="shared" si="31"/>
        <v>A</v>
      </c>
      <c r="N2035" s="21">
        <f>IF(VALUE(Tabela813[[#This Row],[RED]]) &gt; 0,1,0) + IF(VALUE(J2035)&gt;0,8,IF(VALUE(I2035)&gt;0,7,IF(VALUE(H2035)&gt;0,6,IF(VALUE(G2035)&gt;0,5,IF(VALUE(F2035)&gt;0,4,IF(VALUE(E2035)&gt;0,3,IF(VALUE(D2035)&gt;0,2,1)))))))</f>
        <v>7</v>
      </c>
      <c r="O2035" s="26" t="s">
        <v>55</v>
      </c>
      <c r="P2035" s="1" t="s">
        <v>148</v>
      </c>
      <c r="Q2035" s="1"/>
      <c r="R2035" s="21"/>
      <c r="S2035" s="7" t="str">
        <f>Tabela813[[#This Row],[NR]]&amp;" - "&amp;Tabela813[[#This Row],[Especificação]]</f>
        <v>7.2.1.5.50.1.8.00 - Contribuição Patronal - Servidor Civil - Inativo - Juros de Mora da Dívida Ativa - Intra OFSS</v>
      </c>
      <c r="T2035" s="7" t="str">
        <f>Tabela813[[#This Row],[NR]]&amp;" - "&amp;Tabela813[[#This Row],[Especificação]]</f>
        <v>7.2.1.5.50.1.8.00 - Contribuição Patronal - Servidor Civil - Inativo - Juros de Mora da Dívida Ativa - Intra OFSS</v>
      </c>
      <c r="U2035" s="7" t="str">
        <f>Tabela813[[#This Row],[NR]]&amp; " - "&amp;Tabela813[[#This Row],[Especificação]]</f>
        <v>7.2.1.5.50.1.8.00 - Contribuição Patronal - Servidor Civil - Inativo - Juros de Mora da Dívida Ativa - Intra OFSS</v>
      </c>
    </row>
    <row r="2036" spans="1:21" ht="30" x14ac:dyDescent="0.25">
      <c r="A2036" s="84"/>
      <c r="B2036" s="73"/>
      <c r="C2036" s="26" t="s">
        <v>1565</v>
      </c>
      <c r="D2036" s="26" t="s">
        <v>1567</v>
      </c>
      <c r="E2036" s="26" t="s">
        <v>1558</v>
      </c>
      <c r="F2036" s="26" t="s">
        <v>1569</v>
      </c>
      <c r="G2036" s="26" t="s">
        <v>1591</v>
      </c>
      <c r="H2036" s="26" t="s">
        <v>1567</v>
      </c>
      <c r="I2036" s="26" t="s">
        <v>1561</v>
      </c>
      <c r="J2036" s="26" t="s">
        <v>1564</v>
      </c>
      <c r="K2036" s="21" t="str">
        <f>IF(Tabela813[[#This Row],[C]]&lt;&gt;"",IF(Tabela813[[#This Row],[RED]]&lt;&gt;"",(Tabela813[[#This Row],[RED]] &amp; "."),"") &amp; CONCATENATE(Tabela813[[#This Row],[C]],".",Tabela813[[#This Row],[O]],".",Tabela813[[#This Row],[E]],".",Tabela813[[#This Row],[D1]],".",Tabela813[[#This Row],[D2]],".",Tabela813[[#This Row],[D3]],".",Tabela813[[#This Row],[T]],".",Tabela813[[#This Row],[D4]]),"")</f>
        <v>7.2.1.5.50.2.0.00</v>
      </c>
      <c r="L2036" s="27" t="s">
        <v>2523</v>
      </c>
      <c r="M2036" s="21" t="str">
        <f t="shared" si="31"/>
        <v>S</v>
      </c>
      <c r="N2036" s="21">
        <f>IF(VALUE(Tabela813[[#This Row],[RED]]) &gt; 0,1,0) + IF(VALUE(J2036)&gt;0,8,IF(VALUE(I2036)&gt;0,7,IF(VALUE(H2036)&gt;0,6,IF(VALUE(G2036)&gt;0,5,IF(VALUE(F2036)&gt;0,4,IF(VALUE(E2036)&gt;0,3,IF(VALUE(D2036)&gt;0,2,1)))))))</f>
        <v>6</v>
      </c>
      <c r="O2036" s="26" t="s">
        <v>55</v>
      </c>
      <c r="P2036" s="1" t="s">
        <v>150</v>
      </c>
      <c r="Q2036" s="1"/>
      <c r="R2036" s="21"/>
      <c r="S2036" s="7" t="str">
        <f>Tabela813[[#This Row],[NR]]&amp;" - "&amp;Tabela813[[#This Row],[Especificação]]</f>
        <v>7.2.1.5.50.2.0.00 - Contribuição Patronal - Servidor Civil - Pensionistas - Intra OFSS</v>
      </c>
      <c r="T2036" s="7" t="str">
        <f>Tabela813[[#This Row],[NR]]&amp;" - "&amp;Tabela813[[#This Row],[Especificação]]</f>
        <v>7.2.1.5.50.2.0.00 - Contribuição Patronal - Servidor Civil - Pensionistas - Intra OFSS</v>
      </c>
      <c r="U2036" s="7" t="str">
        <f>Tabela813[[#This Row],[NR]]&amp; " - "&amp;Tabela813[[#This Row],[Especificação]]</f>
        <v>7.2.1.5.50.2.0.00 - Contribuição Patronal - Servidor Civil - Pensionistas - Intra OFSS</v>
      </c>
    </row>
    <row r="2037" spans="1:21" ht="30" x14ac:dyDescent="0.25">
      <c r="A2037" s="84"/>
      <c r="B2037" s="73"/>
      <c r="C2037" s="26" t="s">
        <v>1565</v>
      </c>
      <c r="D2037" s="26" t="s">
        <v>1567</v>
      </c>
      <c r="E2037" s="26" t="s">
        <v>1558</v>
      </c>
      <c r="F2037" s="26" t="s">
        <v>1569</v>
      </c>
      <c r="G2037" s="26" t="s">
        <v>1591</v>
      </c>
      <c r="H2037" s="26" t="s">
        <v>1567</v>
      </c>
      <c r="I2037" s="26" t="s">
        <v>1558</v>
      </c>
      <c r="J2037" s="26" t="s">
        <v>1564</v>
      </c>
      <c r="K2037" s="21" t="str">
        <f>IF(Tabela813[[#This Row],[C]]&lt;&gt;"",IF(Tabela813[[#This Row],[RED]]&lt;&gt;"",(Tabela813[[#This Row],[RED]] &amp; "."),"") &amp; CONCATENATE(Tabela813[[#This Row],[C]],".",Tabela813[[#This Row],[O]],".",Tabela813[[#This Row],[E]],".",Tabela813[[#This Row],[D1]],".",Tabela813[[#This Row],[D2]],".",Tabela813[[#This Row],[D3]],".",Tabela813[[#This Row],[T]],".",Tabela813[[#This Row],[D4]]),"")</f>
        <v>7.2.1.5.50.2.1.00</v>
      </c>
      <c r="L2037" s="27" t="s">
        <v>2524</v>
      </c>
      <c r="M2037" s="21" t="str">
        <f t="shared" si="31"/>
        <v>A</v>
      </c>
      <c r="N2037" s="21">
        <f>IF(VALUE(Tabela813[[#This Row],[RED]]) &gt; 0,1,0) + IF(VALUE(J2037)&gt;0,8,IF(VALUE(I2037)&gt;0,7,IF(VALUE(H2037)&gt;0,6,IF(VALUE(G2037)&gt;0,5,IF(VALUE(F2037)&gt;0,4,IF(VALUE(E2037)&gt;0,3,IF(VALUE(D2037)&gt;0,2,1)))))))</f>
        <v>7</v>
      </c>
      <c r="O2037" s="26" t="s">
        <v>55</v>
      </c>
      <c r="P2037" s="1" t="s">
        <v>150</v>
      </c>
      <c r="Q2037" s="1"/>
      <c r="R2037" s="21"/>
      <c r="S2037" s="7" t="str">
        <f>Tabela813[[#This Row],[NR]]&amp;" - "&amp;Tabela813[[#This Row],[Especificação]]</f>
        <v>7.2.1.5.50.2.1.00 - Contribuição Patronal - Servidor Civil - Pensionistas - Principal - Intra OFSS</v>
      </c>
      <c r="T2037" s="7" t="str">
        <f>Tabela813[[#This Row],[NR]]&amp;" - "&amp;Tabela813[[#This Row],[Especificação]]</f>
        <v>7.2.1.5.50.2.1.00 - Contribuição Patronal - Servidor Civil - Pensionistas - Principal - Intra OFSS</v>
      </c>
      <c r="U2037" s="7" t="str">
        <f>Tabela813[[#This Row],[NR]]&amp; " - "&amp;Tabela813[[#This Row],[Especificação]]</f>
        <v>7.2.1.5.50.2.1.00 - Contribuição Patronal - Servidor Civil - Pensionistas - Principal - Intra OFSS</v>
      </c>
    </row>
    <row r="2038" spans="1:21" ht="30" x14ac:dyDescent="0.25">
      <c r="A2038" s="84"/>
      <c r="B2038" s="73"/>
      <c r="C2038" s="26" t="s">
        <v>1565</v>
      </c>
      <c r="D2038" s="26" t="s">
        <v>1567</v>
      </c>
      <c r="E2038" s="26" t="s">
        <v>1558</v>
      </c>
      <c r="F2038" s="26" t="s">
        <v>1569</v>
      </c>
      <c r="G2038" s="26" t="s">
        <v>1591</v>
      </c>
      <c r="H2038" s="26" t="s">
        <v>1567</v>
      </c>
      <c r="I2038" s="26" t="s">
        <v>1567</v>
      </c>
      <c r="J2038" s="26" t="s">
        <v>1564</v>
      </c>
      <c r="K2038" s="21" t="str">
        <f>IF(Tabela813[[#This Row],[C]]&lt;&gt;"",IF(Tabela813[[#This Row],[RED]]&lt;&gt;"",(Tabela813[[#This Row],[RED]] &amp; "."),"") &amp; CONCATENATE(Tabela813[[#This Row],[C]],".",Tabela813[[#This Row],[O]],".",Tabela813[[#This Row],[E]],".",Tabela813[[#This Row],[D1]],".",Tabela813[[#This Row],[D2]],".",Tabela813[[#This Row],[D3]],".",Tabela813[[#This Row],[T]],".",Tabela813[[#This Row],[D4]]),"")</f>
        <v>7.2.1.5.50.2.2.00</v>
      </c>
      <c r="L2038" s="27" t="s">
        <v>2525</v>
      </c>
      <c r="M2038" s="21" t="str">
        <f t="shared" si="31"/>
        <v>A</v>
      </c>
      <c r="N2038" s="21">
        <f>IF(VALUE(Tabela813[[#This Row],[RED]]) &gt; 0,1,0) + IF(VALUE(J2038)&gt;0,8,IF(VALUE(I2038)&gt;0,7,IF(VALUE(H2038)&gt;0,6,IF(VALUE(G2038)&gt;0,5,IF(VALUE(F2038)&gt;0,4,IF(VALUE(E2038)&gt;0,3,IF(VALUE(D2038)&gt;0,2,1)))))))</f>
        <v>7</v>
      </c>
      <c r="O2038" s="26" t="s">
        <v>55</v>
      </c>
      <c r="P2038" s="1" t="s">
        <v>150</v>
      </c>
      <c r="Q2038" s="1"/>
      <c r="R2038" s="21"/>
      <c r="S2038" s="7" t="str">
        <f>Tabela813[[#This Row],[NR]]&amp;" - "&amp;Tabela813[[#This Row],[Especificação]]</f>
        <v>7.2.1.5.50.2.2.00 - Contribuição Patronal - Servidor Civil - Pensionistas - Multas e Juros de Mora - Intra OFSS</v>
      </c>
      <c r="T2038" s="7" t="str">
        <f>Tabela813[[#This Row],[NR]]&amp;" - "&amp;Tabela813[[#This Row],[Especificação]]</f>
        <v>7.2.1.5.50.2.2.00 - Contribuição Patronal - Servidor Civil - Pensionistas - Multas e Juros de Mora - Intra OFSS</v>
      </c>
      <c r="U2038" s="7" t="str">
        <f>Tabela813[[#This Row],[NR]]&amp; " - "&amp;Tabela813[[#This Row],[Especificação]]</f>
        <v>7.2.1.5.50.2.2.00 - Contribuição Patronal - Servidor Civil - Pensionistas - Multas e Juros de Mora - Intra OFSS</v>
      </c>
    </row>
    <row r="2039" spans="1:21" ht="30" x14ac:dyDescent="0.25">
      <c r="A2039" s="84"/>
      <c r="B2039" s="73"/>
      <c r="C2039" s="26" t="s">
        <v>1565</v>
      </c>
      <c r="D2039" s="26" t="s">
        <v>1567</v>
      </c>
      <c r="E2039" s="26" t="s">
        <v>1558</v>
      </c>
      <c r="F2039" s="26" t="s">
        <v>1569</v>
      </c>
      <c r="G2039" s="26" t="s">
        <v>1591</v>
      </c>
      <c r="H2039" s="26" t="s">
        <v>1567</v>
      </c>
      <c r="I2039" s="26" t="s">
        <v>1559</v>
      </c>
      <c r="J2039" s="26" t="s">
        <v>1564</v>
      </c>
      <c r="K2039" s="21" t="str">
        <f>IF(Tabela813[[#This Row],[C]]&lt;&gt;"",IF(Tabela813[[#This Row],[RED]]&lt;&gt;"",(Tabela813[[#This Row],[RED]] &amp; "."),"") &amp; CONCATENATE(Tabela813[[#This Row],[C]],".",Tabela813[[#This Row],[O]],".",Tabela813[[#This Row],[E]],".",Tabela813[[#This Row],[D1]],".",Tabela813[[#This Row],[D2]],".",Tabela813[[#This Row],[D3]],".",Tabela813[[#This Row],[T]],".",Tabela813[[#This Row],[D4]]),"")</f>
        <v>7.2.1.5.50.2.3.00</v>
      </c>
      <c r="L2039" s="27" t="s">
        <v>2526</v>
      </c>
      <c r="M2039" s="21" t="str">
        <f t="shared" si="31"/>
        <v>A</v>
      </c>
      <c r="N2039" s="21">
        <f>IF(VALUE(Tabela813[[#This Row],[RED]]) &gt; 0,1,0) + IF(VALUE(J2039)&gt;0,8,IF(VALUE(I2039)&gt;0,7,IF(VALUE(H2039)&gt;0,6,IF(VALUE(G2039)&gt;0,5,IF(VALUE(F2039)&gt;0,4,IF(VALUE(E2039)&gt;0,3,IF(VALUE(D2039)&gt;0,2,1)))))))</f>
        <v>7</v>
      </c>
      <c r="O2039" s="26" t="s">
        <v>55</v>
      </c>
      <c r="P2039" s="1" t="s">
        <v>150</v>
      </c>
      <c r="Q2039" s="1"/>
      <c r="R2039" s="21"/>
      <c r="S2039" s="7" t="str">
        <f>Tabela813[[#This Row],[NR]]&amp;" - "&amp;Tabela813[[#This Row],[Especificação]]</f>
        <v>7.2.1.5.50.2.3.00 - Contribuição Patronal - Servidor Civil - Pensionistas - Dívida Ativa - Intra OFSS</v>
      </c>
      <c r="T2039" s="7" t="str">
        <f>Tabela813[[#This Row],[NR]]&amp;" - "&amp;Tabela813[[#This Row],[Especificação]]</f>
        <v>7.2.1.5.50.2.3.00 - Contribuição Patronal - Servidor Civil - Pensionistas - Dívida Ativa - Intra OFSS</v>
      </c>
      <c r="U2039" s="7" t="str">
        <f>Tabela813[[#This Row],[NR]]&amp; " - "&amp;Tabela813[[#This Row],[Especificação]]</f>
        <v>7.2.1.5.50.2.3.00 - Contribuição Patronal - Servidor Civil - Pensionistas - Dívida Ativa - Intra OFSS</v>
      </c>
    </row>
    <row r="2040" spans="1:21" ht="30" x14ac:dyDescent="0.25">
      <c r="A2040" s="84"/>
      <c r="B2040" s="73"/>
      <c r="C2040" s="26" t="s">
        <v>1565</v>
      </c>
      <c r="D2040" s="26" t="s">
        <v>1567</v>
      </c>
      <c r="E2040" s="26" t="s">
        <v>1558</v>
      </c>
      <c r="F2040" s="26" t="s">
        <v>1569</v>
      </c>
      <c r="G2040" s="26" t="s">
        <v>1591</v>
      </c>
      <c r="H2040" s="26" t="s">
        <v>1567</v>
      </c>
      <c r="I2040" s="26" t="s">
        <v>1568</v>
      </c>
      <c r="J2040" s="26" t="s">
        <v>1564</v>
      </c>
      <c r="K2040" s="21" t="str">
        <f>IF(Tabela813[[#This Row],[C]]&lt;&gt;"",IF(Tabela813[[#This Row],[RED]]&lt;&gt;"",(Tabela813[[#This Row],[RED]] &amp; "."),"") &amp; CONCATENATE(Tabela813[[#This Row],[C]],".",Tabela813[[#This Row],[O]],".",Tabela813[[#This Row],[E]],".",Tabela813[[#This Row],[D1]],".",Tabela813[[#This Row],[D2]],".",Tabela813[[#This Row],[D3]],".",Tabela813[[#This Row],[T]],".",Tabela813[[#This Row],[D4]]),"")</f>
        <v>7.2.1.5.50.2.4.00</v>
      </c>
      <c r="L2040" s="27" t="s">
        <v>2527</v>
      </c>
      <c r="M2040" s="21" t="str">
        <f t="shared" si="31"/>
        <v>A</v>
      </c>
      <c r="N2040" s="21">
        <f>IF(VALUE(Tabela813[[#This Row],[RED]]) &gt; 0,1,0) + IF(VALUE(J2040)&gt;0,8,IF(VALUE(I2040)&gt;0,7,IF(VALUE(H2040)&gt;0,6,IF(VALUE(G2040)&gt;0,5,IF(VALUE(F2040)&gt;0,4,IF(VALUE(E2040)&gt;0,3,IF(VALUE(D2040)&gt;0,2,1)))))))</f>
        <v>7</v>
      </c>
      <c r="O2040" s="26" t="s">
        <v>55</v>
      </c>
      <c r="P2040" s="1" t="s">
        <v>150</v>
      </c>
      <c r="Q2040" s="1"/>
      <c r="R2040" s="21"/>
      <c r="S2040" s="7" t="str">
        <f>Tabela813[[#This Row],[NR]]&amp;" - "&amp;Tabela813[[#This Row],[Especificação]]</f>
        <v>7.2.1.5.50.2.4.00 - Contribuição Patronal - Servidor Civil - Pensionistas - Dívida Ativa - Multas e Juros de Mora da Dívida Ativa - Intra OFSS</v>
      </c>
      <c r="T2040" s="7" t="str">
        <f>Tabela813[[#This Row],[NR]]&amp;" - "&amp;Tabela813[[#This Row],[Especificação]]</f>
        <v>7.2.1.5.50.2.4.00 - Contribuição Patronal - Servidor Civil - Pensionistas - Dívida Ativa - Multas e Juros de Mora da Dívida Ativa - Intra OFSS</v>
      </c>
      <c r="U2040" s="7" t="str">
        <f>Tabela813[[#This Row],[NR]]&amp; " - "&amp;Tabela813[[#This Row],[Especificação]]</f>
        <v>7.2.1.5.50.2.4.00 - Contribuição Patronal - Servidor Civil - Pensionistas - Dívida Ativa - Multas e Juros de Mora da Dívida Ativa - Intra OFSS</v>
      </c>
    </row>
    <row r="2041" spans="1:21" ht="30" x14ac:dyDescent="0.25">
      <c r="A2041" s="84"/>
      <c r="B2041" s="73"/>
      <c r="C2041" s="26" t="s">
        <v>1565</v>
      </c>
      <c r="D2041" s="26" t="s">
        <v>1567</v>
      </c>
      <c r="E2041" s="26" t="s">
        <v>1558</v>
      </c>
      <c r="F2041" s="26" t="s">
        <v>1569</v>
      </c>
      <c r="G2041" s="26" t="s">
        <v>1591</v>
      </c>
      <c r="H2041" s="26" t="s">
        <v>1567</v>
      </c>
      <c r="I2041" s="26" t="s">
        <v>1569</v>
      </c>
      <c r="J2041" s="26" t="s">
        <v>1564</v>
      </c>
      <c r="K2041" s="21" t="str">
        <f>IF(Tabela813[[#This Row],[C]]&lt;&gt;"",IF(Tabela813[[#This Row],[RED]]&lt;&gt;"",(Tabela813[[#This Row],[RED]] &amp; "."),"") &amp; CONCATENATE(Tabela813[[#This Row],[C]],".",Tabela813[[#This Row],[O]],".",Tabela813[[#This Row],[E]],".",Tabela813[[#This Row],[D1]],".",Tabela813[[#This Row],[D2]],".",Tabela813[[#This Row],[D3]],".",Tabela813[[#This Row],[T]],".",Tabela813[[#This Row],[D4]]),"")</f>
        <v>7.2.1.5.50.2.5.00</v>
      </c>
      <c r="L2041" s="27" t="s">
        <v>2528</v>
      </c>
      <c r="M2041" s="21" t="str">
        <f t="shared" si="31"/>
        <v>A</v>
      </c>
      <c r="N2041" s="21">
        <f>IF(VALUE(Tabela813[[#This Row],[RED]]) &gt; 0,1,0) + IF(VALUE(J2041)&gt;0,8,IF(VALUE(I2041)&gt;0,7,IF(VALUE(H2041)&gt;0,6,IF(VALUE(G2041)&gt;0,5,IF(VALUE(F2041)&gt;0,4,IF(VALUE(E2041)&gt;0,3,IF(VALUE(D2041)&gt;0,2,1)))))))</f>
        <v>7</v>
      </c>
      <c r="O2041" s="26" t="s">
        <v>55</v>
      </c>
      <c r="P2041" s="1" t="s">
        <v>150</v>
      </c>
      <c r="Q2041" s="1"/>
      <c r="R2041" s="21"/>
      <c r="S2041" s="7" t="str">
        <f>Tabela813[[#This Row],[NR]]&amp;" - "&amp;Tabela813[[#This Row],[Especificação]]</f>
        <v>7.2.1.5.50.2.5.00 - Contribuição Patronal - Servidor Civil - Pensionistas - Multas - Intra OFSS</v>
      </c>
      <c r="T2041" s="7" t="str">
        <f>Tabela813[[#This Row],[NR]]&amp;" - "&amp;Tabela813[[#This Row],[Especificação]]</f>
        <v>7.2.1.5.50.2.5.00 - Contribuição Patronal - Servidor Civil - Pensionistas - Multas - Intra OFSS</v>
      </c>
      <c r="U2041" s="7" t="str">
        <f>Tabela813[[#This Row],[NR]]&amp; " - "&amp;Tabela813[[#This Row],[Especificação]]</f>
        <v>7.2.1.5.50.2.5.00 - Contribuição Patronal - Servidor Civil - Pensionistas - Multas - Intra OFSS</v>
      </c>
    </row>
    <row r="2042" spans="1:21" ht="30" x14ac:dyDescent="0.25">
      <c r="A2042" s="84"/>
      <c r="B2042" s="73"/>
      <c r="C2042" s="26" t="s">
        <v>1565</v>
      </c>
      <c r="D2042" s="26" t="s">
        <v>1567</v>
      </c>
      <c r="E2042" s="26" t="s">
        <v>1558</v>
      </c>
      <c r="F2042" s="26" t="s">
        <v>1569</v>
      </c>
      <c r="G2042" s="26" t="s">
        <v>1591</v>
      </c>
      <c r="H2042" s="26" t="s">
        <v>1567</v>
      </c>
      <c r="I2042" s="26" t="s">
        <v>1563</v>
      </c>
      <c r="J2042" s="26" t="s">
        <v>1564</v>
      </c>
      <c r="K2042" s="21" t="str">
        <f>IF(Tabela813[[#This Row],[C]]&lt;&gt;"",IF(Tabela813[[#This Row],[RED]]&lt;&gt;"",(Tabela813[[#This Row],[RED]] &amp; "."),"") &amp; CONCATENATE(Tabela813[[#This Row],[C]],".",Tabela813[[#This Row],[O]],".",Tabela813[[#This Row],[E]],".",Tabela813[[#This Row],[D1]],".",Tabela813[[#This Row],[D2]],".",Tabela813[[#This Row],[D3]],".",Tabela813[[#This Row],[T]],".",Tabela813[[#This Row],[D4]]),"")</f>
        <v>7.2.1.5.50.2.6.00</v>
      </c>
      <c r="L2042" s="27" t="s">
        <v>2529</v>
      </c>
      <c r="M2042" s="21" t="str">
        <f t="shared" si="31"/>
        <v>A</v>
      </c>
      <c r="N2042" s="21">
        <f>IF(VALUE(Tabela813[[#This Row],[RED]]) &gt; 0,1,0) + IF(VALUE(J2042)&gt;0,8,IF(VALUE(I2042)&gt;0,7,IF(VALUE(H2042)&gt;0,6,IF(VALUE(G2042)&gt;0,5,IF(VALUE(F2042)&gt;0,4,IF(VALUE(E2042)&gt;0,3,IF(VALUE(D2042)&gt;0,2,1)))))))</f>
        <v>7</v>
      </c>
      <c r="O2042" s="26" t="s">
        <v>55</v>
      </c>
      <c r="P2042" s="1" t="s">
        <v>150</v>
      </c>
      <c r="Q2042" s="1"/>
      <c r="R2042" s="21"/>
      <c r="S2042" s="7" t="str">
        <f>Tabela813[[#This Row],[NR]]&amp;" - "&amp;Tabela813[[#This Row],[Especificação]]</f>
        <v>7.2.1.5.50.2.6.00 - Contribuição Patronal - Servidor Civil - Pensionistas - Juros de Mora - Intra OFSS</v>
      </c>
      <c r="T2042" s="7" t="str">
        <f>Tabela813[[#This Row],[NR]]&amp;" - "&amp;Tabela813[[#This Row],[Especificação]]</f>
        <v>7.2.1.5.50.2.6.00 - Contribuição Patronal - Servidor Civil - Pensionistas - Juros de Mora - Intra OFSS</v>
      </c>
      <c r="U2042" s="7" t="str">
        <f>Tabela813[[#This Row],[NR]]&amp; " - "&amp;Tabela813[[#This Row],[Especificação]]</f>
        <v>7.2.1.5.50.2.6.00 - Contribuição Patronal - Servidor Civil - Pensionistas - Juros de Mora - Intra OFSS</v>
      </c>
    </row>
    <row r="2043" spans="1:21" ht="30" x14ac:dyDescent="0.25">
      <c r="A2043" s="84"/>
      <c r="B2043" s="73"/>
      <c r="C2043" s="26" t="s">
        <v>1565</v>
      </c>
      <c r="D2043" s="26" t="s">
        <v>1567</v>
      </c>
      <c r="E2043" s="26" t="s">
        <v>1558</v>
      </c>
      <c r="F2043" s="26" t="s">
        <v>1569</v>
      </c>
      <c r="G2043" s="26" t="s">
        <v>1591</v>
      </c>
      <c r="H2043" s="26" t="s">
        <v>1567</v>
      </c>
      <c r="I2043" s="26" t="s">
        <v>1565</v>
      </c>
      <c r="J2043" s="26" t="s">
        <v>1564</v>
      </c>
      <c r="K2043" s="21" t="str">
        <f>IF(Tabela813[[#This Row],[C]]&lt;&gt;"",IF(Tabela813[[#This Row],[RED]]&lt;&gt;"",(Tabela813[[#This Row],[RED]] &amp; "."),"") &amp; CONCATENATE(Tabela813[[#This Row],[C]],".",Tabela813[[#This Row],[O]],".",Tabela813[[#This Row],[E]],".",Tabela813[[#This Row],[D1]],".",Tabela813[[#This Row],[D2]],".",Tabela813[[#This Row],[D3]],".",Tabela813[[#This Row],[T]],".",Tabela813[[#This Row],[D4]]),"")</f>
        <v>7.2.1.5.50.2.7.00</v>
      </c>
      <c r="L2043" s="27" t="s">
        <v>2530</v>
      </c>
      <c r="M2043" s="21" t="str">
        <f t="shared" si="31"/>
        <v>A</v>
      </c>
      <c r="N2043" s="21">
        <f>IF(VALUE(Tabela813[[#This Row],[RED]]) &gt; 0,1,0) + IF(VALUE(J2043)&gt;0,8,IF(VALUE(I2043)&gt;0,7,IF(VALUE(H2043)&gt;0,6,IF(VALUE(G2043)&gt;0,5,IF(VALUE(F2043)&gt;0,4,IF(VALUE(E2043)&gt;0,3,IF(VALUE(D2043)&gt;0,2,1)))))))</f>
        <v>7</v>
      </c>
      <c r="O2043" s="26" t="s">
        <v>55</v>
      </c>
      <c r="P2043" s="1" t="s">
        <v>150</v>
      </c>
      <c r="Q2043" s="1"/>
      <c r="R2043" s="21"/>
      <c r="S2043" s="7" t="str">
        <f>Tabela813[[#This Row],[NR]]&amp;" - "&amp;Tabela813[[#This Row],[Especificação]]</f>
        <v>7.2.1.5.50.2.7.00 - Contribuição Patronal - Servidor Civil - Pensionistas - Dívida Ativa - Multas da Dívida Ativa - Intra OFSS</v>
      </c>
      <c r="T2043" s="7" t="str">
        <f>Tabela813[[#This Row],[NR]]&amp;" - "&amp;Tabela813[[#This Row],[Especificação]]</f>
        <v>7.2.1.5.50.2.7.00 - Contribuição Patronal - Servidor Civil - Pensionistas - Dívida Ativa - Multas da Dívida Ativa - Intra OFSS</v>
      </c>
      <c r="U2043" s="7" t="str">
        <f>Tabela813[[#This Row],[NR]]&amp; " - "&amp;Tabela813[[#This Row],[Especificação]]</f>
        <v>7.2.1.5.50.2.7.00 - Contribuição Patronal - Servidor Civil - Pensionistas - Dívida Ativa - Multas da Dívida Ativa - Intra OFSS</v>
      </c>
    </row>
    <row r="2044" spans="1:21" ht="30" x14ac:dyDescent="0.25">
      <c r="A2044" s="84"/>
      <c r="B2044" s="73"/>
      <c r="C2044" s="26" t="s">
        <v>1565</v>
      </c>
      <c r="D2044" s="26" t="s">
        <v>1567</v>
      </c>
      <c r="E2044" s="26" t="s">
        <v>1558</v>
      </c>
      <c r="F2044" s="26" t="s">
        <v>1569</v>
      </c>
      <c r="G2044" s="26" t="s">
        <v>1591</v>
      </c>
      <c r="H2044" s="26" t="s">
        <v>1567</v>
      </c>
      <c r="I2044" s="26" t="s">
        <v>1566</v>
      </c>
      <c r="J2044" s="26" t="s">
        <v>1564</v>
      </c>
      <c r="K2044" s="21" t="str">
        <f>IF(Tabela813[[#This Row],[C]]&lt;&gt;"",IF(Tabela813[[#This Row],[RED]]&lt;&gt;"",(Tabela813[[#This Row],[RED]] &amp; "."),"") &amp; CONCATENATE(Tabela813[[#This Row],[C]],".",Tabela813[[#This Row],[O]],".",Tabela813[[#This Row],[E]],".",Tabela813[[#This Row],[D1]],".",Tabela813[[#This Row],[D2]],".",Tabela813[[#This Row],[D3]],".",Tabela813[[#This Row],[T]],".",Tabela813[[#This Row],[D4]]),"")</f>
        <v>7.2.1.5.50.2.8.00</v>
      </c>
      <c r="L2044" s="27" t="s">
        <v>2531</v>
      </c>
      <c r="M2044" s="21" t="str">
        <f t="shared" si="31"/>
        <v>A</v>
      </c>
      <c r="N2044" s="21">
        <f>IF(VALUE(Tabela813[[#This Row],[RED]]) &gt; 0,1,0) + IF(VALUE(J2044)&gt;0,8,IF(VALUE(I2044)&gt;0,7,IF(VALUE(H2044)&gt;0,6,IF(VALUE(G2044)&gt;0,5,IF(VALUE(F2044)&gt;0,4,IF(VALUE(E2044)&gt;0,3,IF(VALUE(D2044)&gt;0,2,1)))))))</f>
        <v>7</v>
      </c>
      <c r="O2044" s="26" t="s">
        <v>55</v>
      </c>
      <c r="P2044" s="1" t="s">
        <v>150</v>
      </c>
      <c r="Q2044" s="1"/>
      <c r="R2044" s="21"/>
      <c r="S2044" s="7" t="str">
        <f>Tabela813[[#This Row],[NR]]&amp;" - "&amp;Tabela813[[#This Row],[Especificação]]</f>
        <v>7.2.1.5.50.2.8.00 - Contribuição Patronal - Servidor Civil - Pensionistas - Juros de Mora da Dívida Ativa - Intra OFSS</v>
      </c>
      <c r="T2044" s="7" t="str">
        <f>Tabela813[[#This Row],[NR]]&amp;" - "&amp;Tabela813[[#This Row],[Especificação]]</f>
        <v>7.2.1.5.50.2.8.00 - Contribuição Patronal - Servidor Civil - Pensionistas - Juros de Mora da Dívida Ativa - Intra OFSS</v>
      </c>
      <c r="U2044" s="7" t="str">
        <f>Tabela813[[#This Row],[NR]]&amp; " - "&amp;Tabela813[[#This Row],[Especificação]]</f>
        <v>7.2.1.5.50.2.8.00 - Contribuição Patronal - Servidor Civil - Pensionistas - Juros de Mora da Dívida Ativa - Intra OFSS</v>
      </c>
    </row>
    <row r="2045" spans="1:21" ht="30" x14ac:dyDescent="0.25">
      <c r="A2045" s="84"/>
      <c r="B2045" s="73"/>
      <c r="C2045" s="26" t="s">
        <v>1565</v>
      </c>
      <c r="D2045" s="26" t="s">
        <v>1567</v>
      </c>
      <c r="E2045" s="26" t="s">
        <v>1558</v>
      </c>
      <c r="F2045" s="26" t="s">
        <v>1569</v>
      </c>
      <c r="G2045" s="26" t="s">
        <v>1591</v>
      </c>
      <c r="H2045" s="26" t="s">
        <v>1559</v>
      </c>
      <c r="I2045" s="26" t="s">
        <v>1561</v>
      </c>
      <c r="J2045" s="26" t="s">
        <v>1564</v>
      </c>
      <c r="K2045" s="21" t="str">
        <f>IF(Tabela813[[#This Row],[C]]&lt;&gt;"",IF(Tabela813[[#This Row],[RED]]&lt;&gt;"",(Tabela813[[#This Row],[RED]] &amp; "."),"") &amp; CONCATENATE(Tabela813[[#This Row],[C]],".",Tabela813[[#This Row],[O]],".",Tabela813[[#This Row],[E]],".",Tabela813[[#This Row],[D1]],".",Tabela813[[#This Row],[D2]],".",Tabela813[[#This Row],[D3]],".",Tabela813[[#This Row],[T]],".",Tabela813[[#This Row],[D4]]),"")</f>
        <v>7.2.1.5.50.3.0.00</v>
      </c>
      <c r="L2045" s="27" t="s">
        <v>2532</v>
      </c>
      <c r="M2045" s="21" t="str">
        <f t="shared" si="31"/>
        <v>S</v>
      </c>
      <c r="N2045" s="21">
        <f>IF(VALUE(Tabela813[[#This Row],[RED]]) &gt; 0,1,0) + IF(VALUE(J2045)&gt;0,8,IF(VALUE(I2045)&gt;0,7,IF(VALUE(H2045)&gt;0,6,IF(VALUE(G2045)&gt;0,5,IF(VALUE(F2045)&gt;0,4,IF(VALUE(E2045)&gt;0,3,IF(VALUE(D2045)&gt;0,2,1)))))))</f>
        <v>6</v>
      </c>
      <c r="O2045" s="26" t="s">
        <v>55</v>
      </c>
      <c r="P2045" s="1" t="s">
        <v>152</v>
      </c>
      <c r="Q2045" s="1"/>
      <c r="R2045" s="21"/>
      <c r="S2045" s="7" t="str">
        <f>Tabela813[[#This Row],[NR]]&amp;" - "&amp;Tabela813[[#This Row],[Especificação]]</f>
        <v>7.2.1.5.50.3.0.00 - Contribuição Patronal Oriunda de Sentenças Judiciais - Servidor Civil Inativo - Intra OFSS</v>
      </c>
      <c r="T2045" s="7" t="str">
        <f>Tabela813[[#This Row],[NR]]&amp;" - "&amp;Tabela813[[#This Row],[Especificação]]</f>
        <v>7.2.1.5.50.3.0.00 - Contribuição Patronal Oriunda de Sentenças Judiciais - Servidor Civil Inativo - Intra OFSS</v>
      </c>
      <c r="U2045" s="7" t="str">
        <f>Tabela813[[#This Row],[NR]]&amp; " - "&amp;Tabela813[[#This Row],[Especificação]]</f>
        <v>7.2.1.5.50.3.0.00 - Contribuição Patronal Oriunda de Sentenças Judiciais - Servidor Civil Inativo - Intra OFSS</v>
      </c>
    </row>
    <row r="2046" spans="1:21" ht="30" x14ac:dyDescent="0.25">
      <c r="A2046" s="84"/>
      <c r="B2046" s="73"/>
      <c r="C2046" s="26" t="s">
        <v>1565</v>
      </c>
      <c r="D2046" s="26" t="s">
        <v>1567</v>
      </c>
      <c r="E2046" s="26" t="s">
        <v>1558</v>
      </c>
      <c r="F2046" s="26" t="s">
        <v>1569</v>
      </c>
      <c r="G2046" s="26" t="s">
        <v>1591</v>
      </c>
      <c r="H2046" s="26" t="s">
        <v>1559</v>
      </c>
      <c r="I2046" s="26" t="s">
        <v>1558</v>
      </c>
      <c r="J2046" s="26" t="s">
        <v>1564</v>
      </c>
      <c r="K2046" s="21" t="str">
        <f>IF(Tabela813[[#This Row],[C]]&lt;&gt;"",IF(Tabela813[[#This Row],[RED]]&lt;&gt;"",(Tabela813[[#This Row],[RED]] &amp; "."),"") &amp; CONCATENATE(Tabela813[[#This Row],[C]],".",Tabela813[[#This Row],[O]],".",Tabela813[[#This Row],[E]],".",Tabela813[[#This Row],[D1]],".",Tabela813[[#This Row],[D2]],".",Tabela813[[#This Row],[D3]],".",Tabela813[[#This Row],[T]],".",Tabela813[[#This Row],[D4]]),"")</f>
        <v>7.2.1.5.50.3.1.00</v>
      </c>
      <c r="L2046" s="27" t="s">
        <v>2533</v>
      </c>
      <c r="M2046" s="21" t="str">
        <f t="shared" si="31"/>
        <v>A</v>
      </c>
      <c r="N2046" s="21">
        <f>IF(VALUE(Tabela813[[#This Row],[RED]]) &gt; 0,1,0) + IF(VALUE(J2046)&gt;0,8,IF(VALUE(I2046)&gt;0,7,IF(VALUE(H2046)&gt;0,6,IF(VALUE(G2046)&gt;0,5,IF(VALUE(F2046)&gt;0,4,IF(VALUE(E2046)&gt;0,3,IF(VALUE(D2046)&gt;0,2,1)))))))</f>
        <v>7</v>
      </c>
      <c r="O2046" s="26" t="s">
        <v>55</v>
      </c>
      <c r="P2046" s="1" t="s">
        <v>152</v>
      </c>
      <c r="Q2046" s="1"/>
      <c r="R2046" s="21"/>
      <c r="S2046" s="7" t="str">
        <f>Tabela813[[#This Row],[NR]]&amp;" - "&amp;Tabela813[[#This Row],[Especificação]]</f>
        <v>7.2.1.5.50.3.1.00 - Contribuição Patronal Oriunda de Sentenças Judiciais - Servidor Civil Inativo - Principal - Intra OFSS</v>
      </c>
      <c r="T2046" s="7" t="str">
        <f>Tabela813[[#This Row],[NR]]&amp;" - "&amp;Tabela813[[#This Row],[Especificação]]</f>
        <v>7.2.1.5.50.3.1.00 - Contribuição Patronal Oriunda de Sentenças Judiciais - Servidor Civil Inativo - Principal - Intra OFSS</v>
      </c>
      <c r="U2046" s="7" t="str">
        <f>Tabela813[[#This Row],[NR]]&amp; " - "&amp;Tabela813[[#This Row],[Especificação]]</f>
        <v>7.2.1.5.50.3.1.00 - Contribuição Patronal Oriunda de Sentenças Judiciais - Servidor Civil Inativo - Principal - Intra OFSS</v>
      </c>
    </row>
    <row r="2047" spans="1:21" ht="30" x14ac:dyDescent="0.25">
      <c r="A2047" s="84"/>
      <c r="B2047" s="73"/>
      <c r="C2047" s="26" t="s">
        <v>1565</v>
      </c>
      <c r="D2047" s="26" t="s">
        <v>1567</v>
      </c>
      <c r="E2047" s="26" t="s">
        <v>1558</v>
      </c>
      <c r="F2047" s="26" t="s">
        <v>1569</v>
      </c>
      <c r="G2047" s="26" t="s">
        <v>1591</v>
      </c>
      <c r="H2047" s="26" t="s">
        <v>1559</v>
      </c>
      <c r="I2047" s="26" t="s">
        <v>1567</v>
      </c>
      <c r="J2047" s="26" t="s">
        <v>1564</v>
      </c>
      <c r="K2047" s="21" t="str">
        <f>IF(Tabela813[[#This Row],[C]]&lt;&gt;"",IF(Tabela813[[#This Row],[RED]]&lt;&gt;"",(Tabela813[[#This Row],[RED]] &amp; "."),"") &amp; CONCATENATE(Tabela813[[#This Row],[C]],".",Tabela813[[#This Row],[O]],".",Tabela813[[#This Row],[E]],".",Tabela813[[#This Row],[D1]],".",Tabela813[[#This Row],[D2]],".",Tabela813[[#This Row],[D3]],".",Tabela813[[#This Row],[T]],".",Tabela813[[#This Row],[D4]]),"")</f>
        <v>7.2.1.5.50.3.2.00</v>
      </c>
      <c r="L2047" s="27" t="s">
        <v>2534</v>
      </c>
      <c r="M2047" s="21" t="str">
        <f t="shared" si="31"/>
        <v>A</v>
      </c>
      <c r="N2047" s="21">
        <f>IF(VALUE(Tabela813[[#This Row],[RED]]) &gt; 0,1,0) + IF(VALUE(J2047)&gt;0,8,IF(VALUE(I2047)&gt;0,7,IF(VALUE(H2047)&gt;0,6,IF(VALUE(G2047)&gt;0,5,IF(VALUE(F2047)&gt;0,4,IF(VALUE(E2047)&gt;0,3,IF(VALUE(D2047)&gt;0,2,1)))))))</f>
        <v>7</v>
      </c>
      <c r="O2047" s="26" t="s">
        <v>55</v>
      </c>
      <c r="P2047" s="1" t="s">
        <v>152</v>
      </c>
      <c r="Q2047" s="1"/>
      <c r="R2047" s="21"/>
      <c r="S2047" s="7" t="str">
        <f>Tabela813[[#This Row],[NR]]&amp;" - "&amp;Tabela813[[#This Row],[Especificação]]</f>
        <v>7.2.1.5.50.3.2.00 - Contribuição Patronal Oriunda de Sentenças Judiciais - Servidor Civil Inativo - Multas e Juros de Mora - Intra OFSS</v>
      </c>
      <c r="T2047" s="7" t="str">
        <f>Tabela813[[#This Row],[NR]]&amp;" - "&amp;Tabela813[[#This Row],[Especificação]]</f>
        <v>7.2.1.5.50.3.2.00 - Contribuição Patronal Oriunda de Sentenças Judiciais - Servidor Civil Inativo - Multas e Juros de Mora - Intra OFSS</v>
      </c>
      <c r="U2047" s="7" t="str">
        <f>Tabela813[[#This Row],[NR]]&amp; " - "&amp;Tabela813[[#This Row],[Especificação]]</f>
        <v>7.2.1.5.50.3.2.00 - Contribuição Patronal Oriunda de Sentenças Judiciais - Servidor Civil Inativo - Multas e Juros de Mora - Intra OFSS</v>
      </c>
    </row>
    <row r="2048" spans="1:21" ht="30" x14ac:dyDescent="0.25">
      <c r="A2048" s="84"/>
      <c r="B2048" s="73"/>
      <c r="C2048" s="26" t="s">
        <v>1565</v>
      </c>
      <c r="D2048" s="26" t="s">
        <v>1567</v>
      </c>
      <c r="E2048" s="26" t="s">
        <v>1558</v>
      </c>
      <c r="F2048" s="26" t="s">
        <v>1569</v>
      </c>
      <c r="G2048" s="26" t="s">
        <v>1591</v>
      </c>
      <c r="H2048" s="26" t="s">
        <v>1559</v>
      </c>
      <c r="I2048" s="26" t="s">
        <v>1559</v>
      </c>
      <c r="J2048" s="26" t="s">
        <v>1564</v>
      </c>
      <c r="K2048" s="21" t="str">
        <f>IF(Tabela813[[#This Row],[C]]&lt;&gt;"",IF(Tabela813[[#This Row],[RED]]&lt;&gt;"",(Tabela813[[#This Row],[RED]] &amp; "."),"") &amp; CONCATENATE(Tabela813[[#This Row],[C]],".",Tabela813[[#This Row],[O]],".",Tabela813[[#This Row],[E]],".",Tabela813[[#This Row],[D1]],".",Tabela813[[#This Row],[D2]],".",Tabela813[[#This Row],[D3]],".",Tabela813[[#This Row],[T]],".",Tabela813[[#This Row],[D4]]),"")</f>
        <v>7.2.1.5.50.3.3.00</v>
      </c>
      <c r="L2048" s="27" t="s">
        <v>2535</v>
      </c>
      <c r="M2048" s="21" t="str">
        <f t="shared" si="31"/>
        <v>A</v>
      </c>
      <c r="N2048" s="21">
        <f>IF(VALUE(Tabela813[[#This Row],[RED]]) &gt; 0,1,0) + IF(VALUE(J2048)&gt;0,8,IF(VALUE(I2048)&gt;0,7,IF(VALUE(H2048)&gt;0,6,IF(VALUE(G2048)&gt;0,5,IF(VALUE(F2048)&gt;0,4,IF(VALUE(E2048)&gt;0,3,IF(VALUE(D2048)&gt;0,2,1)))))))</f>
        <v>7</v>
      </c>
      <c r="O2048" s="26" t="s">
        <v>55</v>
      </c>
      <c r="P2048" s="1" t="s">
        <v>152</v>
      </c>
      <c r="Q2048" s="1"/>
      <c r="R2048" s="21"/>
      <c r="S2048" s="7" t="str">
        <f>Tabela813[[#This Row],[NR]]&amp;" - "&amp;Tabela813[[#This Row],[Especificação]]</f>
        <v>7.2.1.5.50.3.3.00 - Contribuição Patronal Oriunda de Sentenças Judiciais - Servidor Civil Inativo - Dívida Ativa - Intra OFSS</v>
      </c>
      <c r="T2048" s="7" t="str">
        <f>Tabela813[[#This Row],[NR]]&amp;" - "&amp;Tabela813[[#This Row],[Especificação]]</f>
        <v>7.2.1.5.50.3.3.00 - Contribuição Patronal Oriunda de Sentenças Judiciais - Servidor Civil Inativo - Dívida Ativa - Intra OFSS</v>
      </c>
      <c r="U2048" s="7" t="str">
        <f>Tabela813[[#This Row],[NR]]&amp; " - "&amp;Tabela813[[#This Row],[Especificação]]</f>
        <v>7.2.1.5.50.3.3.00 - Contribuição Patronal Oriunda de Sentenças Judiciais - Servidor Civil Inativo - Dívida Ativa - Intra OFSS</v>
      </c>
    </row>
    <row r="2049" spans="1:21" ht="30" x14ac:dyDescent="0.25">
      <c r="A2049" s="84"/>
      <c r="B2049" s="73"/>
      <c r="C2049" s="26" t="s">
        <v>1565</v>
      </c>
      <c r="D2049" s="26" t="s">
        <v>1567</v>
      </c>
      <c r="E2049" s="26" t="s">
        <v>1558</v>
      </c>
      <c r="F2049" s="26" t="s">
        <v>1569</v>
      </c>
      <c r="G2049" s="26" t="s">
        <v>1591</v>
      </c>
      <c r="H2049" s="26" t="s">
        <v>1559</v>
      </c>
      <c r="I2049" s="26" t="s">
        <v>1568</v>
      </c>
      <c r="J2049" s="26" t="s">
        <v>1564</v>
      </c>
      <c r="K2049" s="21" t="str">
        <f>IF(Tabela813[[#This Row],[C]]&lt;&gt;"",IF(Tabela813[[#This Row],[RED]]&lt;&gt;"",(Tabela813[[#This Row],[RED]] &amp; "."),"") &amp; CONCATENATE(Tabela813[[#This Row],[C]],".",Tabela813[[#This Row],[O]],".",Tabela813[[#This Row],[E]],".",Tabela813[[#This Row],[D1]],".",Tabela813[[#This Row],[D2]],".",Tabela813[[#This Row],[D3]],".",Tabela813[[#This Row],[T]],".",Tabela813[[#This Row],[D4]]),"")</f>
        <v>7.2.1.5.50.3.4.00</v>
      </c>
      <c r="L2049" s="27" t="s">
        <v>2536</v>
      </c>
      <c r="M2049" s="21" t="str">
        <f t="shared" si="31"/>
        <v>A</v>
      </c>
      <c r="N2049" s="21">
        <f>IF(VALUE(Tabela813[[#This Row],[RED]]) &gt; 0,1,0) + IF(VALUE(J2049)&gt;0,8,IF(VALUE(I2049)&gt;0,7,IF(VALUE(H2049)&gt;0,6,IF(VALUE(G2049)&gt;0,5,IF(VALUE(F2049)&gt;0,4,IF(VALUE(E2049)&gt;0,3,IF(VALUE(D2049)&gt;0,2,1)))))))</f>
        <v>7</v>
      </c>
      <c r="O2049" s="26" t="s">
        <v>55</v>
      </c>
      <c r="P2049" s="1" t="s">
        <v>152</v>
      </c>
      <c r="Q2049" s="1"/>
      <c r="R2049" s="21"/>
      <c r="S2049" s="7" t="str">
        <f>Tabela813[[#This Row],[NR]]&amp;" - "&amp;Tabela813[[#This Row],[Especificação]]</f>
        <v>7.2.1.5.50.3.4.00 - Contribuição Patronal Oriunda de Sentenças Judiciais - Servidor Civil Inativo - Dívida Ativa - Multas e Juros de Mora da Dívida Ativa - Intra OFSS</v>
      </c>
      <c r="T2049" s="7" t="str">
        <f>Tabela813[[#This Row],[NR]]&amp;" - "&amp;Tabela813[[#This Row],[Especificação]]</f>
        <v>7.2.1.5.50.3.4.00 - Contribuição Patronal Oriunda de Sentenças Judiciais - Servidor Civil Inativo - Dívida Ativa - Multas e Juros de Mora da Dívida Ativa - Intra OFSS</v>
      </c>
      <c r="U2049" s="7" t="str">
        <f>Tabela813[[#This Row],[NR]]&amp; " - "&amp;Tabela813[[#This Row],[Especificação]]</f>
        <v>7.2.1.5.50.3.4.00 - Contribuição Patronal Oriunda de Sentenças Judiciais - Servidor Civil Inativo - Dívida Ativa - Multas e Juros de Mora da Dívida Ativa - Intra OFSS</v>
      </c>
    </row>
    <row r="2050" spans="1:21" ht="30" x14ac:dyDescent="0.25">
      <c r="A2050" s="84"/>
      <c r="B2050" s="73"/>
      <c r="C2050" s="26" t="s">
        <v>1565</v>
      </c>
      <c r="D2050" s="26" t="s">
        <v>1567</v>
      </c>
      <c r="E2050" s="26" t="s">
        <v>1558</v>
      </c>
      <c r="F2050" s="26" t="s">
        <v>1569</v>
      </c>
      <c r="G2050" s="26" t="s">
        <v>1591</v>
      </c>
      <c r="H2050" s="26" t="s">
        <v>1559</v>
      </c>
      <c r="I2050" s="26" t="s">
        <v>1569</v>
      </c>
      <c r="J2050" s="26" t="s">
        <v>1564</v>
      </c>
      <c r="K2050" s="21" t="str">
        <f>IF(Tabela813[[#This Row],[C]]&lt;&gt;"",IF(Tabela813[[#This Row],[RED]]&lt;&gt;"",(Tabela813[[#This Row],[RED]] &amp; "."),"") &amp; CONCATENATE(Tabela813[[#This Row],[C]],".",Tabela813[[#This Row],[O]],".",Tabela813[[#This Row],[E]],".",Tabela813[[#This Row],[D1]],".",Tabela813[[#This Row],[D2]],".",Tabela813[[#This Row],[D3]],".",Tabela813[[#This Row],[T]],".",Tabela813[[#This Row],[D4]]),"")</f>
        <v>7.2.1.5.50.3.5.00</v>
      </c>
      <c r="L2050" s="27" t="s">
        <v>2537</v>
      </c>
      <c r="M2050" s="21" t="str">
        <f t="shared" si="31"/>
        <v>A</v>
      </c>
      <c r="N2050" s="21">
        <f>IF(VALUE(Tabela813[[#This Row],[RED]]) &gt; 0,1,0) + IF(VALUE(J2050)&gt;0,8,IF(VALUE(I2050)&gt;0,7,IF(VALUE(H2050)&gt;0,6,IF(VALUE(G2050)&gt;0,5,IF(VALUE(F2050)&gt;0,4,IF(VALUE(E2050)&gt;0,3,IF(VALUE(D2050)&gt;0,2,1)))))))</f>
        <v>7</v>
      </c>
      <c r="O2050" s="26" t="s">
        <v>55</v>
      </c>
      <c r="P2050" s="1" t="s">
        <v>152</v>
      </c>
      <c r="Q2050" s="1"/>
      <c r="R2050" s="21"/>
      <c r="S2050" s="7" t="str">
        <f>Tabela813[[#This Row],[NR]]&amp;" - "&amp;Tabela813[[#This Row],[Especificação]]</f>
        <v>7.2.1.5.50.3.5.00 - Contribuição Patronal Oriunda de Sentenças Judiciais - Servidor Civil Inativo - Multas - Intra OFSS</v>
      </c>
      <c r="T2050" s="7" t="str">
        <f>Tabela813[[#This Row],[NR]]&amp;" - "&amp;Tabela813[[#This Row],[Especificação]]</f>
        <v>7.2.1.5.50.3.5.00 - Contribuição Patronal Oriunda de Sentenças Judiciais - Servidor Civil Inativo - Multas - Intra OFSS</v>
      </c>
      <c r="U2050" s="7" t="str">
        <f>Tabela813[[#This Row],[NR]]&amp; " - "&amp;Tabela813[[#This Row],[Especificação]]</f>
        <v>7.2.1.5.50.3.5.00 - Contribuição Patronal Oriunda de Sentenças Judiciais - Servidor Civil Inativo - Multas - Intra OFSS</v>
      </c>
    </row>
    <row r="2051" spans="1:21" ht="30" x14ac:dyDescent="0.25">
      <c r="A2051" s="84"/>
      <c r="B2051" s="73"/>
      <c r="C2051" s="26" t="s">
        <v>1565</v>
      </c>
      <c r="D2051" s="26" t="s">
        <v>1567</v>
      </c>
      <c r="E2051" s="26" t="s">
        <v>1558</v>
      </c>
      <c r="F2051" s="26" t="s">
        <v>1569</v>
      </c>
      <c r="G2051" s="26" t="s">
        <v>1591</v>
      </c>
      <c r="H2051" s="26" t="s">
        <v>1559</v>
      </c>
      <c r="I2051" s="26" t="s">
        <v>1563</v>
      </c>
      <c r="J2051" s="26" t="s">
        <v>1564</v>
      </c>
      <c r="K2051" s="21" t="str">
        <f>IF(Tabela813[[#This Row],[C]]&lt;&gt;"",IF(Tabela813[[#This Row],[RED]]&lt;&gt;"",(Tabela813[[#This Row],[RED]] &amp; "."),"") &amp; CONCATENATE(Tabela813[[#This Row],[C]],".",Tabela813[[#This Row],[O]],".",Tabela813[[#This Row],[E]],".",Tabela813[[#This Row],[D1]],".",Tabela813[[#This Row],[D2]],".",Tabela813[[#This Row],[D3]],".",Tabela813[[#This Row],[T]],".",Tabela813[[#This Row],[D4]]),"")</f>
        <v>7.2.1.5.50.3.6.00</v>
      </c>
      <c r="L2051" s="27" t="s">
        <v>2538</v>
      </c>
      <c r="M2051" s="21" t="str">
        <f t="shared" si="31"/>
        <v>A</v>
      </c>
      <c r="N2051" s="21">
        <f>IF(VALUE(Tabela813[[#This Row],[RED]]) &gt; 0,1,0) + IF(VALUE(J2051)&gt;0,8,IF(VALUE(I2051)&gt;0,7,IF(VALUE(H2051)&gt;0,6,IF(VALUE(G2051)&gt;0,5,IF(VALUE(F2051)&gt;0,4,IF(VALUE(E2051)&gt;0,3,IF(VALUE(D2051)&gt;0,2,1)))))))</f>
        <v>7</v>
      </c>
      <c r="O2051" s="26" t="s">
        <v>55</v>
      </c>
      <c r="P2051" s="1" t="s">
        <v>152</v>
      </c>
      <c r="Q2051" s="1"/>
      <c r="R2051" s="21"/>
      <c r="S2051" s="7" t="str">
        <f>Tabela813[[#This Row],[NR]]&amp;" - "&amp;Tabela813[[#This Row],[Especificação]]</f>
        <v>7.2.1.5.50.3.6.00 - Contribuição Patronal Oriunda de Sentenças Judiciais - Servidor Civil Inativo - Juros de Mora - Intra OFSS</v>
      </c>
      <c r="T2051" s="7" t="str">
        <f>Tabela813[[#This Row],[NR]]&amp;" - "&amp;Tabela813[[#This Row],[Especificação]]</f>
        <v>7.2.1.5.50.3.6.00 - Contribuição Patronal Oriunda de Sentenças Judiciais - Servidor Civil Inativo - Juros de Mora - Intra OFSS</v>
      </c>
      <c r="U2051" s="7" t="str">
        <f>Tabela813[[#This Row],[NR]]&amp; " - "&amp;Tabela813[[#This Row],[Especificação]]</f>
        <v>7.2.1.5.50.3.6.00 - Contribuição Patronal Oriunda de Sentenças Judiciais - Servidor Civil Inativo - Juros de Mora - Intra OFSS</v>
      </c>
    </row>
    <row r="2052" spans="1:21" ht="30" x14ac:dyDescent="0.25">
      <c r="A2052" s="84"/>
      <c r="B2052" s="73"/>
      <c r="C2052" s="26" t="s">
        <v>1565</v>
      </c>
      <c r="D2052" s="26" t="s">
        <v>1567</v>
      </c>
      <c r="E2052" s="26" t="s">
        <v>1558</v>
      </c>
      <c r="F2052" s="26" t="s">
        <v>1569</v>
      </c>
      <c r="G2052" s="26" t="s">
        <v>1591</v>
      </c>
      <c r="H2052" s="26" t="s">
        <v>1559</v>
      </c>
      <c r="I2052" s="26" t="s">
        <v>1565</v>
      </c>
      <c r="J2052" s="26" t="s">
        <v>1564</v>
      </c>
      <c r="K2052" s="21" t="str">
        <f>IF(Tabela813[[#This Row],[C]]&lt;&gt;"",IF(Tabela813[[#This Row],[RED]]&lt;&gt;"",(Tabela813[[#This Row],[RED]] &amp; "."),"") &amp; CONCATENATE(Tabela813[[#This Row],[C]],".",Tabela813[[#This Row],[O]],".",Tabela813[[#This Row],[E]],".",Tabela813[[#This Row],[D1]],".",Tabela813[[#This Row],[D2]],".",Tabela813[[#This Row],[D3]],".",Tabela813[[#This Row],[T]],".",Tabela813[[#This Row],[D4]]),"")</f>
        <v>7.2.1.5.50.3.7.00</v>
      </c>
      <c r="L2052" s="27" t="s">
        <v>2539</v>
      </c>
      <c r="M2052" s="21" t="str">
        <f t="shared" si="31"/>
        <v>A</v>
      </c>
      <c r="N2052" s="21">
        <f>IF(VALUE(Tabela813[[#This Row],[RED]]) &gt; 0,1,0) + IF(VALUE(J2052)&gt;0,8,IF(VALUE(I2052)&gt;0,7,IF(VALUE(H2052)&gt;0,6,IF(VALUE(G2052)&gt;0,5,IF(VALUE(F2052)&gt;0,4,IF(VALUE(E2052)&gt;0,3,IF(VALUE(D2052)&gt;0,2,1)))))))</f>
        <v>7</v>
      </c>
      <c r="O2052" s="26" t="s">
        <v>55</v>
      </c>
      <c r="P2052" s="1" t="s">
        <v>152</v>
      </c>
      <c r="Q2052" s="1"/>
      <c r="R2052" s="21"/>
      <c r="S2052" s="7" t="str">
        <f>Tabela813[[#This Row],[NR]]&amp;" - "&amp;Tabela813[[#This Row],[Especificação]]</f>
        <v>7.2.1.5.50.3.7.00 - Contribuição Patronal Oriunda de Sentenças Judiciais - Servidor Civil Inativo - Dívida Ativa - Multas da Dívida Ativa - Intra OFSS</v>
      </c>
      <c r="T2052" s="7" t="str">
        <f>Tabela813[[#This Row],[NR]]&amp;" - "&amp;Tabela813[[#This Row],[Especificação]]</f>
        <v>7.2.1.5.50.3.7.00 - Contribuição Patronal Oriunda de Sentenças Judiciais - Servidor Civil Inativo - Dívida Ativa - Multas da Dívida Ativa - Intra OFSS</v>
      </c>
      <c r="U2052" s="7" t="str">
        <f>Tabela813[[#This Row],[NR]]&amp; " - "&amp;Tabela813[[#This Row],[Especificação]]</f>
        <v>7.2.1.5.50.3.7.00 - Contribuição Patronal Oriunda de Sentenças Judiciais - Servidor Civil Inativo - Dívida Ativa - Multas da Dívida Ativa - Intra OFSS</v>
      </c>
    </row>
    <row r="2053" spans="1:21" ht="30" x14ac:dyDescent="0.25">
      <c r="A2053" s="84"/>
      <c r="B2053" s="73"/>
      <c r="C2053" s="26" t="s">
        <v>1565</v>
      </c>
      <c r="D2053" s="26" t="s">
        <v>1567</v>
      </c>
      <c r="E2053" s="26" t="s">
        <v>1558</v>
      </c>
      <c r="F2053" s="26" t="s">
        <v>1569</v>
      </c>
      <c r="G2053" s="26" t="s">
        <v>1591</v>
      </c>
      <c r="H2053" s="26" t="s">
        <v>1559</v>
      </c>
      <c r="I2053" s="26" t="s">
        <v>1566</v>
      </c>
      <c r="J2053" s="26" t="s">
        <v>1564</v>
      </c>
      <c r="K2053" s="21" t="str">
        <f>IF(Tabela813[[#This Row],[C]]&lt;&gt;"",IF(Tabela813[[#This Row],[RED]]&lt;&gt;"",(Tabela813[[#This Row],[RED]] &amp; "."),"") &amp; CONCATENATE(Tabela813[[#This Row],[C]],".",Tabela813[[#This Row],[O]],".",Tabela813[[#This Row],[E]],".",Tabela813[[#This Row],[D1]],".",Tabela813[[#This Row],[D2]],".",Tabela813[[#This Row],[D3]],".",Tabela813[[#This Row],[T]],".",Tabela813[[#This Row],[D4]]),"")</f>
        <v>7.2.1.5.50.3.8.00</v>
      </c>
      <c r="L2053" s="27" t="s">
        <v>2540</v>
      </c>
      <c r="M2053" s="21" t="str">
        <f t="shared" si="31"/>
        <v>A</v>
      </c>
      <c r="N2053" s="21">
        <f>IF(VALUE(Tabela813[[#This Row],[RED]]) &gt; 0,1,0) + IF(VALUE(J2053)&gt;0,8,IF(VALUE(I2053)&gt;0,7,IF(VALUE(H2053)&gt;0,6,IF(VALUE(G2053)&gt;0,5,IF(VALUE(F2053)&gt;0,4,IF(VALUE(E2053)&gt;0,3,IF(VALUE(D2053)&gt;0,2,1)))))))</f>
        <v>7</v>
      </c>
      <c r="O2053" s="26" t="s">
        <v>55</v>
      </c>
      <c r="P2053" s="1" t="s">
        <v>152</v>
      </c>
      <c r="Q2053" s="1"/>
      <c r="R2053" s="21"/>
      <c r="S2053" s="7" t="str">
        <f>Tabela813[[#This Row],[NR]]&amp;" - "&amp;Tabela813[[#This Row],[Especificação]]</f>
        <v>7.2.1.5.50.3.8.00 - Contribuição Patronal Oriunda de Sentenças Judiciais - Servidor Civil Inativo - Juros de Mora da Dívida Ativa - Intra OFSS</v>
      </c>
      <c r="T2053" s="7" t="str">
        <f>Tabela813[[#This Row],[NR]]&amp;" - "&amp;Tabela813[[#This Row],[Especificação]]</f>
        <v>7.2.1.5.50.3.8.00 - Contribuição Patronal Oriunda de Sentenças Judiciais - Servidor Civil Inativo - Juros de Mora da Dívida Ativa - Intra OFSS</v>
      </c>
      <c r="U2053" s="7" t="str">
        <f>Tabela813[[#This Row],[NR]]&amp; " - "&amp;Tabela813[[#This Row],[Especificação]]</f>
        <v>7.2.1.5.50.3.8.00 - Contribuição Patronal Oriunda de Sentenças Judiciais - Servidor Civil Inativo - Juros de Mora da Dívida Ativa - Intra OFSS</v>
      </c>
    </row>
    <row r="2054" spans="1:21" ht="30" x14ac:dyDescent="0.25">
      <c r="A2054" s="84"/>
      <c r="B2054" s="73"/>
      <c r="C2054" s="26" t="s">
        <v>1565</v>
      </c>
      <c r="D2054" s="26" t="s">
        <v>1567</v>
      </c>
      <c r="E2054" s="26" t="s">
        <v>1558</v>
      </c>
      <c r="F2054" s="26" t="s">
        <v>1569</v>
      </c>
      <c r="G2054" s="26" t="s">
        <v>1591</v>
      </c>
      <c r="H2054" s="26" t="s">
        <v>1568</v>
      </c>
      <c r="I2054" s="26" t="s">
        <v>1561</v>
      </c>
      <c r="J2054" s="26" t="s">
        <v>1564</v>
      </c>
      <c r="K2054" s="21" t="str">
        <f>IF(Tabela813[[#This Row],[C]]&lt;&gt;"",IF(Tabela813[[#This Row],[RED]]&lt;&gt;"",(Tabela813[[#This Row],[RED]] &amp; "."),"") &amp; CONCATENATE(Tabela813[[#This Row],[C]],".",Tabela813[[#This Row],[O]],".",Tabela813[[#This Row],[E]],".",Tabela813[[#This Row],[D1]],".",Tabela813[[#This Row],[D2]],".",Tabela813[[#This Row],[D3]],".",Tabela813[[#This Row],[T]],".",Tabela813[[#This Row],[D4]]),"")</f>
        <v>7.2.1.5.50.4.0.00</v>
      </c>
      <c r="L2054" s="27" t="s">
        <v>4013</v>
      </c>
      <c r="M2054" s="21" t="str">
        <f t="shared" si="31"/>
        <v>S</v>
      </c>
      <c r="N2054" s="21">
        <f>IF(VALUE(Tabela813[[#This Row],[RED]]) &gt; 0,1,0) + IF(VALUE(J2054)&gt;0,8,IF(VALUE(I2054)&gt;0,7,IF(VALUE(H2054)&gt;0,6,IF(VALUE(G2054)&gt;0,5,IF(VALUE(F2054)&gt;0,4,IF(VALUE(E2054)&gt;0,3,IF(VALUE(D2054)&gt;0,2,1)))))))</f>
        <v>6</v>
      </c>
      <c r="O2054" s="26" t="s">
        <v>55</v>
      </c>
      <c r="P2054" s="1" t="s">
        <v>153</v>
      </c>
      <c r="Q2054" s="1"/>
      <c r="R2054" s="21"/>
      <c r="S2054" s="7" t="str">
        <f>Tabela813[[#This Row],[NR]]&amp;" - "&amp;Tabela813[[#This Row],[Especificação]]</f>
        <v>7.2.1.5.50.4.0.00 - Contribuição Patronal Oriunda de Sentenças Judiciais - Servidor Civil - Pensionistas - Intra OFSS</v>
      </c>
      <c r="T2054" s="7" t="str">
        <f>Tabela813[[#This Row],[NR]]&amp;" - "&amp;Tabela813[[#This Row],[Especificação]]</f>
        <v>7.2.1.5.50.4.0.00 - Contribuição Patronal Oriunda de Sentenças Judiciais - Servidor Civil - Pensionistas - Intra OFSS</v>
      </c>
      <c r="U2054" s="7" t="str">
        <f>Tabela813[[#This Row],[NR]]&amp; " - "&amp;Tabela813[[#This Row],[Especificação]]</f>
        <v>7.2.1.5.50.4.0.00 - Contribuição Patronal Oriunda de Sentenças Judiciais - Servidor Civil - Pensionistas - Intra OFSS</v>
      </c>
    </row>
    <row r="2055" spans="1:21" ht="30" x14ac:dyDescent="0.25">
      <c r="A2055" s="84"/>
      <c r="B2055" s="73"/>
      <c r="C2055" s="26" t="s">
        <v>1565</v>
      </c>
      <c r="D2055" s="26" t="s">
        <v>1567</v>
      </c>
      <c r="E2055" s="26" t="s">
        <v>1558</v>
      </c>
      <c r="F2055" s="26" t="s">
        <v>1569</v>
      </c>
      <c r="G2055" s="26" t="s">
        <v>1591</v>
      </c>
      <c r="H2055" s="26" t="s">
        <v>1568</v>
      </c>
      <c r="I2055" s="26" t="s">
        <v>1558</v>
      </c>
      <c r="J2055" s="26" t="s">
        <v>1564</v>
      </c>
      <c r="K2055" s="21" t="str">
        <f>IF(Tabela813[[#This Row],[C]]&lt;&gt;"",IF(Tabela813[[#This Row],[RED]]&lt;&gt;"",(Tabela813[[#This Row],[RED]] &amp; "."),"") &amp; CONCATENATE(Tabela813[[#This Row],[C]],".",Tabela813[[#This Row],[O]],".",Tabela813[[#This Row],[E]],".",Tabela813[[#This Row],[D1]],".",Tabela813[[#This Row],[D2]],".",Tabela813[[#This Row],[D3]],".",Tabela813[[#This Row],[T]],".",Tabela813[[#This Row],[D4]]),"")</f>
        <v>7.2.1.5.50.4.1.00</v>
      </c>
      <c r="L2055" s="27" t="s">
        <v>4014</v>
      </c>
      <c r="M2055" s="21" t="str">
        <f t="shared" si="31"/>
        <v>A</v>
      </c>
      <c r="N2055" s="21">
        <f>IF(VALUE(Tabela813[[#This Row],[RED]]) &gt; 0,1,0) + IF(VALUE(J2055)&gt;0,8,IF(VALUE(I2055)&gt;0,7,IF(VALUE(H2055)&gt;0,6,IF(VALUE(G2055)&gt;0,5,IF(VALUE(F2055)&gt;0,4,IF(VALUE(E2055)&gt;0,3,IF(VALUE(D2055)&gt;0,2,1)))))))</f>
        <v>7</v>
      </c>
      <c r="O2055" s="26" t="s">
        <v>55</v>
      </c>
      <c r="P2055" s="1" t="s">
        <v>153</v>
      </c>
      <c r="Q2055" s="1"/>
      <c r="R2055" s="21"/>
      <c r="S2055" s="7" t="str">
        <f>Tabela813[[#This Row],[NR]]&amp;" - "&amp;Tabela813[[#This Row],[Especificação]]</f>
        <v>7.2.1.5.50.4.1.00 - Contribuição Patronal Oriunda de Sentenças Judiciais - Servidor Civil - Pensionistas - Principal - Intra OFSS</v>
      </c>
      <c r="T2055" s="7" t="str">
        <f>Tabela813[[#This Row],[NR]]&amp;" - "&amp;Tabela813[[#This Row],[Especificação]]</f>
        <v>7.2.1.5.50.4.1.00 - Contribuição Patronal Oriunda de Sentenças Judiciais - Servidor Civil - Pensionistas - Principal - Intra OFSS</v>
      </c>
      <c r="U2055" s="7" t="str">
        <f>Tabela813[[#This Row],[NR]]&amp; " - "&amp;Tabela813[[#This Row],[Especificação]]</f>
        <v>7.2.1.5.50.4.1.00 - Contribuição Patronal Oriunda de Sentenças Judiciais - Servidor Civil - Pensionistas - Principal - Intra OFSS</v>
      </c>
    </row>
    <row r="2056" spans="1:21" ht="30" x14ac:dyDescent="0.25">
      <c r="A2056" s="84"/>
      <c r="B2056" s="73"/>
      <c r="C2056" s="26" t="s">
        <v>1565</v>
      </c>
      <c r="D2056" s="26" t="s">
        <v>1567</v>
      </c>
      <c r="E2056" s="26" t="s">
        <v>1558</v>
      </c>
      <c r="F2056" s="26" t="s">
        <v>1569</v>
      </c>
      <c r="G2056" s="26" t="s">
        <v>1591</v>
      </c>
      <c r="H2056" s="26" t="s">
        <v>1568</v>
      </c>
      <c r="I2056" s="26" t="s">
        <v>1567</v>
      </c>
      <c r="J2056" s="26" t="s">
        <v>1564</v>
      </c>
      <c r="K2056" s="21" t="str">
        <f>IF(Tabela813[[#This Row],[C]]&lt;&gt;"",IF(Tabela813[[#This Row],[RED]]&lt;&gt;"",(Tabela813[[#This Row],[RED]] &amp; "."),"") &amp; CONCATENATE(Tabela813[[#This Row],[C]],".",Tabela813[[#This Row],[O]],".",Tabela813[[#This Row],[E]],".",Tabela813[[#This Row],[D1]],".",Tabela813[[#This Row],[D2]],".",Tabela813[[#This Row],[D3]],".",Tabela813[[#This Row],[T]],".",Tabela813[[#This Row],[D4]]),"")</f>
        <v>7.2.1.5.50.4.2.00</v>
      </c>
      <c r="L2056" s="27" t="s">
        <v>4015</v>
      </c>
      <c r="M2056" s="21" t="str">
        <f t="shared" si="31"/>
        <v>A</v>
      </c>
      <c r="N2056" s="21">
        <f>IF(VALUE(Tabela813[[#This Row],[RED]]) &gt; 0,1,0) + IF(VALUE(J2056)&gt;0,8,IF(VALUE(I2056)&gt;0,7,IF(VALUE(H2056)&gt;0,6,IF(VALUE(G2056)&gt;0,5,IF(VALUE(F2056)&gt;0,4,IF(VALUE(E2056)&gt;0,3,IF(VALUE(D2056)&gt;0,2,1)))))))</f>
        <v>7</v>
      </c>
      <c r="O2056" s="26" t="s">
        <v>55</v>
      </c>
      <c r="P2056" s="1" t="s">
        <v>153</v>
      </c>
      <c r="Q2056" s="1"/>
      <c r="R2056" s="21"/>
      <c r="S2056" s="7" t="str">
        <f>Tabela813[[#This Row],[NR]]&amp;" - "&amp;Tabela813[[#This Row],[Especificação]]</f>
        <v>7.2.1.5.50.4.2.00 - Contribuição Patronal Oriunda de Sentenças Judiciais - Servidor Civil - Pensionistas - Multas e Juros de Mora - Intra OFSS</v>
      </c>
      <c r="T2056" s="7" t="str">
        <f>Tabela813[[#This Row],[NR]]&amp;" - "&amp;Tabela813[[#This Row],[Especificação]]</f>
        <v>7.2.1.5.50.4.2.00 - Contribuição Patronal Oriunda de Sentenças Judiciais - Servidor Civil - Pensionistas - Multas e Juros de Mora - Intra OFSS</v>
      </c>
      <c r="U2056" s="7" t="str">
        <f>Tabela813[[#This Row],[NR]]&amp; " - "&amp;Tabela813[[#This Row],[Especificação]]</f>
        <v>7.2.1.5.50.4.2.00 - Contribuição Patronal Oriunda de Sentenças Judiciais - Servidor Civil - Pensionistas - Multas e Juros de Mora - Intra OFSS</v>
      </c>
    </row>
    <row r="2057" spans="1:21" ht="30" x14ac:dyDescent="0.25">
      <c r="A2057" s="84"/>
      <c r="B2057" s="73"/>
      <c r="C2057" s="26" t="s">
        <v>1565</v>
      </c>
      <c r="D2057" s="26" t="s">
        <v>1567</v>
      </c>
      <c r="E2057" s="26" t="s">
        <v>1558</v>
      </c>
      <c r="F2057" s="26" t="s">
        <v>1569</v>
      </c>
      <c r="G2057" s="26" t="s">
        <v>1591</v>
      </c>
      <c r="H2057" s="26" t="s">
        <v>1568</v>
      </c>
      <c r="I2057" s="26" t="s">
        <v>1559</v>
      </c>
      <c r="J2057" s="26" t="s">
        <v>1564</v>
      </c>
      <c r="K2057" s="21" t="str">
        <f>IF(Tabela813[[#This Row],[C]]&lt;&gt;"",IF(Tabela813[[#This Row],[RED]]&lt;&gt;"",(Tabela813[[#This Row],[RED]] &amp; "."),"") &amp; CONCATENATE(Tabela813[[#This Row],[C]],".",Tabela813[[#This Row],[O]],".",Tabela813[[#This Row],[E]],".",Tabela813[[#This Row],[D1]],".",Tabela813[[#This Row],[D2]],".",Tabela813[[#This Row],[D3]],".",Tabela813[[#This Row],[T]],".",Tabela813[[#This Row],[D4]]),"")</f>
        <v>7.2.1.5.50.4.3.00</v>
      </c>
      <c r="L2057" s="27" t="s">
        <v>4016</v>
      </c>
      <c r="M2057" s="21" t="str">
        <f t="shared" ref="M2057:M2120" si="32">IF(N2057 &lt; N2058,"S","A")</f>
        <v>A</v>
      </c>
      <c r="N2057" s="21">
        <f>IF(VALUE(Tabela813[[#This Row],[RED]]) &gt; 0,1,0) + IF(VALUE(J2057)&gt;0,8,IF(VALUE(I2057)&gt;0,7,IF(VALUE(H2057)&gt;0,6,IF(VALUE(G2057)&gt;0,5,IF(VALUE(F2057)&gt;0,4,IF(VALUE(E2057)&gt;0,3,IF(VALUE(D2057)&gt;0,2,1)))))))</f>
        <v>7</v>
      </c>
      <c r="O2057" s="26" t="s">
        <v>55</v>
      </c>
      <c r="P2057" s="1" t="s">
        <v>153</v>
      </c>
      <c r="Q2057" s="1"/>
      <c r="R2057" s="21"/>
      <c r="S2057" s="7" t="str">
        <f>Tabela813[[#This Row],[NR]]&amp;" - "&amp;Tabela813[[#This Row],[Especificação]]</f>
        <v>7.2.1.5.50.4.3.00 - Contribuição Patronal Oriunda de Sentenças Judiciais - Servidor Civil - Pensionistas - Dívida Ativa - Intra OFSS</v>
      </c>
      <c r="T2057" s="7" t="str">
        <f>Tabela813[[#This Row],[NR]]&amp;" - "&amp;Tabela813[[#This Row],[Especificação]]</f>
        <v>7.2.1.5.50.4.3.00 - Contribuição Patronal Oriunda de Sentenças Judiciais - Servidor Civil - Pensionistas - Dívida Ativa - Intra OFSS</v>
      </c>
      <c r="U2057" s="7" t="str">
        <f>Tabela813[[#This Row],[NR]]&amp; " - "&amp;Tabela813[[#This Row],[Especificação]]</f>
        <v>7.2.1.5.50.4.3.00 - Contribuição Patronal Oriunda de Sentenças Judiciais - Servidor Civil - Pensionistas - Dívida Ativa - Intra OFSS</v>
      </c>
    </row>
    <row r="2058" spans="1:21" ht="45" x14ac:dyDescent="0.25">
      <c r="A2058" s="84"/>
      <c r="B2058" s="73"/>
      <c r="C2058" s="26" t="s">
        <v>1565</v>
      </c>
      <c r="D2058" s="26" t="s">
        <v>1567</v>
      </c>
      <c r="E2058" s="26" t="s">
        <v>1558</v>
      </c>
      <c r="F2058" s="26" t="s">
        <v>1569</v>
      </c>
      <c r="G2058" s="26" t="s">
        <v>1591</v>
      </c>
      <c r="H2058" s="26" t="s">
        <v>1568</v>
      </c>
      <c r="I2058" s="26" t="s">
        <v>1568</v>
      </c>
      <c r="J2058" s="26" t="s">
        <v>1564</v>
      </c>
      <c r="K2058" s="21" t="str">
        <f>IF(Tabela813[[#This Row],[C]]&lt;&gt;"",IF(Tabela813[[#This Row],[RED]]&lt;&gt;"",(Tabela813[[#This Row],[RED]] &amp; "."),"") &amp; CONCATENATE(Tabela813[[#This Row],[C]],".",Tabela813[[#This Row],[O]],".",Tabela813[[#This Row],[E]],".",Tabela813[[#This Row],[D1]],".",Tabela813[[#This Row],[D2]],".",Tabela813[[#This Row],[D3]],".",Tabela813[[#This Row],[T]],".",Tabela813[[#This Row],[D4]]),"")</f>
        <v>7.2.1.5.50.4.4.00</v>
      </c>
      <c r="L2058" s="27" t="s">
        <v>4017</v>
      </c>
      <c r="M2058" s="21" t="str">
        <f t="shared" si="32"/>
        <v>A</v>
      </c>
      <c r="N2058" s="21">
        <f>IF(VALUE(Tabela813[[#This Row],[RED]]) &gt; 0,1,0) + IF(VALUE(J2058)&gt;0,8,IF(VALUE(I2058)&gt;0,7,IF(VALUE(H2058)&gt;0,6,IF(VALUE(G2058)&gt;0,5,IF(VALUE(F2058)&gt;0,4,IF(VALUE(E2058)&gt;0,3,IF(VALUE(D2058)&gt;0,2,1)))))))</f>
        <v>7</v>
      </c>
      <c r="O2058" s="26" t="s">
        <v>55</v>
      </c>
      <c r="P2058" s="1" t="s">
        <v>153</v>
      </c>
      <c r="Q2058" s="1"/>
      <c r="R2058" s="21"/>
      <c r="S2058" s="7" t="str">
        <f>Tabela813[[#This Row],[NR]]&amp;" - "&amp;Tabela813[[#This Row],[Especificação]]</f>
        <v>7.2.1.5.50.4.4.00 - Contribuição Patronal Oriunda de Sentenças Judiciais - Servidor Civil - Pensionistas - Dívida Ativa - Multas e Juros de Mora da Dívida Ativa - Intra OFSS</v>
      </c>
      <c r="T2058" s="7" t="str">
        <f>Tabela813[[#This Row],[NR]]&amp;" - "&amp;Tabela813[[#This Row],[Especificação]]</f>
        <v>7.2.1.5.50.4.4.00 - Contribuição Patronal Oriunda de Sentenças Judiciais - Servidor Civil - Pensionistas - Dívida Ativa - Multas e Juros de Mora da Dívida Ativa - Intra OFSS</v>
      </c>
      <c r="U2058" s="7" t="str">
        <f>Tabela813[[#This Row],[NR]]&amp; " - "&amp;Tabela813[[#This Row],[Especificação]]</f>
        <v>7.2.1.5.50.4.4.00 - Contribuição Patronal Oriunda de Sentenças Judiciais - Servidor Civil - Pensionistas - Dívida Ativa - Multas e Juros de Mora da Dívida Ativa - Intra OFSS</v>
      </c>
    </row>
    <row r="2059" spans="1:21" ht="30" x14ac:dyDescent="0.25">
      <c r="A2059" s="84"/>
      <c r="B2059" s="73"/>
      <c r="C2059" s="26" t="s">
        <v>1565</v>
      </c>
      <c r="D2059" s="26" t="s">
        <v>1567</v>
      </c>
      <c r="E2059" s="26" t="s">
        <v>1558</v>
      </c>
      <c r="F2059" s="26" t="s">
        <v>1569</v>
      </c>
      <c r="G2059" s="26" t="s">
        <v>1591</v>
      </c>
      <c r="H2059" s="26" t="s">
        <v>1568</v>
      </c>
      <c r="I2059" s="26" t="s">
        <v>1569</v>
      </c>
      <c r="J2059" s="26" t="s">
        <v>1564</v>
      </c>
      <c r="K2059" s="21" t="str">
        <f>IF(Tabela813[[#This Row],[C]]&lt;&gt;"",IF(Tabela813[[#This Row],[RED]]&lt;&gt;"",(Tabela813[[#This Row],[RED]] &amp; "."),"") &amp; CONCATENATE(Tabela813[[#This Row],[C]],".",Tabela813[[#This Row],[O]],".",Tabela813[[#This Row],[E]],".",Tabela813[[#This Row],[D1]],".",Tabela813[[#This Row],[D2]],".",Tabela813[[#This Row],[D3]],".",Tabela813[[#This Row],[T]],".",Tabela813[[#This Row],[D4]]),"")</f>
        <v>7.2.1.5.50.4.5.00</v>
      </c>
      <c r="L2059" s="27" t="s">
        <v>4018</v>
      </c>
      <c r="M2059" s="21" t="str">
        <f t="shared" si="32"/>
        <v>A</v>
      </c>
      <c r="N2059" s="21">
        <f>IF(VALUE(Tabela813[[#This Row],[RED]]) &gt; 0,1,0) + IF(VALUE(J2059)&gt;0,8,IF(VALUE(I2059)&gt;0,7,IF(VALUE(H2059)&gt;0,6,IF(VALUE(G2059)&gt;0,5,IF(VALUE(F2059)&gt;0,4,IF(VALUE(E2059)&gt;0,3,IF(VALUE(D2059)&gt;0,2,1)))))))</f>
        <v>7</v>
      </c>
      <c r="O2059" s="26" t="s">
        <v>55</v>
      </c>
      <c r="P2059" s="1" t="s">
        <v>153</v>
      </c>
      <c r="Q2059" s="1"/>
      <c r="R2059" s="21"/>
      <c r="S2059" s="7" t="str">
        <f>Tabela813[[#This Row],[NR]]&amp;" - "&amp;Tabela813[[#This Row],[Especificação]]</f>
        <v>7.2.1.5.50.4.5.00 - Contribuição Patronal Oriunda de Sentenças Judiciais - Servidor Civil - Pensionistas - Multas - Intra OFSS</v>
      </c>
      <c r="T2059" s="7" t="str">
        <f>Tabela813[[#This Row],[NR]]&amp;" - "&amp;Tabela813[[#This Row],[Especificação]]</f>
        <v>7.2.1.5.50.4.5.00 - Contribuição Patronal Oriunda de Sentenças Judiciais - Servidor Civil - Pensionistas - Multas - Intra OFSS</v>
      </c>
      <c r="U2059" s="7" t="str">
        <f>Tabela813[[#This Row],[NR]]&amp; " - "&amp;Tabela813[[#This Row],[Especificação]]</f>
        <v>7.2.1.5.50.4.5.00 - Contribuição Patronal Oriunda de Sentenças Judiciais - Servidor Civil - Pensionistas - Multas - Intra OFSS</v>
      </c>
    </row>
    <row r="2060" spans="1:21" ht="30" x14ac:dyDescent="0.25">
      <c r="A2060" s="84"/>
      <c r="B2060" s="73"/>
      <c r="C2060" s="26" t="s">
        <v>1565</v>
      </c>
      <c r="D2060" s="26" t="s">
        <v>1567</v>
      </c>
      <c r="E2060" s="26" t="s">
        <v>1558</v>
      </c>
      <c r="F2060" s="26" t="s">
        <v>1569</v>
      </c>
      <c r="G2060" s="26" t="s">
        <v>1591</v>
      </c>
      <c r="H2060" s="26" t="s">
        <v>1568</v>
      </c>
      <c r="I2060" s="26" t="s">
        <v>1563</v>
      </c>
      <c r="J2060" s="26" t="s">
        <v>1564</v>
      </c>
      <c r="K2060" s="21" t="str">
        <f>IF(Tabela813[[#This Row],[C]]&lt;&gt;"",IF(Tabela813[[#This Row],[RED]]&lt;&gt;"",(Tabela813[[#This Row],[RED]] &amp; "."),"") &amp; CONCATENATE(Tabela813[[#This Row],[C]],".",Tabela813[[#This Row],[O]],".",Tabela813[[#This Row],[E]],".",Tabela813[[#This Row],[D1]],".",Tabela813[[#This Row],[D2]],".",Tabela813[[#This Row],[D3]],".",Tabela813[[#This Row],[T]],".",Tabela813[[#This Row],[D4]]),"")</f>
        <v>7.2.1.5.50.4.6.00</v>
      </c>
      <c r="L2060" s="27" t="s">
        <v>4019</v>
      </c>
      <c r="M2060" s="21" t="str">
        <f t="shared" si="32"/>
        <v>A</v>
      </c>
      <c r="N2060" s="21">
        <f>IF(VALUE(Tabela813[[#This Row],[RED]]) &gt; 0,1,0) + IF(VALUE(J2060)&gt;0,8,IF(VALUE(I2060)&gt;0,7,IF(VALUE(H2060)&gt;0,6,IF(VALUE(G2060)&gt;0,5,IF(VALUE(F2060)&gt;0,4,IF(VALUE(E2060)&gt;0,3,IF(VALUE(D2060)&gt;0,2,1)))))))</f>
        <v>7</v>
      </c>
      <c r="O2060" s="26" t="s">
        <v>55</v>
      </c>
      <c r="P2060" s="1" t="s">
        <v>153</v>
      </c>
      <c r="Q2060" s="1"/>
      <c r="R2060" s="21"/>
      <c r="S2060" s="7" t="str">
        <f>Tabela813[[#This Row],[NR]]&amp;" - "&amp;Tabela813[[#This Row],[Especificação]]</f>
        <v>7.2.1.5.50.4.6.00 - Contribuição Patronal Oriunda de Sentenças Judiciais - Servidor Civil - Pensionistas - Juros de Mora - Intra OFSS</v>
      </c>
      <c r="T2060" s="7" t="str">
        <f>Tabela813[[#This Row],[NR]]&amp;" - "&amp;Tabela813[[#This Row],[Especificação]]</f>
        <v>7.2.1.5.50.4.6.00 - Contribuição Patronal Oriunda de Sentenças Judiciais - Servidor Civil - Pensionistas - Juros de Mora - Intra OFSS</v>
      </c>
      <c r="U2060" s="7" t="str">
        <f>Tabela813[[#This Row],[NR]]&amp; " - "&amp;Tabela813[[#This Row],[Especificação]]</f>
        <v>7.2.1.5.50.4.6.00 - Contribuição Patronal Oriunda de Sentenças Judiciais - Servidor Civil - Pensionistas - Juros de Mora - Intra OFSS</v>
      </c>
    </row>
    <row r="2061" spans="1:21" ht="30" x14ac:dyDescent="0.25">
      <c r="A2061" s="84"/>
      <c r="B2061" s="73"/>
      <c r="C2061" s="26" t="s">
        <v>1565</v>
      </c>
      <c r="D2061" s="26" t="s">
        <v>1567</v>
      </c>
      <c r="E2061" s="26" t="s">
        <v>1558</v>
      </c>
      <c r="F2061" s="26" t="s">
        <v>1569</v>
      </c>
      <c r="G2061" s="26" t="s">
        <v>1591</v>
      </c>
      <c r="H2061" s="26" t="s">
        <v>1568</v>
      </c>
      <c r="I2061" s="26" t="s">
        <v>1565</v>
      </c>
      <c r="J2061" s="26" t="s">
        <v>1564</v>
      </c>
      <c r="K2061" s="21" t="str">
        <f>IF(Tabela813[[#This Row],[C]]&lt;&gt;"",IF(Tabela813[[#This Row],[RED]]&lt;&gt;"",(Tabela813[[#This Row],[RED]] &amp; "."),"") &amp; CONCATENATE(Tabela813[[#This Row],[C]],".",Tabela813[[#This Row],[O]],".",Tabela813[[#This Row],[E]],".",Tabela813[[#This Row],[D1]],".",Tabela813[[#This Row],[D2]],".",Tabela813[[#This Row],[D3]],".",Tabela813[[#This Row],[T]],".",Tabela813[[#This Row],[D4]]),"")</f>
        <v>7.2.1.5.50.4.7.00</v>
      </c>
      <c r="L2061" s="27" t="s">
        <v>4020</v>
      </c>
      <c r="M2061" s="21" t="str">
        <f t="shared" si="32"/>
        <v>A</v>
      </c>
      <c r="N2061" s="21">
        <f>IF(VALUE(Tabela813[[#This Row],[RED]]) &gt; 0,1,0) + IF(VALUE(J2061)&gt;0,8,IF(VALUE(I2061)&gt;0,7,IF(VALUE(H2061)&gt;0,6,IF(VALUE(G2061)&gt;0,5,IF(VALUE(F2061)&gt;0,4,IF(VALUE(E2061)&gt;0,3,IF(VALUE(D2061)&gt;0,2,1)))))))</f>
        <v>7</v>
      </c>
      <c r="O2061" s="26" t="s">
        <v>55</v>
      </c>
      <c r="P2061" s="1" t="s">
        <v>153</v>
      </c>
      <c r="Q2061" s="1"/>
      <c r="R2061" s="21"/>
      <c r="S2061" s="7" t="str">
        <f>Tabela813[[#This Row],[NR]]&amp;" - "&amp;Tabela813[[#This Row],[Especificação]]</f>
        <v>7.2.1.5.50.4.7.00 - Contribuição Patronal Oriunda de Sentenças Judiciais - Servidor Civil - Pensionistas - Dívida Ativa - Multas da Dívida Ativa - Intra OFSS</v>
      </c>
      <c r="T2061" s="7" t="str">
        <f>Tabela813[[#This Row],[NR]]&amp;" - "&amp;Tabela813[[#This Row],[Especificação]]</f>
        <v>7.2.1.5.50.4.7.00 - Contribuição Patronal Oriunda de Sentenças Judiciais - Servidor Civil - Pensionistas - Dívida Ativa - Multas da Dívida Ativa - Intra OFSS</v>
      </c>
      <c r="U2061" s="7" t="str">
        <f>Tabela813[[#This Row],[NR]]&amp; " - "&amp;Tabela813[[#This Row],[Especificação]]</f>
        <v>7.2.1.5.50.4.7.00 - Contribuição Patronal Oriunda de Sentenças Judiciais - Servidor Civil - Pensionistas - Dívida Ativa - Multas da Dívida Ativa - Intra OFSS</v>
      </c>
    </row>
    <row r="2062" spans="1:21" ht="30" x14ac:dyDescent="0.25">
      <c r="A2062" s="84"/>
      <c r="B2062" s="73"/>
      <c r="C2062" s="26" t="s">
        <v>1565</v>
      </c>
      <c r="D2062" s="26" t="s">
        <v>1567</v>
      </c>
      <c r="E2062" s="26" t="s">
        <v>1558</v>
      </c>
      <c r="F2062" s="26" t="s">
        <v>1569</v>
      </c>
      <c r="G2062" s="26" t="s">
        <v>1591</v>
      </c>
      <c r="H2062" s="26" t="s">
        <v>1568</v>
      </c>
      <c r="I2062" s="26" t="s">
        <v>1566</v>
      </c>
      <c r="J2062" s="26" t="s">
        <v>1564</v>
      </c>
      <c r="K2062" s="21" t="str">
        <f>IF(Tabela813[[#This Row],[C]]&lt;&gt;"",IF(Tabela813[[#This Row],[RED]]&lt;&gt;"",(Tabela813[[#This Row],[RED]] &amp; "."),"") &amp; CONCATENATE(Tabela813[[#This Row],[C]],".",Tabela813[[#This Row],[O]],".",Tabela813[[#This Row],[E]],".",Tabela813[[#This Row],[D1]],".",Tabela813[[#This Row],[D2]],".",Tabela813[[#This Row],[D3]],".",Tabela813[[#This Row],[T]],".",Tabela813[[#This Row],[D4]]),"")</f>
        <v>7.2.1.5.50.4.8.00</v>
      </c>
      <c r="L2062" s="27" t="s">
        <v>4021</v>
      </c>
      <c r="M2062" s="21" t="str">
        <f t="shared" si="32"/>
        <v>A</v>
      </c>
      <c r="N2062" s="21">
        <f>IF(VALUE(Tabela813[[#This Row],[RED]]) &gt; 0,1,0) + IF(VALUE(J2062)&gt;0,8,IF(VALUE(I2062)&gt;0,7,IF(VALUE(H2062)&gt;0,6,IF(VALUE(G2062)&gt;0,5,IF(VALUE(F2062)&gt;0,4,IF(VALUE(E2062)&gt;0,3,IF(VALUE(D2062)&gt;0,2,1)))))))</f>
        <v>7</v>
      </c>
      <c r="O2062" s="26" t="s">
        <v>55</v>
      </c>
      <c r="P2062" s="1" t="s">
        <v>153</v>
      </c>
      <c r="Q2062" s="1"/>
      <c r="R2062" s="21"/>
      <c r="S2062" s="7" t="str">
        <f>Tabela813[[#This Row],[NR]]&amp;" - "&amp;Tabela813[[#This Row],[Especificação]]</f>
        <v>7.2.1.5.50.4.8.00 - Contribuição Patronal Oriunda de Sentenças Judiciais - Servidor Civil - Pensionistas - Juros de Mora da Dívida Ativa - Intra OFSS</v>
      </c>
      <c r="T2062" s="7" t="str">
        <f>Tabela813[[#This Row],[NR]]&amp;" - "&amp;Tabela813[[#This Row],[Especificação]]</f>
        <v>7.2.1.5.50.4.8.00 - Contribuição Patronal Oriunda de Sentenças Judiciais - Servidor Civil - Pensionistas - Juros de Mora da Dívida Ativa - Intra OFSS</v>
      </c>
      <c r="U2062" s="7" t="str">
        <f>Tabela813[[#This Row],[NR]]&amp; " - "&amp;Tabela813[[#This Row],[Especificação]]</f>
        <v>7.2.1.5.50.4.8.00 - Contribuição Patronal Oriunda de Sentenças Judiciais - Servidor Civil - Pensionistas - Juros de Mora da Dívida Ativa - Intra OFSS</v>
      </c>
    </row>
    <row r="2063" spans="1:21" ht="30" x14ac:dyDescent="0.25">
      <c r="A2063" s="84"/>
      <c r="B2063" s="73"/>
      <c r="C2063" s="26" t="s">
        <v>1565</v>
      </c>
      <c r="D2063" s="26" t="s">
        <v>1567</v>
      </c>
      <c r="E2063" s="26" t="s">
        <v>1558</v>
      </c>
      <c r="F2063" s="26" t="s">
        <v>1569</v>
      </c>
      <c r="G2063" s="26" t="s">
        <v>1596</v>
      </c>
      <c r="H2063" s="26" t="s">
        <v>1561</v>
      </c>
      <c r="I2063" s="26" t="s">
        <v>1561</v>
      </c>
      <c r="J2063" s="26" t="s">
        <v>1564</v>
      </c>
      <c r="K2063" s="21" t="str">
        <f>IF(Tabela813[[#This Row],[C]]&lt;&gt;"",IF(Tabela813[[#This Row],[RED]]&lt;&gt;"",(Tabela813[[#This Row],[RED]] &amp; "."),"") &amp; CONCATENATE(Tabela813[[#This Row],[C]],".",Tabela813[[#This Row],[O]],".",Tabela813[[#This Row],[E]],".",Tabela813[[#This Row],[D1]],".",Tabela813[[#This Row],[D2]],".",Tabela813[[#This Row],[D3]],".",Tabela813[[#This Row],[T]],".",Tabela813[[#This Row],[D4]]),"")</f>
        <v>7.2.1.5.51.0.0.00</v>
      </c>
      <c r="L2063" s="27" t="s">
        <v>2541</v>
      </c>
      <c r="M2063" s="21" t="str">
        <f t="shared" si="32"/>
        <v>S</v>
      </c>
      <c r="N2063" s="21">
        <f>IF(VALUE(Tabela813[[#This Row],[RED]]) &gt; 0,1,0) + IF(VALUE(J2063)&gt;0,8,IF(VALUE(I2063)&gt;0,7,IF(VALUE(H2063)&gt;0,6,IF(VALUE(G2063)&gt;0,5,IF(VALUE(F2063)&gt;0,4,IF(VALUE(E2063)&gt;0,3,IF(VALUE(D2063)&gt;0,2,1)))))))</f>
        <v>5</v>
      </c>
      <c r="O2063" s="26" t="s">
        <v>55</v>
      </c>
      <c r="P2063" s="1" t="s">
        <v>173</v>
      </c>
      <c r="Q2063" s="1"/>
      <c r="R2063" s="21"/>
      <c r="S2063" s="7" t="str">
        <f>Tabela813[[#This Row],[NR]]&amp;" - "&amp;Tabela813[[#This Row],[Especificação]]</f>
        <v>7.2.1.5.51.0.0.00 - Contribuição Patronal - Parcelamentos - Intra OFSS</v>
      </c>
      <c r="T2063" s="7" t="str">
        <f>Tabela813[[#This Row],[NR]]&amp;" - "&amp;Tabela813[[#This Row],[Especificação]]</f>
        <v>7.2.1.5.51.0.0.00 - Contribuição Patronal - Parcelamentos - Intra OFSS</v>
      </c>
      <c r="U2063" s="7" t="str">
        <f>Tabela813[[#This Row],[NR]]&amp; " - "&amp;Tabela813[[#This Row],[Especificação]]</f>
        <v>7.2.1.5.51.0.0.00 - Contribuição Patronal - Parcelamentos - Intra OFSS</v>
      </c>
    </row>
    <row r="2064" spans="1:21" ht="30" x14ac:dyDescent="0.25">
      <c r="A2064" s="84"/>
      <c r="B2064" s="73"/>
      <c r="C2064" s="26" t="s">
        <v>1565</v>
      </c>
      <c r="D2064" s="26" t="s">
        <v>1567</v>
      </c>
      <c r="E2064" s="26" t="s">
        <v>1558</v>
      </c>
      <c r="F2064" s="26" t="s">
        <v>1569</v>
      </c>
      <c r="G2064" s="26" t="s">
        <v>1596</v>
      </c>
      <c r="H2064" s="26" t="s">
        <v>1558</v>
      </c>
      <c r="I2064" s="26" t="s">
        <v>1561</v>
      </c>
      <c r="J2064" s="26" t="s">
        <v>1564</v>
      </c>
      <c r="K2064" s="21" t="str">
        <f>IF(Tabela813[[#This Row],[C]]&lt;&gt;"",IF(Tabela813[[#This Row],[RED]]&lt;&gt;"",(Tabela813[[#This Row],[RED]] &amp; "."),"") &amp; CONCATENATE(Tabela813[[#This Row],[C]],".",Tabela813[[#This Row],[O]],".",Tabela813[[#This Row],[E]],".",Tabela813[[#This Row],[D1]],".",Tabela813[[#This Row],[D2]],".",Tabela813[[#This Row],[D3]],".",Tabela813[[#This Row],[T]],".",Tabela813[[#This Row],[D4]]),"")</f>
        <v>7.2.1.5.51.1.0.00</v>
      </c>
      <c r="L2064" s="27" t="s">
        <v>2542</v>
      </c>
      <c r="M2064" s="21" t="str">
        <f t="shared" si="32"/>
        <v>S</v>
      </c>
      <c r="N2064" s="21">
        <f>IF(VALUE(Tabela813[[#This Row],[RED]]) &gt; 0,1,0) + IF(VALUE(J2064)&gt;0,8,IF(VALUE(I2064)&gt;0,7,IF(VALUE(H2064)&gt;0,6,IF(VALUE(G2064)&gt;0,5,IF(VALUE(F2064)&gt;0,4,IF(VALUE(E2064)&gt;0,3,IF(VALUE(D2064)&gt;0,2,1)))))))</f>
        <v>6</v>
      </c>
      <c r="O2064" s="26" t="s">
        <v>55</v>
      </c>
      <c r="P2064" s="1" t="s">
        <v>156</v>
      </c>
      <c r="Q2064" s="1"/>
      <c r="R2064" s="21"/>
      <c r="S2064" s="7" t="str">
        <f>Tabela813[[#This Row],[NR]]&amp;" - "&amp;Tabela813[[#This Row],[Especificação]]</f>
        <v>7.2.1.5.51.1.0.00 - Contribuição Patronal - Servidor Civil Ativo - Parcelamentos - Intra OFSS</v>
      </c>
      <c r="T2064" s="7" t="str">
        <f>Tabela813[[#This Row],[NR]]&amp;" - "&amp;Tabela813[[#This Row],[Especificação]]</f>
        <v>7.2.1.5.51.1.0.00 - Contribuição Patronal - Servidor Civil Ativo - Parcelamentos - Intra OFSS</v>
      </c>
      <c r="U2064" s="7" t="str">
        <f>Tabela813[[#This Row],[NR]]&amp; " - "&amp;Tabela813[[#This Row],[Especificação]]</f>
        <v>7.2.1.5.51.1.0.00 - Contribuição Patronal - Servidor Civil Ativo - Parcelamentos - Intra OFSS</v>
      </c>
    </row>
    <row r="2065" spans="1:21" ht="30" x14ac:dyDescent="0.25">
      <c r="A2065" s="84"/>
      <c r="B2065" s="73"/>
      <c r="C2065" s="26" t="s">
        <v>1565</v>
      </c>
      <c r="D2065" s="26" t="s">
        <v>1567</v>
      </c>
      <c r="E2065" s="26" t="s">
        <v>1558</v>
      </c>
      <c r="F2065" s="26" t="s">
        <v>1569</v>
      </c>
      <c r="G2065" s="26" t="s">
        <v>1596</v>
      </c>
      <c r="H2065" s="26" t="s">
        <v>1558</v>
      </c>
      <c r="I2065" s="26" t="s">
        <v>1558</v>
      </c>
      <c r="J2065" s="26" t="s">
        <v>1564</v>
      </c>
      <c r="K2065" s="21" t="str">
        <f>IF(Tabela813[[#This Row],[C]]&lt;&gt;"",IF(Tabela813[[#This Row],[RED]]&lt;&gt;"",(Tabela813[[#This Row],[RED]] &amp; "."),"") &amp; CONCATENATE(Tabela813[[#This Row],[C]],".",Tabela813[[#This Row],[O]],".",Tabela813[[#This Row],[E]],".",Tabela813[[#This Row],[D1]],".",Tabela813[[#This Row],[D2]],".",Tabela813[[#This Row],[D3]],".",Tabela813[[#This Row],[T]],".",Tabela813[[#This Row],[D4]]),"")</f>
        <v>7.2.1.5.51.1.1.00</v>
      </c>
      <c r="L2065" s="27" t="s">
        <v>2543</v>
      </c>
      <c r="M2065" s="21" t="str">
        <f t="shared" si="32"/>
        <v>A</v>
      </c>
      <c r="N2065" s="21">
        <f>IF(VALUE(Tabela813[[#This Row],[RED]]) &gt; 0,1,0) + IF(VALUE(J2065)&gt;0,8,IF(VALUE(I2065)&gt;0,7,IF(VALUE(H2065)&gt;0,6,IF(VALUE(G2065)&gt;0,5,IF(VALUE(F2065)&gt;0,4,IF(VALUE(E2065)&gt;0,3,IF(VALUE(D2065)&gt;0,2,1)))))))</f>
        <v>7</v>
      </c>
      <c r="O2065" s="26" t="s">
        <v>55</v>
      </c>
      <c r="P2065" s="1" t="s">
        <v>156</v>
      </c>
      <c r="Q2065" s="1"/>
      <c r="R2065" s="21"/>
      <c r="S2065" s="7" t="str">
        <f>Tabela813[[#This Row],[NR]]&amp;" - "&amp;Tabela813[[#This Row],[Especificação]]</f>
        <v>7.2.1.5.51.1.1.00 - Contribuição Patronal - Servidor Civil Ativo - Parcelamentos - Principal - Intra OFSS</v>
      </c>
      <c r="T2065" s="7" t="str">
        <f>Tabela813[[#This Row],[NR]]&amp;" - "&amp;Tabela813[[#This Row],[Especificação]]</f>
        <v>7.2.1.5.51.1.1.00 - Contribuição Patronal - Servidor Civil Ativo - Parcelamentos - Principal - Intra OFSS</v>
      </c>
      <c r="U2065" s="7" t="str">
        <f>Tabela813[[#This Row],[NR]]&amp; " - "&amp;Tabela813[[#This Row],[Especificação]]</f>
        <v>7.2.1.5.51.1.1.00 - Contribuição Patronal - Servidor Civil Ativo - Parcelamentos - Principal - Intra OFSS</v>
      </c>
    </row>
    <row r="2066" spans="1:21" ht="30" x14ac:dyDescent="0.25">
      <c r="A2066" s="84"/>
      <c r="B2066" s="73"/>
      <c r="C2066" s="26" t="s">
        <v>1565</v>
      </c>
      <c r="D2066" s="26" t="s">
        <v>1567</v>
      </c>
      <c r="E2066" s="26" t="s">
        <v>1558</v>
      </c>
      <c r="F2066" s="26" t="s">
        <v>1569</v>
      </c>
      <c r="G2066" s="26" t="s">
        <v>1596</v>
      </c>
      <c r="H2066" s="26" t="s">
        <v>1558</v>
      </c>
      <c r="I2066" s="26" t="s">
        <v>1567</v>
      </c>
      <c r="J2066" s="26" t="s">
        <v>1564</v>
      </c>
      <c r="K2066" s="21" t="str">
        <f>IF(Tabela813[[#This Row],[C]]&lt;&gt;"",IF(Tabela813[[#This Row],[RED]]&lt;&gt;"",(Tabela813[[#This Row],[RED]] &amp; "."),"") &amp; CONCATENATE(Tabela813[[#This Row],[C]],".",Tabela813[[#This Row],[O]],".",Tabela813[[#This Row],[E]],".",Tabela813[[#This Row],[D1]],".",Tabela813[[#This Row],[D2]],".",Tabela813[[#This Row],[D3]],".",Tabela813[[#This Row],[T]],".",Tabela813[[#This Row],[D4]]),"")</f>
        <v>7.2.1.5.51.1.2.00</v>
      </c>
      <c r="L2066" s="27" t="s">
        <v>2544</v>
      </c>
      <c r="M2066" s="21" t="str">
        <f t="shared" si="32"/>
        <v>A</v>
      </c>
      <c r="N2066" s="21">
        <f>IF(VALUE(Tabela813[[#This Row],[RED]]) &gt; 0,1,0) + IF(VALUE(J2066)&gt;0,8,IF(VALUE(I2066)&gt;0,7,IF(VALUE(H2066)&gt;0,6,IF(VALUE(G2066)&gt;0,5,IF(VALUE(F2066)&gt;0,4,IF(VALUE(E2066)&gt;0,3,IF(VALUE(D2066)&gt;0,2,1)))))))</f>
        <v>7</v>
      </c>
      <c r="O2066" s="26" t="s">
        <v>55</v>
      </c>
      <c r="P2066" s="1" t="s">
        <v>156</v>
      </c>
      <c r="Q2066" s="1"/>
      <c r="R2066" s="21"/>
      <c r="S2066" s="7" t="str">
        <f>Tabela813[[#This Row],[NR]]&amp;" - "&amp;Tabela813[[#This Row],[Especificação]]</f>
        <v>7.2.1.5.51.1.2.00 - Contribuição Patronal - Servidor Civil Ativo - Parcelamentos - Multas e Juros de Mora - Intra OFSS</v>
      </c>
      <c r="T2066" s="7" t="str">
        <f>Tabela813[[#This Row],[NR]]&amp;" - "&amp;Tabela813[[#This Row],[Especificação]]</f>
        <v>7.2.1.5.51.1.2.00 - Contribuição Patronal - Servidor Civil Ativo - Parcelamentos - Multas e Juros de Mora - Intra OFSS</v>
      </c>
      <c r="U2066" s="7" t="str">
        <f>Tabela813[[#This Row],[NR]]&amp; " - "&amp;Tabela813[[#This Row],[Especificação]]</f>
        <v>7.2.1.5.51.1.2.00 - Contribuição Patronal - Servidor Civil Ativo - Parcelamentos - Multas e Juros de Mora - Intra OFSS</v>
      </c>
    </row>
    <row r="2067" spans="1:21" ht="30" x14ac:dyDescent="0.25">
      <c r="A2067" s="84"/>
      <c r="B2067" s="73"/>
      <c r="C2067" s="26" t="s">
        <v>1565</v>
      </c>
      <c r="D2067" s="26" t="s">
        <v>1567</v>
      </c>
      <c r="E2067" s="26" t="s">
        <v>1558</v>
      </c>
      <c r="F2067" s="26" t="s">
        <v>1569</v>
      </c>
      <c r="G2067" s="26" t="s">
        <v>1596</v>
      </c>
      <c r="H2067" s="26" t="s">
        <v>1558</v>
      </c>
      <c r="I2067" s="26" t="s">
        <v>1559</v>
      </c>
      <c r="J2067" s="26" t="s">
        <v>1564</v>
      </c>
      <c r="K2067" s="21" t="str">
        <f>IF(Tabela813[[#This Row],[C]]&lt;&gt;"",IF(Tabela813[[#This Row],[RED]]&lt;&gt;"",(Tabela813[[#This Row],[RED]] &amp; "."),"") &amp; CONCATENATE(Tabela813[[#This Row],[C]],".",Tabela813[[#This Row],[O]],".",Tabela813[[#This Row],[E]],".",Tabela813[[#This Row],[D1]],".",Tabela813[[#This Row],[D2]],".",Tabela813[[#This Row],[D3]],".",Tabela813[[#This Row],[T]],".",Tabela813[[#This Row],[D4]]),"")</f>
        <v>7.2.1.5.51.1.3.00</v>
      </c>
      <c r="L2067" s="27" t="s">
        <v>2545</v>
      </c>
      <c r="M2067" s="21" t="str">
        <f t="shared" si="32"/>
        <v>A</v>
      </c>
      <c r="N2067" s="21">
        <f>IF(VALUE(Tabela813[[#This Row],[RED]]) &gt; 0,1,0) + IF(VALUE(J2067)&gt;0,8,IF(VALUE(I2067)&gt;0,7,IF(VALUE(H2067)&gt;0,6,IF(VALUE(G2067)&gt;0,5,IF(VALUE(F2067)&gt;0,4,IF(VALUE(E2067)&gt;0,3,IF(VALUE(D2067)&gt;0,2,1)))))))</f>
        <v>7</v>
      </c>
      <c r="O2067" s="26" t="s">
        <v>55</v>
      </c>
      <c r="P2067" s="1" t="s">
        <v>156</v>
      </c>
      <c r="Q2067" s="1"/>
      <c r="R2067" s="21"/>
      <c r="S2067" s="7" t="str">
        <f>Tabela813[[#This Row],[NR]]&amp;" - "&amp;Tabela813[[#This Row],[Especificação]]</f>
        <v>7.2.1.5.51.1.3.00 - Contribuição Patronal - Servidor Civil Ativo - Parcelamentos - Dívida Ativa - Intra OFSS</v>
      </c>
      <c r="T2067" s="7" t="str">
        <f>Tabela813[[#This Row],[NR]]&amp;" - "&amp;Tabela813[[#This Row],[Especificação]]</f>
        <v>7.2.1.5.51.1.3.00 - Contribuição Patronal - Servidor Civil Ativo - Parcelamentos - Dívida Ativa - Intra OFSS</v>
      </c>
      <c r="U2067" s="7" t="str">
        <f>Tabela813[[#This Row],[NR]]&amp; " - "&amp;Tabela813[[#This Row],[Especificação]]</f>
        <v>7.2.1.5.51.1.3.00 - Contribuição Patronal - Servidor Civil Ativo - Parcelamentos - Dívida Ativa - Intra OFSS</v>
      </c>
    </row>
    <row r="2068" spans="1:21" ht="30" x14ac:dyDescent="0.25">
      <c r="A2068" s="84"/>
      <c r="B2068" s="73"/>
      <c r="C2068" s="26" t="s">
        <v>1565</v>
      </c>
      <c r="D2068" s="26" t="s">
        <v>1567</v>
      </c>
      <c r="E2068" s="26" t="s">
        <v>1558</v>
      </c>
      <c r="F2068" s="26" t="s">
        <v>1569</v>
      </c>
      <c r="G2068" s="26" t="s">
        <v>1596</v>
      </c>
      <c r="H2068" s="26" t="s">
        <v>1558</v>
      </c>
      <c r="I2068" s="26" t="s">
        <v>1568</v>
      </c>
      <c r="J2068" s="26" t="s">
        <v>1564</v>
      </c>
      <c r="K2068" s="21" t="str">
        <f>IF(Tabela813[[#This Row],[C]]&lt;&gt;"",IF(Tabela813[[#This Row],[RED]]&lt;&gt;"",(Tabela813[[#This Row],[RED]] &amp; "."),"") &amp; CONCATENATE(Tabela813[[#This Row],[C]],".",Tabela813[[#This Row],[O]],".",Tabela813[[#This Row],[E]],".",Tabela813[[#This Row],[D1]],".",Tabela813[[#This Row],[D2]],".",Tabela813[[#This Row],[D3]],".",Tabela813[[#This Row],[T]],".",Tabela813[[#This Row],[D4]]),"")</f>
        <v>7.2.1.5.51.1.4.00</v>
      </c>
      <c r="L2068" s="27" t="s">
        <v>2546</v>
      </c>
      <c r="M2068" s="21" t="str">
        <f t="shared" si="32"/>
        <v>A</v>
      </c>
      <c r="N2068" s="21">
        <f>IF(VALUE(Tabela813[[#This Row],[RED]]) &gt; 0,1,0) + IF(VALUE(J2068)&gt;0,8,IF(VALUE(I2068)&gt;0,7,IF(VALUE(H2068)&gt;0,6,IF(VALUE(G2068)&gt;0,5,IF(VALUE(F2068)&gt;0,4,IF(VALUE(E2068)&gt;0,3,IF(VALUE(D2068)&gt;0,2,1)))))))</f>
        <v>7</v>
      </c>
      <c r="O2068" s="26" t="s">
        <v>55</v>
      </c>
      <c r="P2068" s="1" t="s">
        <v>156</v>
      </c>
      <c r="Q2068" s="1"/>
      <c r="R2068" s="21"/>
      <c r="S2068" s="7" t="str">
        <f>Tabela813[[#This Row],[NR]]&amp;" - "&amp;Tabela813[[#This Row],[Especificação]]</f>
        <v>7.2.1.5.51.1.4.00 - Contribuição Patronal - Servidor Civil Ativo - Parcelamentos - Dívida Ativa - Multas e Juros de Mora da Dívida Ativa - Intra OFSS</v>
      </c>
      <c r="T2068" s="7" t="str">
        <f>Tabela813[[#This Row],[NR]]&amp;" - "&amp;Tabela813[[#This Row],[Especificação]]</f>
        <v>7.2.1.5.51.1.4.00 - Contribuição Patronal - Servidor Civil Ativo - Parcelamentos - Dívida Ativa - Multas e Juros de Mora da Dívida Ativa - Intra OFSS</v>
      </c>
      <c r="U2068" s="7" t="str">
        <f>Tabela813[[#This Row],[NR]]&amp; " - "&amp;Tabela813[[#This Row],[Especificação]]</f>
        <v>7.2.1.5.51.1.4.00 - Contribuição Patronal - Servidor Civil Ativo - Parcelamentos - Dívida Ativa - Multas e Juros de Mora da Dívida Ativa - Intra OFSS</v>
      </c>
    </row>
    <row r="2069" spans="1:21" ht="30" x14ac:dyDescent="0.25">
      <c r="A2069" s="84"/>
      <c r="B2069" s="73"/>
      <c r="C2069" s="26" t="s">
        <v>1565</v>
      </c>
      <c r="D2069" s="26" t="s">
        <v>1567</v>
      </c>
      <c r="E2069" s="26" t="s">
        <v>1558</v>
      </c>
      <c r="F2069" s="26" t="s">
        <v>1569</v>
      </c>
      <c r="G2069" s="26" t="s">
        <v>1596</v>
      </c>
      <c r="H2069" s="26" t="s">
        <v>1558</v>
      </c>
      <c r="I2069" s="26" t="s">
        <v>1569</v>
      </c>
      <c r="J2069" s="26" t="s">
        <v>1564</v>
      </c>
      <c r="K2069" s="21" t="str">
        <f>IF(Tabela813[[#This Row],[C]]&lt;&gt;"",IF(Tabela813[[#This Row],[RED]]&lt;&gt;"",(Tabela813[[#This Row],[RED]] &amp; "."),"") &amp; CONCATENATE(Tabela813[[#This Row],[C]],".",Tabela813[[#This Row],[O]],".",Tabela813[[#This Row],[E]],".",Tabela813[[#This Row],[D1]],".",Tabela813[[#This Row],[D2]],".",Tabela813[[#This Row],[D3]],".",Tabela813[[#This Row],[T]],".",Tabela813[[#This Row],[D4]]),"")</f>
        <v>7.2.1.5.51.1.5.00</v>
      </c>
      <c r="L2069" s="27" t="s">
        <v>2547</v>
      </c>
      <c r="M2069" s="21" t="str">
        <f t="shared" si="32"/>
        <v>A</v>
      </c>
      <c r="N2069" s="21">
        <f>IF(VALUE(Tabela813[[#This Row],[RED]]) &gt; 0,1,0) + IF(VALUE(J2069)&gt;0,8,IF(VALUE(I2069)&gt;0,7,IF(VALUE(H2069)&gt;0,6,IF(VALUE(G2069)&gt;0,5,IF(VALUE(F2069)&gt;0,4,IF(VALUE(E2069)&gt;0,3,IF(VALUE(D2069)&gt;0,2,1)))))))</f>
        <v>7</v>
      </c>
      <c r="O2069" s="26" t="s">
        <v>55</v>
      </c>
      <c r="P2069" s="1" t="s">
        <v>156</v>
      </c>
      <c r="Q2069" s="1"/>
      <c r="R2069" s="21"/>
      <c r="S2069" s="7" t="str">
        <f>Tabela813[[#This Row],[NR]]&amp;" - "&amp;Tabela813[[#This Row],[Especificação]]</f>
        <v>7.2.1.5.51.1.5.00 - Contribuição Patronal - Servidor Civil Ativo - Parcelamentos - Multas - Intra OFSS</v>
      </c>
      <c r="T2069" s="7" t="str">
        <f>Tabela813[[#This Row],[NR]]&amp;" - "&amp;Tabela813[[#This Row],[Especificação]]</f>
        <v>7.2.1.5.51.1.5.00 - Contribuição Patronal - Servidor Civil Ativo - Parcelamentos - Multas - Intra OFSS</v>
      </c>
      <c r="U2069" s="7" t="str">
        <f>Tabela813[[#This Row],[NR]]&amp; " - "&amp;Tabela813[[#This Row],[Especificação]]</f>
        <v>7.2.1.5.51.1.5.00 - Contribuição Patronal - Servidor Civil Ativo - Parcelamentos - Multas - Intra OFSS</v>
      </c>
    </row>
    <row r="2070" spans="1:21" ht="30" x14ac:dyDescent="0.25">
      <c r="A2070" s="84"/>
      <c r="B2070" s="73"/>
      <c r="C2070" s="26" t="s">
        <v>1565</v>
      </c>
      <c r="D2070" s="26" t="s">
        <v>1567</v>
      </c>
      <c r="E2070" s="26" t="s">
        <v>1558</v>
      </c>
      <c r="F2070" s="26" t="s">
        <v>1569</v>
      </c>
      <c r="G2070" s="26" t="s">
        <v>1596</v>
      </c>
      <c r="H2070" s="26" t="s">
        <v>1558</v>
      </c>
      <c r="I2070" s="26" t="s">
        <v>1563</v>
      </c>
      <c r="J2070" s="26" t="s">
        <v>1564</v>
      </c>
      <c r="K2070" s="21" t="str">
        <f>IF(Tabela813[[#This Row],[C]]&lt;&gt;"",IF(Tabela813[[#This Row],[RED]]&lt;&gt;"",(Tabela813[[#This Row],[RED]] &amp; "."),"") &amp; CONCATENATE(Tabela813[[#This Row],[C]],".",Tabela813[[#This Row],[O]],".",Tabela813[[#This Row],[E]],".",Tabela813[[#This Row],[D1]],".",Tabela813[[#This Row],[D2]],".",Tabela813[[#This Row],[D3]],".",Tabela813[[#This Row],[T]],".",Tabela813[[#This Row],[D4]]),"")</f>
        <v>7.2.1.5.51.1.6.00</v>
      </c>
      <c r="L2070" s="27" t="s">
        <v>2548</v>
      </c>
      <c r="M2070" s="21" t="str">
        <f t="shared" si="32"/>
        <v>A</v>
      </c>
      <c r="N2070" s="21">
        <f>IF(VALUE(Tabela813[[#This Row],[RED]]) &gt; 0,1,0) + IF(VALUE(J2070)&gt;0,8,IF(VALUE(I2070)&gt;0,7,IF(VALUE(H2070)&gt;0,6,IF(VALUE(G2070)&gt;0,5,IF(VALUE(F2070)&gt;0,4,IF(VALUE(E2070)&gt;0,3,IF(VALUE(D2070)&gt;0,2,1)))))))</f>
        <v>7</v>
      </c>
      <c r="O2070" s="26" t="s">
        <v>55</v>
      </c>
      <c r="P2070" s="1" t="s">
        <v>156</v>
      </c>
      <c r="Q2070" s="1"/>
      <c r="R2070" s="21"/>
      <c r="S2070" s="7" t="str">
        <f>Tabela813[[#This Row],[NR]]&amp;" - "&amp;Tabela813[[#This Row],[Especificação]]</f>
        <v>7.2.1.5.51.1.6.00 - Contribuição Patronal - Servidor Civil Ativo - Parcelamentos - Juros de Mora - Intra OFSS</v>
      </c>
      <c r="T2070" s="7" t="str">
        <f>Tabela813[[#This Row],[NR]]&amp;" - "&amp;Tabela813[[#This Row],[Especificação]]</f>
        <v>7.2.1.5.51.1.6.00 - Contribuição Patronal - Servidor Civil Ativo - Parcelamentos - Juros de Mora - Intra OFSS</v>
      </c>
      <c r="U2070" s="7" t="str">
        <f>Tabela813[[#This Row],[NR]]&amp; " - "&amp;Tabela813[[#This Row],[Especificação]]</f>
        <v>7.2.1.5.51.1.6.00 - Contribuição Patronal - Servidor Civil Ativo - Parcelamentos - Juros de Mora - Intra OFSS</v>
      </c>
    </row>
    <row r="2071" spans="1:21" ht="30" x14ac:dyDescent="0.25">
      <c r="A2071" s="84"/>
      <c r="B2071" s="73"/>
      <c r="C2071" s="26" t="s">
        <v>1565</v>
      </c>
      <c r="D2071" s="26" t="s">
        <v>1567</v>
      </c>
      <c r="E2071" s="26" t="s">
        <v>1558</v>
      </c>
      <c r="F2071" s="26" t="s">
        <v>1569</v>
      </c>
      <c r="G2071" s="26" t="s">
        <v>1596</v>
      </c>
      <c r="H2071" s="26" t="s">
        <v>1558</v>
      </c>
      <c r="I2071" s="26" t="s">
        <v>1565</v>
      </c>
      <c r="J2071" s="26" t="s">
        <v>1564</v>
      </c>
      <c r="K2071" s="21" t="str">
        <f>IF(Tabela813[[#This Row],[C]]&lt;&gt;"",IF(Tabela813[[#This Row],[RED]]&lt;&gt;"",(Tabela813[[#This Row],[RED]] &amp; "."),"") &amp; CONCATENATE(Tabela813[[#This Row],[C]],".",Tabela813[[#This Row],[O]],".",Tabela813[[#This Row],[E]],".",Tabela813[[#This Row],[D1]],".",Tabela813[[#This Row],[D2]],".",Tabela813[[#This Row],[D3]],".",Tabela813[[#This Row],[T]],".",Tabela813[[#This Row],[D4]]),"")</f>
        <v>7.2.1.5.51.1.7.00</v>
      </c>
      <c r="L2071" s="27" t="s">
        <v>2549</v>
      </c>
      <c r="M2071" s="21" t="str">
        <f t="shared" si="32"/>
        <v>A</v>
      </c>
      <c r="N2071" s="21">
        <f>IF(VALUE(Tabela813[[#This Row],[RED]]) &gt; 0,1,0) + IF(VALUE(J2071)&gt;0,8,IF(VALUE(I2071)&gt;0,7,IF(VALUE(H2071)&gt;0,6,IF(VALUE(G2071)&gt;0,5,IF(VALUE(F2071)&gt;0,4,IF(VALUE(E2071)&gt;0,3,IF(VALUE(D2071)&gt;0,2,1)))))))</f>
        <v>7</v>
      </c>
      <c r="O2071" s="26" t="s">
        <v>55</v>
      </c>
      <c r="P2071" s="1" t="s">
        <v>156</v>
      </c>
      <c r="Q2071" s="1"/>
      <c r="R2071" s="21"/>
      <c r="S2071" s="7" t="str">
        <f>Tabela813[[#This Row],[NR]]&amp;" - "&amp;Tabela813[[#This Row],[Especificação]]</f>
        <v>7.2.1.5.51.1.7.00 - Contribuição Patronal - Servidor Civil Ativo - Parcelamentos - Dívida Ativa - Multas da Dívida Ativa - Intra OFSS</v>
      </c>
      <c r="T2071" s="7" t="str">
        <f>Tabela813[[#This Row],[NR]]&amp;" - "&amp;Tabela813[[#This Row],[Especificação]]</f>
        <v>7.2.1.5.51.1.7.00 - Contribuição Patronal - Servidor Civil Ativo - Parcelamentos - Dívida Ativa - Multas da Dívida Ativa - Intra OFSS</v>
      </c>
      <c r="U2071" s="7" t="str">
        <f>Tabela813[[#This Row],[NR]]&amp; " - "&amp;Tabela813[[#This Row],[Especificação]]</f>
        <v>7.2.1.5.51.1.7.00 - Contribuição Patronal - Servidor Civil Ativo - Parcelamentos - Dívida Ativa - Multas da Dívida Ativa - Intra OFSS</v>
      </c>
    </row>
    <row r="2072" spans="1:21" ht="30" x14ac:dyDescent="0.25">
      <c r="A2072" s="84"/>
      <c r="B2072" s="73"/>
      <c r="C2072" s="26" t="s">
        <v>1565</v>
      </c>
      <c r="D2072" s="26" t="s">
        <v>1567</v>
      </c>
      <c r="E2072" s="26" t="s">
        <v>1558</v>
      </c>
      <c r="F2072" s="26" t="s">
        <v>1569</v>
      </c>
      <c r="G2072" s="26" t="s">
        <v>1596</v>
      </c>
      <c r="H2072" s="26" t="s">
        <v>1558</v>
      </c>
      <c r="I2072" s="26" t="s">
        <v>1566</v>
      </c>
      <c r="J2072" s="26" t="s">
        <v>1564</v>
      </c>
      <c r="K2072" s="21" t="str">
        <f>IF(Tabela813[[#This Row],[C]]&lt;&gt;"",IF(Tabela813[[#This Row],[RED]]&lt;&gt;"",(Tabela813[[#This Row],[RED]] &amp; "."),"") &amp; CONCATENATE(Tabela813[[#This Row],[C]],".",Tabela813[[#This Row],[O]],".",Tabela813[[#This Row],[E]],".",Tabela813[[#This Row],[D1]],".",Tabela813[[#This Row],[D2]],".",Tabela813[[#This Row],[D3]],".",Tabela813[[#This Row],[T]],".",Tabela813[[#This Row],[D4]]),"")</f>
        <v>7.2.1.5.51.1.8.00</v>
      </c>
      <c r="L2072" s="27" t="s">
        <v>2550</v>
      </c>
      <c r="M2072" s="21" t="str">
        <f t="shared" si="32"/>
        <v>A</v>
      </c>
      <c r="N2072" s="21">
        <f>IF(VALUE(Tabela813[[#This Row],[RED]]) &gt; 0,1,0) + IF(VALUE(J2072)&gt;0,8,IF(VALUE(I2072)&gt;0,7,IF(VALUE(H2072)&gt;0,6,IF(VALUE(G2072)&gt;0,5,IF(VALUE(F2072)&gt;0,4,IF(VALUE(E2072)&gt;0,3,IF(VALUE(D2072)&gt;0,2,1)))))))</f>
        <v>7</v>
      </c>
      <c r="O2072" s="26" t="s">
        <v>55</v>
      </c>
      <c r="P2072" s="1" t="s">
        <v>156</v>
      </c>
      <c r="Q2072" s="1"/>
      <c r="R2072" s="21"/>
      <c r="S2072" s="7" t="str">
        <f>Tabela813[[#This Row],[NR]]&amp;" - "&amp;Tabela813[[#This Row],[Especificação]]</f>
        <v>7.2.1.5.51.1.8.00 - Contribuição Patronal - Servidor Civil Ativo - Parcelamentos - Juros de Mora da Dívida Ativa - Intra OFSS</v>
      </c>
      <c r="T2072" s="7" t="str">
        <f>Tabela813[[#This Row],[NR]]&amp;" - "&amp;Tabela813[[#This Row],[Especificação]]</f>
        <v>7.2.1.5.51.1.8.00 - Contribuição Patronal - Servidor Civil Ativo - Parcelamentos - Juros de Mora da Dívida Ativa - Intra OFSS</v>
      </c>
      <c r="U2072" s="7" t="str">
        <f>Tabela813[[#This Row],[NR]]&amp; " - "&amp;Tabela813[[#This Row],[Especificação]]</f>
        <v>7.2.1.5.51.1.8.00 - Contribuição Patronal - Servidor Civil Ativo - Parcelamentos - Juros de Mora da Dívida Ativa - Intra OFSS</v>
      </c>
    </row>
    <row r="2073" spans="1:21" ht="30" x14ac:dyDescent="0.25">
      <c r="A2073" s="84"/>
      <c r="B2073" s="73"/>
      <c r="C2073" s="26" t="s">
        <v>1565</v>
      </c>
      <c r="D2073" s="26" t="s">
        <v>1567</v>
      </c>
      <c r="E2073" s="26" t="s">
        <v>1558</v>
      </c>
      <c r="F2073" s="26" t="s">
        <v>1569</v>
      </c>
      <c r="G2073" s="26" t="s">
        <v>1596</v>
      </c>
      <c r="H2073" s="26" t="s">
        <v>1567</v>
      </c>
      <c r="I2073" s="26" t="s">
        <v>1561</v>
      </c>
      <c r="J2073" s="26" t="s">
        <v>1564</v>
      </c>
      <c r="K2073" s="21" t="str">
        <f>IF(Tabela813[[#This Row],[C]]&lt;&gt;"",IF(Tabela813[[#This Row],[RED]]&lt;&gt;"",(Tabela813[[#This Row],[RED]] &amp; "."),"") &amp; CONCATENATE(Tabela813[[#This Row],[C]],".",Tabela813[[#This Row],[O]],".",Tabela813[[#This Row],[E]],".",Tabela813[[#This Row],[D1]],".",Tabela813[[#This Row],[D2]],".",Tabela813[[#This Row],[D3]],".",Tabela813[[#This Row],[T]],".",Tabela813[[#This Row],[D4]]),"")</f>
        <v>7.2.1.5.51.2.0.00</v>
      </c>
      <c r="L2073" s="27" t="s">
        <v>2551</v>
      </c>
      <c r="M2073" s="21" t="str">
        <f t="shared" si="32"/>
        <v>S</v>
      </c>
      <c r="N2073" s="21">
        <f>IF(VALUE(Tabela813[[#This Row],[RED]]) &gt; 0,1,0) + IF(VALUE(J2073)&gt;0,8,IF(VALUE(I2073)&gt;0,7,IF(VALUE(H2073)&gt;0,6,IF(VALUE(G2073)&gt;0,5,IF(VALUE(F2073)&gt;0,4,IF(VALUE(E2073)&gt;0,3,IF(VALUE(D2073)&gt;0,2,1)))))))</f>
        <v>6</v>
      </c>
      <c r="O2073" s="26" t="s">
        <v>55</v>
      </c>
      <c r="P2073" s="1" t="s">
        <v>158</v>
      </c>
      <c r="Q2073" s="1"/>
      <c r="R2073" s="21"/>
      <c r="S2073" s="7" t="str">
        <f>Tabela813[[#This Row],[NR]]&amp;" - "&amp;Tabela813[[#This Row],[Especificação]]</f>
        <v>7.2.1.5.51.2.0.00 - Contribuição Patronal - Servidor Civil Inativo - Parcelamentos - Intra OFSS</v>
      </c>
      <c r="T2073" s="7" t="str">
        <f>Tabela813[[#This Row],[NR]]&amp;" - "&amp;Tabela813[[#This Row],[Especificação]]</f>
        <v>7.2.1.5.51.2.0.00 - Contribuição Patronal - Servidor Civil Inativo - Parcelamentos - Intra OFSS</v>
      </c>
      <c r="U2073" s="7" t="str">
        <f>Tabela813[[#This Row],[NR]]&amp; " - "&amp;Tabela813[[#This Row],[Especificação]]</f>
        <v>7.2.1.5.51.2.0.00 - Contribuição Patronal - Servidor Civil Inativo - Parcelamentos - Intra OFSS</v>
      </c>
    </row>
    <row r="2074" spans="1:21" ht="30" x14ac:dyDescent="0.25">
      <c r="A2074" s="84"/>
      <c r="B2074" s="73"/>
      <c r="C2074" s="26" t="s">
        <v>1565</v>
      </c>
      <c r="D2074" s="26" t="s">
        <v>1567</v>
      </c>
      <c r="E2074" s="26" t="s">
        <v>1558</v>
      </c>
      <c r="F2074" s="26" t="s">
        <v>1569</v>
      </c>
      <c r="G2074" s="26" t="s">
        <v>1596</v>
      </c>
      <c r="H2074" s="26" t="s">
        <v>1567</v>
      </c>
      <c r="I2074" s="26" t="s">
        <v>1558</v>
      </c>
      <c r="J2074" s="26" t="s">
        <v>1564</v>
      </c>
      <c r="K2074" s="21" t="str">
        <f>IF(Tabela813[[#This Row],[C]]&lt;&gt;"",IF(Tabela813[[#This Row],[RED]]&lt;&gt;"",(Tabela813[[#This Row],[RED]] &amp; "."),"") &amp; CONCATENATE(Tabela813[[#This Row],[C]],".",Tabela813[[#This Row],[O]],".",Tabela813[[#This Row],[E]],".",Tabela813[[#This Row],[D1]],".",Tabela813[[#This Row],[D2]],".",Tabela813[[#This Row],[D3]],".",Tabela813[[#This Row],[T]],".",Tabela813[[#This Row],[D4]]),"")</f>
        <v>7.2.1.5.51.2.1.00</v>
      </c>
      <c r="L2074" s="27" t="s">
        <v>2552</v>
      </c>
      <c r="M2074" s="21" t="str">
        <f t="shared" si="32"/>
        <v>A</v>
      </c>
      <c r="N2074" s="21">
        <f>IF(VALUE(Tabela813[[#This Row],[RED]]) &gt; 0,1,0) + IF(VALUE(J2074)&gt;0,8,IF(VALUE(I2074)&gt;0,7,IF(VALUE(H2074)&gt;0,6,IF(VALUE(G2074)&gt;0,5,IF(VALUE(F2074)&gt;0,4,IF(VALUE(E2074)&gt;0,3,IF(VALUE(D2074)&gt;0,2,1)))))))</f>
        <v>7</v>
      </c>
      <c r="O2074" s="26" t="s">
        <v>55</v>
      </c>
      <c r="P2074" s="1" t="s">
        <v>158</v>
      </c>
      <c r="Q2074" s="1"/>
      <c r="R2074" s="21"/>
      <c r="S2074" s="7" t="str">
        <f>Tabela813[[#This Row],[NR]]&amp;" - "&amp;Tabela813[[#This Row],[Especificação]]</f>
        <v>7.2.1.5.51.2.1.00 - Contribuição Patronal - Servidor Civil Inativo - Parcelamentos - Principal - Intra OFSS</v>
      </c>
      <c r="T2074" s="7" t="str">
        <f>Tabela813[[#This Row],[NR]]&amp;" - "&amp;Tabela813[[#This Row],[Especificação]]</f>
        <v>7.2.1.5.51.2.1.00 - Contribuição Patronal - Servidor Civil Inativo - Parcelamentos - Principal - Intra OFSS</v>
      </c>
      <c r="U2074" s="7" t="str">
        <f>Tabela813[[#This Row],[NR]]&amp; " - "&amp;Tabela813[[#This Row],[Especificação]]</f>
        <v>7.2.1.5.51.2.1.00 - Contribuição Patronal - Servidor Civil Inativo - Parcelamentos - Principal - Intra OFSS</v>
      </c>
    </row>
    <row r="2075" spans="1:21" ht="30" x14ac:dyDescent="0.25">
      <c r="A2075" s="84"/>
      <c r="B2075" s="73"/>
      <c r="C2075" s="26" t="s">
        <v>1565</v>
      </c>
      <c r="D2075" s="26" t="s">
        <v>1567</v>
      </c>
      <c r="E2075" s="26" t="s">
        <v>1558</v>
      </c>
      <c r="F2075" s="26" t="s">
        <v>1569</v>
      </c>
      <c r="G2075" s="26" t="s">
        <v>1596</v>
      </c>
      <c r="H2075" s="26" t="s">
        <v>1567</v>
      </c>
      <c r="I2075" s="26" t="s">
        <v>1567</v>
      </c>
      <c r="J2075" s="26" t="s">
        <v>1564</v>
      </c>
      <c r="K2075" s="21" t="str">
        <f>IF(Tabela813[[#This Row],[C]]&lt;&gt;"",IF(Tabela813[[#This Row],[RED]]&lt;&gt;"",(Tabela813[[#This Row],[RED]] &amp; "."),"") &amp; CONCATENATE(Tabela813[[#This Row],[C]],".",Tabela813[[#This Row],[O]],".",Tabela813[[#This Row],[E]],".",Tabela813[[#This Row],[D1]],".",Tabela813[[#This Row],[D2]],".",Tabela813[[#This Row],[D3]],".",Tabela813[[#This Row],[T]],".",Tabela813[[#This Row],[D4]]),"")</f>
        <v>7.2.1.5.51.2.2.00</v>
      </c>
      <c r="L2075" s="27" t="s">
        <v>2553</v>
      </c>
      <c r="M2075" s="21" t="str">
        <f t="shared" si="32"/>
        <v>A</v>
      </c>
      <c r="N2075" s="21">
        <f>IF(VALUE(Tabela813[[#This Row],[RED]]) &gt; 0,1,0) + IF(VALUE(J2075)&gt;0,8,IF(VALUE(I2075)&gt;0,7,IF(VALUE(H2075)&gt;0,6,IF(VALUE(G2075)&gt;0,5,IF(VALUE(F2075)&gt;0,4,IF(VALUE(E2075)&gt;0,3,IF(VALUE(D2075)&gt;0,2,1)))))))</f>
        <v>7</v>
      </c>
      <c r="O2075" s="26" t="s">
        <v>55</v>
      </c>
      <c r="P2075" s="1" t="s">
        <v>158</v>
      </c>
      <c r="Q2075" s="1"/>
      <c r="R2075" s="21"/>
      <c r="S2075" s="7" t="str">
        <f>Tabela813[[#This Row],[NR]]&amp;" - "&amp;Tabela813[[#This Row],[Especificação]]</f>
        <v>7.2.1.5.51.2.2.00 - Contribuição Patronal - Servidor Civil Inativo - Parcelamentos - Multas e Juros de Mora - Intra OFSS</v>
      </c>
      <c r="T2075" s="7" t="str">
        <f>Tabela813[[#This Row],[NR]]&amp;" - "&amp;Tabela813[[#This Row],[Especificação]]</f>
        <v>7.2.1.5.51.2.2.00 - Contribuição Patronal - Servidor Civil Inativo - Parcelamentos - Multas e Juros de Mora - Intra OFSS</v>
      </c>
      <c r="U2075" s="7" t="str">
        <f>Tabela813[[#This Row],[NR]]&amp; " - "&amp;Tabela813[[#This Row],[Especificação]]</f>
        <v>7.2.1.5.51.2.2.00 - Contribuição Patronal - Servidor Civil Inativo - Parcelamentos - Multas e Juros de Mora - Intra OFSS</v>
      </c>
    </row>
    <row r="2076" spans="1:21" ht="30" x14ac:dyDescent="0.25">
      <c r="A2076" s="84"/>
      <c r="B2076" s="73"/>
      <c r="C2076" s="26" t="s">
        <v>1565</v>
      </c>
      <c r="D2076" s="26" t="s">
        <v>1567</v>
      </c>
      <c r="E2076" s="26" t="s">
        <v>1558</v>
      </c>
      <c r="F2076" s="26" t="s">
        <v>1569</v>
      </c>
      <c r="G2076" s="26" t="s">
        <v>1596</v>
      </c>
      <c r="H2076" s="26" t="s">
        <v>1567</v>
      </c>
      <c r="I2076" s="26" t="s">
        <v>1559</v>
      </c>
      <c r="J2076" s="26" t="s">
        <v>1564</v>
      </c>
      <c r="K2076" s="21" t="str">
        <f>IF(Tabela813[[#This Row],[C]]&lt;&gt;"",IF(Tabela813[[#This Row],[RED]]&lt;&gt;"",(Tabela813[[#This Row],[RED]] &amp; "."),"") &amp; CONCATENATE(Tabela813[[#This Row],[C]],".",Tabela813[[#This Row],[O]],".",Tabela813[[#This Row],[E]],".",Tabela813[[#This Row],[D1]],".",Tabela813[[#This Row],[D2]],".",Tabela813[[#This Row],[D3]],".",Tabela813[[#This Row],[T]],".",Tabela813[[#This Row],[D4]]),"")</f>
        <v>7.2.1.5.51.2.3.00</v>
      </c>
      <c r="L2076" s="27" t="s">
        <v>2554</v>
      </c>
      <c r="M2076" s="21" t="str">
        <f t="shared" si="32"/>
        <v>A</v>
      </c>
      <c r="N2076" s="21">
        <f>IF(VALUE(Tabela813[[#This Row],[RED]]) &gt; 0,1,0) + IF(VALUE(J2076)&gt;0,8,IF(VALUE(I2076)&gt;0,7,IF(VALUE(H2076)&gt;0,6,IF(VALUE(G2076)&gt;0,5,IF(VALUE(F2076)&gt;0,4,IF(VALUE(E2076)&gt;0,3,IF(VALUE(D2076)&gt;0,2,1)))))))</f>
        <v>7</v>
      </c>
      <c r="O2076" s="26" t="s">
        <v>55</v>
      </c>
      <c r="P2076" s="1" t="s">
        <v>158</v>
      </c>
      <c r="Q2076" s="1"/>
      <c r="R2076" s="21"/>
      <c r="S2076" s="7" t="str">
        <f>Tabela813[[#This Row],[NR]]&amp;" - "&amp;Tabela813[[#This Row],[Especificação]]</f>
        <v>7.2.1.5.51.2.3.00 - Contribuição Patronal - Servidor Civil Inativo - Parcelamentos - Dívida Ativa - Intra OFSS</v>
      </c>
      <c r="T2076" s="7" t="str">
        <f>Tabela813[[#This Row],[NR]]&amp;" - "&amp;Tabela813[[#This Row],[Especificação]]</f>
        <v>7.2.1.5.51.2.3.00 - Contribuição Patronal - Servidor Civil Inativo - Parcelamentos - Dívida Ativa - Intra OFSS</v>
      </c>
      <c r="U2076" s="7" t="str">
        <f>Tabela813[[#This Row],[NR]]&amp; " - "&amp;Tabela813[[#This Row],[Especificação]]</f>
        <v>7.2.1.5.51.2.3.00 - Contribuição Patronal - Servidor Civil Inativo - Parcelamentos - Dívida Ativa - Intra OFSS</v>
      </c>
    </row>
    <row r="2077" spans="1:21" ht="30" x14ac:dyDescent="0.25">
      <c r="A2077" s="84"/>
      <c r="B2077" s="73"/>
      <c r="C2077" s="26" t="s">
        <v>1565</v>
      </c>
      <c r="D2077" s="26" t="s">
        <v>1567</v>
      </c>
      <c r="E2077" s="26" t="s">
        <v>1558</v>
      </c>
      <c r="F2077" s="26" t="s">
        <v>1569</v>
      </c>
      <c r="G2077" s="26" t="s">
        <v>1596</v>
      </c>
      <c r="H2077" s="26" t="s">
        <v>1567</v>
      </c>
      <c r="I2077" s="26" t="s">
        <v>1568</v>
      </c>
      <c r="J2077" s="26" t="s">
        <v>1564</v>
      </c>
      <c r="K2077" s="21" t="str">
        <f>IF(Tabela813[[#This Row],[C]]&lt;&gt;"",IF(Tabela813[[#This Row],[RED]]&lt;&gt;"",(Tabela813[[#This Row],[RED]] &amp; "."),"") &amp; CONCATENATE(Tabela813[[#This Row],[C]],".",Tabela813[[#This Row],[O]],".",Tabela813[[#This Row],[E]],".",Tabela813[[#This Row],[D1]],".",Tabela813[[#This Row],[D2]],".",Tabela813[[#This Row],[D3]],".",Tabela813[[#This Row],[T]],".",Tabela813[[#This Row],[D4]]),"")</f>
        <v>7.2.1.5.51.2.4.00</v>
      </c>
      <c r="L2077" s="27" t="s">
        <v>2555</v>
      </c>
      <c r="M2077" s="21" t="str">
        <f t="shared" si="32"/>
        <v>A</v>
      </c>
      <c r="N2077" s="21">
        <f>IF(VALUE(Tabela813[[#This Row],[RED]]) &gt; 0,1,0) + IF(VALUE(J2077)&gt;0,8,IF(VALUE(I2077)&gt;0,7,IF(VALUE(H2077)&gt;0,6,IF(VALUE(G2077)&gt;0,5,IF(VALUE(F2077)&gt;0,4,IF(VALUE(E2077)&gt;0,3,IF(VALUE(D2077)&gt;0,2,1)))))))</f>
        <v>7</v>
      </c>
      <c r="O2077" s="26" t="s">
        <v>55</v>
      </c>
      <c r="P2077" s="1" t="s">
        <v>158</v>
      </c>
      <c r="Q2077" s="1"/>
      <c r="R2077" s="21"/>
      <c r="S2077" s="7" t="str">
        <f>Tabela813[[#This Row],[NR]]&amp;" - "&amp;Tabela813[[#This Row],[Especificação]]</f>
        <v>7.2.1.5.51.2.4.00 - Contribuição Patronal - Servidor Civil Inativo - Parcelamentos - Dívida Ativa - Multas e Juros de Mora da Dívida Ativa - Intra OFSS</v>
      </c>
      <c r="T2077" s="7" t="str">
        <f>Tabela813[[#This Row],[NR]]&amp;" - "&amp;Tabela813[[#This Row],[Especificação]]</f>
        <v>7.2.1.5.51.2.4.00 - Contribuição Patronal - Servidor Civil Inativo - Parcelamentos - Dívida Ativa - Multas e Juros de Mora da Dívida Ativa - Intra OFSS</v>
      </c>
      <c r="U2077" s="7" t="str">
        <f>Tabela813[[#This Row],[NR]]&amp; " - "&amp;Tabela813[[#This Row],[Especificação]]</f>
        <v>7.2.1.5.51.2.4.00 - Contribuição Patronal - Servidor Civil Inativo - Parcelamentos - Dívida Ativa - Multas e Juros de Mora da Dívida Ativa - Intra OFSS</v>
      </c>
    </row>
    <row r="2078" spans="1:21" ht="30" x14ac:dyDescent="0.25">
      <c r="A2078" s="84"/>
      <c r="B2078" s="73"/>
      <c r="C2078" s="26" t="s">
        <v>1565</v>
      </c>
      <c r="D2078" s="26" t="s">
        <v>1567</v>
      </c>
      <c r="E2078" s="26" t="s">
        <v>1558</v>
      </c>
      <c r="F2078" s="26" t="s">
        <v>1569</v>
      </c>
      <c r="G2078" s="26" t="s">
        <v>1596</v>
      </c>
      <c r="H2078" s="26" t="s">
        <v>1567</v>
      </c>
      <c r="I2078" s="26" t="s">
        <v>1569</v>
      </c>
      <c r="J2078" s="26" t="s">
        <v>1564</v>
      </c>
      <c r="K2078" s="21" t="str">
        <f>IF(Tabela813[[#This Row],[C]]&lt;&gt;"",IF(Tabela813[[#This Row],[RED]]&lt;&gt;"",(Tabela813[[#This Row],[RED]] &amp; "."),"") &amp; CONCATENATE(Tabela813[[#This Row],[C]],".",Tabela813[[#This Row],[O]],".",Tabela813[[#This Row],[E]],".",Tabela813[[#This Row],[D1]],".",Tabela813[[#This Row],[D2]],".",Tabela813[[#This Row],[D3]],".",Tabela813[[#This Row],[T]],".",Tabela813[[#This Row],[D4]]),"")</f>
        <v>7.2.1.5.51.2.5.00</v>
      </c>
      <c r="L2078" s="27" t="s">
        <v>2556</v>
      </c>
      <c r="M2078" s="21" t="str">
        <f t="shared" si="32"/>
        <v>A</v>
      </c>
      <c r="N2078" s="21">
        <f>IF(VALUE(Tabela813[[#This Row],[RED]]) &gt; 0,1,0) + IF(VALUE(J2078)&gt;0,8,IF(VALUE(I2078)&gt;0,7,IF(VALUE(H2078)&gt;0,6,IF(VALUE(G2078)&gt;0,5,IF(VALUE(F2078)&gt;0,4,IF(VALUE(E2078)&gt;0,3,IF(VALUE(D2078)&gt;0,2,1)))))))</f>
        <v>7</v>
      </c>
      <c r="O2078" s="26" t="s">
        <v>55</v>
      </c>
      <c r="P2078" s="1" t="s">
        <v>158</v>
      </c>
      <c r="Q2078" s="1"/>
      <c r="R2078" s="21"/>
      <c r="S2078" s="7" t="str">
        <f>Tabela813[[#This Row],[NR]]&amp;" - "&amp;Tabela813[[#This Row],[Especificação]]</f>
        <v>7.2.1.5.51.2.5.00 - Contribuição Patronal - Servidor Civil Inativo - Parcelamentos - Multas - Intra OFSS</v>
      </c>
      <c r="T2078" s="7" t="str">
        <f>Tabela813[[#This Row],[NR]]&amp;" - "&amp;Tabela813[[#This Row],[Especificação]]</f>
        <v>7.2.1.5.51.2.5.00 - Contribuição Patronal - Servidor Civil Inativo - Parcelamentos - Multas - Intra OFSS</v>
      </c>
      <c r="U2078" s="7" t="str">
        <f>Tabela813[[#This Row],[NR]]&amp; " - "&amp;Tabela813[[#This Row],[Especificação]]</f>
        <v>7.2.1.5.51.2.5.00 - Contribuição Patronal - Servidor Civil Inativo - Parcelamentos - Multas - Intra OFSS</v>
      </c>
    </row>
    <row r="2079" spans="1:21" ht="30" x14ac:dyDescent="0.25">
      <c r="A2079" s="84"/>
      <c r="B2079" s="73"/>
      <c r="C2079" s="26" t="s">
        <v>1565</v>
      </c>
      <c r="D2079" s="26" t="s">
        <v>1567</v>
      </c>
      <c r="E2079" s="26" t="s">
        <v>1558</v>
      </c>
      <c r="F2079" s="26" t="s">
        <v>1569</v>
      </c>
      <c r="G2079" s="26" t="s">
        <v>1596</v>
      </c>
      <c r="H2079" s="26" t="s">
        <v>1567</v>
      </c>
      <c r="I2079" s="26" t="s">
        <v>1563</v>
      </c>
      <c r="J2079" s="26" t="s">
        <v>1564</v>
      </c>
      <c r="K2079" s="21" t="str">
        <f>IF(Tabela813[[#This Row],[C]]&lt;&gt;"",IF(Tabela813[[#This Row],[RED]]&lt;&gt;"",(Tabela813[[#This Row],[RED]] &amp; "."),"") &amp; CONCATENATE(Tabela813[[#This Row],[C]],".",Tabela813[[#This Row],[O]],".",Tabela813[[#This Row],[E]],".",Tabela813[[#This Row],[D1]],".",Tabela813[[#This Row],[D2]],".",Tabela813[[#This Row],[D3]],".",Tabela813[[#This Row],[T]],".",Tabela813[[#This Row],[D4]]),"")</f>
        <v>7.2.1.5.51.2.6.00</v>
      </c>
      <c r="L2079" s="27" t="s">
        <v>2557</v>
      </c>
      <c r="M2079" s="21" t="str">
        <f t="shared" si="32"/>
        <v>A</v>
      </c>
      <c r="N2079" s="21">
        <f>IF(VALUE(Tabela813[[#This Row],[RED]]) &gt; 0,1,0) + IF(VALUE(J2079)&gt;0,8,IF(VALUE(I2079)&gt;0,7,IF(VALUE(H2079)&gt;0,6,IF(VALUE(G2079)&gt;0,5,IF(VALUE(F2079)&gt;0,4,IF(VALUE(E2079)&gt;0,3,IF(VALUE(D2079)&gt;0,2,1)))))))</f>
        <v>7</v>
      </c>
      <c r="O2079" s="26" t="s">
        <v>55</v>
      </c>
      <c r="P2079" s="1" t="s">
        <v>158</v>
      </c>
      <c r="Q2079" s="1"/>
      <c r="R2079" s="21"/>
      <c r="S2079" s="7" t="str">
        <f>Tabela813[[#This Row],[NR]]&amp;" - "&amp;Tabela813[[#This Row],[Especificação]]</f>
        <v>7.2.1.5.51.2.6.00 - Contribuição Patronal - Servidor Civil Inativo - Parcelamentos - Juros de Mora - Intra OFSS</v>
      </c>
      <c r="T2079" s="7" t="str">
        <f>Tabela813[[#This Row],[NR]]&amp;" - "&amp;Tabela813[[#This Row],[Especificação]]</f>
        <v>7.2.1.5.51.2.6.00 - Contribuição Patronal - Servidor Civil Inativo - Parcelamentos - Juros de Mora - Intra OFSS</v>
      </c>
      <c r="U2079" s="7" t="str">
        <f>Tabela813[[#This Row],[NR]]&amp; " - "&amp;Tabela813[[#This Row],[Especificação]]</f>
        <v>7.2.1.5.51.2.6.00 - Contribuição Patronal - Servidor Civil Inativo - Parcelamentos - Juros de Mora - Intra OFSS</v>
      </c>
    </row>
    <row r="2080" spans="1:21" ht="30" x14ac:dyDescent="0.25">
      <c r="A2080" s="84"/>
      <c r="B2080" s="73"/>
      <c r="C2080" s="26" t="s">
        <v>1565</v>
      </c>
      <c r="D2080" s="26" t="s">
        <v>1567</v>
      </c>
      <c r="E2080" s="26" t="s">
        <v>1558</v>
      </c>
      <c r="F2080" s="26" t="s">
        <v>1569</v>
      </c>
      <c r="G2080" s="26" t="s">
        <v>1596</v>
      </c>
      <c r="H2080" s="26" t="s">
        <v>1567</v>
      </c>
      <c r="I2080" s="26" t="s">
        <v>1565</v>
      </c>
      <c r="J2080" s="26" t="s">
        <v>1564</v>
      </c>
      <c r="K2080" s="21" t="str">
        <f>IF(Tabela813[[#This Row],[C]]&lt;&gt;"",IF(Tabela813[[#This Row],[RED]]&lt;&gt;"",(Tabela813[[#This Row],[RED]] &amp; "."),"") &amp; CONCATENATE(Tabela813[[#This Row],[C]],".",Tabela813[[#This Row],[O]],".",Tabela813[[#This Row],[E]],".",Tabela813[[#This Row],[D1]],".",Tabela813[[#This Row],[D2]],".",Tabela813[[#This Row],[D3]],".",Tabela813[[#This Row],[T]],".",Tabela813[[#This Row],[D4]]),"")</f>
        <v>7.2.1.5.51.2.7.00</v>
      </c>
      <c r="L2080" s="27" t="s">
        <v>2558</v>
      </c>
      <c r="M2080" s="21" t="str">
        <f t="shared" si="32"/>
        <v>A</v>
      </c>
      <c r="N2080" s="21">
        <f>IF(VALUE(Tabela813[[#This Row],[RED]]) &gt; 0,1,0) + IF(VALUE(J2080)&gt;0,8,IF(VALUE(I2080)&gt;0,7,IF(VALUE(H2080)&gt;0,6,IF(VALUE(G2080)&gt;0,5,IF(VALUE(F2080)&gt;0,4,IF(VALUE(E2080)&gt;0,3,IF(VALUE(D2080)&gt;0,2,1)))))))</f>
        <v>7</v>
      </c>
      <c r="O2080" s="26" t="s">
        <v>55</v>
      </c>
      <c r="P2080" s="1" t="s">
        <v>158</v>
      </c>
      <c r="Q2080" s="1"/>
      <c r="R2080" s="21"/>
      <c r="S2080" s="7" t="str">
        <f>Tabela813[[#This Row],[NR]]&amp;" - "&amp;Tabela813[[#This Row],[Especificação]]</f>
        <v>7.2.1.5.51.2.7.00 - Contribuição Patronal - Servidor Civil Inativo - Parcelamentos - Dívida Ativa - Multas da Dívida Ativa - Intra OFSS</v>
      </c>
      <c r="T2080" s="7" t="str">
        <f>Tabela813[[#This Row],[NR]]&amp;" - "&amp;Tabela813[[#This Row],[Especificação]]</f>
        <v>7.2.1.5.51.2.7.00 - Contribuição Patronal - Servidor Civil Inativo - Parcelamentos - Dívida Ativa - Multas da Dívida Ativa - Intra OFSS</v>
      </c>
      <c r="U2080" s="7" t="str">
        <f>Tabela813[[#This Row],[NR]]&amp; " - "&amp;Tabela813[[#This Row],[Especificação]]</f>
        <v>7.2.1.5.51.2.7.00 - Contribuição Patronal - Servidor Civil Inativo - Parcelamentos - Dívida Ativa - Multas da Dívida Ativa - Intra OFSS</v>
      </c>
    </row>
    <row r="2081" spans="1:21" ht="30" x14ac:dyDescent="0.25">
      <c r="A2081" s="84"/>
      <c r="B2081" s="73"/>
      <c r="C2081" s="26" t="s">
        <v>1565</v>
      </c>
      <c r="D2081" s="26" t="s">
        <v>1567</v>
      </c>
      <c r="E2081" s="26" t="s">
        <v>1558</v>
      </c>
      <c r="F2081" s="26" t="s">
        <v>1569</v>
      </c>
      <c r="G2081" s="26" t="s">
        <v>1596</v>
      </c>
      <c r="H2081" s="26" t="s">
        <v>1567</v>
      </c>
      <c r="I2081" s="26" t="s">
        <v>1566</v>
      </c>
      <c r="J2081" s="26" t="s">
        <v>1564</v>
      </c>
      <c r="K2081" s="21" t="str">
        <f>IF(Tabela813[[#This Row],[C]]&lt;&gt;"",IF(Tabela813[[#This Row],[RED]]&lt;&gt;"",(Tabela813[[#This Row],[RED]] &amp; "."),"") &amp; CONCATENATE(Tabela813[[#This Row],[C]],".",Tabela813[[#This Row],[O]],".",Tabela813[[#This Row],[E]],".",Tabela813[[#This Row],[D1]],".",Tabela813[[#This Row],[D2]],".",Tabela813[[#This Row],[D3]],".",Tabela813[[#This Row],[T]],".",Tabela813[[#This Row],[D4]]),"")</f>
        <v>7.2.1.5.51.2.8.00</v>
      </c>
      <c r="L2081" s="27" t="s">
        <v>2559</v>
      </c>
      <c r="M2081" s="21" t="str">
        <f t="shared" si="32"/>
        <v>A</v>
      </c>
      <c r="N2081" s="21">
        <f>IF(VALUE(Tabela813[[#This Row],[RED]]) &gt; 0,1,0) + IF(VALUE(J2081)&gt;0,8,IF(VALUE(I2081)&gt;0,7,IF(VALUE(H2081)&gt;0,6,IF(VALUE(G2081)&gt;0,5,IF(VALUE(F2081)&gt;0,4,IF(VALUE(E2081)&gt;0,3,IF(VALUE(D2081)&gt;0,2,1)))))))</f>
        <v>7</v>
      </c>
      <c r="O2081" s="26" t="s">
        <v>55</v>
      </c>
      <c r="P2081" s="1" t="s">
        <v>158</v>
      </c>
      <c r="Q2081" s="1"/>
      <c r="R2081" s="21"/>
      <c r="S2081" s="7" t="str">
        <f>Tabela813[[#This Row],[NR]]&amp;" - "&amp;Tabela813[[#This Row],[Especificação]]</f>
        <v>7.2.1.5.51.2.8.00 - Contribuição Patronal - Servidor Civil Inativo - Parcelamentos - Juros de Mora da Dívida Ativa - Intra OFSS</v>
      </c>
      <c r="T2081" s="7" t="str">
        <f>Tabela813[[#This Row],[NR]]&amp;" - "&amp;Tabela813[[#This Row],[Especificação]]</f>
        <v>7.2.1.5.51.2.8.00 - Contribuição Patronal - Servidor Civil Inativo - Parcelamentos - Juros de Mora da Dívida Ativa - Intra OFSS</v>
      </c>
      <c r="U2081" s="7" t="str">
        <f>Tabela813[[#This Row],[NR]]&amp; " - "&amp;Tabela813[[#This Row],[Especificação]]</f>
        <v>7.2.1.5.51.2.8.00 - Contribuição Patronal - Servidor Civil Inativo - Parcelamentos - Juros de Mora da Dívida Ativa - Intra OFSS</v>
      </c>
    </row>
    <row r="2082" spans="1:21" ht="30" x14ac:dyDescent="0.25">
      <c r="A2082" s="84"/>
      <c r="B2082" s="73"/>
      <c r="C2082" s="26" t="s">
        <v>1565</v>
      </c>
      <c r="D2082" s="26" t="s">
        <v>1567</v>
      </c>
      <c r="E2082" s="26" t="s">
        <v>1558</v>
      </c>
      <c r="F2082" s="26" t="s">
        <v>1569</v>
      </c>
      <c r="G2082" s="26" t="s">
        <v>1596</v>
      </c>
      <c r="H2082" s="26" t="s">
        <v>1559</v>
      </c>
      <c r="I2082" s="26" t="s">
        <v>1561</v>
      </c>
      <c r="J2082" s="26" t="s">
        <v>1564</v>
      </c>
      <c r="K2082" s="21" t="str">
        <f>IF(Tabela813[[#This Row],[C]]&lt;&gt;"",IF(Tabela813[[#This Row],[RED]]&lt;&gt;"",(Tabela813[[#This Row],[RED]] &amp; "."),"") &amp; CONCATENATE(Tabela813[[#This Row],[C]],".",Tabela813[[#This Row],[O]],".",Tabela813[[#This Row],[E]],".",Tabela813[[#This Row],[D1]],".",Tabela813[[#This Row],[D2]],".",Tabela813[[#This Row],[D3]],".",Tabela813[[#This Row],[T]],".",Tabela813[[#This Row],[D4]]),"")</f>
        <v>7.2.1.5.51.3.0.00</v>
      </c>
      <c r="L2082" s="27" t="s">
        <v>2560</v>
      </c>
      <c r="M2082" s="21" t="str">
        <f t="shared" si="32"/>
        <v>S</v>
      </c>
      <c r="N2082" s="21">
        <f>IF(VALUE(Tabela813[[#This Row],[RED]]) &gt; 0,1,0) + IF(VALUE(J2082)&gt;0,8,IF(VALUE(I2082)&gt;0,7,IF(VALUE(H2082)&gt;0,6,IF(VALUE(G2082)&gt;0,5,IF(VALUE(F2082)&gt;0,4,IF(VALUE(E2082)&gt;0,3,IF(VALUE(D2082)&gt;0,2,1)))))))</f>
        <v>6</v>
      </c>
      <c r="O2082" s="26" t="s">
        <v>55</v>
      </c>
      <c r="P2082" s="1" t="s">
        <v>161</v>
      </c>
      <c r="Q2082" s="1"/>
      <c r="R2082" s="21"/>
      <c r="S2082" s="7" t="str">
        <f>Tabela813[[#This Row],[NR]]&amp;" - "&amp;Tabela813[[#This Row],[Especificação]]</f>
        <v>7.2.1.5.51.3.0.00 - Contribuição Patronal - Servidor Civil - Pensionistas - Parcelamentos - Intra OFSS</v>
      </c>
      <c r="T2082" s="7" t="str">
        <f>Tabela813[[#This Row],[NR]]&amp;" - "&amp;Tabela813[[#This Row],[Especificação]]</f>
        <v>7.2.1.5.51.3.0.00 - Contribuição Patronal - Servidor Civil - Pensionistas - Parcelamentos - Intra OFSS</v>
      </c>
      <c r="U2082" s="7" t="str">
        <f>Tabela813[[#This Row],[NR]]&amp; " - "&amp;Tabela813[[#This Row],[Especificação]]</f>
        <v>7.2.1.5.51.3.0.00 - Contribuição Patronal - Servidor Civil - Pensionistas - Parcelamentos - Intra OFSS</v>
      </c>
    </row>
    <row r="2083" spans="1:21" ht="30" x14ac:dyDescent="0.25">
      <c r="A2083" s="84"/>
      <c r="B2083" s="73"/>
      <c r="C2083" s="26" t="s">
        <v>1565</v>
      </c>
      <c r="D2083" s="26" t="s">
        <v>1567</v>
      </c>
      <c r="E2083" s="26" t="s">
        <v>1558</v>
      </c>
      <c r="F2083" s="26" t="s">
        <v>1569</v>
      </c>
      <c r="G2083" s="26" t="s">
        <v>1596</v>
      </c>
      <c r="H2083" s="26" t="s">
        <v>1559</v>
      </c>
      <c r="I2083" s="26" t="s">
        <v>1558</v>
      </c>
      <c r="J2083" s="26" t="s">
        <v>1564</v>
      </c>
      <c r="K2083" s="21" t="str">
        <f>IF(Tabela813[[#This Row],[C]]&lt;&gt;"",IF(Tabela813[[#This Row],[RED]]&lt;&gt;"",(Tabela813[[#This Row],[RED]] &amp; "."),"") &amp; CONCATENATE(Tabela813[[#This Row],[C]],".",Tabela813[[#This Row],[O]],".",Tabela813[[#This Row],[E]],".",Tabela813[[#This Row],[D1]],".",Tabela813[[#This Row],[D2]],".",Tabela813[[#This Row],[D3]],".",Tabela813[[#This Row],[T]],".",Tabela813[[#This Row],[D4]]),"")</f>
        <v>7.2.1.5.51.3.1.00</v>
      </c>
      <c r="L2083" s="27" t="s">
        <v>2561</v>
      </c>
      <c r="M2083" s="21" t="str">
        <f t="shared" si="32"/>
        <v>A</v>
      </c>
      <c r="N2083" s="21">
        <f>IF(VALUE(Tabela813[[#This Row],[RED]]) &gt; 0,1,0) + IF(VALUE(J2083)&gt;0,8,IF(VALUE(I2083)&gt;0,7,IF(VALUE(H2083)&gt;0,6,IF(VALUE(G2083)&gt;0,5,IF(VALUE(F2083)&gt;0,4,IF(VALUE(E2083)&gt;0,3,IF(VALUE(D2083)&gt;0,2,1)))))))</f>
        <v>7</v>
      </c>
      <c r="O2083" s="26" t="s">
        <v>55</v>
      </c>
      <c r="P2083" s="1" t="s">
        <v>161</v>
      </c>
      <c r="Q2083" s="1"/>
      <c r="R2083" s="21"/>
      <c r="S2083" s="7" t="str">
        <f>Tabela813[[#This Row],[NR]]&amp;" - "&amp;Tabela813[[#This Row],[Especificação]]</f>
        <v>7.2.1.5.51.3.1.00 - Contribuição Patronal - Servidor Civil - Pensionistas - Parcelamentos - Principal - Intra OFSS</v>
      </c>
      <c r="T2083" s="7" t="str">
        <f>Tabela813[[#This Row],[NR]]&amp;" - "&amp;Tabela813[[#This Row],[Especificação]]</f>
        <v>7.2.1.5.51.3.1.00 - Contribuição Patronal - Servidor Civil - Pensionistas - Parcelamentos - Principal - Intra OFSS</v>
      </c>
      <c r="U2083" s="7" t="str">
        <f>Tabela813[[#This Row],[NR]]&amp; " - "&amp;Tabela813[[#This Row],[Especificação]]</f>
        <v>7.2.1.5.51.3.1.00 - Contribuição Patronal - Servidor Civil - Pensionistas - Parcelamentos - Principal - Intra OFSS</v>
      </c>
    </row>
    <row r="2084" spans="1:21" ht="30" x14ac:dyDescent="0.25">
      <c r="A2084" s="84"/>
      <c r="B2084" s="73"/>
      <c r="C2084" s="26" t="s">
        <v>1565</v>
      </c>
      <c r="D2084" s="26" t="s">
        <v>1567</v>
      </c>
      <c r="E2084" s="26" t="s">
        <v>1558</v>
      </c>
      <c r="F2084" s="26" t="s">
        <v>1569</v>
      </c>
      <c r="G2084" s="26" t="s">
        <v>1596</v>
      </c>
      <c r="H2084" s="26" t="s">
        <v>1559</v>
      </c>
      <c r="I2084" s="26" t="s">
        <v>1567</v>
      </c>
      <c r="J2084" s="26" t="s">
        <v>1564</v>
      </c>
      <c r="K2084" s="21" t="str">
        <f>IF(Tabela813[[#This Row],[C]]&lt;&gt;"",IF(Tabela813[[#This Row],[RED]]&lt;&gt;"",(Tabela813[[#This Row],[RED]] &amp; "."),"") &amp; CONCATENATE(Tabela813[[#This Row],[C]],".",Tabela813[[#This Row],[O]],".",Tabela813[[#This Row],[E]],".",Tabela813[[#This Row],[D1]],".",Tabela813[[#This Row],[D2]],".",Tabela813[[#This Row],[D3]],".",Tabela813[[#This Row],[T]],".",Tabela813[[#This Row],[D4]]),"")</f>
        <v>7.2.1.5.51.3.2.00</v>
      </c>
      <c r="L2084" s="27" t="s">
        <v>2562</v>
      </c>
      <c r="M2084" s="21" t="str">
        <f t="shared" si="32"/>
        <v>A</v>
      </c>
      <c r="N2084" s="21">
        <f>IF(VALUE(Tabela813[[#This Row],[RED]]) &gt; 0,1,0) + IF(VALUE(J2084)&gt;0,8,IF(VALUE(I2084)&gt;0,7,IF(VALUE(H2084)&gt;0,6,IF(VALUE(G2084)&gt;0,5,IF(VALUE(F2084)&gt;0,4,IF(VALUE(E2084)&gt;0,3,IF(VALUE(D2084)&gt;0,2,1)))))))</f>
        <v>7</v>
      </c>
      <c r="O2084" s="26" t="s">
        <v>55</v>
      </c>
      <c r="P2084" s="1" t="s">
        <v>161</v>
      </c>
      <c r="Q2084" s="1"/>
      <c r="R2084" s="21"/>
      <c r="S2084" s="7" t="str">
        <f>Tabela813[[#This Row],[NR]]&amp;" - "&amp;Tabela813[[#This Row],[Especificação]]</f>
        <v>7.2.1.5.51.3.2.00 - Contribuição Patronal - Servidor Civil - Pensionistas - Parcelamentos - Multas e Juros de Mora - Intra OFSS</v>
      </c>
      <c r="T2084" s="7" t="str">
        <f>Tabela813[[#This Row],[NR]]&amp;" - "&amp;Tabela813[[#This Row],[Especificação]]</f>
        <v>7.2.1.5.51.3.2.00 - Contribuição Patronal - Servidor Civil - Pensionistas - Parcelamentos - Multas e Juros de Mora - Intra OFSS</v>
      </c>
      <c r="U2084" s="7" t="str">
        <f>Tabela813[[#This Row],[NR]]&amp; " - "&amp;Tabela813[[#This Row],[Especificação]]</f>
        <v>7.2.1.5.51.3.2.00 - Contribuição Patronal - Servidor Civil - Pensionistas - Parcelamentos - Multas e Juros de Mora - Intra OFSS</v>
      </c>
    </row>
    <row r="2085" spans="1:21" ht="30" x14ac:dyDescent="0.25">
      <c r="A2085" s="84"/>
      <c r="B2085" s="73"/>
      <c r="C2085" s="26" t="s">
        <v>1565</v>
      </c>
      <c r="D2085" s="26" t="s">
        <v>1567</v>
      </c>
      <c r="E2085" s="26" t="s">
        <v>1558</v>
      </c>
      <c r="F2085" s="26" t="s">
        <v>1569</v>
      </c>
      <c r="G2085" s="26" t="s">
        <v>1596</v>
      </c>
      <c r="H2085" s="26" t="s">
        <v>1559</v>
      </c>
      <c r="I2085" s="26" t="s">
        <v>1559</v>
      </c>
      <c r="J2085" s="26" t="s">
        <v>1564</v>
      </c>
      <c r="K2085" s="21" t="str">
        <f>IF(Tabela813[[#This Row],[C]]&lt;&gt;"",IF(Tabela813[[#This Row],[RED]]&lt;&gt;"",(Tabela813[[#This Row],[RED]] &amp; "."),"") &amp; CONCATENATE(Tabela813[[#This Row],[C]],".",Tabela813[[#This Row],[O]],".",Tabela813[[#This Row],[E]],".",Tabela813[[#This Row],[D1]],".",Tabela813[[#This Row],[D2]],".",Tabela813[[#This Row],[D3]],".",Tabela813[[#This Row],[T]],".",Tabela813[[#This Row],[D4]]),"")</f>
        <v>7.2.1.5.51.3.3.00</v>
      </c>
      <c r="L2085" s="27" t="s">
        <v>2563</v>
      </c>
      <c r="M2085" s="21" t="str">
        <f t="shared" si="32"/>
        <v>A</v>
      </c>
      <c r="N2085" s="21">
        <f>IF(VALUE(Tabela813[[#This Row],[RED]]) &gt; 0,1,0) + IF(VALUE(J2085)&gt;0,8,IF(VALUE(I2085)&gt;0,7,IF(VALUE(H2085)&gt;0,6,IF(VALUE(G2085)&gt;0,5,IF(VALUE(F2085)&gt;0,4,IF(VALUE(E2085)&gt;0,3,IF(VALUE(D2085)&gt;0,2,1)))))))</f>
        <v>7</v>
      </c>
      <c r="O2085" s="26" t="s">
        <v>55</v>
      </c>
      <c r="P2085" s="1" t="s">
        <v>161</v>
      </c>
      <c r="Q2085" s="1"/>
      <c r="R2085" s="21"/>
      <c r="S2085" s="7" t="str">
        <f>Tabela813[[#This Row],[NR]]&amp;" - "&amp;Tabela813[[#This Row],[Especificação]]</f>
        <v>7.2.1.5.51.3.3.00 - Contribuição Patronal - Servidor Civil - Pensionistas - Parcelamentos - Dívida Ativa - Intra OFSS</v>
      </c>
      <c r="T2085" s="7" t="str">
        <f>Tabela813[[#This Row],[NR]]&amp;" - "&amp;Tabela813[[#This Row],[Especificação]]</f>
        <v>7.2.1.5.51.3.3.00 - Contribuição Patronal - Servidor Civil - Pensionistas - Parcelamentos - Dívida Ativa - Intra OFSS</v>
      </c>
      <c r="U2085" s="7" t="str">
        <f>Tabela813[[#This Row],[NR]]&amp; " - "&amp;Tabela813[[#This Row],[Especificação]]</f>
        <v>7.2.1.5.51.3.3.00 - Contribuição Patronal - Servidor Civil - Pensionistas - Parcelamentos - Dívida Ativa - Intra OFSS</v>
      </c>
    </row>
    <row r="2086" spans="1:21" ht="30" x14ac:dyDescent="0.25">
      <c r="A2086" s="84"/>
      <c r="B2086" s="73"/>
      <c r="C2086" s="26" t="s">
        <v>1565</v>
      </c>
      <c r="D2086" s="26" t="s">
        <v>1567</v>
      </c>
      <c r="E2086" s="26" t="s">
        <v>1558</v>
      </c>
      <c r="F2086" s="26" t="s">
        <v>1569</v>
      </c>
      <c r="G2086" s="26" t="s">
        <v>1596</v>
      </c>
      <c r="H2086" s="26" t="s">
        <v>1559</v>
      </c>
      <c r="I2086" s="26" t="s">
        <v>1568</v>
      </c>
      <c r="J2086" s="26" t="s">
        <v>1564</v>
      </c>
      <c r="K2086" s="21" t="str">
        <f>IF(Tabela813[[#This Row],[C]]&lt;&gt;"",IF(Tabela813[[#This Row],[RED]]&lt;&gt;"",(Tabela813[[#This Row],[RED]] &amp; "."),"") &amp; CONCATENATE(Tabela813[[#This Row],[C]],".",Tabela813[[#This Row],[O]],".",Tabela813[[#This Row],[E]],".",Tabela813[[#This Row],[D1]],".",Tabela813[[#This Row],[D2]],".",Tabela813[[#This Row],[D3]],".",Tabela813[[#This Row],[T]],".",Tabela813[[#This Row],[D4]]),"")</f>
        <v>7.2.1.5.51.3.4.00</v>
      </c>
      <c r="L2086" s="27" t="s">
        <v>2564</v>
      </c>
      <c r="M2086" s="21" t="str">
        <f t="shared" si="32"/>
        <v>A</v>
      </c>
      <c r="N2086" s="21">
        <f>IF(VALUE(Tabela813[[#This Row],[RED]]) &gt; 0,1,0) + IF(VALUE(J2086)&gt;0,8,IF(VALUE(I2086)&gt;0,7,IF(VALUE(H2086)&gt;0,6,IF(VALUE(G2086)&gt;0,5,IF(VALUE(F2086)&gt;0,4,IF(VALUE(E2086)&gt;0,3,IF(VALUE(D2086)&gt;0,2,1)))))))</f>
        <v>7</v>
      </c>
      <c r="O2086" s="26" t="s">
        <v>55</v>
      </c>
      <c r="P2086" s="1" t="s">
        <v>161</v>
      </c>
      <c r="Q2086" s="1"/>
      <c r="R2086" s="21"/>
      <c r="S2086" s="7" t="str">
        <f>Tabela813[[#This Row],[NR]]&amp;" - "&amp;Tabela813[[#This Row],[Especificação]]</f>
        <v>7.2.1.5.51.3.4.00 - Contribuição Patronal - Servidor Civil - Pensionistas - Parcelamentos - Dívida Ativa - Multas e Juros de Mora da Dívida Ativa - Intra OFSS</v>
      </c>
      <c r="T2086" s="7" t="str">
        <f>Tabela813[[#This Row],[NR]]&amp;" - "&amp;Tabela813[[#This Row],[Especificação]]</f>
        <v>7.2.1.5.51.3.4.00 - Contribuição Patronal - Servidor Civil - Pensionistas - Parcelamentos - Dívida Ativa - Multas e Juros de Mora da Dívida Ativa - Intra OFSS</v>
      </c>
      <c r="U2086" s="7" t="str">
        <f>Tabela813[[#This Row],[NR]]&amp; " - "&amp;Tabela813[[#This Row],[Especificação]]</f>
        <v>7.2.1.5.51.3.4.00 - Contribuição Patronal - Servidor Civil - Pensionistas - Parcelamentos - Dívida Ativa - Multas e Juros de Mora da Dívida Ativa - Intra OFSS</v>
      </c>
    </row>
    <row r="2087" spans="1:21" ht="30" x14ac:dyDescent="0.25">
      <c r="A2087" s="84"/>
      <c r="B2087" s="73"/>
      <c r="C2087" s="26" t="s">
        <v>1565</v>
      </c>
      <c r="D2087" s="26" t="s">
        <v>1567</v>
      </c>
      <c r="E2087" s="26" t="s">
        <v>1558</v>
      </c>
      <c r="F2087" s="26" t="s">
        <v>1569</v>
      </c>
      <c r="G2087" s="26" t="s">
        <v>1596</v>
      </c>
      <c r="H2087" s="26" t="s">
        <v>1559</v>
      </c>
      <c r="I2087" s="26" t="s">
        <v>1569</v>
      </c>
      <c r="J2087" s="26" t="s">
        <v>1564</v>
      </c>
      <c r="K2087" s="21" t="str">
        <f>IF(Tabela813[[#This Row],[C]]&lt;&gt;"",IF(Tabela813[[#This Row],[RED]]&lt;&gt;"",(Tabela813[[#This Row],[RED]] &amp; "."),"") &amp; CONCATENATE(Tabela813[[#This Row],[C]],".",Tabela813[[#This Row],[O]],".",Tabela813[[#This Row],[E]],".",Tabela813[[#This Row],[D1]],".",Tabela813[[#This Row],[D2]],".",Tabela813[[#This Row],[D3]],".",Tabela813[[#This Row],[T]],".",Tabela813[[#This Row],[D4]]),"")</f>
        <v>7.2.1.5.51.3.5.00</v>
      </c>
      <c r="L2087" s="27" t="s">
        <v>2565</v>
      </c>
      <c r="M2087" s="21" t="str">
        <f t="shared" si="32"/>
        <v>A</v>
      </c>
      <c r="N2087" s="21">
        <f>IF(VALUE(Tabela813[[#This Row],[RED]]) &gt; 0,1,0) + IF(VALUE(J2087)&gt;0,8,IF(VALUE(I2087)&gt;0,7,IF(VALUE(H2087)&gt;0,6,IF(VALUE(G2087)&gt;0,5,IF(VALUE(F2087)&gt;0,4,IF(VALUE(E2087)&gt;0,3,IF(VALUE(D2087)&gt;0,2,1)))))))</f>
        <v>7</v>
      </c>
      <c r="O2087" s="26" t="s">
        <v>55</v>
      </c>
      <c r="P2087" s="1" t="s">
        <v>161</v>
      </c>
      <c r="Q2087" s="1"/>
      <c r="R2087" s="21"/>
      <c r="S2087" s="7" t="str">
        <f>Tabela813[[#This Row],[NR]]&amp;" - "&amp;Tabela813[[#This Row],[Especificação]]</f>
        <v>7.2.1.5.51.3.5.00 - Contribuição Patronal - Servidor Civil - Pensionistas - Parcelamentos - Multas - Intra OFSS</v>
      </c>
      <c r="T2087" s="7" t="str">
        <f>Tabela813[[#This Row],[NR]]&amp;" - "&amp;Tabela813[[#This Row],[Especificação]]</f>
        <v>7.2.1.5.51.3.5.00 - Contribuição Patronal - Servidor Civil - Pensionistas - Parcelamentos - Multas - Intra OFSS</v>
      </c>
      <c r="U2087" s="7" t="str">
        <f>Tabela813[[#This Row],[NR]]&amp; " - "&amp;Tabela813[[#This Row],[Especificação]]</f>
        <v>7.2.1.5.51.3.5.00 - Contribuição Patronal - Servidor Civil - Pensionistas - Parcelamentos - Multas - Intra OFSS</v>
      </c>
    </row>
    <row r="2088" spans="1:21" ht="30" x14ac:dyDescent="0.25">
      <c r="A2088" s="84"/>
      <c r="B2088" s="73"/>
      <c r="C2088" s="26" t="s">
        <v>1565</v>
      </c>
      <c r="D2088" s="26" t="s">
        <v>1567</v>
      </c>
      <c r="E2088" s="26" t="s">
        <v>1558</v>
      </c>
      <c r="F2088" s="26" t="s">
        <v>1569</v>
      </c>
      <c r="G2088" s="26" t="s">
        <v>1596</v>
      </c>
      <c r="H2088" s="26" t="s">
        <v>1559</v>
      </c>
      <c r="I2088" s="26" t="s">
        <v>1563</v>
      </c>
      <c r="J2088" s="26" t="s">
        <v>1564</v>
      </c>
      <c r="K2088" s="21" t="str">
        <f>IF(Tabela813[[#This Row],[C]]&lt;&gt;"",IF(Tabela813[[#This Row],[RED]]&lt;&gt;"",(Tabela813[[#This Row],[RED]] &amp; "."),"") &amp; CONCATENATE(Tabela813[[#This Row],[C]],".",Tabela813[[#This Row],[O]],".",Tabela813[[#This Row],[E]],".",Tabela813[[#This Row],[D1]],".",Tabela813[[#This Row],[D2]],".",Tabela813[[#This Row],[D3]],".",Tabela813[[#This Row],[T]],".",Tabela813[[#This Row],[D4]]),"")</f>
        <v>7.2.1.5.51.3.6.00</v>
      </c>
      <c r="L2088" s="27" t="s">
        <v>2566</v>
      </c>
      <c r="M2088" s="21" t="str">
        <f t="shared" si="32"/>
        <v>A</v>
      </c>
      <c r="N2088" s="21">
        <f>IF(VALUE(Tabela813[[#This Row],[RED]]) &gt; 0,1,0) + IF(VALUE(J2088)&gt;0,8,IF(VALUE(I2088)&gt;0,7,IF(VALUE(H2088)&gt;0,6,IF(VALUE(G2088)&gt;0,5,IF(VALUE(F2088)&gt;0,4,IF(VALUE(E2088)&gt;0,3,IF(VALUE(D2088)&gt;0,2,1)))))))</f>
        <v>7</v>
      </c>
      <c r="O2088" s="26" t="s">
        <v>55</v>
      </c>
      <c r="P2088" s="1" t="s">
        <v>161</v>
      </c>
      <c r="Q2088" s="1"/>
      <c r="R2088" s="21"/>
      <c r="S2088" s="7" t="str">
        <f>Tabela813[[#This Row],[NR]]&amp;" - "&amp;Tabela813[[#This Row],[Especificação]]</f>
        <v>7.2.1.5.51.3.6.00 - Contribuição Patronal - Servidor Civil - Pensionistas - Parcelamentos - Juros de Mora - Intra OFSS</v>
      </c>
      <c r="T2088" s="7" t="str">
        <f>Tabela813[[#This Row],[NR]]&amp;" - "&amp;Tabela813[[#This Row],[Especificação]]</f>
        <v>7.2.1.5.51.3.6.00 - Contribuição Patronal - Servidor Civil - Pensionistas - Parcelamentos - Juros de Mora - Intra OFSS</v>
      </c>
      <c r="U2088" s="7" t="str">
        <f>Tabela813[[#This Row],[NR]]&amp; " - "&amp;Tabela813[[#This Row],[Especificação]]</f>
        <v>7.2.1.5.51.3.6.00 - Contribuição Patronal - Servidor Civil - Pensionistas - Parcelamentos - Juros de Mora - Intra OFSS</v>
      </c>
    </row>
    <row r="2089" spans="1:21" ht="30" x14ac:dyDescent="0.25">
      <c r="A2089" s="84"/>
      <c r="B2089" s="73"/>
      <c r="C2089" s="26" t="s">
        <v>1565</v>
      </c>
      <c r="D2089" s="26" t="s">
        <v>1567</v>
      </c>
      <c r="E2089" s="26" t="s">
        <v>1558</v>
      </c>
      <c r="F2089" s="26" t="s">
        <v>1569</v>
      </c>
      <c r="G2089" s="26" t="s">
        <v>1596</v>
      </c>
      <c r="H2089" s="26" t="s">
        <v>1559</v>
      </c>
      <c r="I2089" s="26" t="s">
        <v>1565</v>
      </c>
      <c r="J2089" s="26" t="s">
        <v>1564</v>
      </c>
      <c r="K2089" s="21" t="str">
        <f>IF(Tabela813[[#This Row],[C]]&lt;&gt;"",IF(Tabela813[[#This Row],[RED]]&lt;&gt;"",(Tabela813[[#This Row],[RED]] &amp; "."),"") &amp; CONCATENATE(Tabela813[[#This Row],[C]],".",Tabela813[[#This Row],[O]],".",Tabela813[[#This Row],[E]],".",Tabela813[[#This Row],[D1]],".",Tabela813[[#This Row],[D2]],".",Tabela813[[#This Row],[D3]],".",Tabela813[[#This Row],[T]],".",Tabela813[[#This Row],[D4]]),"")</f>
        <v>7.2.1.5.51.3.7.00</v>
      </c>
      <c r="L2089" s="27" t="s">
        <v>2567</v>
      </c>
      <c r="M2089" s="21" t="str">
        <f t="shared" si="32"/>
        <v>A</v>
      </c>
      <c r="N2089" s="21">
        <f>IF(VALUE(Tabela813[[#This Row],[RED]]) &gt; 0,1,0) + IF(VALUE(J2089)&gt;0,8,IF(VALUE(I2089)&gt;0,7,IF(VALUE(H2089)&gt;0,6,IF(VALUE(G2089)&gt;0,5,IF(VALUE(F2089)&gt;0,4,IF(VALUE(E2089)&gt;0,3,IF(VALUE(D2089)&gt;0,2,1)))))))</f>
        <v>7</v>
      </c>
      <c r="O2089" s="26" t="s">
        <v>55</v>
      </c>
      <c r="P2089" s="1" t="s">
        <v>161</v>
      </c>
      <c r="Q2089" s="1"/>
      <c r="R2089" s="21"/>
      <c r="S2089" s="7" t="str">
        <f>Tabela813[[#This Row],[NR]]&amp;" - "&amp;Tabela813[[#This Row],[Especificação]]</f>
        <v>7.2.1.5.51.3.7.00 - Contribuição Patronal - Servidor Civil - Pensionistas - Parcelamentos - Dívida Ativa - Multas da Dívida Ativa - Intra OFSS</v>
      </c>
      <c r="T2089" s="7" t="str">
        <f>Tabela813[[#This Row],[NR]]&amp;" - "&amp;Tabela813[[#This Row],[Especificação]]</f>
        <v>7.2.1.5.51.3.7.00 - Contribuição Patronal - Servidor Civil - Pensionistas - Parcelamentos - Dívida Ativa - Multas da Dívida Ativa - Intra OFSS</v>
      </c>
      <c r="U2089" s="7" t="str">
        <f>Tabela813[[#This Row],[NR]]&amp; " - "&amp;Tabela813[[#This Row],[Especificação]]</f>
        <v>7.2.1.5.51.3.7.00 - Contribuição Patronal - Servidor Civil - Pensionistas - Parcelamentos - Dívida Ativa - Multas da Dívida Ativa - Intra OFSS</v>
      </c>
    </row>
    <row r="2090" spans="1:21" ht="30" x14ac:dyDescent="0.25">
      <c r="A2090" s="84"/>
      <c r="B2090" s="73"/>
      <c r="C2090" s="26" t="s">
        <v>1565</v>
      </c>
      <c r="D2090" s="26" t="s">
        <v>1567</v>
      </c>
      <c r="E2090" s="26" t="s">
        <v>1558</v>
      </c>
      <c r="F2090" s="26" t="s">
        <v>1569</v>
      </c>
      <c r="G2090" s="26" t="s">
        <v>1596</v>
      </c>
      <c r="H2090" s="26" t="s">
        <v>1559</v>
      </c>
      <c r="I2090" s="26" t="s">
        <v>1566</v>
      </c>
      <c r="J2090" s="26" t="s">
        <v>1564</v>
      </c>
      <c r="K2090" s="21" t="str">
        <f>IF(Tabela813[[#This Row],[C]]&lt;&gt;"",IF(Tabela813[[#This Row],[RED]]&lt;&gt;"",(Tabela813[[#This Row],[RED]] &amp; "."),"") &amp; CONCATENATE(Tabela813[[#This Row],[C]],".",Tabela813[[#This Row],[O]],".",Tabela813[[#This Row],[E]],".",Tabela813[[#This Row],[D1]],".",Tabela813[[#This Row],[D2]],".",Tabela813[[#This Row],[D3]],".",Tabela813[[#This Row],[T]],".",Tabela813[[#This Row],[D4]]),"")</f>
        <v>7.2.1.5.51.3.8.00</v>
      </c>
      <c r="L2090" s="27" t="s">
        <v>2568</v>
      </c>
      <c r="M2090" s="21" t="str">
        <f t="shared" si="32"/>
        <v>A</v>
      </c>
      <c r="N2090" s="21">
        <f>IF(VALUE(Tabela813[[#This Row],[RED]]) &gt; 0,1,0) + IF(VALUE(J2090)&gt;0,8,IF(VALUE(I2090)&gt;0,7,IF(VALUE(H2090)&gt;0,6,IF(VALUE(G2090)&gt;0,5,IF(VALUE(F2090)&gt;0,4,IF(VALUE(E2090)&gt;0,3,IF(VALUE(D2090)&gt;0,2,1)))))))</f>
        <v>7</v>
      </c>
      <c r="O2090" s="26" t="s">
        <v>55</v>
      </c>
      <c r="P2090" s="1" t="s">
        <v>161</v>
      </c>
      <c r="Q2090" s="1"/>
      <c r="R2090" s="21"/>
      <c r="S2090" s="7" t="str">
        <f>Tabela813[[#This Row],[NR]]&amp;" - "&amp;Tabela813[[#This Row],[Especificação]]</f>
        <v>7.2.1.5.51.3.8.00 - Contribuição Patronal - Servidor Civil - Pensionistas - Parcelamentos - Juros de Mora da Dívida Ativa - Intra OFSS</v>
      </c>
      <c r="T2090" s="7" t="str">
        <f>Tabela813[[#This Row],[NR]]&amp;" - "&amp;Tabela813[[#This Row],[Especificação]]</f>
        <v>7.2.1.5.51.3.8.00 - Contribuição Patronal - Servidor Civil - Pensionistas - Parcelamentos - Juros de Mora da Dívida Ativa - Intra OFSS</v>
      </c>
      <c r="U2090" s="7" t="str">
        <f>Tabela813[[#This Row],[NR]]&amp; " - "&amp;Tabela813[[#This Row],[Especificação]]</f>
        <v>7.2.1.5.51.3.8.00 - Contribuição Patronal - Servidor Civil - Pensionistas - Parcelamentos - Juros de Mora da Dívida Ativa - Intra OFSS</v>
      </c>
    </row>
    <row r="2091" spans="1:21" ht="30" x14ac:dyDescent="0.25">
      <c r="A2091" s="84"/>
      <c r="B2091" s="73"/>
      <c r="C2091" s="26" t="s">
        <v>1565</v>
      </c>
      <c r="D2091" s="26" t="s">
        <v>1567</v>
      </c>
      <c r="E2091" s="26" t="s">
        <v>1558</v>
      </c>
      <c r="F2091" s="26" t="s">
        <v>1563</v>
      </c>
      <c r="G2091" s="26" t="s">
        <v>1564</v>
      </c>
      <c r="H2091" s="26" t="s">
        <v>1561</v>
      </c>
      <c r="I2091" s="26" t="s">
        <v>1561</v>
      </c>
      <c r="J2091" s="26" t="s">
        <v>1564</v>
      </c>
      <c r="K2091" s="21" t="str">
        <f>IF(Tabela813[[#This Row],[C]]&lt;&gt;"",IF(Tabela813[[#This Row],[RED]]&lt;&gt;"",(Tabela813[[#This Row],[RED]] &amp; "."),"") &amp; CONCATENATE(Tabela813[[#This Row],[C]],".",Tabela813[[#This Row],[O]],".",Tabela813[[#This Row],[E]],".",Tabela813[[#This Row],[D1]],".",Tabela813[[#This Row],[D2]],".",Tabela813[[#This Row],[D3]],".",Tabela813[[#This Row],[T]],".",Tabela813[[#This Row],[D4]]),"")</f>
        <v>7.2.1.6.00.0.0.00</v>
      </c>
      <c r="L2091" s="27" t="s">
        <v>6788</v>
      </c>
      <c r="M2091" s="21" t="str">
        <f t="shared" si="32"/>
        <v>S</v>
      </c>
      <c r="N2091" s="21">
        <f>IF(VALUE(Tabela813[[#This Row],[RED]]) &gt; 0,1,0) + IF(VALUE(J2091)&gt;0,8,IF(VALUE(I2091)&gt;0,7,IF(VALUE(H2091)&gt;0,6,IF(VALUE(G2091)&gt;0,5,IF(VALUE(F2091)&gt;0,4,IF(VALUE(E2091)&gt;0,3,IF(VALUE(D2091)&gt;0,2,1)))))))</f>
        <v>4</v>
      </c>
      <c r="O2091" s="26" t="s">
        <v>45</v>
      </c>
      <c r="P2091" s="1" t="s">
        <v>162</v>
      </c>
      <c r="Q2091" s="1"/>
      <c r="R2091" s="21"/>
      <c r="S2091" s="7" t="str">
        <f>Tabela813[[#This Row],[NR]]&amp;" - "&amp;Tabela813[[#This Row],[Especificação]]</f>
        <v>7.2.1.6.00.0.0.00 - Contribuição para Fundos de Assistência Médico-Hospitalar e Social - Intra OFSS</v>
      </c>
      <c r="T2091" s="7" t="str">
        <f>Tabela813[[#This Row],[NR]]&amp;" - "&amp;Tabela813[[#This Row],[Especificação]]</f>
        <v>7.2.1.6.00.0.0.00 - Contribuição para Fundos de Assistência Médico-Hospitalar e Social - Intra OFSS</v>
      </c>
      <c r="U2091" s="7" t="str">
        <f>Tabela813[[#This Row],[NR]]&amp; " - "&amp;Tabela813[[#This Row],[Especificação]]</f>
        <v>7.2.1.6.00.0.0.00 - Contribuição para Fundos de Assistência Médico-Hospitalar e Social - Intra OFSS</v>
      </c>
    </row>
    <row r="2092" spans="1:21" ht="30" x14ac:dyDescent="0.25">
      <c r="A2092" s="84"/>
      <c r="B2092" s="73"/>
      <c r="C2092" s="26" t="s">
        <v>1565</v>
      </c>
      <c r="D2092" s="26" t="s">
        <v>1567</v>
      </c>
      <c r="E2092" s="26" t="s">
        <v>1558</v>
      </c>
      <c r="F2092" s="26" t="s">
        <v>1563</v>
      </c>
      <c r="G2092" s="26" t="s">
        <v>1571</v>
      </c>
      <c r="H2092" s="26" t="s">
        <v>1561</v>
      </c>
      <c r="I2092" s="26" t="s">
        <v>1561</v>
      </c>
      <c r="J2092" s="26" t="s">
        <v>1564</v>
      </c>
      <c r="K2092" s="21" t="str">
        <f>IF(Tabela813[[#This Row],[C]]&lt;&gt;"",IF(Tabela813[[#This Row],[RED]]&lt;&gt;"",(Tabela813[[#This Row],[RED]] &amp; "."),"") &amp; CONCATENATE(Tabela813[[#This Row],[C]],".",Tabela813[[#This Row],[O]],".",Tabela813[[#This Row],[E]],".",Tabela813[[#This Row],[D1]],".",Tabela813[[#This Row],[D2]],".",Tabela813[[#This Row],[D3]],".",Tabela813[[#This Row],[T]],".",Tabela813[[#This Row],[D4]]),"")</f>
        <v>7.2.1.6.03.0.0.00</v>
      </c>
      <c r="L2092" s="27" t="s">
        <v>2569</v>
      </c>
      <c r="M2092" s="21" t="str">
        <f t="shared" si="32"/>
        <v>S</v>
      </c>
      <c r="N2092" s="21">
        <f>IF(VALUE(Tabela813[[#This Row],[RED]]) &gt; 0,1,0) + IF(VALUE(J2092)&gt;0,8,IF(VALUE(I2092)&gt;0,7,IF(VALUE(H2092)&gt;0,6,IF(VALUE(G2092)&gt;0,5,IF(VALUE(F2092)&gt;0,4,IF(VALUE(E2092)&gt;0,3,IF(VALUE(D2092)&gt;0,2,1)))))))</f>
        <v>5</v>
      </c>
      <c r="O2092" s="26" t="s">
        <v>51</v>
      </c>
      <c r="P2092" s="1" t="s">
        <v>164</v>
      </c>
      <c r="Q2092" s="1"/>
      <c r="R2092" s="21"/>
      <c r="S2092" s="7" t="str">
        <f>Tabela813[[#This Row],[NR]]&amp;" - "&amp;Tabela813[[#This Row],[Especificação]]</f>
        <v>7.2.1.6.03.0.0.00 - Contribuição para Fundos de Assistência Médica - Servidores Civis - Intra OFSS</v>
      </c>
      <c r="T2092" s="7" t="str">
        <f>Tabela813[[#This Row],[NR]]&amp;" - "&amp;Tabela813[[#This Row],[Especificação]]</f>
        <v>7.2.1.6.03.0.0.00 - Contribuição para Fundos de Assistência Médica - Servidores Civis - Intra OFSS</v>
      </c>
      <c r="U2092" s="7" t="str">
        <f>Tabela813[[#This Row],[NR]]&amp; " - "&amp;Tabela813[[#This Row],[Especificação]]</f>
        <v>7.2.1.6.03.0.0.00 - Contribuição para Fundos de Assistência Médica - Servidores Civis - Intra OFSS</v>
      </c>
    </row>
    <row r="2093" spans="1:21" ht="30" x14ac:dyDescent="0.25">
      <c r="A2093" s="84"/>
      <c r="B2093" s="73"/>
      <c r="C2093" s="26" t="s">
        <v>1565</v>
      </c>
      <c r="D2093" s="26" t="s">
        <v>1567</v>
      </c>
      <c r="E2093" s="26" t="s">
        <v>1558</v>
      </c>
      <c r="F2093" s="26" t="s">
        <v>1563</v>
      </c>
      <c r="G2093" s="26" t="s">
        <v>1571</v>
      </c>
      <c r="H2093" s="26" t="s">
        <v>1558</v>
      </c>
      <c r="I2093" s="26" t="s">
        <v>1561</v>
      </c>
      <c r="J2093" s="26" t="s">
        <v>1564</v>
      </c>
      <c r="K2093" s="21" t="str">
        <f>IF(Tabela813[[#This Row],[C]]&lt;&gt;"",IF(Tabela813[[#This Row],[RED]]&lt;&gt;"",(Tabela813[[#This Row],[RED]] &amp; "."),"") &amp; CONCATENATE(Tabela813[[#This Row],[C]],".",Tabela813[[#This Row],[O]],".",Tabela813[[#This Row],[E]],".",Tabela813[[#This Row],[D1]],".",Tabela813[[#This Row],[D2]],".",Tabela813[[#This Row],[D3]],".",Tabela813[[#This Row],[T]],".",Tabela813[[#This Row],[D4]]),"")</f>
        <v>7.2.1.6.03.1.0.00</v>
      </c>
      <c r="L2093" s="27" t="s">
        <v>2569</v>
      </c>
      <c r="M2093" s="21" t="str">
        <f t="shared" si="32"/>
        <v>S</v>
      </c>
      <c r="N2093" s="21">
        <f>IF(VALUE(Tabela813[[#This Row],[RED]]) &gt; 0,1,0) + IF(VALUE(J2093)&gt;0,8,IF(VALUE(I2093)&gt;0,7,IF(VALUE(H2093)&gt;0,6,IF(VALUE(G2093)&gt;0,5,IF(VALUE(F2093)&gt;0,4,IF(VALUE(E2093)&gt;0,3,IF(VALUE(D2093)&gt;0,2,1)))))))</f>
        <v>6</v>
      </c>
      <c r="O2093" s="26" t="s">
        <v>51</v>
      </c>
      <c r="P2093" s="1" t="s">
        <v>165</v>
      </c>
      <c r="Q2093" s="1"/>
      <c r="R2093" s="21"/>
      <c r="S2093" s="7" t="str">
        <f>Tabela813[[#This Row],[NR]]&amp;" - "&amp;Tabela813[[#This Row],[Especificação]]</f>
        <v>7.2.1.6.03.1.0.00 - Contribuição para Fundos de Assistência Médica - Servidores Civis - Intra OFSS</v>
      </c>
      <c r="T2093" s="7" t="str">
        <f>Tabela813[[#This Row],[NR]]&amp;" - "&amp;Tabela813[[#This Row],[Especificação]]</f>
        <v>7.2.1.6.03.1.0.00 - Contribuição para Fundos de Assistência Médica - Servidores Civis - Intra OFSS</v>
      </c>
      <c r="U2093" s="7" t="str">
        <f>Tabela813[[#This Row],[NR]]&amp; " - "&amp;Tabela813[[#This Row],[Especificação]]</f>
        <v>7.2.1.6.03.1.0.00 - Contribuição para Fundos de Assistência Médica - Servidores Civis - Intra OFSS</v>
      </c>
    </row>
    <row r="2094" spans="1:21" ht="30" x14ac:dyDescent="0.25">
      <c r="A2094" s="84"/>
      <c r="B2094" s="73"/>
      <c r="C2094" s="26" t="s">
        <v>1565</v>
      </c>
      <c r="D2094" s="26" t="s">
        <v>1567</v>
      </c>
      <c r="E2094" s="26" t="s">
        <v>1558</v>
      </c>
      <c r="F2094" s="26" t="s">
        <v>1563</v>
      </c>
      <c r="G2094" s="26" t="s">
        <v>1571</v>
      </c>
      <c r="H2094" s="26" t="s">
        <v>1558</v>
      </c>
      <c r="I2094" s="26" t="s">
        <v>1558</v>
      </c>
      <c r="J2094" s="26" t="s">
        <v>1564</v>
      </c>
      <c r="K2094" s="21" t="str">
        <f>IF(Tabela813[[#This Row],[C]]&lt;&gt;"",IF(Tabela813[[#This Row],[RED]]&lt;&gt;"",(Tabela813[[#This Row],[RED]] &amp; "."),"") &amp; CONCATENATE(Tabela813[[#This Row],[C]],".",Tabela813[[#This Row],[O]],".",Tabela813[[#This Row],[E]],".",Tabela813[[#This Row],[D1]],".",Tabela813[[#This Row],[D2]],".",Tabela813[[#This Row],[D3]],".",Tabela813[[#This Row],[T]],".",Tabela813[[#This Row],[D4]]),"")</f>
        <v>7.2.1.6.03.1.1.00</v>
      </c>
      <c r="L2094" s="27" t="s">
        <v>2570</v>
      </c>
      <c r="M2094" s="21" t="str">
        <f t="shared" si="32"/>
        <v>A</v>
      </c>
      <c r="N2094" s="21">
        <f>IF(VALUE(Tabela813[[#This Row],[RED]]) &gt; 0,1,0) + IF(VALUE(J2094)&gt;0,8,IF(VALUE(I2094)&gt;0,7,IF(VALUE(H2094)&gt;0,6,IF(VALUE(G2094)&gt;0,5,IF(VALUE(F2094)&gt;0,4,IF(VALUE(E2094)&gt;0,3,IF(VALUE(D2094)&gt;0,2,1)))))))</f>
        <v>7</v>
      </c>
      <c r="O2094" s="26" t="s">
        <v>51</v>
      </c>
      <c r="P2094" s="1" t="s">
        <v>165</v>
      </c>
      <c r="Q2094" s="1"/>
      <c r="R2094" s="21"/>
      <c r="S2094" s="7" t="str">
        <f>Tabela813[[#This Row],[NR]]&amp;" - "&amp;Tabela813[[#This Row],[Especificação]]</f>
        <v>7.2.1.6.03.1.1.00 - Contribuição para Fundos de Assistência Médica - Servidores Civis - Principal - Intra OFSS</v>
      </c>
      <c r="T2094" s="7" t="str">
        <f>Tabela813[[#This Row],[NR]]&amp;" - "&amp;Tabela813[[#This Row],[Especificação]]</f>
        <v>7.2.1.6.03.1.1.00 - Contribuição para Fundos de Assistência Médica - Servidores Civis - Principal - Intra OFSS</v>
      </c>
      <c r="U2094" s="7" t="str">
        <f>Tabela813[[#This Row],[NR]]&amp; " - "&amp;Tabela813[[#This Row],[Especificação]]</f>
        <v>7.2.1.6.03.1.1.00 - Contribuição para Fundos de Assistência Médica - Servidores Civis - Principal - Intra OFSS</v>
      </c>
    </row>
    <row r="2095" spans="1:21" ht="30" x14ac:dyDescent="0.25">
      <c r="A2095" s="84"/>
      <c r="B2095" s="73"/>
      <c r="C2095" s="26" t="s">
        <v>1565</v>
      </c>
      <c r="D2095" s="26" t="s">
        <v>1567</v>
      </c>
      <c r="E2095" s="26" t="s">
        <v>1558</v>
      </c>
      <c r="F2095" s="26" t="s">
        <v>1563</v>
      </c>
      <c r="G2095" s="26" t="s">
        <v>1571</v>
      </c>
      <c r="H2095" s="26" t="s">
        <v>1558</v>
      </c>
      <c r="I2095" s="26" t="s">
        <v>1567</v>
      </c>
      <c r="J2095" s="26" t="s">
        <v>1564</v>
      </c>
      <c r="K2095" s="21" t="str">
        <f>IF(Tabela813[[#This Row],[C]]&lt;&gt;"",IF(Tabela813[[#This Row],[RED]]&lt;&gt;"",(Tabela813[[#This Row],[RED]] &amp; "."),"") &amp; CONCATENATE(Tabela813[[#This Row],[C]],".",Tabela813[[#This Row],[O]],".",Tabela813[[#This Row],[E]],".",Tabela813[[#This Row],[D1]],".",Tabela813[[#This Row],[D2]],".",Tabela813[[#This Row],[D3]],".",Tabela813[[#This Row],[T]],".",Tabela813[[#This Row],[D4]]),"")</f>
        <v>7.2.1.6.03.1.2.00</v>
      </c>
      <c r="L2095" s="27" t="s">
        <v>2571</v>
      </c>
      <c r="M2095" s="21" t="str">
        <f t="shared" si="32"/>
        <v>A</v>
      </c>
      <c r="N2095" s="21">
        <f>IF(VALUE(Tabela813[[#This Row],[RED]]) &gt; 0,1,0) + IF(VALUE(J2095)&gt;0,8,IF(VALUE(I2095)&gt;0,7,IF(VALUE(H2095)&gt;0,6,IF(VALUE(G2095)&gt;0,5,IF(VALUE(F2095)&gt;0,4,IF(VALUE(E2095)&gt;0,3,IF(VALUE(D2095)&gt;0,2,1)))))))</f>
        <v>7</v>
      </c>
      <c r="O2095" s="26" t="s">
        <v>51</v>
      </c>
      <c r="P2095" s="1" t="s">
        <v>165</v>
      </c>
      <c r="Q2095" s="1"/>
      <c r="R2095" s="21"/>
      <c r="S2095" s="7" t="str">
        <f>Tabela813[[#This Row],[NR]]&amp;" - "&amp;Tabela813[[#This Row],[Especificação]]</f>
        <v>7.2.1.6.03.1.2.00 - Contribuição para Fundos de Assistência Médica - Servidores Civis - Multas e Juros de Mora - Intra OFSS</v>
      </c>
      <c r="T2095" s="7" t="str">
        <f>Tabela813[[#This Row],[NR]]&amp;" - "&amp;Tabela813[[#This Row],[Especificação]]</f>
        <v>7.2.1.6.03.1.2.00 - Contribuição para Fundos de Assistência Médica - Servidores Civis - Multas e Juros de Mora - Intra OFSS</v>
      </c>
      <c r="U2095" s="7" t="str">
        <f>Tabela813[[#This Row],[NR]]&amp; " - "&amp;Tabela813[[#This Row],[Especificação]]</f>
        <v>7.2.1.6.03.1.2.00 - Contribuição para Fundos de Assistência Médica - Servidores Civis - Multas e Juros de Mora - Intra OFSS</v>
      </c>
    </row>
    <row r="2096" spans="1:21" ht="30" x14ac:dyDescent="0.25">
      <c r="A2096" s="84"/>
      <c r="B2096" s="73"/>
      <c r="C2096" s="26" t="s">
        <v>1565</v>
      </c>
      <c r="D2096" s="26" t="s">
        <v>1567</v>
      </c>
      <c r="E2096" s="26" t="s">
        <v>1558</v>
      </c>
      <c r="F2096" s="26" t="s">
        <v>1563</v>
      </c>
      <c r="G2096" s="26" t="s">
        <v>1571</v>
      </c>
      <c r="H2096" s="26" t="s">
        <v>1558</v>
      </c>
      <c r="I2096" s="26" t="s">
        <v>1569</v>
      </c>
      <c r="J2096" s="26" t="s">
        <v>1564</v>
      </c>
      <c r="K2096" s="21" t="str">
        <f>IF(Tabela813[[#This Row],[C]]&lt;&gt;"",IF(Tabela813[[#This Row],[RED]]&lt;&gt;"",(Tabela813[[#This Row],[RED]] &amp; "."),"") &amp; CONCATENATE(Tabela813[[#This Row],[C]],".",Tabela813[[#This Row],[O]],".",Tabela813[[#This Row],[E]],".",Tabela813[[#This Row],[D1]],".",Tabela813[[#This Row],[D2]],".",Tabela813[[#This Row],[D3]],".",Tabela813[[#This Row],[T]],".",Tabela813[[#This Row],[D4]]),"")</f>
        <v>7.2.1.6.03.1.5.00</v>
      </c>
      <c r="L2096" s="27" t="s">
        <v>2572</v>
      </c>
      <c r="M2096" s="21" t="str">
        <f t="shared" si="32"/>
        <v>A</v>
      </c>
      <c r="N2096" s="21">
        <f>IF(VALUE(Tabela813[[#This Row],[RED]]) &gt; 0,1,0) + IF(VALUE(J2096)&gt;0,8,IF(VALUE(I2096)&gt;0,7,IF(VALUE(H2096)&gt;0,6,IF(VALUE(G2096)&gt;0,5,IF(VALUE(F2096)&gt;0,4,IF(VALUE(E2096)&gt;0,3,IF(VALUE(D2096)&gt;0,2,1)))))))</f>
        <v>7</v>
      </c>
      <c r="O2096" s="26" t="s">
        <v>51</v>
      </c>
      <c r="P2096" s="1" t="s">
        <v>165</v>
      </c>
      <c r="Q2096" s="1"/>
      <c r="R2096" s="21"/>
      <c r="S2096" s="7" t="str">
        <f>Tabela813[[#This Row],[NR]]&amp;" - "&amp;Tabela813[[#This Row],[Especificação]]</f>
        <v>7.2.1.6.03.1.5.00 - Contribuição para Fundos de Assistência Médica - Servidores Civis - Multas - Intra OFSS</v>
      </c>
      <c r="T2096" s="7" t="str">
        <f>Tabela813[[#This Row],[NR]]&amp;" - "&amp;Tabela813[[#This Row],[Especificação]]</f>
        <v>7.2.1.6.03.1.5.00 - Contribuição para Fundos de Assistência Médica - Servidores Civis - Multas - Intra OFSS</v>
      </c>
      <c r="U2096" s="7" t="str">
        <f>Tabela813[[#This Row],[NR]]&amp; " - "&amp;Tabela813[[#This Row],[Especificação]]</f>
        <v>7.2.1.6.03.1.5.00 - Contribuição para Fundos de Assistência Médica - Servidores Civis - Multas - Intra OFSS</v>
      </c>
    </row>
    <row r="2097" spans="1:21" ht="30" x14ac:dyDescent="0.25">
      <c r="A2097" s="84"/>
      <c r="B2097" s="73"/>
      <c r="C2097" s="26" t="s">
        <v>1565</v>
      </c>
      <c r="D2097" s="26" t="s">
        <v>1567</v>
      </c>
      <c r="E2097" s="26" t="s">
        <v>1558</v>
      </c>
      <c r="F2097" s="26" t="s">
        <v>1563</v>
      </c>
      <c r="G2097" s="26" t="s">
        <v>1571</v>
      </c>
      <c r="H2097" s="26" t="s">
        <v>1558</v>
      </c>
      <c r="I2097" s="26" t="s">
        <v>1563</v>
      </c>
      <c r="J2097" s="26" t="s">
        <v>1564</v>
      </c>
      <c r="K2097" s="21" t="str">
        <f>IF(Tabela813[[#This Row],[C]]&lt;&gt;"",IF(Tabela813[[#This Row],[RED]]&lt;&gt;"",(Tabela813[[#This Row],[RED]] &amp; "."),"") &amp; CONCATENATE(Tabela813[[#This Row],[C]],".",Tabela813[[#This Row],[O]],".",Tabela813[[#This Row],[E]],".",Tabela813[[#This Row],[D1]],".",Tabela813[[#This Row],[D2]],".",Tabela813[[#This Row],[D3]],".",Tabela813[[#This Row],[T]],".",Tabela813[[#This Row],[D4]]),"")</f>
        <v>7.2.1.6.03.1.6.00</v>
      </c>
      <c r="L2097" s="27" t="s">
        <v>2573</v>
      </c>
      <c r="M2097" s="21" t="str">
        <f t="shared" si="32"/>
        <v>A</v>
      </c>
      <c r="N2097" s="21">
        <f>IF(VALUE(Tabela813[[#This Row],[RED]]) &gt; 0,1,0) + IF(VALUE(J2097)&gt;0,8,IF(VALUE(I2097)&gt;0,7,IF(VALUE(H2097)&gt;0,6,IF(VALUE(G2097)&gt;0,5,IF(VALUE(F2097)&gt;0,4,IF(VALUE(E2097)&gt;0,3,IF(VALUE(D2097)&gt;0,2,1)))))))</f>
        <v>7</v>
      </c>
      <c r="O2097" s="26" t="s">
        <v>51</v>
      </c>
      <c r="P2097" s="1" t="s">
        <v>165</v>
      </c>
      <c r="Q2097" s="1"/>
      <c r="R2097" s="21"/>
      <c r="S2097" s="7" t="str">
        <f>Tabela813[[#This Row],[NR]]&amp;" - "&amp;Tabela813[[#This Row],[Especificação]]</f>
        <v>7.2.1.6.03.1.6.00 - Contribuição para Fundos de Assistência Médica - Servidores Civis - Juros de Mora - Intra OFSS</v>
      </c>
      <c r="T2097" s="7" t="str">
        <f>Tabela813[[#This Row],[NR]]&amp;" - "&amp;Tabela813[[#This Row],[Especificação]]</f>
        <v>7.2.1.6.03.1.6.00 - Contribuição para Fundos de Assistência Médica - Servidores Civis - Juros de Mora - Intra OFSS</v>
      </c>
      <c r="U2097" s="7" t="str">
        <f>Tabela813[[#This Row],[NR]]&amp; " - "&amp;Tabela813[[#This Row],[Especificação]]</f>
        <v>7.2.1.6.03.1.6.00 - Contribuição para Fundos de Assistência Médica - Servidores Civis - Juros de Mora - Intra OFSS</v>
      </c>
    </row>
    <row r="2098" spans="1:21" ht="45" x14ac:dyDescent="0.25">
      <c r="A2098" s="84"/>
      <c r="B2098" s="73"/>
      <c r="C2098" s="26" t="s">
        <v>1565</v>
      </c>
      <c r="D2098" s="26" t="s">
        <v>1567</v>
      </c>
      <c r="E2098" s="26" t="s">
        <v>1558</v>
      </c>
      <c r="F2098" s="26" t="s">
        <v>1563</v>
      </c>
      <c r="G2098" s="26" t="s">
        <v>1571</v>
      </c>
      <c r="H2098" s="26" t="s">
        <v>1567</v>
      </c>
      <c r="I2098" s="26" t="s">
        <v>1561</v>
      </c>
      <c r="J2098" s="26" t="s">
        <v>1564</v>
      </c>
      <c r="K2098" s="21" t="str">
        <f>IF(Tabela813[[#This Row],[C]]&lt;&gt;"",IF(Tabela813[[#This Row],[RED]]&lt;&gt;"",(Tabela813[[#This Row],[RED]] &amp; "."),"") &amp; CONCATENATE(Tabela813[[#This Row],[C]],".",Tabela813[[#This Row],[O]],".",Tabela813[[#This Row],[E]],".",Tabela813[[#This Row],[D1]],".",Tabela813[[#This Row],[D2]],".",Tabela813[[#This Row],[D3]],".",Tabela813[[#This Row],[T]],".",Tabela813[[#This Row],[D4]]),"")</f>
        <v>7.2.1.6.03.2.0.00</v>
      </c>
      <c r="L2098" s="27" t="s">
        <v>2574</v>
      </c>
      <c r="M2098" s="21" t="str">
        <f t="shared" si="32"/>
        <v>S</v>
      </c>
      <c r="N2098" s="21">
        <f>IF(VALUE(Tabela813[[#This Row],[RED]]) &gt; 0,1,0) + IF(VALUE(J2098)&gt;0,8,IF(VALUE(I2098)&gt;0,7,IF(VALUE(H2098)&gt;0,6,IF(VALUE(G2098)&gt;0,5,IF(VALUE(F2098)&gt;0,4,IF(VALUE(E2098)&gt;0,3,IF(VALUE(D2098)&gt;0,2,1)))))))</f>
        <v>6</v>
      </c>
      <c r="O2098" s="26" t="s">
        <v>51</v>
      </c>
      <c r="P2098" s="1" t="s">
        <v>167</v>
      </c>
      <c r="Q2098" s="1"/>
      <c r="R2098" s="21"/>
      <c r="S2098" s="7" t="str">
        <f>Tabela813[[#This Row],[NR]]&amp;" - "&amp;Tabela813[[#This Row],[Especificação]]</f>
        <v>7.2.1.6.03.2.0.00 - Contribuição para Fundos de Assistência Médica - Servidores Civis - Parcelamentos - Intra OFSS</v>
      </c>
      <c r="T2098" s="7" t="str">
        <f>Tabela813[[#This Row],[NR]]&amp;" - "&amp;Tabela813[[#This Row],[Especificação]]</f>
        <v>7.2.1.6.03.2.0.00 - Contribuição para Fundos de Assistência Médica - Servidores Civis - Parcelamentos - Intra OFSS</v>
      </c>
      <c r="U2098" s="7" t="str">
        <f>Tabela813[[#This Row],[NR]]&amp; " - "&amp;Tabela813[[#This Row],[Especificação]]</f>
        <v>7.2.1.6.03.2.0.00 - Contribuição para Fundos de Assistência Médica - Servidores Civis - Parcelamentos - Intra OFSS</v>
      </c>
    </row>
    <row r="2099" spans="1:21" ht="45" x14ac:dyDescent="0.25">
      <c r="A2099" s="84"/>
      <c r="B2099" s="73"/>
      <c r="C2099" s="26" t="s">
        <v>1565</v>
      </c>
      <c r="D2099" s="26" t="s">
        <v>1567</v>
      </c>
      <c r="E2099" s="26" t="s">
        <v>1558</v>
      </c>
      <c r="F2099" s="26" t="s">
        <v>1563</v>
      </c>
      <c r="G2099" s="26" t="s">
        <v>1571</v>
      </c>
      <c r="H2099" s="26" t="s">
        <v>1567</v>
      </c>
      <c r="I2099" s="26" t="s">
        <v>1558</v>
      </c>
      <c r="J2099" s="26" t="s">
        <v>1564</v>
      </c>
      <c r="K2099" s="21" t="str">
        <f>IF(Tabela813[[#This Row],[C]]&lt;&gt;"",IF(Tabela813[[#This Row],[RED]]&lt;&gt;"",(Tabela813[[#This Row],[RED]] &amp; "."),"") &amp; CONCATENATE(Tabela813[[#This Row],[C]],".",Tabela813[[#This Row],[O]],".",Tabela813[[#This Row],[E]],".",Tabela813[[#This Row],[D1]],".",Tabela813[[#This Row],[D2]],".",Tabela813[[#This Row],[D3]],".",Tabela813[[#This Row],[T]],".",Tabela813[[#This Row],[D4]]),"")</f>
        <v>7.2.1.6.03.2.1.00</v>
      </c>
      <c r="L2099" s="27" t="s">
        <v>2575</v>
      </c>
      <c r="M2099" s="21" t="str">
        <f t="shared" si="32"/>
        <v>A</v>
      </c>
      <c r="N2099" s="21">
        <f>IF(VALUE(Tabela813[[#This Row],[RED]]) &gt; 0,1,0) + IF(VALUE(J2099)&gt;0,8,IF(VALUE(I2099)&gt;0,7,IF(VALUE(H2099)&gt;0,6,IF(VALUE(G2099)&gt;0,5,IF(VALUE(F2099)&gt;0,4,IF(VALUE(E2099)&gt;0,3,IF(VALUE(D2099)&gt;0,2,1)))))))</f>
        <v>7</v>
      </c>
      <c r="O2099" s="26" t="s">
        <v>51</v>
      </c>
      <c r="P2099" s="1" t="s">
        <v>167</v>
      </c>
      <c r="Q2099" s="1"/>
      <c r="R2099" s="21"/>
      <c r="S2099" s="7" t="str">
        <f>Tabela813[[#This Row],[NR]]&amp;" - "&amp;Tabela813[[#This Row],[Especificação]]</f>
        <v>7.2.1.6.03.2.1.00 - Contribuição para Fundos de Assistência Médica - Servidores Civis - Parcelamentos - Principal - Intra OFSS</v>
      </c>
      <c r="T2099" s="7" t="str">
        <f>Tabela813[[#This Row],[NR]]&amp;" - "&amp;Tabela813[[#This Row],[Especificação]]</f>
        <v>7.2.1.6.03.2.1.00 - Contribuição para Fundos de Assistência Médica - Servidores Civis - Parcelamentos - Principal - Intra OFSS</v>
      </c>
      <c r="U2099" s="7" t="str">
        <f>Tabela813[[#This Row],[NR]]&amp; " - "&amp;Tabela813[[#This Row],[Especificação]]</f>
        <v>7.2.1.6.03.2.1.00 - Contribuição para Fundos de Assistência Médica - Servidores Civis - Parcelamentos - Principal - Intra OFSS</v>
      </c>
    </row>
    <row r="2100" spans="1:21" ht="45" x14ac:dyDescent="0.25">
      <c r="A2100" s="84"/>
      <c r="B2100" s="73"/>
      <c r="C2100" s="26" t="s">
        <v>1565</v>
      </c>
      <c r="D2100" s="26" t="s">
        <v>1567</v>
      </c>
      <c r="E2100" s="26" t="s">
        <v>1558</v>
      </c>
      <c r="F2100" s="26" t="s">
        <v>1563</v>
      </c>
      <c r="G2100" s="26" t="s">
        <v>1571</v>
      </c>
      <c r="H2100" s="26" t="s">
        <v>1567</v>
      </c>
      <c r="I2100" s="26" t="s">
        <v>1567</v>
      </c>
      <c r="J2100" s="26" t="s">
        <v>1564</v>
      </c>
      <c r="K2100" s="21" t="str">
        <f>IF(Tabela813[[#This Row],[C]]&lt;&gt;"",IF(Tabela813[[#This Row],[RED]]&lt;&gt;"",(Tabela813[[#This Row],[RED]] &amp; "."),"") &amp; CONCATENATE(Tabela813[[#This Row],[C]],".",Tabela813[[#This Row],[O]],".",Tabela813[[#This Row],[E]],".",Tabela813[[#This Row],[D1]],".",Tabela813[[#This Row],[D2]],".",Tabela813[[#This Row],[D3]],".",Tabela813[[#This Row],[T]],".",Tabela813[[#This Row],[D4]]),"")</f>
        <v>7.2.1.6.03.2.2.00</v>
      </c>
      <c r="L2100" s="27" t="s">
        <v>2576</v>
      </c>
      <c r="M2100" s="21" t="str">
        <f t="shared" si="32"/>
        <v>A</v>
      </c>
      <c r="N2100" s="21">
        <f>IF(VALUE(Tabela813[[#This Row],[RED]]) &gt; 0,1,0) + IF(VALUE(J2100)&gt;0,8,IF(VALUE(I2100)&gt;0,7,IF(VALUE(H2100)&gt;0,6,IF(VALUE(G2100)&gt;0,5,IF(VALUE(F2100)&gt;0,4,IF(VALUE(E2100)&gt;0,3,IF(VALUE(D2100)&gt;0,2,1)))))))</f>
        <v>7</v>
      </c>
      <c r="O2100" s="26" t="s">
        <v>51</v>
      </c>
      <c r="P2100" s="1" t="s">
        <v>167</v>
      </c>
      <c r="Q2100" s="1"/>
      <c r="R2100" s="21"/>
      <c r="S2100" s="7" t="str">
        <f>Tabela813[[#This Row],[NR]]&amp;" - "&amp;Tabela813[[#This Row],[Especificação]]</f>
        <v>7.2.1.6.03.2.2.00 - Contribuição para Fundos de Assistência Médica - Servidores Civis - Parcelamentos - Multas e Juros de Mora - Intra OFSS</v>
      </c>
      <c r="T2100" s="7" t="str">
        <f>Tabela813[[#This Row],[NR]]&amp;" - "&amp;Tabela813[[#This Row],[Especificação]]</f>
        <v>7.2.1.6.03.2.2.00 - Contribuição para Fundos de Assistência Médica - Servidores Civis - Parcelamentos - Multas e Juros de Mora - Intra OFSS</v>
      </c>
      <c r="U2100" s="7" t="str">
        <f>Tabela813[[#This Row],[NR]]&amp; " - "&amp;Tabela813[[#This Row],[Especificação]]</f>
        <v>7.2.1.6.03.2.2.00 - Contribuição para Fundos de Assistência Médica - Servidores Civis - Parcelamentos - Multas e Juros de Mora - Intra OFSS</v>
      </c>
    </row>
    <row r="2101" spans="1:21" ht="45" x14ac:dyDescent="0.25">
      <c r="A2101" s="84"/>
      <c r="B2101" s="73"/>
      <c r="C2101" s="26" t="s">
        <v>1565</v>
      </c>
      <c r="D2101" s="26" t="s">
        <v>1567</v>
      </c>
      <c r="E2101" s="26" t="s">
        <v>1558</v>
      </c>
      <c r="F2101" s="26" t="s">
        <v>1563</v>
      </c>
      <c r="G2101" s="26" t="s">
        <v>1571</v>
      </c>
      <c r="H2101" s="26" t="s">
        <v>1567</v>
      </c>
      <c r="I2101" s="26" t="s">
        <v>1569</v>
      </c>
      <c r="J2101" s="26" t="s">
        <v>1564</v>
      </c>
      <c r="K2101" s="21" t="str">
        <f>IF(Tabela813[[#This Row],[C]]&lt;&gt;"",IF(Tabela813[[#This Row],[RED]]&lt;&gt;"",(Tabela813[[#This Row],[RED]] &amp; "."),"") &amp; CONCATENATE(Tabela813[[#This Row],[C]],".",Tabela813[[#This Row],[O]],".",Tabela813[[#This Row],[E]],".",Tabela813[[#This Row],[D1]],".",Tabela813[[#This Row],[D2]],".",Tabela813[[#This Row],[D3]],".",Tabela813[[#This Row],[T]],".",Tabela813[[#This Row],[D4]]),"")</f>
        <v>7.2.1.6.03.2.5.00</v>
      </c>
      <c r="L2101" s="27" t="s">
        <v>2577</v>
      </c>
      <c r="M2101" s="21" t="str">
        <f t="shared" si="32"/>
        <v>A</v>
      </c>
      <c r="N2101" s="21">
        <f>IF(VALUE(Tabela813[[#This Row],[RED]]) &gt; 0,1,0) + IF(VALUE(J2101)&gt;0,8,IF(VALUE(I2101)&gt;0,7,IF(VALUE(H2101)&gt;0,6,IF(VALUE(G2101)&gt;0,5,IF(VALUE(F2101)&gt;0,4,IF(VALUE(E2101)&gt;0,3,IF(VALUE(D2101)&gt;0,2,1)))))))</f>
        <v>7</v>
      </c>
      <c r="O2101" s="26" t="s">
        <v>51</v>
      </c>
      <c r="P2101" s="1" t="s">
        <v>167</v>
      </c>
      <c r="Q2101" s="1"/>
      <c r="R2101" s="21"/>
      <c r="S2101" s="7" t="str">
        <f>Tabela813[[#This Row],[NR]]&amp;" - "&amp;Tabela813[[#This Row],[Especificação]]</f>
        <v>7.2.1.6.03.2.5.00 - Contribuição para Fundos de Assistência Médica - Servidores Civis - Parcelamentos - Multas - Intra OFSS</v>
      </c>
      <c r="T2101" s="7" t="str">
        <f>Tabela813[[#This Row],[NR]]&amp;" - "&amp;Tabela813[[#This Row],[Especificação]]</f>
        <v>7.2.1.6.03.2.5.00 - Contribuição para Fundos de Assistência Médica - Servidores Civis - Parcelamentos - Multas - Intra OFSS</v>
      </c>
      <c r="U2101" s="7" t="str">
        <f>Tabela813[[#This Row],[NR]]&amp; " - "&amp;Tabela813[[#This Row],[Especificação]]</f>
        <v>7.2.1.6.03.2.5.00 - Contribuição para Fundos de Assistência Médica - Servidores Civis - Parcelamentos - Multas - Intra OFSS</v>
      </c>
    </row>
    <row r="2102" spans="1:21" ht="45" x14ac:dyDescent="0.25">
      <c r="A2102" s="84"/>
      <c r="B2102" s="73"/>
      <c r="C2102" s="26" t="s">
        <v>1565</v>
      </c>
      <c r="D2102" s="26" t="s">
        <v>1567</v>
      </c>
      <c r="E2102" s="26" t="s">
        <v>1558</v>
      </c>
      <c r="F2102" s="26" t="s">
        <v>1563</v>
      </c>
      <c r="G2102" s="26" t="s">
        <v>1571</v>
      </c>
      <c r="H2102" s="26" t="s">
        <v>1567</v>
      </c>
      <c r="I2102" s="26" t="s">
        <v>1563</v>
      </c>
      <c r="J2102" s="26" t="s">
        <v>1564</v>
      </c>
      <c r="K2102" s="21" t="str">
        <f>IF(Tabela813[[#This Row],[C]]&lt;&gt;"",IF(Tabela813[[#This Row],[RED]]&lt;&gt;"",(Tabela813[[#This Row],[RED]] &amp; "."),"") &amp; CONCATENATE(Tabela813[[#This Row],[C]],".",Tabela813[[#This Row],[O]],".",Tabela813[[#This Row],[E]],".",Tabela813[[#This Row],[D1]],".",Tabela813[[#This Row],[D2]],".",Tabela813[[#This Row],[D3]],".",Tabela813[[#This Row],[T]],".",Tabela813[[#This Row],[D4]]),"")</f>
        <v>7.2.1.6.03.2.6.00</v>
      </c>
      <c r="L2102" s="27" t="s">
        <v>2578</v>
      </c>
      <c r="M2102" s="21" t="str">
        <f t="shared" si="32"/>
        <v>A</v>
      </c>
      <c r="N2102" s="21">
        <f>IF(VALUE(Tabela813[[#This Row],[RED]]) &gt; 0,1,0) + IF(VALUE(J2102)&gt;0,8,IF(VALUE(I2102)&gt;0,7,IF(VALUE(H2102)&gt;0,6,IF(VALUE(G2102)&gt;0,5,IF(VALUE(F2102)&gt;0,4,IF(VALUE(E2102)&gt;0,3,IF(VALUE(D2102)&gt;0,2,1)))))))</f>
        <v>7</v>
      </c>
      <c r="O2102" s="26" t="s">
        <v>51</v>
      </c>
      <c r="P2102" s="1" t="s">
        <v>167</v>
      </c>
      <c r="Q2102" s="1"/>
      <c r="R2102" s="21"/>
      <c r="S2102" s="7" t="str">
        <f>Tabela813[[#This Row],[NR]]&amp;" - "&amp;Tabela813[[#This Row],[Especificação]]</f>
        <v>7.2.1.6.03.2.6.00 - Contribuição para Fundos de Assistência Médica - Servidores Civis - Parcelamentos - Juros de Mora - Intra OFSS</v>
      </c>
      <c r="T2102" s="7" t="str">
        <f>Tabela813[[#This Row],[NR]]&amp;" - "&amp;Tabela813[[#This Row],[Especificação]]</f>
        <v>7.2.1.6.03.2.6.00 - Contribuição para Fundos de Assistência Médica - Servidores Civis - Parcelamentos - Juros de Mora - Intra OFSS</v>
      </c>
      <c r="U2102" s="7" t="str">
        <f>Tabela813[[#This Row],[NR]]&amp; " - "&amp;Tabela813[[#This Row],[Especificação]]</f>
        <v>7.2.1.6.03.2.6.00 - Contribuição para Fundos de Assistência Médica - Servidores Civis - Parcelamentos - Juros de Mora - Intra OFSS</v>
      </c>
    </row>
    <row r="2103" spans="1:21" ht="45" x14ac:dyDescent="0.25">
      <c r="A2103" s="84"/>
      <c r="B2103" s="73"/>
      <c r="C2103" s="26" t="s">
        <v>1565</v>
      </c>
      <c r="D2103" s="26" t="s">
        <v>1567</v>
      </c>
      <c r="E2103" s="26" t="s">
        <v>1558</v>
      </c>
      <c r="F2103" s="26" t="s">
        <v>1563</v>
      </c>
      <c r="G2103" s="26" t="s">
        <v>1574</v>
      </c>
      <c r="H2103" s="26" t="s">
        <v>1561</v>
      </c>
      <c r="I2103" s="26" t="s">
        <v>1561</v>
      </c>
      <c r="J2103" s="26" t="s">
        <v>1564</v>
      </c>
      <c r="K2103" s="21" t="str">
        <f>IF(Tabela813[[#This Row],[C]]&lt;&gt;"",IF(Tabela813[[#This Row],[RED]]&lt;&gt;"",(Tabela813[[#This Row],[RED]] &amp; "."),"") &amp; CONCATENATE(Tabela813[[#This Row],[C]],".",Tabela813[[#This Row],[O]],".",Tabela813[[#This Row],[E]],".",Tabela813[[#This Row],[D1]],".",Tabela813[[#This Row],[D2]],".",Tabela813[[#This Row],[D3]],".",Tabela813[[#This Row],[T]],".",Tabela813[[#This Row],[D4]]),"")</f>
        <v>7.2.1.6.99.0.0.00</v>
      </c>
      <c r="L2103" s="27" t="s">
        <v>2579</v>
      </c>
      <c r="M2103" s="21" t="str">
        <f t="shared" si="32"/>
        <v>S</v>
      </c>
      <c r="N2103" s="21">
        <f>IF(VALUE(Tabela813[[#This Row],[RED]]) &gt; 0,1,0) + IF(VALUE(J2103)&gt;0,8,IF(VALUE(I2103)&gt;0,7,IF(VALUE(H2103)&gt;0,6,IF(VALUE(G2103)&gt;0,5,IF(VALUE(F2103)&gt;0,4,IF(VALUE(E2103)&gt;0,3,IF(VALUE(D2103)&gt;0,2,1)))))))</f>
        <v>5</v>
      </c>
      <c r="O2103" s="26" t="s">
        <v>51</v>
      </c>
      <c r="P2103" s="1" t="s">
        <v>172</v>
      </c>
      <c r="Q2103" s="1"/>
      <c r="R2103" s="21"/>
      <c r="S2103" s="7" t="str">
        <f>Tabela813[[#This Row],[NR]]&amp;" - "&amp;Tabela813[[#This Row],[Especificação]]</f>
        <v>7.2.1.6.99.0.0.00 - Contribuição para Fundos de Assistência Médica - Outros Beneficiários - Intra OFSS</v>
      </c>
      <c r="T2103" s="7" t="str">
        <f>Tabela813[[#This Row],[NR]]&amp;" - "&amp;Tabela813[[#This Row],[Especificação]]</f>
        <v>7.2.1.6.99.0.0.00 - Contribuição para Fundos de Assistência Médica - Outros Beneficiários - Intra OFSS</v>
      </c>
      <c r="U2103" s="7" t="str">
        <f>Tabela813[[#This Row],[NR]]&amp; " - "&amp;Tabela813[[#This Row],[Especificação]]</f>
        <v>7.2.1.6.99.0.0.00 - Contribuição para Fundos de Assistência Médica - Outros Beneficiários - Intra OFSS</v>
      </c>
    </row>
    <row r="2104" spans="1:21" ht="45" x14ac:dyDescent="0.25">
      <c r="A2104" s="84"/>
      <c r="B2104" s="73"/>
      <c r="C2104" s="26" t="s">
        <v>1565</v>
      </c>
      <c r="D2104" s="26" t="s">
        <v>1567</v>
      </c>
      <c r="E2104" s="26" t="s">
        <v>1558</v>
      </c>
      <c r="F2104" s="26" t="s">
        <v>1563</v>
      </c>
      <c r="G2104" s="26" t="s">
        <v>1574</v>
      </c>
      <c r="H2104" s="26" t="s">
        <v>1558</v>
      </c>
      <c r="I2104" s="26" t="s">
        <v>1561</v>
      </c>
      <c r="J2104" s="26" t="s">
        <v>1564</v>
      </c>
      <c r="K2104" s="21" t="str">
        <f>IF(Tabela813[[#This Row],[C]]&lt;&gt;"",IF(Tabela813[[#This Row],[RED]]&lt;&gt;"",(Tabela813[[#This Row],[RED]] &amp; "."),"") &amp; CONCATENATE(Tabela813[[#This Row],[C]],".",Tabela813[[#This Row],[O]],".",Tabela813[[#This Row],[E]],".",Tabela813[[#This Row],[D1]],".",Tabela813[[#This Row],[D2]],".",Tabela813[[#This Row],[D3]],".",Tabela813[[#This Row],[T]],".",Tabela813[[#This Row],[D4]]),"")</f>
        <v>7.2.1.6.99.1.0.00</v>
      </c>
      <c r="L2104" s="27" t="s">
        <v>2579</v>
      </c>
      <c r="M2104" s="21" t="str">
        <f t="shared" si="32"/>
        <v>S</v>
      </c>
      <c r="N2104" s="21">
        <f>IF(VALUE(Tabela813[[#This Row],[RED]]) &gt; 0,1,0) + IF(VALUE(J2104)&gt;0,8,IF(VALUE(I2104)&gt;0,7,IF(VALUE(H2104)&gt;0,6,IF(VALUE(G2104)&gt;0,5,IF(VALUE(F2104)&gt;0,4,IF(VALUE(E2104)&gt;0,3,IF(VALUE(D2104)&gt;0,2,1)))))))</f>
        <v>6</v>
      </c>
      <c r="O2104" s="26" t="s">
        <v>51</v>
      </c>
      <c r="P2104" s="1" t="s">
        <v>169</v>
      </c>
      <c r="Q2104" s="1"/>
      <c r="R2104" s="21"/>
      <c r="S2104" s="7" t="str">
        <f>Tabela813[[#This Row],[NR]]&amp;" - "&amp;Tabela813[[#This Row],[Especificação]]</f>
        <v>7.2.1.6.99.1.0.00 - Contribuição para Fundos de Assistência Médica - Outros Beneficiários - Intra OFSS</v>
      </c>
      <c r="T2104" s="7" t="str">
        <f>Tabela813[[#This Row],[NR]]&amp;" - "&amp;Tabela813[[#This Row],[Especificação]]</f>
        <v>7.2.1.6.99.1.0.00 - Contribuição para Fundos de Assistência Médica - Outros Beneficiários - Intra OFSS</v>
      </c>
      <c r="U2104" s="7" t="str">
        <f>Tabela813[[#This Row],[NR]]&amp; " - "&amp;Tabela813[[#This Row],[Especificação]]</f>
        <v>7.2.1.6.99.1.0.00 - Contribuição para Fundos de Assistência Médica - Outros Beneficiários - Intra OFSS</v>
      </c>
    </row>
    <row r="2105" spans="1:21" ht="45" x14ac:dyDescent="0.25">
      <c r="A2105" s="84"/>
      <c r="B2105" s="73"/>
      <c r="C2105" s="26" t="s">
        <v>1565</v>
      </c>
      <c r="D2105" s="26" t="s">
        <v>1567</v>
      </c>
      <c r="E2105" s="26" t="s">
        <v>1558</v>
      </c>
      <c r="F2105" s="26" t="s">
        <v>1563</v>
      </c>
      <c r="G2105" s="26" t="s">
        <v>1574</v>
      </c>
      <c r="H2105" s="26" t="s">
        <v>1558</v>
      </c>
      <c r="I2105" s="26" t="s">
        <v>1558</v>
      </c>
      <c r="J2105" s="26" t="s">
        <v>1564</v>
      </c>
      <c r="K2105" s="21" t="str">
        <f>IF(Tabela813[[#This Row],[C]]&lt;&gt;"",IF(Tabela813[[#This Row],[RED]]&lt;&gt;"",(Tabela813[[#This Row],[RED]] &amp; "."),"") &amp; CONCATENATE(Tabela813[[#This Row],[C]],".",Tabela813[[#This Row],[O]],".",Tabela813[[#This Row],[E]],".",Tabela813[[#This Row],[D1]],".",Tabela813[[#This Row],[D2]],".",Tabela813[[#This Row],[D3]],".",Tabela813[[#This Row],[T]],".",Tabela813[[#This Row],[D4]]),"")</f>
        <v>7.2.1.6.99.1.1.00</v>
      </c>
      <c r="L2105" s="27" t="s">
        <v>2580</v>
      </c>
      <c r="M2105" s="21" t="str">
        <f t="shared" si="32"/>
        <v>A</v>
      </c>
      <c r="N2105" s="21">
        <f>IF(VALUE(Tabela813[[#This Row],[RED]]) &gt; 0,1,0) + IF(VALUE(J2105)&gt;0,8,IF(VALUE(I2105)&gt;0,7,IF(VALUE(H2105)&gt;0,6,IF(VALUE(G2105)&gt;0,5,IF(VALUE(F2105)&gt;0,4,IF(VALUE(E2105)&gt;0,3,IF(VALUE(D2105)&gt;0,2,1)))))))</f>
        <v>7</v>
      </c>
      <c r="O2105" s="26" t="s">
        <v>51</v>
      </c>
      <c r="P2105" s="1" t="s">
        <v>169</v>
      </c>
      <c r="Q2105" s="1"/>
      <c r="R2105" s="21"/>
      <c r="S2105" s="7" t="str">
        <f>Tabela813[[#This Row],[NR]]&amp;" - "&amp;Tabela813[[#This Row],[Especificação]]</f>
        <v>7.2.1.6.99.1.1.00 - Contribuição para Fundos de Assistência Médica - Outros Beneficiários - Principal - Intra OFSS</v>
      </c>
      <c r="T2105" s="7" t="str">
        <f>Tabela813[[#This Row],[NR]]&amp;" - "&amp;Tabela813[[#This Row],[Especificação]]</f>
        <v>7.2.1.6.99.1.1.00 - Contribuição para Fundos de Assistência Médica - Outros Beneficiários - Principal - Intra OFSS</v>
      </c>
      <c r="U2105" s="7" t="str">
        <f>Tabela813[[#This Row],[NR]]&amp; " - "&amp;Tabela813[[#This Row],[Especificação]]</f>
        <v>7.2.1.6.99.1.1.00 - Contribuição para Fundos de Assistência Médica - Outros Beneficiários - Principal - Intra OFSS</v>
      </c>
    </row>
    <row r="2106" spans="1:21" ht="45" x14ac:dyDescent="0.25">
      <c r="A2106" s="84"/>
      <c r="B2106" s="73"/>
      <c r="C2106" s="26" t="s">
        <v>1565</v>
      </c>
      <c r="D2106" s="26" t="s">
        <v>1567</v>
      </c>
      <c r="E2106" s="26" t="s">
        <v>1558</v>
      </c>
      <c r="F2106" s="26" t="s">
        <v>1563</v>
      </c>
      <c r="G2106" s="26" t="s">
        <v>1574</v>
      </c>
      <c r="H2106" s="26" t="s">
        <v>1558</v>
      </c>
      <c r="I2106" s="26" t="s">
        <v>1567</v>
      </c>
      <c r="J2106" s="26" t="s">
        <v>1564</v>
      </c>
      <c r="K2106" s="21" t="str">
        <f>IF(Tabela813[[#This Row],[C]]&lt;&gt;"",IF(Tabela813[[#This Row],[RED]]&lt;&gt;"",(Tabela813[[#This Row],[RED]] &amp; "."),"") &amp; CONCATENATE(Tabela813[[#This Row],[C]],".",Tabela813[[#This Row],[O]],".",Tabela813[[#This Row],[E]],".",Tabela813[[#This Row],[D1]],".",Tabela813[[#This Row],[D2]],".",Tabela813[[#This Row],[D3]],".",Tabela813[[#This Row],[T]],".",Tabela813[[#This Row],[D4]]),"")</f>
        <v>7.2.1.6.99.1.2.00</v>
      </c>
      <c r="L2106" s="27" t="s">
        <v>2581</v>
      </c>
      <c r="M2106" s="21" t="str">
        <f t="shared" si="32"/>
        <v>A</v>
      </c>
      <c r="N2106" s="21">
        <f>IF(VALUE(Tabela813[[#This Row],[RED]]) &gt; 0,1,0) + IF(VALUE(J2106)&gt;0,8,IF(VALUE(I2106)&gt;0,7,IF(VALUE(H2106)&gt;0,6,IF(VALUE(G2106)&gt;0,5,IF(VALUE(F2106)&gt;0,4,IF(VALUE(E2106)&gt;0,3,IF(VALUE(D2106)&gt;0,2,1)))))))</f>
        <v>7</v>
      </c>
      <c r="O2106" s="26" t="s">
        <v>51</v>
      </c>
      <c r="P2106" s="1" t="s">
        <v>169</v>
      </c>
      <c r="Q2106" s="1"/>
      <c r="R2106" s="21"/>
      <c r="S2106" s="7" t="str">
        <f>Tabela813[[#This Row],[NR]]&amp;" - "&amp;Tabela813[[#This Row],[Especificação]]</f>
        <v>7.2.1.6.99.1.2.00 - Contribuição para Fundos de Assistência Médica - Outros Beneficiários - Multas e Juros de Mora - Intra OFSS</v>
      </c>
      <c r="T2106" s="7" t="str">
        <f>Tabela813[[#This Row],[NR]]&amp;" - "&amp;Tabela813[[#This Row],[Especificação]]</f>
        <v>7.2.1.6.99.1.2.00 - Contribuição para Fundos de Assistência Médica - Outros Beneficiários - Multas e Juros de Mora - Intra OFSS</v>
      </c>
      <c r="U2106" s="7" t="str">
        <f>Tabela813[[#This Row],[NR]]&amp; " - "&amp;Tabela813[[#This Row],[Especificação]]</f>
        <v>7.2.1.6.99.1.2.00 - Contribuição para Fundos de Assistência Médica - Outros Beneficiários - Multas e Juros de Mora - Intra OFSS</v>
      </c>
    </row>
    <row r="2107" spans="1:21" ht="45" x14ac:dyDescent="0.25">
      <c r="A2107" s="84"/>
      <c r="B2107" s="73"/>
      <c r="C2107" s="26" t="s">
        <v>1565</v>
      </c>
      <c r="D2107" s="26" t="s">
        <v>1567</v>
      </c>
      <c r="E2107" s="26" t="s">
        <v>1558</v>
      </c>
      <c r="F2107" s="26" t="s">
        <v>1563</v>
      </c>
      <c r="G2107" s="26" t="s">
        <v>1574</v>
      </c>
      <c r="H2107" s="26" t="s">
        <v>1558</v>
      </c>
      <c r="I2107" s="26" t="s">
        <v>1569</v>
      </c>
      <c r="J2107" s="26" t="s">
        <v>1564</v>
      </c>
      <c r="K2107" s="21" t="str">
        <f>IF(Tabela813[[#This Row],[C]]&lt;&gt;"",IF(Tabela813[[#This Row],[RED]]&lt;&gt;"",(Tabela813[[#This Row],[RED]] &amp; "."),"") &amp; CONCATENATE(Tabela813[[#This Row],[C]],".",Tabela813[[#This Row],[O]],".",Tabela813[[#This Row],[E]],".",Tabela813[[#This Row],[D1]],".",Tabela813[[#This Row],[D2]],".",Tabela813[[#This Row],[D3]],".",Tabela813[[#This Row],[T]],".",Tabela813[[#This Row],[D4]]),"")</f>
        <v>7.2.1.6.99.1.5.00</v>
      </c>
      <c r="L2107" s="27" t="s">
        <v>2582</v>
      </c>
      <c r="M2107" s="21" t="str">
        <f t="shared" si="32"/>
        <v>A</v>
      </c>
      <c r="N2107" s="21">
        <f>IF(VALUE(Tabela813[[#This Row],[RED]]) &gt; 0,1,0) + IF(VALUE(J2107)&gt;0,8,IF(VALUE(I2107)&gt;0,7,IF(VALUE(H2107)&gt;0,6,IF(VALUE(G2107)&gt;0,5,IF(VALUE(F2107)&gt;0,4,IF(VALUE(E2107)&gt;0,3,IF(VALUE(D2107)&gt;0,2,1)))))))</f>
        <v>7</v>
      </c>
      <c r="O2107" s="26" t="s">
        <v>51</v>
      </c>
      <c r="P2107" s="1" t="s">
        <v>169</v>
      </c>
      <c r="Q2107" s="1"/>
      <c r="R2107" s="21"/>
      <c r="S2107" s="7" t="str">
        <f>Tabela813[[#This Row],[NR]]&amp;" - "&amp;Tabela813[[#This Row],[Especificação]]</f>
        <v>7.2.1.6.99.1.5.00 - Contribuição para Fundos de Assistência Médica - Outros Beneficiários - Multas - Intra OFSS</v>
      </c>
      <c r="T2107" s="7" t="str">
        <f>Tabela813[[#This Row],[NR]]&amp;" - "&amp;Tabela813[[#This Row],[Especificação]]</f>
        <v>7.2.1.6.99.1.5.00 - Contribuição para Fundos de Assistência Médica - Outros Beneficiários - Multas - Intra OFSS</v>
      </c>
      <c r="U2107" s="7" t="str">
        <f>Tabela813[[#This Row],[NR]]&amp; " - "&amp;Tabela813[[#This Row],[Especificação]]</f>
        <v>7.2.1.6.99.1.5.00 - Contribuição para Fundos de Assistência Médica - Outros Beneficiários - Multas - Intra OFSS</v>
      </c>
    </row>
    <row r="2108" spans="1:21" ht="45" x14ac:dyDescent="0.25">
      <c r="A2108" s="84"/>
      <c r="B2108" s="73"/>
      <c r="C2108" s="26" t="s">
        <v>1565</v>
      </c>
      <c r="D2108" s="26" t="s">
        <v>1567</v>
      </c>
      <c r="E2108" s="26" t="s">
        <v>1558</v>
      </c>
      <c r="F2108" s="26" t="s">
        <v>1563</v>
      </c>
      <c r="G2108" s="26" t="s">
        <v>1574</v>
      </c>
      <c r="H2108" s="26" t="s">
        <v>1558</v>
      </c>
      <c r="I2108" s="26" t="s">
        <v>1563</v>
      </c>
      <c r="J2108" s="26" t="s">
        <v>1564</v>
      </c>
      <c r="K2108" s="21" t="str">
        <f>IF(Tabela813[[#This Row],[C]]&lt;&gt;"",IF(Tabela813[[#This Row],[RED]]&lt;&gt;"",(Tabela813[[#This Row],[RED]] &amp; "."),"") &amp; CONCATENATE(Tabela813[[#This Row],[C]],".",Tabela813[[#This Row],[O]],".",Tabela813[[#This Row],[E]],".",Tabela813[[#This Row],[D1]],".",Tabela813[[#This Row],[D2]],".",Tabela813[[#This Row],[D3]],".",Tabela813[[#This Row],[T]],".",Tabela813[[#This Row],[D4]]),"")</f>
        <v>7.2.1.6.99.1.6.00</v>
      </c>
      <c r="L2108" s="27" t="s">
        <v>2583</v>
      </c>
      <c r="M2108" s="21" t="str">
        <f t="shared" si="32"/>
        <v>A</v>
      </c>
      <c r="N2108" s="21">
        <f>IF(VALUE(Tabela813[[#This Row],[RED]]) &gt; 0,1,0) + IF(VALUE(J2108)&gt;0,8,IF(VALUE(I2108)&gt;0,7,IF(VALUE(H2108)&gt;0,6,IF(VALUE(G2108)&gt;0,5,IF(VALUE(F2108)&gt;0,4,IF(VALUE(E2108)&gt;0,3,IF(VALUE(D2108)&gt;0,2,1)))))))</f>
        <v>7</v>
      </c>
      <c r="O2108" s="26" t="s">
        <v>51</v>
      </c>
      <c r="P2108" s="1" t="s">
        <v>169</v>
      </c>
      <c r="Q2108" s="1"/>
      <c r="R2108" s="21"/>
      <c r="S2108" s="7" t="str">
        <f>Tabela813[[#This Row],[NR]]&amp;" - "&amp;Tabela813[[#This Row],[Especificação]]</f>
        <v>7.2.1.6.99.1.6.00 - Contribuição para Fundos de Assistência Médica - Outros Beneficiários - Juros de Mora - Intra OFSS</v>
      </c>
      <c r="T2108" s="7" t="str">
        <f>Tabela813[[#This Row],[NR]]&amp;" - "&amp;Tabela813[[#This Row],[Especificação]]</f>
        <v>7.2.1.6.99.1.6.00 - Contribuição para Fundos de Assistência Médica - Outros Beneficiários - Juros de Mora - Intra OFSS</v>
      </c>
      <c r="U2108" s="7" t="str">
        <f>Tabela813[[#This Row],[NR]]&amp; " - "&amp;Tabela813[[#This Row],[Especificação]]</f>
        <v>7.2.1.6.99.1.6.00 - Contribuição para Fundos de Assistência Médica - Outros Beneficiários - Juros de Mora - Intra OFSS</v>
      </c>
    </row>
    <row r="2109" spans="1:21" ht="45" x14ac:dyDescent="0.25">
      <c r="A2109" s="84"/>
      <c r="B2109" s="73"/>
      <c r="C2109" s="26" t="s">
        <v>1565</v>
      </c>
      <c r="D2109" s="26" t="s">
        <v>1567</v>
      </c>
      <c r="E2109" s="26" t="s">
        <v>1558</v>
      </c>
      <c r="F2109" s="26" t="s">
        <v>1563</v>
      </c>
      <c r="G2109" s="26" t="s">
        <v>1574</v>
      </c>
      <c r="H2109" s="26" t="s">
        <v>1567</v>
      </c>
      <c r="I2109" s="26" t="s">
        <v>1561</v>
      </c>
      <c r="J2109" s="26" t="s">
        <v>1564</v>
      </c>
      <c r="K2109" s="21" t="str">
        <f>IF(Tabela813[[#This Row],[C]]&lt;&gt;"",IF(Tabela813[[#This Row],[RED]]&lt;&gt;"",(Tabela813[[#This Row],[RED]] &amp; "."),"") &amp; CONCATENATE(Tabela813[[#This Row],[C]],".",Tabela813[[#This Row],[O]],".",Tabela813[[#This Row],[E]],".",Tabela813[[#This Row],[D1]],".",Tabela813[[#This Row],[D2]],".",Tabela813[[#This Row],[D3]],".",Tabela813[[#This Row],[T]],".",Tabela813[[#This Row],[D4]]),"")</f>
        <v>7.2.1.6.99.2.0.00</v>
      </c>
      <c r="L2109" s="27" t="s">
        <v>2584</v>
      </c>
      <c r="M2109" s="21" t="str">
        <f t="shared" si="32"/>
        <v>S</v>
      </c>
      <c r="N2109" s="21">
        <f>IF(VALUE(Tabela813[[#This Row],[RED]]) &gt; 0,1,0) + IF(VALUE(J2109)&gt;0,8,IF(VALUE(I2109)&gt;0,7,IF(VALUE(H2109)&gt;0,6,IF(VALUE(G2109)&gt;0,5,IF(VALUE(F2109)&gt;0,4,IF(VALUE(E2109)&gt;0,3,IF(VALUE(D2109)&gt;0,2,1)))))))</f>
        <v>6</v>
      </c>
      <c r="O2109" s="26" t="s">
        <v>51</v>
      </c>
      <c r="P2109" s="1" t="s">
        <v>171</v>
      </c>
      <c r="Q2109" s="1"/>
      <c r="R2109" s="21"/>
      <c r="S2109" s="7" t="str">
        <f>Tabela813[[#This Row],[NR]]&amp;" - "&amp;Tabela813[[#This Row],[Especificação]]</f>
        <v>7.2.1.6.99.2.0.00 - Contribuição para Fundos de Assistência Médica - Outros Beneficiários - Parcelamentos - Intra OFSS</v>
      </c>
      <c r="T2109" s="7" t="str">
        <f>Tabela813[[#This Row],[NR]]&amp;" - "&amp;Tabela813[[#This Row],[Especificação]]</f>
        <v>7.2.1.6.99.2.0.00 - Contribuição para Fundos de Assistência Médica - Outros Beneficiários - Parcelamentos - Intra OFSS</v>
      </c>
      <c r="U2109" s="7" t="str">
        <f>Tabela813[[#This Row],[NR]]&amp; " - "&amp;Tabela813[[#This Row],[Especificação]]</f>
        <v>7.2.1.6.99.2.0.00 - Contribuição para Fundos de Assistência Médica - Outros Beneficiários - Parcelamentos - Intra OFSS</v>
      </c>
    </row>
    <row r="2110" spans="1:21" ht="45" x14ac:dyDescent="0.25">
      <c r="A2110" s="84"/>
      <c r="B2110" s="73"/>
      <c r="C2110" s="26" t="s">
        <v>1565</v>
      </c>
      <c r="D2110" s="26" t="s">
        <v>1567</v>
      </c>
      <c r="E2110" s="26" t="s">
        <v>1558</v>
      </c>
      <c r="F2110" s="26" t="s">
        <v>1563</v>
      </c>
      <c r="G2110" s="26" t="s">
        <v>1574</v>
      </c>
      <c r="H2110" s="26" t="s">
        <v>1567</v>
      </c>
      <c r="I2110" s="26" t="s">
        <v>1558</v>
      </c>
      <c r="J2110" s="26" t="s">
        <v>1564</v>
      </c>
      <c r="K2110" s="21" t="str">
        <f>IF(Tabela813[[#This Row],[C]]&lt;&gt;"",IF(Tabela813[[#This Row],[RED]]&lt;&gt;"",(Tabela813[[#This Row],[RED]] &amp; "."),"") &amp; CONCATENATE(Tabela813[[#This Row],[C]],".",Tabela813[[#This Row],[O]],".",Tabela813[[#This Row],[E]],".",Tabela813[[#This Row],[D1]],".",Tabela813[[#This Row],[D2]],".",Tabela813[[#This Row],[D3]],".",Tabela813[[#This Row],[T]],".",Tabela813[[#This Row],[D4]]),"")</f>
        <v>7.2.1.6.99.2.1.00</v>
      </c>
      <c r="L2110" s="27" t="s">
        <v>2585</v>
      </c>
      <c r="M2110" s="21" t="str">
        <f t="shared" si="32"/>
        <v>A</v>
      </c>
      <c r="N2110" s="21">
        <f>IF(VALUE(Tabela813[[#This Row],[RED]]) &gt; 0,1,0) + IF(VALUE(J2110)&gt;0,8,IF(VALUE(I2110)&gt;0,7,IF(VALUE(H2110)&gt;0,6,IF(VALUE(G2110)&gt;0,5,IF(VALUE(F2110)&gt;0,4,IF(VALUE(E2110)&gt;0,3,IF(VALUE(D2110)&gt;0,2,1)))))))</f>
        <v>7</v>
      </c>
      <c r="O2110" s="26" t="s">
        <v>51</v>
      </c>
      <c r="P2110" s="1" t="s">
        <v>171</v>
      </c>
      <c r="Q2110" s="1"/>
      <c r="R2110" s="21"/>
      <c r="S2110" s="7" t="str">
        <f>Tabela813[[#This Row],[NR]]&amp;" - "&amp;Tabela813[[#This Row],[Especificação]]</f>
        <v>7.2.1.6.99.2.1.00 - Contribuição para Fundos de Assistência Médica - Outros Beneficiários - Parcelamentos - Principal - Intra OFSS</v>
      </c>
      <c r="T2110" s="7" t="str">
        <f>Tabela813[[#This Row],[NR]]&amp;" - "&amp;Tabela813[[#This Row],[Especificação]]</f>
        <v>7.2.1.6.99.2.1.00 - Contribuição para Fundos de Assistência Médica - Outros Beneficiários - Parcelamentos - Principal - Intra OFSS</v>
      </c>
      <c r="U2110" s="7" t="str">
        <f>Tabela813[[#This Row],[NR]]&amp; " - "&amp;Tabela813[[#This Row],[Especificação]]</f>
        <v>7.2.1.6.99.2.1.00 - Contribuição para Fundos de Assistência Médica - Outros Beneficiários - Parcelamentos - Principal - Intra OFSS</v>
      </c>
    </row>
    <row r="2111" spans="1:21" ht="45" x14ac:dyDescent="0.25">
      <c r="A2111" s="84"/>
      <c r="B2111" s="73"/>
      <c r="C2111" s="26" t="s">
        <v>1565</v>
      </c>
      <c r="D2111" s="26" t="s">
        <v>1567</v>
      </c>
      <c r="E2111" s="26" t="s">
        <v>1558</v>
      </c>
      <c r="F2111" s="26" t="s">
        <v>1563</v>
      </c>
      <c r="G2111" s="26" t="s">
        <v>1574</v>
      </c>
      <c r="H2111" s="26" t="s">
        <v>1567</v>
      </c>
      <c r="I2111" s="26" t="s">
        <v>1567</v>
      </c>
      <c r="J2111" s="26" t="s">
        <v>1564</v>
      </c>
      <c r="K2111" s="21" t="str">
        <f>IF(Tabela813[[#This Row],[C]]&lt;&gt;"",IF(Tabela813[[#This Row],[RED]]&lt;&gt;"",(Tabela813[[#This Row],[RED]] &amp; "."),"") &amp; CONCATENATE(Tabela813[[#This Row],[C]],".",Tabela813[[#This Row],[O]],".",Tabela813[[#This Row],[E]],".",Tabela813[[#This Row],[D1]],".",Tabela813[[#This Row],[D2]],".",Tabela813[[#This Row],[D3]],".",Tabela813[[#This Row],[T]],".",Tabela813[[#This Row],[D4]]),"")</f>
        <v>7.2.1.6.99.2.2.00</v>
      </c>
      <c r="L2111" s="27" t="s">
        <v>2586</v>
      </c>
      <c r="M2111" s="21" t="str">
        <f t="shared" si="32"/>
        <v>A</v>
      </c>
      <c r="N2111" s="21">
        <f>IF(VALUE(Tabela813[[#This Row],[RED]]) &gt; 0,1,0) + IF(VALUE(J2111)&gt;0,8,IF(VALUE(I2111)&gt;0,7,IF(VALUE(H2111)&gt;0,6,IF(VALUE(G2111)&gt;0,5,IF(VALUE(F2111)&gt;0,4,IF(VALUE(E2111)&gt;0,3,IF(VALUE(D2111)&gt;0,2,1)))))))</f>
        <v>7</v>
      </c>
      <c r="O2111" s="26" t="s">
        <v>51</v>
      </c>
      <c r="P2111" s="1" t="s">
        <v>171</v>
      </c>
      <c r="Q2111" s="1"/>
      <c r="R2111" s="21"/>
      <c r="S2111" s="7" t="str">
        <f>Tabela813[[#This Row],[NR]]&amp;" - "&amp;Tabela813[[#This Row],[Especificação]]</f>
        <v>7.2.1.6.99.2.2.00 - Contribuição para Fundos de Assistência Médica - Outros Beneficiários - Parcelamentos - Multas e Juros de Mora - Intra OFSS</v>
      </c>
      <c r="T2111" s="7" t="str">
        <f>Tabela813[[#This Row],[NR]]&amp;" - "&amp;Tabela813[[#This Row],[Especificação]]</f>
        <v>7.2.1.6.99.2.2.00 - Contribuição para Fundos de Assistência Médica - Outros Beneficiários - Parcelamentos - Multas e Juros de Mora - Intra OFSS</v>
      </c>
      <c r="U2111" s="7" t="str">
        <f>Tabela813[[#This Row],[NR]]&amp; " - "&amp;Tabela813[[#This Row],[Especificação]]</f>
        <v>7.2.1.6.99.2.2.00 - Contribuição para Fundos de Assistência Médica - Outros Beneficiários - Parcelamentos - Multas e Juros de Mora - Intra OFSS</v>
      </c>
    </row>
    <row r="2112" spans="1:21" ht="45" x14ac:dyDescent="0.25">
      <c r="A2112" s="84"/>
      <c r="B2112" s="73"/>
      <c r="C2112" s="26" t="s">
        <v>1565</v>
      </c>
      <c r="D2112" s="26" t="s">
        <v>1567</v>
      </c>
      <c r="E2112" s="26" t="s">
        <v>1558</v>
      </c>
      <c r="F2112" s="26" t="s">
        <v>1563</v>
      </c>
      <c r="G2112" s="26" t="s">
        <v>1574</v>
      </c>
      <c r="H2112" s="26" t="s">
        <v>1567</v>
      </c>
      <c r="I2112" s="26" t="s">
        <v>1569</v>
      </c>
      <c r="J2112" s="26" t="s">
        <v>1564</v>
      </c>
      <c r="K2112" s="21" t="str">
        <f>IF(Tabela813[[#This Row],[C]]&lt;&gt;"",IF(Tabela813[[#This Row],[RED]]&lt;&gt;"",(Tabela813[[#This Row],[RED]] &amp; "."),"") &amp; CONCATENATE(Tabela813[[#This Row],[C]],".",Tabela813[[#This Row],[O]],".",Tabela813[[#This Row],[E]],".",Tabela813[[#This Row],[D1]],".",Tabela813[[#This Row],[D2]],".",Tabela813[[#This Row],[D3]],".",Tabela813[[#This Row],[T]],".",Tabela813[[#This Row],[D4]]),"")</f>
        <v>7.2.1.6.99.2.5.00</v>
      </c>
      <c r="L2112" s="27" t="s">
        <v>2587</v>
      </c>
      <c r="M2112" s="21" t="str">
        <f t="shared" si="32"/>
        <v>A</v>
      </c>
      <c r="N2112" s="21">
        <f>IF(VALUE(Tabela813[[#This Row],[RED]]) &gt; 0,1,0) + IF(VALUE(J2112)&gt;0,8,IF(VALUE(I2112)&gt;0,7,IF(VALUE(H2112)&gt;0,6,IF(VALUE(G2112)&gt;0,5,IF(VALUE(F2112)&gt;0,4,IF(VALUE(E2112)&gt;0,3,IF(VALUE(D2112)&gt;0,2,1)))))))</f>
        <v>7</v>
      </c>
      <c r="O2112" s="26" t="s">
        <v>51</v>
      </c>
      <c r="P2112" s="1" t="s">
        <v>171</v>
      </c>
      <c r="Q2112" s="1"/>
      <c r="R2112" s="21"/>
      <c r="S2112" s="7" t="str">
        <f>Tabela813[[#This Row],[NR]]&amp;" - "&amp;Tabela813[[#This Row],[Especificação]]</f>
        <v>7.2.1.6.99.2.5.00 - Contribuição para Fundos de Assistência Médica - Outros Beneficiários - Parcelamentos - Multas - Intra OFSS</v>
      </c>
      <c r="T2112" s="7" t="str">
        <f>Tabela813[[#This Row],[NR]]&amp;" - "&amp;Tabela813[[#This Row],[Especificação]]</f>
        <v>7.2.1.6.99.2.5.00 - Contribuição para Fundos de Assistência Médica - Outros Beneficiários - Parcelamentos - Multas - Intra OFSS</v>
      </c>
      <c r="U2112" s="7" t="str">
        <f>Tabela813[[#This Row],[NR]]&amp; " - "&amp;Tabela813[[#This Row],[Especificação]]</f>
        <v>7.2.1.6.99.2.5.00 - Contribuição para Fundos de Assistência Médica - Outros Beneficiários - Parcelamentos - Multas - Intra OFSS</v>
      </c>
    </row>
    <row r="2113" spans="1:21" ht="45" x14ac:dyDescent="0.25">
      <c r="A2113" s="84"/>
      <c r="B2113" s="73"/>
      <c r="C2113" s="26" t="s">
        <v>1565</v>
      </c>
      <c r="D2113" s="26" t="s">
        <v>1567</v>
      </c>
      <c r="E2113" s="26" t="s">
        <v>1558</v>
      </c>
      <c r="F2113" s="26" t="s">
        <v>1563</v>
      </c>
      <c r="G2113" s="26" t="s">
        <v>1574</v>
      </c>
      <c r="H2113" s="26" t="s">
        <v>1567</v>
      </c>
      <c r="I2113" s="26" t="s">
        <v>1563</v>
      </c>
      <c r="J2113" s="26" t="s">
        <v>1564</v>
      </c>
      <c r="K2113" s="21" t="str">
        <f>IF(Tabela813[[#This Row],[C]]&lt;&gt;"",IF(Tabela813[[#This Row],[RED]]&lt;&gt;"",(Tabela813[[#This Row],[RED]] &amp; "."),"") &amp; CONCATENATE(Tabela813[[#This Row],[C]],".",Tabela813[[#This Row],[O]],".",Tabela813[[#This Row],[E]],".",Tabela813[[#This Row],[D1]],".",Tabela813[[#This Row],[D2]],".",Tabela813[[#This Row],[D3]],".",Tabela813[[#This Row],[T]],".",Tabela813[[#This Row],[D4]]),"")</f>
        <v>7.2.1.6.99.2.6.00</v>
      </c>
      <c r="L2113" s="27" t="s">
        <v>2588</v>
      </c>
      <c r="M2113" s="21" t="str">
        <f t="shared" si="32"/>
        <v>A</v>
      </c>
      <c r="N2113" s="21">
        <f>IF(VALUE(Tabela813[[#This Row],[RED]]) &gt; 0,1,0) + IF(VALUE(J2113)&gt;0,8,IF(VALUE(I2113)&gt;0,7,IF(VALUE(H2113)&gt;0,6,IF(VALUE(G2113)&gt;0,5,IF(VALUE(F2113)&gt;0,4,IF(VALUE(E2113)&gt;0,3,IF(VALUE(D2113)&gt;0,2,1)))))))</f>
        <v>7</v>
      </c>
      <c r="O2113" s="26" t="s">
        <v>51</v>
      </c>
      <c r="P2113" s="1" t="s">
        <v>171</v>
      </c>
      <c r="Q2113" s="1"/>
      <c r="R2113" s="21"/>
      <c r="S2113" s="7" t="str">
        <f>Tabela813[[#This Row],[NR]]&amp;" - "&amp;Tabela813[[#This Row],[Especificação]]</f>
        <v>7.2.1.6.99.2.6.00 - Contribuição para Fundos de Assistência Médica - Outros Beneficiários - Parcelamentos - Juros de Mora - Intra OFSS</v>
      </c>
      <c r="T2113" s="7" t="str">
        <f>Tabela813[[#This Row],[NR]]&amp;" - "&amp;Tabela813[[#This Row],[Especificação]]</f>
        <v>7.2.1.6.99.2.6.00 - Contribuição para Fundos de Assistência Médica - Outros Beneficiários - Parcelamentos - Juros de Mora - Intra OFSS</v>
      </c>
      <c r="U2113" s="7" t="str">
        <f>Tabela813[[#This Row],[NR]]&amp; " - "&amp;Tabela813[[#This Row],[Especificação]]</f>
        <v>7.2.1.6.99.2.6.00 - Contribuição para Fundos de Assistência Médica - Outros Beneficiários - Parcelamentos - Juros de Mora - Intra OFSS</v>
      </c>
    </row>
    <row r="2114" spans="1:21" ht="30" x14ac:dyDescent="0.25">
      <c r="A2114" s="84"/>
      <c r="B2114" s="73"/>
      <c r="C2114" s="26" t="s">
        <v>1565</v>
      </c>
      <c r="D2114" s="26" t="s">
        <v>1567</v>
      </c>
      <c r="E2114" s="26" t="s">
        <v>1558</v>
      </c>
      <c r="F2114" s="26" t="s">
        <v>1570</v>
      </c>
      <c r="G2114" s="26" t="s">
        <v>1564</v>
      </c>
      <c r="H2114" s="26" t="s">
        <v>1561</v>
      </c>
      <c r="I2114" s="26" t="s">
        <v>1561</v>
      </c>
      <c r="J2114" s="26" t="s">
        <v>1564</v>
      </c>
      <c r="K2114" s="21" t="str">
        <f>IF(Tabela813[[#This Row],[C]]&lt;&gt;"",IF(Tabela813[[#This Row],[RED]]&lt;&gt;"",(Tabela813[[#This Row],[RED]] &amp; "."),"") &amp; CONCATENATE(Tabela813[[#This Row],[C]],".",Tabela813[[#This Row],[O]],".",Tabela813[[#This Row],[E]],".",Tabela813[[#This Row],[D1]],".",Tabela813[[#This Row],[D2]],".",Tabela813[[#This Row],[D3]],".",Tabela813[[#This Row],[T]],".",Tabela813[[#This Row],[D4]]),"")</f>
        <v>7.2.1.9.00.0.0.00</v>
      </c>
      <c r="L2114" s="27" t="s">
        <v>2589</v>
      </c>
      <c r="M2114" s="21" t="str">
        <f t="shared" si="32"/>
        <v>S</v>
      </c>
      <c r="N2114" s="21">
        <f>IF(VALUE(Tabela813[[#This Row],[RED]]) &gt; 0,1,0) + IF(VALUE(J2114)&gt;0,8,IF(VALUE(I2114)&gt;0,7,IF(VALUE(H2114)&gt;0,6,IF(VALUE(G2114)&gt;0,5,IF(VALUE(F2114)&gt;0,4,IF(VALUE(E2114)&gt;0,3,IF(VALUE(D2114)&gt;0,2,1)))))))</f>
        <v>4</v>
      </c>
      <c r="O2114" s="26" t="s">
        <v>45</v>
      </c>
      <c r="P2114" s="1" t="s">
        <v>175</v>
      </c>
      <c r="Q2114" s="1"/>
      <c r="R2114" s="21"/>
      <c r="S2114" s="7" t="str">
        <f>Tabela813[[#This Row],[NR]]&amp;" - "&amp;Tabela813[[#This Row],[Especificação]]</f>
        <v>7.2.1.9.00.0.0.00 - Outras Contribuições Sociais - Intra OFSS</v>
      </c>
      <c r="T2114" s="7" t="str">
        <f>Tabela813[[#This Row],[NR]]&amp;" - "&amp;Tabela813[[#This Row],[Especificação]]</f>
        <v>7.2.1.9.00.0.0.00 - Outras Contribuições Sociais - Intra OFSS</v>
      </c>
      <c r="U2114" s="7" t="str">
        <f>Tabela813[[#This Row],[NR]]&amp; " - "&amp;Tabela813[[#This Row],[Especificação]]</f>
        <v>7.2.1.9.00.0.0.00 - Outras Contribuições Sociais - Intra OFSS</v>
      </c>
    </row>
    <row r="2115" spans="1:21" ht="30" x14ac:dyDescent="0.25">
      <c r="A2115" s="84"/>
      <c r="B2115" s="73"/>
      <c r="C2115" s="26" t="s">
        <v>1565</v>
      </c>
      <c r="D2115" s="26" t="s">
        <v>1567</v>
      </c>
      <c r="E2115" s="26" t="s">
        <v>1558</v>
      </c>
      <c r="F2115" s="26" t="s">
        <v>1570</v>
      </c>
      <c r="G2115" s="26" t="s">
        <v>1574</v>
      </c>
      <c r="H2115" s="26" t="s">
        <v>1561</v>
      </c>
      <c r="I2115" s="26" t="s">
        <v>1561</v>
      </c>
      <c r="J2115" s="26" t="s">
        <v>1564</v>
      </c>
      <c r="K2115" s="21" t="str">
        <f>IF(Tabela813[[#This Row],[C]]&lt;&gt;"",IF(Tabela813[[#This Row],[RED]]&lt;&gt;"",(Tabela813[[#This Row],[RED]] &amp; "."),"") &amp; CONCATENATE(Tabela813[[#This Row],[C]],".",Tabela813[[#This Row],[O]],".",Tabela813[[#This Row],[E]],".",Tabela813[[#This Row],[D1]],".",Tabela813[[#This Row],[D2]],".",Tabela813[[#This Row],[D3]],".",Tabela813[[#This Row],[T]],".",Tabela813[[#This Row],[D4]]),"")</f>
        <v>7.2.1.9.99.0.0.00</v>
      </c>
      <c r="L2115" s="27" t="s">
        <v>2590</v>
      </c>
      <c r="M2115" s="21" t="str">
        <f t="shared" si="32"/>
        <v>S</v>
      </c>
      <c r="N2115" s="21">
        <f>IF(VALUE(Tabela813[[#This Row],[RED]]) &gt; 0,1,0) + IF(VALUE(J2115)&gt;0,8,IF(VALUE(I2115)&gt;0,7,IF(VALUE(H2115)&gt;0,6,IF(VALUE(G2115)&gt;0,5,IF(VALUE(F2115)&gt;0,4,IF(VALUE(E2115)&gt;0,3,IF(VALUE(D2115)&gt;0,2,1)))))))</f>
        <v>5</v>
      </c>
      <c r="O2115" s="26" t="s">
        <v>51</v>
      </c>
      <c r="P2115" s="1" t="s">
        <v>177</v>
      </c>
      <c r="Q2115" s="1"/>
      <c r="R2115" s="21"/>
      <c r="S2115" s="7" t="str">
        <f>Tabela813[[#This Row],[NR]]&amp;" - "&amp;Tabela813[[#This Row],[Especificação]]</f>
        <v>7.2.1.9.99.0.0.00 - Demais Contribuições Sociais - Intra OFSS</v>
      </c>
      <c r="T2115" s="7" t="str">
        <f>Tabela813[[#This Row],[NR]]&amp;" - "&amp;Tabela813[[#This Row],[Especificação]]</f>
        <v>7.2.1.9.99.0.0.00 - Demais Contribuições Sociais - Intra OFSS</v>
      </c>
      <c r="U2115" s="7" t="str">
        <f>Tabela813[[#This Row],[NR]]&amp; " - "&amp;Tabela813[[#This Row],[Especificação]]</f>
        <v>7.2.1.9.99.0.0.00 - Demais Contribuições Sociais - Intra OFSS</v>
      </c>
    </row>
    <row r="2116" spans="1:21" ht="75" x14ac:dyDescent="0.25">
      <c r="A2116" s="84"/>
      <c r="B2116" s="73"/>
      <c r="C2116" s="26" t="s">
        <v>1565</v>
      </c>
      <c r="D2116" s="26" t="s">
        <v>1567</v>
      </c>
      <c r="E2116" s="26" t="s">
        <v>1558</v>
      </c>
      <c r="F2116" s="26" t="s">
        <v>1570</v>
      </c>
      <c r="G2116" s="26" t="s">
        <v>1574</v>
      </c>
      <c r="H2116" s="26" t="s">
        <v>1558</v>
      </c>
      <c r="I2116" s="26" t="s">
        <v>1561</v>
      </c>
      <c r="J2116" s="26" t="s">
        <v>1564</v>
      </c>
      <c r="K2116" s="21" t="str">
        <f>IF(Tabela813[[#This Row],[C]]&lt;&gt;"",IF(Tabela813[[#This Row],[RED]]&lt;&gt;"",(Tabela813[[#This Row],[RED]] &amp; "."),"") &amp; CONCATENATE(Tabela813[[#This Row],[C]],".",Tabela813[[#This Row],[O]],".",Tabela813[[#This Row],[E]],".",Tabela813[[#This Row],[D1]],".",Tabela813[[#This Row],[D2]],".",Tabela813[[#This Row],[D3]],".",Tabela813[[#This Row],[T]],".",Tabela813[[#This Row],[D4]]),"")</f>
        <v>7.2.1.9.99.1.0.00</v>
      </c>
      <c r="L2116" s="27" t="s">
        <v>4022</v>
      </c>
      <c r="M2116" s="21" t="str">
        <f t="shared" si="32"/>
        <v>S</v>
      </c>
      <c r="N2116" s="21">
        <f>IF(VALUE(Tabela813[[#This Row],[RED]]) &gt; 0,1,0) + IF(VALUE(J2116)&gt;0,8,IF(VALUE(I2116)&gt;0,7,IF(VALUE(H2116)&gt;0,6,IF(VALUE(G2116)&gt;0,5,IF(VALUE(F2116)&gt;0,4,IF(VALUE(E2116)&gt;0,3,IF(VALUE(D2116)&gt;0,2,1)))))))</f>
        <v>6</v>
      </c>
      <c r="O2116" s="26" t="s">
        <v>51</v>
      </c>
      <c r="P2116" s="1" t="s">
        <v>178</v>
      </c>
      <c r="Q2116" s="1"/>
      <c r="R2116" s="21"/>
      <c r="S2116" s="7" t="str">
        <f>Tabela813[[#This Row],[NR]]&amp;" - "&amp;Tabela813[[#This Row],[Especificação]]</f>
        <v>7.2.1.9.99.1.0.00 - Demais Contribuições Sociais Não Arrecadadas e Não Projetadas Pela RFB - Intra OFSS</v>
      </c>
      <c r="T2116" s="7" t="str">
        <f>Tabela813[[#This Row],[NR]]&amp;" - "&amp;Tabela813[[#This Row],[Especificação]]</f>
        <v>7.2.1.9.99.1.0.00 - Demais Contribuições Sociais Não Arrecadadas e Não Projetadas Pela RFB - Intra OFSS</v>
      </c>
      <c r="U2116" s="7" t="str">
        <f>Tabela813[[#This Row],[NR]]&amp; " - "&amp;Tabela813[[#This Row],[Especificação]]</f>
        <v>7.2.1.9.99.1.0.00 - Demais Contribuições Sociais Não Arrecadadas e Não Projetadas Pela RFB - Intra OFSS</v>
      </c>
    </row>
    <row r="2117" spans="1:21" ht="75" x14ac:dyDescent="0.25">
      <c r="A2117" s="84"/>
      <c r="B2117" s="73"/>
      <c r="C2117" s="26" t="s">
        <v>1565</v>
      </c>
      <c r="D2117" s="26" t="s">
        <v>1567</v>
      </c>
      <c r="E2117" s="26" t="s">
        <v>1558</v>
      </c>
      <c r="F2117" s="26" t="s">
        <v>1570</v>
      </c>
      <c r="G2117" s="26" t="s">
        <v>1574</v>
      </c>
      <c r="H2117" s="26" t="s">
        <v>1558</v>
      </c>
      <c r="I2117" s="26" t="s">
        <v>1558</v>
      </c>
      <c r="J2117" s="26" t="s">
        <v>1564</v>
      </c>
      <c r="K2117" s="21" t="str">
        <f>IF(Tabela813[[#This Row],[C]]&lt;&gt;"",IF(Tabela813[[#This Row],[RED]]&lt;&gt;"",(Tabela813[[#This Row],[RED]] &amp; "."),"") &amp; CONCATENATE(Tabela813[[#This Row],[C]],".",Tabela813[[#This Row],[O]],".",Tabela813[[#This Row],[E]],".",Tabela813[[#This Row],[D1]],".",Tabela813[[#This Row],[D2]],".",Tabela813[[#This Row],[D3]],".",Tabela813[[#This Row],[T]],".",Tabela813[[#This Row],[D4]]),"")</f>
        <v>7.2.1.9.99.1.1.00</v>
      </c>
      <c r="L2117" s="27" t="s">
        <v>4023</v>
      </c>
      <c r="M2117" s="21" t="str">
        <f t="shared" si="32"/>
        <v>A</v>
      </c>
      <c r="N2117" s="21">
        <f>IF(VALUE(Tabela813[[#This Row],[RED]]) &gt; 0,1,0) + IF(VALUE(J2117)&gt;0,8,IF(VALUE(I2117)&gt;0,7,IF(VALUE(H2117)&gt;0,6,IF(VALUE(G2117)&gt;0,5,IF(VALUE(F2117)&gt;0,4,IF(VALUE(E2117)&gt;0,3,IF(VALUE(D2117)&gt;0,2,1)))))))</f>
        <v>7</v>
      </c>
      <c r="O2117" s="26" t="s">
        <v>51</v>
      </c>
      <c r="P2117" s="1" t="s">
        <v>178</v>
      </c>
      <c r="Q2117" s="1"/>
      <c r="R2117" s="21"/>
      <c r="S2117" s="7" t="str">
        <f>Tabela813[[#This Row],[NR]]&amp;" - "&amp;Tabela813[[#This Row],[Especificação]]</f>
        <v>7.2.1.9.99.1.1.00 - Demais Contribuições Sociais Não Arrecadadas e Não Projetadas Pela RFB - Principal - Intra OFSS</v>
      </c>
      <c r="T2117" s="7" t="str">
        <f>Tabela813[[#This Row],[NR]]&amp;" - "&amp;Tabela813[[#This Row],[Especificação]]</f>
        <v>7.2.1.9.99.1.1.00 - Demais Contribuições Sociais Não Arrecadadas e Não Projetadas Pela RFB - Principal - Intra OFSS</v>
      </c>
      <c r="U2117" s="7" t="str">
        <f>Tabela813[[#This Row],[NR]]&amp; " - "&amp;Tabela813[[#This Row],[Especificação]]</f>
        <v>7.2.1.9.99.1.1.00 - Demais Contribuições Sociais Não Arrecadadas e Não Projetadas Pela RFB - Principal - Intra OFSS</v>
      </c>
    </row>
    <row r="2118" spans="1:21" ht="75" x14ac:dyDescent="0.25">
      <c r="A2118" s="84"/>
      <c r="B2118" s="73"/>
      <c r="C2118" s="26" t="s">
        <v>1565</v>
      </c>
      <c r="D2118" s="26" t="s">
        <v>1567</v>
      </c>
      <c r="E2118" s="26" t="s">
        <v>1558</v>
      </c>
      <c r="F2118" s="26" t="s">
        <v>1570</v>
      </c>
      <c r="G2118" s="26" t="s">
        <v>1574</v>
      </c>
      <c r="H2118" s="26" t="s">
        <v>1558</v>
      </c>
      <c r="I2118" s="26" t="s">
        <v>1567</v>
      </c>
      <c r="J2118" s="26" t="s">
        <v>1564</v>
      </c>
      <c r="K2118" s="21" t="str">
        <f>IF(Tabela813[[#This Row],[C]]&lt;&gt;"",IF(Tabela813[[#This Row],[RED]]&lt;&gt;"",(Tabela813[[#This Row],[RED]] &amp; "."),"") &amp; CONCATENATE(Tabela813[[#This Row],[C]],".",Tabela813[[#This Row],[O]],".",Tabela813[[#This Row],[E]],".",Tabela813[[#This Row],[D1]],".",Tabela813[[#This Row],[D2]],".",Tabela813[[#This Row],[D3]],".",Tabela813[[#This Row],[T]],".",Tabela813[[#This Row],[D4]]),"")</f>
        <v>7.2.1.9.99.1.2.00</v>
      </c>
      <c r="L2118" s="27" t="s">
        <v>4024</v>
      </c>
      <c r="M2118" s="21" t="str">
        <f t="shared" si="32"/>
        <v>A</v>
      </c>
      <c r="N2118" s="21">
        <f>IF(VALUE(Tabela813[[#This Row],[RED]]) &gt; 0,1,0) + IF(VALUE(J2118)&gt;0,8,IF(VALUE(I2118)&gt;0,7,IF(VALUE(H2118)&gt;0,6,IF(VALUE(G2118)&gt;0,5,IF(VALUE(F2118)&gt;0,4,IF(VALUE(E2118)&gt;0,3,IF(VALUE(D2118)&gt;0,2,1)))))))</f>
        <v>7</v>
      </c>
      <c r="O2118" s="26" t="s">
        <v>51</v>
      </c>
      <c r="P2118" s="1" t="s">
        <v>178</v>
      </c>
      <c r="Q2118" s="1"/>
      <c r="R2118" s="21"/>
      <c r="S2118" s="7" t="str">
        <f>Tabela813[[#This Row],[NR]]&amp;" - "&amp;Tabela813[[#This Row],[Especificação]]</f>
        <v>7.2.1.9.99.1.2.00 - Demais Contribuições Sociais Não Arrecadadas e Não Projetadas Pela RFB - Multas e Juros de Mora - Intra OFSS</v>
      </c>
      <c r="T2118" s="7" t="str">
        <f>Tabela813[[#This Row],[NR]]&amp;" - "&amp;Tabela813[[#This Row],[Especificação]]</f>
        <v>7.2.1.9.99.1.2.00 - Demais Contribuições Sociais Não Arrecadadas e Não Projetadas Pela RFB - Multas e Juros de Mora - Intra OFSS</v>
      </c>
      <c r="U2118" s="7" t="str">
        <f>Tabela813[[#This Row],[NR]]&amp; " - "&amp;Tabela813[[#This Row],[Especificação]]</f>
        <v>7.2.1.9.99.1.2.00 - Demais Contribuições Sociais Não Arrecadadas e Não Projetadas Pela RFB - Multas e Juros de Mora - Intra OFSS</v>
      </c>
    </row>
    <row r="2119" spans="1:21" ht="75" x14ac:dyDescent="0.25">
      <c r="A2119" s="84"/>
      <c r="B2119" s="73"/>
      <c r="C2119" s="26" t="s">
        <v>1565</v>
      </c>
      <c r="D2119" s="26" t="s">
        <v>1567</v>
      </c>
      <c r="E2119" s="26" t="s">
        <v>1558</v>
      </c>
      <c r="F2119" s="26" t="s">
        <v>1570</v>
      </c>
      <c r="G2119" s="26" t="s">
        <v>1574</v>
      </c>
      <c r="H2119" s="26" t="s">
        <v>1558</v>
      </c>
      <c r="I2119" s="26" t="s">
        <v>1569</v>
      </c>
      <c r="J2119" s="26" t="s">
        <v>1564</v>
      </c>
      <c r="K2119" s="21" t="str">
        <f>IF(Tabela813[[#This Row],[C]]&lt;&gt;"",IF(Tabela813[[#This Row],[RED]]&lt;&gt;"",(Tabela813[[#This Row],[RED]] &amp; "."),"") &amp; CONCATENATE(Tabela813[[#This Row],[C]],".",Tabela813[[#This Row],[O]],".",Tabela813[[#This Row],[E]],".",Tabela813[[#This Row],[D1]],".",Tabela813[[#This Row],[D2]],".",Tabela813[[#This Row],[D3]],".",Tabela813[[#This Row],[T]],".",Tabela813[[#This Row],[D4]]),"")</f>
        <v>7.2.1.9.99.1.5.00</v>
      </c>
      <c r="L2119" s="27" t="s">
        <v>4025</v>
      </c>
      <c r="M2119" s="21" t="str">
        <f t="shared" si="32"/>
        <v>A</v>
      </c>
      <c r="N2119" s="21">
        <f>IF(VALUE(Tabela813[[#This Row],[RED]]) &gt; 0,1,0) + IF(VALUE(J2119)&gt;0,8,IF(VALUE(I2119)&gt;0,7,IF(VALUE(H2119)&gt;0,6,IF(VALUE(G2119)&gt;0,5,IF(VALUE(F2119)&gt;0,4,IF(VALUE(E2119)&gt;0,3,IF(VALUE(D2119)&gt;0,2,1)))))))</f>
        <v>7</v>
      </c>
      <c r="O2119" s="26" t="s">
        <v>51</v>
      </c>
      <c r="P2119" s="1" t="s">
        <v>178</v>
      </c>
      <c r="Q2119" s="1"/>
      <c r="R2119" s="21"/>
      <c r="S2119" s="7" t="str">
        <f>Tabela813[[#This Row],[NR]]&amp;" - "&amp;Tabela813[[#This Row],[Especificação]]</f>
        <v>7.2.1.9.99.1.5.00 - Demais Contribuições Sociais Não Arrecadadas e Não Projetadas Pela RFB - Multas - Intra OFSS</v>
      </c>
      <c r="T2119" s="7" t="str">
        <f>Tabela813[[#This Row],[NR]]&amp;" - "&amp;Tabela813[[#This Row],[Especificação]]</f>
        <v>7.2.1.9.99.1.5.00 - Demais Contribuições Sociais Não Arrecadadas e Não Projetadas Pela RFB - Multas - Intra OFSS</v>
      </c>
      <c r="U2119" s="7" t="str">
        <f>Tabela813[[#This Row],[NR]]&amp; " - "&amp;Tabela813[[#This Row],[Especificação]]</f>
        <v>7.2.1.9.99.1.5.00 - Demais Contribuições Sociais Não Arrecadadas e Não Projetadas Pela RFB - Multas - Intra OFSS</v>
      </c>
    </row>
    <row r="2120" spans="1:21" ht="75" x14ac:dyDescent="0.25">
      <c r="A2120" s="84"/>
      <c r="B2120" s="73"/>
      <c r="C2120" s="26" t="s">
        <v>1565</v>
      </c>
      <c r="D2120" s="26" t="s">
        <v>1567</v>
      </c>
      <c r="E2120" s="26" t="s">
        <v>1558</v>
      </c>
      <c r="F2120" s="26" t="s">
        <v>1570</v>
      </c>
      <c r="G2120" s="26" t="s">
        <v>1574</v>
      </c>
      <c r="H2120" s="26" t="s">
        <v>1558</v>
      </c>
      <c r="I2120" s="26" t="s">
        <v>1563</v>
      </c>
      <c r="J2120" s="26" t="s">
        <v>1564</v>
      </c>
      <c r="K2120" s="21" t="str">
        <f>IF(Tabela813[[#This Row],[C]]&lt;&gt;"",IF(Tabela813[[#This Row],[RED]]&lt;&gt;"",(Tabela813[[#This Row],[RED]] &amp; "."),"") &amp; CONCATENATE(Tabela813[[#This Row],[C]],".",Tabela813[[#This Row],[O]],".",Tabela813[[#This Row],[E]],".",Tabela813[[#This Row],[D1]],".",Tabela813[[#This Row],[D2]],".",Tabela813[[#This Row],[D3]],".",Tabela813[[#This Row],[T]],".",Tabela813[[#This Row],[D4]]),"")</f>
        <v>7.2.1.9.99.1.6.00</v>
      </c>
      <c r="L2120" s="27" t="s">
        <v>4026</v>
      </c>
      <c r="M2120" s="21" t="str">
        <f t="shared" si="32"/>
        <v>A</v>
      </c>
      <c r="N2120" s="21">
        <f>IF(VALUE(Tabela813[[#This Row],[RED]]) &gt; 0,1,0) + IF(VALUE(J2120)&gt;0,8,IF(VALUE(I2120)&gt;0,7,IF(VALUE(H2120)&gt;0,6,IF(VALUE(G2120)&gt;0,5,IF(VALUE(F2120)&gt;0,4,IF(VALUE(E2120)&gt;0,3,IF(VALUE(D2120)&gt;0,2,1)))))))</f>
        <v>7</v>
      </c>
      <c r="O2120" s="26" t="s">
        <v>51</v>
      </c>
      <c r="P2120" s="1" t="s">
        <v>178</v>
      </c>
      <c r="Q2120" s="1"/>
      <c r="R2120" s="21"/>
      <c r="S2120" s="7" t="str">
        <f>Tabela813[[#This Row],[NR]]&amp;" - "&amp;Tabela813[[#This Row],[Especificação]]</f>
        <v>7.2.1.9.99.1.6.00 - Demais Contribuições Sociais Não Arrecadadas e Não Projetadas Pela RFB - Juros de Mora - Intra OFSS</v>
      </c>
      <c r="T2120" s="7" t="str">
        <f>Tabela813[[#This Row],[NR]]&amp;" - "&amp;Tabela813[[#This Row],[Especificação]]</f>
        <v>7.2.1.9.99.1.6.00 - Demais Contribuições Sociais Não Arrecadadas e Não Projetadas Pela RFB - Juros de Mora - Intra OFSS</v>
      </c>
      <c r="U2120" s="7" t="str">
        <f>Tabela813[[#This Row],[NR]]&amp; " - "&amp;Tabela813[[#This Row],[Especificação]]</f>
        <v>7.2.1.9.99.1.6.00 - Demais Contribuições Sociais Não Arrecadadas e Não Projetadas Pela RFB - Juros de Mora - Intra OFSS</v>
      </c>
    </row>
    <row r="2121" spans="1:21" ht="30" x14ac:dyDescent="0.25">
      <c r="A2121" s="84"/>
      <c r="B2121" s="73"/>
      <c r="C2121" s="26" t="s">
        <v>1565</v>
      </c>
      <c r="D2121" s="26" t="s">
        <v>1567</v>
      </c>
      <c r="E2121" s="26" t="s">
        <v>1558</v>
      </c>
      <c r="F2121" s="26" t="s">
        <v>1570</v>
      </c>
      <c r="G2121" s="26" t="s">
        <v>1574</v>
      </c>
      <c r="H2121" s="26" t="s">
        <v>1567</v>
      </c>
      <c r="I2121" s="26" t="s">
        <v>1561</v>
      </c>
      <c r="J2121" s="26" t="s">
        <v>1564</v>
      </c>
      <c r="K2121" s="21" t="str">
        <f>IF(Tabela813[[#This Row],[C]]&lt;&gt;"",IF(Tabela813[[#This Row],[RED]]&lt;&gt;"",(Tabela813[[#This Row],[RED]] &amp; "."),"") &amp; CONCATENATE(Tabela813[[#This Row],[C]],".",Tabela813[[#This Row],[O]],".",Tabela813[[#This Row],[E]],".",Tabela813[[#This Row],[D1]],".",Tabela813[[#This Row],[D2]],".",Tabela813[[#This Row],[D3]],".",Tabela813[[#This Row],[T]],".",Tabela813[[#This Row],[D4]]),"")</f>
        <v>7.2.1.9.99.2.0.00</v>
      </c>
      <c r="L2121" s="27" t="s">
        <v>4027</v>
      </c>
      <c r="M2121" s="21" t="str">
        <f t="shared" ref="M2121:M2184" si="33">IF(N2121 &lt; N2122,"S","A")</f>
        <v>S</v>
      </c>
      <c r="N2121" s="21">
        <f>IF(VALUE(Tabela813[[#This Row],[RED]]) &gt; 0,1,0) + IF(VALUE(J2121)&gt;0,8,IF(VALUE(I2121)&gt;0,7,IF(VALUE(H2121)&gt;0,6,IF(VALUE(G2121)&gt;0,5,IF(VALUE(F2121)&gt;0,4,IF(VALUE(E2121)&gt;0,3,IF(VALUE(D2121)&gt;0,2,1)))))))</f>
        <v>6</v>
      </c>
      <c r="O2121" s="26" t="s">
        <v>51</v>
      </c>
      <c r="P2121" s="1" t="s">
        <v>179</v>
      </c>
      <c r="Q2121" s="1"/>
      <c r="R2121" s="21"/>
      <c r="S2121" s="7" t="str">
        <f>Tabela813[[#This Row],[NR]]&amp;" - "&amp;Tabela813[[#This Row],[Especificação]]</f>
        <v>7.2.1.9.99.2.0.00 - Demais Contribuições Sociais Não Arrecadadas e Não Projetadas Pela RFB - Parcelamentos - Intra OFSS</v>
      </c>
      <c r="T2121" s="7" t="str">
        <f>Tabela813[[#This Row],[NR]]&amp;" - "&amp;Tabela813[[#This Row],[Especificação]]</f>
        <v>7.2.1.9.99.2.0.00 - Demais Contribuições Sociais Não Arrecadadas e Não Projetadas Pela RFB - Parcelamentos - Intra OFSS</v>
      </c>
      <c r="U2121" s="7" t="str">
        <f>Tabela813[[#This Row],[NR]]&amp; " - "&amp;Tabela813[[#This Row],[Especificação]]</f>
        <v>7.2.1.9.99.2.0.00 - Demais Contribuições Sociais Não Arrecadadas e Não Projetadas Pela RFB - Parcelamentos - Intra OFSS</v>
      </c>
    </row>
    <row r="2122" spans="1:21" ht="30" x14ac:dyDescent="0.25">
      <c r="A2122" s="84"/>
      <c r="B2122" s="73"/>
      <c r="C2122" s="26" t="s">
        <v>1565</v>
      </c>
      <c r="D2122" s="26" t="s">
        <v>1567</v>
      </c>
      <c r="E2122" s="26" t="s">
        <v>1558</v>
      </c>
      <c r="F2122" s="26" t="s">
        <v>1570</v>
      </c>
      <c r="G2122" s="26" t="s">
        <v>1574</v>
      </c>
      <c r="H2122" s="26" t="s">
        <v>1567</v>
      </c>
      <c r="I2122" s="26" t="s">
        <v>1558</v>
      </c>
      <c r="J2122" s="26" t="s">
        <v>1564</v>
      </c>
      <c r="K2122" s="21" t="str">
        <f>IF(Tabela813[[#This Row],[C]]&lt;&gt;"",IF(Tabela813[[#This Row],[RED]]&lt;&gt;"",(Tabela813[[#This Row],[RED]] &amp; "."),"") &amp; CONCATENATE(Tabela813[[#This Row],[C]],".",Tabela813[[#This Row],[O]],".",Tabela813[[#This Row],[E]],".",Tabela813[[#This Row],[D1]],".",Tabela813[[#This Row],[D2]],".",Tabela813[[#This Row],[D3]],".",Tabela813[[#This Row],[T]],".",Tabela813[[#This Row],[D4]]),"")</f>
        <v>7.2.1.9.99.2.1.00</v>
      </c>
      <c r="L2122" s="27" t="s">
        <v>4028</v>
      </c>
      <c r="M2122" s="21" t="str">
        <f t="shared" si="33"/>
        <v>A</v>
      </c>
      <c r="N2122" s="21">
        <f>IF(VALUE(Tabela813[[#This Row],[RED]]) &gt; 0,1,0) + IF(VALUE(J2122)&gt;0,8,IF(VALUE(I2122)&gt;0,7,IF(VALUE(H2122)&gt;0,6,IF(VALUE(G2122)&gt;0,5,IF(VALUE(F2122)&gt;0,4,IF(VALUE(E2122)&gt;0,3,IF(VALUE(D2122)&gt;0,2,1)))))))</f>
        <v>7</v>
      </c>
      <c r="O2122" s="26" t="s">
        <v>51</v>
      </c>
      <c r="P2122" s="1" t="s">
        <v>179</v>
      </c>
      <c r="Q2122" s="1"/>
      <c r="R2122" s="21"/>
      <c r="S2122" s="7" t="str">
        <f>Tabela813[[#This Row],[NR]]&amp;" - "&amp;Tabela813[[#This Row],[Especificação]]</f>
        <v>7.2.1.9.99.2.1.00 - Demais Contribuições Sociais Não Arrecadadas e Não Projetadas Pela RFB - Parcelamentos - Principal - Intra OFSS</v>
      </c>
      <c r="T2122" s="7" t="str">
        <f>Tabela813[[#This Row],[NR]]&amp;" - "&amp;Tabela813[[#This Row],[Especificação]]</f>
        <v>7.2.1.9.99.2.1.00 - Demais Contribuições Sociais Não Arrecadadas e Não Projetadas Pela RFB - Parcelamentos - Principal - Intra OFSS</v>
      </c>
      <c r="U2122" s="7" t="str">
        <f>Tabela813[[#This Row],[NR]]&amp; " - "&amp;Tabela813[[#This Row],[Especificação]]</f>
        <v>7.2.1.9.99.2.1.00 - Demais Contribuições Sociais Não Arrecadadas e Não Projetadas Pela RFB - Parcelamentos - Principal - Intra OFSS</v>
      </c>
    </row>
    <row r="2123" spans="1:21" ht="30" x14ac:dyDescent="0.25">
      <c r="A2123" s="84"/>
      <c r="B2123" s="73"/>
      <c r="C2123" s="26" t="s">
        <v>1565</v>
      </c>
      <c r="D2123" s="26" t="s">
        <v>1567</v>
      </c>
      <c r="E2123" s="26" t="s">
        <v>1558</v>
      </c>
      <c r="F2123" s="26" t="s">
        <v>1570</v>
      </c>
      <c r="G2123" s="26" t="s">
        <v>1574</v>
      </c>
      <c r="H2123" s="26" t="s">
        <v>1567</v>
      </c>
      <c r="I2123" s="26" t="s">
        <v>1567</v>
      </c>
      <c r="J2123" s="26" t="s">
        <v>1564</v>
      </c>
      <c r="K2123" s="21" t="str">
        <f>IF(Tabela813[[#This Row],[C]]&lt;&gt;"",IF(Tabela813[[#This Row],[RED]]&lt;&gt;"",(Tabela813[[#This Row],[RED]] &amp; "."),"") &amp; CONCATENATE(Tabela813[[#This Row],[C]],".",Tabela813[[#This Row],[O]],".",Tabela813[[#This Row],[E]],".",Tabela813[[#This Row],[D1]],".",Tabela813[[#This Row],[D2]],".",Tabela813[[#This Row],[D3]],".",Tabela813[[#This Row],[T]],".",Tabela813[[#This Row],[D4]]),"")</f>
        <v>7.2.1.9.99.2.2.00</v>
      </c>
      <c r="L2123" s="27" t="s">
        <v>4029</v>
      </c>
      <c r="M2123" s="21" t="str">
        <f t="shared" si="33"/>
        <v>A</v>
      </c>
      <c r="N2123" s="21">
        <f>IF(VALUE(Tabela813[[#This Row],[RED]]) &gt; 0,1,0) + IF(VALUE(J2123)&gt;0,8,IF(VALUE(I2123)&gt;0,7,IF(VALUE(H2123)&gt;0,6,IF(VALUE(G2123)&gt;0,5,IF(VALUE(F2123)&gt;0,4,IF(VALUE(E2123)&gt;0,3,IF(VALUE(D2123)&gt;0,2,1)))))))</f>
        <v>7</v>
      </c>
      <c r="O2123" s="26" t="s">
        <v>51</v>
      </c>
      <c r="P2123" s="1" t="s">
        <v>179</v>
      </c>
      <c r="Q2123" s="1"/>
      <c r="R2123" s="21"/>
      <c r="S2123" s="7" t="str">
        <f>Tabela813[[#This Row],[NR]]&amp;" - "&amp;Tabela813[[#This Row],[Especificação]]</f>
        <v>7.2.1.9.99.2.2.00 - Demais Contribuições Sociais Não Arrecadadas e Não Projetadas Pela RFB - Parcelamentos - Multas e Juros de Mora - Intra OFSS</v>
      </c>
      <c r="T2123" s="7" t="str">
        <f>Tabela813[[#This Row],[NR]]&amp;" - "&amp;Tabela813[[#This Row],[Especificação]]</f>
        <v>7.2.1.9.99.2.2.00 - Demais Contribuições Sociais Não Arrecadadas e Não Projetadas Pela RFB - Parcelamentos - Multas e Juros de Mora - Intra OFSS</v>
      </c>
      <c r="U2123" s="7" t="str">
        <f>Tabela813[[#This Row],[NR]]&amp; " - "&amp;Tabela813[[#This Row],[Especificação]]</f>
        <v>7.2.1.9.99.2.2.00 - Demais Contribuições Sociais Não Arrecadadas e Não Projetadas Pela RFB - Parcelamentos - Multas e Juros de Mora - Intra OFSS</v>
      </c>
    </row>
    <row r="2124" spans="1:21" ht="30" x14ac:dyDescent="0.25">
      <c r="A2124" s="84"/>
      <c r="B2124" s="73"/>
      <c r="C2124" s="26" t="s">
        <v>1565</v>
      </c>
      <c r="D2124" s="26" t="s">
        <v>1567</v>
      </c>
      <c r="E2124" s="26" t="s">
        <v>1558</v>
      </c>
      <c r="F2124" s="26" t="s">
        <v>1570</v>
      </c>
      <c r="G2124" s="26" t="s">
        <v>1574</v>
      </c>
      <c r="H2124" s="26" t="s">
        <v>1567</v>
      </c>
      <c r="I2124" s="26" t="s">
        <v>1569</v>
      </c>
      <c r="J2124" s="26" t="s">
        <v>1564</v>
      </c>
      <c r="K2124" s="21" t="str">
        <f>IF(Tabela813[[#This Row],[C]]&lt;&gt;"",IF(Tabela813[[#This Row],[RED]]&lt;&gt;"",(Tabela813[[#This Row],[RED]] &amp; "."),"") &amp; CONCATENATE(Tabela813[[#This Row],[C]],".",Tabela813[[#This Row],[O]],".",Tabela813[[#This Row],[E]],".",Tabela813[[#This Row],[D1]],".",Tabela813[[#This Row],[D2]],".",Tabela813[[#This Row],[D3]],".",Tabela813[[#This Row],[T]],".",Tabela813[[#This Row],[D4]]),"")</f>
        <v>7.2.1.9.99.2.5.00</v>
      </c>
      <c r="L2124" s="27" t="s">
        <v>4030</v>
      </c>
      <c r="M2124" s="21" t="str">
        <f t="shared" si="33"/>
        <v>A</v>
      </c>
      <c r="N2124" s="21">
        <f>IF(VALUE(Tabela813[[#This Row],[RED]]) &gt; 0,1,0) + IF(VALUE(J2124)&gt;0,8,IF(VALUE(I2124)&gt;0,7,IF(VALUE(H2124)&gt;0,6,IF(VALUE(G2124)&gt;0,5,IF(VALUE(F2124)&gt;0,4,IF(VALUE(E2124)&gt;0,3,IF(VALUE(D2124)&gt;0,2,1)))))))</f>
        <v>7</v>
      </c>
      <c r="O2124" s="26" t="s">
        <v>51</v>
      </c>
      <c r="P2124" s="1" t="s">
        <v>179</v>
      </c>
      <c r="Q2124" s="1"/>
      <c r="R2124" s="21"/>
      <c r="S2124" s="7" t="str">
        <f>Tabela813[[#This Row],[NR]]&amp;" - "&amp;Tabela813[[#This Row],[Especificação]]</f>
        <v>7.2.1.9.99.2.5.00 - Demais Contribuições Sociais Não Arrecadadas e Não Projetadas Pela RFB - Parcelamentos - Multas - Intra OFSS</v>
      </c>
      <c r="T2124" s="7" t="str">
        <f>Tabela813[[#This Row],[NR]]&amp;" - "&amp;Tabela813[[#This Row],[Especificação]]</f>
        <v>7.2.1.9.99.2.5.00 - Demais Contribuições Sociais Não Arrecadadas e Não Projetadas Pela RFB - Parcelamentos - Multas - Intra OFSS</v>
      </c>
      <c r="U2124" s="7" t="str">
        <f>Tabela813[[#This Row],[NR]]&amp; " - "&amp;Tabela813[[#This Row],[Especificação]]</f>
        <v>7.2.1.9.99.2.5.00 - Demais Contribuições Sociais Não Arrecadadas e Não Projetadas Pela RFB - Parcelamentos - Multas - Intra OFSS</v>
      </c>
    </row>
    <row r="2125" spans="1:21" ht="30" x14ac:dyDescent="0.25">
      <c r="A2125" s="84"/>
      <c r="B2125" s="73"/>
      <c r="C2125" s="26" t="s">
        <v>1565</v>
      </c>
      <c r="D2125" s="26" t="s">
        <v>1567</v>
      </c>
      <c r="E2125" s="26" t="s">
        <v>1558</v>
      </c>
      <c r="F2125" s="26" t="s">
        <v>1570</v>
      </c>
      <c r="G2125" s="26" t="s">
        <v>1574</v>
      </c>
      <c r="H2125" s="26" t="s">
        <v>1567</v>
      </c>
      <c r="I2125" s="26" t="s">
        <v>1563</v>
      </c>
      <c r="J2125" s="26" t="s">
        <v>1564</v>
      </c>
      <c r="K2125" s="21" t="str">
        <f>IF(Tabela813[[#This Row],[C]]&lt;&gt;"",IF(Tabela813[[#This Row],[RED]]&lt;&gt;"",(Tabela813[[#This Row],[RED]] &amp; "."),"") &amp; CONCATENATE(Tabela813[[#This Row],[C]],".",Tabela813[[#This Row],[O]],".",Tabela813[[#This Row],[E]],".",Tabela813[[#This Row],[D1]],".",Tabela813[[#This Row],[D2]],".",Tabela813[[#This Row],[D3]],".",Tabela813[[#This Row],[T]],".",Tabela813[[#This Row],[D4]]),"")</f>
        <v>7.2.1.9.99.2.6.00</v>
      </c>
      <c r="L2125" s="27" t="s">
        <v>4031</v>
      </c>
      <c r="M2125" s="21" t="str">
        <f t="shared" si="33"/>
        <v>A</v>
      </c>
      <c r="N2125" s="21">
        <f>IF(VALUE(Tabela813[[#This Row],[RED]]) &gt; 0,1,0) + IF(VALUE(J2125)&gt;0,8,IF(VALUE(I2125)&gt;0,7,IF(VALUE(H2125)&gt;0,6,IF(VALUE(G2125)&gt;0,5,IF(VALUE(F2125)&gt;0,4,IF(VALUE(E2125)&gt;0,3,IF(VALUE(D2125)&gt;0,2,1)))))))</f>
        <v>7</v>
      </c>
      <c r="O2125" s="26" t="s">
        <v>51</v>
      </c>
      <c r="P2125" s="1" t="s">
        <v>179</v>
      </c>
      <c r="Q2125" s="1"/>
      <c r="R2125" s="21"/>
      <c r="S2125" s="7" t="str">
        <f>Tabela813[[#This Row],[NR]]&amp;" - "&amp;Tabela813[[#This Row],[Especificação]]</f>
        <v>7.2.1.9.99.2.6.00 - Demais Contribuições Sociais Não Arrecadadas e Não Projetadas Pela RFB - Parcelamentos - Juros de Mora - Intra OFSS</v>
      </c>
      <c r="T2125" s="7" t="str">
        <f>Tabela813[[#This Row],[NR]]&amp;" - "&amp;Tabela813[[#This Row],[Especificação]]</f>
        <v>7.2.1.9.99.2.6.00 - Demais Contribuições Sociais Não Arrecadadas e Não Projetadas Pela RFB - Parcelamentos - Juros de Mora - Intra OFSS</v>
      </c>
      <c r="U2125" s="7" t="str">
        <f>Tabela813[[#This Row],[NR]]&amp; " - "&amp;Tabela813[[#This Row],[Especificação]]</f>
        <v>7.2.1.9.99.2.6.00 - Demais Contribuições Sociais Não Arrecadadas e Não Projetadas Pela RFB - Parcelamentos - Juros de Mora - Intra OFSS</v>
      </c>
    </row>
    <row r="2126" spans="1:21" x14ac:dyDescent="0.25">
      <c r="A2126" s="84"/>
      <c r="B2126" s="73"/>
      <c r="C2126" s="26" t="s">
        <v>1565</v>
      </c>
      <c r="D2126" s="26" t="s">
        <v>1567</v>
      </c>
      <c r="E2126" s="26" t="s">
        <v>1568</v>
      </c>
      <c r="F2126" s="26" t="s">
        <v>1561</v>
      </c>
      <c r="G2126" s="26" t="s">
        <v>1564</v>
      </c>
      <c r="H2126" s="26" t="s">
        <v>1561</v>
      </c>
      <c r="I2126" s="26" t="s">
        <v>1561</v>
      </c>
      <c r="J2126" s="26" t="s">
        <v>1564</v>
      </c>
      <c r="K2126" s="21" t="str">
        <f>IF(Tabela813[[#This Row],[C]]&lt;&gt;"",IF(Tabela813[[#This Row],[RED]]&lt;&gt;"",(Tabela813[[#This Row],[RED]] &amp; "."),"") &amp; CONCATENATE(Tabela813[[#This Row],[C]],".",Tabela813[[#This Row],[O]],".",Tabela813[[#This Row],[E]],".",Tabela813[[#This Row],[D1]],".",Tabela813[[#This Row],[D2]],".",Tabela813[[#This Row],[D3]],".",Tabela813[[#This Row],[T]],".",Tabela813[[#This Row],[D4]]),"")</f>
        <v>7.2.4.0.00.0.0.00</v>
      </c>
      <c r="L2126" s="27" t="s">
        <v>2591</v>
      </c>
      <c r="M2126" s="21" t="str">
        <f t="shared" si="33"/>
        <v>S</v>
      </c>
      <c r="N2126" s="21">
        <f>IF(VALUE(Tabela813[[#This Row],[RED]]) &gt; 0,1,0) + IF(VALUE(J2126)&gt;0,8,IF(VALUE(I2126)&gt;0,7,IF(VALUE(H2126)&gt;0,6,IF(VALUE(G2126)&gt;0,5,IF(VALUE(F2126)&gt;0,4,IF(VALUE(E2126)&gt;0,3,IF(VALUE(D2126)&gt;0,2,1)))))))</f>
        <v>3</v>
      </c>
      <c r="O2126" s="26" t="s">
        <v>45</v>
      </c>
      <c r="P2126" s="1" t="s">
        <v>190</v>
      </c>
      <c r="Q2126" s="1"/>
      <c r="R2126" s="21"/>
      <c r="S2126" s="7" t="str">
        <f>Tabela813[[#This Row],[NR]]&amp;" - "&amp;Tabela813[[#This Row],[Especificação]]</f>
        <v>7.2.4.0.00.0.0.00 - Contribuição para o Custeio do Serviço de Iluminação Pública - Intra OFSS</v>
      </c>
      <c r="T2126" s="7" t="str">
        <f>Tabela813[[#This Row],[NR]]&amp;" - "&amp;Tabela813[[#This Row],[Especificação]]</f>
        <v>7.2.4.0.00.0.0.00 - Contribuição para o Custeio do Serviço de Iluminação Pública - Intra OFSS</v>
      </c>
      <c r="U2126" s="7" t="str">
        <f>Tabela813[[#This Row],[NR]]&amp; " - "&amp;Tabela813[[#This Row],[Especificação]]</f>
        <v>7.2.4.0.00.0.0.00 - Contribuição para o Custeio do Serviço de Iluminação Pública - Intra OFSS</v>
      </c>
    </row>
    <row r="2127" spans="1:21" x14ac:dyDescent="0.25">
      <c r="A2127" s="84"/>
      <c r="B2127" s="73"/>
      <c r="C2127" s="26" t="s">
        <v>1565</v>
      </c>
      <c r="D2127" s="26" t="s">
        <v>1567</v>
      </c>
      <c r="E2127" s="26" t="s">
        <v>1568</v>
      </c>
      <c r="F2127" s="26" t="s">
        <v>1558</v>
      </c>
      <c r="G2127" s="26" t="s">
        <v>1564</v>
      </c>
      <c r="H2127" s="26" t="s">
        <v>1561</v>
      </c>
      <c r="I2127" s="26" t="s">
        <v>1561</v>
      </c>
      <c r="J2127" s="26" t="s">
        <v>1564</v>
      </c>
      <c r="K2127" s="21" t="str">
        <f>IF(Tabela813[[#This Row],[C]]&lt;&gt;"",IF(Tabela813[[#This Row],[RED]]&lt;&gt;"",(Tabela813[[#This Row],[RED]] &amp; "."),"") &amp; CONCATENATE(Tabela813[[#This Row],[C]],".",Tabela813[[#This Row],[O]],".",Tabela813[[#This Row],[E]],".",Tabela813[[#This Row],[D1]],".",Tabela813[[#This Row],[D2]],".",Tabela813[[#This Row],[D3]],".",Tabela813[[#This Row],[T]],".",Tabela813[[#This Row],[D4]]),"")</f>
        <v>7.2.4.1.00.0.0.00</v>
      </c>
      <c r="L2127" s="27" t="s">
        <v>2591</v>
      </c>
      <c r="M2127" s="21" t="str">
        <f t="shared" si="33"/>
        <v>S</v>
      </c>
      <c r="N2127" s="21">
        <f>IF(VALUE(Tabela813[[#This Row],[RED]]) &gt; 0,1,0) + IF(VALUE(J2127)&gt;0,8,IF(VALUE(I2127)&gt;0,7,IF(VALUE(H2127)&gt;0,6,IF(VALUE(G2127)&gt;0,5,IF(VALUE(F2127)&gt;0,4,IF(VALUE(E2127)&gt;0,3,IF(VALUE(D2127)&gt;0,2,1)))))))</f>
        <v>4</v>
      </c>
      <c r="O2127" s="26" t="s">
        <v>45</v>
      </c>
      <c r="P2127" s="1" t="s">
        <v>190</v>
      </c>
      <c r="Q2127" s="1"/>
      <c r="R2127" s="21"/>
      <c r="S2127" s="7" t="str">
        <f>Tabela813[[#This Row],[NR]]&amp;" - "&amp;Tabela813[[#This Row],[Especificação]]</f>
        <v>7.2.4.1.00.0.0.00 - Contribuição para o Custeio do Serviço de Iluminação Pública - Intra OFSS</v>
      </c>
      <c r="T2127" s="7" t="str">
        <f>Tabela813[[#This Row],[NR]]&amp;" - "&amp;Tabela813[[#This Row],[Especificação]]</f>
        <v>7.2.4.1.00.0.0.00 - Contribuição para o Custeio do Serviço de Iluminação Pública - Intra OFSS</v>
      </c>
      <c r="U2127" s="7" t="str">
        <f>Tabela813[[#This Row],[NR]]&amp; " - "&amp;Tabela813[[#This Row],[Especificação]]</f>
        <v>7.2.4.1.00.0.0.00 - Contribuição para o Custeio do Serviço de Iluminação Pública - Intra OFSS</v>
      </c>
    </row>
    <row r="2128" spans="1:21" x14ac:dyDescent="0.25">
      <c r="A2128" s="84"/>
      <c r="B2128" s="73"/>
      <c r="C2128" s="26" t="s">
        <v>1565</v>
      </c>
      <c r="D2128" s="26" t="s">
        <v>1567</v>
      </c>
      <c r="E2128" s="26" t="s">
        <v>1568</v>
      </c>
      <c r="F2128" s="26" t="s">
        <v>1558</v>
      </c>
      <c r="G2128" s="26" t="s">
        <v>1591</v>
      </c>
      <c r="H2128" s="26" t="s">
        <v>1561</v>
      </c>
      <c r="I2128" s="26" t="s">
        <v>1561</v>
      </c>
      <c r="J2128" s="26" t="s">
        <v>1564</v>
      </c>
      <c r="K2128" s="21" t="str">
        <f>IF(Tabela813[[#This Row],[C]]&lt;&gt;"",IF(Tabela813[[#This Row],[RED]]&lt;&gt;"",(Tabela813[[#This Row],[RED]] &amp; "."),"") &amp; CONCATENATE(Tabela813[[#This Row],[C]],".",Tabela813[[#This Row],[O]],".",Tabela813[[#This Row],[E]],".",Tabela813[[#This Row],[D1]],".",Tabela813[[#This Row],[D2]],".",Tabela813[[#This Row],[D3]],".",Tabela813[[#This Row],[T]],".",Tabela813[[#This Row],[D4]]),"")</f>
        <v>7.2.4.1.50.0.0.00</v>
      </c>
      <c r="L2128" s="27" t="s">
        <v>2591</v>
      </c>
      <c r="M2128" s="21" t="str">
        <f t="shared" si="33"/>
        <v>S</v>
      </c>
      <c r="N2128" s="21">
        <f>IF(VALUE(Tabela813[[#This Row],[RED]]) &gt; 0,1,0) + IF(VALUE(J2128)&gt;0,8,IF(VALUE(I2128)&gt;0,7,IF(VALUE(H2128)&gt;0,6,IF(VALUE(G2128)&gt;0,5,IF(VALUE(F2128)&gt;0,4,IF(VALUE(E2128)&gt;0,3,IF(VALUE(D2128)&gt;0,2,1)))))))</f>
        <v>5</v>
      </c>
      <c r="O2128" s="26" t="s">
        <v>55</v>
      </c>
      <c r="P2128" s="1" t="s">
        <v>191</v>
      </c>
      <c r="Q2128" s="1"/>
      <c r="R2128" s="21"/>
      <c r="S2128" s="7" t="str">
        <f>Tabela813[[#This Row],[NR]]&amp;" - "&amp;Tabela813[[#This Row],[Especificação]]</f>
        <v>7.2.4.1.50.0.0.00 - Contribuição para o Custeio do Serviço de Iluminação Pública - Intra OFSS</v>
      </c>
      <c r="T2128" s="7" t="str">
        <f>Tabela813[[#This Row],[NR]]&amp;" - "&amp;Tabela813[[#This Row],[Especificação]]</f>
        <v>7.2.4.1.50.0.0.00 - Contribuição para o Custeio do Serviço de Iluminação Pública - Intra OFSS</v>
      </c>
      <c r="U2128" s="7" t="str">
        <f>Tabela813[[#This Row],[NR]]&amp; " - "&amp;Tabela813[[#This Row],[Especificação]]</f>
        <v>7.2.4.1.50.0.0.00 - Contribuição para o Custeio do Serviço de Iluminação Pública - Intra OFSS</v>
      </c>
    </row>
    <row r="2129" spans="1:21" ht="30" x14ac:dyDescent="0.25">
      <c r="A2129" s="84"/>
      <c r="B2129" s="73"/>
      <c r="C2129" s="26" t="s">
        <v>1565</v>
      </c>
      <c r="D2129" s="26" t="s">
        <v>1567</v>
      </c>
      <c r="E2129" s="26" t="s">
        <v>1568</v>
      </c>
      <c r="F2129" s="26" t="s">
        <v>1558</v>
      </c>
      <c r="G2129" s="26" t="s">
        <v>1591</v>
      </c>
      <c r="H2129" s="26" t="s">
        <v>1561</v>
      </c>
      <c r="I2129" s="26" t="s">
        <v>1558</v>
      </c>
      <c r="J2129" s="26" t="s">
        <v>1564</v>
      </c>
      <c r="K2129" s="21" t="str">
        <f>IF(Tabela813[[#This Row],[C]]&lt;&gt;"",IF(Tabela813[[#This Row],[RED]]&lt;&gt;"",(Tabela813[[#This Row],[RED]] &amp; "."),"") &amp; CONCATENATE(Tabela813[[#This Row],[C]],".",Tabela813[[#This Row],[O]],".",Tabela813[[#This Row],[E]],".",Tabela813[[#This Row],[D1]],".",Tabela813[[#This Row],[D2]],".",Tabela813[[#This Row],[D3]],".",Tabela813[[#This Row],[T]],".",Tabela813[[#This Row],[D4]]),"")</f>
        <v>7.2.4.1.50.0.1.00</v>
      </c>
      <c r="L2129" s="27" t="s">
        <v>2592</v>
      </c>
      <c r="M2129" s="21" t="str">
        <f t="shared" si="33"/>
        <v>A</v>
      </c>
      <c r="N2129" s="21">
        <f>IF(VALUE(Tabela813[[#This Row],[RED]]) &gt; 0,1,0) + IF(VALUE(J2129)&gt;0,8,IF(VALUE(I2129)&gt;0,7,IF(VALUE(H2129)&gt;0,6,IF(VALUE(G2129)&gt;0,5,IF(VALUE(F2129)&gt;0,4,IF(VALUE(E2129)&gt;0,3,IF(VALUE(D2129)&gt;0,2,1)))))))</f>
        <v>7</v>
      </c>
      <c r="O2129" s="26" t="s">
        <v>55</v>
      </c>
      <c r="P2129" s="1" t="s">
        <v>191</v>
      </c>
      <c r="Q2129" s="1"/>
      <c r="R2129" s="21"/>
      <c r="S2129" s="7" t="str">
        <f>Tabela813[[#This Row],[NR]]&amp;" - "&amp;Tabela813[[#This Row],[Especificação]]</f>
        <v>7.2.4.1.50.0.1.00 - Contribuição para o Custeio do Serviço de Iluminação Pública - Principal - Intra OFSS</v>
      </c>
      <c r="T2129" s="7" t="str">
        <f>Tabela813[[#This Row],[NR]]&amp;" - "&amp;Tabela813[[#This Row],[Especificação]]</f>
        <v>7.2.4.1.50.0.1.00 - Contribuição para o Custeio do Serviço de Iluminação Pública - Principal - Intra OFSS</v>
      </c>
      <c r="U2129" s="7" t="str">
        <f>Tabela813[[#This Row],[NR]]&amp; " - "&amp;Tabela813[[#This Row],[Especificação]]</f>
        <v>7.2.4.1.50.0.1.00 - Contribuição para o Custeio do Serviço de Iluminação Pública - Principal - Intra OFSS</v>
      </c>
    </row>
    <row r="2130" spans="1:21" ht="30" x14ac:dyDescent="0.25">
      <c r="A2130" s="84"/>
      <c r="B2130" s="73"/>
      <c r="C2130" s="26" t="s">
        <v>1565</v>
      </c>
      <c r="D2130" s="26" t="s">
        <v>1567</v>
      </c>
      <c r="E2130" s="26" t="s">
        <v>1568</v>
      </c>
      <c r="F2130" s="26" t="s">
        <v>1558</v>
      </c>
      <c r="G2130" s="26" t="s">
        <v>1591</v>
      </c>
      <c r="H2130" s="26" t="s">
        <v>1561</v>
      </c>
      <c r="I2130" s="26" t="s">
        <v>1567</v>
      </c>
      <c r="J2130" s="26" t="s">
        <v>1564</v>
      </c>
      <c r="K2130" s="21" t="str">
        <f>IF(Tabela813[[#This Row],[C]]&lt;&gt;"",IF(Tabela813[[#This Row],[RED]]&lt;&gt;"",(Tabela813[[#This Row],[RED]] &amp; "."),"") &amp; CONCATENATE(Tabela813[[#This Row],[C]],".",Tabela813[[#This Row],[O]],".",Tabela813[[#This Row],[E]],".",Tabela813[[#This Row],[D1]],".",Tabela813[[#This Row],[D2]],".",Tabela813[[#This Row],[D3]],".",Tabela813[[#This Row],[T]],".",Tabela813[[#This Row],[D4]]),"")</f>
        <v>7.2.4.1.50.0.2.00</v>
      </c>
      <c r="L2130" s="27" t="s">
        <v>2593</v>
      </c>
      <c r="M2130" s="21" t="str">
        <f t="shared" si="33"/>
        <v>A</v>
      </c>
      <c r="N2130" s="21">
        <f>IF(VALUE(Tabela813[[#This Row],[RED]]) &gt; 0,1,0) + IF(VALUE(J2130)&gt;0,8,IF(VALUE(I2130)&gt;0,7,IF(VALUE(H2130)&gt;0,6,IF(VALUE(G2130)&gt;0,5,IF(VALUE(F2130)&gt;0,4,IF(VALUE(E2130)&gt;0,3,IF(VALUE(D2130)&gt;0,2,1)))))))</f>
        <v>7</v>
      </c>
      <c r="O2130" s="26" t="s">
        <v>55</v>
      </c>
      <c r="P2130" s="1" t="s">
        <v>191</v>
      </c>
      <c r="Q2130" s="1"/>
      <c r="R2130" s="21"/>
      <c r="S2130" s="7" t="str">
        <f>Tabela813[[#This Row],[NR]]&amp;" - "&amp;Tabela813[[#This Row],[Especificação]]</f>
        <v>7.2.4.1.50.0.2.00 - Contribuição para o Custeio do Serviço de Iluminação Pública - Multas e Juros de Mora - Intra OFSS</v>
      </c>
      <c r="T2130" s="7" t="str">
        <f>Tabela813[[#This Row],[NR]]&amp;" - "&amp;Tabela813[[#This Row],[Especificação]]</f>
        <v>7.2.4.1.50.0.2.00 - Contribuição para o Custeio do Serviço de Iluminação Pública - Multas e Juros de Mora - Intra OFSS</v>
      </c>
      <c r="U2130" s="7" t="str">
        <f>Tabela813[[#This Row],[NR]]&amp; " - "&amp;Tabela813[[#This Row],[Especificação]]</f>
        <v>7.2.4.1.50.0.2.00 - Contribuição para o Custeio do Serviço de Iluminação Pública - Multas e Juros de Mora - Intra OFSS</v>
      </c>
    </row>
    <row r="2131" spans="1:21" ht="30" x14ac:dyDescent="0.25">
      <c r="A2131" s="84"/>
      <c r="B2131" s="73"/>
      <c r="C2131" s="26" t="s">
        <v>1565</v>
      </c>
      <c r="D2131" s="26" t="s">
        <v>1567</v>
      </c>
      <c r="E2131" s="26" t="s">
        <v>1568</v>
      </c>
      <c r="F2131" s="26" t="s">
        <v>1558</v>
      </c>
      <c r="G2131" s="26" t="s">
        <v>1591</v>
      </c>
      <c r="H2131" s="26" t="s">
        <v>1561</v>
      </c>
      <c r="I2131" s="26" t="s">
        <v>1559</v>
      </c>
      <c r="J2131" s="26" t="s">
        <v>1564</v>
      </c>
      <c r="K2131" s="21" t="str">
        <f>IF(Tabela813[[#This Row],[C]]&lt;&gt;"",IF(Tabela813[[#This Row],[RED]]&lt;&gt;"",(Tabela813[[#This Row],[RED]] &amp; "."),"") &amp; CONCATENATE(Tabela813[[#This Row],[C]],".",Tabela813[[#This Row],[O]],".",Tabela813[[#This Row],[E]],".",Tabela813[[#This Row],[D1]],".",Tabela813[[#This Row],[D2]],".",Tabela813[[#This Row],[D3]],".",Tabela813[[#This Row],[T]],".",Tabela813[[#This Row],[D4]]),"")</f>
        <v>7.2.4.1.50.0.3.00</v>
      </c>
      <c r="L2131" s="27" t="s">
        <v>2594</v>
      </c>
      <c r="M2131" s="21" t="str">
        <f t="shared" si="33"/>
        <v>A</v>
      </c>
      <c r="N2131" s="21">
        <f>IF(VALUE(Tabela813[[#This Row],[RED]]) &gt; 0,1,0) + IF(VALUE(J2131)&gt;0,8,IF(VALUE(I2131)&gt;0,7,IF(VALUE(H2131)&gt;0,6,IF(VALUE(G2131)&gt;0,5,IF(VALUE(F2131)&gt;0,4,IF(VALUE(E2131)&gt;0,3,IF(VALUE(D2131)&gt;0,2,1)))))))</f>
        <v>7</v>
      </c>
      <c r="O2131" s="26" t="s">
        <v>55</v>
      </c>
      <c r="P2131" s="1" t="s">
        <v>191</v>
      </c>
      <c r="Q2131" s="1"/>
      <c r="R2131" s="21"/>
      <c r="S2131" s="7" t="str">
        <f>Tabela813[[#This Row],[NR]]&amp;" - "&amp;Tabela813[[#This Row],[Especificação]]</f>
        <v>7.2.4.1.50.0.3.00 - Contribuição para o Custeio do Serviço de Iluminação Pública - Dívida Ativa - Intra OFSS</v>
      </c>
      <c r="T2131" s="7" t="str">
        <f>Tabela813[[#This Row],[NR]]&amp;" - "&amp;Tabela813[[#This Row],[Especificação]]</f>
        <v>7.2.4.1.50.0.3.00 - Contribuição para o Custeio do Serviço de Iluminação Pública - Dívida Ativa - Intra OFSS</v>
      </c>
      <c r="U2131" s="7" t="str">
        <f>Tabela813[[#This Row],[NR]]&amp; " - "&amp;Tabela813[[#This Row],[Especificação]]</f>
        <v>7.2.4.1.50.0.3.00 - Contribuição para o Custeio do Serviço de Iluminação Pública - Dívida Ativa - Intra OFSS</v>
      </c>
    </row>
    <row r="2132" spans="1:21" ht="30" x14ac:dyDescent="0.25">
      <c r="A2132" s="84"/>
      <c r="B2132" s="73"/>
      <c r="C2132" s="26" t="s">
        <v>1565</v>
      </c>
      <c r="D2132" s="26" t="s">
        <v>1567</v>
      </c>
      <c r="E2132" s="26" t="s">
        <v>1568</v>
      </c>
      <c r="F2132" s="26" t="s">
        <v>1558</v>
      </c>
      <c r="G2132" s="26" t="s">
        <v>1591</v>
      </c>
      <c r="H2132" s="26" t="s">
        <v>1561</v>
      </c>
      <c r="I2132" s="26" t="s">
        <v>1568</v>
      </c>
      <c r="J2132" s="26" t="s">
        <v>1564</v>
      </c>
      <c r="K2132" s="21" t="str">
        <f>IF(Tabela813[[#This Row],[C]]&lt;&gt;"",IF(Tabela813[[#This Row],[RED]]&lt;&gt;"",(Tabela813[[#This Row],[RED]] &amp; "."),"") &amp; CONCATENATE(Tabela813[[#This Row],[C]],".",Tabela813[[#This Row],[O]],".",Tabela813[[#This Row],[E]],".",Tabela813[[#This Row],[D1]],".",Tabela813[[#This Row],[D2]],".",Tabela813[[#This Row],[D3]],".",Tabela813[[#This Row],[T]],".",Tabela813[[#This Row],[D4]]),"")</f>
        <v>7.2.4.1.50.0.4.00</v>
      </c>
      <c r="L2132" s="27" t="s">
        <v>2595</v>
      </c>
      <c r="M2132" s="21" t="str">
        <f t="shared" si="33"/>
        <v>A</v>
      </c>
      <c r="N2132" s="21">
        <f>IF(VALUE(Tabela813[[#This Row],[RED]]) &gt; 0,1,0) + IF(VALUE(J2132)&gt;0,8,IF(VALUE(I2132)&gt;0,7,IF(VALUE(H2132)&gt;0,6,IF(VALUE(G2132)&gt;0,5,IF(VALUE(F2132)&gt;0,4,IF(VALUE(E2132)&gt;0,3,IF(VALUE(D2132)&gt;0,2,1)))))))</f>
        <v>7</v>
      </c>
      <c r="O2132" s="26" t="s">
        <v>55</v>
      </c>
      <c r="P2132" s="1" t="s">
        <v>191</v>
      </c>
      <c r="Q2132" s="1"/>
      <c r="R2132" s="21"/>
      <c r="S2132" s="7" t="str">
        <f>Tabela813[[#This Row],[NR]]&amp;" - "&amp;Tabela813[[#This Row],[Especificação]]</f>
        <v>7.2.4.1.50.0.4.00 - Contribuição para o Custeio do Serviço de Iluminação Pública - Dívida Ativa - Multas e Juros de Mora da Dívida Ativa - Intra OFSS</v>
      </c>
      <c r="T2132" s="7" t="str">
        <f>Tabela813[[#This Row],[NR]]&amp;" - "&amp;Tabela813[[#This Row],[Especificação]]</f>
        <v>7.2.4.1.50.0.4.00 - Contribuição para o Custeio do Serviço de Iluminação Pública - Dívida Ativa - Multas e Juros de Mora da Dívida Ativa - Intra OFSS</v>
      </c>
      <c r="U2132" s="7" t="str">
        <f>Tabela813[[#This Row],[NR]]&amp; " - "&amp;Tabela813[[#This Row],[Especificação]]</f>
        <v>7.2.4.1.50.0.4.00 - Contribuição para o Custeio do Serviço de Iluminação Pública - Dívida Ativa - Multas e Juros de Mora da Dívida Ativa - Intra OFSS</v>
      </c>
    </row>
    <row r="2133" spans="1:21" ht="30" x14ac:dyDescent="0.25">
      <c r="A2133" s="84"/>
      <c r="B2133" s="73"/>
      <c r="C2133" s="26" t="s">
        <v>1565</v>
      </c>
      <c r="D2133" s="26" t="s">
        <v>1567</v>
      </c>
      <c r="E2133" s="26" t="s">
        <v>1568</v>
      </c>
      <c r="F2133" s="26" t="s">
        <v>1558</v>
      </c>
      <c r="G2133" s="26" t="s">
        <v>1591</v>
      </c>
      <c r="H2133" s="26" t="s">
        <v>1561</v>
      </c>
      <c r="I2133" s="26" t="s">
        <v>1569</v>
      </c>
      <c r="J2133" s="26" t="s">
        <v>1564</v>
      </c>
      <c r="K2133" s="21" t="str">
        <f>IF(Tabela813[[#This Row],[C]]&lt;&gt;"",IF(Tabela813[[#This Row],[RED]]&lt;&gt;"",(Tabela813[[#This Row],[RED]] &amp; "."),"") &amp; CONCATENATE(Tabela813[[#This Row],[C]],".",Tabela813[[#This Row],[O]],".",Tabela813[[#This Row],[E]],".",Tabela813[[#This Row],[D1]],".",Tabela813[[#This Row],[D2]],".",Tabela813[[#This Row],[D3]],".",Tabela813[[#This Row],[T]],".",Tabela813[[#This Row],[D4]]),"")</f>
        <v>7.2.4.1.50.0.5.00</v>
      </c>
      <c r="L2133" s="27" t="s">
        <v>2596</v>
      </c>
      <c r="M2133" s="21" t="str">
        <f t="shared" si="33"/>
        <v>A</v>
      </c>
      <c r="N2133" s="21">
        <f>IF(VALUE(Tabela813[[#This Row],[RED]]) &gt; 0,1,0) + IF(VALUE(J2133)&gt;0,8,IF(VALUE(I2133)&gt;0,7,IF(VALUE(H2133)&gt;0,6,IF(VALUE(G2133)&gt;0,5,IF(VALUE(F2133)&gt;0,4,IF(VALUE(E2133)&gt;0,3,IF(VALUE(D2133)&gt;0,2,1)))))))</f>
        <v>7</v>
      </c>
      <c r="O2133" s="26" t="s">
        <v>55</v>
      </c>
      <c r="P2133" s="1" t="s">
        <v>191</v>
      </c>
      <c r="Q2133" s="1"/>
      <c r="R2133" s="21"/>
      <c r="S2133" s="7" t="str">
        <f>Tabela813[[#This Row],[NR]]&amp;" - "&amp;Tabela813[[#This Row],[Especificação]]</f>
        <v>7.2.4.1.50.0.5.00 - Contribuição para o Custeio do Serviço de Iluminação Pública - Multas - Intra OFSS</v>
      </c>
      <c r="T2133" s="7" t="str">
        <f>Tabela813[[#This Row],[NR]]&amp;" - "&amp;Tabela813[[#This Row],[Especificação]]</f>
        <v>7.2.4.1.50.0.5.00 - Contribuição para o Custeio do Serviço de Iluminação Pública - Multas - Intra OFSS</v>
      </c>
      <c r="U2133" s="7" t="str">
        <f>Tabela813[[#This Row],[NR]]&amp; " - "&amp;Tabela813[[#This Row],[Especificação]]</f>
        <v>7.2.4.1.50.0.5.00 - Contribuição para o Custeio do Serviço de Iluminação Pública - Multas - Intra OFSS</v>
      </c>
    </row>
    <row r="2134" spans="1:21" ht="30" x14ac:dyDescent="0.25">
      <c r="A2134" s="84"/>
      <c r="B2134" s="73"/>
      <c r="C2134" s="26" t="s">
        <v>1565</v>
      </c>
      <c r="D2134" s="26" t="s">
        <v>1567</v>
      </c>
      <c r="E2134" s="26" t="s">
        <v>1568</v>
      </c>
      <c r="F2134" s="26" t="s">
        <v>1558</v>
      </c>
      <c r="G2134" s="26" t="s">
        <v>1591</v>
      </c>
      <c r="H2134" s="26" t="s">
        <v>1561</v>
      </c>
      <c r="I2134" s="26" t="s">
        <v>1563</v>
      </c>
      <c r="J2134" s="26" t="s">
        <v>1564</v>
      </c>
      <c r="K2134" s="21" t="str">
        <f>IF(Tabela813[[#This Row],[C]]&lt;&gt;"",IF(Tabela813[[#This Row],[RED]]&lt;&gt;"",(Tabela813[[#This Row],[RED]] &amp; "."),"") &amp; CONCATENATE(Tabela813[[#This Row],[C]],".",Tabela813[[#This Row],[O]],".",Tabela813[[#This Row],[E]],".",Tabela813[[#This Row],[D1]],".",Tabela813[[#This Row],[D2]],".",Tabela813[[#This Row],[D3]],".",Tabela813[[#This Row],[T]],".",Tabela813[[#This Row],[D4]]),"")</f>
        <v>7.2.4.1.50.0.6.00</v>
      </c>
      <c r="L2134" s="27" t="s">
        <v>2597</v>
      </c>
      <c r="M2134" s="21" t="str">
        <f t="shared" si="33"/>
        <v>A</v>
      </c>
      <c r="N2134" s="21">
        <f>IF(VALUE(Tabela813[[#This Row],[RED]]) &gt; 0,1,0) + IF(VALUE(J2134)&gt;0,8,IF(VALUE(I2134)&gt;0,7,IF(VALUE(H2134)&gt;0,6,IF(VALUE(G2134)&gt;0,5,IF(VALUE(F2134)&gt;0,4,IF(VALUE(E2134)&gt;0,3,IF(VALUE(D2134)&gt;0,2,1)))))))</f>
        <v>7</v>
      </c>
      <c r="O2134" s="26" t="s">
        <v>55</v>
      </c>
      <c r="P2134" s="1" t="s">
        <v>191</v>
      </c>
      <c r="Q2134" s="1"/>
      <c r="R2134" s="21"/>
      <c r="S2134" s="7" t="str">
        <f>Tabela813[[#This Row],[NR]]&amp;" - "&amp;Tabela813[[#This Row],[Especificação]]</f>
        <v>7.2.4.1.50.0.6.00 - Contribuição para o Custeio do Serviço de Iluminação Pública - Juros de Mora - Intra OFSS</v>
      </c>
      <c r="T2134" s="7" t="str">
        <f>Tabela813[[#This Row],[NR]]&amp;" - "&amp;Tabela813[[#This Row],[Especificação]]</f>
        <v>7.2.4.1.50.0.6.00 - Contribuição para o Custeio do Serviço de Iluminação Pública - Juros de Mora - Intra OFSS</v>
      </c>
      <c r="U2134" s="7" t="str">
        <f>Tabela813[[#This Row],[NR]]&amp; " - "&amp;Tabela813[[#This Row],[Especificação]]</f>
        <v>7.2.4.1.50.0.6.00 - Contribuição para o Custeio do Serviço de Iluminação Pública - Juros de Mora - Intra OFSS</v>
      </c>
    </row>
    <row r="2135" spans="1:21" ht="30" x14ac:dyDescent="0.25">
      <c r="A2135" s="84"/>
      <c r="B2135" s="73"/>
      <c r="C2135" s="26" t="s">
        <v>1565</v>
      </c>
      <c r="D2135" s="26" t="s">
        <v>1567</v>
      </c>
      <c r="E2135" s="26" t="s">
        <v>1568</v>
      </c>
      <c r="F2135" s="26" t="s">
        <v>1558</v>
      </c>
      <c r="G2135" s="26" t="s">
        <v>1591</v>
      </c>
      <c r="H2135" s="26" t="s">
        <v>1561</v>
      </c>
      <c r="I2135" s="26" t="s">
        <v>1565</v>
      </c>
      <c r="J2135" s="26" t="s">
        <v>1564</v>
      </c>
      <c r="K2135" s="21" t="str">
        <f>IF(Tabela813[[#This Row],[C]]&lt;&gt;"",IF(Tabela813[[#This Row],[RED]]&lt;&gt;"",(Tabela813[[#This Row],[RED]] &amp; "."),"") &amp; CONCATENATE(Tabela813[[#This Row],[C]],".",Tabela813[[#This Row],[O]],".",Tabela813[[#This Row],[E]],".",Tabela813[[#This Row],[D1]],".",Tabela813[[#This Row],[D2]],".",Tabela813[[#This Row],[D3]],".",Tabela813[[#This Row],[T]],".",Tabela813[[#This Row],[D4]]),"")</f>
        <v>7.2.4.1.50.0.7.00</v>
      </c>
      <c r="L2135" s="27" t="s">
        <v>2598</v>
      </c>
      <c r="M2135" s="21" t="str">
        <f t="shared" si="33"/>
        <v>A</v>
      </c>
      <c r="N2135" s="21">
        <f>IF(VALUE(Tabela813[[#This Row],[RED]]) &gt; 0,1,0) + IF(VALUE(J2135)&gt;0,8,IF(VALUE(I2135)&gt;0,7,IF(VALUE(H2135)&gt;0,6,IF(VALUE(G2135)&gt;0,5,IF(VALUE(F2135)&gt;0,4,IF(VALUE(E2135)&gt;0,3,IF(VALUE(D2135)&gt;0,2,1)))))))</f>
        <v>7</v>
      </c>
      <c r="O2135" s="26" t="s">
        <v>55</v>
      </c>
      <c r="P2135" s="1" t="s">
        <v>191</v>
      </c>
      <c r="Q2135" s="1"/>
      <c r="R2135" s="21"/>
      <c r="S2135" s="7" t="str">
        <f>Tabela813[[#This Row],[NR]]&amp;" - "&amp;Tabela813[[#This Row],[Especificação]]</f>
        <v>7.2.4.1.50.0.7.00 - Contribuição para o Custeio do Serviço de Iluminação Pública - Dívida Ativa - Multas da Dívida Ativa - Intra OFSS</v>
      </c>
      <c r="T2135" s="7" t="str">
        <f>Tabela813[[#This Row],[NR]]&amp;" - "&amp;Tabela813[[#This Row],[Especificação]]</f>
        <v>7.2.4.1.50.0.7.00 - Contribuição para o Custeio do Serviço de Iluminação Pública - Dívida Ativa - Multas da Dívida Ativa - Intra OFSS</v>
      </c>
      <c r="U2135" s="7" t="str">
        <f>Tabela813[[#This Row],[NR]]&amp; " - "&amp;Tabela813[[#This Row],[Especificação]]</f>
        <v>7.2.4.1.50.0.7.00 - Contribuição para o Custeio do Serviço de Iluminação Pública - Dívida Ativa - Multas da Dívida Ativa - Intra OFSS</v>
      </c>
    </row>
    <row r="2136" spans="1:21" ht="30" x14ac:dyDescent="0.25">
      <c r="A2136" s="84"/>
      <c r="B2136" s="73"/>
      <c r="C2136" s="26" t="s">
        <v>1565</v>
      </c>
      <c r="D2136" s="26" t="s">
        <v>1567</v>
      </c>
      <c r="E2136" s="26" t="s">
        <v>1568</v>
      </c>
      <c r="F2136" s="26" t="s">
        <v>1558</v>
      </c>
      <c r="G2136" s="26" t="s">
        <v>1591</v>
      </c>
      <c r="H2136" s="26" t="s">
        <v>1561</v>
      </c>
      <c r="I2136" s="26" t="s">
        <v>1566</v>
      </c>
      <c r="J2136" s="26" t="s">
        <v>1564</v>
      </c>
      <c r="K2136" s="21" t="str">
        <f>IF(Tabela813[[#This Row],[C]]&lt;&gt;"",IF(Tabela813[[#This Row],[RED]]&lt;&gt;"",(Tabela813[[#This Row],[RED]] &amp; "."),"") &amp; CONCATENATE(Tabela813[[#This Row],[C]],".",Tabela813[[#This Row],[O]],".",Tabela813[[#This Row],[E]],".",Tabela813[[#This Row],[D1]],".",Tabela813[[#This Row],[D2]],".",Tabela813[[#This Row],[D3]],".",Tabela813[[#This Row],[T]],".",Tabela813[[#This Row],[D4]]),"")</f>
        <v>7.2.4.1.50.0.8.00</v>
      </c>
      <c r="L2136" s="27" t="s">
        <v>2599</v>
      </c>
      <c r="M2136" s="21" t="str">
        <f t="shared" si="33"/>
        <v>A</v>
      </c>
      <c r="N2136" s="21">
        <f>IF(VALUE(Tabela813[[#This Row],[RED]]) &gt; 0,1,0) + IF(VALUE(J2136)&gt;0,8,IF(VALUE(I2136)&gt;0,7,IF(VALUE(H2136)&gt;0,6,IF(VALUE(G2136)&gt;0,5,IF(VALUE(F2136)&gt;0,4,IF(VALUE(E2136)&gt;0,3,IF(VALUE(D2136)&gt;0,2,1)))))))</f>
        <v>7</v>
      </c>
      <c r="O2136" s="26" t="s">
        <v>55</v>
      </c>
      <c r="P2136" s="1" t="s">
        <v>191</v>
      </c>
      <c r="Q2136" s="1"/>
      <c r="R2136" s="21"/>
      <c r="S2136" s="7" t="str">
        <f>Tabela813[[#This Row],[NR]]&amp;" - "&amp;Tabela813[[#This Row],[Especificação]]</f>
        <v>7.2.4.1.50.0.8.00 - Contribuição para o Custeio do Serviço de Iluminação Pública - Juros de Mora da Dívida Ativa - Intra OFSS</v>
      </c>
      <c r="T2136" s="7" t="str">
        <f>Tabela813[[#This Row],[NR]]&amp;" - "&amp;Tabela813[[#This Row],[Especificação]]</f>
        <v>7.2.4.1.50.0.8.00 - Contribuição para o Custeio do Serviço de Iluminação Pública - Juros de Mora da Dívida Ativa - Intra OFSS</v>
      </c>
      <c r="U2136" s="7" t="str">
        <f>Tabela813[[#This Row],[NR]]&amp; " - "&amp;Tabela813[[#This Row],[Especificação]]</f>
        <v>7.2.4.1.50.0.8.00 - Contribuição para o Custeio do Serviço de Iluminação Pública - Juros de Mora da Dívida Ativa - Intra OFSS</v>
      </c>
    </row>
    <row r="2137" spans="1:21" x14ac:dyDescent="0.25">
      <c r="A2137" s="84"/>
      <c r="B2137" s="73"/>
      <c r="C2137" s="26" t="s">
        <v>1565</v>
      </c>
      <c r="D2137" s="26" t="s">
        <v>1559</v>
      </c>
      <c r="E2137" s="26" t="s">
        <v>1561</v>
      </c>
      <c r="F2137" s="26" t="s">
        <v>1561</v>
      </c>
      <c r="G2137" s="26" t="s">
        <v>1564</v>
      </c>
      <c r="H2137" s="26" t="s">
        <v>1561</v>
      </c>
      <c r="I2137" s="26" t="s">
        <v>1561</v>
      </c>
      <c r="J2137" s="26" t="s">
        <v>1564</v>
      </c>
      <c r="K2137" s="21" t="str">
        <f>IF(Tabela813[[#This Row],[C]]&lt;&gt;"",IF(Tabela813[[#This Row],[RED]]&lt;&gt;"",(Tabela813[[#This Row],[RED]] &amp; "."),"") &amp; CONCATENATE(Tabela813[[#This Row],[C]],".",Tabela813[[#This Row],[O]],".",Tabela813[[#This Row],[E]],".",Tabela813[[#This Row],[D1]],".",Tabela813[[#This Row],[D2]],".",Tabela813[[#This Row],[D3]],".",Tabela813[[#This Row],[T]],".",Tabela813[[#This Row],[D4]]),"")</f>
        <v>7.3.0.0.00.0.0.00</v>
      </c>
      <c r="L2137" s="27" t="s">
        <v>2600</v>
      </c>
      <c r="M2137" s="21" t="str">
        <f t="shared" si="33"/>
        <v>S</v>
      </c>
      <c r="N2137" s="21">
        <f>IF(VALUE(Tabela813[[#This Row],[RED]]) &gt; 0,1,0) + IF(VALUE(J2137)&gt;0,8,IF(VALUE(I2137)&gt;0,7,IF(VALUE(H2137)&gt;0,6,IF(VALUE(G2137)&gt;0,5,IF(VALUE(F2137)&gt;0,4,IF(VALUE(E2137)&gt;0,3,IF(VALUE(D2137)&gt;0,2,1)))))))</f>
        <v>2</v>
      </c>
      <c r="O2137" s="26" t="s">
        <v>45</v>
      </c>
      <c r="P2137" s="1" t="s">
        <v>193</v>
      </c>
      <c r="Q2137" s="1"/>
      <c r="R2137" s="21"/>
      <c r="S2137" s="7" t="str">
        <f>Tabela813[[#This Row],[NR]]&amp;" - "&amp;Tabela813[[#This Row],[Especificação]]</f>
        <v>7.3.0.0.00.0.0.00 - Receita Patrimonial - Intra OFSS</v>
      </c>
      <c r="T2137" s="7" t="str">
        <f>Tabela813[[#This Row],[NR]]&amp;" - "&amp;Tabela813[[#This Row],[Especificação]]</f>
        <v>7.3.0.0.00.0.0.00 - Receita Patrimonial - Intra OFSS</v>
      </c>
      <c r="U2137" s="7" t="str">
        <f>Tabela813[[#This Row],[NR]]&amp; " - "&amp;Tabela813[[#This Row],[Especificação]]</f>
        <v>7.3.0.0.00.0.0.00 - Receita Patrimonial - Intra OFSS</v>
      </c>
    </row>
    <row r="2138" spans="1:21" x14ac:dyDescent="0.25">
      <c r="A2138" s="84"/>
      <c r="B2138" s="73"/>
      <c r="C2138" s="26" t="s">
        <v>1565</v>
      </c>
      <c r="D2138" s="26" t="s">
        <v>1559</v>
      </c>
      <c r="E2138" s="26" t="s">
        <v>1558</v>
      </c>
      <c r="F2138" s="26" t="s">
        <v>1561</v>
      </c>
      <c r="G2138" s="26" t="s">
        <v>1564</v>
      </c>
      <c r="H2138" s="26" t="s">
        <v>1561</v>
      </c>
      <c r="I2138" s="26" t="s">
        <v>1561</v>
      </c>
      <c r="J2138" s="26" t="s">
        <v>1564</v>
      </c>
      <c r="K2138" s="21" t="str">
        <f>IF(Tabela813[[#This Row],[C]]&lt;&gt;"",IF(Tabela813[[#This Row],[RED]]&lt;&gt;"",(Tabela813[[#This Row],[RED]] &amp; "."),"") &amp; CONCATENATE(Tabela813[[#This Row],[C]],".",Tabela813[[#This Row],[O]],".",Tabela813[[#This Row],[E]],".",Tabela813[[#This Row],[D1]],".",Tabela813[[#This Row],[D2]],".",Tabela813[[#This Row],[D3]],".",Tabela813[[#This Row],[T]],".",Tabela813[[#This Row],[D4]]),"")</f>
        <v>7.3.1.0.00.0.0.00</v>
      </c>
      <c r="L2138" s="27" t="s">
        <v>2601</v>
      </c>
      <c r="M2138" s="21" t="str">
        <f t="shared" si="33"/>
        <v>S</v>
      </c>
      <c r="N2138" s="21">
        <f>IF(VALUE(Tabela813[[#This Row],[RED]]) &gt; 0,1,0) + IF(VALUE(J2138)&gt;0,8,IF(VALUE(I2138)&gt;0,7,IF(VALUE(H2138)&gt;0,6,IF(VALUE(G2138)&gt;0,5,IF(VALUE(F2138)&gt;0,4,IF(VALUE(E2138)&gt;0,3,IF(VALUE(D2138)&gt;0,2,1)))))))</f>
        <v>3</v>
      </c>
      <c r="O2138" s="26" t="s">
        <v>45</v>
      </c>
      <c r="P2138" s="1" t="s">
        <v>195</v>
      </c>
      <c r="Q2138" s="1"/>
      <c r="R2138" s="21"/>
      <c r="S2138" s="7" t="str">
        <f>Tabela813[[#This Row],[NR]]&amp;" - "&amp;Tabela813[[#This Row],[Especificação]]</f>
        <v>7.3.1.0.00.0.0.00 - Exploração do Patrimônio Imobiliário do Estado - Intra OFSS</v>
      </c>
      <c r="T2138" s="7" t="str">
        <f>Tabela813[[#This Row],[NR]]&amp;" - "&amp;Tabela813[[#This Row],[Especificação]]</f>
        <v>7.3.1.0.00.0.0.00 - Exploração do Patrimônio Imobiliário do Estado - Intra OFSS</v>
      </c>
      <c r="U2138" s="7" t="str">
        <f>Tabela813[[#This Row],[NR]]&amp; " - "&amp;Tabela813[[#This Row],[Especificação]]</f>
        <v>7.3.1.0.00.0.0.00 - Exploração do Patrimônio Imobiliário do Estado - Intra OFSS</v>
      </c>
    </row>
    <row r="2139" spans="1:21" x14ac:dyDescent="0.25">
      <c r="A2139" s="84"/>
      <c r="B2139" s="73"/>
      <c r="C2139" s="26" t="s">
        <v>1565</v>
      </c>
      <c r="D2139" s="26" t="s">
        <v>1559</v>
      </c>
      <c r="E2139" s="26" t="s">
        <v>1558</v>
      </c>
      <c r="F2139" s="26" t="s">
        <v>1558</v>
      </c>
      <c r="G2139" s="26" t="s">
        <v>1564</v>
      </c>
      <c r="H2139" s="26" t="s">
        <v>1561</v>
      </c>
      <c r="I2139" s="26" t="s">
        <v>1561</v>
      </c>
      <c r="J2139" s="26" t="s">
        <v>1564</v>
      </c>
      <c r="K2139" s="21" t="str">
        <f>IF(Tabela813[[#This Row],[C]]&lt;&gt;"",IF(Tabela813[[#This Row],[RED]]&lt;&gt;"",(Tabela813[[#This Row],[RED]] &amp; "."),"") &amp; CONCATENATE(Tabela813[[#This Row],[C]],".",Tabela813[[#This Row],[O]],".",Tabela813[[#This Row],[E]],".",Tabela813[[#This Row],[D1]],".",Tabela813[[#This Row],[D2]],".",Tabela813[[#This Row],[D3]],".",Tabela813[[#This Row],[T]],".",Tabela813[[#This Row],[D4]]),"")</f>
        <v>7.3.1.1.00.0.0.00</v>
      </c>
      <c r="L2139" s="27" t="s">
        <v>2601</v>
      </c>
      <c r="M2139" s="21" t="str">
        <f t="shared" si="33"/>
        <v>S</v>
      </c>
      <c r="N2139" s="21">
        <f>IF(VALUE(Tabela813[[#This Row],[RED]]) &gt; 0,1,0) + IF(VALUE(J2139)&gt;0,8,IF(VALUE(I2139)&gt;0,7,IF(VALUE(H2139)&gt;0,6,IF(VALUE(G2139)&gt;0,5,IF(VALUE(F2139)&gt;0,4,IF(VALUE(E2139)&gt;0,3,IF(VALUE(D2139)&gt;0,2,1)))))))</f>
        <v>4</v>
      </c>
      <c r="O2139" s="26" t="s">
        <v>45</v>
      </c>
      <c r="P2139" s="1" t="s">
        <v>195</v>
      </c>
      <c r="Q2139" s="1"/>
      <c r="R2139" s="21"/>
      <c r="S2139" s="7" t="str">
        <f>Tabela813[[#This Row],[NR]]&amp;" - "&amp;Tabela813[[#This Row],[Especificação]]</f>
        <v>7.3.1.1.00.0.0.00 - Exploração do Patrimônio Imobiliário do Estado - Intra OFSS</v>
      </c>
      <c r="T2139" s="7" t="str">
        <f>Tabela813[[#This Row],[NR]]&amp;" - "&amp;Tabela813[[#This Row],[Especificação]]</f>
        <v>7.3.1.1.00.0.0.00 - Exploração do Patrimônio Imobiliário do Estado - Intra OFSS</v>
      </c>
      <c r="U2139" s="7" t="str">
        <f>Tabela813[[#This Row],[NR]]&amp; " - "&amp;Tabela813[[#This Row],[Especificação]]</f>
        <v>7.3.1.1.00.0.0.00 - Exploração do Patrimônio Imobiliário do Estado - Intra OFSS</v>
      </c>
    </row>
    <row r="2140" spans="1:21" ht="45" x14ac:dyDescent="0.25">
      <c r="A2140" s="84"/>
      <c r="B2140" s="73"/>
      <c r="C2140" s="26" t="s">
        <v>1565</v>
      </c>
      <c r="D2140" s="26" t="s">
        <v>1559</v>
      </c>
      <c r="E2140" s="26" t="s">
        <v>1558</v>
      </c>
      <c r="F2140" s="26" t="s">
        <v>1558</v>
      </c>
      <c r="G2140" s="26" t="s">
        <v>1560</v>
      </c>
      <c r="H2140" s="26" t="s">
        <v>1561</v>
      </c>
      <c r="I2140" s="26" t="s">
        <v>1561</v>
      </c>
      <c r="J2140" s="26" t="s">
        <v>1564</v>
      </c>
      <c r="K2140" s="21" t="str">
        <f>IF(Tabela813[[#This Row],[C]]&lt;&gt;"",IF(Tabela813[[#This Row],[RED]]&lt;&gt;"",(Tabela813[[#This Row],[RED]] &amp; "."),"") &amp; CONCATENATE(Tabela813[[#This Row],[C]],".",Tabela813[[#This Row],[O]],".",Tabela813[[#This Row],[E]],".",Tabela813[[#This Row],[D1]],".",Tabela813[[#This Row],[D2]],".",Tabela813[[#This Row],[D3]],".",Tabela813[[#This Row],[T]],".",Tabela813[[#This Row],[D4]]),"")</f>
        <v>7.3.1.1.01.0.0.00</v>
      </c>
      <c r="L2140" s="27" t="s">
        <v>2602</v>
      </c>
      <c r="M2140" s="21" t="str">
        <f t="shared" si="33"/>
        <v>S</v>
      </c>
      <c r="N2140" s="21">
        <f>IF(VALUE(Tabela813[[#This Row],[RED]]) &gt; 0,1,0) + IF(VALUE(J2140)&gt;0,8,IF(VALUE(I2140)&gt;0,7,IF(VALUE(H2140)&gt;0,6,IF(VALUE(G2140)&gt;0,5,IF(VALUE(F2140)&gt;0,4,IF(VALUE(E2140)&gt;0,3,IF(VALUE(D2140)&gt;0,2,1)))))))</f>
        <v>5</v>
      </c>
      <c r="O2140" s="26" t="s">
        <v>51</v>
      </c>
      <c r="P2140" s="1" t="s">
        <v>197</v>
      </c>
      <c r="Q2140" s="1"/>
      <c r="R2140" s="21"/>
      <c r="S2140" s="7" t="str">
        <f>Tabela813[[#This Row],[NR]]&amp;" - "&amp;Tabela813[[#This Row],[Especificação]]</f>
        <v>7.3.1.1.01.0.0.00 - Aluguéis, Arrendamentos, Foros, Laudêmios, Tarifas de Ocupação - Intra OFSS</v>
      </c>
      <c r="T2140" s="7" t="str">
        <f>Tabela813[[#This Row],[NR]]&amp;" - "&amp;Tabela813[[#This Row],[Especificação]]</f>
        <v>7.3.1.1.01.0.0.00 - Aluguéis, Arrendamentos, Foros, Laudêmios, Tarifas de Ocupação - Intra OFSS</v>
      </c>
      <c r="U2140" s="7" t="str">
        <f>Tabela813[[#This Row],[NR]]&amp; " - "&amp;Tabela813[[#This Row],[Especificação]]</f>
        <v>7.3.1.1.01.0.0.00 - Aluguéis, Arrendamentos, Foros, Laudêmios, Tarifas de Ocupação - Intra OFSS</v>
      </c>
    </row>
    <row r="2141" spans="1:21" ht="30" x14ac:dyDescent="0.25">
      <c r="A2141" s="84"/>
      <c r="B2141" s="73"/>
      <c r="C2141" s="26" t="s">
        <v>1565</v>
      </c>
      <c r="D2141" s="26" t="s">
        <v>1559</v>
      </c>
      <c r="E2141" s="26" t="s">
        <v>1558</v>
      </c>
      <c r="F2141" s="26" t="s">
        <v>1558</v>
      </c>
      <c r="G2141" s="26" t="s">
        <v>1560</v>
      </c>
      <c r="H2141" s="26" t="s">
        <v>1558</v>
      </c>
      <c r="I2141" s="26" t="s">
        <v>1561</v>
      </c>
      <c r="J2141" s="26" t="s">
        <v>1564</v>
      </c>
      <c r="K2141" s="21" t="str">
        <f>IF(Tabela813[[#This Row],[C]]&lt;&gt;"",IF(Tabela813[[#This Row],[RED]]&lt;&gt;"",(Tabela813[[#This Row],[RED]] &amp; "."),"") &amp; CONCATENATE(Tabela813[[#This Row],[C]],".",Tabela813[[#This Row],[O]],".",Tabela813[[#This Row],[E]],".",Tabela813[[#This Row],[D1]],".",Tabela813[[#This Row],[D2]],".",Tabela813[[#This Row],[D3]],".",Tabela813[[#This Row],[T]],".",Tabela813[[#This Row],[D4]]),"")</f>
        <v>7.3.1.1.01.1.0.00</v>
      </c>
      <c r="L2141" s="27" t="s">
        <v>2603</v>
      </c>
      <c r="M2141" s="21" t="str">
        <f t="shared" si="33"/>
        <v>S</v>
      </c>
      <c r="N2141" s="21">
        <f>IF(VALUE(Tabela813[[#This Row],[RED]]) &gt; 0,1,0) + IF(VALUE(J2141)&gt;0,8,IF(VALUE(I2141)&gt;0,7,IF(VALUE(H2141)&gt;0,6,IF(VALUE(G2141)&gt;0,5,IF(VALUE(F2141)&gt;0,4,IF(VALUE(E2141)&gt;0,3,IF(VALUE(D2141)&gt;0,2,1)))))))</f>
        <v>6</v>
      </c>
      <c r="O2141" s="26" t="s">
        <v>51</v>
      </c>
      <c r="P2141" s="1" t="s">
        <v>199</v>
      </c>
      <c r="Q2141" s="1"/>
      <c r="R2141" s="21"/>
      <c r="S2141" s="7" t="str">
        <f>Tabela813[[#This Row],[NR]]&amp;" - "&amp;Tabela813[[#This Row],[Especificação]]</f>
        <v>7.3.1.1.01.1.0.00 - Aluguéis e Arrendamentos - Intra OFSS</v>
      </c>
      <c r="T2141" s="7" t="str">
        <f>Tabela813[[#This Row],[NR]]&amp;" - "&amp;Tabela813[[#This Row],[Especificação]]</f>
        <v>7.3.1.1.01.1.0.00 - Aluguéis e Arrendamentos - Intra OFSS</v>
      </c>
      <c r="U2141" s="7" t="str">
        <f>Tabela813[[#This Row],[NR]]&amp; " - "&amp;Tabela813[[#This Row],[Especificação]]</f>
        <v>7.3.1.1.01.1.0.00 - Aluguéis e Arrendamentos - Intra OFSS</v>
      </c>
    </row>
    <row r="2142" spans="1:21" ht="30" x14ac:dyDescent="0.25">
      <c r="A2142" s="84"/>
      <c r="B2142" s="73"/>
      <c r="C2142" s="26" t="s">
        <v>1565</v>
      </c>
      <c r="D2142" s="26" t="s">
        <v>1559</v>
      </c>
      <c r="E2142" s="26" t="s">
        <v>1558</v>
      </c>
      <c r="F2142" s="26" t="s">
        <v>1558</v>
      </c>
      <c r="G2142" s="26" t="s">
        <v>1560</v>
      </c>
      <c r="H2142" s="26" t="s">
        <v>1558</v>
      </c>
      <c r="I2142" s="26" t="s">
        <v>1558</v>
      </c>
      <c r="J2142" s="26" t="s">
        <v>1564</v>
      </c>
      <c r="K2142" s="21" t="str">
        <f>IF(Tabela813[[#This Row],[C]]&lt;&gt;"",IF(Tabela813[[#This Row],[RED]]&lt;&gt;"",(Tabela813[[#This Row],[RED]] &amp; "."),"") &amp; CONCATENATE(Tabela813[[#This Row],[C]],".",Tabela813[[#This Row],[O]],".",Tabela813[[#This Row],[E]],".",Tabela813[[#This Row],[D1]],".",Tabela813[[#This Row],[D2]],".",Tabela813[[#This Row],[D3]],".",Tabela813[[#This Row],[T]],".",Tabela813[[#This Row],[D4]]),"")</f>
        <v>7.3.1.1.01.1.1.00</v>
      </c>
      <c r="L2142" s="27" t="s">
        <v>2604</v>
      </c>
      <c r="M2142" s="21" t="str">
        <f t="shared" si="33"/>
        <v>A</v>
      </c>
      <c r="N2142" s="21">
        <f>IF(VALUE(Tabela813[[#This Row],[RED]]) &gt; 0,1,0) + IF(VALUE(J2142)&gt;0,8,IF(VALUE(I2142)&gt;0,7,IF(VALUE(H2142)&gt;0,6,IF(VALUE(G2142)&gt;0,5,IF(VALUE(F2142)&gt;0,4,IF(VALUE(E2142)&gt;0,3,IF(VALUE(D2142)&gt;0,2,1)))))))</f>
        <v>7</v>
      </c>
      <c r="O2142" s="26" t="s">
        <v>51</v>
      </c>
      <c r="P2142" s="1" t="s">
        <v>199</v>
      </c>
      <c r="Q2142" s="1"/>
      <c r="R2142" s="21"/>
      <c r="S2142" s="7" t="str">
        <f>Tabela813[[#This Row],[NR]]&amp;" - "&amp;Tabela813[[#This Row],[Especificação]]</f>
        <v>7.3.1.1.01.1.1.00 - Aluguéis e Arrendamentos - Principal - Intra OFSS</v>
      </c>
      <c r="T2142" s="7" t="str">
        <f>Tabela813[[#This Row],[NR]]&amp;" - "&amp;Tabela813[[#This Row],[Especificação]]</f>
        <v>7.3.1.1.01.1.1.00 - Aluguéis e Arrendamentos - Principal - Intra OFSS</v>
      </c>
      <c r="U2142" s="7" t="str">
        <f>Tabela813[[#This Row],[NR]]&amp; " - "&amp;Tabela813[[#This Row],[Especificação]]</f>
        <v>7.3.1.1.01.1.1.00 - Aluguéis e Arrendamentos - Principal - Intra OFSS</v>
      </c>
    </row>
    <row r="2143" spans="1:21" ht="30" x14ac:dyDescent="0.25">
      <c r="A2143" s="84"/>
      <c r="B2143" s="73"/>
      <c r="C2143" s="26" t="s">
        <v>1565</v>
      </c>
      <c r="D2143" s="26" t="s">
        <v>1559</v>
      </c>
      <c r="E2143" s="26" t="s">
        <v>1558</v>
      </c>
      <c r="F2143" s="26" t="s">
        <v>1558</v>
      </c>
      <c r="G2143" s="26" t="s">
        <v>1560</v>
      </c>
      <c r="H2143" s="26" t="s">
        <v>1558</v>
      </c>
      <c r="I2143" s="26" t="s">
        <v>1567</v>
      </c>
      <c r="J2143" s="26" t="s">
        <v>1564</v>
      </c>
      <c r="K2143" s="21" t="str">
        <f>IF(Tabela813[[#This Row],[C]]&lt;&gt;"",IF(Tabela813[[#This Row],[RED]]&lt;&gt;"",(Tabela813[[#This Row],[RED]] &amp; "."),"") &amp; CONCATENATE(Tabela813[[#This Row],[C]],".",Tabela813[[#This Row],[O]],".",Tabela813[[#This Row],[E]],".",Tabela813[[#This Row],[D1]],".",Tabela813[[#This Row],[D2]],".",Tabela813[[#This Row],[D3]],".",Tabela813[[#This Row],[T]],".",Tabela813[[#This Row],[D4]]),"")</f>
        <v>7.3.1.1.01.1.2.00</v>
      </c>
      <c r="L2143" s="27" t="s">
        <v>2605</v>
      </c>
      <c r="M2143" s="21" t="str">
        <f t="shared" si="33"/>
        <v>A</v>
      </c>
      <c r="N2143" s="21">
        <f>IF(VALUE(Tabela813[[#This Row],[RED]]) &gt; 0,1,0) + IF(VALUE(J2143)&gt;0,8,IF(VALUE(I2143)&gt;0,7,IF(VALUE(H2143)&gt;0,6,IF(VALUE(G2143)&gt;0,5,IF(VALUE(F2143)&gt;0,4,IF(VALUE(E2143)&gt;0,3,IF(VALUE(D2143)&gt;0,2,1)))))))</f>
        <v>7</v>
      </c>
      <c r="O2143" s="26" t="s">
        <v>51</v>
      </c>
      <c r="P2143" s="1" t="s">
        <v>199</v>
      </c>
      <c r="Q2143" s="1"/>
      <c r="R2143" s="21"/>
      <c r="S2143" s="7" t="str">
        <f>Tabela813[[#This Row],[NR]]&amp;" - "&amp;Tabela813[[#This Row],[Especificação]]</f>
        <v>7.3.1.1.01.1.2.00 - Aluguéis e Arrendamentos - Multas e Juros de Mora - Intra OFSS</v>
      </c>
      <c r="T2143" s="7" t="str">
        <f>Tabela813[[#This Row],[NR]]&amp;" - "&amp;Tabela813[[#This Row],[Especificação]]</f>
        <v>7.3.1.1.01.1.2.00 - Aluguéis e Arrendamentos - Multas e Juros de Mora - Intra OFSS</v>
      </c>
      <c r="U2143" s="7" t="str">
        <f>Tabela813[[#This Row],[NR]]&amp; " - "&amp;Tabela813[[#This Row],[Especificação]]</f>
        <v>7.3.1.1.01.1.2.00 - Aluguéis e Arrendamentos - Multas e Juros de Mora - Intra OFSS</v>
      </c>
    </row>
    <row r="2144" spans="1:21" ht="30" x14ac:dyDescent="0.25">
      <c r="A2144" s="84"/>
      <c r="B2144" s="73"/>
      <c r="C2144" s="26" t="s">
        <v>1565</v>
      </c>
      <c r="D2144" s="26" t="s">
        <v>1559</v>
      </c>
      <c r="E2144" s="26" t="s">
        <v>1558</v>
      </c>
      <c r="F2144" s="26" t="s">
        <v>1558</v>
      </c>
      <c r="G2144" s="26" t="s">
        <v>1560</v>
      </c>
      <c r="H2144" s="26" t="s">
        <v>1558</v>
      </c>
      <c r="I2144" s="26" t="s">
        <v>1559</v>
      </c>
      <c r="J2144" s="26" t="s">
        <v>1564</v>
      </c>
      <c r="K2144" s="21" t="str">
        <f>IF(Tabela813[[#This Row],[C]]&lt;&gt;"",IF(Tabela813[[#This Row],[RED]]&lt;&gt;"",(Tabela813[[#This Row],[RED]] &amp; "."),"") &amp; CONCATENATE(Tabela813[[#This Row],[C]],".",Tabela813[[#This Row],[O]],".",Tabela813[[#This Row],[E]],".",Tabela813[[#This Row],[D1]],".",Tabela813[[#This Row],[D2]],".",Tabela813[[#This Row],[D3]],".",Tabela813[[#This Row],[T]],".",Tabela813[[#This Row],[D4]]),"")</f>
        <v>7.3.1.1.01.1.3.00</v>
      </c>
      <c r="L2144" s="27" t="s">
        <v>2606</v>
      </c>
      <c r="M2144" s="21" t="str">
        <f t="shared" si="33"/>
        <v>A</v>
      </c>
      <c r="N2144" s="21">
        <f>IF(VALUE(Tabela813[[#This Row],[RED]]) &gt; 0,1,0) + IF(VALUE(J2144)&gt;0,8,IF(VALUE(I2144)&gt;0,7,IF(VALUE(H2144)&gt;0,6,IF(VALUE(G2144)&gt;0,5,IF(VALUE(F2144)&gt;0,4,IF(VALUE(E2144)&gt;0,3,IF(VALUE(D2144)&gt;0,2,1)))))))</f>
        <v>7</v>
      </c>
      <c r="O2144" s="26" t="s">
        <v>51</v>
      </c>
      <c r="P2144" s="1" t="s">
        <v>199</v>
      </c>
      <c r="Q2144" s="1"/>
      <c r="R2144" s="21"/>
      <c r="S2144" s="7" t="str">
        <f>Tabela813[[#This Row],[NR]]&amp;" - "&amp;Tabela813[[#This Row],[Especificação]]</f>
        <v>7.3.1.1.01.1.3.00 - Aluguéis e Arrendamentos - Dívida Ativa - Intra OFSS</v>
      </c>
      <c r="T2144" s="7" t="str">
        <f>Tabela813[[#This Row],[NR]]&amp;" - "&amp;Tabela813[[#This Row],[Especificação]]</f>
        <v>7.3.1.1.01.1.3.00 - Aluguéis e Arrendamentos - Dívida Ativa - Intra OFSS</v>
      </c>
      <c r="U2144" s="7" t="str">
        <f>Tabela813[[#This Row],[NR]]&amp; " - "&amp;Tabela813[[#This Row],[Especificação]]</f>
        <v>7.3.1.1.01.1.3.00 - Aluguéis e Arrendamentos - Dívida Ativa - Intra OFSS</v>
      </c>
    </row>
    <row r="2145" spans="1:21" ht="30" x14ac:dyDescent="0.25">
      <c r="A2145" s="84"/>
      <c r="B2145" s="73"/>
      <c r="C2145" s="26" t="s">
        <v>1565</v>
      </c>
      <c r="D2145" s="26" t="s">
        <v>1559</v>
      </c>
      <c r="E2145" s="26" t="s">
        <v>1558</v>
      </c>
      <c r="F2145" s="26" t="s">
        <v>1558</v>
      </c>
      <c r="G2145" s="26" t="s">
        <v>1560</v>
      </c>
      <c r="H2145" s="26" t="s">
        <v>1558</v>
      </c>
      <c r="I2145" s="26" t="s">
        <v>1568</v>
      </c>
      <c r="J2145" s="26" t="s">
        <v>1564</v>
      </c>
      <c r="K2145" s="21" t="str">
        <f>IF(Tabela813[[#This Row],[C]]&lt;&gt;"",IF(Tabela813[[#This Row],[RED]]&lt;&gt;"",(Tabela813[[#This Row],[RED]] &amp; "."),"") &amp; CONCATENATE(Tabela813[[#This Row],[C]],".",Tabela813[[#This Row],[O]],".",Tabela813[[#This Row],[E]],".",Tabela813[[#This Row],[D1]],".",Tabela813[[#This Row],[D2]],".",Tabela813[[#This Row],[D3]],".",Tabela813[[#This Row],[T]],".",Tabela813[[#This Row],[D4]]),"")</f>
        <v>7.3.1.1.01.1.4.00</v>
      </c>
      <c r="L2145" s="27" t="s">
        <v>2607</v>
      </c>
      <c r="M2145" s="21" t="str">
        <f t="shared" si="33"/>
        <v>A</v>
      </c>
      <c r="N2145" s="21">
        <f>IF(VALUE(Tabela813[[#This Row],[RED]]) &gt; 0,1,0) + IF(VALUE(J2145)&gt;0,8,IF(VALUE(I2145)&gt;0,7,IF(VALUE(H2145)&gt;0,6,IF(VALUE(G2145)&gt;0,5,IF(VALUE(F2145)&gt;0,4,IF(VALUE(E2145)&gt;0,3,IF(VALUE(D2145)&gt;0,2,1)))))))</f>
        <v>7</v>
      </c>
      <c r="O2145" s="26" t="s">
        <v>51</v>
      </c>
      <c r="P2145" s="1" t="s">
        <v>199</v>
      </c>
      <c r="Q2145" s="1"/>
      <c r="R2145" s="21"/>
      <c r="S2145" s="7" t="str">
        <f>Tabela813[[#This Row],[NR]]&amp;" - "&amp;Tabela813[[#This Row],[Especificação]]</f>
        <v>7.3.1.1.01.1.4.00 - Aluguéis e Arrendamentos - Dívida Ativa - Multas e Juros de Mora da Dívida Ativa - Intra OFSS</v>
      </c>
      <c r="T2145" s="7" t="str">
        <f>Tabela813[[#This Row],[NR]]&amp;" - "&amp;Tabela813[[#This Row],[Especificação]]</f>
        <v>7.3.1.1.01.1.4.00 - Aluguéis e Arrendamentos - Dívida Ativa - Multas e Juros de Mora da Dívida Ativa - Intra OFSS</v>
      </c>
      <c r="U2145" s="7" t="str">
        <f>Tabela813[[#This Row],[NR]]&amp; " - "&amp;Tabela813[[#This Row],[Especificação]]</f>
        <v>7.3.1.1.01.1.4.00 - Aluguéis e Arrendamentos - Dívida Ativa - Multas e Juros de Mora da Dívida Ativa - Intra OFSS</v>
      </c>
    </row>
    <row r="2146" spans="1:21" ht="30" x14ac:dyDescent="0.25">
      <c r="A2146" s="84"/>
      <c r="B2146" s="73"/>
      <c r="C2146" s="26" t="s">
        <v>1565</v>
      </c>
      <c r="D2146" s="26" t="s">
        <v>1559</v>
      </c>
      <c r="E2146" s="26" t="s">
        <v>1558</v>
      </c>
      <c r="F2146" s="26" t="s">
        <v>1558</v>
      </c>
      <c r="G2146" s="26" t="s">
        <v>1560</v>
      </c>
      <c r="H2146" s="26" t="s">
        <v>1558</v>
      </c>
      <c r="I2146" s="26" t="s">
        <v>1569</v>
      </c>
      <c r="J2146" s="26" t="s">
        <v>1564</v>
      </c>
      <c r="K2146" s="21" t="str">
        <f>IF(Tabela813[[#This Row],[C]]&lt;&gt;"",IF(Tabela813[[#This Row],[RED]]&lt;&gt;"",(Tabela813[[#This Row],[RED]] &amp; "."),"") &amp; CONCATENATE(Tabela813[[#This Row],[C]],".",Tabela813[[#This Row],[O]],".",Tabela813[[#This Row],[E]],".",Tabela813[[#This Row],[D1]],".",Tabela813[[#This Row],[D2]],".",Tabela813[[#This Row],[D3]],".",Tabela813[[#This Row],[T]],".",Tabela813[[#This Row],[D4]]),"")</f>
        <v>7.3.1.1.01.1.5.00</v>
      </c>
      <c r="L2146" s="27" t="s">
        <v>2608</v>
      </c>
      <c r="M2146" s="21" t="str">
        <f t="shared" si="33"/>
        <v>A</v>
      </c>
      <c r="N2146" s="21">
        <f>IF(VALUE(Tabela813[[#This Row],[RED]]) &gt; 0,1,0) + IF(VALUE(J2146)&gt;0,8,IF(VALUE(I2146)&gt;0,7,IF(VALUE(H2146)&gt;0,6,IF(VALUE(G2146)&gt;0,5,IF(VALUE(F2146)&gt;0,4,IF(VALUE(E2146)&gt;0,3,IF(VALUE(D2146)&gt;0,2,1)))))))</f>
        <v>7</v>
      </c>
      <c r="O2146" s="26" t="s">
        <v>51</v>
      </c>
      <c r="P2146" s="1" t="s">
        <v>199</v>
      </c>
      <c r="Q2146" s="1"/>
      <c r="R2146" s="21"/>
      <c r="S2146" s="7" t="str">
        <f>Tabela813[[#This Row],[NR]]&amp;" - "&amp;Tabela813[[#This Row],[Especificação]]</f>
        <v>7.3.1.1.01.1.5.00 - Aluguéis e Arrendamentos - Multas - Intra OFSS</v>
      </c>
      <c r="T2146" s="7" t="str">
        <f>Tabela813[[#This Row],[NR]]&amp;" - "&amp;Tabela813[[#This Row],[Especificação]]</f>
        <v>7.3.1.1.01.1.5.00 - Aluguéis e Arrendamentos - Multas - Intra OFSS</v>
      </c>
      <c r="U2146" s="7" t="str">
        <f>Tabela813[[#This Row],[NR]]&amp; " - "&amp;Tabela813[[#This Row],[Especificação]]</f>
        <v>7.3.1.1.01.1.5.00 - Aluguéis e Arrendamentos - Multas - Intra OFSS</v>
      </c>
    </row>
    <row r="2147" spans="1:21" ht="30" x14ac:dyDescent="0.25">
      <c r="A2147" s="84"/>
      <c r="B2147" s="73"/>
      <c r="C2147" s="26" t="s">
        <v>1565</v>
      </c>
      <c r="D2147" s="26" t="s">
        <v>1559</v>
      </c>
      <c r="E2147" s="26" t="s">
        <v>1558</v>
      </c>
      <c r="F2147" s="26" t="s">
        <v>1558</v>
      </c>
      <c r="G2147" s="26" t="s">
        <v>1560</v>
      </c>
      <c r="H2147" s="26" t="s">
        <v>1558</v>
      </c>
      <c r="I2147" s="26" t="s">
        <v>1563</v>
      </c>
      <c r="J2147" s="26" t="s">
        <v>1564</v>
      </c>
      <c r="K2147" s="21" t="str">
        <f>IF(Tabela813[[#This Row],[C]]&lt;&gt;"",IF(Tabela813[[#This Row],[RED]]&lt;&gt;"",(Tabela813[[#This Row],[RED]] &amp; "."),"") &amp; CONCATENATE(Tabela813[[#This Row],[C]],".",Tabela813[[#This Row],[O]],".",Tabela813[[#This Row],[E]],".",Tabela813[[#This Row],[D1]],".",Tabela813[[#This Row],[D2]],".",Tabela813[[#This Row],[D3]],".",Tabela813[[#This Row],[T]],".",Tabela813[[#This Row],[D4]]),"")</f>
        <v>7.3.1.1.01.1.6.00</v>
      </c>
      <c r="L2147" s="27" t="s">
        <v>2609</v>
      </c>
      <c r="M2147" s="21" t="str">
        <f t="shared" si="33"/>
        <v>A</v>
      </c>
      <c r="N2147" s="21">
        <f>IF(VALUE(Tabela813[[#This Row],[RED]]) &gt; 0,1,0) + IF(VALUE(J2147)&gt;0,8,IF(VALUE(I2147)&gt;0,7,IF(VALUE(H2147)&gt;0,6,IF(VALUE(G2147)&gt;0,5,IF(VALUE(F2147)&gt;0,4,IF(VALUE(E2147)&gt;0,3,IF(VALUE(D2147)&gt;0,2,1)))))))</f>
        <v>7</v>
      </c>
      <c r="O2147" s="26" t="s">
        <v>51</v>
      </c>
      <c r="P2147" s="1" t="s">
        <v>199</v>
      </c>
      <c r="Q2147" s="1"/>
      <c r="R2147" s="21"/>
      <c r="S2147" s="7" t="str">
        <f>Tabela813[[#This Row],[NR]]&amp;" - "&amp;Tabela813[[#This Row],[Especificação]]</f>
        <v>7.3.1.1.01.1.6.00 - Aluguéis e Arrendamentos - Juros de Mora - Intra OFSS</v>
      </c>
      <c r="T2147" s="7" t="str">
        <f>Tabela813[[#This Row],[NR]]&amp;" - "&amp;Tabela813[[#This Row],[Especificação]]</f>
        <v>7.3.1.1.01.1.6.00 - Aluguéis e Arrendamentos - Juros de Mora - Intra OFSS</v>
      </c>
      <c r="U2147" s="7" t="str">
        <f>Tabela813[[#This Row],[NR]]&amp; " - "&amp;Tabela813[[#This Row],[Especificação]]</f>
        <v>7.3.1.1.01.1.6.00 - Aluguéis e Arrendamentos - Juros de Mora - Intra OFSS</v>
      </c>
    </row>
    <row r="2148" spans="1:21" ht="30" x14ac:dyDescent="0.25">
      <c r="A2148" s="84"/>
      <c r="B2148" s="73"/>
      <c r="C2148" s="26" t="s">
        <v>1565</v>
      </c>
      <c r="D2148" s="26" t="s">
        <v>1559</v>
      </c>
      <c r="E2148" s="26" t="s">
        <v>1558</v>
      </c>
      <c r="F2148" s="26" t="s">
        <v>1558</v>
      </c>
      <c r="G2148" s="26" t="s">
        <v>1560</v>
      </c>
      <c r="H2148" s="26" t="s">
        <v>1558</v>
      </c>
      <c r="I2148" s="26" t="s">
        <v>1565</v>
      </c>
      <c r="J2148" s="26" t="s">
        <v>1564</v>
      </c>
      <c r="K2148" s="21" t="str">
        <f>IF(Tabela813[[#This Row],[C]]&lt;&gt;"",IF(Tabela813[[#This Row],[RED]]&lt;&gt;"",(Tabela813[[#This Row],[RED]] &amp; "."),"") &amp; CONCATENATE(Tabela813[[#This Row],[C]],".",Tabela813[[#This Row],[O]],".",Tabela813[[#This Row],[E]],".",Tabela813[[#This Row],[D1]],".",Tabela813[[#This Row],[D2]],".",Tabela813[[#This Row],[D3]],".",Tabela813[[#This Row],[T]],".",Tabela813[[#This Row],[D4]]),"")</f>
        <v>7.3.1.1.01.1.7.00</v>
      </c>
      <c r="L2148" s="27" t="s">
        <v>2610</v>
      </c>
      <c r="M2148" s="21" t="str">
        <f t="shared" si="33"/>
        <v>A</v>
      </c>
      <c r="N2148" s="21">
        <f>IF(VALUE(Tabela813[[#This Row],[RED]]) &gt; 0,1,0) + IF(VALUE(J2148)&gt;0,8,IF(VALUE(I2148)&gt;0,7,IF(VALUE(H2148)&gt;0,6,IF(VALUE(G2148)&gt;0,5,IF(VALUE(F2148)&gt;0,4,IF(VALUE(E2148)&gt;0,3,IF(VALUE(D2148)&gt;0,2,1)))))))</f>
        <v>7</v>
      </c>
      <c r="O2148" s="26" t="s">
        <v>51</v>
      </c>
      <c r="P2148" s="1" t="s">
        <v>199</v>
      </c>
      <c r="Q2148" s="1"/>
      <c r="R2148" s="21"/>
      <c r="S2148" s="7" t="str">
        <f>Tabela813[[#This Row],[NR]]&amp;" - "&amp;Tabela813[[#This Row],[Especificação]]</f>
        <v>7.3.1.1.01.1.7.00 - Aluguéis e Arrendamentos - Dívida Ativa - Multas da Dívida Ativa - Intra OFSS</v>
      </c>
      <c r="T2148" s="7" t="str">
        <f>Tabela813[[#This Row],[NR]]&amp;" - "&amp;Tabela813[[#This Row],[Especificação]]</f>
        <v>7.3.1.1.01.1.7.00 - Aluguéis e Arrendamentos - Dívida Ativa - Multas da Dívida Ativa - Intra OFSS</v>
      </c>
      <c r="U2148" s="7" t="str">
        <f>Tabela813[[#This Row],[NR]]&amp; " - "&amp;Tabela813[[#This Row],[Especificação]]</f>
        <v>7.3.1.1.01.1.7.00 - Aluguéis e Arrendamentos - Dívida Ativa - Multas da Dívida Ativa - Intra OFSS</v>
      </c>
    </row>
    <row r="2149" spans="1:21" ht="30" x14ac:dyDescent="0.25">
      <c r="A2149" s="84"/>
      <c r="B2149" s="73"/>
      <c r="C2149" s="26" t="s">
        <v>1565</v>
      </c>
      <c r="D2149" s="26" t="s">
        <v>1559</v>
      </c>
      <c r="E2149" s="26" t="s">
        <v>1558</v>
      </c>
      <c r="F2149" s="26" t="s">
        <v>1558</v>
      </c>
      <c r="G2149" s="26" t="s">
        <v>1560</v>
      </c>
      <c r="H2149" s="26" t="s">
        <v>1558</v>
      </c>
      <c r="I2149" s="26" t="s">
        <v>1566</v>
      </c>
      <c r="J2149" s="26" t="s">
        <v>1564</v>
      </c>
      <c r="K2149" s="21" t="str">
        <f>IF(Tabela813[[#This Row],[C]]&lt;&gt;"",IF(Tabela813[[#This Row],[RED]]&lt;&gt;"",(Tabela813[[#This Row],[RED]] &amp; "."),"") &amp; CONCATENATE(Tabela813[[#This Row],[C]],".",Tabela813[[#This Row],[O]],".",Tabela813[[#This Row],[E]],".",Tabela813[[#This Row],[D1]],".",Tabela813[[#This Row],[D2]],".",Tabela813[[#This Row],[D3]],".",Tabela813[[#This Row],[T]],".",Tabela813[[#This Row],[D4]]),"")</f>
        <v>7.3.1.1.01.1.8.00</v>
      </c>
      <c r="L2149" s="27" t="s">
        <v>2611</v>
      </c>
      <c r="M2149" s="21" t="str">
        <f t="shared" si="33"/>
        <v>A</v>
      </c>
      <c r="N2149" s="21">
        <f>IF(VALUE(Tabela813[[#This Row],[RED]]) &gt; 0,1,0) + IF(VALUE(J2149)&gt;0,8,IF(VALUE(I2149)&gt;0,7,IF(VALUE(H2149)&gt;0,6,IF(VALUE(G2149)&gt;0,5,IF(VALUE(F2149)&gt;0,4,IF(VALUE(E2149)&gt;0,3,IF(VALUE(D2149)&gt;0,2,1)))))))</f>
        <v>7</v>
      </c>
      <c r="O2149" s="26" t="s">
        <v>51</v>
      </c>
      <c r="P2149" s="1" t="s">
        <v>199</v>
      </c>
      <c r="Q2149" s="1"/>
      <c r="R2149" s="21"/>
      <c r="S2149" s="7" t="str">
        <f>Tabela813[[#This Row],[NR]]&amp;" - "&amp;Tabela813[[#This Row],[Especificação]]</f>
        <v>7.3.1.1.01.1.8.00 - Aluguéis e Arrendamentos - Juros de Mora da Dívida Ativa - Intra OFSS</v>
      </c>
      <c r="T2149" s="7" t="str">
        <f>Tabela813[[#This Row],[NR]]&amp;" - "&amp;Tabela813[[#This Row],[Especificação]]</f>
        <v>7.3.1.1.01.1.8.00 - Aluguéis e Arrendamentos - Juros de Mora da Dívida Ativa - Intra OFSS</v>
      </c>
      <c r="U2149" s="7" t="str">
        <f>Tabela813[[#This Row],[NR]]&amp; " - "&amp;Tabela813[[#This Row],[Especificação]]</f>
        <v>7.3.1.1.01.1.8.00 - Aluguéis e Arrendamentos - Juros de Mora da Dívida Ativa - Intra OFSS</v>
      </c>
    </row>
    <row r="2150" spans="1:21" ht="45" x14ac:dyDescent="0.25">
      <c r="A2150" s="84"/>
      <c r="B2150" s="73"/>
      <c r="C2150" s="26" t="s">
        <v>1565</v>
      </c>
      <c r="D2150" s="26" t="s">
        <v>1559</v>
      </c>
      <c r="E2150" s="26" t="s">
        <v>1558</v>
      </c>
      <c r="F2150" s="26" t="s">
        <v>1558</v>
      </c>
      <c r="G2150" s="26" t="s">
        <v>1562</v>
      </c>
      <c r="H2150" s="26" t="s">
        <v>1561</v>
      </c>
      <c r="I2150" s="26" t="s">
        <v>1561</v>
      </c>
      <c r="J2150" s="26" t="s">
        <v>1564</v>
      </c>
      <c r="K2150" s="21" t="str">
        <f>IF(Tabela813[[#This Row],[C]]&lt;&gt;"",IF(Tabela813[[#This Row],[RED]]&lt;&gt;"",(Tabela813[[#This Row],[RED]] &amp; "."),"") &amp; CONCATENATE(Tabela813[[#This Row],[C]],".",Tabela813[[#This Row],[O]],".",Tabela813[[#This Row],[E]],".",Tabela813[[#This Row],[D1]],".",Tabela813[[#This Row],[D2]],".",Tabela813[[#This Row],[D3]],".",Tabela813[[#This Row],[T]],".",Tabela813[[#This Row],[D4]]),"")</f>
        <v>7.3.1.1.02.0.0.00</v>
      </c>
      <c r="L2150" s="27" t="s">
        <v>2612</v>
      </c>
      <c r="M2150" s="21" t="str">
        <f t="shared" si="33"/>
        <v>S</v>
      </c>
      <c r="N2150" s="21">
        <f>IF(VALUE(Tabela813[[#This Row],[RED]]) &gt; 0,1,0) + IF(VALUE(J2150)&gt;0,8,IF(VALUE(I2150)&gt;0,7,IF(VALUE(H2150)&gt;0,6,IF(VALUE(G2150)&gt;0,5,IF(VALUE(F2150)&gt;0,4,IF(VALUE(E2150)&gt;0,3,IF(VALUE(D2150)&gt;0,2,1)))))))</f>
        <v>5</v>
      </c>
      <c r="O2150" s="26" t="s">
        <v>51</v>
      </c>
      <c r="P2150" s="1" t="s">
        <v>203</v>
      </c>
      <c r="Q2150" s="1"/>
      <c r="R2150" s="21"/>
      <c r="S2150" s="7" t="str">
        <f>Tabela813[[#This Row],[NR]]&amp;" - "&amp;Tabela813[[#This Row],[Especificação]]</f>
        <v>7.3.1.1.02.0.0.00 - Concessão, Permissão, Autorização ou Cessão do Direito de Uso de Bens Imóveis Públicos - Intra OFSS</v>
      </c>
      <c r="T2150" s="7" t="str">
        <f>Tabela813[[#This Row],[NR]]&amp;" - "&amp;Tabela813[[#This Row],[Especificação]]</f>
        <v>7.3.1.1.02.0.0.00 - Concessão, Permissão, Autorização ou Cessão do Direito de Uso de Bens Imóveis Públicos - Intra OFSS</v>
      </c>
      <c r="U2150" s="7" t="str">
        <f>Tabela813[[#This Row],[NR]]&amp; " - "&amp;Tabela813[[#This Row],[Especificação]]</f>
        <v>7.3.1.1.02.0.0.00 - Concessão, Permissão, Autorização ou Cessão do Direito de Uso de Bens Imóveis Públicos - Intra OFSS</v>
      </c>
    </row>
    <row r="2151" spans="1:21" ht="45" x14ac:dyDescent="0.25">
      <c r="A2151" s="84"/>
      <c r="B2151" s="73"/>
      <c r="C2151" s="26" t="s">
        <v>1565</v>
      </c>
      <c r="D2151" s="26" t="s">
        <v>1559</v>
      </c>
      <c r="E2151" s="26" t="s">
        <v>1558</v>
      </c>
      <c r="F2151" s="26" t="s">
        <v>1558</v>
      </c>
      <c r="G2151" s="26" t="s">
        <v>1562</v>
      </c>
      <c r="H2151" s="26" t="s">
        <v>1561</v>
      </c>
      <c r="I2151" s="26" t="s">
        <v>1558</v>
      </c>
      <c r="J2151" s="26" t="s">
        <v>1564</v>
      </c>
      <c r="K2151" s="21" t="str">
        <f>IF(Tabela813[[#This Row],[C]]&lt;&gt;"",IF(Tabela813[[#This Row],[RED]]&lt;&gt;"",(Tabela813[[#This Row],[RED]] &amp; "."),"") &amp; CONCATENATE(Tabela813[[#This Row],[C]],".",Tabela813[[#This Row],[O]],".",Tabela813[[#This Row],[E]],".",Tabela813[[#This Row],[D1]],".",Tabela813[[#This Row],[D2]],".",Tabela813[[#This Row],[D3]],".",Tabela813[[#This Row],[T]],".",Tabela813[[#This Row],[D4]]),"")</f>
        <v>7.3.1.1.02.0.1.00</v>
      </c>
      <c r="L2151" s="27" t="s">
        <v>2613</v>
      </c>
      <c r="M2151" s="21" t="str">
        <f t="shared" si="33"/>
        <v>A</v>
      </c>
      <c r="N2151" s="21">
        <f>IF(VALUE(Tabela813[[#This Row],[RED]]) &gt; 0,1,0) + IF(VALUE(J2151)&gt;0,8,IF(VALUE(I2151)&gt;0,7,IF(VALUE(H2151)&gt;0,6,IF(VALUE(G2151)&gt;0,5,IF(VALUE(F2151)&gt;0,4,IF(VALUE(E2151)&gt;0,3,IF(VALUE(D2151)&gt;0,2,1)))))))</f>
        <v>7</v>
      </c>
      <c r="O2151" s="26" t="s">
        <v>51</v>
      </c>
      <c r="P2151" s="1" t="s">
        <v>203</v>
      </c>
      <c r="Q2151" s="1"/>
      <c r="R2151" s="21"/>
      <c r="S2151" s="7" t="str">
        <f>Tabela813[[#This Row],[NR]]&amp;" - "&amp;Tabela813[[#This Row],[Especificação]]</f>
        <v>7.3.1.1.02.0.1.00 - Concessão, Permissão, Autorização ou Cessão do Direito de Uso de Bens Imóveis Públicos - Principal - Intra OFSS</v>
      </c>
      <c r="T2151" s="7" t="str">
        <f>Tabela813[[#This Row],[NR]]&amp;" - "&amp;Tabela813[[#This Row],[Especificação]]</f>
        <v>7.3.1.1.02.0.1.00 - Concessão, Permissão, Autorização ou Cessão do Direito de Uso de Bens Imóveis Públicos - Principal - Intra OFSS</v>
      </c>
      <c r="U2151" s="7" t="str">
        <f>Tabela813[[#This Row],[NR]]&amp; " - "&amp;Tabela813[[#This Row],[Especificação]]</f>
        <v>7.3.1.1.02.0.1.00 - Concessão, Permissão, Autorização ou Cessão do Direito de Uso de Bens Imóveis Públicos - Principal - Intra OFSS</v>
      </c>
    </row>
    <row r="2152" spans="1:21" ht="45" x14ac:dyDescent="0.25">
      <c r="A2152" s="84"/>
      <c r="B2152" s="73"/>
      <c r="C2152" s="26" t="s">
        <v>1565</v>
      </c>
      <c r="D2152" s="26" t="s">
        <v>1559</v>
      </c>
      <c r="E2152" s="26" t="s">
        <v>1558</v>
      </c>
      <c r="F2152" s="26" t="s">
        <v>1558</v>
      </c>
      <c r="G2152" s="26" t="s">
        <v>1562</v>
      </c>
      <c r="H2152" s="26" t="s">
        <v>1561</v>
      </c>
      <c r="I2152" s="26" t="s">
        <v>1567</v>
      </c>
      <c r="J2152" s="26" t="s">
        <v>1564</v>
      </c>
      <c r="K2152" s="21" t="str">
        <f>IF(Tabela813[[#This Row],[C]]&lt;&gt;"",IF(Tabela813[[#This Row],[RED]]&lt;&gt;"",(Tabela813[[#This Row],[RED]] &amp; "."),"") &amp; CONCATENATE(Tabela813[[#This Row],[C]],".",Tabela813[[#This Row],[O]],".",Tabela813[[#This Row],[E]],".",Tabela813[[#This Row],[D1]],".",Tabela813[[#This Row],[D2]],".",Tabela813[[#This Row],[D3]],".",Tabela813[[#This Row],[T]],".",Tabela813[[#This Row],[D4]]),"")</f>
        <v>7.3.1.1.02.0.2.00</v>
      </c>
      <c r="L2152" s="27" t="s">
        <v>2614</v>
      </c>
      <c r="M2152" s="21" t="str">
        <f t="shared" si="33"/>
        <v>A</v>
      </c>
      <c r="N2152" s="21">
        <f>IF(VALUE(Tabela813[[#This Row],[RED]]) &gt; 0,1,0) + IF(VALUE(J2152)&gt;0,8,IF(VALUE(I2152)&gt;0,7,IF(VALUE(H2152)&gt;0,6,IF(VALUE(G2152)&gt;0,5,IF(VALUE(F2152)&gt;0,4,IF(VALUE(E2152)&gt;0,3,IF(VALUE(D2152)&gt;0,2,1)))))))</f>
        <v>7</v>
      </c>
      <c r="O2152" s="26" t="s">
        <v>51</v>
      </c>
      <c r="P2152" s="1" t="s">
        <v>203</v>
      </c>
      <c r="Q2152" s="1"/>
      <c r="R2152" s="21"/>
      <c r="S2152" s="7" t="str">
        <f>Tabela813[[#This Row],[NR]]&amp;" - "&amp;Tabela813[[#This Row],[Especificação]]</f>
        <v>7.3.1.1.02.0.2.00 - Concessão, Permissão, Autorização ou Cessão do Direito de Uso de Bens Imóveis Públicos - Multas e Juros de Mora - Intra OFSS</v>
      </c>
      <c r="T2152" s="7" t="str">
        <f>Tabela813[[#This Row],[NR]]&amp;" - "&amp;Tabela813[[#This Row],[Especificação]]</f>
        <v>7.3.1.1.02.0.2.00 - Concessão, Permissão, Autorização ou Cessão do Direito de Uso de Bens Imóveis Públicos - Multas e Juros de Mora - Intra OFSS</v>
      </c>
      <c r="U2152" s="7" t="str">
        <f>Tabela813[[#This Row],[NR]]&amp; " - "&amp;Tabela813[[#This Row],[Especificação]]</f>
        <v>7.3.1.1.02.0.2.00 - Concessão, Permissão, Autorização ou Cessão do Direito de Uso de Bens Imóveis Públicos - Multas e Juros de Mora - Intra OFSS</v>
      </c>
    </row>
    <row r="2153" spans="1:21" ht="45" x14ac:dyDescent="0.25">
      <c r="A2153" s="84"/>
      <c r="B2153" s="73"/>
      <c r="C2153" s="26" t="s">
        <v>1565</v>
      </c>
      <c r="D2153" s="26" t="s">
        <v>1559</v>
      </c>
      <c r="E2153" s="26" t="s">
        <v>1558</v>
      </c>
      <c r="F2153" s="26" t="s">
        <v>1558</v>
      </c>
      <c r="G2153" s="26" t="s">
        <v>1562</v>
      </c>
      <c r="H2153" s="26" t="s">
        <v>1561</v>
      </c>
      <c r="I2153" s="26" t="s">
        <v>1559</v>
      </c>
      <c r="J2153" s="26" t="s">
        <v>1564</v>
      </c>
      <c r="K2153" s="21" t="str">
        <f>IF(Tabela813[[#This Row],[C]]&lt;&gt;"",IF(Tabela813[[#This Row],[RED]]&lt;&gt;"",(Tabela813[[#This Row],[RED]] &amp; "."),"") &amp; CONCATENATE(Tabela813[[#This Row],[C]],".",Tabela813[[#This Row],[O]],".",Tabela813[[#This Row],[E]],".",Tabela813[[#This Row],[D1]],".",Tabela813[[#This Row],[D2]],".",Tabela813[[#This Row],[D3]],".",Tabela813[[#This Row],[T]],".",Tabela813[[#This Row],[D4]]),"")</f>
        <v>7.3.1.1.02.0.3.00</v>
      </c>
      <c r="L2153" s="27" t="s">
        <v>2615</v>
      </c>
      <c r="M2153" s="21" t="str">
        <f t="shared" si="33"/>
        <v>A</v>
      </c>
      <c r="N2153" s="21">
        <f>IF(VALUE(Tabela813[[#This Row],[RED]]) &gt; 0,1,0) + IF(VALUE(J2153)&gt;0,8,IF(VALUE(I2153)&gt;0,7,IF(VALUE(H2153)&gt;0,6,IF(VALUE(G2153)&gt;0,5,IF(VALUE(F2153)&gt;0,4,IF(VALUE(E2153)&gt;0,3,IF(VALUE(D2153)&gt;0,2,1)))))))</f>
        <v>7</v>
      </c>
      <c r="O2153" s="26" t="s">
        <v>51</v>
      </c>
      <c r="P2153" s="1" t="s">
        <v>203</v>
      </c>
      <c r="Q2153" s="1"/>
      <c r="R2153" s="21"/>
      <c r="S2153" s="7" t="str">
        <f>Tabela813[[#This Row],[NR]]&amp;" - "&amp;Tabela813[[#This Row],[Especificação]]</f>
        <v>7.3.1.1.02.0.3.00 - Concessão, Permissão, Autorização ou Cessão do Direito de Uso de Bens Imóveis Públicos - Dívida Ativa - Intra OFSS</v>
      </c>
      <c r="T2153" s="7" t="str">
        <f>Tabela813[[#This Row],[NR]]&amp;" - "&amp;Tabela813[[#This Row],[Especificação]]</f>
        <v>7.3.1.1.02.0.3.00 - Concessão, Permissão, Autorização ou Cessão do Direito de Uso de Bens Imóveis Públicos - Dívida Ativa - Intra OFSS</v>
      </c>
      <c r="U2153" s="7" t="str">
        <f>Tabela813[[#This Row],[NR]]&amp; " - "&amp;Tabela813[[#This Row],[Especificação]]</f>
        <v>7.3.1.1.02.0.3.00 - Concessão, Permissão, Autorização ou Cessão do Direito de Uso de Bens Imóveis Públicos - Dívida Ativa - Intra OFSS</v>
      </c>
    </row>
    <row r="2154" spans="1:21" ht="45" x14ac:dyDescent="0.25">
      <c r="A2154" s="84"/>
      <c r="B2154" s="73"/>
      <c r="C2154" s="26" t="s">
        <v>1565</v>
      </c>
      <c r="D2154" s="26" t="s">
        <v>1559</v>
      </c>
      <c r="E2154" s="26" t="s">
        <v>1558</v>
      </c>
      <c r="F2154" s="26" t="s">
        <v>1558</v>
      </c>
      <c r="G2154" s="26" t="s">
        <v>1562</v>
      </c>
      <c r="H2154" s="26" t="s">
        <v>1561</v>
      </c>
      <c r="I2154" s="26" t="s">
        <v>1568</v>
      </c>
      <c r="J2154" s="26" t="s">
        <v>1564</v>
      </c>
      <c r="K2154" s="21" t="str">
        <f>IF(Tabela813[[#This Row],[C]]&lt;&gt;"",IF(Tabela813[[#This Row],[RED]]&lt;&gt;"",(Tabela813[[#This Row],[RED]] &amp; "."),"") &amp; CONCATENATE(Tabela813[[#This Row],[C]],".",Tabela813[[#This Row],[O]],".",Tabela813[[#This Row],[E]],".",Tabela813[[#This Row],[D1]],".",Tabela813[[#This Row],[D2]],".",Tabela813[[#This Row],[D3]],".",Tabela813[[#This Row],[T]],".",Tabela813[[#This Row],[D4]]),"")</f>
        <v>7.3.1.1.02.0.4.00</v>
      </c>
      <c r="L2154" s="27" t="s">
        <v>2616</v>
      </c>
      <c r="M2154" s="21" t="str">
        <f t="shared" si="33"/>
        <v>A</v>
      </c>
      <c r="N2154" s="21">
        <f>IF(VALUE(Tabela813[[#This Row],[RED]]) &gt; 0,1,0) + IF(VALUE(J2154)&gt;0,8,IF(VALUE(I2154)&gt;0,7,IF(VALUE(H2154)&gt;0,6,IF(VALUE(G2154)&gt;0,5,IF(VALUE(F2154)&gt;0,4,IF(VALUE(E2154)&gt;0,3,IF(VALUE(D2154)&gt;0,2,1)))))))</f>
        <v>7</v>
      </c>
      <c r="O2154" s="26" t="s">
        <v>51</v>
      </c>
      <c r="P2154" s="1" t="s">
        <v>203</v>
      </c>
      <c r="Q2154" s="1"/>
      <c r="R2154" s="21"/>
      <c r="S2154" s="7" t="str">
        <f>Tabela813[[#This Row],[NR]]&amp;" - "&amp;Tabela813[[#This Row],[Especificação]]</f>
        <v>7.3.1.1.02.0.4.00 - Concessão, Permissão, Autorização ou Cessão do Direito de Uso de Bens Imóveis Públicos - Dívida Ativa - Multas e Juros de Mora da Dívida Ativa - Intra OFSS</v>
      </c>
      <c r="T2154" s="7" t="str">
        <f>Tabela813[[#This Row],[NR]]&amp;" - "&amp;Tabela813[[#This Row],[Especificação]]</f>
        <v>7.3.1.1.02.0.4.00 - Concessão, Permissão, Autorização ou Cessão do Direito de Uso de Bens Imóveis Públicos - Dívida Ativa - Multas e Juros de Mora da Dívida Ativa - Intra OFSS</v>
      </c>
      <c r="U2154" s="7" t="str">
        <f>Tabela813[[#This Row],[NR]]&amp; " - "&amp;Tabela813[[#This Row],[Especificação]]</f>
        <v>7.3.1.1.02.0.4.00 - Concessão, Permissão, Autorização ou Cessão do Direito de Uso de Bens Imóveis Públicos - Dívida Ativa - Multas e Juros de Mora da Dívida Ativa - Intra OFSS</v>
      </c>
    </row>
    <row r="2155" spans="1:21" ht="45" x14ac:dyDescent="0.25">
      <c r="A2155" s="84"/>
      <c r="B2155" s="73"/>
      <c r="C2155" s="26" t="s">
        <v>1565</v>
      </c>
      <c r="D2155" s="26" t="s">
        <v>1559</v>
      </c>
      <c r="E2155" s="26" t="s">
        <v>1558</v>
      </c>
      <c r="F2155" s="26" t="s">
        <v>1558</v>
      </c>
      <c r="G2155" s="26" t="s">
        <v>1562</v>
      </c>
      <c r="H2155" s="26" t="s">
        <v>1561</v>
      </c>
      <c r="I2155" s="26" t="s">
        <v>1569</v>
      </c>
      <c r="J2155" s="26" t="s">
        <v>1564</v>
      </c>
      <c r="K2155" s="21" t="str">
        <f>IF(Tabela813[[#This Row],[C]]&lt;&gt;"",IF(Tabela813[[#This Row],[RED]]&lt;&gt;"",(Tabela813[[#This Row],[RED]] &amp; "."),"") &amp; CONCATENATE(Tabela813[[#This Row],[C]],".",Tabela813[[#This Row],[O]],".",Tabela813[[#This Row],[E]],".",Tabela813[[#This Row],[D1]],".",Tabela813[[#This Row],[D2]],".",Tabela813[[#This Row],[D3]],".",Tabela813[[#This Row],[T]],".",Tabela813[[#This Row],[D4]]),"")</f>
        <v>7.3.1.1.02.0.5.00</v>
      </c>
      <c r="L2155" s="27" t="s">
        <v>2617</v>
      </c>
      <c r="M2155" s="21" t="str">
        <f t="shared" si="33"/>
        <v>A</v>
      </c>
      <c r="N2155" s="21">
        <f>IF(VALUE(Tabela813[[#This Row],[RED]]) &gt; 0,1,0) + IF(VALUE(J2155)&gt;0,8,IF(VALUE(I2155)&gt;0,7,IF(VALUE(H2155)&gt;0,6,IF(VALUE(G2155)&gt;0,5,IF(VALUE(F2155)&gt;0,4,IF(VALUE(E2155)&gt;0,3,IF(VALUE(D2155)&gt;0,2,1)))))))</f>
        <v>7</v>
      </c>
      <c r="O2155" s="26" t="s">
        <v>51</v>
      </c>
      <c r="P2155" s="1" t="s">
        <v>203</v>
      </c>
      <c r="Q2155" s="1"/>
      <c r="R2155" s="21"/>
      <c r="S2155" s="7" t="str">
        <f>Tabela813[[#This Row],[NR]]&amp;" - "&amp;Tabela813[[#This Row],[Especificação]]</f>
        <v>7.3.1.1.02.0.5.00 - Concessão, Permissão, Autorização ou Cessão do Direito de Uso de Bens Imóveis Públicos - Multas - Intra OFSS</v>
      </c>
      <c r="T2155" s="7" t="str">
        <f>Tabela813[[#This Row],[NR]]&amp;" - "&amp;Tabela813[[#This Row],[Especificação]]</f>
        <v>7.3.1.1.02.0.5.00 - Concessão, Permissão, Autorização ou Cessão do Direito de Uso de Bens Imóveis Públicos - Multas - Intra OFSS</v>
      </c>
      <c r="U2155" s="7" t="str">
        <f>Tabela813[[#This Row],[NR]]&amp; " - "&amp;Tabela813[[#This Row],[Especificação]]</f>
        <v>7.3.1.1.02.0.5.00 - Concessão, Permissão, Autorização ou Cessão do Direito de Uso de Bens Imóveis Públicos - Multas - Intra OFSS</v>
      </c>
    </row>
    <row r="2156" spans="1:21" ht="45" x14ac:dyDescent="0.25">
      <c r="A2156" s="84"/>
      <c r="B2156" s="73"/>
      <c r="C2156" s="26" t="s">
        <v>1565</v>
      </c>
      <c r="D2156" s="26" t="s">
        <v>1559</v>
      </c>
      <c r="E2156" s="26" t="s">
        <v>1558</v>
      </c>
      <c r="F2156" s="26" t="s">
        <v>1558</v>
      </c>
      <c r="G2156" s="26" t="s">
        <v>1562</v>
      </c>
      <c r="H2156" s="26" t="s">
        <v>1561</v>
      </c>
      <c r="I2156" s="26" t="s">
        <v>1563</v>
      </c>
      <c r="J2156" s="26" t="s">
        <v>1564</v>
      </c>
      <c r="K2156" s="21" t="str">
        <f>IF(Tabela813[[#This Row],[C]]&lt;&gt;"",IF(Tabela813[[#This Row],[RED]]&lt;&gt;"",(Tabela813[[#This Row],[RED]] &amp; "."),"") &amp; CONCATENATE(Tabela813[[#This Row],[C]],".",Tabela813[[#This Row],[O]],".",Tabela813[[#This Row],[E]],".",Tabela813[[#This Row],[D1]],".",Tabela813[[#This Row],[D2]],".",Tabela813[[#This Row],[D3]],".",Tabela813[[#This Row],[T]],".",Tabela813[[#This Row],[D4]]),"")</f>
        <v>7.3.1.1.02.0.6.00</v>
      </c>
      <c r="L2156" s="27" t="s">
        <v>2618</v>
      </c>
      <c r="M2156" s="21" t="str">
        <f t="shared" si="33"/>
        <v>A</v>
      </c>
      <c r="N2156" s="21">
        <f>IF(VALUE(Tabela813[[#This Row],[RED]]) &gt; 0,1,0) + IF(VALUE(J2156)&gt;0,8,IF(VALUE(I2156)&gt;0,7,IF(VALUE(H2156)&gt;0,6,IF(VALUE(G2156)&gt;0,5,IF(VALUE(F2156)&gt;0,4,IF(VALUE(E2156)&gt;0,3,IF(VALUE(D2156)&gt;0,2,1)))))))</f>
        <v>7</v>
      </c>
      <c r="O2156" s="26" t="s">
        <v>51</v>
      </c>
      <c r="P2156" s="1" t="s">
        <v>203</v>
      </c>
      <c r="Q2156" s="1"/>
      <c r="R2156" s="21"/>
      <c r="S2156" s="7" t="str">
        <f>Tabela813[[#This Row],[NR]]&amp;" - "&amp;Tabela813[[#This Row],[Especificação]]</f>
        <v>7.3.1.1.02.0.6.00 - Concessão, Permissão, Autorização ou Cessão do Direito de Uso de Bens Imóveis Públicos - Juros de Mora - Intra OFSS</v>
      </c>
      <c r="T2156" s="7" t="str">
        <f>Tabela813[[#This Row],[NR]]&amp;" - "&amp;Tabela813[[#This Row],[Especificação]]</f>
        <v>7.3.1.1.02.0.6.00 - Concessão, Permissão, Autorização ou Cessão do Direito de Uso de Bens Imóveis Públicos - Juros de Mora - Intra OFSS</v>
      </c>
      <c r="U2156" s="7" t="str">
        <f>Tabela813[[#This Row],[NR]]&amp; " - "&amp;Tabela813[[#This Row],[Especificação]]</f>
        <v>7.3.1.1.02.0.6.00 - Concessão, Permissão, Autorização ou Cessão do Direito de Uso de Bens Imóveis Públicos - Juros de Mora - Intra OFSS</v>
      </c>
    </row>
    <row r="2157" spans="1:21" ht="45" x14ac:dyDescent="0.25">
      <c r="A2157" s="84"/>
      <c r="B2157" s="73"/>
      <c r="C2157" s="26" t="s">
        <v>1565</v>
      </c>
      <c r="D2157" s="26" t="s">
        <v>1559</v>
      </c>
      <c r="E2157" s="26" t="s">
        <v>1558</v>
      </c>
      <c r="F2157" s="26" t="s">
        <v>1558</v>
      </c>
      <c r="G2157" s="26" t="s">
        <v>1562</v>
      </c>
      <c r="H2157" s="26" t="s">
        <v>1561</v>
      </c>
      <c r="I2157" s="26" t="s">
        <v>1565</v>
      </c>
      <c r="J2157" s="26" t="s">
        <v>1564</v>
      </c>
      <c r="K2157" s="21" t="str">
        <f>IF(Tabela813[[#This Row],[C]]&lt;&gt;"",IF(Tabela813[[#This Row],[RED]]&lt;&gt;"",(Tabela813[[#This Row],[RED]] &amp; "."),"") &amp; CONCATENATE(Tabela813[[#This Row],[C]],".",Tabela813[[#This Row],[O]],".",Tabela813[[#This Row],[E]],".",Tabela813[[#This Row],[D1]],".",Tabela813[[#This Row],[D2]],".",Tabela813[[#This Row],[D3]],".",Tabela813[[#This Row],[T]],".",Tabela813[[#This Row],[D4]]),"")</f>
        <v>7.3.1.1.02.0.7.00</v>
      </c>
      <c r="L2157" s="27" t="s">
        <v>2619</v>
      </c>
      <c r="M2157" s="21" t="str">
        <f t="shared" si="33"/>
        <v>A</v>
      </c>
      <c r="N2157" s="21">
        <f>IF(VALUE(Tabela813[[#This Row],[RED]]) &gt; 0,1,0) + IF(VALUE(J2157)&gt;0,8,IF(VALUE(I2157)&gt;0,7,IF(VALUE(H2157)&gt;0,6,IF(VALUE(G2157)&gt;0,5,IF(VALUE(F2157)&gt;0,4,IF(VALUE(E2157)&gt;0,3,IF(VALUE(D2157)&gt;0,2,1)))))))</f>
        <v>7</v>
      </c>
      <c r="O2157" s="26" t="s">
        <v>51</v>
      </c>
      <c r="P2157" s="1" t="s">
        <v>203</v>
      </c>
      <c r="Q2157" s="1"/>
      <c r="R2157" s="21"/>
      <c r="S2157" s="7" t="str">
        <f>Tabela813[[#This Row],[NR]]&amp;" - "&amp;Tabela813[[#This Row],[Especificação]]</f>
        <v>7.3.1.1.02.0.7.00 - Concessão, Permissão, Autorização ou Cessão do Direito de Uso de Bens Imóveis Públicos - Dívida Ativa - Multas da Dívida Ativa - Intra OFSS</v>
      </c>
      <c r="T2157" s="7" t="str">
        <f>Tabela813[[#This Row],[NR]]&amp;" - "&amp;Tabela813[[#This Row],[Especificação]]</f>
        <v>7.3.1.1.02.0.7.00 - Concessão, Permissão, Autorização ou Cessão do Direito de Uso de Bens Imóveis Públicos - Dívida Ativa - Multas da Dívida Ativa - Intra OFSS</v>
      </c>
      <c r="U2157" s="7" t="str">
        <f>Tabela813[[#This Row],[NR]]&amp; " - "&amp;Tabela813[[#This Row],[Especificação]]</f>
        <v>7.3.1.1.02.0.7.00 - Concessão, Permissão, Autorização ou Cessão do Direito de Uso de Bens Imóveis Públicos - Dívida Ativa - Multas da Dívida Ativa - Intra OFSS</v>
      </c>
    </row>
    <row r="2158" spans="1:21" ht="45" x14ac:dyDescent="0.25">
      <c r="A2158" s="84"/>
      <c r="B2158" s="73"/>
      <c r="C2158" s="26" t="s">
        <v>1565</v>
      </c>
      <c r="D2158" s="26" t="s">
        <v>1559</v>
      </c>
      <c r="E2158" s="26" t="s">
        <v>1558</v>
      </c>
      <c r="F2158" s="26" t="s">
        <v>1558</v>
      </c>
      <c r="G2158" s="26" t="s">
        <v>1562</v>
      </c>
      <c r="H2158" s="26" t="s">
        <v>1561</v>
      </c>
      <c r="I2158" s="26" t="s">
        <v>1566</v>
      </c>
      <c r="J2158" s="26" t="s">
        <v>1564</v>
      </c>
      <c r="K2158" s="21" t="str">
        <f>IF(Tabela813[[#This Row],[C]]&lt;&gt;"",IF(Tabela813[[#This Row],[RED]]&lt;&gt;"",(Tabela813[[#This Row],[RED]] &amp; "."),"") &amp; CONCATENATE(Tabela813[[#This Row],[C]],".",Tabela813[[#This Row],[O]],".",Tabela813[[#This Row],[E]],".",Tabela813[[#This Row],[D1]],".",Tabela813[[#This Row],[D2]],".",Tabela813[[#This Row],[D3]],".",Tabela813[[#This Row],[T]],".",Tabela813[[#This Row],[D4]]),"")</f>
        <v>7.3.1.1.02.0.8.00</v>
      </c>
      <c r="L2158" s="27" t="s">
        <v>2620</v>
      </c>
      <c r="M2158" s="21" t="str">
        <f t="shared" si="33"/>
        <v>A</v>
      </c>
      <c r="N2158" s="21">
        <f>IF(VALUE(Tabela813[[#This Row],[RED]]) &gt; 0,1,0) + IF(VALUE(J2158)&gt;0,8,IF(VALUE(I2158)&gt;0,7,IF(VALUE(H2158)&gt;0,6,IF(VALUE(G2158)&gt;0,5,IF(VALUE(F2158)&gt;0,4,IF(VALUE(E2158)&gt;0,3,IF(VALUE(D2158)&gt;0,2,1)))))))</f>
        <v>7</v>
      </c>
      <c r="O2158" s="26" t="s">
        <v>51</v>
      </c>
      <c r="P2158" s="1" t="s">
        <v>203</v>
      </c>
      <c r="Q2158" s="1"/>
      <c r="R2158" s="21"/>
      <c r="S2158" s="7" t="str">
        <f>Tabela813[[#This Row],[NR]]&amp;" - "&amp;Tabela813[[#This Row],[Especificação]]</f>
        <v>7.3.1.1.02.0.8.00 - Concessão, Permissão, Autorização ou Cessão do Direito de Uso de Bens Imóveis Públicos - Juros de Mora da Dívida Ativa - Intra OFSS</v>
      </c>
      <c r="T2158" s="7" t="str">
        <f>Tabela813[[#This Row],[NR]]&amp;" - "&amp;Tabela813[[#This Row],[Especificação]]</f>
        <v>7.3.1.1.02.0.8.00 - Concessão, Permissão, Autorização ou Cessão do Direito de Uso de Bens Imóveis Públicos - Juros de Mora da Dívida Ativa - Intra OFSS</v>
      </c>
      <c r="U2158" s="7" t="str">
        <f>Tabela813[[#This Row],[NR]]&amp; " - "&amp;Tabela813[[#This Row],[Especificação]]</f>
        <v>7.3.1.1.02.0.8.00 - Concessão, Permissão, Autorização ou Cessão do Direito de Uso de Bens Imóveis Públicos - Juros de Mora da Dívida Ativa - Intra OFSS</v>
      </c>
    </row>
    <row r="2159" spans="1:21" ht="30" x14ac:dyDescent="0.25">
      <c r="A2159" s="84"/>
      <c r="B2159" s="73"/>
      <c r="C2159" s="26" t="s">
        <v>1565</v>
      </c>
      <c r="D2159" s="26" t="s">
        <v>1559</v>
      </c>
      <c r="E2159" s="26" t="s">
        <v>1558</v>
      </c>
      <c r="F2159" s="26" t="s">
        <v>1558</v>
      </c>
      <c r="G2159" s="26" t="s">
        <v>1574</v>
      </c>
      <c r="H2159" s="26" t="s">
        <v>1561</v>
      </c>
      <c r="I2159" s="26" t="s">
        <v>1561</v>
      </c>
      <c r="J2159" s="26" t="s">
        <v>1564</v>
      </c>
      <c r="K2159" s="21" t="str">
        <f>IF(Tabela813[[#This Row],[C]]&lt;&gt;"",IF(Tabela813[[#This Row],[RED]]&lt;&gt;"",(Tabela813[[#This Row],[RED]] &amp; "."),"") &amp; CONCATENATE(Tabela813[[#This Row],[C]],".",Tabela813[[#This Row],[O]],".",Tabela813[[#This Row],[E]],".",Tabela813[[#This Row],[D1]],".",Tabela813[[#This Row],[D2]],".",Tabela813[[#This Row],[D3]],".",Tabela813[[#This Row],[T]],".",Tabela813[[#This Row],[D4]]),"")</f>
        <v>7.3.1.1.99.0.0.00</v>
      </c>
      <c r="L2159" s="27" t="s">
        <v>2621</v>
      </c>
      <c r="M2159" s="21" t="str">
        <f t="shared" si="33"/>
        <v>S</v>
      </c>
      <c r="N2159" s="21">
        <f>IF(VALUE(Tabela813[[#This Row],[RED]]) &gt; 0,1,0) + IF(VALUE(J2159)&gt;0,8,IF(VALUE(I2159)&gt;0,7,IF(VALUE(H2159)&gt;0,6,IF(VALUE(G2159)&gt;0,5,IF(VALUE(F2159)&gt;0,4,IF(VALUE(E2159)&gt;0,3,IF(VALUE(D2159)&gt;0,2,1)))))))</f>
        <v>5</v>
      </c>
      <c r="O2159" s="26" t="s">
        <v>51</v>
      </c>
      <c r="P2159" s="1" t="s">
        <v>205</v>
      </c>
      <c r="Q2159" s="1"/>
      <c r="R2159" s="21"/>
      <c r="S2159" s="7" t="str">
        <f>Tabela813[[#This Row],[NR]]&amp;" - "&amp;Tabela813[[#This Row],[Especificação]]</f>
        <v>7.3.1.1.99.0.0.00 - Outras Receitas Imobiliárias - Intra OFSS</v>
      </c>
      <c r="T2159" s="7" t="str">
        <f>Tabela813[[#This Row],[NR]]&amp;" - "&amp;Tabela813[[#This Row],[Especificação]]</f>
        <v>7.3.1.1.99.0.0.00 - Outras Receitas Imobiliárias - Intra OFSS</v>
      </c>
      <c r="U2159" s="7" t="str">
        <f>Tabela813[[#This Row],[NR]]&amp; " - "&amp;Tabela813[[#This Row],[Especificação]]</f>
        <v>7.3.1.1.99.0.0.00 - Outras Receitas Imobiliárias - Intra OFSS</v>
      </c>
    </row>
    <row r="2160" spans="1:21" ht="30" x14ac:dyDescent="0.25">
      <c r="A2160" s="84"/>
      <c r="B2160" s="73"/>
      <c r="C2160" s="26" t="s">
        <v>1565</v>
      </c>
      <c r="D2160" s="26" t="s">
        <v>1559</v>
      </c>
      <c r="E2160" s="26" t="s">
        <v>1558</v>
      </c>
      <c r="F2160" s="26" t="s">
        <v>1558</v>
      </c>
      <c r="G2160" s="26" t="s">
        <v>1574</v>
      </c>
      <c r="H2160" s="26" t="s">
        <v>1561</v>
      </c>
      <c r="I2160" s="26" t="s">
        <v>1558</v>
      </c>
      <c r="J2160" s="26" t="s">
        <v>1564</v>
      </c>
      <c r="K2160" s="21" t="str">
        <f>IF(Tabela813[[#This Row],[C]]&lt;&gt;"",IF(Tabela813[[#This Row],[RED]]&lt;&gt;"",(Tabela813[[#This Row],[RED]] &amp; "."),"") &amp; CONCATENATE(Tabela813[[#This Row],[C]],".",Tabela813[[#This Row],[O]],".",Tabela813[[#This Row],[E]],".",Tabela813[[#This Row],[D1]],".",Tabela813[[#This Row],[D2]],".",Tabela813[[#This Row],[D3]],".",Tabela813[[#This Row],[T]],".",Tabela813[[#This Row],[D4]]),"")</f>
        <v>7.3.1.1.99.0.1.00</v>
      </c>
      <c r="L2160" s="27" t="s">
        <v>2622</v>
      </c>
      <c r="M2160" s="21" t="str">
        <f t="shared" si="33"/>
        <v>A</v>
      </c>
      <c r="N2160" s="21">
        <f>IF(VALUE(Tabela813[[#This Row],[RED]]) &gt; 0,1,0) + IF(VALUE(J2160)&gt;0,8,IF(VALUE(I2160)&gt;0,7,IF(VALUE(H2160)&gt;0,6,IF(VALUE(G2160)&gt;0,5,IF(VALUE(F2160)&gt;0,4,IF(VALUE(E2160)&gt;0,3,IF(VALUE(D2160)&gt;0,2,1)))))))</f>
        <v>7</v>
      </c>
      <c r="O2160" s="26" t="s">
        <v>51</v>
      </c>
      <c r="P2160" s="1" t="s">
        <v>205</v>
      </c>
      <c r="Q2160" s="1"/>
      <c r="R2160" s="21"/>
      <c r="S2160" s="7" t="str">
        <f>Tabela813[[#This Row],[NR]]&amp;" - "&amp;Tabela813[[#This Row],[Especificação]]</f>
        <v>7.3.1.1.99.0.1.00 - Outras Receitas Imobiliárias - Principal - Intra OFSS</v>
      </c>
      <c r="T2160" s="7" t="str">
        <f>Tabela813[[#This Row],[NR]]&amp;" - "&amp;Tabela813[[#This Row],[Especificação]]</f>
        <v>7.3.1.1.99.0.1.00 - Outras Receitas Imobiliárias - Principal - Intra OFSS</v>
      </c>
      <c r="U2160" s="7" t="str">
        <f>Tabela813[[#This Row],[NR]]&amp; " - "&amp;Tabela813[[#This Row],[Especificação]]</f>
        <v>7.3.1.1.99.0.1.00 - Outras Receitas Imobiliárias - Principal - Intra OFSS</v>
      </c>
    </row>
    <row r="2161" spans="1:21" ht="30" x14ac:dyDescent="0.25">
      <c r="A2161" s="84"/>
      <c r="B2161" s="73"/>
      <c r="C2161" s="26" t="s">
        <v>1565</v>
      </c>
      <c r="D2161" s="26" t="s">
        <v>1559</v>
      </c>
      <c r="E2161" s="26" t="s">
        <v>1558</v>
      </c>
      <c r="F2161" s="26" t="s">
        <v>1558</v>
      </c>
      <c r="G2161" s="26" t="s">
        <v>1574</v>
      </c>
      <c r="H2161" s="26" t="s">
        <v>1561</v>
      </c>
      <c r="I2161" s="26" t="s">
        <v>1567</v>
      </c>
      <c r="J2161" s="26" t="s">
        <v>1564</v>
      </c>
      <c r="K2161" s="21" t="str">
        <f>IF(Tabela813[[#This Row],[C]]&lt;&gt;"",IF(Tabela813[[#This Row],[RED]]&lt;&gt;"",(Tabela813[[#This Row],[RED]] &amp; "."),"") &amp; CONCATENATE(Tabela813[[#This Row],[C]],".",Tabela813[[#This Row],[O]],".",Tabela813[[#This Row],[E]],".",Tabela813[[#This Row],[D1]],".",Tabela813[[#This Row],[D2]],".",Tabela813[[#This Row],[D3]],".",Tabela813[[#This Row],[T]],".",Tabela813[[#This Row],[D4]]),"")</f>
        <v>7.3.1.1.99.0.2.00</v>
      </c>
      <c r="L2161" s="27" t="s">
        <v>2623</v>
      </c>
      <c r="M2161" s="21" t="str">
        <f t="shared" si="33"/>
        <v>A</v>
      </c>
      <c r="N2161" s="21">
        <f>IF(VALUE(Tabela813[[#This Row],[RED]]) &gt; 0,1,0) + IF(VALUE(J2161)&gt;0,8,IF(VALUE(I2161)&gt;0,7,IF(VALUE(H2161)&gt;0,6,IF(VALUE(G2161)&gt;0,5,IF(VALUE(F2161)&gt;0,4,IF(VALUE(E2161)&gt;0,3,IF(VALUE(D2161)&gt;0,2,1)))))))</f>
        <v>7</v>
      </c>
      <c r="O2161" s="26" t="s">
        <v>51</v>
      </c>
      <c r="P2161" s="1" t="s">
        <v>205</v>
      </c>
      <c r="Q2161" s="1"/>
      <c r="R2161" s="21"/>
      <c r="S2161" s="7" t="str">
        <f>Tabela813[[#This Row],[NR]]&amp;" - "&amp;Tabela813[[#This Row],[Especificação]]</f>
        <v>7.3.1.1.99.0.2.00 - Outras Receitas Imobiliárias - Multas e Juros de Mora - Intra OFSS</v>
      </c>
      <c r="T2161" s="7" t="str">
        <f>Tabela813[[#This Row],[NR]]&amp;" - "&amp;Tabela813[[#This Row],[Especificação]]</f>
        <v>7.3.1.1.99.0.2.00 - Outras Receitas Imobiliárias - Multas e Juros de Mora - Intra OFSS</v>
      </c>
      <c r="U2161" s="7" t="str">
        <f>Tabela813[[#This Row],[NR]]&amp; " - "&amp;Tabela813[[#This Row],[Especificação]]</f>
        <v>7.3.1.1.99.0.2.00 - Outras Receitas Imobiliárias - Multas e Juros de Mora - Intra OFSS</v>
      </c>
    </row>
    <row r="2162" spans="1:21" ht="30" x14ac:dyDescent="0.25">
      <c r="A2162" s="84"/>
      <c r="B2162" s="73"/>
      <c r="C2162" s="26" t="s">
        <v>1565</v>
      </c>
      <c r="D2162" s="26" t="s">
        <v>1559</v>
      </c>
      <c r="E2162" s="26" t="s">
        <v>1558</v>
      </c>
      <c r="F2162" s="26" t="s">
        <v>1558</v>
      </c>
      <c r="G2162" s="26" t="s">
        <v>1574</v>
      </c>
      <c r="H2162" s="26" t="s">
        <v>1561</v>
      </c>
      <c r="I2162" s="26" t="s">
        <v>1559</v>
      </c>
      <c r="J2162" s="26" t="s">
        <v>1564</v>
      </c>
      <c r="K2162" s="21" t="str">
        <f>IF(Tabela813[[#This Row],[C]]&lt;&gt;"",IF(Tabela813[[#This Row],[RED]]&lt;&gt;"",(Tabela813[[#This Row],[RED]] &amp; "."),"") &amp; CONCATENATE(Tabela813[[#This Row],[C]],".",Tabela813[[#This Row],[O]],".",Tabela813[[#This Row],[E]],".",Tabela813[[#This Row],[D1]],".",Tabela813[[#This Row],[D2]],".",Tabela813[[#This Row],[D3]],".",Tabela813[[#This Row],[T]],".",Tabela813[[#This Row],[D4]]),"")</f>
        <v>7.3.1.1.99.0.3.00</v>
      </c>
      <c r="L2162" s="27" t="s">
        <v>2624</v>
      </c>
      <c r="M2162" s="21" t="str">
        <f t="shared" si="33"/>
        <v>A</v>
      </c>
      <c r="N2162" s="21">
        <f>IF(VALUE(Tabela813[[#This Row],[RED]]) &gt; 0,1,0) + IF(VALUE(J2162)&gt;0,8,IF(VALUE(I2162)&gt;0,7,IF(VALUE(H2162)&gt;0,6,IF(VALUE(G2162)&gt;0,5,IF(VALUE(F2162)&gt;0,4,IF(VALUE(E2162)&gt;0,3,IF(VALUE(D2162)&gt;0,2,1)))))))</f>
        <v>7</v>
      </c>
      <c r="O2162" s="26" t="s">
        <v>51</v>
      </c>
      <c r="P2162" s="1" t="s">
        <v>205</v>
      </c>
      <c r="Q2162" s="1"/>
      <c r="R2162" s="21"/>
      <c r="S2162" s="7" t="str">
        <f>Tabela813[[#This Row],[NR]]&amp;" - "&amp;Tabela813[[#This Row],[Especificação]]</f>
        <v>7.3.1.1.99.0.3.00 - Outras Receitas Imobiliárias - Dívida Ativa - Intra OFSS</v>
      </c>
      <c r="T2162" s="7" t="str">
        <f>Tabela813[[#This Row],[NR]]&amp;" - "&amp;Tabela813[[#This Row],[Especificação]]</f>
        <v>7.3.1.1.99.0.3.00 - Outras Receitas Imobiliárias - Dívida Ativa - Intra OFSS</v>
      </c>
      <c r="U2162" s="7" t="str">
        <f>Tabela813[[#This Row],[NR]]&amp; " - "&amp;Tabela813[[#This Row],[Especificação]]</f>
        <v>7.3.1.1.99.0.3.00 - Outras Receitas Imobiliárias - Dívida Ativa - Intra OFSS</v>
      </c>
    </row>
    <row r="2163" spans="1:21" ht="30" x14ac:dyDescent="0.25">
      <c r="A2163" s="84"/>
      <c r="B2163" s="73"/>
      <c r="C2163" s="26" t="s">
        <v>1565</v>
      </c>
      <c r="D2163" s="26" t="s">
        <v>1559</v>
      </c>
      <c r="E2163" s="26" t="s">
        <v>1558</v>
      </c>
      <c r="F2163" s="26" t="s">
        <v>1558</v>
      </c>
      <c r="G2163" s="26" t="s">
        <v>1574</v>
      </c>
      <c r="H2163" s="26" t="s">
        <v>1561</v>
      </c>
      <c r="I2163" s="26" t="s">
        <v>1568</v>
      </c>
      <c r="J2163" s="26" t="s">
        <v>1564</v>
      </c>
      <c r="K2163" s="21" t="str">
        <f>IF(Tabela813[[#This Row],[C]]&lt;&gt;"",IF(Tabela813[[#This Row],[RED]]&lt;&gt;"",(Tabela813[[#This Row],[RED]] &amp; "."),"") &amp; CONCATENATE(Tabela813[[#This Row],[C]],".",Tabela813[[#This Row],[O]],".",Tabela813[[#This Row],[E]],".",Tabela813[[#This Row],[D1]],".",Tabela813[[#This Row],[D2]],".",Tabela813[[#This Row],[D3]],".",Tabela813[[#This Row],[T]],".",Tabela813[[#This Row],[D4]]),"")</f>
        <v>7.3.1.1.99.0.4.00</v>
      </c>
      <c r="L2163" s="27" t="s">
        <v>2625</v>
      </c>
      <c r="M2163" s="21" t="str">
        <f t="shared" si="33"/>
        <v>A</v>
      </c>
      <c r="N2163" s="21">
        <f>IF(VALUE(Tabela813[[#This Row],[RED]]) &gt; 0,1,0) + IF(VALUE(J2163)&gt;0,8,IF(VALUE(I2163)&gt;0,7,IF(VALUE(H2163)&gt;0,6,IF(VALUE(G2163)&gt;0,5,IF(VALUE(F2163)&gt;0,4,IF(VALUE(E2163)&gt;0,3,IF(VALUE(D2163)&gt;0,2,1)))))))</f>
        <v>7</v>
      </c>
      <c r="O2163" s="26" t="s">
        <v>51</v>
      </c>
      <c r="P2163" s="1" t="s">
        <v>205</v>
      </c>
      <c r="Q2163" s="1"/>
      <c r="R2163" s="21"/>
      <c r="S2163" s="7" t="str">
        <f>Tabela813[[#This Row],[NR]]&amp;" - "&amp;Tabela813[[#This Row],[Especificação]]</f>
        <v>7.3.1.1.99.0.4.00 - Outras Receitas Imobiliárias - Dívida Ativa - Multas e Juros de Mora da Dívida Ativa - Intra OFSS</v>
      </c>
      <c r="T2163" s="7" t="str">
        <f>Tabela813[[#This Row],[NR]]&amp;" - "&amp;Tabela813[[#This Row],[Especificação]]</f>
        <v>7.3.1.1.99.0.4.00 - Outras Receitas Imobiliárias - Dívida Ativa - Multas e Juros de Mora da Dívida Ativa - Intra OFSS</v>
      </c>
      <c r="U2163" s="7" t="str">
        <f>Tabela813[[#This Row],[NR]]&amp; " - "&amp;Tabela813[[#This Row],[Especificação]]</f>
        <v>7.3.1.1.99.0.4.00 - Outras Receitas Imobiliárias - Dívida Ativa - Multas e Juros de Mora da Dívida Ativa - Intra OFSS</v>
      </c>
    </row>
    <row r="2164" spans="1:21" ht="30" x14ac:dyDescent="0.25">
      <c r="A2164" s="84"/>
      <c r="B2164" s="73"/>
      <c r="C2164" s="26" t="s">
        <v>1565</v>
      </c>
      <c r="D2164" s="26" t="s">
        <v>1559</v>
      </c>
      <c r="E2164" s="26" t="s">
        <v>1558</v>
      </c>
      <c r="F2164" s="26" t="s">
        <v>1558</v>
      </c>
      <c r="G2164" s="26" t="s">
        <v>1574</v>
      </c>
      <c r="H2164" s="26" t="s">
        <v>1561</v>
      </c>
      <c r="I2164" s="26" t="s">
        <v>1569</v>
      </c>
      <c r="J2164" s="26" t="s">
        <v>1564</v>
      </c>
      <c r="K2164" s="21" t="str">
        <f>IF(Tabela813[[#This Row],[C]]&lt;&gt;"",IF(Tabela813[[#This Row],[RED]]&lt;&gt;"",(Tabela813[[#This Row],[RED]] &amp; "."),"") &amp; CONCATENATE(Tabela813[[#This Row],[C]],".",Tabela813[[#This Row],[O]],".",Tabela813[[#This Row],[E]],".",Tabela813[[#This Row],[D1]],".",Tabela813[[#This Row],[D2]],".",Tabela813[[#This Row],[D3]],".",Tabela813[[#This Row],[T]],".",Tabela813[[#This Row],[D4]]),"")</f>
        <v>7.3.1.1.99.0.5.00</v>
      </c>
      <c r="L2164" s="27" t="s">
        <v>2626</v>
      </c>
      <c r="M2164" s="21" t="str">
        <f t="shared" si="33"/>
        <v>A</v>
      </c>
      <c r="N2164" s="21">
        <f>IF(VALUE(Tabela813[[#This Row],[RED]]) &gt; 0,1,0) + IF(VALUE(J2164)&gt;0,8,IF(VALUE(I2164)&gt;0,7,IF(VALUE(H2164)&gt;0,6,IF(VALUE(G2164)&gt;0,5,IF(VALUE(F2164)&gt;0,4,IF(VALUE(E2164)&gt;0,3,IF(VALUE(D2164)&gt;0,2,1)))))))</f>
        <v>7</v>
      </c>
      <c r="O2164" s="26" t="s">
        <v>51</v>
      </c>
      <c r="P2164" s="1" t="s">
        <v>205</v>
      </c>
      <c r="Q2164" s="1"/>
      <c r="R2164" s="21"/>
      <c r="S2164" s="7" t="str">
        <f>Tabela813[[#This Row],[NR]]&amp;" - "&amp;Tabela813[[#This Row],[Especificação]]</f>
        <v>7.3.1.1.99.0.5.00 - Outras Receitas Imobiliárias - Multas - Intra OFSS</v>
      </c>
      <c r="T2164" s="7" t="str">
        <f>Tabela813[[#This Row],[NR]]&amp;" - "&amp;Tabela813[[#This Row],[Especificação]]</f>
        <v>7.3.1.1.99.0.5.00 - Outras Receitas Imobiliárias - Multas - Intra OFSS</v>
      </c>
      <c r="U2164" s="7" t="str">
        <f>Tabela813[[#This Row],[NR]]&amp; " - "&amp;Tabela813[[#This Row],[Especificação]]</f>
        <v>7.3.1.1.99.0.5.00 - Outras Receitas Imobiliárias - Multas - Intra OFSS</v>
      </c>
    </row>
    <row r="2165" spans="1:21" ht="30" x14ac:dyDescent="0.25">
      <c r="A2165" s="84"/>
      <c r="B2165" s="73"/>
      <c r="C2165" s="26" t="s">
        <v>1565</v>
      </c>
      <c r="D2165" s="26" t="s">
        <v>1559</v>
      </c>
      <c r="E2165" s="26" t="s">
        <v>1558</v>
      </c>
      <c r="F2165" s="26" t="s">
        <v>1558</v>
      </c>
      <c r="G2165" s="26" t="s">
        <v>1574</v>
      </c>
      <c r="H2165" s="26" t="s">
        <v>1561</v>
      </c>
      <c r="I2165" s="26" t="s">
        <v>1563</v>
      </c>
      <c r="J2165" s="26" t="s">
        <v>1564</v>
      </c>
      <c r="K2165" s="21" t="str">
        <f>IF(Tabela813[[#This Row],[C]]&lt;&gt;"",IF(Tabela813[[#This Row],[RED]]&lt;&gt;"",(Tabela813[[#This Row],[RED]] &amp; "."),"") &amp; CONCATENATE(Tabela813[[#This Row],[C]],".",Tabela813[[#This Row],[O]],".",Tabela813[[#This Row],[E]],".",Tabela813[[#This Row],[D1]],".",Tabela813[[#This Row],[D2]],".",Tabela813[[#This Row],[D3]],".",Tabela813[[#This Row],[T]],".",Tabela813[[#This Row],[D4]]),"")</f>
        <v>7.3.1.1.99.0.6.00</v>
      </c>
      <c r="L2165" s="27" t="s">
        <v>2627</v>
      </c>
      <c r="M2165" s="21" t="str">
        <f t="shared" si="33"/>
        <v>A</v>
      </c>
      <c r="N2165" s="21">
        <f>IF(VALUE(Tabela813[[#This Row],[RED]]) &gt; 0,1,0) + IF(VALUE(J2165)&gt;0,8,IF(VALUE(I2165)&gt;0,7,IF(VALUE(H2165)&gt;0,6,IF(VALUE(G2165)&gt;0,5,IF(VALUE(F2165)&gt;0,4,IF(VALUE(E2165)&gt;0,3,IF(VALUE(D2165)&gt;0,2,1)))))))</f>
        <v>7</v>
      </c>
      <c r="O2165" s="26" t="s">
        <v>51</v>
      </c>
      <c r="P2165" s="1" t="s">
        <v>205</v>
      </c>
      <c r="Q2165" s="1"/>
      <c r="R2165" s="21"/>
      <c r="S2165" s="7" t="str">
        <f>Tabela813[[#This Row],[NR]]&amp;" - "&amp;Tabela813[[#This Row],[Especificação]]</f>
        <v>7.3.1.1.99.0.6.00 - Outras Receitas Imobiliárias - Juros de Mora - Intra OFSS</v>
      </c>
      <c r="T2165" s="7" t="str">
        <f>Tabela813[[#This Row],[NR]]&amp;" - "&amp;Tabela813[[#This Row],[Especificação]]</f>
        <v>7.3.1.1.99.0.6.00 - Outras Receitas Imobiliárias - Juros de Mora - Intra OFSS</v>
      </c>
      <c r="U2165" s="7" t="str">
        <f>Tabela813[[#This Row],[NR]]&amp; " - "&amp;Tabela813[[#This Row],[Especificação]]</f>
        <v>7.3.1.1.99.0.6.00 - Outras Receitas Imobiliárias - Juros de Mora - Intra OFSS</v>
      </c>
    </row>
    <row r="2166" spans="1:21" ht="30" x14ac:dyDescent="0.25">
      <c r="A2166" s="84"/>
      <c r="B2166" s="73"/>
      <c r="C2166" s="26" t="s">
        <v>1565</v>
      </c>
      <c r="D2166" s="26" t="s">
        <v>1559</v>
      </c>
      <c r="E2166" s="26" t="s">
        <v>1558</v>
      </c>
      <c r="F2166" s="26" t="s">
        <v>1558</v>
      </c>
      <c r="G2166" s="26" t="s">
        <v>1574</v>
      </c>
      <c r="H2166" s="26" t="s">
        <v>1561</v>
      </c>
      <c r="I2166" s="26" t="s">
        <v>1565</v>
      </c>
      <c r="J2166" s="26" t="s">
        <v>1564</v>
      </c>
      <c r="K2166" s="21" t="str">
        <f>IF(Tabela813[[#This Row],[C]]&lt;&gt;"",IF(Tabela813[[#This Row],[RED]]&lt;&gt;"",(Tabela813[[#This Row],[RED]] &amp; "."),"") &amp; CONCATENATE(Tabela813[[#This Row],[C]],".",Tabela813[[#This Row],[O]],".",Tabela813[[#This Row],[E]],".",Tabela813[[#This Row],[D1]],".",Tabela813[[#This Row],[D2]],".",Tabela813[[#This Row],[D3]],".",Tabela813[[#This Row],[T]],".",Tabela813[[#This Row],[D4]]),"")</f>
        <v>7.3.1.1.99.0.7.00</v>
      </c>
      <c r="L2166" s="27" t="s">
        <v>2628</v>
      </c>
      <c r="M2166" s="21" t="str">
        <f t="shared" si="33"/>
        <v>A</v>
      </c>
      <c r="N2166" s="21">
        <f>IF(VALUE(Tabela813[[#This Row],[RED]]) &gt; 0,1,0) + IF(VALUE(J2166)&gt;0,8,IF(VALUE(I2166)&gt;0,7,IF(VALUE(H2166)&gt;0,6,IF(VALUE(G2166)&gt;0,5,IF(VALUE(F2166)&gt;0,4,IF(VALUE(E2166)&gt;0,3,IF(VALUE(D2166)&gt;0,2,1)))))))</f>
        <v>7</v>
      </c>
      <c r="O2166" s="26" t="s">
        <v>51</v>
      </c>
      <c r="P2166" s="1" t="s">
        <v>205</v>
      </c>
      <c r="Q2166" s="1"/>
      <c r="R2166" s="21"/>
      <c r="S2166" s="7" t="str">
        <f>Tabela813[[#This Row],[NR]]&amp;" - "&amp;Tabela813[[#This Row],[Especificação]]</f>
        <v>7.3.1.1.99.0.7.00 - Outras Receitas Imobiliárias - Dívida Ativa - Multas da Dívida Ativa - Intra OFSS</v>
      </c>
      <c r="T2166" s="7" t="str">
        <f>Tabela813[[#This Row],[NR]]&amp;" - "&amp;Tabela813[[#This Row],[Especificação]]</f>
        <v>7.3.1.1.99.0.7.00 - Outras Receitas Imobiliárias - Dívida Ativa - Multas da Dívida Ativa - Intra OFSS</v>
      </c>
      <c r="U2166" s="7" t="str">
        <f>Tabela813[[#This Row],[NR]]&amp; " - "&amp;Tabela813[[#This Row],[Especificação]]</f>
        <v>7.3.1.1.99.0.7.00 - Outras Receitas Imobiliárias - Dívida Ativa - Multas da Dívida Ativa - Intra OFSS</v>
      </c>
    </row>
    <row r="2167" spans="1:21" ht="30" x14ac:dyDescent="0.25">
      <c r="A2167" s="84"/>
      <c r="B2167" s="73"/>
      <c r="C2167" s="26" t="s">
        <v>1565</v>
      </c>
      <c r="D2167" s="26" t="s">
        <v>1559</v>
      </c>
      <c r="E2167" s="26" t="s">
        <v>1558</v>
      </c>
      <c r="F2167" s="26" t="s">
        <v>1558</v>
      </c>
      <c r="G2167" s="26" t="s">
        <v>1574</v>
      </c>
      <c r="H2167" s="26" t="s">
        <v>1561</v>
      </c>
      <c r="I2167" s="26" t="s">
        <v>1566</v>
      </c>
      <c r="J2167" s="26" t="s">
        <v>1564</v>
      </c>
      <c r="K2167" s="21" t="str">
        <f>IF(Tabela813[[#This Row],[C]]&lt;&gt;"",IF(Tabela813[[#This Row],[RED]]&lt;&gt;"",(Tabela813[[#This Row],[RED]] &amp; "."),"") &amp; CONCATENATE(Tabela813[[#This Row],[C]],".",Tabela813[[#This Row],[O]],".",Tabela813[[#This Row],[E]],".",Tabela813[[#This Row],[D1]],".",Tabela813[[#This Row],[D2]],".",Tabela813[[#This Row],[D3]],".",Tabela813[[#This Row],[T]],".",Tabela813[[#This Row],[D4]]),"")</f>
        <v>7.3.1.1.99.0.8.00</v>
      </c>
      <c r="L2167" s="27" t="s">
        <v>2629</v>
      </c>
      <c r="M2167" s="21" t="str">
        <f t="shared" si="33"/>
        <v>A</v>
      </c>
      <c r="N2167" s="21">
        <f>IF(VALUE(Tabela813[[#This Row],[RED]]) &gt; 0,1,0) + IF(VALUE(J2167)&gt;0,8,IF(VALUE(I2167)&gt;0,7,IF(VALUE(H2167)&gt;0,6,IF(VALUE(G2167)&gt;0,5,IF(VALUE(F2167)&gt;0,4,IF(VALUE(E2167)&gt;0,3,IF(VALUE(D2167)&gt;0,2,1)))))))</f>
        <v>7</v>
      </c>
      <c r="O2167" s="26" t="s">
        <v>51</v>
      </c>
      <c r="P2167" s="1" t="s">
        <v>205</v>
      </c>
      <c r="Q2167" s="1"/>
      <c r="R2167" s="21"/>
      <c r="S2167" s="7" t="str">
        <f>Tabela813[[#This Row],[NR]]&amp;" - "&amp;Tabela813[[#This Row],[Especificação]]</f>
        <v>7.3.1.1.99.0.8.00 - Outras Receitas Imobiliárias - Juros de Mora da Dívida Ativa - Intra OFSS</v>
      </c>
      <c r="T2167" s="7" t="str">
        <f>Tabela813[[#This Row],[NR]]&amp;" - "&amp;Tabela813[[#This Row],[Especificação]]</f>
        <v>7.3.1.1.99.0.8.00 - Outras Receitas Imobiliárias - Juros de Mora da Dívida Ativa - Intra OFSS</v>
      </c>
      <c r="U2167" s="7" t="str">
        <f>Tabela813[[#This Row],[NR]]&amp; " - "&amp;Tabela813[[#This Row],[Especificação]]</f>
        <v>7.3.1.1.99.0.8.00 - Outras Receitas Imobiliárias - Juros de Mora da Dívida Ativa - Intra OFSS</v>
      </c>
    </row>
    <row r="2168" spans="1:21" ht="30" x14ac:dyDescent="0.25">
      <c r="A2168" s="84"/>
      <c r="B2168" s="73"/>
      <c r="C2168" s="26" t="s">
        <v>1565</v>
      </c>
      <c r="D2168" s="26" t="s">
        <v>1559</v>
      </c>
      <c r="E2168" s="26" t="s">
        <v>1570</v>
      </c>
      <c r="F2168" s="26" t="s">
        <v>1561</v>
      </c>
      <c r="G2168" s="26" t="s">
        <v>1564</v>
      </c>
      <c r="H2168" s="26" t="s">
        <v>1561</v>
      </c>
      <c r="I2168" s="26" t="s">
        <v>1561</v>
      </c>
      <c r="J2168" s="26" t="s">
        <v>1564</v>
      </c>
      <c r="K2168" s="21" t="str">
        <f>IF(Tabela813[[#This Row],[C]]&lt;&gt;"",IF(Tabela813[[#This Row],[RED]]&lt;&gt;"",(Tabela813[[#This Row],[RED]] &amp; "."),"") &amp; CONCATENATE(Tabela813[[#This Row],[C]],".",Tabela813[[#This Row],[O]],".",Tabela813[[#This Row],[E]],".",Tabela813[[#This Row],[D1]],".",Tabela813[[#This Row],[D2]],".",Tabela813[[#This Row],[D3]],".",Tabela813[[#This Row],[T]],".",Tabela813[[#This Row],[D4]]),"")</f>
        <v>7.3.9.0.00.0.0.00</v>
      </c>
      <c r="L2168" s="27" t="s">
        <v>2630</v>
      </c>
      <c r="M2168" s="21" t="str">
        <f t="shared" si="33"/>
        <v>S</v>
      </c>
      <c r="N2168" s="21">
        <f>IF(VALUE(Tabela813[[#This Row],[RED]]) &gt; 0,1,0) + IF(VALUE(J2168)&gt;0,8,IF(VALUE(I2168)&gt;0,7,IF(VALUE(H2168)&gt;0,6,IF(VALUE(G2168)&gt;0,5,IF(VALUE(F2168)&gt;0,4,IF(VALUE(E2168)&gt;0,3,IF(VALUE(D2168)&gt;0,2,1)))))))</f>
        <v>3</v>
      </c>
      <c r="O2168" s="26" t="s">
        <v>45</v>
      </c>
      <c r="P2168" s="1" t="s">
        <v>269</v>
      </c>
      <c r="Q2168" s="1"/>
      <c r="R2168" s="21"/>
      <c r="S2168" s="7" t="str">
        <f>Tabela813[[#This Row],[NR]]&amp;" - "&amp;Tabela813[[#This Row],[Especificação]]</f>
        <v>7.3.9.0.00.0.0.00 - Demais Receitas Patrimoniais - Intra OFSS</v>
      </c>
      <c r="T2168" s="7" t="str">
        <f>Tabela813[[#This Row],[NR]]&amp;" - "&amp;Tabela813[[#This Row],[Especificação]]</f>
        <v>7.3.9.0.00.0.0.00 - Demais Receitas Patrimoniais - Intra OFSS</v>
      </c>
      <c r="U2168" s="7" t="str">
        <f>Tabela813[[#This Row],[NR]]&amp; " - "&amp;Tabela813[[#This Row],[Especificação]]</f>
        <v>7.3.9.0.00.0.0.00 - Demais Receitas Patrimoniais - Intra OFSS</v>
      </c>
    </row>
    <row r="2169" spans="1:21" ht="30" x14ac:dyDescent="0.25">
      <c r="A2169" s="84"/>
      <c r="B2169" s="73"/>
      <c r="C2169" s="26" t="s">
        <v>1565</v>
      </c>
      <c r="D2169" s="26" t="s">
        <v>1559</v>
      </c>
      <c r="E2169" s="26" t="s">
        <v>1570</v>
      </c>
      <c r="F2169" s="26" t="s">
        <v>1570</v>
      </c>
      <c r="G2169" s="26" t="s">
        <v>1564</v>
      </c>
      <c r="H2169" s="26" t="s">
        <v>1561</v>
      </c>
      <c r="I2169" s="26" t="s">
        <v>1561</v>
      </c>
      <c r="J2169" s="26" t="s">
        <v>1564</v>
      </c>
      <c r="K2169" s="21" t="str">
        <f>IF(Tabela813[[#This Row],[C]]&lt;&gt;"",IF(Tabela813[[#This Row],[RED]]&lt;&gt;"",(Tabela813[[#This Row],[RED]] &amp; "."),"") &amp; CONCATENATE(Tabela813[[#This Row],[C]],".",Tabela813[[#This Row],[O]],".",Tabela813[[#This Row],[E]],".",Tabela813[[#This Row],[D1]],".",Tabela813[[#This Row],[D2]],".",Tabela813[[#This Row],[D3]],".",Tabela813[[#This Row],[T]],".",Tabela813[[#This Row],[D4]]),"")</f>
        <v>7.3.9.9.00.0.0.00</v>
      </c>
      <c r="L2169" s="27" t="s">
        <v>2631</v>
      </c>
      <c r="M2169" s="21" t="str">
        <f t="shared" si="33"/>
        <v>S</v>
      </c>
      <c r="N2169" s="21">
        <f>IF(VALUE(Tabela813[[#This Row],[RED]]) &gt; 0,1,0) + IF(VALUE(J2169)&gt;0,8,IF(VALUE(I2169)&gt;0,7,IF(VALUE(H2169)&gt;0,6,IF(VALUE(G2169)&gt;0,5,IF(VALUE(F2169)&gt;0,4,IF(VALUE(E2169)&gt;0,3,IF(VALUE(D2169)&gt;0,2,1)))))))</f>
        <v>4</v>
      </c>
      <c r="O2169" s="26" t="s">
        <v>45</v>
      </c>
      <c r="P2169" s="1" t="s">
        <v>269</v>
      </c>
      <c r="Q2169" s="1"/>
      <c r="R2169" s="21"/>
      <c r="S2169" s="7" t="str">
        <f>Tabela813[[#This Row],[NR]]&amp;" - "&amp;Tabela813[[#This Row],[Especificação]]</f>
        <v>7.3.9.9.00.0.0.00 - Outras Receitas Patrimoniais - Intra OFSS</v>
      </c>
      <c r="T2169" s="7" t="str">
        <f>Tabela813[[#This Row],[NR]]&amp;" - "&amp;Tabela813[[#This Row],[Especificação]]</f>
        <v>7.3.9.9.00.0.0.00 - Outras Receitas Patrimoniais - Intra OFSS</v>
      </c>
      <c r="U2169" s="7" t="str">
        <f>Tabela813[[#This Row],[NR]]&amp; " - "&amp;Tabela813[[#This Row],[Especificação]]</f>
        <v>7.3.9.9.00.0.0.00 - Outras Receitas Patrimoniais - Intra OFSS</v>
      </c>
    </row>
    <row r="2170" spans="1:21" ht="30" x14ac:dyDescent="0.25">
      <c r="A2170" s="84"/>
      <c r="B2170" s="73"/>
      <c r="C2170" s="26" t="s">
        <v>1565</v>
      </c>
      <c r="D2170" s="26" t="s">
        <v>1559</v>
      </c>
      <c r="E2170" s="26" t="s">
        <v>1570</v>
      </c>
      <c r="F2170" s="26" t="s">
        <v>1570</v>
      </c>
      <c r="G2170" s="26" t="s">
        <v>1574</v>
      </c>
      <c r="H2170" s="26" t="s">
        <v>1561</v>
      </c>
      <c r="I2170" s="26" t="s">
        <v>1561</v>
      </c>
      <c r="J2170" s="26" t="s">
        <v>1564</v>
      </c>
      <c r="K2170" s="21" t="str">
        <f>IF(Tabela813[[#This Row],[C]]&lt;&gt;"",IF(Tabela813[[#This Row],[RED]]&lt;&gt;"",(Tabela813[[#This Row],[RED]] &amp; "."),"") &amp; CONCATENATE(Tabela813[[#This Row],[C]],".",Tabela813[[#This Row],[O]],".",Tabela813[[#This Row],[E]],".",Tabela813[[#This Row],[D1]],".",Tabela813[[#This Row],[D2]],".",Tabela813[[#This Row],[D3]],".",Tabela813[[#This Row],[T]],".",Tabela813[[#This Row],[D4]]),"")</f>
        <v>7.3.9.9.99.0.0.00</v>
      </c>
      <c r="L2170" s="27" t="s">
        <v>2631</v>
      </c>
      <c r="M2170" s="21" t="str">
        <f t="shared" si="33"/>
        <v>S</v>
      </c>
      <c r="N2170" s="21">
        <f>IF(VALUE(Tabela813[[#This Row],[RED]]) &gt; 0,1,0) + IF(VALUE(J2170)&gt;0,8,IF(VALUE(I2170)&gt;0,7,IF(VALUE(H2170)&gt;0,6,IF(VALUE(G2170)&gt;0,5,IF(VALUE(F2170)&gt;0,4,IF(VALUE(E2170)&gt;0,3,IF(VALUE(D2170)&gt;0,2,1)))))))</f>
        <v>5</v>
      </c>
      <c r="O2170" s="26" t="s">
        <v>51</v>
      </c>
      <c r="P2170" s="1" t="s">
        <v>271</v>
      </c>
      <c r="Q2170" s="1"/>
      <c r="R2170" s="21"/>
      <c r="S2170" s="7" t="str">
        <f>Tabela813[[#This Row],[NR]]&amp;" - "&amp;Tabela813[[#This Row],[Especificação]]</f>
        <v>7.3.9.9.99.0.0.00 - Outras Receitas Patrimoniais - Intra OFSS</v>
      </c>
      <c r="T2170" s="7" t="str">
        <f>Tabela813[[#This Row],[NR]]&amp;" - "&amp;Tabela813[[#This Row],[Especificação]]</f>
        <v>7.3.9.9.99.0.0.00 - Outras Receitas Patrimoniais - Intra OFSS</v>
      </c>
      <c r="U2170" s="7" t="str">
        <f>Tabela813[[#This Row],[NR]]&amp; " - "&amp;Tabela813[[#This Row],[Especificação]]</f>
        <v>7.3.9.9.99.0.0.00 - Outras Receitas Patrimoniais - Intra OFSS</v>
      </c>
    </row>
    <row r="2171" spans="1:21" ht="30" x14ac:dyDescent="0.25">
      <c r="A2171" s="84"/>
      <c r="B2171" s="73"/>
      <c r="C2171" s="26" t="s">
        <v>1565</v>
      </c>
      <c r="D2171" s="26" t="s">
        <v>1559</v>
      </c>
      <c r="E2171" s="26" t="s">
        <v>1570</v>
      </c>
      <c r="F2171" s="26" t="s">
        <v>1570</v>
      </c>
      <c r="G2171" s="26" t="s">
        <v>1574</v>
      </c>
      <c r="H2171" s="26" t="s">
        <v>1561</v>
      </c>
      <c r="I2171" s="26" t="s">
        <v>1558</v>
      </c>
      <c r="J2171" s="26" t="s">
        <v>1564</v>
      </c>
      <c r="K2171" s="21" t="str">
        <f>IF(Tabela813[[#This Row],[C]]&lt;&gt;"",IF(Tabela813[[#This Row],[RED]]&lt;&gt;"",(Tabela813[[#This Row],[RED]] &amp; "."),"") &amp; CONCATENATE(Tabela813[[#This Row],[C]],".",Tabela813[[#This Row],[O]],".",Tabela813[[#This Row],[E]],".",Tabela813[[#This Row],[D1]],".",Tabela813[[#This Row],[D2]],".",Tabela813[[#This Row],[D3]],".",Tabela813[[#This Row],[T]],".",Tabela813[[#This Row],[D4]]),"")</f>
        <v>7.3.9.9.99.0.1.00</v>
      </c>
      <c r="L2171" s="27" t="s">
        <v>2632</v>
      </c>
      <c r="M2171" s="21" t="str">
        <f t="shared" si="33"/>
        <v>A</v>
      </c>
      <c r="N2171" s="21">
        <f>IF(VALUE(Tabela813[[#This Row],[RED]]) &gt; 0,1,0) + IF(VALUE(J2171)&gt;0,8,IF(VALUE(I2171)&gt;0,7,IF(VALUE(H2171)&gt;0,6,IF(VALUE(G2171)&gt;0,5,IF(VALUE(F2171)&gt;0,4,IF(VALUE(E2171)&gt;0,3,IF(VALUE(D2171)&gt;0,2,1)))))))</f>
        <v>7</v>
      </c>
      <c r="O2171" s="26" t="s">
        <v>51</v>
      </c>
      <c r="P2171" s="1" t="s">
        <v>271</v>
      </c>
      <c r="Q2171" s="1"/>
      <c r="R2171" s="21"/>
      <c r="S2171" s="7" t="str">
        <f>Tabela813[[#This Row],[NR]]&amp;" - "&amp;Tabela813[[#This Row],[Especificação]]</f>
        <v>7.3.9.9.99.0.1.00 - Outras Receitas Patrimoniais - Principal - Intra OFSS</v>
      </c>
      <c r="T2171" s="7" t="str">
        <f>Tabela813[[#This Row],[NR]]&amp;" - "&amp;Tabela813[[#This Row],[Especificação]]</f>
        <v>7.3.9.9.99.0.1.00 - Outras Receitas Patrimoniais - Principal - Intra OFSS</v>
      </c>
      <c r="U2171" s="7" t="str">
        <f>Tabela813[[#This Row],[NR]]&amp; " - "&amp;Tabela813[[#This Row],[Especificação]]</f>
        <v>7.3.9.9.99.0.1.00 - Outras Receitas Patrimoniais - Principal - Intra OFSS</v>
      </c>
    </row>
    <row r="2172" spans="1:21" ht="30" x14ac:dyDescent="0.25">
      <c r="A2172" s="84"/>
      <c r="B2172" s="73"/>
      <c r="C2172" s="26" t="s">
        <v>1565</v>
      </c>
      <c r="D2172" s="26" t="s">
        <v>1559</v>
      </c>
      <c r="E2172" s="26" t="s">
        <v>1570</v>
      </c>
      <c r="F2172" s="26" t="s">
        <v>1570</v>
      </c>
      <c r="G2172" s="26" t="s">
        <v>1574</v>
      </c>
      <c r="H2172" s="26" t="s">
        <v>1561</v>
      </c>
      <c r="I2172" s="26" t="s">
        <v>1567</v>
      </c>
      <c r="J2172" s="26" t="s">
        <v>1564</v>
      </c>
      <c r="K2172" s="21" t="str">
        <f>IF(Tabela813[[#This Row],[C]]&lt;&gt;"",IF(Tabela813[[#This Row],[RED]]&lt;&gt;"",(Tabela813[[#This Row],[RED]] &amp; "."),"") &amp; CONCATENATE(Tabela813[[#This Row],[C]],".",Tabela813[[#This Row],[O]],".",Tabela813[[#This Row],[E]],".",Tabela813[[#This Row],[D1]],".",Tabela813[[#This Row],[D2]],".",Tabela813[[#This Row],[D3]],".",Tabela813[[#This Row],[T]],".",Tabela813[[#This Row],[D4]]),"")</f>
        <v>7.3.9.9.99.0.2.00</v>
      </c>
      <c r="L2172" s="27" t="s">
        <v>2633</v>
      </c>
      <c r="M2172" s="21" t="str">
        <f t="shared" si="33"/>
        <v>A</v>
      </c>
      <c r="N2172" s="21">
        <f>IF(VALUE(Tabela813[[#This Row],[RED]]) &gt; 0,1,0) + IF(VALUE(J2172)&gt;0,8,IF(VALUE(I2172)&gt;0,7,IF(VALUE(H2172)&gt;0,6,IF(VALUE(G2172)&gt;0,5,IF(VALUE(F2172)&gt;0,4,IF(VALUE(E2172)&gt;0,3,IF(VALUE(D2172)&gt;0,2,1)))))))</f>
        <v>7</v>
      </c>
      <c r="O2172" s="26" t="s">
        <v>51</v>
      </c>
      <c r="P2172" s="1" t="s">
        <v>271</v>
      </c>
      <c r="Q2172" s="1"/>
      <c r="R2172" s="21"/>
      <c r="S2172" s="7" t="str">
        <f>Tabela813[[#This Row],[NR]]&amp;" - "&amp;Tabela813[[#This Row],[Especificação]]</f>
        <v>7.3.9.9.99.0.2.00 - Outras Receitas Patrimoniais - Multas e Juros de Mora - Intra OFSS</v>
      </c>
      <c r="T2172" s="7" t="str">
        <f>Tabela813[[#This Row],[NR]]&amp;" - "&amp;Tabela813[[#This Row],[Especificação]]</f>
        <v>7.3.9.9.99.0.2.00 - Outras Receitas Patrimoniais - Multas e Juros de Mora - Intra OFSS</v>
      </c>
      <c r="U2172" s="7" t="str">
        <f>Tabela813[[#This Row],[NR]]&amp; " - "&amp;Tabela813[[#This Row],[Especificação]]</f>
        <v>7.3.9.9.99.0.2.00 - Outras Receitas Patrimoniais - Multas e Juros de Mora - Intra OFSS</v>
      </c>
    </row>
    <row r="2173" spans="1:21" ht="30" x14ac:dyDescent="0.25">
      <c r="A2173" s="84"/>
      <c r="B2173" s="73"/>
      <c r="C2173" s="26" t="s">
        <v>1565</v>
      </c>
      <c r="D2173" s="26" t="s">
        <v>1559</v>
      </c>
      <c r="E2173" s="26" t="s">
        <v>1570</v>
      </c>
      <c r="F2173" s="26" t="s">
        <v>1570</v>
      </c>
      <c r="G2173" s="26" t="s">
        <v>1574</v>
      </c>
      <c r="H2173" s="26" t="s">
        <v>1561</v>
      </c>
      <c r="I2173" s="26" t="s">
        <v>1559</v>
      </c>
      <c r="J2173" s="26" t="s">
        <v>1564</v>
      </c>
      <c r="K2173" s="21" t="str">
        <f>IF(Tabela813[[#This Row],[C]]&lt;&gt;"",IF(Tabela813[[#This Row],[RED]]&lt;&gt;"",(Tabela813[[#This Row],[RED]] &amp; "."),"") &amp; CONCATENATE(Tabela813[[#This Row],[C]],".",Tabela813[[#This Row],[O]],".",Tabela813[[#This Row],[E]],".",Tabela813[[#This Row],[D1]],".",Tabela813[[#This Row],[D2]],".",Tabela813[[#This Row],[D3]],".",Tabela813[[#This Row],[T]],".",Tabela813[[#This Row],[D4]]),"")</f>
        <v>7.3.9.9.99.0.3.00</v>
      </c>
      <c r="L2173" s="27" t="s">
        <v>2634</v>
      </c>
      <c r="M2173" s="21" t="str">
        <f t="shared" si="33"/>
        <v>A</v>
      </c>
      <c r="N2173" s="21">
        <f>IF(VALUE(Tabela813[[#This Row],[RED]]) &gt; 0,1,0) + IF(VALUE(J2173)&gt;0,8,IF(VALUE(I2173)&gt;0,7,IF(VALUE(H2173)&gt;0,6,IF(VALUE(G2173)&gt;0,5,IF(VALUE(F2173)&gt;0,4,IF(VALUE(E2173)&gt;0,3,IF(VALUE(D2173)&gt;0,2,1)))))))</f>
        <v>7</v>
      </c>
      <c r="O2173" s="26" t="s">
        <v>51</v>
      </c>
      <c r="P2173" s="1" t="s">
        <v>271</v>
      </c>
      <c r="Q2173" s="1"/>
      <c r="R2173" s="21"/>
      <c r="S2173" s="7" t="str">
        <f>Tabela813[[#This Row],[NR]]&amp;" - "&amp;Tabela813[[#This Row],[Especificação]]</f>
        <v>7.3.9.9.99.0.3.00 - Outras Receitas Patrimoniais - Dívida Ativa - Intra OFSS</v>
      </c>
      <c r="T2173" s="7" t="str">
        <f>Tabela813[[#This Row],[NR]]&amp;" - "&amp;Tabela813[[#This Row],[Especificação]]</f>
        <v>7.3.9.9.99.0.3.00 - Outras Receitas Patrimoniais - Dívida Ativa - Intra OFSS</v>
      </c>
      <c r="U2173" s="7" t="str">
        <f>Tabela813[[#This Row],[NR]]&amp; " - "&amp;Tabela813[[#This Row],[Especificação]]</f>
        <v>7.3.9.9.99.0.3.00 - Outras Receitas Patrimoniais - Dívida Ativa - Intra OFSS</v>
      </c>
    </row>
    <row r="2174" spans="1:21" ht="30" x14ac:dyDescent="0.25">
      <c r="A2174" s="84"/>
      <c r="B2174" s="73"/>
      <c r="C2174" s="26" t="s">
        <v>1565</v>
      </c>
      <c r="D2174" s="26" t="s">
        <v>1559</v>
      </c>
      <c r="E2174" s="26" t="s">
        <v>1570</v>
      </c>
      <c r="F2174" s="26" t="s">
        <v>1570</v>
      </c>
      <c r="G2174" s="26" t="s">
        <v>1574</v>
      </c>
      <c r="H2174" s="26" t="s">
        <v>1561</v>
      </c>
      <c r="I2174" s="26" t="s">
        <v>1568</v>
      </c>
      <c r="J2174" s="26" t="s">
        <v>1564</v>
      </c>
      <c r="K2174" s="21" t="str">
        <f>IF(Tabela813[[#This Row],[C]]&lt;&gt;"",IF(Tabela813[[#This Row],[RED]]&lt;&gt;"",(Tabela813[[#This Row],[RED]] &amp; "."),"") &amp; CONCATENATE(Tabela813[[#This Row],[C]],".",Tabela813[[#This Row],[O]],".",Tabela813[[#This Row],[E]],".",Tabela813[[#This Row],[D1]],".",Tabela813[[#This Row],[D2]],".",Tabela813[[#This Row],[D3]],".",Tabela813[[#This Row],[T]],".",Tabela813[[#This Row],[D4]]),"")</f>
        <v>7.3.9.9.99.0.4.00</v>
      </c>
      <c r="L2174" s="27" t="s">
        <v>2635</v>
      </c>
      <c r="M2174" s="21" t="str">
        <f t="shared" si="33"/>
        <v>A</v>
      </c>
      <c r="N2174" s="21">
        <f>IF(VALUE(Tabela813[[#This Row],[RED]]) &gt; 0,1,0) + IF(VALUE(J2174)&gt;0,8,IF(VALUE(I2174)&gt;0,7,IF(VALUE(H2174)&gt;0,6,IF(VALUE(G2174)&gt;0,5,IF(VALUE(F2174)&gt;0,4,IF(VALUE(E2174)&gt;0,3,IF(VALUE(D2174)&gt;0,2,1)))))))</f>
        <v>7</v>
      </c>
      <c r="O2174" s="26" t="s">
        <v>51</v>
      </c>
      <c r="P2174" s="1" t="s">
        <v>271</v>
      </c>
      <c r="Q2174" s="1"/>
      <c r="R2174" s="21"/>
      <c r="S2174" s="7" t="str">
        <f>Tabela813[[#This Row],[NR]]&amp;" - "&amp;Tabela813[[#This Row],[Especificação]]</f>
        <v>7.3.9.9.99.0.4.00 - Outras Receitas Patrimoniais - Dívida Ativa - Multas e Juros de Mora da Dívida Ativa - Intra OFSS</v>
      </c>
      <c r="T2174" s="7" t="str">
        <f>Tabela813[[#This Row],[NR]]&amp;" - "&amp;Tabela813[[#This Row],[Especificação]]</f>
        <v>7.3.9.9.99.0.4.00 - Outras Receitas Patrimoniais - Dívida Ativa - Multas e Juros de Mora da Dívida Ativa - Intra OFSS</v>
      </c>
      <c r="U2174" s="7" t="str">
        <f>Tabela813[[#This Row],[NR]]&amp; " - "&amp;Tabela813[[#This Row],[Especificação]]</f>
        <v>7.3.9.9.99.0.4.00 - Outras Receitas Patrimoniais - Dívida Ativa - Multas e Juros de Mora da Dívida Ativa - Intra OFSS</v>
      </c>
    </row>
    <row r="2175" spans="1:21" ht="30" x14ac:dyDescent="0.25">
      <c r="A2175" s="84"/>
      <c r="B2175" s="73"/>
      <c r="C2175" s="26" t="s">
        <v>1565</v>
      </c>
      <c r="D2175" s="26" t="s">
        <v>1559</v>
      </c>
      <c r="E2175" s="26" t="s">
        <v>1570</v>
      </c>
      <c r="F2175" s="26" t="s">
        <v>1570</v>
      </c>
      <c r="G2175" s="26" t="s">
        <v>1574</v>
      </c>
      <c r="H2175" s="26" t="s">
        <v>1561</v>
      </c>
      <c r="I2175" s="26" t="s">
        <v>1569</v>
      </c>
      <c r="J2175" s="26" t="s">
        <v>1564</v>
      </c>
      <c r="K2175" s="21" t="str">
        <f>IF(Tabela813[[#This Row],[C]]&lt;&gt;"",IF(Tabela813[[#This Row],[RED]]&lt;&gt;"",(Tabela813[[#This Row],[RED]] &amp; "."),"") &amp; CONCATENATE(Tabela813[[#This Row],[C]],".",Tabela813[[#This Row],[O]],".",Tabela813[[#This Row],[E]],".",Tabela813[[#This Row],[D1]],".",Tabela813[[#This Row],[D2]],".",Tabela813[[#This Row],[D3]],".",Tabela813[[#This Row],[T]],".",Tabela813[[#This Row],[D4]]),"")</f>
        <v>7.3.9.9.99.0.5.00</v>
      </c>
      <c r="L2175" s="27" t="s">
        <v>2636</v>
      </c>
      <c r="M2175" s="21" t="str">
        <f t="shared" si="33"/>
        <v>A</v>
      </c>
      <c r="N2175" s="21">
        <f>IF(VALUE(Tabela813[[#This Row],[RED]]) &gt; 0,1,0) + IF(VALUE(J2175)&gt;0,8,IF(VALUE(I2175)&gt;0,7,IF(VALUE(H2175)&gt;0,6,IF(VALUE(G2175)&gt;0,5,IF(VALUE(F2175)&gt;0,4,IF(VALUE(E2175)&gt;0,3,IF(VALUE(D2175)&gt;0,2,1)))))))</f>
        <v>7</v>
      </c>
      <c r="O2175" s="26" t="s">
        <v>51</v>
      </c>
      <c r="P2175" s="1" t="s">
        <v>271</v>
      </c>
      <c r="Q2175" s="1"/>
      <c r="R2175" s="21"/>
      <c r="S2175" s="7" t="str">
        <f>Tabela813[[#This Row],[NR]]&amp;" - "&amp;Tabela813[[#This Row],[Especificação]]</f>
        <v>7.3.9.9.99.0.5.00 - Outras Receitas Patrimoniais - Multas - Intra OFSS</v>
      </c>
      <c r="T2175" s="7" t="str">
        <f>Tabela813[[#This Row],[NR]]&amp;" - "&amp;Tabela813[[#This Row],[Especificação]]</f>
        <v>7.3.9.9.99.0.5.00 - Outras Receitas Patrimoniais - Multas - Intra OFSS</v>
      </c>
      <c r="U2175" s="7" t="str">
        <f>Tabela813[[#This Row],[NR]]&amp; " - "&amp;Tabela813[[#This Row],[Especificação]]</f>
        <v>7.3.9.9.99.0.5.00 - Outras Receitas Patrimoniais - Multas - Intra OFSS</v>
      </c>
    </row>
    <row r="2176" spans="1:21" ht="30" x14ac:dyDescent="0.25">
      <c r="A2176" s="84"/>
      <c r="B2176" s="73"/>
      <c r="C2176" s="26" t="s">
        <v>1565</v>
      </c>
      <c r="D2176" s="26" t="s">
        <v>1559</v>
      </c>
      <c r="E2176" s="26" t="s">
        <v>1570</v>
      </c>
      <c r="F2176" s="26" t="s">
        <v>1570</v>
      </c>
      <c r="G2176" s="26" t="s">
        <v>1574</v>
      </c>
      <c r="H2176" s="26" t="s">
        <v>1561</v>
      </c>
      <c r="I2176" s="26" t="s">
        <v>1563</v>
      </c>
      <c r="J2176" s="26" t="s">
        <v>1564</v>
      </c>
      <c r="K2176" s="21" t="str">
        <f>IF(Tabela813[[#This Row],[C]]&lt;&gt;"",IF(Tabela813[[#This Row],[RED]]&lt;&gt;"",(Tabela813[[#This Row],[RED]] &amp; "."),"") &amp; CONCATENATE(Tabela813[[#This Row],[C]],".",Tabela813[[#This Row],[O]],".",Tabela813[[#This Row],[E]],".",Tabela813[[#This Row],[D1]],".",Tabela813[[#This Row],[D2]],".",Tabela813[[#This Row],[D3]],".",Tabela813[[#This Row],[T]],".",Tabela813[[#This Row],[D4]]),"")</f>
        <v>7.3.9.9.99.0.6.00</v>
      </c>
      <c r="L2176" s="27" t="s">
        <v>2637</v>
      </c>
      <c r="M2176" s="21" t="str">
        <f t="shared" si="33"/>
        <v>A</v>
      </c>
      <c r="N2176" s="21">
        <f>IF(VALUE(Tabela813[[#This Row],[RED]]) &gt; 0,1,0) + IF(VALUE(J2176)&gt;0,8,IF(VALUE(I2176)&gt;0,7,IF(VALUE(H2176)&gt;0,6,IF(VALUE(G2176)&gt;0,5,IF(VALUE(F2176)&gt;0,4,IF(VALUE(E2176)&gt;0,3,IF(VALUE(D2176)&gt;0,2,1)))))))</f>
        <v>7</v>
      </c>
      <c r="O2176" s="26" t="s">
        <v>51</v>
      </c>
      <c r="P2176" s="1" t="s">
        <v>271</v>
      </c>
      <c r="Q2176" s="1"/>
      <c r="R2176" s="21"/>
      <c r="S2176" s="7" t="str">
        <f>Tabela813[[#This Row],[NR]]&amp;" - "&amp;Tabela813[[#This Row],[Especificação]]</f>
        <v>7.3.9.9.99.0.6.00 - Outras Receitas Patrimoniais - Juros de Mora - Intra OFSS</v>
      </c>
      <c r="T2176" s="7" t="str">
        <f>Tabela813[[#This Row],[NR]]&amp;" - "&amp;Tabela813[[#This Row],[Especificação]]</f>
        <v>7.3.9.9.99.0.6.00 - Outras Receitas Patrimoniais - Juros de Mora - Intra OFSS</v>
      </c>
      <c r="U2176" s="7" t="str">
        <f>Tabela813[[#This Row],[NR]]&amp; " - "&amp;Tabela813[[#This Row],[Especificação]]</f>
        <v>7.3.9.9.99.0.6.00 - Outras Receitas Patrimoniais - Juros de Mora - Intra OFSS</v>
      </c>
    </row>
    <row r="2177" spans="1:21" ht="30" x14ac:dyDescent="0.25">
      <c r="A2177" s="84"/>
      <c r="B2177" s="73"/>
      <c r="C2177" s="26" t="s">
        <v>1565</v>
      </c>
      <c r="D2177" s="26" t="s">
        <v>1559</v>
      </c>
      <c r="E2177" s="26" t="s">
        <v>1570</v>
      </c>
      <c r="F2177" s="26" t="s">
        <v>1570</v>
      </c>
      <c r="G2177" s="26" t="s">
        <v>1574</v>
      </c>
      <c r="H2177" s="26" t="s">
        <v>1561</v>
      </c>
      <c r="I2177" s="26" t="s">
        <v>1565</v>
      </c>
      <c r="J2177" s="26" t="s">
        <v>1564</v>
      </c>
      <c r="K2177" s="21" t="str">
        <f>IF(Tabela813[[#This Row],[C]]&lt;&gt;"",IF(Tabela813[[#This Row],[RED]]&lt;&gt;"",(Tabela813[[#This Row],[RED]] &amp; "."),"") &amp; CONCATENATE(Tabela813[[#This Row],[C]],".",Tabela813[[#This Row],[O]],".",Tabela813[[#This Row],[E]],".",Tabela813[[#This Row],[D1]],".",Tabela813[[#This Row],[D2]],".",Tabela813[[#This Row],[D3]],".",Tabela813[[#This Row],[T]],".",Tabela813[[#This Row],[D4]]),"")</f>
        <v>7.3.9.9.99.0.7.00</v>
      </c>
      <c r="L2177" s="27" t="s">
        <v>2638</v>
      </c>
      <c r="M2177" s="21" t="str">
        <f t="shared" si="33"/>
        <v>A</v>
      </c>
      <c r="N2177" s="21">
        <f>IF(VALUE(Tabela813[[#This Row],[RED]]) &gt; 0,1,0) + IF(VALUE(J2177)&gt;0,8,IF(VALUE(I2177)&gt;0,7,IF(VALUE(H2177)&gt;0,6,IF(VALUE(G2177)&gt;0,5,IF(VALUE(F2177)&gt;0,4,IF(VALUE(E2177)&gt;0,3,IF(VALUE(D2177)&gt;0,2,1)))))))</f>
        <v>7</v>
      </c>
      <c r="O2177" s="26" t="s">
        <v>51</v>
      </c>
      <c r="P2177" s="1" t="s">
        <v>271</v>
      </c>
      <c r="Q2177" s="1"/>
      <c r="R2177" s="21"/>
      <c r="S2177" s="7" t="str">
        <f>Tabela813[[#This Row],[NR]]&amp;" - "&amp;Tabela813[[#This Row],[Especificação]]</f>
        <v>7.3.9.9.99.0.7.00 - Outras Receitas Patrimoniais - Dívida Ativa - Multas da Dívida Ativa - Intra OFSS</v>
      </c>
      <c r="T2177" s="7" t="str">
        <f>Tabela813[[#This Row],[NR]]&amp;" - "&amp;Tabela813[[#This Row],[Especificação]]</f>
        <v>7.3.9.9.99.0.7.00 - Outras Receitas Patrimoniais - Dívida Ativa - Multas da Dívida Ativa - Intra OFSS</v>
      </c>
      <c r="U2177" s="7" t="str">
        <f>Tabela813[[#This Row],[NR]]&amp; " - "&amp;Tabela813[[#This Row],[Especificação]]</f>
        <v>7.3.9.9.99.0.7.00 - Outras Receitas Patrimoniais - Dívida Ativa - Multas da Dívida Ativa - Intra OFSS</v>
      </c>
    </row>
    <row r="2178" spans="1:21" ht="30" x14ac:dyDescent="0.25">
      <c r="A2178" s="84"/>
      <c r="B2178" s="73"/>
      <c r="C2178" s="26" t="s">
        <v>1565</v>
      </c>
      <c r="D2178" s="26" t="s">
        <v>1559</v>
      </c>
      <c r="E2178" s="26" t="s">
        <v>1570</v>
      </c>
      <c r="F2178" s="26" t="s">
        <v>1570</v>
      </c>
      <c r="G2178" s="26" t="s">
        <v>1574</v>
      </c>
      <c r="H2178" s="26" t="s">
        <v>1561</v>
      </c>
      <c r="I2178" s="26" t="s">
        <v>1566</v>
      </c>
      <c r="J2178" s="26" t="s">
        <v>1564</v>
      </c>
      <c r="K2178" s="21" t="str">
        <f>IF(Tabela813[[#This Row],[C]]&lt;&gt;"",IF(Tabela813[[#This Row],[RED]]&lt;&gt;"",(Tabela813[[#This Row],[RED]] &amp; "."),"") &amp; CONCATENATE(Tabela813[[#This Row],[C]],".",Tabela813[[#This Row],[O]],".",Tabela813[[#This Row],[E]],".",Tabela813[[#This Row],[D1]],".",Tabela813[[#This Row],[D2]],".",Tabela813[[#This Row],[D3]],".",Tabela813[[#This Row],[T]],".",Tabela813[[#This Row],[D4]]),"")</f>
        <v>7.3.9.9.99.0.8.00</v>
      </c>
      <c r="L2178" s="27" t="s">
        <v>2639</v>
      </c>
      <c r="M2178" s="21" t="str">
        <f t="shared" si="33"/>
        <v>A</v>
      </c>
      <c r="N2178" s="21">
        <f>IF(VALUE(Tabela813[[#This Row],[RED]]) &gt; 0,1,0) + IF(VALUE(J2178)&gt;0,8,IF(VALUE(I2178)&gt;0,7,IF(VALUE(H2178)&gt;0,6,IF(VALUE(G2178)&gt;0,5,IF(VALUE(F2178)&gt;0,4,IF(VALUE(E2178)&gt;0,3,IF(VALUE(D2178)&gt;0,2,1)))))))</f>
        <v>7</v>
      </c>
      <c r="O2178" s="26" t="s">
        <v>51</v>
      </c>
      <c r="P2178" s="1" t="s">
        <v>271</v>
      </c>
      <c r="Q2178" s="1"/>
      <c r="R2178" s="21"/>
      <c r="S2178" s="7" t="str">
        <f>Tabela813[[#This Row],[NR]]&amp;" - "&amp;Tabela813[[#This Row],[Especificação]]</f>
        <v>7.3.9.9.99.0.8.00 - Outras Receitas Patrimoniais - Juros de Mora da Dívida Ativa - Intra OFSS</v>
      </c>
      <c r="T2178" s="7" t="str">
        <f>Tabela813[[#This Row],[NR]]&amp;" - "&amp;Tabela813[[#This Row],[Especificação]]</f>
        <v>7.3.9.9.99.0.8.00 - Outras Receitas Patrimoniais - Juros de Mora da Dívida Ativa - Intra OFSS</v>
      </c>
      <c r="U2178" s="7" t="str">
        <f>Tabela813[[#This Row],[NR]]&amp; " - "&amp;Tabela813[[#This Row],[Especificação]]</f>
        <v>7.3.9.9.99.0.8.00 - Outras Receitas Patrimoniais - Juros de Mora da Dívida Ativa - Intra OFSS</v>
      </c>
    </row>
    <row r="2179" spans="1:21" ht="30" x14ac:dyDescent="0.25">
      <c r="A2179" s="84"/>
      <c r="B2179" s="73"/>
      <c r="C2179" s="26" t="s">
        <v>1565</v>
      </c>
      <c r="D2179" s="26" t="s">
        <v>1568</v>
      </c>
      <c r="E2179" s="26" t="s">
        <v>1561</v>
      </c>
      <c r="F2179" s="26" t="s">
        <v>1561</v>
      </c>
      <c r="G2179" s="26" t="s">
        <v>1564</v>
      </c>
      <c r="H2179" s="26" t="s">
        <v>1561</v>
      </c>
      <c r="I2179" s="26" t="s">
        <v>1561</v>
      </c>
      <c r="J2179" s="26" t="s">
        <v>1564</v>
      </c>
      <c r="K2179" s="21" t="str">
        <f>IF(Tabela813[[#This Row],[C]]&lt;&gt;"",IF(Tabela813[[#This Row],[RED]]&lt;&gt;"",(Tabela813[[#This Row],[RED]] &amp; "."),"") &amp; CONCATENATE(Tabela813[[#This Row],[C]],".",Tabela813[[#This Row],[O]],".",Tabela813[[#This Row],[E]],".",Tabela813[[#This Row],[D1]],".",Tabela813[[#This Row],[D2]],".",Tabela813[[#This Row],[D3]],".",Tabela813[[#This Row],[T]],".",Tabela813[[#This Row],[D4]]),"")</f>
        <v>7.4.0.0.00.0.0.00</v>
      </c>
      <c r="L2179" s="27" t="s">
        <v>2640</v>
      </c>
      <c r="M2179" s="21" t="str">
        <f t="shared" si="33"/>
        <v>S</v>
      </c>
      <c r="N2179" s="21">
        <f>IF(VALUE(Tabela813[[#This Row],[RED]]) &gt; 0,1,0) + IF(VALUE(J2179)&gt;0,8,IF(VALUE(I2179)&gt;0,7,IF(VALUE(H2179)&gt;0,6,IF(VALUE(G2179)&gt;0,5,IF(VALUE(F2179)&gt;0,4,IF(VALUE(E2179)&gt;0,3,IF(VALUE(D2179)&gt;0,2,1)))))))</f>
        <v>2</v>
      </c>
      <c r="O2179" s="26" t="s">
        <v>45</v>
      </c>
      <c r="P2179" s="1" t="s">
        <v>273</v>
      </c>
      <c r="Q2179" s="1"/>
      <c r="R2179" s="21"/>
      <c r="S2179" s="7" t="str">
        <f>Tabela813[[#This Row],[NR]]&amp;" - "&amp;Tabela813[[#This Row],[Especificação]]</f>
        <v>7.4.0.0.00.0.0.00 - Receita Agropecuária - Intra OFSS</v>
      </c>
      <c r="T2179" s="7" t="str">
        <f>Tabela813[[#This Row],[NR]]&amp;" - "&amp;Tabela813[[#This Row],[Especificação]]</f>
        <v>7.4.0.0.00.0.0.00 - Receita Agropecuária - Intra OFSS</v>
      </c>
      <c r="U2179" s="7" t="str">
        <f>Tabela813[[#This Row],[NR]]&amp; " - "&amp;Tabela813[[#This Row],[Especificação]]</f>
        <v>7.4.0.0.00.0.0.00 - Receita Agropecuária - Intra OFSS</v>
      </c>
    </row>
    <row r="2180" spans="1:21" ht="30" x14ac:dyDescent="0.25">
      <c r="A2180" s="84"/>
      <c r="B2180" s="73"/>
      <c r="C2180" s="26" t="s">
        <v>1565</v>
      </c>
      <c r="D2180" s="26" t="s">
        <v>1568</v>
      </c>
      <c r="E2180" s="26" t="s">
        <v>1558</v>
      </c>
      <c r="F2180" s="26" t="s">
        <v>1561</v>
      </c>
      <c r="G2180" s="26" t="s">
        <v>1564</v>
      </c>
      <c r="H2180" s="26" t="s">
        <v>1561</v>
      </c>
      <c r="I2180" s="26" t="s">
        <v>1561</v>
      </c>
      <c r="J2180" s="26" t="s">
        <v>1564</v>
      </c>
      <c r="K2180" s="21" t="str">
        <f>IF(Tabela813[[#This Row],[C]]&lt;&gt;"",IF(Tabela813[[#This Row],[RED]]&lt;&gt;"",(Tabela813[[#This Row],[RED]] &amp; "."),"") &amp; CONCATENATE(Tabela813[[#This Row],[C]],".",Tabela813[[#This Row],[O]],".",Tabela813[[#This Row],[E]],".",Tabela813[[#This Row],[D1]],".",Tabela813[[#This Row],[D2]],".",Tabela813[[#This Row],[D3]],".",Tabela813[[#This Row],[T]],".",Tabela813[[#This Row],[D4]]),"")</f>
        <v>7.4.1.0.00.0.0.00</v>
      </c>
      <c r="L2180" s="27" t="s">
        <v>2640</v>
      </c>
      <c r="M2180" s="21" t="str">
        <f t="shared" si="33"/>
        <v>S</v>
      </c>
      <c r="N2180" s="21">
        <f>IF(VALUE(Tabela813[[#This Row],[RED]]) &gt; 0,1,0) + IF(VALUE(J2180)&gt;0,8,IF(VALUE(I2180)&gt;0,7,IF(VALUE(H2180)&gt;0,6,IF(VALUE(G2180)&gt;0,5,IF(VALUE(F2180)&gt;0,4,IF(VALUE(E2180)&gt;0,3,IF(VALUE(D2180)&gt;0,2,1)))))))</f>
        <v>3</v>
      </c>
      <c r="O2180" s="26" t="s">
        <v>45</v>
      </c>
      <c r="P2180" s="1" t="s">
        <v>273</v>
      </c>
      <c r="Q2180" s="1"/>
      <c r="R2180" s="21"/>
      <c r="S2180" s="7" t="str">
        <f>Tabela813[[#This Row],[NR]]&amp;" - "&amp;Tabela813[[#This Row],[Especificação]]</f>
        <v>7.4.1.0.00.0.0.00 - Receita Agropecuária - Intra OFSS</v>
      </c>
      <c r="T2180" s="7" t="str">
        <f>Tabela813[[#This Row],[NR]]&amp;" - "&amp;Tabela813[[#This Row],[Especificação]]</f>
        <v>7.4.1.0.00.0.0.00 - Receita Agropecuária - Intra OFSS</v>
      </c>
      <c r="U2180" s="7" t="str">
        <f>Tabela813[[#This Row],[NR]]&amp; " - "&amp;Tabela813[[#This Row],[Especificação]]</f>
        <v>7.4.1.0.00.0.0.00 - Receita Agropecuária - Intra OFSS</v>
      </c>
    </row>
    <row r="2181" spans="1:21" ht="30" x14ac:dyDescent="0.25">
      <c r="A2181" s="84"/>
      <c r="B2181" s="73"/>
      <c r="C2181" s="26" t="s">
        <v>1565</v>
      </c>
      <c r="D2181" s="26" t="s">
        <v>1568</v>
      </c>
      <c r="E2181" s="26" t="s">
        <v>1558</v>
      </c>
      <c r="F2181" s="26" t="s">
        <v>1558</v>
      </c>
      <c r="G2181" s="26" t="s">
        <v>1564</v>
      </c>
      <c r="H2181" s="26" t="s">
        <v>1561</v>
      </c>
      <c r="I2181" s="26" t="s">
        <v>1561</v>
      </c>
      <c r="J2181" s="26" t="s">
        <v>1564</v>
      </c>
      <c r="K2181" s="21" t="str">
        <f>IF(Tabela813[[#This Row],[C]]&lt;&gt;"",IF(Tabela813[[#This Row],[RED]]&lt;&gt;"",(Tabela813[[#This Row],[RED]] &amp; "."),"") &amp; CONCATENATE(Tabela813[[#This Row],[C]],".",Tabela813[[#This Row],[O]],".",Tabela813[[#This Row],[E]],".",Tabela813[[#This Row],[D1]],".",Tabela813[[#This Row],[D2]],".",Tabela813[[#This Row],[D3]],".",Tabela813[[#This Row],[T]],".",Tabela813[[#This Row],[D4]]),"")</f>
        <v>7.4.1.1.00.0.0.00</v>
      </c>
      <c r="L2181" s="27" t="s">
        <v>2640</v>
      </c>
      <c r="M2181" s="21" t="str">
        <f t="shared" si="33"/>
        <v>S</v>
      </c>
      <c r="N2181" s="21">
        <f>IF(VALUE(Tabela813[[#This Row],[RED]]) &gt; 0,1,0) + IF(VALUE(J2181)&gt;0,8,IF(VALUE(I2181)&gt;0,7,IF(VALUE(H2181)&gt;0,6,IF(VALUE(G2181)&gt;0,5,IF(VALUE(F2181)&gt;0,4,IF(VALUE(E2181)&gt;0,3,IF(VALUE(D2181)&gt;0,2,1)))))))</f>
        <v>4</v>
      </c>
      <c r="O2181" s="26" t="s">
        <v>45</v>
      </c>
      <c r="P2181" s="1" t="s">
        <v>273</v>
      </c>
      <c r="Q2181" s="1"/>
      <c r="R2181" s="21"/>
      <c r="S2181" s="7" t="str">
        <f>Tabela813[[#This Row],[NR]]&amp;" - "&amp;Tabela813[[#This Row],[Especificação]]</f>
        <v>7.4.1.1.00.0.0.00 - Receita Agropecuária - Intra OFSS</v>
      </c>
      <c r="T2181" s="7" t="str">
        <f>Tabela813[[#This Row],[NR]]&amp;" - "&amp;Tabela813[[#This Row],[Especificação]]</f>
        <v>7.4.1.1.00.0.0.00 - Receita Agropecuária - Intra OFSS</v>
      </c>
      <c r="U2181" s="7" t="str">
        <f>Tabela813[[#This Row],[NR]]&amp; " - "&amp;Tabela813[[#This Row],[Especificação]]</f>
        <v>7.4.1.1.00.0.0.00 - Receita Agropecuária - Intra OFSS</v>
      </c>
    </row>
    <row r="2182" spans="1:21" ht="60" x14ac:dyDescent="0.25">
      <c r="A2182" s="84"/>
      <c r="B2182" s="73"/>
      <c r="C2182" s="26" t="s">
        <v>1565</v>
      </c>
      <c r="D2182" s="26" t="s">
        <v>1568</v>
      </c>
      <c r="E2182" s="26" t="s">
        <v>1558</v>
      </c>
      <c r="F2182" s="26" t="s">
        <v>1558</v>
      </c>
      <c r="G2182" s="26" t="s">
        <v>1560</v>
      </c>
      <c r="H2182" s="26" t="s">
        <v>1561</v>
      </c>
      <c r="I2182" s="26" t="s">
        <v>1561</v>
      </c>
      <c r="J2182" s="26" t="s">
        <v>1564</v>
      </c>
      <c r="K2182" s="21" t="str">
        <f>IF(Tabela813[[#This Row],[C]]&lt;&gt;"",IF(Tabela813[[#This Row],[RED]]&lt;&gt;"",(Tabela813[[#This Row],[RED]] &amp; "."),"") &amp; CONCATENATE(Tabela813[[#This Row],[C]],".",Tabela813[[#This Row],[O]],".",Tabela813[[#This Row],[E]],".",Tabela813[[#This Row],[D1]],".",Tabela813[[#This Row],[D2]],".",Tabela813[[#This Row],[D3]],".",Tabela813[[#This Row],[T]],".",Tabela813[[#This Row],[D4]]),"")</f>
        <v>7.4.1.1.01.0.0.00</v>
      </c>
      <c r="L2182" s="27" t="s">
        <v>2640</v>
      </c>
      <c r="M2182" s="21" t="str">
        <f t="shared" si="33"/>
        <v>S</v>
      </c>
      <c r="N2182" s="21">
        <f>IF(VALUE(Tabela813[[#This Row],[RED]]) &gt; 0,1,0) + IF(VALUE(J2182)&gt;0,8,IF(VALUE(I2182)&gt;0,7,IF(VALUE(H2182)&gt;0,6,IF(VALUE(G2182)&gt;0,5,IF(VALUE(F2182)&gt;0,4,IF(VALUE(E2182)&gt;0,3,IF(VALUE(D2182)&gt;0,2,1)))))))</f>
        <v>5</v>
      </c>
      <c r="O2182" s="26" t="s">
        <v>51</v>
      </c>
      <c r="P2182" s="1" t="s">
        <v>274</v>
      </c>
      <c r="Q2182" s="1"/>
      <c r="R2182" s="21"/>
      <c r="S2182" s="7" t="str">
        <f>Tabela813[[#This Row],[NR]]&amp;" - "&amp;Tabela813[[#This Row],[Especificação]]</f>
        <v>7.4.1.1.01.0.0.00 - Receita Agropecuária - Intra OFSS</v>
      </c>
      <c r="T2182" s="7" t="str">
        <f>Tabela813[[#This Row],[NR]]&amp;" - "&amp;Tabela813[[#This Row],[Especificação]]</f>
        <v>7.4.1.1.01.0.0.00 - Receita Agropecuária - Intra OFSS</v>
      </c>
      <c r="U2182" s="7" t="str">
        <f>Tabela813[[#This Row],[NR]]&amp; " - "&amp;Tabela813[[#This Row],[Especificação]]</f>
        <v>7.4.1.1.01.0.0.00 - Receita Agropecuária - Intra OFSS</v>
      </c>
    </row>
    <row r="2183" spans="1:21" ht="60" x14ac:dyDescent="0.25">
      <c r="A2183" s="84"/>
      <c r="B2183" s="73"/>
      <c r="C2183" s="26" t="s">
        <v>1565</v>
      </c>
      <c r="D2183" s="26" t="s">
        <v>1568</v>
      </c>
      <c r="E2183" s="26" t="s">
        <v>1558</v>
      </c>
      <c r="F2183" s="26" t="s">
        <v>1558</v>
      </c>
      <c r="G2183" s="26" t="s">
        <v>1560</v>
      </c>
      <c r="H2183" s="26" t="s">
        <v>1561</v>
      </c>
      <c r="I2183" s="26" t="s">
        <v>1558</v>
      </c>
      <c r="J2183" s="26" t="s">
        <v>1564</v>
      </c>
      <c r="K2183" s="21" t="str">
        <f>IF(Tabela813[[#This Row],[C]]&lt;&gt;"",IF(Tabela813[[#This Row],[RED]]&lt;&gt;"",(Tabela813[[#This Row],[RED]] &amp; "."),"") &amp; CONCATENATE(Tabela813[[#This Row],[C]],".",Tabela813[[#This Row],[O]],".",Tabela813[[#This Row],[E]],".",Tabela813[[#This Row],[D1]],".",Tabela813[[#This Row],[D2]],".",Tabela813[[#This Row],[D3]],".",Tabela813[[#This Row],[T]],".",Tabela813[[#This Row],[D4]]),"")</f>
        <v>7.4.1.1.01.0.1.00</v>
      </c>
      <c r="L2183" s="27" t="s">
        <v>2641</v>
      </c>
      <c r="M2183" s="21" t="str">
        <f t="shared" si="33"/>
        <v>A</v>
      </c>
      <c r="N2183" s="21">
        <f>IF(VALUE(Tabela813[[#This Row],[RED]]) &gt; 0,1,0) + IF(VALUE(J2183)&gt;0,8,IF(VALUE(I2183)&gt;0,7,IF(VALUE(H2183)&gt;0,6,IF(VALUE(G2183)&gt;0,5,IF(VALUE(F2183)&gt;0,4,IF(VALUE(E2183)&gt;0,3,IF(VALUE(D2183)&gt;0,2,1)))))))</f>
        <v>7</v>
      </c>
      <c r="O2183" s="26" t="s">
        <v>51</v>
      </c>
      <c r="P2183" s="1" t="s">
        <v>274</v>
      </c>
      <c r="Q2183" s="1"/>
      <c r="R2183" s="21"/>
      <c r="S2183" s="7" t="str">
        <f>Tabela813[[#This Row],[NR]]&amp;" - "&amp;Tabela813[[#This Row],[Especificação]]</f>
        <v>7.4.1.1.01.0.1.00 - Receita Agropecuária - Principal - Intra OFSS</v>
      </c>
      <c r="T2183" s="7" t="str">
        <f>Tabela813[[#This Row],[NR]]&amp;" - "&amp;Tabela813[[#This Row],[Especificação]]</f>
        <v>7.4.1.1.01.0.1.00 - Receita Agropecuária - Principal - Intra OFSS</v>
      </c>
      <c r="U2183" s="7" t="str">
        <f>Tabela813[[#This Row],[NR]]&amp; " - "&amp;Tabela813[[#This Row],[Especificação]]</f>
        <v>7.4.1.1.01.0.1.00 - Receita Agropecuária - Principal - Intra OFSS</v>
      </c>
    </row>
    <row r="2184" spans="1:21" ht="60" x14ac:dyDescent="0.25">
      <c r="A2184" s="84"/>
      <c r="B2184" s="73"/>
      <c r="C2184" s="26" t="s">
        <v>1565</v>
      </c>
      <c r="D2184" s="26" t="s">
        <v>1568</v>
      </c>
      <c r="E2184" s="26" t="s">
        <v>1558</v>
      </c>
      <c r="F2184" s="26" t="s">
        <v>1558</v>
      </c>
      <c r="G2184" s="26" t="s">
        <v>1560</v>
      </c>
      <c r="H2184" s="26" t="s">
        <v>1561</v>
      </c>
      <c r="I2184" s="26" t="s">
        <v>1567</v>
      </c>
      <c r="J2184" s="26" t="s">
        <v>1564</v>
      </c>
      <c r="K2184" s="21" t="str">
        <f>IF(Tabela813[[#This Row],[C]]&lt;&gt;"",IF(Tabela813[[#This Row],[RED]]&lt;&gt;"",(Tabela813[[#This Row],[RED]] &amp; "."),"") &amp; CONCATENATE(Tabela813[[#This Row],[C]],".",Tabela813[[#This Row],[O]],".",Tabela813[[#This Row],[E]],".",Tabela813[[#This Row],[D1]],".",Tabela813[[#This Row],[D2]],".",Tabela813[[#This Row],[D3]],".",Tabela813[[#This Row],[T]],".",Tabela813[[#This Row],[D4]]),"")</f>
        <v>7.4.1.1.01.0.2.00</v>
      </c>
      <c r="L2184" s="27" t="s">
        <v>2642</v>
      </c>
      <c r="M2184" s="21" t="str">
        <f t="shared" si="33"/>
        <v>A</v>
      </c>
      <c r="N2184" s="21">
        <f>IF(VALUE(Tabela813[[#This Row],[RED]]) &gt; 0,1,0) + IF(VALUE(J2184)&gt;0,8,IF(VALUE(I2184)&gt;0,7,IF(VALUE(H2184)&gt;0,6,IF(VALUE(G2184)&gt;0,5,IF(VALUE(F2184)&gt;0,4,IF(VALUE(E2184)&gt;0,3,IF(VALUE(D2184)&gt;0,2,1)))))))</f>
        <v>7</v>
      </c>
      <c r="O2184" s="26" t="s">
        <v>51</v>
      </c>
      <c r="P2184" s="1" t="s">
        <v>274</v>
      </c>
      <c r="Q2184" s="1"/>
      <c r="R2184" s="21"/>
      <c r="S2184" s="7" t="str">
        <f>Tabela813[[#This Row],[NR]]&amp;" - "&amp;Tabela813[[#This Row],[Especificação]]</f>
        <v>7.4.1.1.01.0.2.00 - Receita Agropecuária - Multas e Juros de Mora - Intra OFSS</v>
      </c>
      <c r="T2184" s="7" t="str">
        <f>Tabela813[[#This Row],[NR]]&amp;" - "&amp;Tabela813[[#This Row],[Especificação]]</f>
        <v>7.4.1.1.01.0.2.00 - Receita Agropecuária - Multas e Juros de Mora - Intra OFSS</v>
      </c>
      <c r="U2184" s="7" t="str">
        <f>Tabela813[[#This Row],[NR]]&amp; " - "&amp;Tabela813[[#This Row],[Especificação]]</f>
        <v>7.4.1.1.01.0.2.00 - Receita Agropecuária - Multas e Juros de Mora - Intra OFSS</v>
      </c>
    </row>
    <row r="2185" spans="1:21" ht="60" x14ac:dyDescent="0.25">
      <c r="A2185" s="84"/>
      <c r="B2185" s="73"/>
      <c r="C2185" s="26" t="s">
        <v>1565</v>
      </c>
      <c r="D2185" s="26" t="s">
        <v>1568</v>
      </c>
      <c r="E2185" s="26" t="s">
        <v>1558</v>
      </c>
      <c r="F2185" s="26" t="s">
        <v>1558</v>
      </c>
      <c r="G2185" s="26" t="s">
        <v>1560</v>
      </c>
      <c r="H2185" s="26" t="s">
        <v>1561</v>
      </c>
      <c r="I2185" s="26" t="s">
        <v>1559</v>
      </c>
      <c r="J2185" s="26" t="s">
        <v>1564</v>
      </c>
      <c r="K2185" s="21" t="str">
        <f>IF(Tabela813[[#This Row],[C]]&lt;&gt;"",IF(Tabela813[[#This Row],[RED]]&lt;&gt;"",(Tabela813[[#This Row],[RED]] &amp; "."),"") &amp; CONCATENATE(Tabela813[[#This Row],[C]],".",Tabela813[[#This Row],[O]],".",Tabela813[[#This Row],[E]],".",Tabela813[[#This Row],[D1]],".",Tabela813[[#This Row],[D2]],".",Tabela813[[#This Row],[D3]],".",Tabela813[[#This Row],[T]],".",Tabela813[[#This Row],[D4]]),"")</f>
        <v>7.4.1.1.01.0.3.00</v>
      </c>
      <c r="L2185" s="27" t="s">
        <v>2643</v>
      </c>
      <c r="M2185" s="21" t="str">
        <f t="shared" ref="M2185:M2241" si="34">IF(N2185 &lt; N2186,"S","A")</f>
        <v>A</v>
      </c>
      <c r="N2185" s="21">
        <f>IF(VALUE(Tabela813[[#This Row],[RED]]) &gt; 0,1,0) + IF(VALUE(J2185)&gt;0,8,IF(VALUE(I2185)&gt;0,7,IF(VALUE(H2185)&gt;0,6,IF(VALUE(G2185)&gt;0,5,IF(VALUE(F2185)&gt;0,4,IF(VALUE(E2185)&gt;0,3,IF(VALUE(D2185)&gt;0,2,1)))))))</f>
        <v>7</v>
      </c>
      <c r="O2185" s="26" t="s">
        <v>51</v>
      </c>
      <c r="P2185" s="1" t="s">
        <v>274</v>
      </c>
      <c r="Q2185" s="1"/>
      <c r="R2185" s="21"/>
      <c r="S2185" s="7" t="str">
        <f>Tabela813[[#This Row],[NR]]&amp;" - "&amp;Tabela813[[#This Row],[Especificação]]</f>
        <v>7.4.1.1.01.0.3.00 - Receita Agropecuária - Dívida Ativa - Intra OFSS</v>
      </c>
      <c r="T2185" s="7" t="str">
        <f>Tabela813[[#This Row],[NR]]&amp;" - "&amp;Tabela813[[#This Row],[Especificação]]</f>
        <v>7.4.1.1.01.0.3.00 - Receita Agropecuária - Dívida Ativa - Intra OFSS</v>
      </c>
      <c r="U2185" s="7" t="str">
        <f>Tabela813[[#This Row],[NR]]&amp; " - "&amp;Tabela813[[#This Row],[Especificação]]</f>
        <v>7.4.1.1.01.0.3.00 - Receita Agropecuária - Dívida Ativa - Intra OFSS</v>
      </c>
    </row>
    <row r="2186" spans="1:21" ht="60" x14ac:dyDescent="0.25">
      <c r="A2186" s="84"/>
      <c r="B2186" s="73"/>
      <c r="C2186" s="26" t="s">
        <v>1565</v>
      </c>
      <c r="D2186" s="26" t="s">
        <v>1568</v>
      </c>
      <c r="E2186" s="26" t="s">
        <v>1558</v>
      </c>
      <c r="F2186" s="26" t="s">
        <v>1558</v>
      </c>
      <c r="G2186" s="26" t="s">
        <v>1560</v>
      </c>
      <c r="H2186" s="26" t="s">
        <v>1561</v>
      </c>
      <c r="I2186" s="26" t="s">
        <v>1568</v>
      </c>
      <c r="J2186" s="26" t="s">
        <v>1564</v>
      </c>
      <c r="K2186" s="21" t="str">
        <f>IF(Tabela813[[#This Row],[C]]&lt;&gt;"",IF(Tabela813[[#This Row],[RED]]&lt;&gt;"",(Tabela813[[#This Row],[RED]] &amp; "."),"") &amp; CONCATENATE(Tabela813[[#This Row],[C]],".",Tabela813[[#This Row],[O]],".",Tabela813[[#This Row],[E]],".",Tabela813[[#This Row],[D1]],".",Tabela813[[#This Row],[D2]],".",Tabela813[[#This Row],[D3]],".",Tabela813[[#This Row],[T]],".",Tabela813[[#This Row],[D4]]),"")</f>
        <v>7.4.1.1.01.0.4.00</v>
      </c>
      <c r="L2186" s="27" t="s">
        <v>2644</v>
      </c>
      <c r="M2186" s="21" t="str">
        <f t="shared" si="34"/>
        <v>A</v>
      </c>
      <c r="N2186" s="21">
        <f>IF(VALUE(Tabela813[[#This Row],[RED]]) &gt; 0,1,0) + IF(VALUE(J2186)&gt;0,8,IF(VALUE(I2186)&gt;0,7,IF(VALUE(H2186)&gt;0,6,IF(VALUE(G2186)&gt;0,5,IF(VALUE(F2186)&gt;0,4,IF(VALUE(E2186)&gt;0,3,IF(VALUE(D2186)&gt;0,2,1)))))))</f>
        <v>7</v>
      </c>
      <c r="O2186" s="26" t="s">
        <v>51</v>
      </c>
      <c r="P2186" s="1" t="s">
        <v>274</v>
      </c>
      <c r="Q2186" s="1"/>
      <c r="R2186" s="21"/>
      <c r="S2186" s="7" t="str">
        <f>Tabela813[[#This Row],[NR]]&amp;" - "&amp;Tabela813[[#This Row],[Especificação]]</f>
        <v>7.4.1.1.01.0.4.00 - Receita Agropecuária - Dívida Ativa - Multas e Juros de Mora da Dívida Ativa - Intra OFSS</v>
      </c>
      <c r="T2186" s="7" t="str">
        <f>Tabela813[[#This Row],[NR]]&amp;" - "&amp;Tabela813[[#This Row],[Especificação]]</f>
        <v>7.4.1.1.01.0.4.00 - Receita Agropecuária - Dívida Ativa - Multas e Juros de Mora da Dívida Ativa - Intra OFSS</v>
      </c>
      <c r="U2186" s="7" t="str">
        <f>Tabela813[[#This Row],[NR]]&amp; " - "&amp;Tabela813[[#This Row],[Especificação]]</f>
        <v>7.4.1.1.01.0.4.00 - Receita Agropecuária - Dívida Ativa - Multas e Juros de Mora da Dívida Ativa - Intra OFSS</v>
      </c>
    </row>
    <row r="2187" spans="1:21" ht="60" x14ac:dyDescent="0.25">
      <c r="A2187" s="84"/>
      <c r="B2187" s="73"/>
      <c r="C2187" s="26" t="s">
        <v>1565</v>
      </c>
      <c r="D2187" s="26" t="s">
        <v>1568</v>
      </c>
      <c r="E2187" s="26" t="s">
        <v>1558</v>
      </c>
      <c r="F2187" s="26" t="s">
        <v>1558</v>
      </c>
      <c r="G2187" s="26" t="s">
        <v>1560</v>
      </c>
      <c r="H2187" s="26" t="s">
        <v>1561</v>
      </c>
      <c r="I2187" s="26" t="s">
        <v>1569</v>
      </c>
      <c r="J2187" s="26" t="s">
        <v>1564</v>
      </c>
      <c r="K2187" s="21" t="str">
        <f>IF(Tabela813[[#This Row],[C]]&lt;&gt;"",IF(Tabela813[[#This Row],[RED]]&lt;&gt;"",(Tabela813[[#This Row],[RED]] &amp; "."),"") &amp; CONCATENATE(Tabela813[[#This Row],[C]],".",Tabela813[[#This Row],[O]],".",Tabela813[[#This Row],[E]],".",Tabela813[[#This Row],[D1]],".",Tabela813[[#This Row],[D2]],".",Tabela813[[#This Row],[D3]],".",Tabela813[[#This Row],[T]],".",Tabela813[[#This Row],[D4]]),"")</f>
        <v>7.4.1.1.01.0.5.00</v>
      </c>
      <c r="L2187" s="27" t="s">
        <v>2645</v>
      </c>
      <c r="M2187" s="21" t="str">
        <f t="shared" si="34"/>
        <v>A</v>
      </c>
      <c r="N2187" s="21">
        <f>IF(VALUE(Tabela813[[#This Row],[RED]]) &gt; 0,1,0) + IF(VALUE(J2187)&gt;0,8,IF(VALUE(I2187)&gt;0,7,IF(VALUE(H2187)&gt;0,6,IF(VALUE(G2187)&gt;0,5,IF(VALUE(F2187)&gt;0,4,IF(VALUE(E2187)&gt;0,3,IF(VALUE(D2187)&gt;0,2,1)))))))</f>
        <v>7</v>
      </c>
      <c r="O2187" s="26" t="s">
        <v>51</v>
      </c>
      <c r="P2187" s="1" t="s">
        <v>274</v>
      </c>
      <c r="Q2187" s="1"/>
      <c r="R2187" s="21"/>
      <c r="S2187" s="7" t="str">
        <f>Tabela813[[#This Row],[NR]]&amp;" - "&amp;Tabela813[[#This Row],[Especificação]]</f>
        <v>7.4.1.1.01.0.5.00 - Receita Agropecuária - Multas - Intra OFSS</v>
      </c>
      <c r="T2187" s="7" t="str">
        <f>Tabela813[[#This Row],[NR]]&amp;" - "&amp;Tabela813[[#This Row],[Especificação]]</f>
        <v>7.4.1.1.01.0.5.00 - Receita Agropecuária - Multas - Intra OFSS</v>
      </c>
      <c r="U2187" s="7" t="str">
        <f>Tabela813[[#This Row],[NR]]&amp; " - "&amp;Tabela813[[#This Row],[Especificação]]</f>
        <v>7.4.1.1.01.0.5.00 - Receita Agropecuária - Multas - Intra OFSS</v>
      </c>
    </row>
    <row r="2188" spans="1:21" ht="60" x14ac:dyDescent="0.25">
      <c r="A2188" s="84"/>
      <c r="B2188" s="73"/>
      <c r="C2188" s="26" t="s">
        <v>1565</v>
      </c>
      <c r="D2188" s="26" t="s">
        <v>1568</v>
      </c>
      <c r="E2188" s="26" t="s">
        <v>1558</v>
      </c>
      <c r="F2188" s="26" t="s">
        <v>1558</v>
      </c>
      <c r="G2188" s="26" t="s">
        <v>1560</v>
      </c>
      <c r="H2188" s="26" t="s">
        <v>1561</v>
      </c>
      <c r="I2188" s="26" t="s">
        <v>1563</v>
      </c>
      <c r="J2188" s="26" t="s">
        <v>1564</v>
      </c>
      <c r="K2188" s="21" t="str">
        <f>IF(Tabela813[[#This Row],[C]]&lt;&gt;"",IF(Tabela813[[#This Row],[RED]]&lt;&gt;"",(Tabela813[[#This Row],[RED]] &amp; "."),"") &amp; CONCATENATE(Tabela813[[#This Row],[C]],".",Tabela813[[#This Row],[O]],".",Tabela813[[#This Row],[E]],".",Tabela813[[#This Row],[D1]],".",Tabela813[[#This Row],[D2]],".",Tabela813[[#This Row],[D3]],".",Tabela813[[#This Row],[T]],".",Tabela813[[#This Row],[D4]]),"")</f>
        <v>7.4.1.1.01.0.6.00</v>
      </c>
      <c r="L2188" s="27" t="s">
        <v>2646</v>
      </c>
      <c r="M2188" s="21" t="str">
        <f t="shared" si="34"/>
        <v>A</v>
      </c>
      <c r="N2188" s="21">
        <f>IF(VALUE(Tabela813[[#This Row],[RED]]) &gt; 0,1,0) + IF(VALUE(J2188)&gt;0,8,IF(VALUE(I2188)&gt;0,7,IF(VALUE(H2188)&gt;0,6,IF(VALUE(G2188)&gt;0,5,IF(VALUE(F2188)&gt;0,4,IF(VALUE(E2188)&gt;0,3,IF(VALUE(D2188)&gt;0,2,1)))))))</f>
        <v>7</v>
      </c>
      <c r="O2188" s="26" t="s">
        <v>51</v>
      </c>
      <c r="P2188" s="1" t="s">
        <v>274</v>
      </c>
      <c r="Q2188" s="1"/>
      <c r="R2188" s="21"/>
      <c r="S2188" s="7" t="str">
        <f>Tabela813[[#This Row],[NR]]&amp;" - "&amp;Tabela813[[#This Row],[Especificação]]</f>
        <v>7.4.1.1.01.0.6.00 - Receita Agropecuária - Juros de Mora - Intra OFSS</v>
      </c>
      <c r="T2188" s="7" t="str">
        <f>Tabela813[[#This Row],[NR]]&amp;" - "&amp;Tabela813[[#This Row],[Especificação]]</f>
        <v>7.4.1.1.01.0.6.00 - Receita Agropecuária - Juros de Mora - Intra OFSS</v>
      </c>
      <c r="U2188" s="7" t="str">
        <f>Tabela813[[#This Row],[NR]]&amp; " - "&amp;Tabela813[[#This Row],[Especificação]]</f>
        <v>7.4.1.1.01.0.6.00 - Receita Agropecuária - Juros de Mora - Intra OFSS</v>
      </c>
    </row>
    <row r="2189" spans="1:21" ht="60" x14ac:dyDescent="0.25">
      <c r="A2189" s="84"/>
      <c r="B2189" s="73"/>
      <c r="C2189" s="26" t="s">
        <v>1565</v>
      </c>
      <c r="D2189" s="26" t="s">
        <v>1568</v>
      </c>
      <c r="E2189" s="26" t="s">
        <v>1558</v>
      </c>
      <c r="F2189" s="26" t="s">
        <v>1558</v>
      </c>
      <c r="G2189" s="26" t="s">
        <v>1560</v>
      </c>
      <c r="H2189" s="26" t="s">
        <v>1561</v>
      </c>
      <c r="I2189" s="26" t="s">
        <v>1565</v>
      </c>
      <c r="J2189" s="26" t="s">
        <v>1564</v>
      </c>
      <c r="K2189" s="21" t="str">
        <f>IF(Tabela813[[#This Row],[C]]&lt;&gt;"",IF(Tabela813[[#This Row],[RED]]&lt;&gt;"",(Tabela813[[#This Row],[RED]] &amp; "."),"") &amp; CONCATENATE(Tabela813[[#This Row],[C]],".",Tabela813[[#This Row],[O]],".",Tabela813[[#This Row],[E]],".",Tabela813[[#This Row],[D1]],".",Tabela813[[#This Row],[D2]],".",Tabela813[[#This Row],[D3]],".",Tabela813[[#This Row],[T]],".",Tabela813[[#This Row],[D4]]),"")</f>
        <v>7.4.1.1.01.0.7.00</v>
      </c>
      <c r="L2189" s="27" t="s">
        <v>2647</v>
      </c>
      <c r="M2189" s="21" t="str">
        <f t="shared" si="34"/>
        <v>A</v>
      </c>
      <c r="N2189" s="21">
        <f>IF(VALUE(Tabela813[[#This Row],[RED]]) &gt; 0,1,0) + IF(VALUE(J2189)&gt;0,8,IF(VALUE(I2189)&gt;0,7,IF(VALUE(H2189)&gt;0,6,IF(VALUE(G2189)&gt;0,5,IF(VALUE(F2189)&gt;0,4,IF(VALUE(E2189)&gt;0,3,IF(VALUE(D2189)&gt;0,2,1)))))))</f>
        <v>7</v>
      </c>
      <c r="O2189" s="26" t="s">
        <v>51</v>
      </c>
      <c r="P2189" s="1" t="s">
        <v>274</v>
      </c>
      <c r="Q2189" s="1"/>
      <c r="R2189" s="21"/>
      <c r="S2189" s="7" t="str">
        <f>Tabela813[[#This Row],[NR]]&amp;" - "&amp;Tabela813[[#This Row],[Especificação]]</f>
        <v>7.4.1.1.01.0.7.00 - Receita Agropecuária - Dívida Ativa - Multas da Dívida Ativa - Intra OFSS</v>
      </c>
      <c r="T2189" s="7" t="str">
        <f>Tabela813[[#This Row],[NR]]&amp;" - "&amp;Tabela813[[#This Row],[Especificação]]</f>
        <v>7.4.1.1.01.0.7.00 - Receita Agropecuária - Dívida Ativa - Multas da Dívida Ativa - Intra OFSS</v>
      </c>
      <c r="U2189" s="7" t="str">
        <f>Tabela813[[#This Row],[NR]]&amp; " - "&amp;Tabela813[[#This Row],[Especificação]]</f>
        <v>7.4.1.1.01.0.7.00 - Receita Agropecuária - Dívida Ativa - Multas da Dívida Ativa - Intra OFSS</v>
      </c>
    </row>
    <row r="2190" spans="1:21" ht="60" x14ac:dyDescent="0.25">
      <c r="A2190" s="84"/>
      <c r="B2190" s="73"/>
      <c r="C2190" s="26" t="s">
        <v>1565</v>
      </c>
      <c r="D2190" s="26" t="s">
        <v>1568</v>
      </c>
      <c r="E2190" s="26" t="s">
        <v>1558</v>
      </c>
      <c r="F2190" s="26" t="s">
        <v>1558</v>
      </c>
      <c r="G2190" s="26" t="s">
        <v>1560</v>
      </c>
      <c r="H2190" s="26" t="s">
        <v>1561</v>
      </c>
      <c r="I2190" s="26" t="s">
        <v>1566</v>
      </c>
      <c r="J2190" s="26" t="s">
        <v>1564</v>
      </c>
      <c r="K2190" s="21" t="str">
        <f>IF(Tabela813[[#This Row],[C]]&lt;&gt;"",IF(Tabela813[[#This Row],[RED]]&lt;&gt;"",(Tabela813[[#This Row],[RED]] &amp; "."),"") &amp; CONCATENATE(Tabela813[[#This Row],[C]],".",Tabela813[[#This Row],[O]],".",Tabela813[[#This Row],[E]],".",Tabela813[[#This Row],[D1]],".",Tabela813[[#This Row],[D2]],".",Tabela813[[#This Row],[D3]],".",Tabela813[[#This Row],[T]],".",Tabela813[[#This Row],[D4]]),"")</f>
        <v>7.4.1.1.01.0.8.00</v>
      </c>
      <c r="L2190" s="27" t="s">
        <v>2648</v>
      </c>
      <c r="M2190" s="21" t="str">
        <f t="shared" si="34"/>
        <v>A</v>
      </c>
      <c r="N2190" s="21">
        <f>IF(VALUE(Tabela813[[#This Row],[RED]]) &gt; 0,1,0) + IF(VALUE(J2190)&gt;0,8,IF(VALUE(I2190)&gt;0,7,IF(VALUE(H2190)&gt;0,6,IF(VALUE(G2190)&gt;0,5,IF(VALUE(F2190)&gt;0,4,IF(VALUE(E2190)&gt;0,3,IF(VALUE(D2190)&gt;0,2,1)))))))</f>
        <v>7</v>
      </c>
      <c r="O2190" s="26" t="s">
        <v>51</v>
      </c>
      <c r="P2190" s="1" t="s">
        <v>274</v>
      </c>
      <c r="Q2190" s="1"/>
      <c r="R2190" s="21"/>
      <c r="S2190" s="7" t="str">
        <f>Tabela813[[#This Row],[NR]]&amp;" - "&amp;Tabela813[[#This Row],[Especificação]]</f>
        <v>7.4.1.1.01.0.8.00 - Receita Agropecuária - Juros de Mora da Dívida Ativa - Intra OFSS</v>
      </c>
      <c r="T2190" s="7" t="str">
        <f>Tabela813[[#This Row],[NR]]&amp;" - "&amp;Tabela813[[#This Row],[Especificação]]</f>
        <v>7.4.1.1.01.0.8.00 - Receita Agropecuária - Juros de Mora da Dívida Ativa - Intra OFSS</v>
      </c>
      <c r="U2190" s="7" t="str">
        <f>Tabela813[[#This Row],[NR]]&amp; " - "&amp;Tabela813[[#This Row],[Especificação]]</f>
        <v>7.4.1.1.01.0.8.00 - Receita Agropecuária - Juros de Mora da Dívida Ativa - Intra OFSS</v>
      </c>
    </row>
    <row r="2191" spans="1:21" x14ac:dyDescent="0.25">
      <c r="A2191" s="84"/>
      <c r="B2191" s="73"/>
      <c r="C2191" s="26" t="s">
        <v>1565</v>
      </c>
      <c r="D2191" s="26" t="s">
        <v>1569</v>
      </c>
      <c r="E2191" s="26" t="s">
        <v>1561</v>
      </c>
      <c r="F2191" s="26" t="s">
        <v>1561</v>
      </c>
      <c r="G2191" s="26" t="s">
        <v>1564</v>
      </c>
      <c r="H2191" s="26" t="s">
        <v>1561</v>
      </c>
      <c r="I2191" s="26" t="s">
        <v>1561</v>
      </c>
      <c r="J2191" s="26" t="s">
        <v>1564</v>
      </c>
      <c r="K2191" s="21" t="str">
        <f>IF(Tabela813[[#This Row],[C]]&lt;&gt;"",IF(Tabela813[[#This Row],[RED]]&lt;&gt;"",(Tabela813[[#This Row],[RED]] &amp; "."),"") &amp; CONCATENATE(Tabela813[[#This Row],[C]],".",Tabela813[[#This Row],[O]],".",Tabela813[[#This Row],[E]],".",Tabela813[[#This Row],[D1]],".",Tabela813[[#This Row],[D2]],".",Tabela813[[#This Row],[D3]],".",Tabela813[[#This Row],[T]],".",Tabela813[[#This Row],[D4]]),"")</f>
        <v>7.5.0.0.00.0.0.00</v>
      </c>
      <c r="L2191" s="27" t="s">
        <v>2649</v>
      </c>
      <c r="M2191" s="21" t="str">
        <f t="shared" si="34"/>
        <v>S</v>
      </c>
      <c r="N2191" s="21">
        <f>IF(VALUE(Tabela813[[#This Row],[RED]]) &gt; 0,1,0) + IF(VALUE(J2191)&gt;0,8,IF(VALUE(I2191)&gt;0,7,IF(VALUE(H2191)&gt;0,6,IF(VALUE(G2191)&gt;0,5,IF(VALUE(F2191)&gt;0,4,IF(VALUE(E2191)&gt;0,3,IF(VALUE(D2191)&gt;0,2,1)))))))</f>
        <v>2</v>
      </c>
      <c r="O2191" s="26" t="s">
        <v>45</v>
      </c>
      <c r="P2191" s="1" t="s">
        <v>276</v>
      </c>
      <c r="Q2191" s="1"/>
      <c r="R2191" s="21"/>
      <c r="S2191" s="7" t="str">
        <f>Tabela813[[#This Row],[NR]]&amp;" - "&amp;Tabela813[[#This Row],[Especificação]]</f>
        <v>7.5.0.0.00.0.0.00 - Receita Industrial - Intra OFSS</v>
      </c>
      <c r="T2191" s="7" t="str">
        <f>Tabela813[[#This Row],[NR]]&amp;" - "&amp;Tabela813[[#This Row],[Especificação]]</f>
        <v>7.5.0.0.00.0.0.00 - Receita Industrial - Intra OFSS</v>
      </c>
      <c r="U2191" s="7" t="str">
        <f>Tabela813[[#This Row],[NR]]&amp; " - "&amp;Tabela813[[#This Row],[Especificação]]</f>
        <v>7.5.0.0.00.0.0.00 - Receita Industrial - Intra OFSS</v>
      </c>
    </row>
    <row r="2192" spans="1:21" x14ac:dyDescent="0.25">
      <c r="A2192" s="84"/>
      <c r="B2192" s="73"/>
      <c r="C2192" s="26" t="s">
        <v>1565</v>
      </c>
      <c r="D2192" s="26" t="s">
        <v>1569</v>
      </c>
      <c r="E2192" s="26" t="s">
        <v>1558</v>
      </c>
      <c r="F2192" s="26" t="s">
        <v>1561</v>
      </c>
      <c r="G2192" s="26" t="s">
        <v>1564</v>
      </c>
      <c r="H2192" s="26" t="s">
        <v>1561</v>
      </c>
      <c r="I2192" s="26" t="s">
        <v>1561</v>
      </c>
      <c r="J2192" s="26" t="s">
        <v>1564</v>
      </c>
      <c r="K2192" s="21" t="str">
        <f>IF(Tabela813[[#This Row],[C]]&lt;&gt;"",IF(Tabela813[[#This Row],[RED]]&lt;&gt;"",(Tabela813[[#This Row],[RED]] &amp; "."),"") &amp; CONCATENATE(Tabela813[[#This Row],[C]],".",Tabela813[[#This Row],[O]],".",Tabela813[[#This Row],[E]],".",Tabela813[[#This Row],[D1]],".",Tabela813[[#This Row],[D2]],".",Tabela813[[#This Row],[D3]],".",Tabela813[[#This Row],[T]],".",Tabela813[[#This Row],[D4]]),"")</f>
        <v>7.5.1.0.00.0.0.00</v>
      </c>
      <c r="L2192" s="27" t="s">
        <v>2649</v>
      </c>
      <c r="M2192" s="21" t="str">
        <f t="shared" si="34"/>
        <v>S</v>
      </c>
      <c r="N2192" s="21">
        <f>IF(VALUE(Tabela813[[#This Row],[RED]]) &gt; 0,1,0) + IF(VALUE(J2192)&gt;0,8,IF(VALUE(I2192)&gt;0,7,IF(VALUE(H2192)&gt;0,6,IF(VALUE(G2192)&gt;0,5,IF(VALUE(F2192)&gt;0,4,IF(VALUE(E2192)&gt;0,3,IF(VALUE(D2192)&gt;0,2,1)))))))</f>
        <v>3</v>
      </c>
      <c r="O2192" s="26" t="s">
        <v>45</v>
      </c>
      <c r="P2192" s="1" t="s">
        <v>276</v>
      </c>
      <c r="Q2192" s="1"/>
      <c r="R2192" s="21"/>
      <c r="S2192" s="7" t="str">
        <f>Tabela813[[#This Row],[NR]]&amp;" - "&amp;Tabela813[[#This Row],[Especificação]]</f>
        <v>7.5.1.0.00.0.0.00 - Receita Industrial - Intra OFSS</v>
      </c>
      <c r="T2192" s="7" t="str">
        <f>Tabela813[[#This Row],[NR]]&amp;" - "&amp;Tabela813[[#This Row],[Especificação]]</f>
        <v>7.5.1.0.00.0.0.00 - Receita Industrial - Intra OFSS</v>
      </c>
      <c r="U2192" s="7" t="str">
        <f>Tabela813[[#This Row],[NR]]&amp; " - "&amp;Tabela813[[#This Row],[Especificação]]</f>
        <v>7.5.1.0.00.0.0.00 - Receita Industrial - Intra OFSS</v>
      </c>
    </row>
    <row r="2193" spans="1:21" x14ac:dyDescent="0.25">
      <c r="A2193" s="84"/>
      <c r="B2193" s="73"/>
      <c r="C2193" s="26" t="s">
        <v>1565</v>
      </c>
      <c r="D2193" s="26" t="s">
        <v>1569</v>
      </c>
      <c r="E2193" s="26" t="s">
        <v>1558</v>
      </c>
      <c r="F2193" s="26" t="s">
        <v>1558</v>
      </c>
      <c r="G2193" s="26" t="s">
        <v>1564</v>
      </c>
      <c r="H2193" s="26" t="s">
        <v>1561</v>
      </c>
      <c r="I2193" s="26" t="s">
        <v>1561</v>
      </c>
      <c r="J2193" s="26" t="s">
        <v>1564</v>
      </c>
      <c r="K2193" s="21" t="str">
        <f>IF(Tabela813[[#This Row],[C]]&lt;&gt;"",IF(Tabela813[[#This Row],[RED]]&lt;&gt;"",(Tabela813[[#This Row],[RED]] &amp; "."),"") &amp; CONCATENATE(Tabela813[[#This Row],[C]],".",Tabela813[[#This Row],[O]],".",Tabela813[[#This Row],[E]],".",Tabela813[[#This Row],[D1]],".",Tabela813[[#This Row],[D2]],".",Tabela813[[#This Row],[D3]],".",Tabela813[[#This Row],[T]],".",Tabela813[[#This Row],[D4]]),"")</f>
        <v>7.5.1.1.00.0.0.00</v>
      </c>
      <c r="L2193" s="27" t="s">
        <v>2649</v>
      </c>
      <c r="M2193" s="21" t="str">
        <f t="shared" si="34"/>
        <v>S</v>
      </c>
      <c r="N2193" s="21">
        <f>IF(VALUE(Tabela813[[#This Row],[RED]]) &gt; 0,1,0) + IF(VALUE(J2193)&gt;0,8,IF(VALUE(I2193)&gt;0,7,IF(VALUE(H2193)&gt;0,6,IF(VALUE(G2193)&gt;0,5,IF(VALUE(F2193)&gt;0,4,IF(VALUE(E2193)&gt;0,3,IF(VALUE(D2193)&gt;0,2,1)))))))</f>
        <v>4</v>
      </c>
      <c r="O2193" s="26" t="s">
        <v>45</v>
      </c>
      <c r="P2193" s="1" t="s">
        <v>276</v>
      </c>
      <c r="Q2193" s="1"/>
      <c r="R2193" s="21"/>
      <c r="S2193" s="7" t="str">
        <f>Tabela813[[#This Row],[NR]]&amp;" - "&amp;Tabela813[[#This Row],[Especificação]]</f>
        <v>7.5.1.1.00.0.0.00 - Receita Industrial - Intra OFSS</v>
      </c>
      <c r="T2193" s="7" t="str">
        <f>Tabela813[[#This Row],[NR]]&amp;" - "&amp;Tabela813[[#This Row],[Especificação]]</f>
        <v>7.5.1.1.00.0.0.00 - Receita Industrial - Intra OFSS</v>
      </c>
      <c r="U2193" s="7" t="str">
        <f>Tabela813[[#This Row],[NR]]&amp; " - "&amp;Tabela813[[#This Row],[Especificação]]</f>
        <v>7.5.1.1.00.0.0.00 - Receita Industrial - Intra OFSS</v>
      </c>
    </row>
    <row r="2194" spans="1:21" x14ac:dyDescent="0.25">
      <c r="A2194" s="84"/>
      <c r="B2194" s="73"/>
      <c r="C2194" s="26" t="s">
        <v>1565</v>
      </c>
      <c r="D2194" s="26" t="s">
        <v>1569</v>
      </c>
      <c r="E2194" s="26" t="s">
        <v>1558</v>
      </c>
      <c r="F2194" s="26" t="s">
        <v>1558</v>
      </c>
      <c r="G2194" s="26" t="s">
        <v>1560</v>
      </c>
      <c r="H2194" s="26" t="s">
        <v>1561</v>
      </c>
      <c r="I2194" s="26" t="s">
        <v>1561</v>
      </c>
      <c r="J2194" s="26" t="s">
        <v>1564</v>
      </c>
      <c r="K2194" s="21" t="str">
        <f>IF(Tabela813[[#This Row],[C]]&lt;&gt;"",IF(Tabela813[[#This Row],[RED]]&lt;&gt;"",(Tabela813[[#This Row],[RED]] &amp; "."),"") &amp; CONCATENATE(Tabela813[[#This Row],[C]],".",Tabela813[[#This Row],[O]],".",Tabela813[[#This Row],[E]],".",Tabela813[[#This Row],[D1]],".",Tabela813[[#This Row],[D2]],".",Tabela813[[#This Row],[D3]],".",Tabela813[[#This Row],[T]],".",Tabela813[[#This Row],[D4]]),"")</f>
        <v>7.5.1.1.01.0.0.00</v>
      </c>
      <c r="L2194" s="27" t="s">
        <v>2649</v>
      </c>
      <c r="M2194" s="21" t="str">
        <f t="shared" si="34"/>
        <v>S</v>
      </c>
      <c r="N2194" s="21">
        <f>IF(VALUE(Tabela813[[#This Row],[RED]]) &gt; 0,1,0) + IF(VALUE(J2194)&gt;0,8,IF(VALUE(I2194)&gt;0,7,IF(VALUE(H2194)&gt;0,6,IF(VALUE(G2194)&gt;0,5,IF(VALUE(F2194)&gt;0,4,IF(VALUE(E2194)&gt;0,3,IF(VALUE(D2194)&gt;0,2,1)))))))</f>
        <v>5</v>
      </c>
      <c r="O2194" s="26" t="s">
        <v>51</v>
      </c>
      <c r="P2194" s="1" t="s">
        <v>3069</v>
      </c>
      <c r="Q2194" s="1"/>
      <c r="R2194" s="21"/>
      <c r="S2194" s="7" t="str">
        <f>Tabela813[[#This Row],[NR]]&amp;" - "&amp;Tabela813[[#This Row],[Especificação]]</f>
        <v>7.5.1.1.01.0.0.00 - Receita Industrial - Intra OFSS</v>
      </c>
      <c r="T2194" s="7" t="str">
        <f>Tabela813[[#This Row],[NR]]&amp;" - "&amp;Tabela813[[#This Row],[Especificação]]</f>
        <v>7.5.1.1.01.0.0.00 - Receita Industrial - Intra OFSS</v>
      </c>
      <c r="U2194" s="7" t="str">
        <f>Tabela813[[#This Row],[NR]]&amp; " - "&amp;Tabela813[[#This Row],[Especificação]]</f>
        <v>7.5.1.1.01.0.0.00 - Receita Industrial - Intra OFSS</v>
      </c>
    </row>
    <row r="2195" spans="1:21" x14ac:dyDescent="0.25">
      <c r="A2195" s="84"/>
      <c r="B2195" s="73"/>
      <c r="C2195" s="26" t="s">
        <v>1565</v>
      </c>
      <c r="D2195" s="26" t="s">
        <v>1569</v>
      </c>
      <c r="E2195" s="26" t="s">
        <v>1558</v>
      </c>
      <c r="F2195" s="26" t="s">
        <v>1558</v>
      </c>
      <c r="G2195" s="26" t="s">
        <v>1560</v>
      </c>
      <c r="H2195" s="26" t="s">
        <v>1561</v>
      </c>
      <c r="I2195" s="26" t="s">
        <v>1558</v>
      </c>
      <c r="J2195" s="26" t="s">
        <v>1564</v>
      </c>
      <c r="K2195" s="21" t="str">
        <f>IF(Tabela813[[#This Row],[C]]&lt;&gt;"",IF(Tabela813[[#This Row],[RED]]&lt;&gt;"",(Tabela813[[#This Row],[RED]] &amp; "."),"") &amp; CONCATENATE(Tabela813[[#This Row],[C]],".",Tabela813[[#This Row],[O]],".",Tabela813[[#This Row],[E]],".",Tabela813[[#This Row],[D1]],".",Tabela813[[#This Row],[D2]],".",Tabela813[[#This Row],[D3]],".",Tabela813[[#This Row],[T]],".",Tabela813[[#This Row],[D4]]),"")</f>
        <v>7.5.1.1.01.0.1.00</v>
      </c>
      <c r="L2195" s="27" t="s">
        <v>2650</v>
      </c>
      <c r="M2195" s="21" t="str">
        <f t="shared" si="34"/>
        <v>A</v>
      </c>
      <c r="N2195" s="21">
        <f>IF(VALUE(Tabela813[[#This Row],[RED]]) &gt; 0,1,0) + IF(VALUE(J2195)&gt;0,8,IF(VALUE(I2195)&gt;0,7,IF(VALUE(H2195)&gt;0,6,IF(VALUE(G2195)&gt;0,5,IF(VALUE(F2195)&gt;0,4,IF(VALUE(E2195)&gt;0,3,IF(VALUE(D2195)&gt;0,2,1)))))))</f>
        <v>7</v>
      </c>
      <c r="O2195" s="26" t="s">
        <v>51</v>
      </c>
      <c r="P2195" s="1" t="s">
        <v>276</v>
      </c>
      <c r="Q2195" s="1"/>
      <c r="R2195" s="21"/>
      <c r="S2195" s="7" t="str">
        <f>Tabela813[[#This Row],[NR]]&amp;" - "&amp;Tabela813[[#This Row],[Especificação]]</f>
        <v>7.5.1.1.01.0.1.00 - Receita Industrial - Principal - Intra OFSS</v>
      </c>
      <c r="T2195" s="7" t="str">
        <f>Tabela813[[#This Row],[NR]]&amp;" - "&amp;Tabela813[[#This Row],[Especificação]]</f>
        <v>7.5.1.1.01.0.1.00 - Receita Industrial - Principal - Intra OFSS</v>
      </c>
      <c r="U2195" s="7" t="str">
        <f>Tabela813[[#This Row],[NR]]&amp; " - "&amp;Tabela813[[#This Row],[Especificação]]</f>
        <v>7.5.1.1.01.0.1.00 - Receita Industrial - Principal - Intra OFSS</v>
      </c>
    </row>
    <row r="2196" spans="1:21" x14ac:dyDescent="0.25">
      <c r="A2196" s="84"/>
      <c r="B2196" s="73"/>
      <c r="C2196" s="26" t="s">
        <v>1565</v>
      </c>
      <c r="D2196" s="26" t="s">
        <v>1569</v>
      </c>
      <c r="E2196" s="26" t="s">
        <v>1558</v>
      </c>
      <c r="F2196" s="26" t="s">
        <v>1558</v>
      </c>
      <c r="G2196" s="26" t="s">
        <v>1560</v>
      </c>
      <c r="H2196" s="26" t="s">
        <v>1561</v>
      </c>
      <c r="I2196" s="26" t="s">
        <v>1567</v>
      </c>
      <c r="J2196" s="26" t="s">
        <v>1564</v>
      </c>
      <c r="K2196" s="21" t="str">
        <f>IF(Tabela813[[#This Row],[C]]&lt;&gt;"",IF(Tabela813[[#This Row],[RED]]&lt;&gt;"",(Tabela813[[#This Row],[RED]] &amp; "."),"") &amp; CONCATENATE(Tabela813[[#This Row],[C]],".",Tabela813[[#This Row],[O]],".",Tabela813[[#This Row],[E]],".",Tabela813[[#This Row],[D1]],".",Tabela813[[#This Row],[D2]],".",Tabela813[[#This Row],[D3]],".",Tabela813[[#This Row],[T]],".",Tabela813[[#This Row],[D4]]),"")</f>
        <v>7.5.1.1.01.0.2.00</v>
      </c>
      <c r="L2196" s="27" t="s">
        <v>2651</v>
      </c>
      <c r="M2196" s="21" t="str">
        <f t="shared" si="34"/>
        <v>A</v>
      </c>
      <c r="N2196" s="21">
        <f>IF(VALUE(Tabela813[[#This Row],[RED]]) &gt; 0,1,0) + IF(VALUE(J2196)&gt;0,8,IF(VALUE(I2196)&gt;0,7,IF(VALUE(H2196)&gt;0,6,IF(VALUE(G2196)&gt;0,5,IF(VALUE(F2196)&gt;0,4,IF(VALUE(E2196)&gt;0,3,IF(VALUE(D2196)&gt;0,2,1)))))))</f>
        <v>7</v>
      </c>
      <c r="O2196" s="26" t="s">
        <v>51</v>
      </c>
      <c r="P2196" s="1" t="s">
        <v>276</v>
      </c>
      <c r="Q2196" s="1"/>
      <c r="R2196" s="21"/>
      <c r="S2196" s="7" t="str">
        <f>Tabela813[[#This Row],[NR]]&amp;" - "&amp;Tabela813[[#This Row],[Especificação]]</f>
        <v>7.5.1.1.01.0.2.00 - Receita Industrial - Multas e Juros de Mora - Intra OFSS</v>
      </c>
      <c r="T2196" s="7" t="str">
        <f>Tabela813[[#This Row],[NR]]&amp;" - "&amp;Tabela813[[#This Row],[Especificação]]</f>
        <v>7.5.1.1.01.0.2.00 - Receita Industrial - Multas e Juros de Mora - Intra OFSS</v>
      </c>
      <c r="U2196" s="7" t="str">
        <f>Tabela813[[#This Row],[NR]]&amp; " - "&amp;Tabela813[[#This Row],[Especificação]]</f>
        <v>7.5.1.1.01.0.2.00 - Receita Industrial - Multas e Juros de Mora - Intra OFSS</v>
      </c>
    </row>
    <row r="2197" spans="1:21" x14ac:dyDescent="0.25">
      <c r="A2197" s="84"/>
      <c r="B2197" s="73"/>
      <c r="C2197" s="26" t="s">
        <v>1565</v>
      </c>
      <c r="D2197" s="26" t="s">
        <v>1569</v>
      </c>
      <c r="E2197" s="26" t="s">
        <v>1558</v>
      </c>
      <c r="F2197" s="26" t="s">
        <v>1558</v>
      </c>
      <c r="G2197" s="26" t="s">
        <v>1560</v>
      </c>
      <c r="H2197" s="26" t="s">
        <v>1561</v>
      </c>
      <c r="I2197" s="26" t="s">
        <v>1559</v>
      </c>
      <c r="J2197" s="26" t="s">
        <v>1564</v>
      </c>
      <c r="K2197" s="21" t="str">
        <f>IF(Tabela813[[#This Row],[C]]&lt;&gt;"",IF(Tabela813[[#This Row],[RED]]&lt;&gt;"",(Tabela813[[#This Row],[RED]] &amp; "."),"") &amp; CONCATENATE(Tabela813[[#This Row],[C]],".",Tabela813[[#This Row],[O]],".",Tabela813[[#This Row],[E]],".",Tabela813[[#This Row],[D1]],".",Tabela813[[#This Row],[D2]],".",Tabela813[[#This Row],[D3]],".",Tabela813[[#This Row],[T]],".",Tabela813[[#This Row],[D4]]),"")</f>
        <v>7.5.1.1.01.0.3.00</v>
      </c>
      <c r="L2197" s="27" t="s">
        <v>2652</v>
      </c>
      <c r="M2197" s="21" t="str">
        <f t="shared" si="34"/>
        <v>A</v>
      </c>
      <c r="N2197" s="21">
        <f>IF(VALUE(Tabela813[[#This Row],[RED]]) &gt; 0,1,0) + IF(VALUE(J2197)&gt;0,8,IF(VALUE(I2197)&gt;0,7,IF(VALUE(H2197)&gt;0,6,IF(VALUE(G2197)&gt;0,5,IF(VALUE(F2197)&gt;0,4,IF(VALUE(E2197)&gt;0,3,IF(VALUE(D2197)&gt;0,2,1)))))))</f>
        <v>7</v>
      </c>
      <c r="O2197" s="26" t="s">
        <v>51</v>
      </c>
      <c r="P2197" s="1" t="s">
        <v>276</v>
      </c>
      <c r="Q2197" s="1"/>
      <c r="R2197" s="21"/>
      <c r="S2197" s="7" t="str">
        <f>Tabela813[[#This Row],[NR]]&amp;" - "&amp;Tabela813[[#This Row],[Especificação]]</f>
        <v>7.5.1.1.01.0.3.00 - Receita Industrial - Dívida Ativa - Intra OFSS</v>
      </c>
      <c r="T2197" s="7" t="str">
        <f>Tabela813[[#This Row],[NR]]&amp;" - "&amp;Tabela813[[#This Row],[Especificação]]</f>
        <v>7.5.1.1.01.0.3.00 - Receita Industrial - Dívida Ativa - Intra OFSS</v>
      </c>
      <c r="U2197" s="7" t="str">
        <f>Tabela813[[#This Row],[NR]]&amp; " - "&amp;Tabela813[[#This Row],[Especificação]]</f>
        <v>7.5.1.1.01.0.3.00 - Receita Industrial - Dívida Ativa - Intra OFSS</v>
      </c>
    </row>
    <row r="2198" spans="1:21" ht="30" x14ac:dyDescent="0.25">
      <c r="A2198" s="84"/>
      <c r="B2198" s="73"/>
      <c r="C2198" s="26" t="s">
        <v>1565</v>
      </c>
      <c r="D2198" s="26" t="s">
        <v>1569</v>
      </c>
      <c r="E2198" s="26" t="s">
        <v>1558</v>
      </c>
      <c r="F2198" s="26" t="s">
        <v>1558</v>
      </c>
      <c r="G2198" s="26" t="s">
        <v>1560</v>
      </c>
      <c r="H2198" s="26" t="s">
        <v>1561</v>
      </c>
      <c r="I2198" s="26" t="s">
        <v>1568</v>
      </c>
      <c r="J2198" s="26" t="s">
        <v>1564</v>
      </c>
      <c r="K2198" s="21" t="str">
        <f>IF(Tabela813[[#This Row],[C]]&lt;&gt;"",IF(Tabela813[[#This Row],[RED]]&lt;&gt;"",(Tabela813[[#This Row],[RED]] &amp; "."),"") &amp; CONCATENATE(Tabela813[[#This Row],[C]],".",Tabela813[[#This Row],[O]],".",Tabela813[[#This Row],[E]],".",Tabela813[[#This Row],[D1]],".",Tabela813[[#This Row],[D2]],".",Tabela813[[#This Row],[D3]],".",Tabela813[[#This Row],[T]],".",Tabela813[[#This Row],[D4]]),"")</f>
        <v>7.5.1.1.01.0.4.00</v>
      </c>
      <c r="L2198" s="27" t="s">
        <v>2653</v>
      </c>
      <c r="M2198" s="21" t="str">
        <f t="shared" si="34"/>
        <v>A</v>
      </c>
      <c r="N2198" s="21">
        <f>IF(VALUE(Tabela813[[#This Row],[RED]]) &gt; 0,1,0) + IF(VALUE(J2198)&gt;0,8,IF(VALUE(I2198)&gt;0,7,IF(VALUE(H2198)&gt;0,6,IF(VALUE(G2198)&gt;0,5,IF(VALUE(F2198)&gt;0,4,IF(VALUE(E2198)&gt;0,3,IF(VALUE(D2198)&gt;0,2,1)))))))</f>
        <v>7</v>
      </c>
      <c r="O2198" s="26" t="s">
        <v>51</v>
      </c>
      <c r="P2198" s="1" t="s">
        <v>276</v>
      </c>
      <c r="Q2198" s="1"/>
      <c r="R2198" s="21"/>
      <c r="S2198" s="7" t="str">
        <f>Tabela813[[#This Row],[NR]]&amp;" - "&amp;Tabela813[[#This Row],[Especificação]]</f>
        <v>7.5.1.1.01.0.4.00 - Receita Industrial - Dívida Ativa - Multas e Juros de Mora da Dívida Ativa - Intra OFSS</v>
      </c>
      <c r="T2198" s="7" t="str">
        <f>Tabela813[[#This Row],[NR]]&amp;" - "&amp;Tabela813[[#This Row],[Especificação]]</f>
        <v>7.5.1.1.01.0.4.00 - Receita Industrial - Dívida Ativa - Multas e Juros de Mora da Dívida Ativa - Intra OFSS</v>
      </c>
      <c r="U2198" s="7" t="str">
        <f>Tabela813[[#This Row],[NR]]&amp; " - "&amp;Tabela813[[#This Row],[Especificação]]</f>
        <v>7.5.1.1.01.0.4.00 - Receita Industrial - Dívida Ativa - Multas e Juros de Mora da Dívida Ativa - Intra OFSS</v>
      </c>
    </row>
    <row r="2199" spans="1:21" x14ac:dyDescent="0.25">
      <c r="A2199" s="84"/>
      <c r="B2199" s="73"/>
      <c r="C2199" s="26" t="s">
        <v>1565</v>
      </c>
      <c r="D2199" s="26" t="s">
        <v>1569</v>
      </c>
      <c r="E2199" s="26" t="s">
        <v>1558</v>
      </c>
      <c r="F2199" s="26" t="s">
        <v>1558</v>
      </c>
      <c r="G2199" s="26" t="s">
        <v>1560</v>
      </c>
      <c r="H2199" s="26" t="s">
        <v>1561</v>
      </c>
      <c r="I2199" s="26" t="s">
        <v>1569</v>
      </c>
      <c r="J2199" s="26" t="s">
        <v>1564</v>
      </c>
      <c r="K2199" s="21" t="str">
        <f>IF(Tabela813[[#This Row],[C]]&lt;&gt;"",IF(Tabela813[[#This Row],[RED]]&lt;&gt;"",(Tabela813[[#This Row],[RED]] &amp; "."),"") &amp; CONCATENATE(Tabela813[[#This Row],[C]],".",Tabela813[[#This Row],[O]],".",Tabela813[[#This Row],[E]],".",Tabela813[[#This Row],[D1]],".",Tabela813[[#This Row],[D2]],".",Tabela813[[#This Row],[D3]],".",Tabela813[[#This Row],[T]],".",Tabela813[[#This Row],[D4]]),"")</f>
        <v>7.5.1.1.01.0.5.00</v>
      </c>
      <c r="L2199" s="27" t="s">
        <v>2654</v>
      </c>
      <c r="M2199" s="21" t="str">
        <f t="shared" si="34"/>
        <v>A</v>
      </c>
      <c r="N2199" s="21">
        <f>IF(VALUE(Tabela813[[#This Row],[RED]]) &gt; 0,1,0) + IF(VALUE(J2199)&gt;0,8,IF(VALUE(I2199)&gt;0,7,IF(VALUE(H2199)&gt;0,6,IF(VALUE(G2199)&gt;0,5,IF(VALUE(F2199)&gt;0,4,IF(VALUE(E2199)&gt;0,3,IF(VALUE(D2199)&gt;0,2,1)))))))</f>
        <v>7</v>
      </c>
      <c r="O2199" s="26" t="s">
        <v>51</v>
      </c>
      <c r="P2199" s="1" t="s">
        <v>276</v>
      </c>
      <c r="Q2199" s="1"/>
      <c r="R2199" s="21"/>
      <c r="S2199" s="7" t="str">
        <f>Tabela813[[#This Row],[NR]]&amp;" - "&amp;Tabela813[[#This Row],[Especificação]]</f>
        <v>7.5.1.1.01.0.5.00 - Receita Industrial - Multas - Intra OFSS</v>
      </c>
      <c r="T2199" s="7" t="str">
        <f>Tabela813[[#This Row],[NR]]&amp;" - "&amp;Tabela813[[#This Row],[Especificação]]</f>
        <v>7.5.1.1.01.0.5.00 - Receita Industrial - Multas - Intra OFSS</v>
      </c>
      <c r="U2199" s="7" t="str">
        <f>Tabela813[[#This Row],[NR]]&amp; " - "&amp;Tabela813[[#This Row],[Especificação]]</f>
        <v>7.5.1.1.01.0.5.00 - Receita Industrial - Multas - Intra OFSS</v>
      </c>
    </row>
    <row r="2200" spans="1:21" x14ac:dyDescent="0.25">
      <c r="A2200" s="84"/>
      <c r="B2200" s="73"/>
      <c r="C2200" s="26" t="s">
        <v>1565</v>
      </c>
      <c r="D2200" s="26" t="s">
        <v>1569</v>
      </c>
      <c r="E2200" s="26" t="s">
        <v>1558</v>
      </c>
      <c r="F2200" s="26" t="s">
        <v>1558</v>
      </c>
      <c r="G2200" s="26" t="s">
        <v>1560</v>
      </c>
      <c r="H2200" s="26" t="s">
        <v>1561</v>
      </c>
      <c r="I2200" s="26" t="s">
        <v>1563</v>
      </c>
      <c r="J2200" s="26" t="s">
        <v>1564</v>
      </c>
      <c r="K2200" s="21" t="str">
        <f>IF(Tabela813[[#This Row],[C]]&lt;&gt;"",IF(Tabela813[[#This Row],[RED]]&lt;&gt;"",(Tabela813[[#This Row],[RED]] &amp; "."),"") &amp; CONCATENATE(Tabela813[[#This Row],[C]],".",Tabela813[[#This Row],[O]],".",Tabela813[[#This Row],[E]],".",Tabela813[[#This Row],[D1]],".",Tabela813[[#This Row],[D2]],".",Tabela813[[#This Row],[D3]],".",Tabela813[[#This Row],[T]],".",Tabela813[[#This Row],[D4]]),"")</f>
        <v>7.5.1.1.01.0.6.00</v>
      </c>
      <c r="L2200" s="27" t="s">
        <v>2655</v>
      </c>
      <c r="M2200" s="21" t="str">
        <f t="shared" si="34"/>
        <v>A</v>
      </c>
      <c r="N2200" s="21">
        <f>IF(VALUE(Tabela813[[#This Row],[RED]]) &gt; 0,1,0) + IF(VALUE(J2200)&gt;0,8,IF(VALUE(I2200)&gt;0,7,IF(VALUE(H2200)&gt;0,6,IF(VALUE(G2200)&gt;0,5,IF(VALUE(F2200)&gt;0,4,IF(VALUE(E2200)&gt;0,3,IF(VALUE(D2200)&gt;0,2,1)))))))</f>
        <v>7</v>
      </c>
      <c r="O2200" s="26" t="s">
        <v>51</v>
      </c>
      <c r="P2200" s="1" t="s">
        <v>276</v>
      </c>
      <c r="Q2200" s="1"/>
      <c r="R2200" s="21"/>
      <c r="S2200" s="7" t="str">
        <f>Tabela813[[#This Row],[NR]]&amp;" - "&amp;Tabela813[[#This Row],[Especificação]]</f>
        <v>7.5.1.1.01.0.6.00 - Receita Industrial - Juros de Mora - Intra OFSS</v>
      </c>
      <c r="T2200" s="7" t="str">
        <f>Tabela813[[#This Row],[NR]]&amp;" - "&amp;Tabela813[[#This Row],[Especificação]]</f>
        <v>7.5.1.1.01.0.6.00 - Receita Industrial - Juros de Mora - Intra OFSS</v>
      </c>
      <c r="U2200" s="7" t="str">
        <f>Tabela813[[#This Row],[NR]]&amp; " - "&amp;Tabela813[[#This Row],[Especificação]]</f>
        <v>7.5.1.1.01.0.6.00 - Receita Industrial - Juros de Mora - Intra OFSS</v>
      </c>
    </row>
    <row r="2201" spans="1:21" x14ac:dyDescent="0.25">
      <c r="A2201" s="84"/>
      <c r="B2201" s="73"/>
      <c r="C2201" s="26" t="s">
        <v>1565</v>
      </c>
      <c r="D2201" s="26" t="s">
        <v>1569</v>
      </c>
      <c r="E2201" s="26" t="s">
        <v>1558</v>
      </c>
      <c r="F2201" s="26" t="s">
        <v>1558</v>
      </c>
      <c r="G2201" s="26" t="s">
        <v>1560</v>
      </c>
      <c r="H2201" s="26" t="s">
        <v>1561</v>
      </c>
      <c r="I2201" s="26" t="s">
        <v>1565</v>
      </c>
      <c r="J2201" s="26" t="s">
        <v>1564</v>
      </c>
      <c r="K2201" s="21" t="str">
        <f>IF(Tabela813[[#This Row],[C]]&lt;&gt;"",IF(Tabela813[[#This Row],[RED]]&lt;&gt;"",(Tabela813[[#This Row],[RED]] &amp; "."),"") &amp; CONCATENATE(Tabela813[[#This Row],[C]],".",Tabela813[[#This Row],[O]],".",Tabela813[[#This Row],[E]],".",Tabela813[[#This Row],[D1]],".",Tabela813[[#This Row],[D2]],".",Tabela813[[#This Row],[D3]],".",Tabela813[[#This Row],[T]],".",Tabela813[[#This Row],[D4]]),"")</f>
        <v>7.5.1.1.01.0.7.00</v>
      </c>
      <c r="L2201" s="27" t="s">
        <v>2656</v>
      </c>
      <c r="M2201" s="21" t="str">
        <f t="shared" si="34"/>
        <v>A</v>
      </c>
      <c r="N2201" s="21">
        <f>IF(VALUE(Tabela813[[#This Row],[RED]]) &gt; 0,1,0) + IF(VALUE(J2201)&gt;0,8,IF(VALUE(I2201)&gt;0,7,IF(VALUE(H2201)&gt;0,6,IF(VALUE(G2201)&gt;0,5,IF(VALUE(F2201)&gt;0,4,IF(VALUE(E2201)&gt;0,3,IF(VALUE(D2201)&gt;0,2,1)))))))</f>
        <v>7</v>
      </c>
      <c r="O2201" s="26" t="s">
        <v>51</v>
      </c>
      <c r="P2201" s="1" t="s">
        <v>276</v>
      </c>
      <c r="Q2201" s="1"/>
      <c r="R2201" s="21"/>
      <c r="S2201" s="7" t="str">
        <f>Tabela813[[#This Row],[NR]]&amp;" - "&amp;Tabela813[[#This Row],[Especificação]]</f>
        <v>7.5.1.1.01.0.7.00 - Receita Industrial - Dívida Ativa - Multas da Dívida Ativa - Intra OFSS</v>
      </c>
      <c r="T2201" s="7" t="str">
        <f>Tabela813[[#This Row],[NR]]&amp;" - "&amp;Tabela813[[#This Row],[Especificação]]</f>
        <v>7.5.1.1.01.0.7.00 - Receita Industrial - Dívida Ativa - Multas da Dívida Ativa - Intra OFSS</v>
      </c>
      <c r="U2201" s="7" t="str">
        <f>Tabela813[[#This Row],[NR]]&amp; " - "&amp;Tabela813[[#This Row],[Especificação]]</f>
        <v>7.5.1.1.01.0.7.00 - Receita Industrial - Dívida Ativa - Multas da Dívida Ativa - Intra OFSS</v>
      </c>
    </row>
    <row r="2202" spans="1:21" x14ac:dyDescent="0.25">
      <c r="A2202" s="84"/>
      <c r="B2202" s="73"/>
      <c r="C2202" s="26" t="s">
        <v>1565</v>
      </c>
      <c r="D2202" s="26" t="s">
        <v>1569</v>
      </c>
      <c r="E2202" s="26" t="s">
        <v>1558</v>
      </c>
      <c r="F2202" s="26" t="s">
        <v>1558</v>
      </c>
      <c r="G2202" s="26" t="s">
        <v>1560</v>
      </c>
      <c r="H2202" s="26" t="s">
        <v>1561</v>
      </c>
      <c r="I2202" s="26" t="s">
        <v>1566</v>
      </c>
      <c r="J2202" s="26" t="s">
        <v>1564</v>
      </c>
      <c r="K2202" s="21" t="str">
        <f>IF(Tabela813[[#This Row],[C]]&lt;&gt;"",IF(Tabela813[[#This Row],[RED]]&lt;&gt;"",(Tabela813[[#This Row],[RED]] &amp; "."),"") &amp; CONCATENATE(Tabela813[[#This Row],[C]],".",Tabela813[[#This Row],[O]],".",Tabela813[[#This Row],[E]],".",Tabela813[[#This Row],[D1]],".",Tabela813[[#This Row],[D2]],".",Tabela813[[#This Row],[D3]],".",Tabela813[[#This Row],[T]],".",Tabela813[[#This Row],[D4]]),"")</f>
        <v>7.5.1.1.01.0.8.00</v>
      </c>
      <c r="L2202" s="27" t="s">
        <v>2657</v>
      </c>
      <c r="M2202" s="21" t="str">
        <f t="shared" si="34"/>
        <v>A</v>
      </c>
      <c r="N2202" s="21">
        <f>IF(VALUE(Tabela813[[#This Row],[RED]]) &gt; 0,1,0) + IF(VALUE(J2202)&gt;0,8,IF(VALUE(I2202)&gt;0,7,IF(VALUE(H2202)&gt;0,6,IF(VALUE(G2202)&gt;0,5,IF(VALUE(F2202)&gt;0,4,IF(VALUE(E2202)&gt;0,3,IF(VALUE(D2202)&gt;0,2,1)))))))</f>
        <v>7</v>
      </c>
      <c r="O2202" s="26" t="s">
        <v>51</v>
      </c>
      <c r="P2202" s="1" t="s">
        <v>276</v>
      </c>
      <c r="Q2202" s="1"/>
      <c r="R2202" s="21"/>
      <c r="S2202" s="7" t="str">
        <f>Tabela813[[#This Row],[NR]]&amp;" - "&amp;Tabela813[[#This Row],[Especificação]]</f>
        <v>7.5.1.1.01.0.8.00 - Receita Industrial - Juros de Mora da Dívida Ativa - Intra OFSS</v>
      </c>
      <c r="T2202" s="7" t="str">
        <f>Tabela813[[#This Row],[NR]]&amp;" - "&amp;Tabela813[[#This Row],[Especificação]]</f>
        <v>7.5.1.1.01.0.8.00 - Receita Industrial - Juros de Mora da Dívida Ativa - Intra OFSS</v>
      </c>
      <c r="U2202" s="7" t="str">
        <f>Tabela813[[#This Row],[NR]]&amp; " - "&amp;Tabela813[[#This Row],[Especificação]]</f>
        <v>7.5.1.1.01.0.8.00 - Receita Industrial - Juros de Mora da Dívida Ativa - Intra OFSS</v>
      </c>
    </row>
    <row r="2203" spans="1:21" x14ac:dyDescent="0.25">
      <c r="A2203" s="84"/>
      <c r="B2203" s="73"/>
      <c r="C2203" s="26" t="s">
        <v>1565</v>
      </c>
      <c r="D2203" s="26" t="s">
        <v>1563</v>
      </c>
      <c r="E2203" s="26" t="s">
        <v>1561</v>
      </c>
      <c r="F2203" s="26" t="s">
        <v>1561</v>
      </c>
      <c r="G2203" s="26" t="s">
        <v>1564</v>
      </c>
      <c r="H2203" s="26" t="s">
        <v>1561</v>
      </c>
      <c r="I2203" s="26" t="s">
        <v>1561</v>
      </c>
      <c r="J2203" s="26" t="s">
        <v>1564</v>
      </c>
      <c r="K2203" s="21" t="str">
        <f>IF(Tabela813[[#This Row],[C]]&lt;&gt;"",IF(Tabela813[[#This Row],[RED]]&lt;&gt;"",(Tabela813[[#This Row],[RED]] &amp; "."),"") &amp; CONCATENATE(Tabela813[[#This Row],[C]],".",Tabela813[[#This Row],[O]],".",Tabela813[[#This Row],[E]],".",Tabela813[[#This Row],[D1]],".",Tabela813[[#This Row],[D2]],".",Tabela813[[#This Row],[D3]],".",Tabela813[[#This Row],[T]],".",Tabela813[[#This Row],[D4]]),"")</f>
        <v>7.6.0.0.00.0.0.00</v>
      </c>
      <c r="L2203" s="27" t="s">
        <v>2658</v>
      </c>
      <c r="M2203" s="21" t="str">
        <f t="shared" si="34"/>
        <v>S</v>
      </c>
      <c r="N2203" s="21">
        <f>IF(VALUE(Tabela813[[#This Row],[RED]]) &gt; 0,1,0) + IF(VALUE(J2203)&gt;0,8,IF(VALUE(I2203)&gt;0,7,IF(VALUE(H2203)&gt;0,6,IF(VALUE(G2203)&gt;0,5,IF(VALUE(F2203)&gt;0,4,IF(VALUE(E2203)&gt;0,3,IF(VALUE(D2203)&gt;0,2,1)))))))</f>
        <v>2</v>
      </c>
      <c r="O2203" s="26" t="s">
        <v>45</v>
      </c>
      <c r="P2203" s="1" t="s">
        <v>278</v>
      </c>
      <c r="Q2203" s="1"/>
      <c r="R2203" s="21"/>
      <c r="S2203" s="7" t="str">
        <f>Tabela813[[#This Row],[NR]]&amp;" - "&amp;Tabela813[[#This Row],[Especificação]]</f>
        <v>7.6.0.0.00.0.0.00 - Receita de Serviços - Intra OFSS</v>
      </c>
      <c r="T2203" s="7" t="str">
        <f>Tabela813[[#This Row],[NR]]&amp;" - "&amp;Tabela813[[#This Row],[Especificação]]</f>
        <v>7.6.0.0.00.0.0.00 - Receita de Serviços - Intra OFSS</v>
      </c>
      <c r="U2203" s="7" t="str">
        <f>Tabela813[[#This Row],[NR]]&amp; " - "&amp;Tabela813[[#This Row],[Especificação]]</f>
        <v>7.6.0.0.00.0.0.00 - Receita de Serviços - Intra OFSS</v>
      </c>
    </row>
    <row r="2204" spans="1:21" ht="45" x14ac:dyDescent="0.25">
      <c r="A2204" s="84"/>
      <c r="B2204" s="73"/>
      <c r="C2204" s="26" t="s">
        <v>1565</v>
      </c>
      <c r="D2204" s="26" t="s">
        <v>1563</v>
      </c>
      <c r="E2204" s="26" t="s">
        <v>1558</v>
      </c>
      <c r="F2204" s="26" t="s">
        <v>1561</v>
      </c>
      <c r="G2204" s="26" t="s">
        <v>1564</v>
      </c>
      <c r="H2204" s="26" t="s">
        <v>1561</v>
      </c>
      <c r="I2204" s="26" t="s">
        <v>1561</v>
      </c>
      <c r="J2204" s="26" t="s">
        <v>1564</v>
      </c>
      <c r="K2204" s="21" t="str">
        <f>IF(Tabela813[[#This Row],[C]]&lt;&gt;"",IF(Tabela813[[#This Row],[RED]]&lt;&gt;"",(Tabela813[[#This Row],[RED]] &amp; "."),"") &amp; CONCATENATE(Tabela813[[#This Row],[C]],".",Tabela813[[#This Row],[O]],".",Tabela813[[#This Row],[E]],".",Tabela813[[#This Row],[D1]],".",Tabela813[[#This Row],[D2]],".",Tabela813[[#This Row],[D3]],".",Tabela813[[#This Row],[T]],".",Tabela813[[#This Row],[D4]]),"")</f>
        <v>7.6.1.0.00.0.0.00</v>
      </c>
      <c r="L2204" s="27" t="s">
        <v>2659</v>
      </c>
      <c r="M2204" s="21" t="str">
        <f t="shared" si="34"/>
        <v>S</v>
      </c>
      <c r="N2204" s="21">
        <f>IF(VALUE(Tabela813[[#This Row],[RED]]) &gt; 0,1,0) + IF(VALUE(J2204)&gt;0,8,IF(VALUE(I2204)&gt;0,7,IF(VALUE(H2204)&gt;0,6,IF(VALUE(G2204)&gt;0,5,IF(VALUE(F2204)&gt;0,4,IF(VALUE(E2204)&gt;0,3,IF(VALUE(D2204)&gt;0,2,1)))))))</f>
        <v>3</v>
      </c>
      <c r="O2204" s="26" t="s">
        <v>45</v>
      </c>
      <c r="P2204" s="1" t="s">
        <v>280</v>
      </c>
      <c r="Q2204" s="1"/>
      <c r="R2204" s="21"/>
      <c r="S2204" s="7" t="str">
        <f>Tabela813[[#This Row],[NR]]&amp;" - "&amp;Tabela813[[#This Row],[Especificação]]</f>
        <v>7.6.1.0.00.0.0.00 - Serviços Administrativos e Comerciais Gerais - Intra OFSS</v>
      </c>
      <c r="T2204" s="7" t="str">
        <f>Tabela813[[#This Row],[NR]]&amp;" - "&amp;Tabela813[[#This Row],[Especificação]]</f>
        <v>7.6.1.0.00.0.0.00 - Serviços Administrativos e Comerciais Gerais - Intra OFSS</v>
      </c>
      <c r="U2204" s="7" t="str">
        <f>Tabela813[[#This Row],[NR]]&amp; " - "&amp;Tabela813[[#This Row],[Especificação]]</f>
        <v>7.6.1.0.00.0.0.00 - Serviços Administrativos e Comerciais Gerais - Intra OFSS</v>
      </c>
    </row>
    <row r="2205" spans="1:21" ht="45" x14ac:dyDescent="0.25">
      <c r="A2205" s="84"/>
      <c r="B2205" s="73"/>
      <c r="C2205" s="26" t="s">
        <v>1565</v>
      </c>
      <c r="D2205" s="26" t="s">
        <v>1563</v>
      </c>
      <c r="E2205" s="26" t="s">
        <v>1558</v>
      </c>
      <c r="F2205" s="26" t="s">
        <v>1558</v>
      </c>
      <c r="G2205" s="26" t="s">
        <v>1564</v>
      </c>
      <c r="H2205" s="26" t="s">
        <v>1561</v>
      </c>
      <c r="I2205" s="26" t="s">
        <v>1561</v>
      </c>
      <c r="J2205" s="26" t="s">
        <v>1564</v>
      </c>
      <c r="K2205" s="21" t="str">
        <f>IF(Tabela813[[#This Row],[C]]&lt;&gt;"",IF(Tabela813[[#This Row],[RED]]&lt;&gt;"",(Tabela813[[#This Row],[RED]] &amp; "."),"") &amp; CONCATENATE(Tabela813[[#This Row],[C]],".",Tabela813[[#This Row],[O]],".",Tabela813[[#This Row],[E]],".",Tabela813[[#This Row],[D1]],".",Tabela813[[#This Row],[D2]],".",Tabela813[[#This Row],[D3]],".",Tabela813[[#This Row],[T]],".",Tabela813[[#This Row],[D4]]),"")</f>
        <v>7.6.1.1.00.0.0.00</v>
      </c>
      <c r="L2205" s="27" t="s">
        <v>2659</v>
      </c>
      <c r="M2205" s="21" t="str">
        <f t="shared" si="34"/>
        <v>S</v>
      </c>
      <c r="N2205" s="21">
        <f>IF(VALUE(Tabela813[[#This Row],[RED]]) &gt; 0,1,0) + IF(VALUE(J2205)&gt;0,8,IF(VALUE(I2205)&gt;0,7,IF(VALUE(H2205)&gt;0,6,IF(VALUE(G2205)&gt;0,5,IF(VALUE(F2205)&gt;0,4,IF(VALUE(E2205)&gt;0,3,IF(VALUE(D2205)&gt;0,2,1)))))))</f>
        <v>4</v>
      </c>
      <c r="O2205" s="26" t="s">
        <v>45</v>
      </c>
      <c r="P2205" s="1" t="s">
        <v>280</v>
      </c>
      <c r="Q2205" s="1"/>
      <c r="R2205" s="21"/>
      <c r="S2205" s="7" t="str">
        <f>Tabela813[[#This Row],[NR]]&amp;" - "&amp;Tabela813[[#This Row],[Especificação]]</f>
        <v>7.6.1.1.00.0.0.00 - Serviços Administrativos e Comerciais Gerais - Intra OFSS</v>
      </c>
      <c r="T2205" s="7" t="str">
        <f>Tabela813[[#This Row],[NR]]&amp;" - "&amp;Tabela813[[#This Row],[Especificação]]</f>
        <v>7.6.1.1.00.0.0.00 - Serviços Administrativos e Comerciais Gerais - Intra OFSS</v>
      </c>
      <c r="U2205" s="7" t="str">
        <f>Tabela813[[#This Row],[NR]]&amp; " - "&amp;Tabela813[[#This Row],[Especificação]]</f>
        <v>7.6.1.1.00.0.0.00 - Serviços Administrativos e Comerciais Gerais - Intra OFSS</v>
      </c>
    </row>
    <row r="2206" spans="1:21" ht="30" x14ac:dyDescent="0.25">
      <c r="A2206" s="84"/>
      <c r="B2206" s="73"/>
      <c r="C2206" s="26" t="s">
        <v>1565</v>
      </c>
      <c r="D2206" s="26" t="s">
        <v>1563</v>
      </c>
      <c r="E2206" s="26" t="s">
        <v>1558</v>
      </c>
      <c r="F2206" s="26" t="s">
        <v>1558</v>
      </c>
      <c r="G2206" s="26" t="s">
        <v>1560</v>
      </c>
      <c r="H2206" s="26" t="s">
        <v>1561</v>
      </c>
      <c r="I2206" s="26" t="s">
        <v>1561</v>
      </c>
      <c r="J2206" s="26" t="s">
        <v>1564</v>
      </c>
      <c r="K2206" s="93" t="str">
        <f>IF(Tabela813[[#This Row],[C]]&lt;&gt;"",IF(Tabela813[[#This Row],[RED]]&lt;&gt;"",(Tabela813[[#This Row],[RED]] &amp; "."),"") &amp; CONCATENATE(Tabela813[[#This Row],[C]],".",Tabela813[[#This Row],[O]],".",Tabela813[[#This Row],[E]],".",Tabela813[[#This Row],[D1]],".",Tabela813[[#This Row],[D2]],".",Tabela813[[#This Row],[D3]],".",Tabela813[[#This Row],[T]],".",Tabela813[[#This Row],[D4]]),"")</f>
        <v>7.6.1.1.01.0.0.00</v>
      </c>
      <c r="L2206" s="94" t="s">
        <v>4912</v>
      </c>
      <c r="M2206" s="21" t="str">
        <f t="shared" si="34"/>
        <v>S</v>
      </c>
      <c r="N2206" s="21">
        <f>IF(VALUE(Tabela813[[#This Row],[RED]]) &gt; 0,1,0) + IF(VALUE(J2206)&gt;0,8,IF(VALUE(I2206)&gt;0,7,IF(VALUE(H2206)&gt;0,6,IF(VALUE(G2206)&gt;0,5,IF(VALUE(F2206)&gt;0,4,IF(VALUE(E2206)&gt;0,3,IF(VALUE(D2206)&gt;0,2,1)))))))</f>
        <v>5</v>
      </c>
      <c r="O2206" s="26" t="s">
        <v>51</v>
      </c>
      <c r="P2206" s="1" t="s">
        <v>281</v>
      </c>
      <c r="Q2206" s="1" t="s">
        <v>3086</v>
      </c>
      <c r="R2206" s="21" t="s">
        <v>10</v>
      </c>
      <c r="S2206" s="7" t="str">
        <f>Tabela813[[#This Row],[NR]]&amp;" - "&amp;Tabela813[[#This Row],[Especificação]]</f>
        <v>7.6.1.1.01.0.0.00 - Serviços Administrativos e Comerciais Gerais Prestados por Entidades e Órgãos Públicos em Geral - Principal - Intra OFSS</v>
      </c>
      <c r="T2206" s="7" t="str">
        <f>Tabela813[[#This Row],[NR]]&amp;" - "&amp;Tabela813[[#This Row],[Especificação]]</f>
        <v>7.6.1.1.01.0.0.00 - Serviços Administrativos e Comerciais Gerais Prestados por Entidades e Órgãos Públicos em Geral - Principal - Intra OFSS</v>
      </c>
      <c r="U2206" s="7" t="str">
        <f>Tabela813[[#This Row],[NR]]&amp; " - "&amp;Tabela813[[#This Row],[Especificação]]</f>
        <v>7.6.1.1.01.0.0.00 - Serviços Administrativos e Comerciais Gerais Prestados por Entidades e Órgãos Públicos em Geral - Principal - Intra OFSS</v>
      </c>
    </row>
    <row r="2207" spans="1:21" ht="30" x14ac:dyDescent="0.25">
      <c r="A2207" s="84"/>
      <c r="B2207" s="73"/>
      <c r="C2207" s="26" t="s">
        <v>1565</v>
      </c>
      <c r="D2207" s="26" t="s">
        <v>1563</v>
      </c>
      <c r="E2207" s="26" t="s">
        <v>1558</v>
      </c>
      <c r="F2207" s="26" t="s">
        <v>1558</v>
      </c>
      <c r="G2207" s="26" t="s">
        <v>1560</v>
      </c>
      <c r="H2207" s="26" t="s">
        <v>1561</v>
      </c>
      <c r="I2207" s="26" t="s">
        <v>1558</v>
      </c>
      <c r="J2207" s="26" t="s">
        <v>1564</v>
      </c>
      <c r="K2207" s="93" t="str">
        <f>IF(Tabela813[[#This Row],[C]]&lt;&gt;"",IF(Tabela813[[#This Row],[RED]]&lt;&gt;"",(Tabela813[[#This Row],[RED]] &amp; "."),"") &amp; CONCATENATE(Tabela813[[#This Row],[C]],".",Tabela813[[#This Row],[O]],".",Tabela813[[#This Row],[E]],".",Tabela813[[#This Row],[D1]],".",Tabela813[[#This Row],[D2]],".",Tabela813[[#This Row],[D3]],".",Tabela813[[#This Row],[T]],".",Tabela813[[#This Row],[D4]]),"")</f>
        <v>7.6.1.1.01.0.1.00</v>
      </c>
      <c r="L2207" s="94" t="s">
        <v>4912</v>
      </c>
      <c r="M2207" s="21" t="str">
        <f t="shared" si="34"/>
        <v>A</v>
      </c>
      <c r="N2207" s="21">
        <f>IF(VALUE(Tabela813[[#This Row],[RED]]) &gt; 0,1,0) + IF(VALUE(J2207)&gt;0,8,IF(VALUE(I2207)&gt;0,7,IF(VALUE(H2207)&gt;0,6,IF(VALUE(G2207)&gt;0,5,IF(VALUE(F2207)&gt;0,4,IF(VALUE(E2207)&gt;0,3,IF(VALUE(D2207)&gt;0,2,1)))))))</f>
        <v>7</v>
      </c>
      <c r="O2207" s="26" t="s">
        <v>51</v>
      </c>
      <c r="P2207" s="1" t="s">
        <v>281</v>
      </c>
      <c r="Q2207" s="1"/>
      <c r="R2207" s="21" t="s">
        <v>10</v>
      </c>
      <c r="S2207" s="7" t="str">
        <f>Tabela813[[#This Row],[NR]]&amp;" - "&amp;Tabela813[[#This Row],[Especificação]]</f>
        <v>7.6.1.1.01.0.1.00 - Serviços Administrativos e Comerciais Gerais Prestados por Entidades e Órgãos Públicos em Geral - Principal - Intra OFSS</v>
      </c>
      <c r="T2207" s="7" t="str">
        <f>Tabela813[[#This Row],[NR]]&amp;" - "&amp;Tabela813[[#This Row],[Especificação]]</f>
        <v>7.6.1.1.01.0.1.00 - Serviços Administrativos e Comerciais Gerais Prestados por Entidades e Órgãos Públicos em Geral - Principal - Intra OFSS</v>
      </c>
      <c r="U2207" s="7" t="str">
        <f>Tabela813[[#This Row],[NR]]&amp; " - "&amp;Tabela813[[#This Row],[Especificação]]</f>
        <v>7.6.1.1.01.0.1.00 - Serviços Administrativos e Comerciais Gerais Prestados por Entidades e Órgãos Públicos em Geral - Principal - Intra OFSS</v>
      </c>
    </row>
    <row r="2208" spans="1:21" ht="30" x14ac:dyDescent="0.25">
      <c r="A2208" s="84"/>
      <c r="B2208" s="73"/>
      <c r="C2208" s="26" t="s">
        <v>1565</v>
      </c>
      <c r="D2208" s="26" t="s">
        <v>1563</v>
      </c>
      <c r="E2208" s="26" t="s">
        <v>1558</v>
      </c>
      <c r="F2208" s="26" t="s">
        <v>1558</v>
      </c>
      <c r="G2208" s="26" t="s">
        <v>1560</v>
      </c>
      <c r="H2208" s="26" t="s">
        <v>1561</v>
      </c>
      <c r="I2208" s="26" t="s">
        <v>1567</v>
      </c>
      <c r="J2208" s="26" t="s">
        <v>1564</v>
      </c>
      <c r="K2208" s="93" t="str">
        <f>IF(Tabela813[[#This Row],[C]]&lt;&gt;"",IF(Tabela813[[#This Row],[RED]]&lt;&gt;"",(Tabela813[[#This Row],[RED]] &amp; "."),"") &amp; CONCATENATE(Tabela813[[#This Row],[C]],".",Tabela813[[#This Row],[O]],".",Tabela813[[#This Row],[E]],".",Tabela813[[#This Row],[D1]],".",Tabela813[[#This Row],[D2]],".",Tabela813[[#This Row],[D3]],".",Tabela813[[#This Row],[T]],".",Tabela813[[#This Row],[D4]]),"")</f>
        <v>7.6.1.1.01.0.2.00</v>
      </c>
      <c r="L2208" s="94" t="s">
        <v>4913</v>
      </c>
      <c r="M2208" s="21" t="str">
        <f t="shared" si="34"/>
        <v>A</v>
      </c>
      <c r="N2208" s="21">
        <f>IF(VALUE(Tabela813[[#This Row],[RED]]) &gt; 0,1,0) + IF(VALUE(J2208)&gt;0,8,IF(VALUE(I2208)&gt;0,7,IF(VALUE(H2208)&gt;0,6,IF(VALUE(G2208)&gt;0,5,IF(VALUE(F2208)&gt;0,4,IF(VALUE(E2208)&gt;0,3,IF(VALUE(D2208)&gt;0,2,1)))))))</f>
        <v>7</v>
      </c>
      <c r="O2208" s="26" t="s">
        <v>51</v>
      </c>
      <c r="P2208" s="1" t="s">
        <v>281</v>
      </c>
      <c r="Q2208" s="1"/>
      <c r="R2208" s="21" t="s">
        <v>10</v>
      </c>
      <c r="S2208" s="7" t="str">
        <f>Tabela813[[#This Row],[NR]]&amp;" - "&amp;Tabela813[[#This Row],[Especificação]]</f>
        <v>7.6.1.1.01.0.2.00 - Serviços Administrativos e Comerciais Gerais Prestados por Entidades e Órgãos Públicos em Geral - Multas e Juros de Mora - Intra OFSS</v>
      </c>
      <c r="T2208" s="7" t="str">
        <f>Tabela813[[#This Row],[NR]]&amp;" - "&amp;Tabela813[[#This Row],[Especificação]]</f>
        <v>7.6.1.1.01.0.2.00 - Serviços Administrativos e Comerciais Gerais Prestados por Entidades e Órgãos Públicos em Geral - Multas e Juros de Mora - Intra OFSS</v>
      </c>
      <c r="U2208" s="7" t="str">
        <f>Tabela813[[#This Row],[NR]]&amp; " - "&amp;Tabela813[[#This Row],[Especificação]]</f>
        <v>7.6.1.1.01.0.2.00 - Serviços Administrativos e Comerciais Gerais Prestados por Entidades e Órgãos Públicos em Geral - Multas e Juros de Mora - Intra OFSS</v>
      </c>
    </row>
    <row r="2209" spans="1:21" ht="30" x14ac:dyDescent="0.25">
      <c r="A2209" s="84"/>
      <c r="B2209" s="73"/>
      <c r="C2209" s="26" t="s">
        <v>1565</v>
      </c>
      <c r="D2209" s="26" t="s">
        <v>1563</v>
      </c>
      <c r="E2209" s="26" t="s">
        <v>1558</v>
      </c>
      <c r="F2209" s="26" t="s">
        <v>1558</v>
      </c>
      <c r="G2209" s="26" t="s">
        <v>1560</v>
      </c>
      <c r="H2209" s="26" t="s">
        <v>1561</v>
      </c>
      <c r="I2209" s="26" t="s">
        <v>1559</v>
      </c>
      <c r="J2209" s="26" t="s">
        <v>1564</v>
      </c>
      <c r="K2209" s="93" t="str">
        <f>IF(Tabela813[[#This Row],[C]]&lt;&gt;"",IF(Tabela813[[#This Row],[RED]]&lt;&gt;"",(Tabela813[[#This Row],[RED]] &amp; "."),"") &amp; CONCATENATE(Tabela813[[#This Row],[C]],".",Tabela813[[#This Row],[O]],".",Tabela813[[#This Row],[E]],".",Tabela813[[#This Row],[D1]],".",Tabela813[[#This Row],[D2]],".",Tabela813[[#This Row],[D3]],".",Tabela813[[#This Row],[T]],".",Tabela813[[#This Row],[D4]]),"")</f>
        <v>7.6.1.1.01.0.3.00</v>
      </c>
      <c r="L2209" s="94" t="s">
        <v>4914</v>
      </c>
      <c r="M2209" s="21" t="str">
        <f t="shared" si="34"/>
        <v>A</v>
      </c>
      <c r="N2209" s="21">
        <f>IF(VALUE(Tabela813[[#This Row],[RED]]) &gt; 0,1,0) + IF(VALUE(J2209)&gt;0,8,IF(VALUE(I2209)&gt;0,7,IF(VALUE(H2209)&gt;0,6,IF(VALUE(G2209)&gt;0,5,IF(VALUE(F2209)&gt;0,4,IF(VALUE(E2209)&gt;0,3,IF(VALUE(D2209)&gt;0,2,1)))))))</f>
        <v>7</v>
      </c>
      <c r="O2209" s="26" t="s">
        <v>51</v>
      </c>
      <c r="P2209" s="1" t="s">
        <v>281</v>
      </c>
      <c r="Q2209" s="1"/>
      <c r="R2209" s="21" t="s">
        <v>10</v>
      </c>
      <c r="S2209" s="7" t="str">
        <f>Tabela813[[#This Row],[NR]]&amp;" - "&amp;Tabela813[[#This Row],[Especificação]]</f>
        <v>7.6.1.1.01.0.3.00 - Serviços Administrativos e Comerciais Gerais Prestados por Entidades e Órgãos Públicos em Geral - Dívida Ativa - Intra OFSS</v>
      </c>
      <c r="T2209" s="7" t="str">
        <f>Tabela813[[#This Row],[NR]]&amp;" - "&amp;Tabela813[[#This Row],[Especificação]]</f>
        <v>7.6.1.1.01.0.3.00 - Serviços Administrativos e Comerciais Gerais Prestados por Entidades e Órgãos Públicos em Geral - Dívida Ativa - Intra OFSS</v>
      </c>
      <c r="U2209" s="7" t="str">
        <f>Tabela813[[#This Row],[NR]]&amp; " - "&amp;Tabela813[[#This Row],[Especificação]]</f>
        <v>7.6.1.1.01.0.3.00 - Serviços Administrativos e Comerciais Gerais Prestados por Entidades e Órgãos Públicos em Geral - Dívida Ativa - Intra OFSS</v>
      </c>
    </row>
    <row r="2210" spans="1:21" ht="45" x14ac:dyDescent="0.25">
      <c r="A2210" s="84"/>
      <c r="B2210" s="73"/>
      <c r="C2210" s="26" t="s">
        <v>1565</v>
      </c>
      <c r="D2210" s="26" t="s">
        <v>1563</v>
      </c>
      <c r="E2210" s="26" t="s">
        <v>1558</v>
      </c>
      <c r="F2210" s="26" t="s">
        <v>1558</v>
      </c>
      <c r="G2210" s="26" t="s">
        <v>1560</v>
      </c>
      <c r="H2210" s="26" t="s">
        <v>1561</v>
      </c>
      <c r="I2210" s="26" t="s">
        <v>1568</v>
      </c>
      <c r="J2210" s="26" t="s">
        <v>1564</v>
      </c>
      <c r="K2210" s="93" t="str">
        <f>IF(Tabela813[[#This Row],[C]]&lt;&gt;"",IF(Tabela813[[#This Row],[RED]]&lt;&gt;"",(Tabela813[[#This Row],[RED]] &amp; "."),"") &amp; CONCATENATE(Tabela813[[#This Row],[C]],".",Tabela813[[#This Row],[O]],".",Tabela813[[#This Row],[E]],".",Tabela813[[#This Row],[D1]],".",Tabela813[[#This Row],[D2]],".",Tabela813[[#This Row],[D3]],".",Tabela813[[#This Row],[T]],".",Tabela813[[#This Row],[D4]]),"")</f>
        <v>7.6.1.1.01.0.4.00</v>
      </c>
      <c r="L2210" s="94" t="s">
        <v>4915</v>
      </c>
      <c r="M2210" s="21" t="str">
        <f t="shared" si="34"/>
        <v>A</v>
      </c>
      <c r="N2210" s="21">
        <f>IF(VALUE(Tabela813[[#This Row],[RED]]) &gt; 0,1,0) + IF(VALUE(J2210)&gt;0,8,IF(VALUE(I2210)&gt;0,7,IF(VALUE(H2210)&gt;0,6,IF(VALUE(G2210)&gt;0,5,IF(VALUE(F2210)&gt;0,4,IF(VALUE(E2210)&gt;0,3,IF(VALUE(D2210)&gt;0,2,1)))))))</f>
        <v>7</v>
      </c>
      <c r="O2210" s="26" t="s">
        <v>51</v>
      </c>
      <c r="P2210" s="1" t="s">
        <v>281</v>
      </c>
      <c r="Q2210" s="1"/>
      <c r="R2210" s="21" t="s">
        <v>10</v>
      </c>
      <c r="S2210" s="7" t="str">
        <f>Tabela813[[#This Row],[NR]]&amp;" - "&amp;Tabela813[[#This Row],[Especificação]]</f>
        <v>7.6.1.1.01.0.4.00 - Serviços Administrativos e Comerciais Gerais Prestados por Entidades e Órgãos Públicos em Geral- Dívida Ativa - Multas e Juros de Mora da Dívida Ativa - Intra OFSS</v>
      </c>
      <c r="T2210" s="7" t="str">
        <f>Tabela813[[#This Row],[NR]]&amp;" - "&amp;Tabela813[[#This Row],[Especificação]]</f>
        <v>7.6.1.1.01.0.4.00 - Serviços Administrativos e Comerciais Gerais Prestados por Entidades e Órgãos Públicos em Geral- Dívida Ativa - Multas e Juros de Mora da Dívida Ativa - Intra OFSS</v>
      </c>
      <c r="U2210" s="7" t="str">
        <f>Tabela813[[#This Row],[NR]]&amp; " - "&amp;Tabela813[[#This Row],[Especificação]]</f>
        <v>7.6.1.1.01.0.4.00 - Serviços Administrativos e Comerciais Gerais Prestados por Entidades e Órgãos Públicos em Geral- Dívida Ativa - Multas e Juros de Mora da Dívida Ativa - Intra OFSS</v>
      </c>
    </row>
    <row r="2211" spans="1:21" ht="30" x14ac:dyDescent="0.25">
      <c r="A2211" s="84"/>
      <c r="B2211" s="73"/>
      <c r="C2211" s="26" t="s">
        <v>1565</v>
      </c>
      <c r="D2211" s="26" t="s">
        <v>1563</v>
      </c>
      <c r="E2211" s="26" t="s">
        <v>1558</v>
      </c>
      <c r="F2211" s="26" t="s">
        <v>1558</v>
      </c>
      <c r="G2211" s="26" t="s">
        <v>1560</v>
      </c>
      <c r="H2211" s="26" t="s">
        <v>1561</v>
      </c>
      <c r="I2211" s="26" t="s">
        <v>1569</v>
      </c>
      <c r="J2211" s="26" t="s">
        <v>1564</v>
      </c>
      <c r="K2211" s="93" t="str">
        <f>IF(Tabela813[[#This Row],[C]]&lt;&gt;"",IF(Tabela813[[#This Row],[RED]]&lt;&gt;"",(Tabela813[[#This Row],[RED]] &amp; "."),"") &amp; CONCATENATE(Tabela813[[#This Row],[C]],".",Tabela813[[#This Row],[O]],".",Tabela813[[#This Row],[E]],".",Tabela813[[#This Row],[D1]],".",Tabela813[[#This Row],[D2]],".",Tabela813[[#This Row],[D3]],".",Tabela813[[#This Row],[T]],".",Tabela813[[#This Row],[D4]]),"")</f>
        <v>7.6.1.1.01.0.5.00</v>
      </c>
      <c r="L2211" s="94" t="s">
        <v>4916</v>
      </c>
      <c r="M2211" s="21" t="str">
        <f t="shared" si="34"/>
        <v>A</v>
      </c>
      <c r="N2211" s="21">
        <f>IF(VALUE(Tabela813[[#This Row],[RED]]) &gt; 0,1,0) + IF(VALUE(J2211)&gt;0,8,IF(VALUE(I2211)&gt;0,7,IF(VALUE(H2211)&gt;0,6,IF(VALUE(G2211)&gt;0,5,IF(VALUE(F2211)&gt;0,4,IF(VALUE(E2211)&gt;0,3,IF(VALUE(D2211)&gt;0,2,1)))))))</f>
        <v>7</v>
      </c>
      <c r="O2211" s="26" t="s">
        <v>51</v>
      </c>
      <c r="P2211" s="1" t="s">
        <v>281</v>
      </c>
      <c r="Q2211" s="1"/>
      <c r="R2211" s="21" t="s">
        <v>10</v>
      </c>
      <c r="S2211" s="7" t="str">
        <f>Tabela813[[#This Row],[NR]]&amp;" - "&amp;Tabela813[[#This Row],[Especificação]]</f>
        <v>7.6.1.1.01.0.5.00 - Serviços Administrativos e Comerciais Gerais Prestados por Entidades e Órgãos Públicos em Geral - Multas - Intra OFSS</v>
      </c>
      <c r="T2211" s="7" t="str">
        <f>Tabela813[[#This Row],[NR]]&amp;" - "&amp;Tabela813[[#This Row],[Especificação]]</f>
        <v>7.6.1.1.01.0.5.00 - Serviços Administrativos e Comerciais Gerais Prestados por Entidades e Órgãos Públicos em Geral - Multas - Intra OFSS</v>
      </c>
      <c r="U2211" s="7" t="str">
        <f>Tabela813[[#This Row],[NR]]&amp; " - "&amp;Tabela813[[#This Row],[Especificação]]</f>
        <v>7.6.1.1.01.0.5.00 - Serviços Administrativos e Comerciais Gerais Prestados por Entidades e Órgãos Públicos em Geral - Multas - Intra OFSS</v>
      </c>
    </row>
    <row r="2212" spans="1:21" ht="30" x14ac:dyDescent="0.25">
      <c r="A2212" s="84"/>
      <c r="B2212" s="73"/>
      <c r="C2212" s="26" t="s">
        <v>1565</v>
      </c>
      <c r="D2212" s="26" t="s">
        <v>1563</v>
      </c>
      <c r="E2212" s="26" t="s">
        <v>1558</v>
      </c>
      <c r="F2212" s="26" t="s">
        <v>1558</v>
      </c>
      <c r="G2212" s="26" t="s">
        <v>1560</v>
      </c>
      <c r="H2212" s="26" t="s">
        <v>1561</v>
      </c>
      <c r="I2212" s="26" t="s">
        <v>1563</v>
      </c>
      <c r="J2212" s="26" t="s">
        <v>1564</v>
      </c>
      <c r="K2212" s="21" t="str">
        <f>IF(Tabela813[[#This Row],[C]]&lt;&gt;"",IF(Tabela813[[#This Row],[RED]]&lt;&gt;"",(Tabela813[[#This Row],[RED]] &amp; "."),"") &amp; CONCATENATE(Tabela813[[#This Row],[C]],".",Tabela813[[#This Row],[O]],".",Tabela813[[#This Row],[E]],".",Tabela813[[#This Row],[D1]],".",Tabela813[[#This Row],[D2]],".",Tabela813[[#This Row],[D3]],".",Tabela813[[#This Row],[T]],".",Tabela813[[#This Row],[D4]]),"")</f>
        <v>7.6.1.1.01.0.6.00</v>
      </c>
      <c r="L2212" s="27" t="s">
        <v>4917</v>
      </c>
      <c r="M2212" s="21" t="str">
        <f t="shared" si="34"/>
        <v>A</v>
      </c>
      <c r="N2212" s="21">
        <f>IF(VALUE(Tabela813[[#This Row],[RED]]) &gt; 0,1,0) + IF(VALUE(J2212)&gt;0,8,IF(VALUE(I2212)&gt;0,7,IF(VALUE(H2212)&gt;0,6,IF(VALUE(G2212)&gt;0,5,IF(VALUE(F2212)&gt;0,4,IF(VALUE(E2212)&gt;0,3,IF(VALUE(D2212)&gt;0,2,1)))))))</f>
        <v>7</v>
      </c>
      <c r="O2212" s="26" t="s">
        <v>51</v>
      </c>
      <c r="P2212" s="1" t="s">
        <v>281</v>
      </c>
      <c r="Q2212" s="1"/>
      <c r="R2212" s="21" t="s">
        <v>10</v>
      </c>
      <c r="S2212" s="7" t="str">
        <f>Tabela813[[#This Row],[NR]]&amp;" - "&amp;Tabela813[[#This Row],[Especificação]]</f>
        <v>7.6.1.1.01.0.6.00 - Serviços Administrativos e Comerciais Gerais Prestados por Entidades e Órgãos Públicos em Geral - Juros de Mora - Intra OFSS</v>
      </c>
      <c r="T2212" s="7" t="str">
        <f>Tabela813[[#This Row],[NR]]&amp;" - "&amp;Tabela813[[#This Row],[Especificação]]</f>
        <v>7.6.1.1.01.0.6.00 - Serviços Administrativos e Comerciais Gerais Prestados por Entidades e Órgãos Públicos em Geral - Juros de Mora - Intra OFSS</v>
      </c>
      <c r="U2212" s="7" t="str">
        <f>Tabela813[[#This Row],[NR]]&amp; " - "&amp;Tabela813[[#This Row],[Especificação]]</f>
        <v>7.6.1.1.01.0.6.00 - Serviços Administrativos e Comerciais Gerais Prestados por Entidades e Órgãos Públicos em Geral - Juros de Mora - Intra OFSS</v>
      </c>
    </row>
    <row r="2213" spans="1:21" ht="30" x14ac:dyDescent="0.25">
      <c r="A2213" s="84"/>
      <c r="B2213" s="73"/>
      <c r="C2213" s="26" t="s">
        <v>1565</v>
      </c>
      <c r="D2213" s="26" t="s">
        <v>1563</v>
      </c>
      <c r="E2213" s="26" t="s">
        <v>1558</v>
      </c>
      <c r="F2213" s="26" t="s">
        <v>1558</v>
      </c>
      <c r="G2213" s="26" t="s">
        <v>1560</v>
      </c>
      <c r="H2213" s="26" t="s">
        <v>1561</v>
      </c>
      <c r="I2213" s="26" t="s">
        <v>1565</v>
      </c>
      <c r="J2213" s="26" t="s">
        <v>1564</v>
      </c>
      <c r="K2213" s="21" t="str">
        <f>IF(Tabela813[[#This Row],[C]]&lt;&gt;"",IF(Tabela813[[#This Row],[RED]]&lt;&gt;"",(Tabela813[[#This Row],[RED]] &amp; "."),"") &amp; CONCATENATE(Tabela813[[#This Row],[C]],".",Tabela813[[#This Row],[O]],".",Tabela813[[#This Row],[E]],".",Tabela813[[#This Row],[D1]],".",Tabela813[[#This Row],[D2]],".",Tabela813[[#This Row],[D3]],".",Tabela813[[#This Row],[T]],".",Tabela813[[#This Row],[D4]]),"")</f>
        <v>7.6.1.1.01.0.7.00</v>
      </c>
      <c r="L2213" s="27" t="s">
        <v>4918</v>
      </c>
      <c r="M2213" s="21" t="str">
        <f t="shared" si="34"/>
        <v>A</v>
      </c>
      <c r="N2213" s="21">
        <f>IF(VALUE(Tabela813[[#This Row],[RED]]) &gt; 0,1,0) + IF(VALUE(J2213)&gt;0,8,IF(VALUE(I2213)&gt;0,7,IF(VALUE(H2213)&gt;0,6,IF(VALUE(G2213)&gt;0,5,IF(VALUE(F2213)&gt;0,4,IF(VALUE(E2213)&gt;0,3,IF(VALUE(D2213)&gt;0,2,1)))))))</f>
        <v>7</v>
      </c>
      <c r="O2213" s="26" t="s">
        <v>51</v>
      </c>
      <c r="P2213" s="1" t="s">
        <v>281</v>
      </c>
      <c r="Q2213" s="1"/>
      <c r="R2213" s="21" t="s">
        <v>10</v>
      </c>
      <c r="S2213" s="7" t="str">
        <f>Tabela813[[#This Row],[NR]]&amp;" - "&amp;Tabela813[[#This Row],[Especificação]]</f>
        <v>7.6.1.1.01.0.7.00 - Serviços Administrativos e Comerciais Gerais Prestados por Entidades e Órgãos Públicos em Geral - Dívida Ativa - Multas da Dívida Ativa - Intra OFSS</v>
      </c>
      <c r="T2213" s="7" t="str">
        <f>Tabela813[[#This Row],[NR]]&amp;" - "&amp;Tabela813[[#This Row],[Especificação]]</f>
        <v>7.6.1.1.01.0.7.00 - Serviços Administrativos e Comerciais Gerais Prestados por Entidades e Órgãos Públicos em Geral - Dívida Ativa - Multas da Dívida Ativa - Intra OFSS</v>
      </c>
      <c r="U2213" s="7" t="str">
        <f>Tabela813[[#This Row],[NR]]&amp; " - "&amp;Tabela813[[#This Row],[Especificação]]</f>
        <v>7.6.1.1.01.0.7.00 - Serviços Administrativos e Comerciais Gerais Prestados por Entidades e Órgãos Públicos em Geral - Dívida Ativa - Multas da Dívida Ativa - Intra OFSS</v>
      </c>
    </row>
    <row r="2214" spans="1:21" ht="30" x14ac:dyDescent="0.25">
      <c r="A2214" s="84"/>
      <c r="B2214" s="73"/>
      <c r="C2214" s="26" t="s">
        <v>1565</v>
      </c>
      <c r="D2214" s="26" t="s">
        <v>1563</v>
      </c>
      <c r="E2214" s="26" t="s">
        <v>1558</v>
      </c>
      <c r="F2214" s="26" t="s">
        <v>1558</v>
      </c>
      <c r="G2214" s="26" t="s">
        <v>1560</v>
      </c>
      <c r="H2214" s="26" t="s">
        <v>1561</v>
      </c>
      <c r="I2214" s="26" t="s">
        <v>1566</v>
      </c>
      <c r="J2214" s="26" t="s">
        <v>1564</v>
      </c>
      <c r="K2214" s="21" t="str">
        <f>IF(Tabela813[[#This Row],[C]]&lt;&gt;"",IF(Tabela813[[#This Row],[RED]]&lt;&gt;"",(Tabela813[[#This Row],[RED]] &amp; "."),"") &amp; CONCATENATE(Tabela813[[#This Row],[C]],".",Tabela813[[#This Row],[O]],".",Tabela813[[#This Row],[E]],".",Tabela813[[#This Row],[D1]],".",Tabela813[[#This Row],[D2]],".",Tabela813[[#This Row],[D3]],".",Tabela813[[#This Row],[T]],".",Tabela813[[#This Row],[D4]]),"")</f>
        <v>7.6.1.1.01.0.8.00</v>
      </c>
      <c r="L2214" s="27" t="s">
        <v>4919</v>
      </c>
      <c r="M2214" s="21" t="str">
        <f t="shared" si="34"/>
        <v>A</v>
      </c>
      <c r="N2214" s="21">
        <f>IF(VALUE(Tabela813[[#This Row],[RED]]) &gt; 0,1,0) + IF(VALUE(J2214)&gt;0,8,IF(VALUE(I2214)&gt;0,7,IF(VALUE(H2214)&gt;0,6,IF(VALUE(G2214)&gt;0,5,IF(VALUE(F2214)&gt;0,4,IF(VALUE(E2214)&gt;0,3,IF(VALUE(D2214)&gt;0,2,1)))))))</f>
        <v>7</v>
      </c>
      <c r="O2214" s="26" t="s">
        <v>51</v>
      </c>
      <c r="P2214" s="1" t="s">
        <v>281</v>
      </c>
      <c r="Q2214" s="1"/>
      <c r="R2214" s="21" t="s">
        <v>10</v>
      </c>
      <c r="S2214" s="7" t="str">
        <f>Tabela813[[#This Row],[NR]]&amp;" - "&amp;Tabela813[[#This Row],[Especificação]]</f>
        <v>7.6.1.1.01.0.8.00 - Serviços Administrativos e Comerciais Gerais Prestados por Entidades e Órgãos Públicos em Geral - Juros de Mora da Dívida Ativa - Intra OFSS</v>
      </c>
      <c r="T2214" s="7" t="str">
        <f>Tabela813[[#This Row],[NR]]&amp;" - "&amp;Tabela813[[#This Row],[Especificação]]</f>
        <v>7.6.1.1.01.0.8.00 - Serviços Administrativos e Comerciais Gerais Prestados por Entidades e Órgãos Públicos em Geral - Juros de Mora da Dívida Ativa - Intra OFSS</v>
      </c>
      <c r="U2214" s="7" t="str">
        <f>Tabela813[[#This Row],[NR]]&amp; " - "&amp;Tabela813[[#This Row],[Especificação]]</f>
        <v>7.6.1.1.01.0.8.00 - Serviços Administrativos e Comerciais Gerais Prestados por Entidades e Órgãos Públicos em Geral - Juros de Mora da Dívida Ativa - Intra OFSS</v>
      </c>
    </row>
    <row r="2215" spans="1:21" ht="30" x14ac:dyDescent="0.25">
      <c r="A2215" s="84"/>
      <c r="B2215" s="73"/>
      <c r="C2215" s="26" t="s">
        <v>1565</v>
      </c>
      <c r="D2215" s="26" t="s">
        <v>1563</v>
      </c>
      <c r="E2215" s="26" t="s">
        <v>1558</v>
      </c>
      <c r="F2215" s="26" t="s">
        <v>1558</v>
      </c>
      <c r="G2215" s="26" t="s">
        <v>1562</v>
      </c>
      <c r="H2215" s="26" t="s">
        <v>1561</v>
      </c>
      <c r="I2215" s="26" t="s">
        <v>1561</v>
      </c>
      <c r="J2215" s="26" t="s">
        <v>1564</v>
      </c>
      <c r="K2215" s="21" t="str">
        <f>IF(Tabela813[[#This Row],[C]]&lt;&gt;"",IF(Tabela813[[#This Row],[RED]]&lt;&gt;"",(Tabela813[[#This Row],[RED]] &amp; "."),"") &amp; CONCATENATE(Tabela813[[#This Row],[C]],".",Tabela813[[#This Row],[O]],".",Tabela813[[#This Row],[E]],".",Tabela813[[#This Row],[D1]],".",Tabela813[[#This Row],[D2]],".",Tabela813[[#This Row],[D3]],".",Tabela813[[#This Row],[T]],".",Tabela813[[#This Row],[D4]]),"")</f>
        <v>7.6.1.1.02.0.0.00</v>
      </c>
      <c r="L2215" s="27" t="s">
        <v>2660</v>
      </c>
      <c r="M2215" s="21" t="str">
        <f t="shared" si="34"/>
        <v>S</v>
      </c>
      <c r="N2215" s="21">
        <f>IF(VALUE(Tabela813[[#This Row],[RED]]) &gt; 0,1,0) + IF(VALUE(J2215)&gt;0,8,IF(VALUE(I2215)&gt;0,7,IF(VALUE(H2215)&gt;0,6,IF(VALUE(G2215)&gt;0,5,IF(VALUE(F2215)&gt;0,4,IF(VALUE(E2215)&gt;0,3,IF(VALUE(D2215)&gt;0,2,1)))))))</f>
        <v>5</v>
      </c>
      <c r="O2215" s="26" t="s">
        <v>51</v>
      </c>
      <c r="P2215" s="1" t="s">
        <v>283</v>
      </c>
      <c r="Q2215" s="1"/>
      <c r="R2215" s="21"/>
      <c r="S2215" s="7" t="str">
        <f>Tabela813[[#This Row],[NR]]&amp;" - "&amp;Tabela813[[#This Row],[Especificação]]</f>
        <v>7.6.1.1.02.0.0.00 - Inscrição em Concursos e Processos Seletivos - Intra OFSS</v>
      </c>
      <c r="T2215" s="7" t="str">
        <f>Tabela813[[#This Row],[NR]]&amp;" - "&amp;Tabela813[[#This Row],[Especificação]]</f>
        <v>7.6.1.1.02.0.0.00 - Inscrição em Concursos e Processos Seletivos - Intra OFSS</v>
      </c>
      <c r="U2215" s="7" t="str">
        <f>Tabela813[[#This Row],[NR]]&amp; " - "&amp;Tabela813[[#This Row],[Especificação]]</f>
        <v>7.6.1.1.02.0.0.00 - Inscrição em Concursos e Processos Seletivos - Intra OFSS</v>
      </c>
    </row>
    <row r="2216" spans="1:21" ht="30" x14ac:dyDescent="0.25">
      <c r="A2216" s="84"/>
      <c r="B2216" s="73"/>
      <c r="C2216" s="26" t="s">
        <v>1565</v>
      </c>
      <c r="D2216" s="26" t="s">
        <v>1563</v>
      </c>
      <c r="E2216" s="26" t="s">
        <v>1558</v>
      </c>
      <c r="F2216" s="26" t="s">
        <v>1558</v>
      </c>
      <c r="G2216" s="26" t="s">
        <v>1562</v>
      </c>
      <c r="H2216" s="26" t="s">
        <v>1561</v>
      </c>
      <c r="I2216" s="26" t="s">
        <v>1558</v>
      </c>
      <c r="J2216" s="26" t="s">
        <v>1564</v>
      </c>
      <c r="K2216" s="21" t="str">
        <f>IF(Tabela813[[#This Row],[C]]&lt;&gt;"",IF(Tabela813[[#This Row],[RED]]&lt;&gt;"",(Tabela813[[#This Row],[RED]] &amp; "."),"") &amp; CONCATENATE(Tabela813[[#This Row],[C]],".",Tabela813[[#This Row],[O]],".",Tabela813[[#This Row],[E]],".",Tabela813[[#This Row],[D1]],".",Tabela813[[#This Row],[D2]],".",Tabela813[[#This Row],[D3]],".",Tabela813[[#This Row],[T]],".",Tabela813[[#This Row],[D4]]),"")</f>
        <v>7.6.1.1.02.0.1.00</v>
      </c>
      <c r="L2216" s="27" t="s">
        <v>2661</v>
      </c>
      <c r="M2216" s="21" t="str">
        <f t="shared" si="34"/>
        <v>A</v>
      </c>
      <c r="N2216" s="21">
        <f>IF(VALUE(Tabela813[[#This Row],[RED]]) &gt; 0,1,0) + IF(VALUE(J2216)&gt;0,8,IF(VALUE(I2216)&gt;0,7,IF(VALUE(H2216)&gt;0,6,IF(VALUE(G2216)&gt;0,5,IF(VALUE(F2216)&gt;0,4,IF(VALUE(E2216)&gt;0,3,IF(VALUE(D2216)&gt;0,2,1)))))))</f>
        <v>7</v>
      </c>
      <c r="O2216" s="26" t="s">
        <v>51</v>
      </c>
      <c r="P2216" s="1" t="s">
        <v>283</v>
      </c>
      <c r="Q2216" s="1"/>
      <c r="R2216" s="21"/>
      <c r="S2216" s="7" t="str">
        <f>Tabela813[[#This Row],[NR]]&amp;" - "&amp;Tabela813[[#This Row],[Especificação]]</f>
        <v>7.6.1.1.02.0.1.00 - Inscrição em Concursos e Processos Seletivos - Principal - Intra OFSS</v>
      </c>
      <c r="T2216" s="7" t="str">
        <f>Tabela813[[#This Row],[NR]]&amp;" - "&amp;Tabela813[[#This Row],[Especificação]]</f>
        <v>7.6.1.1.02.0.1.00 - Inscrição em Concursos e Processos Seletivos - Principal - Intra OFSS</v>
      </c>
      <c r="U2216" s="7" t="str">
        <f>Tabela813[[#This Row],[NR]]&amp; " - "&amp;Tabela813[[#This Row],[Especificação]]</f>
        <v>7.6.1.1.02.0.1.00 - Inscrição em Concursos e Processos Seletivos - Principal - Intra OFSS</v>
      </c>
    </row>
    <row r="2217" spans="1:21" ht="30" x14ac:dyDescent="0.25">
      <c r="A2217" s="84"/>
      <c r="B2217" s="73"/>
      <c r="C2217" s="26" t="s">
        <v>1565</v>
      </c>
      <c r="D2217" s="26" t="s">
        <v>1563</v>
      </c>
      <c r="E2217" s="26" t="s">
        <v>1558</v>
      </c>
      <c r="F2217" s="26" t="s">
        <v>1558</v>
      </c>
      <c r="G2217" s="26" t="s">
        <v>1562</v>
      </c>
      <c r="H2217" s="26" t="s">
        <v>1561</v>
      </c>
      <c r="I2217" s="26" t="s">
        <v>1567</v>
      </c>
      <c r="J2217" s="26" t="s">
        <v>1564</v>
      </c>
      <c r="K2217" s="21" t="str">
        <f>IF(Tabela813[[#This Row],[C]]&lt;&gt;"",IF(Tabela813[[#This Row],[RED]]&lt;&gt;"",(Tabela813[[#This Row],[RED]] &amp; "."),"") &amp; CONCATENATE(Tabela813[[#This Row],[C]],".",Tabela813[[#This Row],[O]],".",Tabela813[[#This Row],[E]],".",Tabela813[[#This Row],[D1]],".",Tabela813[[#This Row],[D2]],".",Tabela813[[#This Row],[D3]],".",Tabela813[[#This Row],[T]],".",Tabela813[[#This Row],[D4]]),"")</f>
        <v>7.6.1.1.02.0.2.00</v>
      </c>
      <c r="L2217" s="27" t="s">
        <v>2662</v>
      </c>
      <c r="M2217" s="21" t="str">
        <f t="shared" si="34"/>
        <v>A</v>
      </c>
      <c r="N2217" s="21">
        <f>IF(VALUE(Tabela813[[#This Row],[RED]]) &gt; 0,1,0) + IF(VALUE(J2217)&gt;0,8,IF(VALUE(I2217)&gt;0,7,IF(VALUE(H2217)&gt;0,6,IF(VALUE(G2217)&gt;0,5,IF(VALUE(F2217)&gt;0,4,IF(VALUE(E2217)&gt;0,3,IF(VALUE(D2217)&gt;0,2,1)))))))</f>
        <v>7</v>
      </c>
      <c r="O2217" s="26" t="s">
        <v>51</v>
      </c>
      <c r="P2217" s="1" t="s">
        <v>283</v>
      </c>
      <c r="Q2217" s="1"/>
      <c r="R2217" s="21"/>
      <c r="S2217" s="7" t="str">
        <f>Tabela813[[#This Row],[NR]]&amp;" - "&amp;Tabela813[[#This Row],[Especificação]]</f>
        <v>7.6.1.1.02.0.2.00 - Inscrição em Concursos e Processos Seletivos - Multas e Juros de Mora - Intra OFSS</v>
      </c>
      <c r="T2217" s="7" t="str">
        <f>Tabela813[[#This Row],[NR]]&amp;" - "&amp;Tabela813[[#This Row],[Especificação]]</f>
        <v>7.6.1.1.02.0.2.00 - Inscrição em Concursos e Processos Seletivos - Multas e Juros de Mora - Intra OFSS</v>
      </c>
      <c r="U2217" s="7" t="str">
        <f>Tabela813[[#This Row],[NR]]&amp; " - "&amp;Tabela813[[#This Row],[Especificação]]</f>
        <v>7.6.1.1.02.0.2.00 - Inscrição em Concursos e Processos Seletivos - Multas e Juros de Mora - Intra OFSS</v>
      </c>
    </row>
    <row r="2218" spans="1:21" ht="30" x14ac:dyDescent="0.25">
      <c r="A2218" s="84"/>
      <c r="B2218" s="73"/>
      <c r="C2218" s="26" t="s">
        <v>1565</v>
      </c>
      <c r="D2218" s="26" t="s">
        <v>1563</v>
      </c>
      <c r="E2218" s="26" t="s">
        <v>1558</v>
      </c>
      <c r="F2218" s="26" t="s">
        <v>1558</v>
      </c>
      <c r="G2218" s="26" t="s">
        <v>1562</v>
      </c>
      <c r="H2218" s="26" t="s">
        <v>1561</v>
      </c>
      <c r="I2218" s="26" t="s">
        <v>1559</v>
      </c>
      <c r="J2218" s="26" t="s">
        <v>1564</v>
      </c>
      <c r="K2218" s="21" t="str">
        <f>IF(Tabela813[[#This Row],[C]]&lt;&gt;"",IF(Tabela813[[#This Row],[RED]]&lt;&gt;"",(Tabela813[[#This Row],[RED]] &amp; "."),"") &amp; CONCATENATE(Tabela813[[#This Row],[C]],".",Tabela813[[#This Row],[O]],".",Tabela813[[#This Row],[E]],".",Tabela813[[#This Row],[D1]],".",Tabela813[[#This Row],[D2]],".",Tabela813[[#This Row],[D3]],".",Tabela813[[#This Row],[T]],".",Tabela813[[#This Row],[D4]]),"")</f>
        <v>7.6.1.1.02.0.3.00</v>
      </c>
      <c r="L2218" s="27" t="s">
        <v>2663</v>
      </c>
      <c r="M2218" s="21" t="str">
        <f t="shared" si="34"/>
        <v>A</v>
      </c>
      <c r="N2218" s="21">
        <f>IF(VALUE(Tabela813[[#This Row],[RED]]) &gt; 0,1,0) + IF(VALUE(J2218)&gt;0,8,IF(VALUE(I2218)&gt;0,7,IF(VALUE(H2218)&gt;0,6,IF(VALUE(G2218)&gt;0,5,IF(VALUE(F2218)&gt;0,4,IF(VALUE(E2218)&gt;0,3,IF(VALUE(D2218)&gt;0,2,1)))))))</f>
        <v>7</v>
      </c>
      <c r="O2218" s="26" t="s">
        <v>51</v>
      </c>
      <c r="P2218" s="1" t="s">
        <v>283</v>
      </c>
      <c r="Q2218" s="1"/>
      <c r="R2218" s="21"/>
      <c r="S2218" s="7" t="str">
        <f>Tabela813[[#This Row],[NR]]&amp;" - "&amp;Tabela813[[#This Row],[Especificação]]</f>
        <v>7.6.1.1.02.0.3.00 - Inscrição em Concursos e Processos Seletivos - Dívida Ativa - Intra OFSS</v>
      </c>
      <c r="T2218" s="7" t="str">
        <f>Tabela813[[#This Row],[NR]]&amp;" - "&amp;Tabela813[[#This Row],[Especificação]]</f>
        <v>7.6.1.1.02.0.3.00 - Inscrição em Concursos e Processos Seletivos - Dívida Ativa - Intra OFSS</v>
      </c>
      <c r="U2218" s="7" t="str">
        <f>Tabela813[[#This Row],[NR]]&amp; " - "&amp;Tabela813[[#This Row],[Especificação]]</f>
        <v>7.6.1.1.02.0.3.00 - Inscrição em Concursos e Processos Seletivos - Dívida Ativa - Intra OFSS</v>
      </c>
    </row>
    <row r="2219" spans="1:21" ht="30" x14ac:dyDescent="0.25">
      <c r="A2219" s="84"/>
      <c r="B2219" s="73"/>
      <c r="C2219" s="26" t="s">
        <v>1565</v>
      </c>
      <c r="D2219" s="26" t="s">
        <v>1563</v>
      </c>
      <c r="E2219" s="26" t="s">
        <v>1558</v>
      </c>
      <c r="F2219" s="26" t="s">
        <v>1558</v>
      </c>
      <c r="G2219" s="26" t="s">
        <v>1562</v>
      </c>
      <c r="H2219" s="26" t="s">
        <v>1561</v>
      </c>
      <c r="I2219" s="26" t="s">
        <v>1568</v>
      </c>
      <c r="J2219" s="26" t="s">
        <v>1564</v>
      </c>
      <c r="K2219" s="21" t="str">
        <f>IF(Tabela813[[#This Row],[C]]&lt;&gt;"",IF(Tabela813[[#This Row],[RED]]&lt;&gt;"",(Tabela813[[#This Row],[RED]] &amp; "."),"") &amp; CONCATENATE(Tabela813[[#This Row],[C]],".",Tabela813[[#This Row],[O]],".",Tabela813[[#This Row],[E]],".",Tabela813[[#This Row],[D1]],".",Tabela813[[#This Row],[D2]],".",Tabela813[[#This Row],[D3]],".",Tabela813[[#This Row],[T]],".",Tabela813[[#This Row],[D4]]),"")</f>
        <v>7.6.1.1.02.0.4.00</v>
      </c>
      <c r="L2219" s="27" t="s">
        <v>2664</v>
      </c>
      <c r="M2219" s="21" t="str">
        <f t="shared" si="34"/>
        <v>A</v>
      </c>
      <c r="N2219" s="21">
        <f>IF(VALUE(Tabela813[[#This Row],[RED]]) &gt; 0,1,0) + IF(VALUE(J2219)&gt;0,8,IF(VALUE(I2219)&gt;0,7,IF(VALUE(H2219)&gt;0,6,IF(VALUE(G2219)&gt;0,5,IF(VALUE(F2219)&gt;0,4,IF(VALUE(E2219)&gt;0,3,IF(VALUE(D2219)&gt;0,2,1)))))))</f>
        <v>7</v>
      </c>
      <c r="O2219" s="26" t="s">
        <v>51</v>
      </c>
      <c r="P2219" s="1" t="s">
        <v>283</v>
      </c>
      <c r="Q2219" s="1"/>
      <c r="R2219" s="21"/>
      <c r="S2219" s="7" t="str">
        <f>Tabela813[[#This Row],[NR]]&amp;" - "&amp;Tabela813[[#This Row],[Especificação]]</f>
        <v>7.6.1.1.02.0.4.00 - Inscrição em Concursos e Processos Seletivos - Dívida Ativa - Multas e Juros de Mora da Dívida Ativa - Intra OFSS</v>
      </c>
      <c r="T2219" s="7" t="str">
        <f>Tabela813[[#This Row],[NR]]&amp;" - "&amp;Tabela813[[#This Row],[Especificação]]</f>
        <v>7.6.1.1.02.0.4.00 - Inscrição em Concursos e Processos Seletivos - Dívida Ativa - Multas e Juros de Mora da Dívida Ativa - Intra OFSS</v>
      </c>
      <c r="U2219" s="7" t="str">
        <f>Tabela813[[#This Row],[NR]]&amp; " - "&amp;Tabela813[[#This Row],[Especificação]]</f>
        <v>7.6.1.1.02.0.4.00 - Inscrição em Concursos e Processos Seletivos - Dívida Ativa - Multas e Juros de Mora da Dívida Ativa - Intra OFSS</v>
      </c>
    </row>
    <row r="2220" spans="1:21" ht="31.5" customHeight="1" x14ac:dyDescent="0.25">
      <c r="A2220" s="84"/>
      <c r="B2220" s="73"/>
      <c r="C2220" s="26" t="s">
        <v>1565</v>
      </c>
      <c r="D2220" s="26" t="s">
        <v>1563</v>
      </c>
      <c r="E2220" s="26" t="s">
        <v>1558</v>
      </c>
      <c r="F2220" s="26" t="s">
        <v>1558</v>
      </c>
      <c r="G2220" s="26" t="s">
        <v>1562</v>
      </c>
      <c r="H2220" s="26" t="s">
        <v>1561</v>
      </c>
      <c r="I2220" s="26" t="s">
        <v>1569</v>
      </c>
      <c r="J2220" s="26" t="s">
        <v>1564</v>
      </c>
      <c r="K2220" s="21" t="str">
        <f>IF(Tabela813[[#This Row],[C]]&lt;&gt;"",IF(Tabela813[[#This Row],[RED]]&lt;&gt;"",(Tabela813[[#This Row],[RED]] &amp; "."),"") &amp; CONCATENATE(Tabela813[[#This Row],[C]],".",Tabela813[[#This Row],[O]],".",Tabela813[[#This Row],[E]],".",Tabela813[[#This Row],[D1]],".",Tabela813[[#This Row],[D2]],".",Tabela813[[#This Row],[D3]],".",Tabela813[[#This Row],[T]],".",Tabela813[[#This Row],[D4]]),"")</f>
        <v>7.6.1.1.02.0.5.00</v>
      </c>
      <c r="L2220" s="27" t="s">
        <v>2665</v>
      </c>
      <c r="M2220" s="21" t="str">
        <f t="shared" si="34"/>
        <v>A</v>
      </c>
      <c r="N2220" s="21">
        <f>IF(VALUE(Tabela813[[#This Row],[RED]]) &gt; 0,1,0) + IF(VALUE(J2220)&gt;0,8,IF(VALUE(I2220)&gt;0,7,IF(VALUE(H2220)&gt;0,6,IF(VALUE(G2220)&gt;0,5,IF(VALUE(F2220)&gt;0,4,IF(VALUE(E2220)&gt;0,3,IF(VALUE(D2220)&gt;0,2,1)))))))</f>
        <v>7</v>
      </c>
      <c r="O2220" s="26" t="s">
        <v>51</v>
      </c>
      <c r="P2220" s="1" t="s">
        <v>283</v>
      </c>
      <c r="Q2220" s="1"/>
      <c r="R2220" s="21"/>
      <c r="S2220" s="7" t="str">
        <f>Tabela813[[#This Row],[NR]]&amp;" - "&amp;Tabela813[[#This Row],[Especificação]]</f>
        <v>7.6.1.1.02.0.5.00 - Inscrição em Concursos e Processos Seletivos - Multas - Intra OFSS</v>
      </c>
      <c r="T2220" s="7" t="str">
        <f>Tabela813[[#This Row],[NR]]&amp;" - "&amp;Tabela813[[#This Row],[Especificação]]</f>
        <v>7.6.1.1.02.0.5.00 - Inscrição em Concursos e Processos Seletivos - Multas - Intra OFSS</v>
      </c>
      <c r="U2220" s="7" t="str">
        <f>Tabela813[[#This Row],[NR]]&amp; " - "&amp;Tabela813[[#This Row],[Especificação]]</f>
        <v>7.6.1.1.02.0.5.00 - Inscrição em Concursos e Processos Seletivos - Multas - Intra OFSS</v>
      </c>
    </row>
    <row r="2221" spans="1:21" ht="30" x14ac:dyDescent="0.25">
      <c r="A2221" s="84"/>
      <c r="B2221" s="73"/>
      <c r="C2221" s="26" t="s">
        <v>1565</v>
      </c>
      <c r="D2221" s="26" t="s">
        <v>1563</v>
      </c>
      <c r="E2221" s="26" t="s">
        <v>1558</v>
      </c>
      <c r="F2221" s="26" t="s">
        <v>1558</v>
      </c>
      <c r="G2221" s="26" t="s">
        <v>1562</v>
      </c>
      <c r="H2221" s="26" t="s">
        <v>1561</v>
      </c>
      <c r="I2221" s="26" t="s">
        <v>1563</v>
      </c>
      <c r="J2221" s="26" t="s">
        <v>1564</v>
      </c>
      <c r="K2221" s="21" t="str">
        <f>IF(Tabela813[[#This Row],[C]]&lt;&gt;"",IF(Tabela813[[#This Row],[RED]]&lt;&gt;"",(Tabela813[[#This Row],[RED]] &amp; "."),"") &amp; CONCATENATE(Tabela813[[#This Row],[C]],".",Tabela813[[#This Row],[O]],".",Tabela813[[#This Row],[E]],".",Tabela813[[#This Row],[D1]],".",Tabela813[[#This Row],[D2]],".",Tabela813[[#This Row],[D3]],".",Tabela813[[#This Row],[T]],".",Tabela813[[#This Row],[D4]]),"")</f>
        <v>7.6.1.1.02.0.6.00</v>
      </c>
      <c r="L2221" s="27" t="s">
        <v>2666</v>
      </c>
      <c r="M2221" s="21" t="str">
        <f t="shared" si="34"/>
        <v>A</v>
      </c>
      <c r="N2221" s="21">
        <f>IF(VALUE(Tabela813[[#This Row],[RED]]) &gt; 0,1,0) + IF(VALUE(J2221)&gt;0,8,IF(VALUE(I2221)&gt;0,7,IF(VALUE(H2221)&gt;0,6,IF(VALUE(G2221)&gt;0,5,IF(VALUE(F2221)&gt;0,4,IF(VALUE(E2221)&gt;0,3,IF(VALUE(D2221)&gt;0,2,1)))))))</f>
        <v>7</v>
      </c>
      <c r="O2221" s="26" t="s">
        <v>51</v>
      </c>
      <c r="P2221" s="1" t="s">
        <v>283</v>
      </c>
      <c r="Q2221" s="1"/>
      <c r="R2221" s="21"/>
      <c r="S2221" s="7" t="str">
        <f>Tabela813[[#This Row],[NR]]&amp;" - "&amp;Tabela813[[#This Row],[Especificação]]</f>
        <v>7.6.1.1.02.0.6.00 - Inscrição em Concursos e Processos Seletivos - Juros de Mora - Intra OFSS</v>
      </c>
      <c r="T2221" s="7" t="str">
        <f>Tabela813[[#This Row],[NR]]&amp;" - "&amp;Tabela813[[#This Row],[Especificação]]</f>
        <v>7.6.1.1.02.0.6.00 - Inscrição em Concursos e Processos Seletivos - Juros de Mora - Intra OFSS</v>
      </c>
      <c r="U2221" s="7" t="str">
        <f>Tabela813[[#This Row],[NR]]&amp; " - "&amp;Tabela813[[#This Row],[Especificação]]</f>
        <v>7.6.1.1.02.0.6.00 - Inscrição em Concursos e Processos Seletivos - Juros de Mora - Intra OFSS</v>
      </c>
    </row>
    <row r="2222" spans="1:21" ht="30" x14ac:dyDescent="0.25">
      <c r="A2222" s="84"/>
      <c r="B2222" s="73"/>
      <c r="C2222" s="26" t="s">
        <v>1565</v>
      </c>
      <c r="D2222" s="26" t="s">
        <v>1563</v>
      </c>
      <c r="E2222" s="26" t="s">
        <v>1558</v>
      </c>
      <c r="F2222" s="26" t="s">
        <v>1558</v>
      </c>
      <c r="G2222" s="26" t="s">
        <v>1562</v>
      </c>
      <c r="H2222" s="26" t="s">
        <v>1561</v>
      </c>
      <c r="I2222" s="26" t="s">
        <v>1565</v>
      </c>
      <c r="J2222" s="26" t="s">
        <v>1564</v>
      </c>
      <c r="K2222" s="21" t="str">
        <f>IF(Tabela813[[#This Row],[C]]&lt;&gt;"",IF(Tabela813[[#This Row],[RED]]&lt;&gt;"",(Tabela813[[#This Row],[RED]] &amp; "."),"") &amp; CONCATENATE(Tabela813[[#This Row],[C]],".",Tabela813[[#This Row],[O]],".",Tabela813[[#This Row],[E]],".",Tabela813[[#This Row],[D1]],".",Tabela813[[#This Row],[D2]],".",Tabela813[[#This Row],[D3]],".",Tabela813[[#This Row],[T]],".",Tabela813[[#This Row],[D4]]),"")</f>
        <v>7.6.1.1.02.0.7.00</v>
      </c>
      <c r="L2222" s="27" t="s">
        <v>2667</v>
      </c>
      <c r="M2222" s="21" t="str">
        <f t="shared" si="34"/>
        <v>A</v>
      </c>
      <c r="N2222" s="21">
        <f>IF(VALUE(Tabela813[[#This Row],[RED]]) &gt; 0,1,0) + IF(VALUE(J2222)&gt;0,8,IF(VALUE(I2222)&gt;0,7,IF(VALUE(H2222)&gt;0,6,IF(VALUE(G2222)&gt;0,5,IF(VALUE(F2222)&gt;0,4,IF(VALUE(E2222)&gt;0,3,IF(VALUE(D2222)&gt;0,2,1)))))))</f>
        <v>7</v>
      </c>
      <c r="O2222" s="26" t="s">
        <v>51</v>
      </c>
      <c r="P2222" s="1" t="s">
        <v>283</v>
      </c>
      <c r="Q2222" s="1"/>
      <c r="R2222" s="21"/>
      <c r="S2222" s="7" t="str">
        <f>Tabela813[[#This Row],[NR]]&amp;" - "&amp;Tabela813[[#This Row],[Especificação]]</f>
        <v>7.6.1.1.02.0.7.00 - Inscrição em Concursos e Processos Seletivos - Dívida Ativa - Multas da Dívida Ativa - Intra OFSS</v>
      </c>
      <c r="T2222" s="7" t="str">
        <f>Tabela813[[#This Row],[NR]]&amp;" - "&amp;Tabela813[[#This Row],[Especificação]]</f>
        <v>7.6.1.1.02.0.7.00 - Inscrição em Concursos e Processos Seletivos - Dívida Ativa - Multas da Dívida Ativa - Intra OFSS</v>
      </c>
      <c r="U2222" s="7" t="str">
        <f>Tabela813[[#This Row],[NR]]&amp; " - "&amp;Tabela813[[#This Row],[Especificação]]</f>
        <v>7.6.1.1.02.0.7.00 - Inscrição em Concursos e Processos Seletivos - Dívida Ativa - Multas da Dívida Ativa - Intra OFSS</v>
      </c>
    </row>
    <row r="2223" spans="1:21" ht="30" x14ac:dyDescent="0.25">
      <c r="A2223" s="84"/>
      <c r="B2223" s="73"/>
      <c r="C2223" s="26" t="s">
        <v>1565</v>
      </c>
      <c r="D2223" s="26" t="s">
        <v>1563</v>
      </c>
      <c r="E2223" s="26" t="s">
        <v>1558</v>
      </c>
      <c r="F2223" s="26" t="s">
        <v>1558</v>
      </c>
      <c r="G2223" s="26" t="s">
        <v>1562</v>
      </c>
      <c r="H2223" s="26" t="s">
        <v>1561</v>
      </c>
      <c r="I2223" s="26" t="s">
        <v>1566</v>
      </c>
      <c r="J2223" s="26" t="s">
        <v>1564</v>
      </c>
      <c r="K2223" s="21" t="str">
        <f>IF(Tabela813[[#This Row],[C]]&lt;&gt;"",IF(Tabela813[[#This Row],[RED]]&lt;&gt;"",(Tabela813[[#This Row],[RED]] &amp; "."),"") &amp; CONCATENATE(Tabela813[[#This Row],[C]],".",Tabela813[[#This Row],[O]],".",Tabela813[[#This Row],[E]],".",Tabela813[[#This Row],[D1]],".",Tabela813[[#This Row],[D2]],".",Tabela813[[#This Row],[D3]],".",Tabela813[[#This Row],[T]],".",Tabela813[[#This Row],[D4]]),"")</f>
        <v>7.6.1.1.02.0.8.00</v>
      </c>
      <c r="L2223" s="27" t="s">
        <v>2668</v>
      </c>
      <c r="M2223" s="21" t="str">
        <f t="shared" si="34"/>
        <v>A</v>
      </c>
      <c r="N2223" s="21">
        <f>IF(VALUE(Tabela813[[#This Row],[RED]]) &gt; 0,1,0) + IF(VALUE(J2223)&gt;0,8,IF(VALUE(I2223)&gt;0,7,IF(VALUE(H2223)&gt;0,6,IF(VALUE(G2223)&gt;0,5,IF(VALUE(F2223)&gt;0,4,IF(VALUE(E2223)&gt;0,3,IF(VALUE(D2223)&gt;0,2,1)))))))</f>
        <v>7</v>
      </c>
      <c r="O2223" s="26" t="s">
        <v>51</v>
      </c>
      <c r="P2223" s="1" t="s">
        <v>283</v>
      </c>
      <c r="Q2223" s="1"/>
      <c r="R2223" s="21"/>
      <c r="S2223" s="7" t="str">
        <f>Tabela813[[#This Row],[NR]]&amp;" - "&amp;Tabela813[[#This Row],[Especificação]]</f>
        <v>7.6.1.1.02.0.8.00 - Inscrição em Concursos e Processos Seletivos - Juros de Mora da Dívida Ativa - Intra OFSS</v>
      </c>
      <c r="T2223" s="7" t="str">
        <f>Tabela813[[#This Row],[NR]]&amp;" - "&amp;Tabela813[[#This Row],[Especificação]]</f>
        <v>7.6.1.1.02.0.8.00 - Inscrição em Concursos e Processos Seletivos - Juros de Mora da Dívida Ativa - Intra OFSS</v>
      </c>
      <c r="U2223" s="7" t="str">
        <f>Tabela813[[#This Row],[NR]]&amp; " - "&amp;Tabela813[[#This Row],[Especificação]]</f>
        <v>7.6.1.1.02.0.8.00 - Inscrição em Concursos e Processos Seletivos - Juros de Mora da Dívida Ativa - Intra OFSS</v>
      </c>
    </row>
    <row r="2224" spans="1:21" x14ac:dyDescent="0.25">
      <c r="A2224" s="84"/>
      <c r="B2224" s="73"/>
      <c r="C2224" s="26" t="s">
        <v>1565</v>
      </c>
      <c r="D2224" s="26" t="s">
        <v>1563</v>
      </c>
      <c r="E2224" s="26" t="s">
        <v>1558</v>
      </c>
      <c r="F2224" s="26" t="s">
        <v>1558</v>
      </c>
      <c r="G2224" s="26" t="s">
        <v>1571</v>
      </c>
      <c r="H2224" s="26" t="s">
        <v>1561</v>
      </c>
      <c r="I2224" s="26" t="s">
        <v>1561</v>
      </c>
      <c r="J2224" s="26" t="s">
        <v>1564</v>
      </c>
      <c r="K2224" s="21" t="str">
        <f>IF(Tabela813[[#This Row],[C]]&lt;&gt;"",IF(Tabela813[[#This Row],[RED]]&lt;&gt;"",(Tabela813[[#This Row],[RED]] &amp; "."),"") &amp; CONCATENATE(Tabela813[[#This Row],[C]],".",Tabela813[[#This Row],[O]],".",Tabela813[[#This Row],[E]],".",Tabela813[[#This Row],[D1]],".",Tabela813[[#This Row],[D2]],".",Tabela813[[#This Row],[D3]],".",Tabela813[[#This Row],[T]],".",Tabela813[[#This Row],[D4]]),"")</f>
        <v>7.6.1.1.03.0.0.00</v>
      </c>
      <c r="L2224" s="27" t="s">
        <v>2669</v>
      </c>
      <c r="M2224" s="21" t="str">
        <f t="shared" si="34"/>
        <v>S</v>
      </c>
      <c r="N2224" s="21">
        <f>IF(VALUE(Tabela813[[#This Row],[RED]]) &gt; 0,1,0) + IF(VALUE(J2224)&gt;0,8,IF(VALUE(I2224)&gt;0,7,IF(VALUE(H2224)&gt;0,6,IF(VALUE(G2224)&gt;0,5,IF(VALUE(F2224)&gt;0,4,IF(VALUE(E2224)&gt;0,3,IF(VALUE(D2224)&gt;0,2,1)))))))</f>
        <v>5</v>
      </c>
      <c r="O2224" s="26" t="s">
        <v>51</v>
      </c>
      <c r="P2224" s="1" t="s">
        <v>285</v>
      </c>
      <c r="Q2224" s="1"/>
      <c r="R2224" s="21"/>
      <c r="S2224" s="7" t="str">
        <f>Tabela813[[#This Row],[NR]]&amp;" - "&amp;Tabela813[[#This Row],[Especificação]]</f>
        <v>7.6.1.1.03.0.0.00 - Serviços de Registro, Certificação e Fiscalização - Intra OFSS</v>
      </c>
      <c r="T2224" s="7" t="str">
        <f>Tabela813[[#This Row],[NR]]&amp;" - "&amp;Tabela813[[#This Row],[Especificação]]</f>
        <v>7.6.1.1.03.0.0.00 - Serviços de Registro, Certificação e Fiscalização - Intra OFSS</v>
      </c>
      <c r="U2224" s="7" t="str">
        <f>Tabela813[[#This Row],[NR]]&amp; " - "&amp;Tabela813[[#This Row],[Especificação]]</f>
        <v>7.6.1.1.03.0.0.00 - Serviços de Registro, Certificação e Fiscalização - Intra OFSS</v>
      </c>
    </row>
    <row r="2225" spans="1:21" x14ac:dyDescent="0.25">
      <c r="A2225" s="84"/>
      <c r="B2225" s="73"/>
      <c r="C2225" s="26" t="s">
        <v>1565</v>
      </c>
      <c r="D2225" s="26" t="s">
        <v>1563</v>
      </c>
      <c r="E2225" s="26" t="s">
        <v>1558</v>
      </c>
      <c r="F2225" s="26" t="s">
        <v>1558</v>
      </c>
      <c r="G2225" s="26" t="s">
        <v>1571</v>
      </c>
      <c r="H2225" s="26" t="s">
        <v>1561</v>
      </c>
      <c r="I2225" s="26" t="s">
        <v>1558</v>
      </c>
      <c r="J2225" s="26" t="s">
        <v>1564</v>
      </c>
      <c r="K2225" s="21" t="str">
        <f>IF(Tabela813[[#This Row],[C]]&lt;&gt;"",IF(Tabela813[[#This Row],[RED]]&lt;&gt;"",(Tabela813[[#This Row],[RED]] &amp; "."),"") &amp; CONCATENATE(Tabela813[[#This Row],[C]],".",Tabela813[[#This Row],[O]],".",Tabela813[[#This Row],[E]],".",Tabela813[[#This Row],[D1]],".",Tabela813[[#This Row],[D2]],".",Tabela813[[#This Row],[D3]],".",Tabela813[[#This Row],[T]],".",Tabela813[[#This Row],[D4]]),"")</f>
        <v>7.6.1.1.03.0.1.00</v>
      </c>
      <c r="L2225" s="27" t="s">
        <v>2670</v>
      </c>
      <c r="M2225" s="21" t="str">
        <f t="shared" si="34"/>
        <v>A</v>
      </c>
      <c r="N2225" s="21">
        <f>IF(VALUE(Tabela813[[#This Row],[RED]]) &gt; 0,1,0) + IF(VALUE(J2225)&gt;0,8,IF(VALUE(I2225)&gt;0,7,IF(VALUE(H2225)&gt;0,6,IF(VALUE(G2225)&gt;0,5,IF(VALUE(F2225)&gt;0,4,IF(VALUE(E2225)&gt;0,3,IF(VALUE(D2225)&gt;0,2,1)))))))</f>
        <v>7</v>
      </c>
      <c r="O2225" s="26" t="s">
        <v>51</v>
      </c>
      <c r="P2225" s="1" t="s">
        <v>285</v>
      </c>
      <c r="Q2225" s="1"/>
      <c r="R2225" s="21"/>
      <c r="S2225" s="7" t="str">
        <f>Tabela813[[#This Row],[NR]]&amp;" - "&amp;Tabela813[[#This Row],[Especificação]]</f>
        <v>7.6.1.1.03.0.1.00 - Serviços de Registro, Certificação e Fiscalização - Principal - Intra OFSS</v>
      </c>
      <c r="T2225" s="7" t="str">
        <f>Tabela813[[#This Row],[NR]]&amp;" - "&amp;Tabela813[[#This Row],[Especificação]]</f>
        <v>7.6.1.1.03.0.1.00 - Serviços de Registro, Certificação e Fiscalização - Principal - Intra OFSS</v>
      </c>
      <c r="U2225" s="7" t="str">
        <f>Tabela813[[#This Row],[NR]]&amp; " - "&amp;Tabela813[[#This Row],[Especificação]]</f>
        <v>7.6.1.1.03.0.1.00 - Serviços de Registro, Certificação e Fiscalização - Principal - Intra OFSS</v>
      </c>
    </row>
    <row r="2226" spans="1:21" ht="30" x14ac:dyDescent="0.25">
      <c r="A2226" s="84"/>
      <c r="B2226" s="73"/>
      <c r="C2226" s="26" t="s">
        <v>1565</v>
      </c>
      <c r="D2226" s="26" t="s">
        <v>1563</v>
      </c>
      <c r="E2226" s="26" t="s">
        <v>1558</v>
      </c>
      <c r="F2226" s="26" t="s">
        <v>1558</v>
      </c>
      <c r="G2226" s="26" t="s">
        <v>1571</v>
      </c>
      <c r="H2226" s="26" t="s">
        <v>1561</v>
      </c>
      <c r="I2226" s="26" t="s">
        <v>1567</v>
      </c>
      <c r="J2226" s="26" t="s">
        <v>1564</v>
      </c>
      <c r="K2226" s="21" t="str">
        <f>IF(Tabela813[[#This Row],[C]]&lt;&gt;"",IF(Tabela813[[#This Row],[RED]]&lt;&gt;"",(Tabela813[[#This Row],[RED]] &amp; "."),"") &amp; CONCATENATE(Tabela813[[#This Row],[C]],".",Tabela813[[#This Row],[O]],".",Tabela813[[#This Row],[E]],".",Tabela813[[#This Row],[D1]],".",Tabela813[[#This Row],[D2]],".",Tabela813[[#This Row],[D3]],".",Tabela813[[#This Row],[T]],".",Tabela813[[#This Row],[D4]]),"")</f>
        <v>7.6.1.1.03.0.2.00</v>
      </c>
      <c r="L2226" s="27" t="s">
        <v>2671</v>
      </c>
      <c r="M2226" s="21" t="str">
        <f t="shared" si="34"/>
        <v>A</v>
      </c>
      <c r="N2226" s="21">
        <f>IF(VALUE(Tabela813[[#This Row],[RED]]) &gt; 0,1,0) + IF(VALUE(J2226)&gt;0,8,IF(VALUE(I2226)&gt;0,7,IF(VALUE(H2226)&gt;0,6,IF(VALUE(G2226)&gt;0,5,IF(VALUE(F2226)&gt;0,4,IF(VALUE(E2226)&gt;0,3,IF(VALUE(D2226)&gt;0,2,1)))))))</f>
        <v>7</v>
      </c>
      <c r="O2226" s="26" t="s">
        <v>51</v>
      </c>
      <c r="P2226" s="1" t="s">
        <v>285</v>
      </c>
      <c r="Q2226" s="1"/>
      <c r="R2226" s="21"/>
      <c r="S2226" s="7" t="str">
        <f>Tabela813[[#This Row],[NR]]&amp;" - "&amp;Tabela813[[#This Row],[Especificação]]</f>
        <v>7.6.1.1.03.0.2.00 - Serviços de Registro, Certificação e Fiscalização - Multas e Juros de Mora - Intra OFSS</v>
      </c>
      <c r="T2226" s="7" t="str">
        <f>Tabela813[[#This Row],[NR]]&amp;" - "&amp;Tabela813[[#This Row],[Especificação]]</f>
        <v>7.6.1.1.03.0.2.00 - Serviços de Registro, Certificação e Fiscalização - Multas e Juros de Mora - Intra OFSS</v>
      </c>
      <c r="U2226" s="7" t="str">
        <f>Tabela813[[#This Row],[NR]]&amp; " - "&amp;Tabela813[[#This Row],[Especificação]]</f>
        <v>7.6.1.1.03.0.2.00 - Serviços de Registro, Certificação e Fiscalização - Multas e Juros de Mora - Intra OFSS</v>
      </c>
    </row>
    <row r="2227" spans="1:21" x14ac:dyDescent="0.25">
      <c r="A2227" s="84"/>
      <c r="B2227" s="73"/>
      <c r="C2227" s="26" t="s">
        <v>1565</v>
      </c>
      <c r="D2227" s="26" t="s">
        <v>1563</v>
      </c>
      <c r="E2227" s="26" t="s">
        <v>1558</v>
      </c>
      <c r="F2227" s="26" t="s">
        <v>1558</v>
      </c>
      <c r="G2227" s="26" t="s">
        <v>1571</v>
      </c>
      <c r="H2227" s="26" t="s">
        <v>1561</v>
      </c>
      <c r="I2227" s="26" t="s">
        <v>1559</v>
      </c>
      <c r="J2227" s="26" t="s">
        <v>1564</v>
      </c>
      <c r="K2227" s="21" t="str">
        <f>IF(Tabela813[[#This Row],[C]]&lt;&gt;"",IF(Tabela813[[#This Row],[RED]]&lt;&gt;"",(Tabela813[[#This Row],[RED]] &amp; "."),"") &amp; CONCATENATE(Tabela813[[#This Row],[C]],".",Tabela813[[#This Row],[O]],".",Tabela813[[#This Row],[E]],".",Tabela813[[#This Row],[D1]],".",Tabela813[[#This Row],[D2]],".",Tabela813[[#This Row],[D3]],".",Tabela813[[#This Row],[T]],".",Tabela813[[#This Row],[D4]]),"")</f>
        <v>7.6.1.1.03.0.3.00</v>
      </c>
      <c r="L2227" s="27" t="s">
        <v>2672</v>
      </c>
      <c r="M2227" s="21" t="str">
        <f t="shared" si="34"/>
        <v>A</v>
      </c>
      <c r="N2227" s="21">
        <f>IF(VALUE(Tabela813[[#This Row],[RED]]) &gt; 0,1,0) + IF(VALUE(J2227)&gt;0,8,IF(VALUE(I2227)&gt;0,7,IF(VALUE(H2227)&gt;0,6,IF(VALUE(G2227)&gt;0,5,IF(VALUE(F2227)&gt;0,4,IF(VALUE(E2227)&gt;0,3,IF(VALUE(D2227)&gt;0,2,1)))))))</f>
        <v>7</v>
      </c>
      <c r="O2227" s="26" t="s">
        <v>51</v>
      </c>
      <c r="P2227" s="1" t="s">
        <v>285</v>
      </c>
      <c r="Q2227" s="1"/>
      <c r="R2227" s="21"/>
      <c r="S2227" s="7" t="str">
        <f>Tabela813[[#This Row],[NR]]&amp;" - "&amp;Tabela813[[#This Row],[Especificação]]</f>
        <v>7.6.1.1.03.0.3.00 - Serviços de Registro, Certificação e Fiscalização - Dívida Ativa - Intra OFSS</v>
      </c>
      <c r="T2227" s="7" t="str">
        <f>Tabela813[[#This Row],[NR]]&amp;" - "&amp;Tabela813[[#This Row],[Especificação]]</f>
        <v>7.6.1.1.03.0.3.00 - Serviços de Registro, Certificação e Fiscalização - Dívida Ativa - Intra OFSS</v>
      </c>
      <c r="U2227" s="7" t="str">
        <f>Tabela813[[#This Row],[NR]]&amp; " - "&amp;Tabela813[[#This Row],[Especificação]]</f>
        <v>7.6.1.1.03.0.3.00 - Serviços de Registro, Certificação e Fiscalização - Dívida Ativa - Intra OFSS</v>
      </c>
    </row>
    <row r="2228" spans="1:21" ht="30" x14ac:dyDescent="0.25">
      <c r="A2228" s="84"/>
      <c r="B2228" s="73"/>
      <c r="C2228" s="26" t="s">
        <v>1565</v>
      </c>
      <c r="D2228" s="26" t="s">
        <v>1563</v>
      </c>
      <c r="E2228" s="26" t="s">
        <v>1558</v>
      </c>
      <c r="F2228" s="26" t="s">
        <v>1558</v>
      </c>
      <c r="G2228" s="26" t="s">
        <v>1571</v>
      </c>
      <c r="H2228" s="26" t="s">
        <v>1561</v>
      </c>
      <c r="I2228" s="26" t="s">
        <v>1568</v>
      </c>
      <c r="J2228" s="26" t="s">
        <v>1564</v>
      </c>
      <c r="K2228" s="21" t="str">
        <f>IF(Tabela813[[#This Row],[C]]&lt;&gt;"",IF(Tabela813[[#This Row],[RED]]&lt;&gt;"",(Tabela813[[#This Row],[RED]] &amp; "."),"") &amp; CONCATENATE(Tabela813[[#This Row],[C]],".",Tabela813[[#This Row],[O]],".",Tabela813[[#This Row],[E]],".",Tabela813[[#This Row],[D1]],".",Tabela813[[#This Row],[D2]],".",Tabela813[[#This Row],[D3]],".",Tabela813[[#This Row],[T]],".",Tabela813[[#This Row],[D4]]),"")</f>
        <v>7.6.1.1.03.0.4.00</v>
      </c>
      <c r="L2228" s="27" t="s">
        <v>2673</v>
      </c>
      <c r="M2228" s="21" t="str">
        <f t="shared" si="34"/>
        <v>A</v>
      </c>
      <c r="N2228" s="21">
        <f>IF(VALUE(Tabela813[[#This Row],[RED]]) &gt; 0,1,0) + IF(VALUE(J2228)&gt;0,8,IF(VALUE(I2228)&gt;0,7,IF(VALUE(H2228)&gt;0,6,IF(VALUE(G2228)&gt;0,5,IF(VALUE(F2228)&gt;0,4,IF(VALUE(E2228)&gt;0,3,IF(VALUE(D2228)&gt;0,2,1)))))))</f>
        <v>7</v>
      </c>
      <c r="O2228" s="26" t="s">
        <v>51</v>
      </c>
      <c r="P2228" s="1" t="s">
        <v>285</v>
      </c>
      <c r="Q2228" s="1"/>
      <c r="R2228" s="21"/>
      <c r="S2228" s="7" t="str">
        <f>Tabela813[[#This Row],[NR]]&amp;" - "&amp;Tabela813[[#This Row],[Especificação]]</f>
        <v>7.6.1.1.03.0.4.00 - Serviços de Registro, Certificação e Fiscalização - Dívida Ativa - Multas e Juros de Mora da Dívida Ativa - Intra OFSS</v>
      </c>
      <c r="T2228" s="7" t="str">
        <f>Tabela813[[#This Row],[NR]]&amp;" - "&amp;Tabela813[[#This Row],[Especificação]]</f>
        <v>7.6.1.1.03.0.4.00 - Serviços de Registro, Certificação e Fiscalização - Dívida Ativa - Multas e Juros de Mora da Dívida Ativa - Intra OFSS</v>
      </c>
      <c r="U2228" s="7" t="str">
        <f>Tabela813[[#This Row],[NR]]&amp; " - "&amp;Tabela813[[#This Row],[Especificação]]</f>
        <v>7.6.1.1.03.0.4.00 - Serviços de Registro, Certificação e Fiscalização - Dívida Ativa - Multas e Juros de Mora da Dívida Ativa - Intra OFSS</v>
      </c>
    </row>
    <row r="2229" spans="1:21" x14ac:dyDescent="0.25">
      <c r="A2229" s="84"/>
      <c r="B2229" s="73"/>
      <c r="C2229" s="26" t="s">
        <v>1565</v>
      </c>
      <c r="D2229" s="26" t="s">
        <v>1563</v>
      </c>
      <c r="E2229" s="26" t="s">
        <v>1558</v>
      </c>
      <c r="F2229" s="26" t="s">
        <v>1558</v>
      </c>
      <c r="G2229" s="26" t="s">
        <v>1571</v>
      </c>
      <c r="H2229" s="26" t="s">
        <v>1561</v>
      </c>
      <c r="I2229" s="26" t="s">
        <v>1569</v>
      </c>
      <c r="J2229" s="26" t="s">
        <v>1564</v>
      </c>
      <c r="K2229" s="21" t="str">
        <f>IF(Tabela813[[#This Row],[C]]&lt;&gt;"",IF(Tabela813[[#This Row],[RED]]&lt;&gt;"",(Tabela813[[#This Row],[RED]] &amp; "."),"") &amp; CONCATENATE(Tabela813[[#This Row],[C]],".",Tabela813[[#This Row],[O]],".",Tabela813[[#This Row],[E]],".",Tabela813[[#This Row],[D1]],".",Tabela813[[#This Row],[D2]],".",Tabela813[[#This Row],[D3]],".",Tabela813[[#This Row],[T]],".",Tabela813[[#This Row],[D4]]),"")</f>
        <v>7.6.1.1.03.0.5.00</v>
      </c>
      <c r="L2229" s="27" t="s">
        <v>2674</v>
      </c>
      <c r="M2229" s="21" t="str">
        <f t="shared" si="34"/>
        <v>A</v>
      </c>
      <c r="N2229" s="21">
        <f>IF(VALUE(Tabela813[[#This Row],[RED]]) &gt; 0,1,0) + IF(VALUE(J2229)&gt;0,8,IF(VALUE(I2229)&gt;0,7,IF(VALUE(H2229)&gt;0,6,IF(VALUE(G2229)&gt;0,5,IF(VALUE(F2229)&gt;0,4,IF(VALUE(E2229)&gt;0,3,IF(VALUE(D2229)&gt;0,2,1)))))))</f>
        <v>7</v>
      </c>
      <c r="O2229" s="26" t="s">
        <v>51</v>
      </c>
      <c r="P2229" s="1" t="s">
        <v>285</v>
      </c>
      <c r="Q2229" s="1"/>
      <c r="R2229" s="21"/>
      <c r="S2229" s="7" t="str">
        <f>Tabela813[[#This Row],[NR]]&amp;" - "&amp;Tabela813[[#This Row],[Especificação]]</f>
        <v>7.6.1.1.03.0.5.00 - Serviços de Registro, Certificação e Fiscalização - Multas - Intra OFSS</v>
      </c>
      <c r="T2229" s="7" t="str">
        <f>Tabela813[[#This Row],[NR]]&amp;" - "&amp;Tabela813[[#This Row],[Especificação]]</f>
        <v>7.6.1.1.03.0.5.00 - Serviços de Registro, Certificação e Fiscalização - Multas - Intra OFSS</v>
      </c>
      <c r="U2229" s="7" t="str">
        <f>Tabela813[[#This Row],[NR]]&amp; " - "&amp;Tabela813[[#This Row],[Especificação]]</f>
        <v>7.6.1.1.03.0.5.00 - Serviços de Registro, Certificação e Fiscalização - Multas - Intra OFSS</v>
      </c>
    </row>
    <row r="2230" spans="1:21" x14ac:dyDescent="0.25">
      <c r="A2230" s="84"/>
      <c r="B2230" s="73"/>
      <c r="C2230" s="26" t="s">
        <v>1565</v>
      </c>
      <c r="D2230" s="26" t="s">
        <v>1563</v>
      </c>
      <c r="E2230" s="26" t="s">
        <v>1558</v>
      </c>
      <c r="F2230" s="26" t="s">
        <v>1558</v>
      </c>
      <c r="G2230" s="26" t="s">
        <v>1571</v>
      </c>
      <c r="H2230" s="26" t="s">
        <v>1561</v>
      </c>
      <c r="I2230" s="26" t="s">
        <v>1563</v>
      </c>
      <c r="J2230" s="26" t="s">
        <v>1564</v>
      </c>
      <c r="K2230" s="21" t="str">
        <f>IF(Tabela813[[#This Row],[C]]&lt;&gt;"",IF(Tabela813[[#This Row],[RED]]&lt;&gt;"",(Tabela813[[#This Row],[RED]] &amp; "."),"") &amp; CONCATENATE(Tabela813[[#This Row],[C]],".",Tabela813[[#This Row],[O]],".",Tabela813[[#This Row],[E]],".",Tabela813[[#This Row],[D1]],".",Tabela813[[#This Row],[D2]],".",Tabela813[[#This Row],[D3]],".",Tabela813[[#This Row],[T]],".",Tabela813[[#This Row],[D4]]),"")</f>
        <v>7.6.1.1.03.0.6.00</v>
      </c>
      <c r="L2230" s="27" t="s">
        <v>2675</v>
      </c>
      <c r="M2230" s="21" t="str">
        <f t="shared" si="34"/>
        <v>A</v>
      </c>
      <c r="N2230" s="21">
        <f>IF(VALUE(Tabela813[[#This Row],[RED]]) &gt; 0,1,0) + IF(VALUE(J2230)&gt;0,8,IF(VALUE(I2230)&gt;0,7,IF(VALUE(H2230)&gt;0,6,IF(VALUE(G2230)&gt;0,5,IF(VALUE(F2230)&gt;0,4,IF(VALUE(E2230)&gt;0,3,IF(VALUE(D2230)&gt;0,2,1)))))))</f>
        <v>7</v>
      </c>
      <c r="O2230" s="26" t="s">
        <v>51</v>
      </c>
      <c r="P2230" s="1" t="s">
        <v>285</v>
      </c>
      <c r="Q2230" s="1"/>
      <c r="R2230" s="21"/>
      <c r="S2230" s="7" t="str">
        <f>Tabela813[[#This Row],[NR]]&amp;" - "&amp;Tabela813[[#This Row],[Especificação]]</f>
        <v>7.6.1.1.03.0.6.00 - Serviços de Registro, Certificação e Fiscalização - Juros de Mora - Intra OFSS</v>
      </c>
      <c r="T2230" s="7" t="str">
        <f>Tabela813[[#This Row],[NR]]&amp;" - "&amp;Tabela813[[#This Row],[Especificação]]</f>
        <v>7.6.1.1.03.0.6.00 - Serviços de Registro, Certificação e Fiscalização - Juros de Mora - Intra OFSS</v>
      </c>
      <c r="U2230" s="7" t="str">
        <f>Tabela813[[#This Row],[NR]]&amp; " - "&amp;Tabela813[[#This Row],[Especificação]]</f>
        <v>7.6.1.1.03.0.6.00 - Serviços de Registro, Certificação e Fiscalização - Juros de Mora - Intra OFSS</v>
      </c>
    </row>
    <row r="2231" spans="1:21" ht="30" x14ac:dyDescent="0.25">
      <c r="A2231" s="84"/>
      <c r="B2231" s="73"/>
      <c r="C2231" s="26" t="s">
        <v>1565</v>
      </c>
      <c r="D2231" s="26" t="s">
        <v>1563</v>
      </c>
      <c r="E2231" s="26" t="s">
        <v>1558</v>
      </c>
      <c r="F2231" s="26" t="s">
        <v>1558</v>
      </c>
      <c r="G2231" s="26" t="s">
        <v>1571</v>
      </c>
      <c r="H2231" s="26" t="s">
        <v>1561</v>
      </c>
      <c r="I2231" s="26" t="s">
        <v>1565</v>
      </c>
      <c r="J2231" s="26" t="s">
        <v>1564</v>
      </c>
      <c r="K2231" s="21" t="str">
        <f>IF(Tabela813[[#This Row],[C]]&lt;&gt;"",IF(Tabela813[[#This Row],[RED]]&lt;&gt;"",(Tabela813[[#This Row],[RED]] &amp; "."),"") &amp; CONCATENATE(Tabela813[[#This Row],[C]],".",Tabela813[[#This Row],[O]],".",Tabela813[[#This Row],[E]],".",Tabela813[[#This Row],[D1]],".",Tabela813[[#This Row],[D2]],".",Tabela813[[#This Row],[D3]],".",Tabela813[[#This Row],[T]],".",Tabela813[[#This Row],[D4]]),"")</f>
        <v>7.6.1.1.03.0.7.00</v>
      </c>
      <c r="L2231" s="27" t="s">
        <v>2676</v>
      </c>
      <c r="M2231" s="21" t="str">
        <f t="shared" si="34"/>
        <v>A</v>
      </c>
      <c r="N2231" s="21">
        <f>IF(VALUE(Tabela813[[#This Row],[RED]]) &gt; 0,1,0) + IF(VALUE(J2231)&gt;0,8,IF(VALUE(I2231)&gt;0,7,IF(VALUE(H2231)&gt;0,6,IF(VALUE(G2231)&gt;0,5,IF(VALUE(F2231)&gt;0,4,IF(VALUE(E2231)&gt;0,3,IF(VALUE(D2231)&gt;0,2,1)))))))</f>
        <v>7</v>
      </c>
      <c r="O2231" s="26" t="s">
        <v>51</v>
      </c>
      <c r="P2231" s="1" t="s">
        <v>285</v>
      </c>
      <c r="Q2231" s="1"/>
      <c r="R2231" s="21"/>
      <c r="S2231" s="7" t="str">
        <f>Tabela813[[#This Row],[NR]]&amp;" - "&amp;Tabela813[[#This Row],[Especificação]]</f>
        <v>7.6.1.1.03.0.7.00 - Serviços de Registro, Certificação e Fiscalização - Dívida Ativa - Multas da Dívida Ativa - Intra OFSS</v>
      </c>
      <c r="T2231" s="7" t="str">
        <f>Tabela813[[#This Row],[NR]]&amp;" - "&amp;Tabela813[[#This Row],[Especificação]]</f>
        <v>7.6.1.1.03.0.7.00 - Serviços de Registro, Certificação e Fiscalização - Dívida Ativa - Multas da Dívida Ativa - Intra OFSS</v>
      </c>
      <c r="U2231" s="7" t="str">
        <f>Tabela813[[#This Row],[NR]]&amp; " - "&amp;Tabela813[[#This Row],[Especificação]]</f>
        <v>7.6.1.1.03.0.7.00 - Serviços de Registro, Certificação e Fiscalização - Dívida Ativa - Multas da Dívida Ativa - Intra OFSS</v>
      </c>
    </row>
    <row r="2232" spans="1:21" ht="30" x14ac:dyDescent="0.25">
      <c r="A2232" s="84"/>
      <c r="B2232" s="73"/>
      <c r="C2232" s="26" t="s">
        <v>1565</v>
      </c>
      <c r="D2232" s="26" t="s">
        <v>1563</v>
      </c>
      <c r="E2232" s="26" t="s">
        <v>1558</v>
      </c>
      <c r="F2232" s="26" t="s">
        <v>1558</v>
      </c>
      <c r="G2232" s="26" t="s">
        <v>1571</v>
      </c>
      <c r="H2232" s="26" t="s">
        <v>1561</v>
      </c>
      <c r="I2232" s="26" t="s">
        <v>1566</v>
      </c>
      <c r="J2232" s="26" t="s">
        <v>1564</v>
      </c>
      <c r="K2232" s="21" t="str">
        <f>IF(Tabela813[[#This Row],[C]]&lt;&gt;"",IF(Tabela813[[#This Row],[RED]]&lt;&gt;"",(Tabela813[[#This Row],[RED]] &amp; "."),"") &amp; CONCATENATE(Tabela813[[#This Row],[C]],".",Tabela813[[#This Row],[O]],".",Tabela813[[#This Row],[E]],".",Tabela813[[#This Row],[D1]],".",Tabela813[[#This Row],[D2]],".",Tabela813[[#This Row],[D3]],".",Tabela813[[#This Row],[T]],".",Tabela813[[#This Row],[D4]]),"")</f>
        <v>7.6.1.1.03.0.8.00</v>
      </c>
      <c r="L2232" s="27" t="s">
        <v>2677</v>
      </c>
      <c r="M2232" s="21" t="str">
        <f t="shared" si="34"/>
        <v>A</v>
      </c>
      <c r="N2232" s="21">
        <f>IF(VALUE(Tabela813[[#This Row],[RED]]) &gt; 0,1,0) + IF(VALUE(J2232)&gt;0,8,IF(VALUE(I2232)&gt;0,7,IF(VALUE(H2232)&gt;0,6,IF(VALUE(G2232)&gt;0,5,IF(VALUE(F2232)&gt;0,4,IF(VALUE(E2232)&gt;0,3,IF(VALUE(D2232)&gt;0,2,1)))))))</f>
        <v>7</v>
      </c>
      <c r="O2232" s="26" t="s">
        <v>51</v>
      </c>
      <c r="P2232" s="1" t="s">
        <v>285</v>
      </c>
      <c r="Q2232" s="1"/>
      <c r="R2232" s="21"/>
      <c r="S2232" s="7" t="str">
        <f>Tabela813[[#This Row],[NR]]&amp;" - "&amp;Tabela813[[#This Row],[Especificação]]</f>
        <v>7.6.1.1.03.0.8.00 - Serviços de Registro, Certificação e Fiscalização - Juros de Mora da Dívida Ativa - Intra OFSS</v>
      </c>
      <c r="T2232" s="7" t="str">
        <f>Tabela813[[#This Row],[NR]]&amp;" - "&amp;Tabela813[[#This Row],[Especificação]]</f>
        <v>7.6.1.1.03.0.8.00 - Serviços de Registro, Certificação e Fiscalização - Juros de Mora da Dívida Ativa - Intra OFSS</v>
      </c>
      <c r="U2232" s="7" t="str">
        <f>Tabela813[[#This Row],[NR]]&amp; " - "&amp;Tabela813[[#This Row],[Especificação]]</f>
        <v>7.6.1.1.03.0.8.00 - Serviços de Registro, Certificação e Fiscalização - Juros de Mora da Dívida Ativa - Intra OFSS</v>
      </c>
    </row>
    <row r="2233" spans="1:21" ht="30" x14ac:dyDescent="0.25">
      <c r="A2233" s="84"/>
      <c r="B2233" s="73"/>
      <c r="C2233" s="26" t="s">
        <v>1565</v>
      </c>
      <c r="D2233" s="26" t="s">
        <v>1563</v>
      </c>
      <c r="E2233" s="26" t="s">
        <v>1558</v>
      </c>
      <c r="F2233" s="26" t="s">
        <v>1558</v>
      </c>
      <c r="G2233" s="26" t="s">
        <v>1572</v>
      </c>
      <c r="H2233" s="26" t="s">
        <v>1561</v>
      </c>
      <c r="I2233" s="26" t="s">
        <v>1561</v>
      </c>
      <c r="J2233" s="26" t="s">
        <v>1564</v>
      </c>
      <c r="K2233" s="21" t="str">
        <f>IF(Tabela813[[#This Row],[C]]&lt;&gt;"",IF(Tabela813[[#This Row],[RED]]&lt;&gt;"",(Tabela813[[#This Row],[RED]] &amp; "."),"") &amp; CONCATENATE(Tabela813[[#This Row],[C]],".",Tabela813[[#This Row],[O]],".",Tabela813[[#This Row],[E]],".",Tabela813[[#This Row],[D1]],".",Tabela813[[#This Row],[D2]],".",Tabela813[[#This Row],[D3]],".",Tabela813[[#This Row],[T]],".",Tabela813[[#This Row],[D4]]),"")</f>
        <v>7.6.1.1.04.0.0.00</v>
      </c>
      <c r="L2233" s="27" t="s">
        <v>2678</v>
      </c>
      <c r="M2233" s="21" t="str">
        <f t="shared" si="34"/>
        <v>S</v>
      </c>
      <c r="N2233" s="21">
        <f>IF(VALUE(Tabela813[[#This Row],[RED]]) &gt; 0,1,0) + IF(VALUE(J2233)&gt;0,8,IF(VALUE(I2233)&gt;0,7,IF(VALUE(H2233)&gt;0,6,IF(VALUE(G2233)&gt;0,5,IF(VALUE(F2233)&gt;0,4,IF(VALUE(E2233)&gt;0,3,IF(VALUE(D2233)&gt;0,2,1)))))))</f>
        <v>5</v>
      </c>
      <c r="O2233" s="26" t="s">
        <v>51</v>
      </c>
      <c r="P2233" s="1" t="s">
        <v>287</v>
      </c>
      <c r="Q2233" s="1"/>
      <c r="R2233" s="21"/>
      <c r="S2233" s="7" t="str">
        <f>Tabela813[[#This Row],[NR]]&amp;" - "&amp;Tabela813[[#This Row],[Especificação]]</f>
        <v>7.6.1.1.04.0.0.00 - Serviços de Informação e Tecnologia - Intra OFSS</v>
      </c>
      <c r="T2233" s="7" t="str">
        <f>Tabela813[[#This Row],[NR]]&amp;" - "&amp;Tabela813[[#This Row],[Especificação]]</f>
        <v>7.6.1.1.04.0.0.00 - Serviços de Informação e Tecnologia - Intra OFSS</v>
      </c>
      <c r="U2233" s="7" t="str">
        <f>Tabela813[[#This Row],[NR]]&amp; " - "&amp;Tabela813[[#This Row],[Especificação]]</f>
        <v>7.6.1.1.04.0.0.00 - Serviços de Informação e Tecnologia - Intra OFSS</v>
      </c>
    </row>
    <row r="2234" spans="1:21" ht="30" x14ac:dyDescent="0.25">
      <c r="A2234" s="86"/>
      <c r="B2234" s="73"/>
      <c r="C2234" s="26" t="s">
        <v>1565</v>
      </c>
      <c r="D2234" s="26" t="s">
        <v>1563</v>
      </c>
      <c r="E2234" s="26" t="s">
        <v>1558</v>
      </c>
      <c r="F2234" s="26" t="s">
        <v>1558</v>
      </c>
      <c r="G2234" s="26" t="s">
        <v>1572</v>
      </c>
      <c r="H2234" s="26" t="s">
        <v>1561</v>
      </c>
      <c r="I2234" s="26" t="s">
        <v>1558</v>
      </c>
      <c r="J2234" s="26" t="s">
        <v>1564</v>
      </c>
      <c r="K2234" s="21" t="str">
        <f>IF(Tabela813[[#This Row],[C]]&lt;&gt;"",IF(Tabela813[[#This Row],[RED]]&lt;&gt;"",(Tabela813[[#This Row],[RED]] &amp; "."),"") &amp; CONCATENATE(Tabela813[[#This Row],[C]],".",Tabela813[[#This Row],[O]],".",Tabela813[[#This Row],[E]],".",Tabela813[[#This Row],[D1]],".",Tabela813[[#This Row],[D2]],".",Tabela813[[#This Row],[D3]],".",Tabela813[[#This Row],[T]],".",Tabela813[[#This Row],[D4]]),"")</f>
        <v>7.6.1.1.04.0.1.00</v>
      </c>
      <c r="L2234" s="27" t="s">
        <v>2679</v>
      </c>
      <c r="M2234" s="21" t="str">
        <f t="shared" si="34"/>
        <v>A</v>
      </c>
      <c r="N2234" s="21">
        <f>IF(VALUE(Tabela813[[#This Row],[RED]]) &gt; 0,1,0) + IF(VALUE(J2234)&gt;0,8,IF(VALUE(I2234)&gt;0,7,IF(VALUE(H2234)&gt;0,6,IF(VALUE(G2234)&gt;0,5,IF(VALUE(F2234)&gt;0,4,IF(VALUE(E2234)&gt;0,3,IF(VALUE(D2234)&gt;0,2,1)))))))</f>
        <v>7</v>
      </c>
      <c r="O2234" s="26" t="s">
        <v>51</v>
      </c>
      <c r="P2234" s="1" t="s">
        <v>287</v>
      </c>
      <c r="Q2234" s="1"/>
      <c r="R2234" s="21"/>
      <c r="S2234" s="7" t="str">
        <f>Tabela813[[#This Row],[NR]]&amp;" - "&amp;Tabela813[[#This Row],[Especificação]]</f>
        <v>7.6.1.1.04.0.1.00 - Serviços de Informação e Tecnologia - Principal - Intra OFSS</v>
      </c>
      <c r="T2234" s="7" t="str">
        <f>Tabela813[[#This Row],[NR]]&amp;" - "&amp;Tabela813[[#This Row],[Especificação]]</f>
        <v>7.6.1.1.04.0.1.00 - Serviços de Informação e Tecnologia - Principal - Intra OFSS</v>
      </c>
      <c r="U2234" s="7" t="str">
        <f>Tabela813[[#This Row],[NR]]&amp; " - "&amp;Tabela813[[#This Row],[Especificação]]</f>
        <v>7.6.1.1.04.0.1.00 - Serviços de Informação e Tecnologia - Principal - Intra OFSS</v>
      </c>
    </row>
    <row r="2235" spans="1:21" ht="30" x14ac:dyDescent="0.25">
      <c r="A2235" s="86"/>
      <c r="B2235" s="73"/>
      <c r="C2235" s="26" t="s">
        <v>1565</v>
      </c>
      <c r="D2235" s="26" t="s">
        <v>1563</v>
      </c>
      <c r="E2235" s="26" t="s">
        <v>1558</v>
      </c>
      <c r="F2235" s="26" t="s">
        <v>1558</v>
      </c>
      <c r="G2235" s="26" t="s">
        <v>1572</v>
      </c>
      <c r="H2235" s="26" t="s">
        <v>1561</v>
      </c>
      <c r="I2235" s="26" t="s">
        <v>1567</v>
      </c>
      <c r="J2235" s="26" t="s">
        <v>1564</v>
      </c>
      <c r="K2235" s="21" t="str">
        <f>IF(Tabela813[[#This Row],[C]]&lt;&gt;"",IF(Tabela813[[#This Row],[RED]]&lt;&gt;"",(Tabela813[[#This Row],[RED]] &amp; "."),"") &amp; CONCATENATE(Tabela813[[#This Row],[C]],".",Tabela813[[#This Row],[O]],".",Tabela813[[#This Row],[E]],".",Tabela813[[#This Row],[D1]],".",Tabela813[[#This Row],[D2]],".",Tabela813[[#This Row],[D3]],".",Tabela813[[#This Row],[T]],".",Tabela813[[#This Row],[D4]]),"")</f>
        <v>7.6.1.1.04.0.2.00</v>
      </c>
      <c r="L2235" s="27" t="s">
        <v>2680</v>
      </c>
      <c r="M2235" s="21" t="str">
        <f t="shared" si="34"/>
        <v>A</v>
      </c>
      <c r="N2235" s="21">
        <f>IF(VALUE(Tabela813[[#This Row],[RED]]) &gt; 0,1,0) + IF(VALUE(J2235)&gt;0,8,IF(VALUE(I2235)&gt;0,7,IF(VALUE(H2235)&gt;0,6,IF(VALUE(G2235)&gt;0,5,IF(VALUE(F2235)&gt;0,4,IF(VALUE(E2235)&gt;0,3,IF(VALUE(D2235)&gt;0,2,1)))))))</f>
        <v>7</v>
      </c>
      <c r="O2235" s="26" t="s">
        <v>51</v>
      </c>
      <c r="P2235" s="1" t="s">
        <v>287</v>
      </c>
      <c r="Q2235" s="1"/>
      <c r="R2235" s="21"/>
      <c r="S2235" s="7" t="str">
        <f>Tabela813[[#This Row],[NR]]&amp;" - "&amp;Tabela813[[#This Row],[Especificação]]</f>
        <v>7.6.1.1.04.0.2.00 - Serviços de Informação e Tecnologia - Multas e Juros de Mora - Intra OFSS</v>
      </c>
      <c r="T2235" s="7" t="str">
        <f>Tabela813[[#This Row],[NR]]&amp;" - "&amp;Tabela813[[#This Row],[Especificação]]</f>
        <v>7.6.1.1.04.0.2.00 - Serviços de Informação e Tecnologia - Multas e Juros de Mora - Intra OFSS</v>
      </c>
      <c r="U2235" s="7" t="str">
        <f>Tabela813[[#This Row],[NR]]&amp; " - "&amp;Tabela813[[#This Row],[Especificação]]</f>
        <v>7.6.1.1.04.0.2.00 - Serviços de Informação e Tecnologia - Multas e Juros de Mora - Intra OFSS</v>
      </c>
    </row>
    <row r="2236" spans="1:21" ht="30" x14ac:dyDescent="0.25">
      <c r="A2236" s="86"/>
      <c r="B2236" s="73"/>
      <c r="C2236" s="26" t="s">
        <v>1565</v>
      </c>
      <c r="D2236" s="26" t="s">
        <v>1563</v>
      </c>
      <c r="E2236" s="26" t="s">
        <v>1558</v>
      </c>
      <c r="F2236" s="26" t="s">
        <v>1558</v>
      </c>
      <c r="G2236" s="26" t="s">
        <v>1572</v>
      </c>
      <c r="H2236" s="26" t="s">
        <v>1561</v>
      </c>
      <c r="I2236" s="26" t="s">
        <v>1559</v>
      </c>
      <c r="J2236" s="26" t="s">
        <v>1564</v>
      </c>
      <c r="K2236" s="21" t="str">
        <f>IF(Tabela813[[#This Row],[C]]&lt;&gt;"",IF(Tabela813[[#This Row],[RED]]&lt;&gt;"",(Tabela813[[#This Row],[RED]] &amp; "."),"") &amp; CONCATENATE(Tabela813[[#This Row],[C]],".",Tabela813[[#This Row],[O]],".",Tabela813[[#This Row],[E]],".",Tabela813[[#This Row],[D1]],".",Tabela813[[#This Row],[D2]],".",Tabela813[[#This Row],[D3]],".",Tabela813[[#This Row],[T]],".",Tabela813[[#This Row],[D4]]),"")</f>
        <v>7.6.1.1.04.0.3.00</v>
      </c>
      <c r="L2236" s="27" t="s">
        <v>2681</v>
      </c>
      <c r="M2236" s="21" t="str">
        <f t="shared" si="34"/>
        <v>A</v>
      </c>
      <c r="N2236" s="21">
        <f>IF(VALUE(Tabela813[[#This Row],[RED]]) &gt; 0,1,0) + IF(VALUE(J2236)&gt;0,8,IF(VALUE(I2236)&gt;0,7,IF(VALUE(H2236)&gt;0,6,IF(VALUE(G2236)&gt;0,5,IF(VALUE(F2236)&gt;0,4,IF(VALUE(E2236)&gt;0,3,IF(VALUE(D2236)&gt;0,2,1)))))))</f>
        <v>7</v>
      </c>
      <c r="O2236" s="26" t="s">
        <v>51</v>
      </c>
      <c r="P2236" s="1" t="s">
        <v>287</v>
      </c>
      <c r="Q2236" s="1"/>
      <c r="R2236" s="21"/>
      <c r="S2236" s="7" t="str">
        <f>Tabela813[[#This Row],[NR]]&amp;" - "&amp;Tabela813[[#This Row],[Especificação]]</f>
        <v>7.6.1.1.04.0.3.00 - Serviços de Informação e Tecnologia - Dívida Ativa - Intra OFSS</v>
      </c>
      <c r="T2236" s="7" t="str">
        <f>Tabela813[[#This Row],[NR]]&amp;" - "&amp;Tabela813[[#This Row],[Especificação]]</f>
        <v>7.6.1.1.04.0.3.00 - Serviços de Informação e Tecnologia - Dívida Ativa - Intra OFSS</v>
      </c>
      <c r="U2236" s="7" t="str">
        <f>Tabela813[[#This Row],[NR]]&amp; " - "&amp;Tabela813[[#This Row],[Especificação]]</f>
        <v>7.6.1.1.04.0.3.00 - Serviços de Informação e Tecnologia - Dívida Ativa - Intra OFSS</v>
      </c>
    </row>
    <row r="2237" spans="1:21" ht="30" x14ac:dyDescent="0.25">
      <c r="A2237" s="86"/>
      <c r="B2237" s="73"/>
      <c r="C2237" s="26" t="s">
        <v>1565</v>
      </c>
      <c r="D2237" s="26" t="s">
        <v>1563</v>
      </c>
      <c r="E2237" s="26" t="s">
        <v>1558</v>
      </c>
      <c r="F2237" s="26" t="s">
        <v>1558</v>
      </c>
      <c r="G2237" s="26" t="s">
        <v>1572</v>
      </c>
      <c r="H2237" s="26" t="s">
        <v>1561</v>
      </c>
      <c r="I2237" s="26" t="s">
        <v>1568</v>
      </c>
      <c r="J2237" s="26" t="s">
        <v>1564</v>
      </c>
      <c r="K2237" s="21" t="str">
        <f>IF(Tabela813[[#This Row],[C]]&lt;&gt;"",IF(Tabela813[[#This Row],[RED]]&lt;&gt;"",(Tabela813[[#This Row],[RED]] &amp; "."),"") &amp; CONCATENATE(Tabela813[[#This Row],[C]],".",Tabela813[[#This Row],[O]],".",Tabela813[[#This Row],[E]],".",Tabela813[[#This Row],[D1]],".",Tabela813[[#This Row],[D2]],".",Tabela813[[#This Row],[D3]],".",Tabela813[[#This Row],[T]],".",Tabela813[[#This Row],[D4]]),"")</f>
        <v>7.6.1.1.04.0.4.00</v>
      </c>
      <c r="L2237" s="27" t="s">
        <v>2682</v>
      </c>
      <c r="M2237" s="21" t="str">
        <f t="shared" si="34"/>
        <v>A</v>
      </c>
      <c r="N2237" s="21">
        <f>IF(VALUE(Tabela813[[#This Row],[RED]]) &gt; 0,1,0) + IF(VALUE(J2237)&gt;0,8,IF(VALUE(I2237)&gt;0,7,IF(VALUE(H2237)&gt;0,6,IF(VALUE(G2237)&gt;0,5,IF(VALUE(F2237)&gt;0,4,IF(VALUE(E2237)&gt;0,3,IF(VALUE(D2237)&gt;0,2,1)))))))</f>
        <v>7</v>
      </c>
      <c r="O2237" s="26" t="s">
        <v>51</v>
      </c>
      <c r="P2237" s="1" t="s">
        <v>287</v>
      </c>
      <c r="Q2237" s="1"/>
      <c r="R2237" s="21"/>
      <c r="S2237" s="7" t="str">
        <f>Tabela813[[#This Row],[NR]]&amp;" - "&amp;Tabela813[[#This Row],[Especificação]]</f>
        <v>7.6.1.1.04.0.4.00 - Serviços de Informação e Tecnologia - Dívida Ativa - Multas e Juros de Mora da Dívida Ativa - Intra OFSS</v>
      </c>
      <c r="T2237" s="7" t="str">
        <f>Tabela813[[#This Row],[NR]]&amp;" - "&amp;Tabela813[[#This Row],[Especificação]]</f>
        <v>7.6.1.1.04.0.4.00 - Serviços de Informação e Tecnologia - Dívida Ativa - Multas e Juros de Mora da Dívida Ativa - Intra OFSS</v>
      </c>
      <c r="U2237" s="7" t="str">
        <f>Tabela813[[#This Row],[NR]]&amp; " - "&amp;Tabela813[[#This Row],[Especificação]]</f>
        <v>7.6.1.1.04.0.4.00 - Serviços de Informação e Tecnologia - Dívida Ativa - Multas e Juros de Mora da Dívida Ativa - Intra OFSS</v>
      </c>
    </row>
    <row r="2238" spans="1:21" ht="30" x14ac:dyDescent="0.25">
      <c r="A2238" s="86"/>
      <c r="B2238" s="73"/>
      <c r="C2238" s="26" t="s">
        <v>1565</v>
      </c>
      <c r="D2238" s="26" t="s">
        <v>1563</v>
      </c>
      <c r="E2238" s="26" t="s">
        <v>1558</v>
      </c>
      <c r="F2238" s="26" t="s">
        <v>1558</v>
      </c>
      <c r="G2238" s="26" t="s">
        <v>1572</v>
      </c>
      <c r="H2238" s="26" t="s">
        <v>1561</v>
      </c>
      <c r="I2238" s="26" t="s">
        <v>1569</v>
      </c>
      <c r="J2238" s="26" t="s">
        <v>1564</v>
      </c>
      <c r="K2238" s="21" t="str">
        <f>IF(Tabela813[[#This Row],[C]]&lt;&gt;"",IF(Tabela813[[#This Row],[RED]]&lt;&gt;"",(Tabela813[[#This Row],[RED]] &amp; "."),"") &amp; CONCATENATE(Tabela813[[#This Row],[C]],".",Tabela813[[#This Row],[O]],".",Tabela813[[#This Row],[E]],".",Tabela813[[#This Row],[D1]],".",Tabela813[[#This Row],[D2]],".",Tabela813[[#This Row],[D3]],".",Tabela813[[#This Row],[T]],".",Tabela813[[#This Row],[D4]]),"")</f>
        <v>7.6.1.1.04.0.5.00</v>
      </c>
      <c r="L2238" s="27" t="s">
        <v>2683</v>
      </c>
      <c r="M2238" s="21" t="str">
        <f t="shared" si="34"/>
        <v>A</v>
      </c>
      <c r="N2238" s="21">
        <f>IF(VALUE(Tabela813[[#This Row],[RED]]) &gt; 0,1,0) + IF(VALUE(J2238)&gt;0,8,IF(VALUE(I2238)&gt;0,7,IF(VALUE(H2238)&gt;0,6,IF(VALUE(G2238)&gt;0,5,IF(VALUE(F2238)&gt;0,4,IF(VALUE(E2238)&gt;0,3,IF(VALUE(D2238)&gt;0,2,1)))))))</f>
        <v>7</v>
      </c>
      <c r="O2238" s="26" t="s">
        <v>51</v>
      </c>
      <c r="P2238" s="1" t="s">
        <v>287</v>
      </c>
      <c r="Q2238" s="1"/>
      <c r="R2238" s="21"/>
      <c r="S2238" s="7" t="str">
        <f>Tabela813[[#This Row],[NR]]&amp;" - "&amp;Tabela813[[#This Row],[Especificação]]</f>
        <v>7.6.1.1.04.0.5.00 - Serviços de Informação e Tecnologia - Multas - Intra OFSS</v>
      </c>
      <c r="T2238" s="7" t="str">
        <f>Tabela813[[#This Row],[NR]]&amp;" - "&amp;Tabela813[[#This Row],[Especificação]]</f>
        <v>7.6.1.1.04.0.5.00 - Serviços de Informação e Tecnologia - Multas - Intra OFSS</v>
      </c>
      <c r="U2238" s="7" t="str">
        <f>Tabela813[[#This Row],[NR]]&amp; " - "&amp;Tabela813[[#This Row],[Especificação]]</f>
        <v>7.6.1.1.04.0.5.00 - Serviços de Informação e Tecnologia - Multas - Intra OFSS</v>
      </c>
    </row>
    <row r="2239" spans="1:21" ht="30" x14ac:dyDescent="0.25">
      <c r="A2239" s="86"/>
      <c r="B2239" s="73"/>
      <c r="C2239" s="26" t="s">
        <v>1565</v>
      </c>
      <c r="D2239" s="26" t="s">
        <v>1563</v>
      </c>
      <c r="E2239" s="26" t="s">
        <v>1558</v>
      </c>
      <c r="F2239" s="26" t="s">
        <v>1558</v>
      </c>
      <c r="G2239" s="26" t="s">
        <v>1572</v>
      </c>
      <c r="H2239" s="26" t="s">
        <v>1561</v>
      </c>
      <c r="I2239" s="26" t="s">
        <v>1563</v>
      </c>
      <c r="J2239" s="26" t="s">
        <v>1564</v>
      </c>
      <c r="K2239" s="21" t="str">
        <f>IF(Tabela813[[#This Row],[C]]&lt;&gt;"",IF(Tabela813[[#This Row],[RED]]&lt;&gt;"",(Tabela813[[#This Row],[RED]] &amp; "."),"") &amp; CONCATENATE(Tabela813[[#This Row],[C]],".",Tabela813[[#This Row],[O]],".",Tabela813[[#This Row],[E]],".",Tabela813[[#This Row],[D1]],".",Tabela813[[#This Row],[D2]],".",Tabela813[[#This Row],[D3]],".",Tabela813[[#This Row],[T]],".",Tabela813[[#This Row],[D4]]),"")</f>
        <v>7.6.1.1.04.0.6.00</v>
      </c>
      <c r="L2239" s="27" t="s">
        <v>2684</v>
      </c>
      <c r="M2239" s="21" t="str">
        <f t="shared" si="34"/>
        <v>A</v>
      </c>
      <c r="N2239" s="21">
        <f>IF(VALUE(Tabela813[[#This Row],[RED]]) &gt; 0,1,0) + IF(VALUE(J2239)&gt;0,8,IF(VALUE(I2239)&gt;0,7,IF(VALUE(H2239)&gt;0,6,IF(VALUE(G2239)&gt;0,5,IF(VALUE(F2239)&gt;0,4,IF(VALUE(E2239)&gt;0,3,IF(VALUE(D2239)&gt;0,2,1)))))))</f>
        <v>7</v>
      </c>
      <c r="O2239" s="26" t="s">
        <v>51</v>
      </c>
      <c r="P2239" s="1" t="s">
        <v>287</v>
      </c>
      <c r="Q2239" s="1"/>
      <c r="R2239" s="21"/>
      <c r="S2239" s="7" t="str">
        <f>Tabela813[[#This Row],[NR]]&amp;" - "&amp;Tabela813[[#This Row],[Especificação]]</f>
        <v>7.6.1.1.04.0.6.00 - Serviços de Informação e Tecnologia - Juros de Mora - Intra OFSS</v>
      </c>
      <c r="T2239" s="7" t="str">
        <f>Tabela813[[#This Row],[NR]]&amp;" - "&amp;Tabela813[[#This Row],[Especificação]]</f>
        <v>7.6.1.1.04.0.6.00 - Serviços de Informação e Tecnologia - Juros de Mora - Intra OFSS</v>
      </c>
      <c r="U2239" s="7" t="str">
        <f>Tabela813[[#This Row],[NR]]&amp; " - "&amp;Tabela813[[#This Row],[Especificação]]</f>
        <v>7.6.1.1.04.0.6.00 - Serviços de Informação e Tecnologia - Juros de Mora - Intra OFSS</v>
      </c>
    </row>
    <row r="2240" spans="1:21" ht="30" x14ac:dyDescent="0.25">
      <c r="A2240" s="86"/>
      <c r="B2240" s="73"/>
      <c r="C2240" s="26" t="s">
        <v>1565</v>
      </c>
      <c r="D2240" s="26" t="s">
        <v>1563</v>
      </c>
      <c r="E2240" s="26" t="s">
        <v>1558</v>
      </c>
      <c r="F2240" s="26" t="s">
        <v>1558</v>
      </c>
      <c r="G2240" s="26" t="s">
        <v>1572</v>
      </c>
      <c r="H2240" s="26" t="s">
        <v>1561</v>
      </c>
      <c r="I2240" s="26" t="s">
        <v>1565</v>
      </c>
      <c r="J2240" s="26" t="s">
        <v>1564</v>
      </c>
      <c r="K2240" s="21" t="str">
        <f>IF(Tabela813[[#This Row],[C]]&lt;&gt;"",IF(Tabela813[[#This Row],[RED]]&lt;&gt;"",(Tabela813[[#This Row],[RED]] &amp; "."),"") &amp; CONCATENATE(Tabela813[[#This Row],[C]],".",Tabela813[[#This Row],[O]],".",Tabela813[[#This Row],[E]],".",Tabela813[[#This Row],[D1]],".",Tabela813[[#This Row],[D2]],".",Tabela813[[#This Row],[D3]],".",Tabela813[[#This Row],[T]],".",Tabela813[[#This Row],[D4]]),"")</f>
        <v>7.6.1.1.04.0.7.00</v>
      </c>
      <c r="L2240" s="27" t="s">
        <v>2685</v>
      </c>
      <c r="M2240" s="21" t="str">
        <f t="shared" si="34"/>
        <v>A</v>
      </c>
      <c r="N2240" s="21">
        <f>IF(VALUE(Tabela813[[#This Row],[RED]]) &gt; 0,1,0) + IF(VALUE(J2240)&gt;0,8,IF(VALUE(I2240)&gt;0,7,IF(VALUE(H2240)&gt;0,6,IF(VALUE(G2240)&gt;0,5,IF(VALUE(F2240)&gt;0,4,IF(VALUE(E2240)&gt;0,3,IF(VALUE(D2240)&gt;0,2,1)))))))</f>
        <v>7</v>
      </c>
      <c r="O2240" s="26" t="s">
        <v>51</v>
      </c>
      <c r="P2240" s="1" t="s">
        <v>287</v>
      </c>
      <c r="Q2240" s="1"/>
      <c r="R2240" s="21"/>
      <c r="S2240" s="7" t="str">
        <f>Tabela813[[#This Row],[NR]]&amp;" - "&amp;Tabela813[[#This Row],[Especificação]]</f>
        <v>7.6.1.1.04.0.7.00 - Serviços de Informação e Tecnologia - Dívida Ativa - Multas da Dívida Ativa - Intra OFSS</v>
      </c>
      <c r="T2240" s="7" t="str">
        <f>Tabela813[[#This Row],[NR]]&amp;" - "&amp;Tabela813[[#This Row],[Especificação]]</f>
        <v>7.6.1.1.04.0.7.00 - Serviços de Informação e Tecnologia - Dívida Ativa - Multas da Dívida Ativa - Intra OFSS</v>
      </c>
      <c r="U2240" s="7" t="str">
        <f>Tabela813[[#This Row],[NR]]&amp; " - "&amp;Tabela813[[#This Row],[Especificação]]</f>
        <v>7.6.1.1.04.0.7.00 - Serviços de Informação e Tecnologia - Dívida Ativa - Multas da Dívida Ativa - Intra OFSS</v>
      </c>
    </row>
    <row r="2241" spans="1:21" ht="30" x14ac:dyDescent="0.25">
      <c r="A2241" s="86"/>
      <c r="B2241" s="73"/>
      <c r="C2241" s="26" t="s">
        <v>1565</v>
      </c>
      <c r="D2241" s="26" t="s">
        <v>1563</v>
      </c>
      <c r="E2241" s="26" t="s">
        <v>1558</v>
      </c>
      <c r="F2241" s="26" t="s">
        <v>1558</v>
      </c>
      <c r="G2241" s="26" t="s">
        <v>1572</v>
      </c>
      <c r="H2241" s="26" t="s">
        <v>1561</v>
      </c>
      <c r="I2241" s="26" t="s">
        <v>1566</v>
      </c>
      <c r="J2241" s="26" t="s">
        <v>1564</v>
      </c>
      <c r="K2241" s="21" t="str">
        <f>IF(Tabela813[[#This Row],[C]]&lt;&gt;"",IF(Tabela813[[#This Row],[RED]]&lt;&gt;"",(Tabela813[[#This Row],[RED]] &amp; "."),"") &amp; CONCATENATE(Tabela813[[#This Row],[C]],".",Tabela813[[#This Row],[O]],".",Tabela813[[#This Row],[E]],".",Tabela813[[#This Row],[D1]],".",Tabela813[[#This Row],[D2]],".",Tabela813[[#This Row],[D3]],".",Tabela813[[#This Row],[T]],".",Tabela813[[#This Row],[D4]]),"")</f>
        <v>7.6.1.1.04.0.8.00</v>
      </c>
      <c r="L2241" s="27" t="s">
        <v>2686</v>
      </c>
      <c r="M2241" s="21" t="str">
        <f t="shared" si="34"/>
        <v>A</v>
      </c>
      <c r="N2241" s="21">
        <f>IF(VALUE(Tabela813[[#This Row],[RED]]) &gt; 0,1,0) + IF(VALUE(J2241)&gt;0,8,IF(VALUE(I2241)&gt;0,7,IF(VALUE(H2241)&gt;0,6,IF(VALUE(G2241)&gt;0,5,IF(VALUE(F2241)&gt;0,4,IF(VALUE(E2241)&gt;0,3,IF(VALUE(D2241)&gt;0,2,1)))))))</f>
        <v>7</v>
      </c>
      <c r="O2241" s="26" t="s">
        <v>51</v>
      </c>
      <c r="P2241" s="1" t="s">
        <v>287</v>
      </c>
      <c r="Q2241" s="1"/>
      <c r="R2241" s="21"/>
      <c r="S2241" s="7" t="str">
        <f>Tabela813[[#This Row],[NR]]&amp;" - "&amp;Tabela813[[#This Row],[Especificação]]</f>
        <v>7.6.1.1.04.0.8.00 - Serviços de Informação e Tecnologia - Juros de Mora da Dívida Ativa - Intra OFSS</v>
      </c>
      <c r="T2241" s="7" t="str">
        <f>Tabela813[[#This Row],[NR]]&amp;" - "&amp;Tabela813[[#This Row],[Especificação]]</f>
        <v>7.6.1.1.04.0.8.00 - Serviços de Informação e Tecnologia - Juros de Mora da Dívida Ativa - Intra OFSS</v>
      </c>
      <c r="U2241" s="7" t="str">
        <f>Tabela813[[#This Row],[NR]]&amp; " - "&amp;Tabela813[[#This Row],[Especificação]]</f>
        <v>7.6.1.1.04.0.8.00 - Serviços de Informação e Tecnologia - Juros de Mora da Dívida Ativa - Intra OFSS</v>
      </c>
    </row>
    <row r="2242" spans="1:21" ht="30" x14ac:dyDescent="0.25">
      <c r="A2242" s="86"/>
      <c r="B2242" s="73"/>
      <c r="C2242" s="26" t="s">
        <v>1565</v>
      </c>
      <c r="D2242" s="26" t="s">
        <v>1563</v>
      </c>
      <c r="E2242" s="26" t="s">
        <v>1558</v>
      </c>
      <c r="F2242" s="26" t="s">
        <v>1558</v>
      </c>
      <c r="G2242" s="26" t="s">
        <v>1591</v>
      </c>
      <c r="H2242" s="26" t="s">
        <v>1561</v>
      </c>
      <c r="I2242" s="26" t="s">
        <v>1561</v>
      </c>
      <c r="J2242" s="26" t="s">
        <v>1564</v>
      </c>
      <c r="K2242" s="21" t="str">
        <f>IF(Tabela813[[#This Row],[C]]&lt;&gt;"",IF(Tabela813[[#This Row],[RED]]&lt;&gt;"",(Tabela813[[#This Row],[RED]] &amp; "."),"") &amp; CONCATENATE(Tabela813[[#This Row],[C]],".",Tabela813[[#This Row],[O]],".",Tabela813[[#This Row],[E]],".",Tabela813[[#This Row],[D1]],".",Tabela813[[#This Row],[D2]],".",Tabela813[[#This Row],[D3]],".",Tabela813[[#This Row],[T]],".",Tabela813[[#This Row],[D4]]),"")</f>
        <v>7.6.1.1.50.0.0.00</v>
      </c>
      <c r="L2242" s="27" t="s">
        <v>6789</v>
      </c>
      <c r="M2242" s="21" t="e">
        <f>IF(N2242 &lt;#REF!,"S","A")</f>
        <v>#REF!</v>
      </c>
      <c r="N2242" s="21">
        <f>IF(VALUE(Tabela813[[#This Row],[RED]]) &gt; 0,1,0) + IF(VALUE(J2242)&gt;0,8,IF(VALUE(I2242)&gt;0,7,IF(VALUE(H2242)&gt;0,6,IF(VALUE(G2242)&gt;0,5,IF(VALUE(F2242)&gt;0,4,IF(VALUE(E2242)&gt;0,3,IF(VALUE(D2242)&gt;0,2,1)))))))</f>
        <v>5</v>
      </c>
      <c r="O2242" s="26" t="s">
        <v>55</v>
      </c>
      <c r="P2242" s="1" t="s">
        <v>4608</v>
      </c>
      <c r="Q2242" s="1"/>
      <c r="R2242" s="21" t="s">
        <v>14</v>
      </c>
      <c r="S2242" s="7" t="str">
        <f>Tabela813[[#This Row],[NR]]&amp;" - "&amp;Tabela813[[#This Row],[Especificação]]</f>
        <v>7.6.1.1.50.0.0.00 - Serviços de Administração Previdenciária - Intra OFSS</v>
      </c>
      <c r="T2242" s="7" t="str">
        <f>Tabela813[[#This Row],[NR]]&amp;" - "&amp;Tabela813[[#This Row],[Especificação]]</f>
        <v>7.6.1.1.50.0.0.00 - Serviços de Administração Previdenciária - Intra OFSS</v>
      </c>
      <c r="U2242" s="7" t="str">
        <f>Tabela813[[#This Row],[NR]]&amp; " - "&amp;Tabela813[[#This Row],[Especificação]]</f>
        <v>7.6.1.1.50.0.0.00 - Serviços de Administração Previdenciária - Intra OFSS</v>
      </c>
    </row>
    <row r="2243" spans="1:21" ht="30" x14ac:dyDescent="0.25">
      <c r="A2243" s="86"/>
      <c r="B2243" s="73"/>
      <c r="C2243" s="26" t="s">
        <v>1565</v>
      </c>
      <c r="D2243" s="26" t="s">
        <v>1563</v>
      </c>
      <c r="E2243" s="26" t="s">
        <v>1558</v>
      </c>
      <c r="F2243" s="26" t="s">
        <v>1558</v>
      </c>
      <c r="G2243" s="26" t="s">
        <v>1591</v>
      </c>
      <c r="H2243" s="26" t="s">
        <v>1570</v>
      </c>
      <c r="I2243" s="26" t="s">
        <v>1561</v>
      </c>
      <c r="J2243" s="26" t="s">
        <v>1564</v>
      </c>
      <c r="K2243" s="21" t="str">
        <f>IF(Tabela813[[#This Row],[C]]&lt;&gt;"",IF(Tabela813[[#This Row],[RED]]&lt;&gt;"",(Tabela813[[#This Row],[RED]] &amp; "."),"") &amp; CONCATENATE(Tabela813[[#This Row],[C]],".",Tabela813[[#This Row],[O]],".",Tabela813[[#This Row],[E]],".",Tabela813[[#This Row],[D1]],".",Tabela813[[#This Row],[D2]],".",Tabela813[[#This Row],[D3]],".",Tabela813[[#This Row],[T]],".",Tabela813[[#This Row],[D4]]),"")</f>
        <v>7.6.1.1.50.9.0.00</v>
      </c>
      <c r="L2243" s="27" t="s">
        <v>6799</v>
      </c>
      <c r="M2243" s="21" t="str">
        <f t="shared" ref="M2243:M2303" si="35">IF(N2243 &lt; N2244,"S","A")</f>
        <v>S</v>
      </c>
      <c r="N2243" s="21">
        <f>IF(VALUE(Tabela813[[#This Row],[RED]]) &gt; 0,1,0) + IF(VALUE(J2243)&gt;0,8,IF(VALUE(I2243)&gt;0,7,IF(VALUE(H2243)&gt;0,6,IF(VALUE(G2243)&gt;0,5,IF(VALUE(F2243)&gt;0,4,IF(VALUE(E2243)&gt;0,3,IF(VALUE(D2243)&gt;0,2,1)))))))</f>
        <v>6</v>
      </c>
      <c r="O2243" s="26" t="s">
        <v>55</v>
      </c>
      <c r="P2243" s="1" t="s">
        <v>4612</v>
      </c>
      <c r="Q2243" s="1"/>
      <c r="R2243" s="21" t="s">
        <v>14</v>
      </c>
      <c r="S2243" s="7" t="str">
        <f>Tabela813[[#This Row],[NR]]&amp;" - "&amp;Tabela813[[#This Row],[Especificação]]</f>
        <v>7.6.1.1.50.9.0.00 - Outros Serviços de Administração Previdenciária - Intra OFSS</v>
      </c>
      <c r="T2243" s="7" t="str">
        <f>Tabela813[[#This Row],[NR]]&amp;" - "&amp;Tabela813[[#This Row],[Especificação]]</f>
        <v>7.6.1.1.50.9.0.00 - Outros Serviços de Administração Previdenciária - Intra OFSS</v>
      </c>
      <c r="U2243" s="7" t="str">
        <f>Tabela813[[#This Row],[NR]]&amp; " - "&amp;Tabela813[[#This Row],[Especificação]]</f>
        <v>7.6.1.1.50.9.0.00 - Outros Serviços de Administração Previdenciária - Intra OFSS</v>
      </c>
    </row>
    <row r="2244" spans="1:21" ht="30" x14ac:dyDescent="0.25">
      <c r="A2244" s="84"/>
      <c r="B2244" s="73"/>
      <c r="C2244" s="26" t="s">
        <v>1565</v>
      </c>
      <c r="D2244" s="26" t="s">
        <v>1563</v>
      </c>
      <c r="E2244" s="26" t="s">
        <v>1558</v>
      </c>
      <c r="F2244" s="26" t="s">
        <v>1558</v>
      </c>
      <c r="G2244" s="26" t="s">
        <v>1591</v>
      </c>
      <c r="H2244" s="26" t="s">
        <v>1570</v>
      </c>
      <c r="I2244" s="26" t="s">
        <v>1558</v>
      </c>
      <c r="J2244" s="26" t="s">
        <v>1564</v>
      </c>
      <c r="K2244" s="21" t="str">
        <f>IF(Tabela813[[#This Row],[C]]&lt;&gt;"",IF(Tabela813[[#This Row],[RED]]&lt;&gt;"",(Tabela813[[#This Row],[RED]] &amp; "."),"") &amp; CONCATENATE(Tabela813[[#This Row],[C]],".",Tabela813[[#This Row],[O]],".",Tabela813[[#This Row],[E]],".",Tabela813[[#This Row],[D1]],".",Tabela813[[#This Row],[D2]],".",Tabela813[[#This Row],[D3]],".",Tabela813[[#This Row],[T]],".",Tabela813[[#This Row],[D4]]),"")</f>
        <v>7.6.1.1.50.9.1.00</v>
      </c>
      <c r="L2244" s="27" t="s">
        <v>6800</v>
      </c>
      <c r="M2244" s="21" t="str">
        <f t="shared" si="35"/>
        <v>A</v>
      </c>
      <c r="N2244" s="21">
        <f>IF(VALUE(Tabela813[[#This Row],[RED]]) &gt; 0,1,0) + IF(VALUE(J2244)&gt;0,8,IF(VALUE(I2244)&gt;0,7,IF(VALUE(H2244)&gt;0,6,IF(VALUE(G2244)&gt;0,5,IF(VALUE(F2244)&gt;0,4,IF(VALUE(E2244)&gt;0,3,IF(VALUE(D2244)&gt;0,2,1)))))))</f>
        <v>7</v>
      </c>
      <c r="O2244" s="26" t="s">
        <v>55</v>
      </c>
      <c r="P2244" s="1" t="s">
        <v>4612</v>
      </c>
      <c r="Q2244" s="1"/>
      <c r="R2244" s="21" t="s">
        <v>14</v>
      </c>
      <c r="S2244" s="7" t="str">
        <f>Tabela813[[#This Row],[NR]]&amp;" - "&amp;Tabela813[[#This Row],[Especificação]]</f>
        <v>7.6.1.1.50.9.1.00 - Outros Serviços de Administração Previdenciária - Principal - Intra OFSS</v>
      </c>
      <c r="T2244" s="7" t="str">
        <f>Tabela813[[#This Row],[NR]]&amp;" - "&amp;Tabela813[[#This Row],[Especificação]]</f>
        <v>7.6.1.1.50.9.1.00 - Outros Serviços de Administração Previdenciária - Principal - Intra OFSS</v>
      </c>
      <c r="U2244" s="7" t="str">
        <f>Tabela813[[#This Row],[NR]]&amp; " - "&amp;Tabela813[[#This Row],[Especificação]]</f>
        <v>7.6.1.1.50.9.1.00 - Outros Serviços de Administração Previdenciária - Principal - Intra OFSS</v>
      </c>
    </row>
    <row r="2245" spans="1:21" ht="30" x14ac:dyDescent="0.25">
      <c r="A2245" s="84"/>
      <c r="B2245" s="73"/>
      <c r="C2245" s="26" t="s">
        <v>1565</v>
      </c>
      <c r="D2245" s="26" t="s">
        <v>1563</v>
      </c>
      <c r="E2245" s="26" t="s">
        <v>1558</v>
      </c>
      <c r="F2245" s="26" t="s">
        <v>1558</v>
      </c>
      <c r="G2245" s="26" t="s">
        <v>1591</v>
      </c>
      <c r="H2245" s="26" t="s">
        <v>1570</v>
      </c>
      <c r="I2245" s="26" t="s">
        <v>1567</v>
      </c>
      <c r="J2245" s="26" t="s">
        <v>1564</v>
      </c>
      <c r="K2245" s="21" t="str">
        <f>IF(Tabela813[[#This Row],[C]]&lt;&gt;"",IF(Tabela813[[#This Row],[RED]]&lt;&gt;"",(Tabela813[[#This Row],[RED]] &amp; "."),"") &amp; CONCATENATE(Tabela813[[#This Row],[C]],".",Tabela813[[#This Row],[O]],".",Tabela813[[#This Row],[E]],".",Tabela813[[#This Row],[D1]],".",Tabela813[[#This Row],[D2]],".",Tabela813[[#This Row],[D3]],".",Tabela813[[#This Row],[T]],".",Tabela813[[#This Row],[D4]]),"")</f>
        <v>7.6.1.1.50.9.2.00</v>
      </c>
      <c r="L2245" s="27" t="s">
        <v>6801</v>
      </c>
      <c r="M2245" s="21" t="str">
        <f t="shared" si="35"/>
        <v>A</v>
      </c>
      <c r="N2245" s="21">
        <f>IF(VALUE(Tabela813[[#This Row],[RED]]) &gt; 0,1,0) + IF(VALUE(J2245)&gt;0,8,IF(VALUE(I2245)&gt;0,7,IF(VALUE(H2245)&gt;0,6,IF(VALUE(G2245)&gt;0,5,IF(VALUE(F2245)&gt;0,4,IF(VALUE(E2245)&gt;0,3,IF(VALUE(D2245)&gt;0,2,1)))))))</f>
        <v>7</v>
      </c>
      <c r="O2245" s="26" t="s">
        <v>55</v>
      </c>
      <c r="P2245" s="1" t="s">
        <v>4612</v>
      </c>
      <c r="Q2245" s="1"/>
      <c r="R2245" s="21" t="s">
        <v>14</v>
      </c>
      <c r="S2245" s="7" t="str">
        <f>Tabela813[[#This Row],[NR]]&amp;" - "&amp;Tabela813[[#This Row],[Especificação]]</f>
        <v>7.6.1.1.50.9.2.00 - Outros Serviços de Administração Previdenciária - Multas e Juros de Mora - Intra OFSS</v>
      </c>
      <c r="T2245" s="7" t="str">
        <f>Tabela813[[#This Row],[NR]]&amp;" - "&amp;Tabela813[[#This Row],[Especificação]]</f>
        <v>7.6.1.1.50.9.2.00 - Outros Serviços de Administração Previdenciária - Multas e Juros de Mora - Intra OFSS</v>
      </c>
      <c r="U2245" s="7" t="str">
        <f>Tabela813[[#This Row],[NR]]&amp; " - "&amp;Tabela813[[#This Row],[Especificação]]</f>
        <v>7.6.1.1.50.9.2.00 - Outros Serviços de Administração Previdenciária - Multas e Juros de Mora - Intra OFSS</v>
      </c>
    </row>
    <row r="2246" spans="1:21" ht="30" x14ac:dyDescent="0.25">
      <c r="A2246" s="84"/>
      <c r="B2246" s="73"/>
      <c r="C2246" s="26" t="s">
        <v>1565</v>
      </c>
      <c r="D2246" s="26" t="s">
        <v>1563</v>
      </c>
      <c r="E2246" s="26" t="s">
        <v>1558</v>
      </c>
      <c r="F2246" s="26" t="s">
        <v>1558</v>
      </c>
      <c r="G2246" s="26" t="s">
        <v>1591</v>
      </c>
      <c r="H2246" s="26" t="s">
        <v>1570</v>
      </c>
      <c r="I2246" s="26" t="s">
        <v>1559</v>
      </c>
      <c r="J2246" s="26" t="s">
        <v>1564</v>
      </c>
      <c r="K2246" s="21" t="str">
        <f>IF(Tabela813[[#This Row],[C]]&lt;&gt;"",IF(Tabela813[[#This Row],[RED]]&lt;&gt;"",(Tabela813[[#This Row],[RED]] &amp; "."),"") &amp; CONCATENATE(Tabela813[[#This Row],[C]],".",Tabela813[[#This Row],[O]],".",Tabela813[[#This Row],[E]],".",Tabela813[[#This Row],[D1]],".",Tabela813[[#This Row],[D2]],".",Tabela813[[#This Row],[D3]],".",Tabela813[[#This Row],[T]],".",Tabela813[[#This Row],[D4]]),"")</f>
        <v>7.6.1.1.50.9.3.00</v>
      </c>
      <c r="L2246" s="27" t="s">
        <v>6802</v>
      </c>
      <c r="M2246" s="21" t="str">
        <f t="shared" si="35"/>
        <v>A</v>
      </c>
      <c r="N2246" s="21">
        <f>IF(VALUE(Tabela813[[#This Row],[RED]]) &gt; 0,1,0) + IF(VALUE(J2246)&gt;0,8,IF(VALUE(I2246)&gt;0,7,IF(VALUE(H2246)&gt;0,6,IF(VALUE(G2246)&gt;0,5,IF(VALUE(F2246)&gt;0,4,IF(VALUE(E2246)&gt;0,3,IF(VALUE(D2246)&gt;0,2,1)))))))</f>
        <v>7</v>
      </c>
      <c r="O2246" s="26" t="s">
        <v>55</v>
      </c>
      <c r="P2246" s="1" t="s">
        <v>4612</v>
      </c>
      <c r="Q2246" s="1"/>
      <c r="R2246" s="21" t="s">
        <v>14</v>
      </c>
      <c r="S2246" s="7" t="str">
        <f>Tabela813[[#This Row],[NR]]&amp;" - "&amp;Tabela813[[#This Row],[Especificação]]</f>
        <v>7.6.1.1.50.9.3.00 - Outros Serviços de Administração Previdenciária - Dívida Ativa - Intra OFSS</v>
      </c>
      <c r="T2246" s="7" t="str">
        <f>Tabela813[[#This Row],[NR]]&amp;" - "&amp;Tabela813[[#This Row],[Especificação]]</f>
        <v>7.6.1.1.50.9.3.00 - Outros Serviços de Administração Previdenciária - Dívida Ativa - Intra OFSS</v>
      </c>
      <c r="U2246" s="7" t="str">
        <f>Tabela813[[#This Row],[NR]]&amp; " - "&amp;Tabela813[[#This Row],[Especificação]]</f>
        <v>7.6.1.1.50.9.3.00 - Outros Serviços de Administração Previdenciária - Dívida Ativa - Intra OFSS</v>
      </c>
    </row>
    <row r="2247" spans="1:21" ht="30" x14ac:dyDescent="0.25">
      <c r="A2247" s="84"/>
      <c r="B2247" s="73"/>
      <c r="C2247" s="26" t="s">
        <v>1565</v>
      </c>
      <c r="D2247" s="26" t="s">
        <v>1563</v>
      </c>
      <c r="E2247" s="26" t="s">
        <v>1558</v>
      </c>
      <c r="F2247" s="26" t="s">
        <v>1558</v>
      </c>
      <c r="G2247" s="26" t="s">
        <v>1591</v>
      </c>
      <c r="H2247" s="26" t="s">
        <v>1570</v>
      </c>
      <c r="I2247" s="26" t="s">
        <v>1568</v>
      </c>
      <c r="J2247" s="26" t="s">
        <v>1564</v>
      </c>
      <c r="K2247" s="21" t="str">
        <f>IF(Tabela813[[#This Row],[C]]&lt;&gt;"",IF(Tabela813[[#This Row],[RED]]&lt;&gt;"",(Tabela813[[#This Row],[RED]] &amp; "."),"") &amp; CONCATENATE(Tabela813[[#This Row],[C]],".",Tabela813[[#This Row],[O]],".",Tabela813[[#This Row],[E]],".",Tabela813[[#This Row],[D1]],".",Tabela813[[#This Row],[D2]],".",Tabela813[[#This Row],[D3]],".",Tabela813[[#This Row],[T]],".",Tabela813[[#This Row],[D4]]),"")</f>
        <v>7.6.1.1.50.9.4.00</v>
      </c>
      <c r="L2247" s="27" t="s">
        <v>6803</v>
      </c>
      <c r="M2247" s="21" t="str">
        <f t="shared" si="35"/>
        <v>A</v>
      </c>
      <c r="N2247" s="21">
        <f>IF(VALUE(Tabela813[[#This Row],[RED]]) &gt; 0,1,0) + IF(VALUE(J2247)&gt;0,8,IF(VALUE(I2247)&gt;0,7,IF(VALUE(H2247)&gt;0,6,IF(VALUE(G2247)&gt;0,5,IF(VALUE(F2247)&gt;0,4,IF(VALUE(E2247)&gt;0,3,IF(VALUE(D2247)&gt;0,2,1)))))))</f>
        <v>7</v>
      </c>
      <c r="O2247" s="26" t="s">
        <v>55</v>
      </c>
      <c r="P2247" s="1" t="s">
        <v>4612</v>
      </c>
      <c r="Q2247" s="1"/>
      <c r="R2247" s="21" t="s">
        <v>14</v>
      </c>
      <c r="S2247" s="7" t="str">
        <f>Tabela813[[#This Row],[NR]]&amp;" - "&amp;Tabela813[[#This Row],[Especificação]]</f>
        <v>7.6.1.1.50.9.4.00 - Outros Serviços de Administração Previdenciária - Dívida Ativa - Multas e Juros de Mora da Dívida Ativa - Intra OFSS</v>
      </c>
      <c r="T2247" s="7" t="str">
        <f>Tabela813[[#This Row],[NR]]&amp;" - "&amp;Tabela813[[#This Row],[Especificação]]</f>
        <v>7.6.1.1.50.9.4.00 - Outros Serviços de Administração Previdenciária - Dívida Ativa - Multas e Juros de Mora da Dívida Ativa - Intra OFSS</v>
      </c>
      <c r="U2247" s="7" t="str">
        <f>Tabela813[[#This Row],[NR]]&amp; " - "&amp;Tabela813[[#This Row],[Especificação]]</f>
        <v>7.6.1.1.50.9.4.00 - Outros Serviços de Administração Previdenciária - Dívida Ativa - Multas e Juros de Mora da Dívida Ativa - Intra OFSS</v>
      </c>
    </row>
    <row r="2248" spans="1:21" ht="30" x14ac:dyDescent="0.25">
      <c r="A2248" s="84"/>
      <c r="B2248" s="73"/>
      <c r="C2248" s="26" t="s">
        <v>1565</v>
      </c>
      <c r="D2248" s="26" t="s">
        <v>1563</v>
      </c>
      <c r="E2248" s="26" t="s">
        <v>1558</v>
      </c>
      <c r="F2248" s="26" t="s">
        <v>1558</v>
      </c>
      <c r="G2248" s="26" t="s">
        <v>1591</v>
      </c>
      <c r="H2248" s="26" t="s">
        <v>1570</v>
      </c>
      <c r="I2248" s="26" t="s">
        <v>1569</v>
      </c>
      <c r="J2248" s="26" t="s">
        <v>1564</v>
      </c>
      <c r="K2248" s="21" t="str">
        <f>IF(Tabela813[[#This Row],[C]]&lt;&gt;"",IF(Tabela813[[#This Row],[RED]]&lt;&gt;"",(Tabela813[[#This Row],[RED]] &amp; "."),"") &amp; CONCATENATE(Tabela813[[#This Row],[C]],".",Tabela813[[#This Row],[O]],".",Tabela813[[#This Row],[E]],".",Tabela813[[#This Row],[D1]],".",Tabela813[[#This Row],[D2]],".",Tabela813[[#This Row],[D3]],".",Tabela813[[#This Row],[T]],".",Tabela813[[#This Row],[D4]]),"")</f>
        <v>7.6.1.1.50.9.5.00</v>
      </c>
      <c r="L2248" s="27" t="s">
        <v>6804</v>
      </c>
      <c r="M2248" s="21" t="str">
        <f t="shared" si="35"/>
        <v>A</v>
      </c>
      <c r="N2248" s="21">
        <f>IF(VALUE(Tabela813[[#This Row],[RED]]) &gt; 0,1,0) + IF(VALUE(J2248)&gt;0,8,IF(VALUE(I2248)&gt;0,7,IF(VALUE(H2248)&gt;0,6,IF(VALUE(G2248)&gt;0,5,IF(VALUE(F2248)&gt;0,4,IF(VALUE(E2248)&gt;0,3,IF(VALUE(D2248)&gt;0,2,1)))))))</f>
        <v>7</v>
      </c>
      <c r="O2248" s="26" t="s">
        <v>55</v>
      </c>
      <c r="P2248" s="1" t="s">
        <v>4612</v>
      </c>
      <c r="Q2248" s="1"/>
      <c r="R2248" s="21" t="s">
        <v>14</v>
      </c>
      <c r="S2248" s="7" t="str">
        <f>Tabela813[[#This Row],[NR]]&amp;" - "&amp;Tabela813[[#This Row],[Especificação]]</f>
        <v>7.6.1.1.50.9.5.00 - Outros Serviços de Administração Previdenciária - Multas - Intra OFSS</v>
      </c>
      <c r="T2248" s="7" t="str">
        <f>Tabela813[[#This Row],[NR]]&amp;" - "&amp;Tabela813[[#This Row],[Especificação]]</f>
        <v>7.6.1.1.50.9.5.00 - Outros Serviços de Administração Previdenciária - Multas - Intra OFSS</v>
      </c>
      <c r="U2248" s="7" t="str">
        <f>Tabela813[[#This Row],[NR]]&amp; " - "&amp;Tabela813[[#This Row],[Especificação]]</f>
        <v>7.6.1.1.50.9.5.00 - Outros Serviços de Administração Previdenciária - Multas - Intra OFSS</v>
      </c>
    </row>
    <row r="2249" spans="1:21" ht="30" x14ac:dyDescent="0.25">
      <c r="A2249" s="84"/>
      <c r="B2249" s="73"/>
      <c r="C2249" s="26" t="s">
        <v>1565</v>
      </c>
      <c r="D2249" s="26" t="s">
        <v>1563</v>
      </c>
      <c r="E2249" s="26" t="s">
        <v>1558</v>
      </c>
      <c r="F2249" s="26" t="s">
        <v>1558</v>
      </c>
      <c r="G2249" s="26" t="s">
        <v>1591</v>
      </c>
      <c r="H2249" s="26" t="s">
        <v>1570</v>
      </c>
      <c r="I2249" s="26" t="s">
        <v>1563</v>
      </c>
      <c r="J2249" s="26" t="s">
        <v>1564</v>
      </c>
      <c r="K2249" s="21" t="str">
        <f>IF(Tabela813[[#This Row],[C]]&lt;&gt;"",IF(Tabela813[[#This Row],[RED]]&lt;&gt;"",(Tabela813[[#This Row],[RED]] &amp; "."),"") &amp; CONCATENATE(Tabela813[[#This Row],[C]],".",Tabela813[[#This Row],[O]],".",Tabela813[[#This Row],[E]],".",Tabela813[[#This Row],[D1]],".",Tabela813[[#This Row],[D2]],".",Tabela813[[#This Row],[D3]],".",Tabela813[[#This Row],[T]],".",Tabela813[[#This Row],[D4]]),"")</f>
        <v>7.6.1.1.50.9.6.00</v>
      </c>
      <c r="L2249" s="27" t="s">
        <v>6805</v>
      </c>
      <c r="M2249" s="21" t="str">
        <f t="shared" si="35"/>
        <v>A</v>
      </c>
      <c r="N2249" s="21">
        <f>IF(VALUE(Tabela813[[#This Row],[RED]]) &gt; 0,1,0) + IF(VALUE(J2249)&gt;0,8,IF(VALUE(I2249)&gt;0,7,IF(VALUE(H2249)&gt;0,6,IF(VALUE(G2249)&gt;0,5,IF(VALUE(F2249)&gt;0,4,IF(VALUE(E2249)&gt;0,3,IF(VALUE(D2249)&gt;0,2,1)))))))</f>
        <v>7</v>
      </c>
      <c r="O2249" s="26" t="s">
        <v>55</v>
      </c>
      <c r="P2249" s="1" t="s">
        <v>4612</v>
      </c>
      <c r="Q2249" s="1"/>
      <c r="R2249" s="21" t="s">
        <v>14</v>
      </c>
      <c r="S2249" s="7" t="str">
        <f>Tabela813[[#This Row],[NR]]&amp;" - "&amp;Tabela813[[#This Row],[Especificação]]</f>
        <v>7.6.1.1.50.9.6.00 - Outros Serviços de Administração Previdenciária - Juros de Mora - Intra OFSS</v>
      </c>
      <c r="T2249" s="7" t="str">
        <f>Tabela813[[#This Row],[NR]]&amp;" - "&amp;Tabela813[[#This Row],[Especificação]]</f>
        <v>7.6.1.1.50.9.6.00 - Outros Serviços de Administração Previdenciária - Juros de Mora - Intra OFSS</v>
      </c>
      <c r="U2249" s="7" t="str">
        <f>Tabela813[[#This Row],[NR]]&amp; " - "&amp;Tabela813[[#This Row],[Especificação]]</f>
        <v>7.6.1.1.50.9.6.00 - Outros Serviços de Administração Previdenciária - Juros de Mora - Intra OFSS</v>
      </c>
    </row>
    <row r="2250" spans="1:21" ht="30" x14ac:dyDescent="0.25">
      <c r="A2250" s="84"/>
      <c r="B2250" s="73"/>
      <c r="C2250" s="26" t="s">
        <v>1565</v>
      </c>
      <c r="D2250" s="26" t="s">
        <v>1563</v>
      </c>
      <c r="E2250" s="26" t="s">
        <v>1558</v>
      </c>
      <c r="F2250" s="26" t="s">
        <v>1558</v>
      </c>
      <c r="G2250" s="26" t="s">
        <v>1591</v>
      </c>
      <c r="H2250" s="26" t="s">
        <v>1570</v>
      </c>
      <c r="I2250" s="26" t="s">
        <v>1565</v>
      </c>
      <c r="J2250" s="26" t="s">
        <v>1564</v>
      </c>
      <c r="K2250" s="21" t="str">
        <f>IF(Tabela813[[#This Row],[C]]&lt;&gt;"",IF(Tabela813[[#This Row],[RED]]&lt;&gt;"",(Tabela813[[#This Row],[RED]] &amp; "."),"") &amp; CONCATENATE(Tabela813[[#This Row],[C]],".",Tabela813[[#This Row],[O]],".",Tabela813[[#This Row],[E]],".",Tabela813[[#This Row],[D1]],".",Tabela813[[#This Row],[D2]],".",Tabela813[[#This Row],[D3]],".",Tabela813[[#This Row],[T]],".",Tabela813[[#This Row],[D4]]),"")</f>
        <v>7.6.1.1.50.9.7.00</v>
      </c>
      <c r="L2250" s="27" t="s">
        <v>6806</v>
      </c>
      <c r="M2250" s="21" t="str">
        <f t="shared" si="35"/>
        <v>A</v>
      </c>
      <c r="N2250" s="21">
        <f>IF(VALUE(Tabela813[[#This Row],[RED]]) &gt; 0,1,0) + IF(VALUE(J2250)&gt;0,8,IF(VALUE(I2250)&gt;0,7,IF(VALUE(H2250)&gt;0,6,IF(VALUE(G2250)&gt;0,5,IF(VALUE(F2250)&gt;0,4,IF(VALUE(E2250)&gt;0,3,IF(VALUE(D2250)&gt;0,2,1)))))))</f>
        <v>7</v>
      </c>
      <c r="O2250" s="26" t="s">
        <v>55</v>
      </c>
      <c r="P2250" s="1" t="s">
        <v>4612</v>
      </c>
      <c r="Q2250" s="1"/>
      <c r="R2250" s="21" t="s">
        <v>14</v>
      </c>
      <c r="S2250" s="7" t="str">
        <f>Tabela813[[#This Row],[NR]]&amp;" - "&amp;Tabela813[[#This Row],[Especificação]]</f>
        <v>7.6.1.1.50.9.7.00 - Outros Serviços de Administração Previdenciária - Dívida Ativa - Multas da Dívida Ativa - Intra OFSS</v>
      </c>
      <c r="T2250" s="7" t="str">
        <f>Tabela813[[#This Row],[NR]]&amp;" - "&amp;Tabela813[[#This Row],[Especificação]]</f>
        <v>7.6.1.1.50.9.7.00 - Outros Serviços de Administração Previdenciária - Dívida Ativa - Multas da Dívida Ativa - Intra OFSS</v>
      </c>
      <c r="U2250" s="7" t="str">
        <f>Tabela813[[#This Row],[NR]]&amp; " - "&amp;Tabela813[[#This Row],[Especificação]]</f>
        <v>7.6.1.1.50.9.7.00 - Outros Serviços de Administração Previdenciária - Dívida Ativa - Multas da Dívida Ativa - Intra OFSS</v>
      </c>
    </row>
    <row r="2251" spans="1:21" ht="30" x14ac:dyDescent="0.25">
      <c r="A2251" s="84"/>
      <c r="B2251" s="73"/>
      <c r="C2251" s="26" t="s">
        <v>1565</v>
      </c>
      <c r="D2251" s="26" t="s">
        <v>1563</v>
      </c>
      <c r="E2251" s="26" t="s">
        <v>1558</v>
      </c>
      <c r="F2251" s="26" t="s">
        <v>1558</v>
      </c>
      <c r="G2251" s="26" t="s">
        <v>1591</v>
      </c>
      <c r="H2251" s="26" t="s">
        <v>1570</v>
      </c>
      <c r="I2251" s="26" t="s">
        <v>1566</v>
      </c>
      <c r="J2251" s="26" t="s">
        <v>1564</v>
      </c>
      <c r="K2251" s="21" t="str">
        <f>IF(Tabela813[[#This Row],[C]]&lt;&gt;"",IF(Tabela813[[#This Row],[RED]]&lt;&gt;"",(Tabela813[[#This Row],[RED]] &amp; "."),"") &amp; CONCATENATE(Tabela813[[#This Row],[C]],".",Tabela813[[#This Row],[O]],".",Tabela813[[#This Row],[E]],".",Tabela813[[#This Row],[D1]],".",Tabela813[[#This Row],[D2]],".",Tabela813[[#This Row],[D3]],".",Tabela813[[#This Row],[T]],".",Tabela813[[#This Row],[D4]]),"")</f>
        <v>7.6.1.1.50.9.8.00</v>
      </c>
      <c r="L2251" s="27" t="s">
        <v>6807</v>
      </c>
      <c r="M2251" s="21" t="str">
        <f t="shared" si="35"/>
        <v>A</v>
      </c>
      <c r="N2251" s="21">
        <f>IF(VALUE(Tabela813[[#This Row],[RED]]) &gt; 0,1,0) + IF(VALUE(J2251)&gt;0,8,IF(VALUE(I2251)&gt;0,7,IF(VALUE(H2251)&gt;0,6,IF(VALUE(G2251)&gt;0,5,IF(VALUE(F2251)&gt;0,4,IF(VALUE(E2251)&gt;0,3,IF(VALUE(D2251)&gt;0,2,1)))))))</f>
        <v>7</v>
      </c>
      <c r="O2251" s="26" t="s">
        <v>55</v>
      </c>
      <c r="P2251" s="1" t="s">
        <v>4612</v>
      </c>
      <c r="Q2251" s="1"/>
      <c r="R2251" s="21" t="s">
        <v>14</v>
      </c>
      <c r="S2251" s="7" t="str">
        <f>Tabela813[[#This Row],[NR]]&amp;" - "&amp;Tabela813[[#This Row],[Especificação]]</f>
        <v>7.6.1.1.50.9.8.00 - Outros Serviços de Administração Previdenciária - Juros de Mora da Dívida Ativa - Intra OFSS</v>
      </c>
      <c r="T2251" s="7" t="str">
        <f>Tabela813[[#This Row],[NR]]&amp;" - "&amp;Tabela813[[#This Row],[Especificação]]</f>
        <v>7.6.1.1.50.9.8.00 - Outros Serviços de Administração Previdenciária - Juros de Mora da Dívida Ativa - Intra OFSS</v>
      </c>
      <c r="U2251" s="7" t="str">
        <f>Tabela813[[#This Row],[NR]]&amp; " - "&amp;Tabela813[[#This Row],[Especificação]]</f>
        <v>7.6.1.1.50.9.8.00 - Outros Serviços de Administração Previdenciária - Juros de Mora da Dívida Ativa - Intra OFSS</v>
      </c>
    </row>
    <row r="2252" spans="1:21" ht="45" x14ac:dyDescent="0.25">
      <c r="A2252" s="84"/>
      <c r="B2252" s="73"/>
      <c r="C2252" s="26" t="s">
        <v>1565</v>
      </c>
      <c r="D2252" s="26" t="s">
        <v>1563</v>
      </c>
      <c r="E2252" s="26" t="s">
        <v>1567</v>
      </c>
      <c r="F2252" s="26" t="s">
        <v>1561</v>
      </c>
      <c r="G2252" s="26" t="s">
        <v>1564</v>
      </c>
      <c r="H2252" s="26" t="s">
        <v>1561</v>
      </c>
      <c r="I2252" s="26" t="s">
        <v>1561</v>
      </c>
      <c r="J2252" s="26" t="s">
        <v>1564</v>
      </c>
      <c r="K2252" s="21" t="str">
        <f>IF(Tabela813[[#This Row],[C]]&lt;&gt;"",IF(Tabela813[[#This Row],[RED]]&lt;&gt;"",(Tabela813[[#This Row],[RED]] &amp; "."),"") &amp; CONCATENATE(Tabela813[[#This Row],[C]],".",Tabela813[[#This Row],[O]],".",Tabela813[[#This Row],[E]],".",Tabela813[[#This Row],[D1]],".",Tabela813[[#This Row],[D2]],".",Tabela813[[#This Row],[D3]],".",Tabela813[[#This Row],[T]],".",Tabela813[[#This Row],[D4]]),"")</f>
        <v>7.6.2.0.00.0.0.00</v>
      </c>
      <c r="L2252" s="27" t="s">
        <v>2687</v>
      </c>
      <c r="M2252" s="21" t="str">
        <f t="shared" si="35"/>
        <v>S</v>
      </c>
      <c r="N2252" s="21">
        <f>IF(VALUE(Tabela813[[#This Row],[RED]]) &gt; 0,1,0) + IF(VALUE(J2252)&gt;0,8,IF(VALUE(I2252)&gt;0,7,IF(VALUE(H2252)&gt;0,6,IF(VALUE(G2252)&gt;0,5,IF(VALUE(F2252)&gt;0,4,IF(VALUE(E2252)&gt;0,3,IF(VALUE(D2252)&gt;0,2,1)))))))</f>
        <v>3</v>
      </c>
      <c r="O2252" s="26" t="s">
        <v>45</v>
      </c>
      <c r="P2252" s="1" t="s">
        <v>289</v>
      </c>
      <c r="Q2252" s="1"/>
      <c r="R2252" s="21"/>
      <c r="S2252" s="7" t="str">
        <f>Tabela813[[#This Row],[NR]]&amp;" - "&amp;Tabela813[[#This Row],[Especificação]]</f>
        <v>7.6.2.0.00.0.0.00 - Serviços e Atividades Referentes à Navegação e ao Transporte - Intra OFSS</v>
      </c>
      <c r="T2252" s="7" t="str">
        <f>Tabela813[[#This Row],[NR]]&amp;" - "&amp;Tabela813[[#This Row],[Especificação]]</f>
        <v>7.6.2.0.00.0.0.00 - Serviços e Atividades Referentes à Navegação e ao Transporte - Intra OFSS</v>
      </c>
      <c r="U2252" s="7" t="str">
        <f>Tabela813[[#This Row],[NR]]&amp; " - "&amp;Tabela813[[#This Row],[Especificação]]</f>
        <v>7.6.2.0.00.0.0.00 - Serviços e Atividades Referentes à Navegação e ao Transporte - Intra OFSS</v>
      </c>
    </row>
    <row r="2253" spans="1:21" ht="45" x14ac:dyDescent="0.25">
      <c r="A2253" s="84"/>
      <c r="B2253" s="73"/>
      <c r="C2253" s="26" t="s">
        <v>1565</v>
      </c>
      <c r="D2253" s="26" t="s">
        <v>1563</v>
      </c>
      <c r="E2253" s="26" t="s">
        <v>1567</v>
      </c>
      <c r="F2253" s="26" t="s">
        <v>1558</v>
      </c>
      <c r="G2253" s="26" t="s">
        <v>1564</v>
      </c>
      <c r="H2253" s="26" t="s">
        <v>1561</v>
      </c>
      <c r="I2253" s="26" t="s">
        <v>1561</v>
      </c>
      <c r="J2253" s="26" t="s">
        <v>1564</v>
      </c>
      <c r="K2253" s="21" t="str">
        <f>IF(Tabela813[[#This Row],[C]]&lt;&gt;"",IF(Tabela813[[#This Row],[RED]]&lt;&gt;"",(Tabela813[[#This Row],[RED]] &amp; "."),"") &amp; CONCATENATE(Tabela813[[#This Row],[C]],".",Tabela813[[#This Row],[O]],".",Tabela813[[#This Row],[E]],".",Tabela813[[#This Row],[D1]],".",Tabela813[[#This Row],[D2]],".",Tabela813[[#This Row],[D3]],".",Tabela813[[#This Row],[T]],".",Tabela813[[#This Row],[D4]]),"")</f>
        <v>7.6.2.1.00.0.0.00</v>
      </c>
      <c r="L2253" s="27" t="s">
        <v>2687</v>
      </c>
      <c r="M2253" s="21" t="str">
        <f t="shared" si="35"/>
        <v>S</v>
      </c>
      <c r="N2253" s="21">
        <f>IF(VALUE(Tabela813[[#This Row],[RED]]) &gt; 0,1,0) + IF(VALUE(J2253)&gt;0,8,IF(VALUE(I2253)&gt;0,7,IF(VALUE(H2253)&gt;0,6,IF(VALUE(G2253)&gt;0,5,IF(VALUE(F2253)&gt;0,4,IF(VALUE(E2253)&gt;0,3,IF(VALUE(D2253)&gt;0,2,1)))))))</f>
        <v>4</v>
      </c>
      <c r="O2253" s="26" t="s">
        <v>45</v>
      </c>
      <c r="P2253" s="1" t="s">
        <v>289</v>
      </c>
      <c r="Q2253" s="1"/>
      <c r="R2253" s="21"/>
      <c r="S2253" s="7" t="str">
        <f>Tabela813[[#This Row],[NR]]&amp;" - "&amp;Tabela813[[#This Row],[Especificação]]</f>
        <v>7.6.2.1.00.0.0.00 - Serviços e Atividades Referentes à Navegação e ao Transporte - Intra OFSS</v>
      </c>
      <c r="T2253" s="7" t="str">
        <f>Tabela813[[#This Row],[NR]]&amp;" - "&amp;Tabela813[[#This Row],[Especificação]]</f>
        <v>7.6.2.1.00.0.0.00 - Serviços e Atividades Referentes à Navegação e ao Transporte - Intra OFSS</v>
      </c>
      <c r="U2253" s="7" t="str">
        <f>Tabela813[[#This Row],[NR]]&amp; " - "&amp;Tabela813[[#This Row],[Especificação]]</f>
        <v>7.6.2.1.00.0.0.00 - Serviços e Atividades Referentes à Navegação e ao Transporte - Intra OFSS</v>
      </c>
    </row>
    <row r="2254" spans="1:21" ht="30" x14ac:dyDescent="0.25">
      <c r="A2254" s="84"/>
      <c r="B2254" s="73"/>
      <c r="C2254" s="26" t="s">
        <v>1565</v>
      </c>
      <c r="D2254" s="26" t="s">
        <v>1563</v>
      </c>
      <c r="E2254" s="26" t="s">
        <v>1567</v>
      </c>
      <c r="F2254" s="26" t="s">
        <v>1558</v>
      </c>
      <c r="G2254" s="26" t="s">
        <v>1560</v>
      </c>
      <c r="H2254" s="26" t="s">
        <v>1561</v>
      </c>
      <c r="I2254" s="26" t="s">
        <v>1561</v>
      </c>
      <c r="J2254" s="26" t="s">
        <v>1564</v>
      </c>
      <c r="K2254" s="21" t="str">
        <f>IF(Tabela813[[#This Row],[C]]&lt;&gt;"",IF(Tabela813[[#This Row],[RED]]&lt;&gt;"",(Tabela813[[#This Row],[RED]] &amp; "."),"") &amp; CONCATENATE(Tabela813[[#This Row],[C]],".",Tabela813[[#This Row],[O]],".",Tabela813[[#This Row],[E]],".",Tabela813[[#This Row],[D1]],".",Tabela813[[#This Row],[D2]],".",Tabela813[[#This Row],[D3]],".",Tabela813[[#This Row],[T]],".",Tabela813[[#This Row],[D4]]),"")</f>
        <v>7.6.2.1.01.0.0.00</v>
      </c>
      <c r="L2254" s="27" t="s">
        <v>2688</v>
      </c>
      <c r="M2254" s="21" t="str">
        <f t="shared" si="35"/>
        <v>S</v>
      </c>
      <c r="N2254" s="21">
        <f>IF(VALUE(Tabela813[[#This Row],[RED]]) &gt; 0,1,0) + IF(VALUE(J2254)&gt;0,8,IF(VALUE(I2254)&gt;0,7,IF(VALUE(H2254)&gt;0,6,IF(VALUE(G2254)&gt;0,5,IF(VALUE(F2254)&gt;0,4,IF(VALUE(E2254)&gt;0,3,IF(VALUE(D2254)&gt;0,2,1)))))))</f>
        <v>5</v>
      </c>
      <c r="O2254" s="26" t="s">
        <v>51</v>
      </c>
      <c r="P2254" s="1" t="s">
        <v>291</v>
      </c>
      <c r="Q2254" s="1"/>
      <c r="R2254" s="21"/>
      <c r="S2254" s="7" t="str">
        <f>Tabela813[[#This Row],[NR]]&amp;" - "&amp;Tabela813[[#This Row],[Especificação]]</f>
        <v>7.6.2.1.01.0.0.00 - Serviços de Navegação - Intra OFSS</v>
      </c>
      <c r="T2254" s="7" t="str">
        <f>Tabela813[[#This Row],[NR]]&amp;" - "&amp;Tabela813[[#This Row],[Especificação]]</f>
        <v>7.6.2.1.01.0.0.00 - Serviços de Navegação - Intra OFSS</v>
      </c>
      <c r="U2254" s="7" t="str">
        <f>Tabela813[[#This Row],[NR]]&amp; " - "&amp;Tabela813[[#This Row],[Especificação]]</f>
        <v>7.6.2.1.01.0.0.00 - Serviços de Navegação - Intra OFSS</v>
      </c>
    </row>
    <row r="2255" spans="1:21" ht="30" x14ac:dyDescent="0.25">
      <c r="A2255" s="84"/>
      <c r="B2255" s="73"/>
      <c r="C2255" s="26" t="s">
        <v>1565</v>
      </c>
      <c r="D2255" s="26" t="s">
        <v>1563</v>
      </c>
      <c r="E2255" s="26" t="s">
        <v>1567</v>
      </c>
      <c r="F2255" s="26" t="s">
        <v>1558</v>
      </c>
      <c r="G2255" s="26" t="s">
        <v>1560</v>
      </c>
      <c r="H2255" s="26" t="s">
        <v>1567</v>
      </c>
      <c r="I2255" s="26" t="s">
        <v>1561</v>
      </c>
      <c r="J2255" s="26" t="s">
        <v>1564</v>
      </c>
      <c r="K2255" s="21" t="str">
        <f>IF(Tabela813[[#This Row],[C]]&lt;&gt;"",IF(Tabela813[[#This Row],[RED]]&lt;&gt;"",(Tabela813[[#This Row],[RED]] &amp; "."),"") &amp; CONCATENATE(Tabela813[[#This Row],[C]],".",Tabela813[[#This Row],[O]],".",Tabela813[[#This Row],[E]],".",Tabela813[[#This Row],[D1]],".",Tabela813[[#This Row],[D2]],".",Tabela813[[#This Row],[D3]],".",Tabela813[[#This Row],[T]],".",Tabela813[[#This Row],[D4]]),"")</f>
        <v>7.6.2.1.01.2.0.00</v>
      </c>
      <c r="L2255" s="27" t="s">
        <v>2698</v>
      </c>
      <c r="M2255" s="21" t="str">
        <f t="shared" si="35"/>
        <v>S</v>
      </c>
      <c r="N2255" s="21">
        <f>IF(VALUE(Tabela813[[#This Row],[RED]]) &gt; 0,1,0) + IF(VALUE(J2255)&gt;0,8,IF(VALUE(I2255)&gt;0,7,IF(VALUE(H2255)&gt;0,6,IF(VALUE(G2255)&gt;0,5,IF(VALUE(F2255)&gt;0,4,IF(VALUE(E2255)&gt;0,3,IF(VALUE(D2255)&gt;0,2,1)))))))</f>
        <v>6</v>
      </c>
      <c r="O2255" s="26" t="s">
        <v>51</v>
      </c>
      <c r="P2255" s="1" t="s">
        <v>4202</v>
      </c>
      <c r="Q2255" s="1"/>
      <c r="R2255" s="21"/>
      <c r="S2255" s="7" t="str">
        <f>Tabela813[[#This Row],[NR]]&amp;" - "&amp;Tabela813[[#This Row],[Especificação]]</f>
        <v>7.6.2.1.01.2.0.00 - Serviços de Navegação Naval - Intra OFSS</v>
      </c>
      <c r="T2255" s="7" t="str">
        <f>Tabela813[[#This Row],[NR]]&amp;" - "&amp;Tabela813[[#This Row],[Especificação]]</f>
        <v>7.6.2.1.01.2.0.00 - Serviços de Navegação Naval - Intra OFSS</v>
      </c>
      <c r="U2255" s="7" t="str">
        <f>Tabela813[[#This Row],[NR]]&amp; " - "&amp;Tabela813[[#This Row],[Especificação]]</f>
        <v>7.6.2.1.01.2.0.00 - Serviços de Navegação Naval - Intra OFSS</v>
      </c>
    </row>
    <row r="2256" spans="1:21" ht="30" x14ac:dyDescent="0.25">
      <c r="A2256" s="84"/>
      <c r="B2256" s="73"/>
      <c r="C2256" s="26" t="s">
        <v>1565</v>
      </c>
      <c r="D2256" s="26" t="s">
        <v>1563</v>
      </c>
      <c r="E2256" s="26" t="s">
        <v>1567</v>
      </c>
      <c r="F2256" s="26" t="s">
        <v>1558</v>
      </c>
      <c r="G2256" s="26" t="s">
        <v>1560</v>
      </c>
      <c r="H2256" s="26" t="s">
        <v>1567</v>
      </c>
      <c r="I2256" s="26" t="s">
        <v>1558</v>
      </c>
      <c r="J2256" s="26" t="s">
        <v>1564</v>
      </c>
      <c r="K2256" s="21" t="str">
        <f>IF(Tabela813[[#This Row],[C]]&lt;&gt;"",IF(Tabela813[[#This Row],[RED]]&lt;&gt;"",(Tabela813[[#This Row],[RED]] &amp; "."),"") &amp; CONCATENATE(Tabela813[[#This Row],[C]],".",Tabela813[[#This Row],[O]],".",Tabela813[[#This Row],[E]],".",Tabela813[[#This Row],[D1]],".",Tabela813[[#This Row],[D2]],".",Tabela813[[#This Row],[D3]],".",Tabela813[[#This Row],[T]],".",Tabela813[[#This Row],[D4]]),"")</f>
        <v>7.6.2.1.01.2.1.00</v>
      </c>
      <c r="L2256" s="27" t="s">
        <v>2699</v>
      </c>
      <c r="M2256" s="21" t="str">
        <f t="shared" si="35"/>
        <v>A</v>
      </c>
      <c r="N2256" s="21">
        <f>IF(VALUE(Tabela813[[#This Row],[RED]]) &gt; 0,1,0) + IF(VALUE(J2256)&gt;0,8,IF(VALUE(I2256)&gt;0,7,IF(VALUE(H2256)&gt;0,6,IF(VALUE(G2256)&gt;0,5,IF(VALUE(F2256)&gt;0,4,IF(VALUE(E2256)&gt;0,3,IF(VALUE(D2256)&gt;0,2,1)))))))</f>
        <v>7</v>
      </c>
      <c r="O2256" s="26" t="s">
        <v>51</v>
      </c>
      <c r="P2256" s="1" t="s">
        <v>4202</v>
      </c>
      <c r="Q2256" s="1"/>
      <c r="R2256" s="21"/>
      <c r="S2256" s="7" t="str">
        <f>Tabela813[[#This Row],[NR]]&amp;" - "&amp;Tabela813[[#This Row],[Especificação]]</f>
        <v>7.6.2.1.01.2.1.00 - Serviços de Navegação Naval - Principal - Intra OFSS</v>
      </c>
      <c r="T2256" s="7" t="str">
        <f>Tabela813[[#This Row],[NR]]&amp;" - "&amp;Tabela813[[#This Row],[Especificação]]</f>
        <v>7.6.2.1.01.2.1.00 - Serviços de Navegação Naval - Principal - Intra OFSS</v>
      </c>
      <c r="U2256" s="7" t="str">
        <f>Tabela813[[#This Row],[NR]]&amp; " - "&amp;Tabela813[[#This Row],[Especificação]]</f>
        <v>7.6.2.1.01.2.1.00 - Serviços de Navegação Naval - Principal - Intra OFSS</v>
      </c>
    </row>
    <row r="2257" spans="1:21" ht="30" x14ac:dyDescent="0.25">
      <c r="A2257" s="84"/>
      <c r="B2257" s="73"/>
      <c r="C2257" s="26" t="s">
        <v>1565</v>
      </c>
      <c r="D2257" s="26" t="s">
        <v>1563</v>
      </c>
      <c r="E2257" s="26" t="s">
        <v>1567</v>
      </c>
      <c r="F2257" s="26" t="s">
        <v>1558</v>
      </c>
      <c r="G2257" s="26" t="s">
        <v>1560</v>
      </c>
      <c r="H2257" s="26" t="s">
        <v>1567</v>
      </c>
      <c r="I2257" s="26" t="s">
        <v>1567</v>
      </c>
      <c r="J2257" s="26" t="s">
        <v>1564</v>
      </c>
      <c r="K2257" s="21" t="str">
        <f>IF(Tabela813[[#This Row],[C]]&lt;&gt;"",IF(Tabela813[[#This Row],[RED]]&lt;&gt;"",(Tabela813[[#This Row],[RED]] &amp; "."),"") &amp; CONCATENATE(Tabela813[[#This Row],[C]],".",Tabela813[[#This Row],[O]],".",Tabela813[[#This Row],[E]],".",Tabela813[[#This Row],[D1]],".",Tabela813[[#This Row],[D2]],".",Tabela813[[#This Row],[D3]],".",Tabela813[[#This Row],[T]],".",Tabela813[[#This Row],[D4]]),"")</f>
        <v>7.6.2.1.01.2.2.00</v>
      </c>
      <c r="L2257" s="27" t="s">
        <v>2700</v>
      </c>
      <c r="M2257" s="21" t="str">
        <f t="shared" si="35"/>
        <v>A</v>
      </c>
      <c r="N2257" s="21">
        <f>IF(VALUE(Tabela813[[#This Row],[RED]]) &gt; 0,1,0) + IF(VALUE(J2257)&gt;0,8,IF(VALUE(I2257)&gt;0,7,IF(VALUE(H2257)&gt;0,6,IF(VALUE(G2257)&gt;0,5,IF(VALUE(F2257)&gt;0,4,IF(VALUE(E2257)&gt;0,3,IF(VALUE(D2257)&gt;0,2,1)))))))</f>
        <v>7</v>
      </c>
      <c r="O2257" s="26" t="s">
        <v>51</v>
      </c>
      <c r="P2257" s="1" t="s">
        <v>4202</v>
      </c>
      <c r="Q2257" s="1"/>
      <c r="R2257" s="21"/>
      <c r="S2257" s="7" t="str">
        <f>Tabela813[[#This Row],[NR]]&amp;" - "&amp;Tabela813[[#This Row],[Especificação]]</f>
        <v>7.6.2.1.01.2.2.00 - Serviços de Navegação Naval - Multas e Juros de Mora - Intra OFSS</v>
      </c>
      <c r="T2257" s="7" t="str">
        <f>Tabela813[[#This Row],[NR]]&amp;" - "&amp;Tabela813[[#This Row],[Especificação]]</f>
        <v>7.6.2.1.01.2.2.00 - Serviços de Navegação Naval - Multas e Juros de Mora - Intra OFSS</v>
      </c>
      <c r="U2257" s="7" t="str">
        <f>Tabela813[[#This Row],[NR]]&amp; " - "&amp;Tabela813[[#This Row],[Especificação]]</f>
        <v>7.6.2.1.01.2.2.00 - Serviços de Navegação Naval - Multas e Juros de Mora - Intra OFSS</v>
      </c>
    </row>
    <row r="2258" spans="1:21" ht="30" x14ac:dyDescent="0.25">
      <c r="A2258" s="84"/>
      <c r="B2258" s="73"/>
      <c r="C2258" s="26" t="s">
        <v>1565</v>
      </c>
      <c r="D2258" s="26" t="s">
        <v>1563</v>
      </c>
      <c r="E2258" s="26" t="s">
        <v>1567</v>
      </c>
      <c r="F2258" s="26" t="s">
        <v>1558</v>
      </c>
      <c r="G2258" s="26" t="s">
        <v>1560</v>
      </c>
      <c r="H2258" s="26" t="s">
        <v>1567</v>
      </c>
      <c r="I2258" s="26" t="s">
        <v>1559</v>
      </c>
      <c r="J2258" s="26" t="s">
        <v>1564</v>
      </c>
      <c r="K2258" s="21" t="str">
        <f>IF(Tabela813[[#This Row],[C]]&lt;&gt;"",IF(Tabela813[[#This Row],[RED]]&lt;&gt;"",(Tabela813[[#This Row],[RED]] &amp; "."),"") &amp; CONCATENATE(Tabela813[[#This Row],[C]],".",Tabela813[[#This Row],[O]],".",Tabela813[[#This Row],[E]],".",Tabela813[[#This Row],[D1]],".",Tabela813[[#This Row],[D2]],".",Tabela813[[#This Row],[D3]],".",Tabela813[[#This Row],[T]],".",Tabela813[[#This Row],[D4]]),"")</f>
        <v>7.6.2.1.01.2.3.00</v>
      </c>
      <c r="L2258" s="27" t="s">
        <v>2701</v>
      </c>
      <c r="M2258" s="21" t="str">
        <f t="shared" si="35"/>
        <v>A</v>
      </c>
      <c r="N2258" s="21">
        <f>IF(VALUE(Tabela813[[#This Row],[RED]]) &gt; 0,1,0) + IF(VALUE(J2258)&gt;0,8,IF(VALUE(I2258)&gt;0,7,IF(VALUE(H2258)&gt;0,6,IF(VALUE(G2258)&gt;0,5,IF(VALUE(F2258)&gt;0,4,IF(VALUE(E2258)&gt;0,3,IF(VALUE(D2258)&gt;0,2,1)))))))</f>
        <v>7</v>
      </c>
      <c r="O2258" s="26" t="s">
        <v>51</v>
      </c>
      <c r="P2258" s="1" t="s">
        <v>4202</v>
      </c>
      <c r="Q2258" s="1"/>
      <c r="R2258" s="21"/>
      <c r="S2258" s="7" t="str">
        <f>Tabela813[[#This Row],[NR]]&amp;" - "&amp;Tabela813[[#This Row],[Especificação]]</f>
        <v>7.6.2.1.01.2.3.00 - Serviços de Navegação Naval - Dívida Ativa - Intra OFSS</v>
      </c>
      <c r="T2258" s="7" t="str">
        <f>Tabela813[[#This Row],[NR]]&amp;" - "&amp;Tabela813[[#This Row],[Especificação]]</f>
        <v>7.6.2.1.01.2.3.00 - Serviços de Navegação Naval - Dívida Ativa - Intra OFSS</v>
      </c>
      <c r="U2258" s="7" t="str">
        <f>Tabela813[[#This Row],[NR]]&amp; " - "&amp;Tabela813[[#This Row],[Especificação]]</f>
        <v>7.6.2.1.01.2.3.00 - Serviços de Navegação Naval - Dívida Ativa - Intra OFSS</v>
      </c>
    </row>
    <row r="2259" spans="1:21" ht="30" x14ac:dyDescent="0.25">
      <c r="A2259" s="84"/>
      <c r="B2259" s="73"/>
      <c r="C2259" s="26" t="s">
        <v>1565</v>
      </c>
      <c r="D2259" s="26" t="s">
        <v>1563</v>
      </c>
      <c r="E2259" s="26" t="s">
        <v>1567</v>
      </c>
      <c r="F2259" s="26" t="s">
        <v>1558</v>
      </c>
      <c r="G2259" s="26" t="s">
        <v>1560</v>
      </c>
      <c r="H2259" s="26" t="s">
        <v>1567</v>
      </c>
      <c r="I2259" s="26" t="s">
        <v>1568</v>
      </c>
      <c r="J2259" s="26" t="s">
        <v>1564</v>
      </c>
      <c r="K2259" s="21" t="str">
        <f>IF(Tabela813[[#This Row],[C]]&lt;&gt;"",IF(Tabela813[[#This Row],[RED]]&lt;&gt;"",(Tabela813[[#This Row],[RED]] &amp; "."),"") &amp; CONCATENATE(Tabela813[[#This Row],[C]],".",Tabela813[[#This Row],[O]],".",Tabela813[[#This Row],[E]],".",Tabela813[[#This Row],[D1]],".",Tabela813[[#This Row],[D2]],".",Tabela813[[#This Row],[D3]],".",Tabela813[[#This Row],[T]],".",Tabela813[[#This Row],[D4]]),"")</f>
        <v>7.6.2.1.01.2.4.00</v>
      </c>
      <c r="L2259" s="27" t="s">
        <v>2702</v>
      </c>
      <c r="M2259" s="21" t="str">
        <f t="shared" si="35"/>
        <v>A</v>
      </c>
      <c r="N2259" s="21">
        <f>IF(VALUE(Tabela813[[#This Row],[RED]]) &gt; 0,1,0) + IF(VALUE(J2259)&gt;0,8,IF(VALUE(I2259)&gt;0,7,IF(VALUE(H2259)&gt;0,6,IF(VALUE(G2259)&gt;0,5,IF(VALUE(F2259)&gt;0,4,IF(VALUE(E2259)&gt;0,3,IF(VALUE(D2259)&gt;0,2,1)))))))</f>
        <v>7</v>
      </c>
      <c r="O2259" s="26" t="s">
        <v>51</v>
      </c>
      <c r="P2259" s="1" t="s">
        <v>4202</v>
      </c>
      <c r="Q2259" s="1"/>
      <c r="R2259" s="21"/>
      <c r="S2259" s="7" t="str">
        <f>Tabela813[[#This Row],[NR]]&amp;" - "&amp;Tabela813[[#This Row],[Especificação]]</f>
        <v>7.6.2.1.01.2.4.00 - Serviços de Navegação Naval - Dívida Ativa - Multas e Juros de Mora da Dívida Ativa - Intra OFSS</v>
      </c>
      <c r="T2259" s="7" t="str">
        <f>Tabela813[[#This Row],[NR]]&amp;" - "&amp;Tabela813[[#This Row],[Especificação]]</f>
        <v>7.6.2.1.01.2.4.00 - Serviços de Navegação Naval - Dívida Ativa - Multas e Juros de Mora da Dívida Ativa - Intra OFSS</v>
      </c>
      <c r="U2259" s="7" t="str">
        <f>Tabela813[[#This Row],[NR]]&amp; " - "&amp;Tabela813[[#This Row],[Especificação]]</f>
        <v>7.6.2.1.01.2.4.00 - Serviços de Navegação Naval - Dívida Ativa - Multas e Juros de Mora da Dívida Ativa - Intra OFSS</v>
      </c>
    </row>
    <row r="2260" spans="1:21" ht="30" x14ac:dyDescent="0.25">
      <c r="A2260" s="84"/>
      <c r="B2260" s="73"/>
      <c r="C2260" s="26" t="s">
        <v>1565</v>
      </c>
      <c r="D2260" s="26" t="s">
        <v>1563</v>
      </c>
      <c r="E2260" s="26" t="s">
        <v>1567</v>
      </c>
      <c r="F2260" s="26" t="s">
        <v>1558</v>
      </c>
      <c r="G2260" s="26" t="s">
        <v>1560</v>
      </c>
      <c r="H2260" s="26" t="s">
        <v>1567</v>
      </c>
      <c r="I2260" s="26" t="s">
        <v>1569</v>
      </c>
      <c r="J2260" s="26" t="s">
        <v>1564</v>
      </c>
      <c r="K2260" s="21" t="str">
        <f>IF(Tabela813[[#This Row],[C]]&lt;&gt;"",IF(Tabela813[[#This Row],[RED]]&lt;&gt;"",(Tabela813[[#This Row],[RED]] &amp; "."),"") &amp; CONCATENATE(Tabela813[[#This Row],[C]],".",Tabela813[[#This Row],[O]],".",Tabela813[[#This Row],[E]],".",Tabela813[[#This Row],[D1]],".",Tabela813[[#This Row],[D2]],".",Tabela813[[#This Row],[D3]],".",Tabela813[[#This Row],[T]],".",Tabela813[[#This Row],[D4]]),"")</f>
        <v>7.6.2.1.01.2.5.00</v>
      </c>
      <c r="L2260" s="27" t="s">
        <v>2703</v>
      </c>
      <c r="M2260" s="21" t="str">
        <f t="shared" si="35"/>
        <v>A</v>
      </c>
      <c r="N2260" s="21">
        <f>IF(VALUE(Tabela813[[#This Row],[RED]]) &gt; 0,1,0) + IF(VALUE(J2260)&gt;0,8,IF(VALUE(I2260)&gt;0,7,IF(VALUE(H2260)&gt;0,6,IF(VALUE(G2260)&gt;0,5,IF(VALUE(F2260)&gt;0,4,IF(VALUE(E2260)&gt;0,3,IF(VALUE(D2260)&gt;0,2,1)))))))</f>
        <v>7</v>
      </c>
      <c r="O2260" s="26" t="s">
        <v>51</v>
      </c>
      <c r="P2260" s="1" t="s">
        <v>4202</v>
      </c>
      <c r="Q2260" s="1"/>
      <c r="R2260" s="21"/>
      <c r="S2260" s="7" t="str">
        <f>Tabela813[[#This Row],[NR]]&amp;" - "&amp;Tabela813[[#This Row],[Especificação]]</f>
        <v>7.6.2.1.01.2.5.00 - Serviços de Navegação Naval - Multas - Intra OFSS</v>
      </c>
      <c r="T2260" s="7" t="str">
        <f>Tabela813[[#This Row],[NR]]&amp;" - "&amp;Tabela813[[#This Row],[Especificação]]</f>
        <v>7.6.2.1.01.2.5.00 - Serviços de Navegação Naval - Multas - Intra OFSS</v>
      </c>
      <c r="U2260" s="7" t="str">
        <f>Tabela813[[#This Row],[NR]]&amp; " - "&amp;Tabela813[[#This Row],[Especificação]]</f>
        <v>7.6.2.1.01.2.5.00 - Serviços de Navegação Naval - Multas - Intra OFSS</v>
      </c>
    </row>
    <row r="2261" spans="1:21" ht="30" x14ac:dyDescent="0.25">
      <c r="A2261" s="84"/>
      <c r="B2261" s="73"/>
      <c r="C2261" s="26" t="s">
        <v>1565</v>
      </c>
      <c r="D2261" s="26" t="s">
        <v>1563</v>
      </c>
      <c r="E2261" s="26" t="s">
        <v>1567</v>
      </c>
      <c r="F2261" s="26" t="s">
        <v>1558</v>
      </c>
      <c r="G2261" s="26" t="s">
        <v>1560</v>
      </c>
      <c r="H2261" s="26" t="s">
        <v>1567</v>
      </c>
      <c r="I2261" s="26" t="s">
        <v>1563</v>
      </c>
      <c r="J2261" s="26" t="s">
        <v>1564</v>
      </c>
      <c r="K2261" s="21" t="str">
        <f>IF(Tabela813[[#This Row],[C]]&lt;&gt;"",IF(Tabela813[[#This Row],[RED]]&lt;&gt;"",(Tabela813[[#This Row],[RED]] &amp; "."),"") &amp; CONCATENATE(Tabela813[[#This Row],[C]],".",Tabela813[[#This Row],[O]],".",Tabela813[[#This Row],[E]],".",Tabela813[[#This Row],[D1]],".",Tabela813[[#This Row],[D2]],".",Tabela813[[#This Row],[D3]],".",Tabela813[[#This Row],[T]],".",Tabela813[[#This Row],[D4]]),"")</f>
        <v>7.6.2.1.01.2.6.00</v>
      </c>
      <c r="L2261" s="27" t="s">
        <v>2704</v>
      </c>
      <c r="M2261" s="21" t="str">
        <f t="shared" si="35"/>
        <v>A</v>
      </c>
      <c r="N2261" s="21">
        <f>IF(VALUE(Tabela813[[#This Row],[RED]]) &gt; 0,1,0) + IF(VALUE(J2261)&gt;0,8,IF(VALUE(I2261)&gt;0,7,IF(VALUE(H2261)&gt;0,6,IF(VALUE(G2261)&gt;0,5,IF(VALUE(F2261)&gt;0,4,IF(VALUE(E2261)&gt;0,3,IF(VALUE(D2261)&gt;0,2,1)))))))</f>
        <v>7</v>
      </c>
      <c r="O2261" s="26" t="s">
        <v>51</v>
      </c>
      <c r="P2261" s="1" t="s">
        <v>4202</v>
      </c>
      <c r="Q2261" s="1"/>
      <c r="R2261" s="21"/>
      <c r="S2261" s="7" t="str">
        <f>Tabela813[[#This Row],[NR]]&amp;" - "&amp;Tabela813[[#This Row],[Especificação]]</f>
        <v>7.6.2.1.01.2.6.00 - Serviços de Navegação Naval - Juros de Mora - Intra OFSS</v>
      </c>
      <c r="T2261" s="7" t="str">
        <f>Tabela813[[#This Row],[NR]]&amp;" - "&amp;Tabela813[[#This Row],[Especificação]]</f>
        <v>7.6.2.1.01.2.6.00 - Serviços de Navegação Naval - Juros de Mora - Intra OFSS</v>
      </c>
      <c r="U2261" s="7" t="str">
        <f>Tabela813[[#This Row],[NR]]&amp; " - "&amp;Tabela813[[#This Row],[Especificação]]</f>
        <v>7.6.2.1.01.2.6.00 - Serviços de Navegação Naval - Juros de Mora - Intra OFSS</v>
      </c>
    </row>
    <row r="2262" spans="1:21" ht="30" x14ac:dyDescent="0.25">
      <c r="A2262" s="84"/>
      <c r="B2262" s="73"/>
      <c r="C2262" s="26" t="s">
        <v>1565</v>
      </c>
      <c r="D2262" s="26" t="s">
        <v>1563</v>
      </c>
      <c r="E2262" s="26" t="s">
        <v>1567</v>
      </c>
      <c r="F2262" s="26" t="s">
        <v>1558</v>
      </c>
      <c r="G2262" s="26" t="s">
        <v>1560</v>
      </c>
      <c r="H2262" s="26" t="s">
        <v>1567</v>
      </c>
      <c r="I2262" s="26" t="s">
        <v>1565</v>
      </c>
      <c r="J2262" s="26" t="s">
        <v>1564</v>
      </c>
      <c r="K2262" s="21" t="str">
        <f>IF(Tabela813[[#This Row],[C]]&lt;&gt;"",IF(Tabela813[[#This Row],[RED]]&lt;&gt;"",(Tabela813[[#This Row],[RED]] &amp; "."),"") &amp; CONCATENATE(Tabela813[[#This Row],[C]],".",Tabela813[[#This Row],[O]],".",Tabela813[[#This Row],[E]],".",Tabela813[[#This Row],[D1]],".",Tabela813[[#This Row],[D2]],".",Tabela813[[#This Row],[D3]],".",Tabela813[[#This Row],[T]],".",Tabela813[[#This Row],[D4]]),"")</f>
        <v>7.6.2.1.01.2.7.00</v>
      </c>
      <c r="L2262" s="27" t="s">
        <v>2705</v>
      </c>
      <c r="M2262" s="21" t="str">
        <f t="shared" si="35"/>
        <v>A</v>
      </c>
      <c r="N2262" s="21">
        <f>IF(VALUE(Tabela813[[#This Row],[RED]]) &gt; 0,1,0) + IF(VALUE(J2262)&gt;0,8,IF(VALUE(I2262)&gt;0,7,IF(VALUE(H2262)&gt;0,6,IF(VALUE(G2262)&gt;0,5,IF(VALUE(F2262)&gt;0,4,IF(VALUE(E2262)&gt;0,3,IF(VALUE(D2262)&gt;0,2,1)))))))</f>
        <v>7</v>
      </c>
      <c r="O2262" s="26" t="s">
        <v>51</v>
      </c>
      <c r="P2262" s="1" t="s">
        <v>4202</v>
      </c>
      <c r="Q2262" s="1"/>
      <c r="R2262" s="21"/>
      <c r="S2262" s="7" t="str">
        <f>Tabela813[[#This Row],[NR]]&amp;" - "&amp;Tabela813[[#This Row],[Especificação]]</f>
        <v>7.6.2.1.01.2.7.00 - Serviços de Navegação Naval - Dívida Ativa - Multas da Dívida Ativa - Intra OFSS</v>
      </c>
      <c r="T2262" s="7" t="str">
        <f>Tabela813[[#This Row],[NR]]&amp;" - "&amp;Tabela813[[#This Row],[Especificação]]</f>
        <v>7.6.2.1.01.2.7.00 - Serviços de Navegação Naval - Dívida Ativa - Multas da Dívida Ativa - Intra OFSS</v>
      </c>
      <c r="U2262" s="7" t="str">
        <f>Tabela813[[#This Row],[NR]]&amp; " - "&amp;Tabela813[[#This Row],[Especificação]]</f>
        <v>7.6.2.1.01.2.7.00 - Serviços de Navegação Naval - Dívida Ativa - Multas da Dívida Ativa - Intra OFSS</v>
      </c>
    </row>
    <row r="2263" spans="1:21" ht="30" x14ac:dyDescent="0.25">
      <c r="A2263" s="84"/>
      <c r="B2263" s="73"/>
      <c r="C2263" s="26" t="s">
        <v>1565</v>
      </c>
      <c r="D2263" s="26" t="s">
        <v>1563</v>
      </c>
      <c r="E2263" s="26" t="s">
        <v>1567</v>
      </c>
      <c r="F2263" s="26" t="s">
        <v>1558</v>
      </c>
      <c r="G2263" s="26" t="s">
        <v>1560</v>
      </c>
      <c r="H2263" s="26" t="s">
        <v>1567</v>
      </c>
      <c r="I2263" s="26" t="s">
        <v>1566</v>
      </c>
      <c r="J2263" s="26" t="s">
        <v>1564</v>
      </c>
      <c r="K2263" s="21" t="str">
        <f>IF(Tabela813[[#This Row],[C]]&lt;&gt;"",IF(Tabela813[[#This Row],[RED]]&lt;&gt;"",(Tabela813[[#This Row],[RED]] &amp; "."),"") &amp; CONCATENATE(Tabela813[[#This Row],[C]],".",Tabela813[[#This Row],[O]],".",Tabela813[[#This Row],[E]],".",Tabela813[[#This Row],[D1]],".",Tabela813[[#This Row],[D2]],".",Tabela813[[#This Row],[D3]],".",Tabela813[[#This Row],[T]],".",Tabela813[[#This Row],[D4]]),"")</f>
        <v>7.6.2.1.01.2.8.00</v>
      </c>
      <c r="L2263" s="27" t="s">
        <v>2706</v>
      </c>
      <c r="M2263" s="21" t="str">
        <f t="shared" si="35"/>
        <v>A</v>
      </c>
      <c r="N2263" s="21">
        <f>IF(VALUE(Tabela813[[#This Row],[RED]]) &gt; 0,1,0) + IF(VALUE(J2263)&gt;0,8,IF(VALUE(I2263)&gt;0,7,IF(VALUE(H2263)&gt;0,6,IF(VALUE(G2263)&gt;0,5,IF(VALUE(F2263)&gt;0,4,IF(VALUE(E2263)&gt;0,3,IF(VALUE(D2263)&gt;0,2,1)))))))</f>
        <v>7</v>
      </c>
      <c r="O2263" s="26" t="s">
        <v>51</v>
      </c>
      <c r="P2263" s="1" t="s">
        <v>4202</v>
      </c>
      <c r="Q2263" s="1"/>
      <c r="R2263" s="21"/>
      <c r="S2263" s="7" t="str">
        <f>Tabela813[[#This Row],[NR]]&amp;" - "&amp;Tabela813[[#This Row],[Especificação]]</f>
        <v>7.6.2.1.01.2.8.00 - Serviços de Navegação Naval - Juros de Mora da Dívida Ativa - Intra OFSS</v>
      </c>
      <c r="T2263" s="7" t="str">
        <f>Tabela813[[#This Row],[NR]]&amp;" - "&amp;Tabela813[[#This Row],[Especificação]]</f>
        <v>7.6.2.1.01.2.8.00 - Serviços de Navegação Naval - Juros de Mora da Dívida Ativa - Intra OFSS</v>
      </c>
      <c r="U2263" s="7" t="str">
        <f>Tabela813[[#This Row],[NR]]&amp; " - "&amp;Tabela813[[#This Row],[Especificação]]</f>
        <v>7.6.2.1.01.2.8.00 - Serviços de Navegação Naval - Juros de Mora da Dívida Ativa - Intra OFSS</v>
      </c>
    </row>
    <row r="2264" spans="1:21" ht="30" x14ac:dyDescent="0.25">
      <c r="A2264" s="84"/>
      <c r="B2264" s="73"/>
      <c r="C2264" s="26" t="s">
        <v>1565</v>
      </c>
      <c r="D2264" s="26" t="s">
        <v>1563</v>
      </c>
      <c r="E2264" s="26" t="s">
        <v>1567</v>
      </c>
      <c r="F2264" s="26" t="s">
        <v>1558</v>
      </c>
      <c r="G2264" s="26" t="s">
        <v>1562</v>
      </c>
      <c r="H2264" s="26" t="s">
        <v>1561</v>
      </c>
      <c r="I2264" s="26" t="s">
        <v>1561</v>
      </c>
      <c r="J2264" s="26" t="s">
        <v>1564</v>
      </c>
      <c r="K2264" s="21" t="str">
        <f>IF(Tabela813[[#This Row],[C]]&lt;&gt;"",IF(Tabela813[[#This Row],[RED]]&lt;&gt;"",(Tabela813[[#This Row],[RED]] &amp; "."),"") &amp; CONCATENATE(Tabela813[[#This Row],[C]],".",Tabela813[[#This Row],[O]],".",Tabela813[[#This Row],[E]],".",Tabela813[[#This Row],[D1]],".",Tabela813[[#This Row],[D2]],".",Tabela813[[#This Row],[D3]],".",Tabela813[[#This Row],[T]],".",Tabela813[[#This Row],[D4]]),"")</f>
        <v>7.6.2.1.02.0.0.00</v>
      </c>
      <c r="L2264" s="27" t="s">
        <v>2707</v>
      </c>
      <c r="M2264" s="21" t="str">
        <f t="shared" si="35"/>
        <v>S</v>
      </c>
      <c r="N2264" s="21">
        <f>IF(VALUE(Tabela813[[#This Row],[RED]]) &gt; 0,1,0) + IF(VALUE(J2264)&gt;0,8,IF(VALUE(I2264)&gt;0,7,IF(VALUE(H2264)&gt;0,6,IF(VALUE(G2264)&gt;0,5,IF(VALUE(F2264)&gt;0,4,IF(VALUE(E2264)&gt;0,3,IF(VALUE(D2264)&gt;0,2,1)))))))</f>
        <v>5</v>
      </c>
      <c r="O2264" s="26" t="s">
        <v>51</v>
      </c>
      <c r="P2264" s="1" t="s">
        <v>295</v>
      </c>
      <c r="Q2264" s="1"/>
      <c r="R2264" s="21"/>
      <c r="S2264" s="7" t="str">
        <f>Tabela813[[#This Row],[NR]]&amp;" - "&amp;Tabela813[[#This Row],[Especificação]]</f>
        <v>7.6.2.1.02.0.0.00 - Serviços de Transporte de Passageiros ou Mercadorias - Intra OFSS</v>
      </c>
      <c r="T2264" s="7" t="str">
        <f>Tabela813[[#This Row],[NR]]&amp;" - "&amp;Tabela813[[#This Row],[Especificação]]</f>
        <v>7.6.2.1.02.0.0.00 - Serviços de Transporte de Passageiros ou Mercadorias - Intra OFSS</v>
      </c>
      <c r="U2264" s="7" t="str">
        <f>Tabela813[[#This Row],[NR]]&amp; " - "&amp;Tabela813[[#This Row],[Especificação]]</f>
        <v>7.6.2.1.02.0.0.00 - Serviços de Transporte de Passageiros ou Mercadorias - Intra OFSS</v>
      </c>
    </row>
    <row r="2265" spans="1:21" ht="30" x14ac:dyDescent="0.25">
      <c r="A2265" s="84"/>
      <c r="B2265" s="73"/>
      <c r="C2265" s="26" t="s">
        <v>1565</v>
      </c>
      <c r="D2265" s="26" t="s">
        <v>1563</v>
      </c>
      <c r="E2265" s="26" t="s">
        <v>1567</v>
      </c>
      <c r="F2265" s="26" t="s">
        <v>1558</v>
      </c>
      <c r="G2265" s="26" t="s">
        <v>1562</v>
      </c>
      <c r="H2265" s="26" t="s">
        <v>1561</v>
      </c>
      <c r="I2265" s="26" t="s">
        <v>1558</v>
      </c>
      <c r="J2265" s="26" t="s">
        <v>1564</v>
      </c>
      <c r="K2265" s="21" t="str">
        <f>IF(Tabela813[[#This Row],[C]]&lt;&gt;"",IF(Tabela813[[#This Row],[RED]]&lt;&gt;"",(Tabela813[[#This Row],[RED]] &amp; "."),"") &amp; CONCATENATE(Tabela813[[#This Row],[C]],".",Tabela813[[#This Row],[O]],".",Tabela813[[#This Row],[E]],".",Tabela813[[#This Row],[D1]],".",Tabela813[[#This Row],[D2]],".",Tabela813[[#This Row],[D3]],".",Tabela813[[#This Row],[T]],".",Tabela813[[#This Row],[D4]]),"")</f>
        <v>7.6.2.1.02.0.1.00</v>
      </c>
      <c r="L2265" s="27" t="s">
        <v>2708</v>
      </c>
      <c r="M2265" s="21" t="str">
        <f t="shared" si="35"/>
        <v>A</v>
      </c>
      <c r="N2265" s="21">
        <f>IF(VALUE(Tabela813[[#This Row],[RED]]) &gt; 0,1,0) + IF(VALUE(J2265)&gt;0,8,IF(VALUE(I2265)&gt;0,7,IF(VALUE(H2265)&gt;0,6,IF(VALUE(G2265)&gt;0,5,IF(VALUE(F2265)&gt;0,4,IF(VALUE(E2265)&gt;0,3,IF(VALUE(D2265)&gt;0,2,1)))))))</f>
        <v>7</v>
      </c>
      <c r="O2265" s="26" t="s">
        <v>51</v>
      </c>
      <c r="P2265" s="1" t="s">
        <v>295</v>
      </c>
      <c r="Q2265" s="1"/>
      <c r="R2265" s="21"/>
      <c r="S2265" s="7" t="str">
        <f>Tabela813[[#This Row],[NR]]&amp;" - "&amp;Tabela813[[#This Row],[Especificação]]</f>
        <v>7.6.2.1.02.0.1.00 - Serviços de Transporte de Passageiros ou Mercadorias - Principal - Intra OFSS</v>
      </c>
      <c r="T2265" s="7" t="str">
        <f>Tabela813[[#This Row],[NR]]&amp;" - "&amp;Tabela813[[#This Row],[Especificação]]</f>
        <v>7.6.2.1.02.0.1.00 - Serviços de Transporte de Passageiros ou Mercadorias - Principal - Intra OFSS</v>
      </c>
      <c r="U2265" s="7" t="str">
        <f>Tabela813[[#This Row],[NR]]&amp; " - "&amp;Tabela813[[#This Row],[Especificação]]</f>
        <v>7.6.2.1.02.0.1.00 - Serviços de Transporte de Passageiros ou Mercadorias - Principal - Intra OFSS</v>
      </c>
    </row>
    <row r="2266" spans="1:21" ht="30" x14ac:dyDescent="0.25">
      <c r="A2266" s="84"/>
      <c r="B2266" s="73"/>
      <c r="C2266" s="26" t="s">
        <v>1565</v>
      </c>
      <c r="D2266" s="26" t="s">
        <v>1563</v>
      </c>
      <c r="E2266" s="26" t="s">
        <v>1567</v>
      </c>
      <c r="F2266" s="26" t="s">
        <v>1558</v>
      </c>
      <c r="G2266" s="26" t="s">
        <v>1562</v>
      </c>
      <c r="H2266" s="26" t="s">
        <v>1561</v>
      </c>
      <c r="I2266" s="26" t="s">
        <v>1567</v>
      </c>
      <c r="J2266" s="26" t="s">
        <v>1564</v>
      </c>
      <c r="K2266" s="21" t="str">
        <f>IF(Tabela813[[#This Row],[C]]&lt;&gt;"",IF(Tabela813[[#This Row],[RED]]&lt;&gt;"",(Tabela813[[#This Row],[RED]] &amp; "."),"") &amp; CONCATENATE(Tabela813[[#This Row],[C]],".",Tabela813[[#This Row],[O]],".",Tabela813[[#This Row],[E]],".",Tabela813[[#This Row],[D1]],".",Tabela813[[#This Row],[D2]],".",Tabela813[[#This Row],[D3]],".",Tabela813[[#This Row],[T]],".",Tabela813[[#This Row],[D4]]),"")</f>
        <v>7.6.2.1.02.0.2.00</v>
      </c>
      <c r="L2266" s="27" t="s">
        <v>2709</v>
      </c>
      <c r="M2266" s="21" t="str">
        <f t="shared" si="35"/>
        <v>A</v>
      </c>
      <c r="N2266" s="21">
        <f>IF(VALUE(Tabela813[[#This Row],[RED]]) &gt; 0,1,0) + IF(VALUE(J2266)&gt;0,8,IF(VALUE(I2266)&gt;0,7,IF(VALUE(H2266)&gt;0,6,IF(VALUE(G2266)&gt;0,5,IF(VALUE(F2266)&gt;0,4,IF(VALUE(E2266)&gt;0,3,IF(VALUE(D2266)&gt;0,2,1)))))))</f>
        <v>7</v>
      </c>
      <c r="O2266" s="26" t="s">
        <v>51</v>
      </c>
      <c r="P2266" s="1" t="s">
        <v>295</v>
      </c>
      <c r="Q2266" s="1"/>
      <c r="R2266" s="21"/>
      <c r="S2266" s="7" t="str">
        <f>Tabela813[[#This Row],[NR]]&amp;" - "&amp;Tabela813[[#This Row],[Especificação]]</f>
        <v>7.6.2.1.02.0.2.00 - Serviços de Transporte de Passageiros ou Mercadorias - Multas e Juros de Mora - Intra OFSS</v>
      </c>
      <c r="T2266" s="7" t="str">
        <f>Tabela813[[#This Row],[NR]]&amp;" - "&amp;Tabela813[[#This Row],[Especificação]]</f>
        <v>7.6.2.1.02.0.2.00 - Serviços de Transporte de Passageiros ou Mercadorias - Multas e Juros de Mora - Intra OFSS</v>
      </c>
      <c r="U2266" s="7" t="str">
        <f>Tabela813[[#This Row],[NR]]&amp; " - "&amp;Tabela813[[#This Row],[Especificação]]</f>
        <v>7.6.2.1.02.0.2.00 - Serviços de Transporte de Passageiros ou Mercadorias - Multas e Juros de Mora - Intra OFSS</v>
      </c>
    </row>
    <row r="2267" spans="1:21" ht="30" x14ac:dyDescent="0.25">
      <c r="A2267" s="84"/>
      <c r="B2267" s="73"/>
      <c r="C2267" s="26" t="s">
        <v>1565</v>
      </c>
      <c r="D2267" s="26" t="s">
        <v>1563</v>
      </c>
      <c r="E2267" s="26" t="s">
        <v>1567</v>
      </c>
      <c r="F2267" s="26" t="s">
        <v>1558</v>
      </c>
      <c r="G2267" s="26" t="s">
        <v>1562</v>
      </c>
      <c r="H2267" s="26" t="s">
        <v>1561</v>
      </c>
      <c r="I2267" s="26" t="s">
        <v>1559</v>
      </c>
      <c r="J2267" s="26" t="s">
        <v>1564</v>
      </c>
      <c r="K2267" s="21" t="str">
        <f>IF(Tabela813[[#This Row],[C]]&lt;&gt;"",IF(Tabela813[[#This Row],[RED]]&lt;&gt;"",(Tabela813[[#This Row],[RED]] &amp; "."),"") &amp; CONCATENATE(Tabela813[[#This Row],[C]],".",Tabela813[[#This Row],[O]],".",Tabela813[[#This Row],[E]],".",Tabela813[[#This Row],[D1]],".",Tabela813[[#This Row],[D2]],".",Tabela813[[#This Row],[D3]],".",Tabela813[[#This Row],[T]],".",Tabela813[[#This Row],[D4]]),"")</f>
        <v>7.6.2.1.02.0.3.00</v>
      </c>
      <c r="L2267" s="27" t="s">
        <v>2710</v>
      </c>
      <c r="M2267" s="21" t="str">
        <f t="shared" si="35"/>
        <v>A</v>
      </c>
      <c r="N2267" s="21">
        <f>IF(VALUE(Tabela813[[#This Row],[RED]]) &gt; 0,1,0) + IF(VALUE(J2267)&gt;0,8,IF(VALUE(I2267)&gt;0,7,IF(VALUE(H2267)&gt;0,6,IF(VALUE(G2267)&gt;0,5,IF(VALUE(F2267)&gt;0,4,IF(VALUE(E2267)&gt;0,3,IF(VALUE(D2267)&gt;0,2,1)))))))</f>
        <v>7</v>
      </c>
      <c r="O2267" s="26" t="s">
        <v>51</v>
      </c>
      <c r="P2267" s="1" t="s">
        <v>295</v>
      </c>
      <c r="Q2267" s="1"/>
      <c r="R2267" s="21"/>
      <c r="S2267" s="7" t="str">
        <f>Tabela813[[#This Row],[NR]]&amp;" - "&amp;Tabela813[[#This Row],[Especificação]]</f>
        <v>7.6.2.1.02.0.3.00 - Serviços de Transporte de Passageiros ou Mercadorias - Dívida Ativa - Intra OFSS</v>
      </c>
      <c r="T2267" s="7" t="str">
        <f>Tabela813[[#This Row],[NR]]&amp;" - "&amp;Tabela813[[#This Row],[Especificação]]</f>
        <v>7.6.2.1.02.0.3.00 - Serviços de Transporte de Passageiros ou Mercadorias - Dívida Ativa - Intra OFSS</v>
      </c>
      <c r="U2267" s="7" t="str">
        <f>Tabela813[[#This Row],[NR]]&amp; " - "&amp;Tabela813[[#This Row],[Especificação]]</f>
        <v>7.6.2.1.02.0.3.00 - Serviços de Transporte de Passageiros ou Mercadorias - Dívida Ativa - Intra OFSS</v>
      </c>
    </row>
    <row r="2268" spans="1:21" ht="30" x14ac:dyDescent="0.25">
      <c r="A2268" s="84"/>
      <c r="B2268" s="73"/>
      <c r="C2268" s="26" t="s">
        <v>1565</v>
      </c>
      <c r="D2268" s="26" t="s">
        <v>1563</v>
      </c>
      <c r="E2268" s="26" t="s">
        <v>1567</v>
      </c>
      <c r="F2268" s="26" t="s">
        <v>1558</v>
      </c>
      <c r="G2268" s="26" t="s">
        <v>1562</v>
      </c>
      <c r="H2268" s="26" t="s">
        <v>1561</v>
      </c>
      <c r="I2268" s="26" t="s">
        <v>1568</v>
      </c>
      <c r="J2268" s="26" t="s">
        <v>1564</v>
      </c>
      <c r="K2268" s="21" t="str">
        <f>IF(Tabela813[[#This Row],[C]]&lt;&gt;"",IF(Tabela813[[#This Row],[RED]]&lt;&gt;"",(Tabela813[[#This Row],[RED]] &amp; "."),"") &amp; CONCATENATE(Tabela813[[#This Row],[C]],".",Tabela813[[#This Row],[O]],".",Tabela813[[#This Row],[E]],".",Tabela813[[#This Row],[D1]],".",Tabela813[[#This Row],[D2]],".",Tabela813[[#This Row],[D3]],".",Tabela813[[#This Row],[T]],".",Tabela813[[#This Row],[D4]]),"")</f>
        <v>7.6.2.1.02.0.4.00</v>
      </c>
      <c r="L2268" s="27" t="s">
        <v>2711</v>
      </c>
      <c r="M2268" s="21" t="str">
        <f t="shared" si="35"/>
        <v>A</v>
      </c>
      <c r="N2268" s="21">
        <f>IF(VALUE(Tabela813[[#This Row],[RED]]) &gt; 0,1,0) + IF(VALUE(J2268)&gt;0,8,IF(VALUE(I2268)&gt;0,7,IF(VALUE(H2268)&gt;0,6,IF(VALUE(G2268)&gt;0,5,IF(VALUE(F2268)&gt;0,4,IF(VALUE(E2268)&gt;0,3,IF(VALUE(D2268)&gt;0,2,1)))))))</f>
        <v>7</v>
      </c>
      <c r="O2268" s="26" t="s">
        <v>51</v>
      </c>
      <c r="P2268" s="1" t="s">
        <v>295</v>
      </c>
      <c r="Q2268" s="1"/>
      <c r="R2268" s="21"/>
      <c r="S2268" s="7" t="str">
        <f>Tabela813[[#This Row],[NR]]&amp;" - "&amp;Tabela813[[#This Row],[Especificação]]</f>
        <v>7.6.2.1.02.0.4.00 - Serviços de Transporte de Passageiros ou Mercadorias - Dívida Ativa - Multas e Juros de Mora da Dívida Ativa - Intra OFSS</v>
      </c>
      <c r="T2268" s="7" t="str">
        <f>Tabela813[[#This Row],[NR]]&amp;" - "&amp;Tabela813[[#This Row],[Especificação]]</f>
        <v>7.6.2.1.02.0.4.00 - Serviços de Transporte de Passageiros ou Mercadorias - Dívida Ativa - Multas e Juros de Mora da Dívida Ativa - Intra OFSS</v>
      </c>
      <c r="U2268" s="7" t="str">
        <f>Tabela813[[#This Row],[NR]]&amp; " - "&amp;Tabela813[[#This Row],[Especificação]]</f>
        <v>7.6.2.1.02.0.4.00 - Serviços de Transporte de Passageiros ou Mercadorias - Dívida Ativa - Multas e Juros de Mora da Dívida Ativa - Intra OFSS</v>
      </c>
    </row>
    <row r="2269" spans="1:21" ht="30" x14ac:dyDescent="0.25">
      <c r="A2269" s="84"/>
      <c r="B2269" s="73"/>
      <c r="C2269" s="26" t="s">
        <v>1565</v>
      </c>
      <c r="D2269" s="26" t="s">
        <v>1563</v>
      </c>
      <c r="E2269" s="26" t="s">
        <v>1567</v>
      </c>
      <c r="F2269" s="26" t="s">
        <v>1558</v>
      </c>
      <c r="G2269" s="26" t="s">
        <v>1562</v>
      </c>
      <c r="H2269" s="26" t="s">
        <v>1561</v>
      </c>
      <c r="I2269" s="26" t="s">
        <v>1569</v>
      </c>
      <c r="J2269" s="26" t="s">
        <v>1564</v>
      </c>
      <c r="K2269" s="21" t="str">
        <f>IF(Tabela813[[#This Row],[C]]&lt;&gt;"",IF(Tabela813[[#This Row],[RED]]&lt;&gt;"",(Tabela813[[#This Row],[RED]] &amp; "."),"") &amp; CONCATENATE(Tabela813[[#This Row],[C]],".",Tabela813[[#This Row],[O]],".",Tabela813[[#This Row],[E]],".",Tabela813[[#This Row],[D1]],".",Tabela813[[#This Row],[D2]],".",Tabela813[[#This Row],[D3]],".",Tabela813[[#This Row],[T]],".",Tabela813[[#This Row],[D4]]),"")</f>
        <v>7.6.2.1.02.0.5.00</v>
      </c>
      <c r="L2269" s="27" t="s">
        <v>2712</v>
      </c>
      <c r="M2269" s="21" t="str">
        <f t="shared" si="35"/>
        <v>A</v>
      </c>
      <c r="N2269" s="21">
        <f>IF(VALUE(Tabela813[[#This Row],[RED]]) &gt; 0,1,0) + IF(VALUE(J2269)&gt;0,8,IF(VALUE(I2269)&gt;0,7,IF(VALUE(H2269)&gt;0,6,IF(VALUE(G2269)&gt;0,5,IF(VALUE(F2269)&gt;0,4,IF(VALUE(E2269)&gt;0,3,IF(VALUE(D2269)&gt;0,2,1)))))))</f>
        <v>7</v>
      </c>
      <c r="O2269" s="26" t="s">
        <v>51</v>
      </c>
      <c r="P2269" s="1" t="s">
        <v>295</v>
      </c>
      <c r="Q2269" s="1"/>
      <c r="R2269" s="21"/>
      <c r="S2269" s="7" t="str">
        <f>Tabela813[[#This Row],[NR]]&amp;" - "&amp;Tabela813[[#This Row],[Especificação]]</f>
        <v>7.6.2.1.02.0.5.00 - Serviços de Transporte de Passageiros ou Mercadorias - Multas - Intra OFSS</v>
      </c>
      <c r="T2269" s="7" t="str">
        <f>Tabela813[[#This Row],[NR]]&amp;" - "&amp;Tabela813[[#This Row],[Especificação]]</f>
        <v>7.6.2.1.02.0.5.00 - Serviços de Transporte de Passageiros ou Mercadorias - Multas - Intra OFSS</v>
      </c>
      <c r="U2269" s="7" t="str">
        <f>Tabela813[[#This Row],[NR]]&amp; " - "&amp;Tabela813[[#This Row],[Especificação]]</f>
        <v>7.6.2.1.02.0.5.00 - Serviços de Transporte de Passageiros ou Mercadorias - Multas - Intra OFSS</v>
      </c>
    </row>
    <row r="2270" spans="1:21" ht="30" x14ac:dyDescent="0.25">
      <c r="A2270" s="84"/>
      <c r="B2270" s="73"/>
      <c r="C2270" s="26" t="s">
        <v>1565</v>
      </c>
      <c r="D2270" s="26" t="s">
        <v>1563</v>
      </c>
      <c r="E2270" s="26" t="s">
        <v>1567</v>
      </c>
      <c r="F2270" s="26" t="s">
        <v>1558</v>
      </c>
      <c r="G2270" s="26" t="s">
        <v>1562</v>
      </c>
      <c r="H2270" s="26" t="s">
        <v>1561</v>
      </c>
      <c r="I2270" s="26" t="s">
        <v>1563</v>
      </c>
      <c r="J2270" s="26" t="s">
        <v>1564</v>
      </c>
      <c r="K2270" s="21" t="str">
        <f>IF(Tabela813[[#This Row],[C]]&lt;&gt;"",IF(Tabela813[[#This Row],[RED]]&lt;&gt;"",(Tabela813[[#This Row],[RED]] &amp; "."),"") &amp; CONCATENATE(Tabela813[[#This Row],[C]],".",Tabela813[[#This Row],[O]],".",Tabela813[[#This Row],[E]],".",Tabela813[[#This Row],[D1]],".",Tabela813[[#This Row],[D2]],".",Tabela813[[#This Row],[D3]],".",Tabela813[[#This Row],[T]],".",Tabela813[[#This Row],[D4]]),"")</f>
        <v>7.6.2.1.02.0.6.00</v>
      </c>
      <c r="L2270" s="27" t="s">
        <v>2713</v>
      </c>
      <c r="M2270" s="21" t="str">
        <f t="shared" si="35"/>
        <v>A</v>
      </c>
      <c r="N2270" s="21">
        <f>IF(VALUE(Tabela813[[#This Row],[RED]]) &gt; 0,1,0) + IF(VALUE(J2270)&gt;0,8,IF(VALUE(I2270)&gt;0,7,IF(VALUE(H2270)&gt;0,6,IF(VALUE(G2270)&gt;0,5,IF(VALUE(F2270)&gt;0,4,IF(VALUE(E2270)&gt;0,3,IF(VALUE(D2270)&gt;0,2,1)))))))</f>
        <v>7</v>
      </c>
      <c r="O2270" s="26" t="s">
        <v>51</v>
      </c>
      <c r="P2270" s="1" t="s">
        <v>295</v>
      </c>
      <c r="Q2270" s="1"/>
      <c r="R2270" s="21"/>
      <c r="S2270" s="7" t="str">
        <f>Tabela813[[#This Row],[NR]]&amp;" - "&amp;Tabela813[[#This Row],[Especificação]]</f>
        <v>7.6.2.1.02.0.6.00 - Serviços de Transporte de Passageiros ou Mercadorias - Juros de Mora - Intra OFSS</v>
      </c>
      <c r="T2270" s="7" t="str">
        <f>Tabela813[[#This Row],[NR]]&amp;" - "&amp;Tabela813[[#This Row],[Especificação]]</f>
        <v>7.6.2.1.02.0.6.00 - Serviços de Transporte de Passageiros ou Mercadorias - Juros de Mora - Intra OFSS</v>
      </c>
      <c r="U2270" s="7" t="str">
        <f>Tabela813[[#This Row],[NR]]&amp; " - "&amp;Tabela813[[#This Row],[Especificação]]</f>
        <v>7.6.2.1.02.0.6.00 - Serviços de Transporte de Passageiros ou Mercadorias - Juros de Mora - Intra OFSS</v>
      </c>
    </row>
    <row r="2271" spans="1:21" ht="30" x14ac:dyDescent="0.25">
      <c r="A2271" s="84"/>
      <c r="B2271" s="73"/>
      <c r="C2271" s="26" t="s">
        <v>1565</v>
      </c>
      <c r="D2271" s="26" t="s">
        <v>1563</v>
      </c>
      <c r="E2271" s="26" t="s">
        <v>1567</v>
      </c>
      <c r="F2271" s="26" t="s">
        <v>1558</v>
      </c>
      <c r="G2271" s="26" t="s">
        <v>1562</v>
      </c>
      <c r="H2271" s="26" t="s">
        <v>1561</v>
      </c>
      <c r="I2271" s="26" t="s">
        <v>1565</v>
      </c>
      <c r="J2271" s="26" t="s">
        <v>1564</v>
      </c>
      <c r="K2271" s="21" t="str">
        <f>IF(Tabela813[[#This Row],[C]]&lt;&gt;"",IF(Tabela813[[#This Row],[RED]]&lt;&gt;"",(Tabela813[[#This Row],[RED]] &amp; "."),"") &amp; CONCATENATE(Tabela813[[#This Row],[C]],".",Tabela813[[#This Row],[O]],".",Tabela813[[#This Row],[E]],".",Tabela813[[#This Row],[D1]],".",Tabela813[[#This Row],[D2]],".",Tabela813[[#This Row],[D3]],".",Tabela813[[#This Row],[T]],".",Tabela813[[#This Row],[D4]]),"")</f>
        <v>7.6.2.1.02.0.7.00</v>
      </c>
      <c r="L2271" s="27" t="s">
        <v>2714</v>
      </c>
      <c r="M2271" s="21" t="str">
        <f t="shared" si="35"/>
        <v>A</v>
      </c>
      <c r="N2271" s="21">
        <f>IF(VALUE(Tabela813[[#This Row],[RED]]) &gt; 0,1,0) + IF(VALUE(J2271)&gt;0,8,IF(VALUE(I2271)&gt;0,7,IF(VALUE(H2271)&gt;0,6,IF(VALUE(G2271)&gt;0,5,IF(VALUE(F2271)&gt;0,4,IF(VALUE(E2271)&gt;0,3,IF(VALUE(D2271)&gt;0,2,1)))))))</f>
        <v>7</v>
      </c>
      <c r="O2271" s="26" t="s">
        <v>51</v>
      </c>
      <c r="P2271" s="1" t="s">
        <v>295</v>
      </c>
      <c r="Q2271" s="1"/>
      <c r="R2271" s="21"/>
      <c r="S2271" s="7" t="str">
        <f>Tabela813[[#This Row],[NR]]&amp;" - "&amp;Tabela813[[#This Row],[Especificação]]</f>
        <v>7.6.2.1.02.0.7.00 - Serviços de Transporte de Passageiros ou Mercadorias - Dívida Ativa - Multas da Dívida Ativa - Intra OFSS</v>
      </c>
      <c r="T2271" s="7" t="str">
        <f>Tabela813[[#This Row],[NR]]&amp;" - "&amp;Tabela813[[#This Row],[Especificação]]</f>
        <v>7.6.2.1.02.0.7.00 - Serviços de Transporte de Passageiros ou Mercadorias - Dívida Ativa - Multas da Dívida Ativa - Intra OFSS</v>
      </c>
      <c r="U2271" s="7" t="str">
        <f>Tabela813[[#This Row],[NR]]&amp; " - "&amp;Tabela813[[#This Row],[Especificação]]</f>
        <v>7.6.2.1.02.0.7.00 - Serviços de Transporte de Passageiros ou Mercadorias - Dívida Ativa - Multas da Dívida Ativa - Intra OFSS</v>
      </c>
    </row>
    <row r="2272" spans="1:21" ht="30" x14ac:dyDescent="0.25">
      <c r="A2272" s="84"/>
      <c r="B2272" s="73"/>
      <c r="C2272" s="26" t="s">
        <v>1565</v>
      </c>
      <c r="D2272" s="26" t="s">
        <v>1563</v>
      </c>
      <c r="E2272" s="26" t="s">
        <v>1567</v>
      </c>
      <c r="F2272" s="26" t="s">
        <v>1558</v>
      </c>
      <c r="G2272" s="26" t="s">
        <v>1562</v>
      </c>
      <c r="H2272" s="26" t="s">
        <v>1561</v>
      </c>
      <c r="I2272" s="26" t="s">
        <v>1566</v>
      </c>
      <c r="J2272" s="26" t="s">
        <v>1564</v>
      </c>
      <c r="K2272" s="21" t="str">
        <f>IF(Tabela813[[#This Row],[C]]&lt;&gt;"",IF(Tabela813[[#This Row],[RED]]&lt;&gt;"",(Tabela813[[#This Row],[RED]] &amp; "."),"") &amp; CONCATENATE(Tabela813[[#This Row],[C]],".",Tabela813[[#This Row],[O]],".",Tabela813[[#This Row],[E]],".",Tabela813[[#This Row],[D1]],".",Tabela813[[#This Row],[D2]],".",Tabela813[[#This Row],[D3]],".",Tabela813[[#This Row],[T]],".",Tabela813[[#This Row],[D4]]),"")</f>
        <v>7.6.2.1.02.0.8.00</v>
      </c>
      <c r="L2272" s="27" t="s">
        <v>2715</v>
      </c>
      <c r="M2272" s="21" t="str">
        <f t="shared" si="35"/>
        <v>A</v>
      </c>
      <c r="N2272" s="21">
        <f>IF(VALUE(Tabela813[[#This Row],[RED]]) &gt; 0,1,0) + IF(VALUE(J2272)&gt;0,8,IF(VALUE(I2272)&gt;0,7,IF(VALUE(H2272)&gt;0,6,IF(VALUE(G2272)&gt;0,5,IF(VALUE(F2272)&gt;0,4,IF(VALUE(E2272)&gt;0,3,IF(VALUE(D2272)&gt;0,2,1)))))))</f>
        <v>7</v>
      </c>
      <c r="O2272" s="26" t="s">
        <v>51</v>
      </c>
      <c r="P2272" s="1" t="s">
        <v>295</v>
      </c>
      <c r="Q2272" s="1"/>
      <c r="R2272" s="21"/>
      <c r="S2272" s="7" t="str">
        <f>Tabela813[[#This Row],[NR]]&amp;" - "&amp;Tabela813[[#This Row],[Especificação]]</f>
        <v>7.6.2.1.02.0.8.00 - Serviços de Transporte de Passageiros ou Mercadorias - Juros de Mora da Dívida Ativa - Intra OFSS</v>
      </c>
      <c r="T2272" s="7" t="str">
        <f>Tabela813[[#This Row],[NR]]&amp;" - "&amp;Tabela813[[#This Row],[Especificação]]</f>
        <v>7.6.2.1.02.0.8.00 - Serviços de Transporte de Passageiros ou Mercadorias - Juros de Mora da Dívida Ativa - Intra OFSS</v>
      </c>
      <c r="U2272" s="7" t="str">
        <f>Tabela813[[#This Row],[NR]]&amp; " - "&amp;Tabela813[[#This Row],[Especificação]]</f>
        <v>7.6.2.1.02.0.8.00 - Serviços de Transporte de Passageiros ou Mercadorias - Juros de Mora da Dívida Ativa - Intra OFSS</v>
      </c>
    </row>
    <row r="2273" spans="1:21" x14ac:dyDescent="0.25">
      <c r="A2273" s="84"/>
      <c r="B2273" s="73"/>
      <c r="C2273" s="26" t="s">
        <v>1565</v>
      </c>
      <c r="D2273" s="26" t="s">
        <v>1563</v>
      </c>
      <c r="E2273" s="26" t="s">
        <v>1567</v>
      </c>
      <c r="F2273" s="26" t="s">
        <v>1558</v>
      </c>
      <c r="G2273" s="26" t="s">
        <v>1571</v>
      </c>
      <c r="H2273" s="26" t="s">
        <v>1561</v>
      </c>
      <c r="I2273" s="26" t="s">
        <v>1561</v>
      </c>
      <c r="J2273" s="26" t="s">
        <v>1564</v>
      </c>
      <c r="K2273" s="21" t="str">
        <f>IF(Tabela813[[#This Row],[C]]&lt;&gt;"",IF(Tabela813[[#This Row],[RED]]&lt;&gt;"",(Tabela813[[#This Row],[RED]] &amp; "."),"") &amp; CONCATENATE(Tabela813[[#This Row],[C]],".",Tabela813[[#This Row],[O]],".",Tabela813[[#This Row],[E]],".",Tabela813[[#This Row],[D1]],".",Tabela813[[#This Row],[D2]],".",Tabela813[[#This Row],[D3]],".",Tabela813[[#This Row],[T]],".",Tabela813[[#This Row],[D4]]),"")</f>
        <v>7.6.2.1.03.0.0.00</v>
      </c>
      <c r="L2273" s="27" t="s">
        <v>2716</v>
      </c>
      <c r="M2273" s="21" t="str">
        <f t="shared" si="35"/>
        <v>S</v>
      </c>
      <c r="N2273" s="21">
        <f>IF(VALUE(Tabela813[[#This Row],[RED]]) &gt; 0,1,0) + IF(VALUE(J2273)&gt;0,8,IF(VALUE(I2273)&gt;0,7,IF(VALUE(H2273)&gt;0,6,IF(VALUE(G2273)&gt;0,5,IF(VALUE(F2273)&gt;0,4,IF(VALUE(E2273)&gt;0,3,IF(VALUE(D2273)&gt;0,2,1)))))))</f>
        <v>5</v>
      </c>
      <c r="O2273" s="26" t="s">
        <v>51</v>
      </c>
      <c r="P2273" s="1" t="s">
        <v>297</v>
      </c>
      <c r="Q2273" s="1"/>
      <c r="R2273" s="21"/>
      <c r="S2273" s="7" t="str">
        <f>Tabela813[[#This Row],[NR]]&amp;" - "&amp;Tabela813[[#This Row],[Especificação]]</f>
        <v>7.6.2.1.03.0.0.00 - Serviços Portuários - Intra OFSS</v>
      </c>
      <c r="T2273" s="7" t="str">
        <f>Tabela813[[#This Row],[NR]]&amp;" - "&amp;Tabela813[[#This Row],[Especificação]]</f>
        <v>7.6.2.1.03.0.0.00 - Serviços Portuários - Intra OFSS</v>
      </c>
      <c r="U2273" s="7" t="str">
        <f>Tabela813[[#This Row],[NR]]&amp; " - "&amp;Tabela813[[#This Row],[Especificação]]</f>
        <v>7.6.2.1.03.0.0.00 - Serviços Portuários - Intra OFSS</v>
      </c>
    </row>
    <row r="2274" spans="1:21" x14ac:dyDescent="0.25">
      <c r="A2274" s="84"/>
      <c r="B2274" s="73"/>
      <c r="C2274" s="26" t="s">
        <v>1565</v>
      </c>
      <c r="D2274" s="26" t="s">
        <v>1563</v>
      </c>
      <c r="E2274" s="26" t="s">
        <v>1567</v>
      </c>
      <c r="F2274" s="26" t="s">
        <v>1558</v>
      </c>
      <c r="G2274" s="26" t="s">
        <v>1571</v>
      </c>
      <c r="H2274" s="26" t="s">
        <v>1561</v>
      </c>
      <c r="I2274" s="26" t="s">
        <v>1558</v>
      </c>
      <c r="J2274" s="26" t="s">
        <v>1564</v>
      </c>
      <c r="K2274" s="21" t="str">
        <f>IF(Tabela813[[#This Row],[C]]&lt;&gt;"",IF(Tabela813[[#This Row],[RED]]&lt;&gt;"",(Tabela813[[#This Row],[RED]] &amp; "."),"") &amp; CONCATENATE(Tabela813[[#This Row],[C]],".",Tabela813[[#This Row],[O]],".",Tabela813[[#This Row],[E]],".",Tabela813[[#This Row],[D1]],".",Tabela813[[#This Row],[D2]],".",Tabela813[[#This Row],[D3]],".",Tabela813[[#This Row],[T]],".",Tabela813[[#This Row],[D4]]),"")</f>
        <v>7.6.2.1.03.0.1.00</v>
      </c>
      <c r="L2274" s="27" t="s">
        <v>2717</v>
      </c>
      <c r="M2274" s="21" t="str">
        <f t="shared" si="35"/>
        <v>A</v>
      </c>
      <c r="N2274" s="21">
        <f>IF(VALUE(Tabela813[[#This Row],[RED]]) &gt; 0,1,0) + IF(VALUE(J2274)&gt;0,8,IF(VALUE(I2274)&gt;0,7,IF(VALUE(H2274)&gt;0,6,IF(VALUE(G2274)&gt;0,5,IF(VALUE(F2274)&gt;0,4,IF(VALUE(E2274)&gt;0,3,IF(VALUE(D2274)&gt;0,2,1)))))))</f>
        <v>7</v>
      </c>
      <c r="O2274" s="26" t="s">
        <v>51</v>
      </c>
      <c r="P2274" s="1" t="s">
        <v>297</v>
      </c>
      <c r="Q2274" s="1"/>
      <c r="R2274" s="21"/>
      <c r="S2274" s="7" t="str">
        <f>Tabela813[[#This Row],[NR]]&amp;" - "&amp;Tabela813[[#This Row],[Especificação]]</f>
        <v>7.6.2.1.03.0.1.00 - Serviços Portuários - Principal - Intra OFSS</v>
      </c>
      <c r="T2274" s="7" t="str">
        <f>Tabela813[[#This Row],[NR]]&amp;" - "&amp;Tabela813[[#This Row],[Especificação]]</f>
        <v>7.6.2.1.03.0.1.00 - Serviços Portuários - Principal - Intra OFSS</v>
      </c>
      <c r="U2274" s="7" t="str">
        <f>Tabela813[[#This Row],[NR]]&amp; " - "&amp;Tabela813[[#This Row],[Especificação]]</f>
        <v>7.6.2.1.03.0.1.00 - Serviços Portuários - Principal - Intra OFSS</v>
      </c>
    </row>
    <row r="2275" spans="1:21" x14ac:dyDescent="0.25">
      <c r="A2275" s="84"/>
      <c r="B2275" s="73"/>
      <c r="C2275" s="26" t="s">
        <v>1565</v>
      </c>
      <c r="D2275" s="26" t="s">
        <v>1563</v>
      </c>
      <c r="E2275" s="26" t="s">
        <v>1567</v>
      </c>
      <c r="F2275" s="26" t="s">
        <v>1558</v>
      </c>
      <c r="G2275" s="26" t="s">
        <v>1571</v>
      </c>
      <c r="H2275" s="26" t="s">
        <v>1561</v>
      </c>
      <c r="I2275" s="26" t="s">
        <v>1567</v>
      </c>
      <c r="J2275" s="26" t="s">
        <v>1564</v>
      </c>
      <c r="K2275" s="21" t="str">
        <f>IF(Tabela813[[#This Row],[C]]&lt;&gt;"",IF(Tabela813[[#This Row],[RED]]&lt;&gt;"",(Tabela813[[#This Row],[RED]] &amp; "."),"") &amp; CONCATENATE(Tabela813[[#This Row],[C]],".",Tabela813[[#This Row],[O]],".",Tabela813[[#This Row],[E]],".",Tabela813[[#This Row],[D1]],".",Tabela813[[#This Row],[D2]],".",Tabela813[[#This Row],[D3]],".",Tabela813[[#This Row],[T]],".",Tabela813[[#This Row],[D4]]),"")</f>
        <v>7.6.2.1.03.0.2.00</v>
      </c>
      <c r="L2275" s="27" t="s">
        <v>2718</v>
      </c>
      <c r="M2275" s="21" t="str">
        <f t="shared" si="35"/>
        <v>A</v>
      </c>
      <c r="N2275" s="21">
        <f>IF(VALUE(Tabela813[[#This Row],[RED]]) &gt; 0,1,0) + IF(VALUE(J2275)&gt;0,8,IF(VALUE(I2275)&gt;0,7,IF(VALUE(H2275)&gt;0,6,IF(VALUE(G2275)&gt;0,5,IF(VALUE(F2275)&gt;0,4,IF(VALUE(E2275)&gt;0,3,IF(VALUE(D2275)&gt;0,2,1)))))))</f>
        <v>7</v>
      </c>
      <c r="O2275" s="26" t="s">
        <v>51</v>
      </c>
      <c r="P2275" s="1" t="s">
        <v>297</v>
      </c>
      <c r="Q2275" s="1"/>
      <c r="R2275" s="21"/>
      <c r="S2275" s="7" t="str">
        <f>Tabela813[[#This Row],[NR]]&amp;" - "&amp;Tabela813[[#This Row],[Especificação]]</f>
        <v>7.6.2.1.03.0.2.00 - Serviços Portuários - Multas e Juros de Mora - Intra OFSS</v>
      </c>
      <c r="T2275" s="7" t="str">
        <f>Tabela813[[#This Row],[NR]]&amp;" - "&amp;Tabela813[[#This Row],[Especificação]]</f>
        <v>7.6.2.1.03.0.2.00 - Serviços Portuários - Multas e Juros de Mora - Intra OFSS</v>
      </c>
      <c r="U2275" s="7" t="str">
        <f>Tabela813[[#This Row],[NR]]&amp; " - "&amp;Tabela813[[#This Row],[Especificação]]</f>
        <v>7.6.2.1.03.0.2.00 - Serviços Portuários - Multas e Juros de Mora - Intra OFSS</v>
      </c>
    </row>
    <row r="2276" spans="1:21" x14ac:dyDescent="0.25">
      <c r="A2276" s="84"/>
      <c r="B2276" s="73"/>
      <c r="C2276" s="26" t="s">
        <v>1565</v>
      </c>
      <c r="D2276" s="26" t="s">
        <v>1563</v>
      </c>
      <c r="E2276" s="26" t="s">
        <v>1567</v>
      </c>
      <c r="F2276" s="26" t="s">
        <v>1558</v>
      </c>
      <c r="G2276" s="26" t="s">
        <v>1571</v>
      </c>
      <c r="H2276" s="26" t="s">
        <v>1561</v>
      </c>
      <c r="I2276" s="26" t="s">
        <v>1559</v>
      </c>
      <c r="J2276" s="26" t="s">
        <v>1564</v>
      </c>
      <c r="K2276" s="21" t="str">
        <f>IF(Tabela813[[#This Row],[C]]&lt;&gt;"",IF(Tabela813[[#This Row],[RED]]&lt;&gt;"",(Tabela813[[#This Row],[RED]] &amp; "."),"") &amp; CONCATENATE(Tabela813[[#This Row],[C]],".",Tabela813[[#This Row],[O]],".",Tabela813[[#This Row],[E]],".",Tabela813[[#This Row],[D1]],".",Tabela813[[#This Row],[D2]],".",Tabela813[[#This Row],[D3]],".",Tabela813[[#This Row],[T]],".",Tabela813[[#This Row],[D4]]),"")</f>
        <v>7.6.2.1.03.0.3.00</v>
      </c>
      <c r="L2276" s="27" t="s">
        <v>2719</v>
      </c>
      <c r="M2276" s="21" t="str">
        <f t="shared" si="35"/>
        <v>A</v>
      </c>
      <c r="N2276" s="21">
        <f>IF(VALUE(Tabela813[[#This Row],[RED]]) &gt; 0,1,0) + IF(VALUE(J2276)&gt;0,8,IF(VALUE(I2276)&gt;0,7,IF(VALUE(H2276)&gt;0,6,IF(VALUE(G2276)&gt;0,5,IF(VALUE(F2276)&gt;0,4,IF(VALUE(E2276)&gt;0,3,IF(VALUE(D2276)&gt;0,2,1)))))))</f>
        <v>7</v>
      </c>
      <c r="O2276" s="26" t="s">
        <v>51</v>
      </c>
      <c r="P2276" s="1" t="s">
        <v>297</v>
      </c>
      <c r="Q2276" s="1"/>
      <c r="R2276" s="21"/>
      <c r="S2276" s="7" t="str">
        <f>Tabela813[[#This Row],[NR]]&amp;" - "&amp;Tabela813[[#This Row],[Especificação]]</f>
        <v>7.6.2.1.03.0.3.00 - Serviços Portuários - Dívida Ativa - Intra OFSS</v>
      </c>
      <c r="T2276" s="7" t="str">
        <f>Tabela813[[#This Row],[NR]]&amp;" - "&amp;Tabela813[[#This Row],[Especificação]]</f>
        <v>7.6.2.1.03.0.3.00 - Serviços Portuários - Dívida Ativa - Intra OFSS</v>
      </c>
      <c r="U2276" s="7" t="str">
        <f>Tabela813[[#This Row],[NR]]&amp; " - "&amp;Tabela813[[#This Row],[Especificação]]</f>
        <v>7.6.2.1.03.0.3.00 - Serviços Portuários - Dívida Ativa - Intra OFSS</v>
      </c>
    </row>
    <row r="2277" spans="1:21" ht="30" x14ac:dyDescent="0.25">
      <c r="A2277" s="84"/>
      <c r="B2277" s="73"/>
      <c r="C2277" s="26" t="s">
        <v>1565</v>
      </c>
      <c r="D2277" s="26" t="s">
        <v>1563</v>
      </c>
      <c r="E2277" s="26" t="s">
        <v>1567</v>
      </c>
      <c r="F2277" s="26" t="s">
        <v>1558</v>
      </c>
      <c r="G2277" s="26" t="s">
        <v>1571</v>
      </c>
      <c r="H2277" s="26" t="s">
        <v>1561</v>
      </c>
      <c r="I2277" s="26" t="s">
        <v>1568</v>
      </c>
      <c r="J2277" s="26" t="s">
        <v>1564</v>
      </c>
      <c r="K2277" s="21" t="str">
        <f>IF(Tabela813[[#This Row],[C]]&lt;&gt;"",IF(Tabela813[[#This Row],[RED]]&lt;&gt;"",(Tabela813[[#This Row],[RED]] &amp; "."),"") &amp; CONCATENATE(Tabela813[[#This Row],[C]],".",Tabela813[[#This Row],[O]],".",Tabela813[[#This Row],[E]],".",Tabela813[[#This Row],[D1]],".",Tabela813[[#This Row],[D2]],".",Tabela813[[#This Row],[D3]],".",Tabela813[[#This Row],[T]],".",Tabela813[[#This Row],[D4]]),"")</f>
        <v>7.6.2.1.03.0.4.00</v>
      </c>
      <c r="L2277" s="27" t="s">
        <v>2720</v>
      </c>
      <c r="M2277" s="21" t="str">
        <f t="shared" si="35"/>
        <v>A</v>
      </c>
      <c r="N2277" s="21">
        <f>IF(VALUE(Tabela813[[#This Row],[RED]]) &gt; 0,1,0) + IF(VALUE(J2277)&gt;0,8,IF(VALUE(I2277)&gt;0,7,IF(VALUE(H2277)&gt;0,6,IF(VALUE(G2277)&gt;0,5,IF(VALUE(F2277)&gt;0,4,IF(VALUE(E2277)&gt;0,3,IF(VALUE(D2277)&gt;0,2,1)))))))</f>
        <v>7</v>
      </c>
      <c r="O2277" s="26" t="s">
        <v>51</v>
      </c>
      <c r="P2277" s="1" t="s">
        <v>297</v>
      </c>
      <c r="Q2277" s="1"/>
      <c r="R2277" s="21"/>
      <c r="S2277" s="7" t="str">
        <f>Tabela813[[#This Row],[NR]]&amp;" - "&amp;Tabela813[[#This Row],[Especificação]]</f>
        <v>7.6.2.1.03.0.4.00 - Serviços Portuários - Dívida Ativa - Multas e Juros de Mora da Dívida Ativa - Intra OFSS</v>
      </c>
      <c r="T2277" s="7" t="str">
        <f>Tabela813[[#This Row],[NR]]&amp;" - "&amp;Tabela813[[#This Row],[Especificação]]</f>
        <v>7.6.2.1.03.0.4.00 - Serviços Portuários - Dívida Ativa - Multas e Juros de Mora da Dívida Ativa - Intra OFSS</v>
      </c>
      <c r="U2277" s="7" t="str">
        <f>Tabela813[[#This Row],[NR]]&amp; " - "&amp;Tabela813[[#This Row],[Especificação]]</f>
        <v>7.6.2.1.03.0.4.00 - Serviços Portuários - Dívida Ativa - Multas e Juros de Mora da Dívida Ativa - Intra OFSS</v>
      </c>
    </row>
    <row r="2278" spans="1:21" x14ac:dyDescent="0.25">
      <c r="A2278" s="84"/>
      <c r="B2278" s="73"/>
      <c r="C2278" s="26" t="s">
        <v>1565</v>
      </c>
      <c r="D2278" s="26" t="s">
        <v>1563</v>
      </c>
      <c r="E2278" s="26" t="s">
        <v>1567</v>
      </c>
      <c r="F2278" s="26" t="s">
        <v>1558</v>
      </c>
      <c r="G2278" s="26" t="s">
        <v>1571</v>
      </c>
      <c r="H2278" s="26" t="s">
        <v>1561</v>
      </c>
      <c r="I2278" s="26" t="s">
        <v>1569</v>
      </c>
      <c r="J2278" s="26" t="s">
        <v>1564</v>
      </c>
      <c r="K2278" s="21" t="str">
        <f>IF(Tabela813[[#This Row],[C]]&lt;&gt;"",IF(Tabela813[[#This Row],[RED]]&lt;&gt;"",(Tabela813[[#This Row],[RED]] &amp; "."),"") &amp; CONCATENATE(Tabela813[[#This Row],[C]],".",Tabela813[[#This Row],[O]],".",Tabela813[[#This Row],[E]],".",Tabela813[[#This Row],[D1]],".",Tabela813[[#This Row],[D2]],".",Tabela813[[#This Row],[D3]],".",Tabela813[[#This Row],[T]],".",Tabela813[[#This Row],[D4]]),"")</f>
        <v>7.6.2.1.03.0.5.00</v>
      </c>
      <c r="L2278" s="27" t="s">
        <v>2721</v>
      </c>
      <c r="M2278" s="21" t="str">
        <f t="shared" si="35"/>
        <v>A</v>
      </c>
      <c r="N2278" s="21">
        <f>IF(VALUE(Tabela813[[#This Row],[RED]]) &gt; 0,1,0) + IF(VALUE(J2278)&gt;0,8,IF(VALUE(I2278)&gt;0,7,IF(VALUE(H2278)&gt;0,6,IF(VALUE(G2278)&gt;0,5,IF(VALUE(F2278)&gt;0,4,IF(VALUE(E2278)&gt;0,3,IF(VALUE(D2278)&gt;0,2,1)))))))</f>
        <v>7</v>
      </c>
      <c r="O2278" s="26" t="s">
        <v>51</v>
      </c>
      <c r="P2278" s="1" t="s">
        <v>297</v>
      </c>
      <c r="Q2278" s="1"/>
      <c r="R2278" s="21"/>
      <c r="S2278" s="7" t="str">
        <f>Tabela813[[#This Row],[NR]]&amp;" - "&amp;Tabela813[[#This Row],[Especificação]]</f>
        <v>7.6.2.1.03.0.5.00 - Serviços Portuários - Multas - Intra OFSS</v>
      </c>
      <c r="T2278" s="7" t="str">
        <f>Tabela813[[#This Row],[NR]]&amp;" - "&amp;Tabela813[[#This Row],[Especificação]]</f>
        <v>7.6.2.1.03.0.5.00 - Serviços Portuários - Multas - Intra OFSS</v>
      </c>
      <c r="U2278" s="7" t="str">
        <f>Tabela813[[#This Row],[NR]]&amp; " - "&amp;Tabela813[[#This Row],[Especificação]]</f>
        <v>7.6.2.1.03.0.5.00 - Serviços Portuários - Multas - Intra OFSS</v>
      </c>
    </row>
    <row r="2279" spans="1:21" x14ac:dyDescent="0.25">
      <c r="A2279" s="84"/>
      <c r="B2279" s="73"/>
      <c r="C2279" s="26" t="s">
        <v>1565</v>
      </c>
      <c r="D2279" s="26" t="s">
        <v>1563</v>
      </c>
      <c r="E2279" s="26" t="s">
        <v>1567</v>
      </c>
      <c r="F2279" s="26" t="s">
        <v>1558</v>
      </c>
      <c r="G2279" s="26" t="s">
        <v>1571</v>
      </c>
      <c r="H2279" s="26" t="s">
        <v>1561</v>
      </c>
      <c r="I2279" s="26" t="s">
        <v>1563</v>
      </c>
      <c r="J2279" s="26" t="s">
        <v>1564</v>
      </c>
      <c r="K2279" s="21" t="str">
        <f>IF(Tabela813[[#This Row],[C]]&lt;&gt;"",IF(Tabela813[[#This Row],[RED]]&lt;&gt;"",(Tabela813[[#This Row],[RED]] &amp; "."),"") &amp; CONCATENATE(Tabela813[[#This Row],[C]],".",Tabela813[[#This Row],[O]],".",Tabela813[[#This Row],[E]],".",Tabela813[[#This Row],[D1]],".",Tabela813[[#This Row],[D2]],".",Tabela813[[#This Row],[D3]],".",Tabela813[[#This Row],[T]],".",Tabela813[[#This Row],[D4]]),"")</f>
        <v>7.6.2.1.03.0.6.00</v>
      </c>
      <c r="L2279" s="27" t="s">
        <v>2722</v>
      </c>
      <c r="M2279" s="21" t="str">
        <f t="shared" si="35"/>
        <v>A</v>
      </c>
      <c r="N2279" s="21">
        <f>IF(VALUE(Tabela813[[#This Row],[RED]]) &gt; 0,1,0) + IF(VALUE(J2279)&gt;0,8,IF(VALUE(I2279)&gt;0,7,IF(VALUE(H2279)&gt;0,6,IF(VALUE(G2279)&gt;0,5,IF(VALUE(F2279)&gt;0,4,IF(VALUE(E2279)&gt;0,3,IF(VALUE(D2279)&gt;0,2,1)))))))</f>
        <v>7</v>
      </c>
      <c r="O2279" s="26" t="s">
        <v>51</v>
      </c>
      <c r="P2279" s="1" t="s">
        <v>297</v>
      </c>
      <c r="Q2279" s="1"/>
      <c r="R2279" s="21"/>
      <c r="S2279" s="7" t="str">
        <f>Tabela813[[#This Row],[NR]]&amp;" - "&amp;Tabela813[[#This Row],[Especificação]]</f>
        <v>7.6.2.1.03.0.6.00 - Serviços Portuários - Juros de Mora - Intra OFSS</v>
      </c>
      <c r="T2279" s="7" t="str">
        <f>Tabela813[[#This Row],[NR]]&amp;" - "&amp;Tabela813[[#This Row],[Especificação]]</f>
        <v>7.6.2.1.03.0.6.00 - Serviços Portuários - Juros de Mora - Intra OFSS</v>
      </c>
      <c r="U2279" s="7" t="str">
        <f>Tabela813[[#This Row],[NR]]&amp; " - "&amp;Tabela813[[#This Row],[Especificação]]</f>
        <v>7.6.2.1.03.0.6.00 - Serviços Portuários - Juros de Mora - Intra OFSS</v>
      </c>
    </row>
    <row r="2280" spans="1:21" x14ac:dyDescent="0.25">
      <c r="A2280" s="84"/>
      <c r="B2280" s="73"/>
      <c r="C2280" s="26" t="s">
        <v>1565</v>
      </c>
      <c r="D2280" s="26" t="s">
        <v>1563</v>
      </c>
      <c r="E2280" s="26" t="s">
        <v>1567</v>
      </c>
      <c r="F2280" s="26" t="s">
        <v>1558</v>
      </c>
      <c r="G2280" s="26" t="s">
        <v>1571</v>
      </c>
      <c r="H2280" s="26" t="s">
        <v>1561</v>
      </c>
      <c r="I2280" s="26" t="s">
        <v>1565</v>
      </c>
      <c r="J2280" s="26" t="s">
        <v>1564</v>
      </c>
      <c r="K2280" s="21" t="str">
        <f>IF(Tabela813[[#This Row],[C]]&lt;&gt;"",IF(Tabela813[[#This Row],[RED]]&lt;&gt;"",(Tabela813[[#This Row],[RED]] &amp; "."),"") &amp; CONCATENATE(Tabela813[[#This Row],[C]],".",Tabela813[[#This Row],[O]],".",Tabela813[[#This Row],[E]],".",Tabela813[[#This Row],[D1]],".",Tabela813[[#This Row],[D2]],".",Tabela813[[#This Row],[D3]],".",Tabela813[[#This Row],[T]],".",Tabela813[[#This Row],[D4]]),"")</f>
        <v>7.6.2.1.03.0.7.00</v>
      </c>
      <c r="L2280" s="27" t="s">
        <v>2723</v>
      </c>
      <c r="M2280" s="21" t="str">
        <f t="shared" si="35"/>
        <v>A</v>
      </c>
      <c r="N2280" s="21">
        <f>IF(VALUE(Tabela813[[#This Row],[RED]]) &gt; 0,1,0) + IF(VALUE(J2280)&gt;0,8,IF(VALUE(I2280)&gt;0,7,IF(VALUE(H2280)&gt;0,6,IF(VALUE(G2280)&gt;0,5,IF(VALUE(F2280)&gt;0,4,IF(VALUE(E2280)&gt;0,3,IF(VALUE(D2280)&gt;0,2,1)))))))</f>
        <v>7</v>
      </c>
      <c r="O2280" s="26" t="s">
        <v>51</v>
      </c>
      <c r="P2280" s="1" t="s">
        <v>297</v>
      </c>
      <c r="Q2280" s="1"/>
      <c r="R2280" s="21"/>
      <c r="S2280" s="7" t="str">
        <f>Tabela813[[#This Row],[NR]]&amp;" - "&amp;Tabela813[[#This Row],[Especificação]]</f>
        <v>7.6.2.1.03.0.7.00 - Serviços Portuários - Dívida Ativa - Multas da Dívida Ativa - Intra OFSS</v>
      </c>
      <c r="T2280" s="7" t="str">
        <f>Tabela813[[#This Row],[NR]]&amp;" - "&amp;Tabela813[[#This Row],[Especificação]]</f>
        <v>7.6.2.1.03.0.7.00 - Serviços Portuários - Dívida Ativa - Multas da Dívida Ativa - Intra OFSS</v>
      </c>
      <c r="U2280" s="7" t="str">
        <f>Tabela813[[#This Row],[NR]]&amp; " - "&amp;Tabela813[[#This Row],[Especificação]]</f>
        <v>7.6.2.1.03.0.7.00 - Serviços Portuários - Dívida Ativa - Multas da Dívida Ativa - Intra OFSS</v>
      </c>
    </row>
    <row r="2281" spans="1:21" x14ac:dyDescent="0.25">
      <c r="A2281" s="84"/>
      <c r="B2281" s="73"/>
      <c r="C2281" s="26" t="s">
        <v>1565</v>
      </c>
      <c r="D2281" s="26" t="s">
        <v>1563</v>
      </c>
      <c r="E2281" s="26" t="s">
        <v>1567</v>
      </c>
      <c r="F2281" s="26" t="s">
        <v>1558</v>
      </c>
      <c r="G2281" s="26" t="s">
        <v>1571</v>
      </c>
      <c r="H2281" s="26" t="s">
        <v>1561</v>
      </c>
      <c r="I2281" s="26" t="s">
        <v>1566</v>
      </c>
      <c r="J2281" s="26" t="s">
        <v>1564</v>
      </c>
      <c r="K2281" s="21" t="str">
        <f>IF(Tabela813[[#This Row],[C]]&lt;&gt;"",IF(Tabela813[[#This Row],[RED]]&lt;&gt;"",(Tabela813[[#This Row],[RED]] &amp; "."),"") &amp; CONCATENATE(Tabela813[[#This Row],[C]],".",Tabela813[[#This Row],[O]],".",Tabela813[[#This Row],[E]],".",Tabela813[[#This Row],[D1]],".",Tabela813[[#This Row],[D2]],".",Tabela813[[#This Row],[D3]],".",Tabela813[[#This Row],[T]],".",Tabela813[[#This Row],[D4]]),"")</f>
        <v>7.6.2.1.03.0.8.00</v>
      </c>
      <c r="L2281" s="27" t="s">
        <v>2724</v>
      </c>
      <c r="M2281" s="21" t="str">
        <f t="shared" si="35"/>
        <v>A</v>
      </c>
      <c r="N2281" s="21">
        <f>IF(VALUE(Tabela813[[#This Row],[RED]]) &gt; 0,1,0) + IF(VALUE(J2281)&gt;0,8,IF(VALUE(I2281)&gt;0,7,IF(VALUE(H2281)&gt;0,6,IF(VALUE(G2281)&gt;0,5,IF(VALUE(F2281)&gt;0,4,IF(VALUE(E2281)&gt;0,3,IF(VALUE(D2281)&gt;0,2,1)))))))</f>
        <v>7</v>
      </c>
      <c r="O2281" s="26" t="s">
        <v>51</v>
      </c>
      <c r="P2281" s="1" t="s">
        <v>297</v>
      </c>
      <c r="Q2281" s="1"/>
      <c r="R2281" s="21"/>
      <c r="S2281" s="7" t="str">
        <f>Tabela813[[#This Row],[NR]]&amp;" - "&amp;Tabela813[[#This Row],[Especificação]]</f>
        <v>7.6.2.1.03.0.8.00 - Serviços Portuários - Juros de Mora da Dívida Ativa - Intra OFSS</v>
      </c>
      <c r="T2281" s="7" t="str">
        <f>Tabela813[[#This Row],[NR]]&amp;" - "&amp;Tabela813[[#This Row],[Especificação]]</f>
        <v>7.6.2.1.03.0.8.00 - Serviços Portuários - Juros de Mora da Dívida Ativa - Intra OFSS</v>
      </c>
      <c r="U2281" s="7" t="str">
        <f>Tabela813[[#This Row],[NR]]&amp; " - "&amp;Tabela813[[#This Row],[Especificação]]</f>
        <v>7.6.2.1.03.0.8.00 - Serviços Portuários - Juros de Mora da Dívida Ativa - Intra OFSS</v>
      </c>
    </row>
    <row r="2282" spans="1:21" ht="30" x14ac:dyDescent="0.25">
      <c r="A2282" s="84"/>
      <c r="B2282" s="73"/>
      <c r="C2282" s="26" t="s">
        <v>1565</v>
      </c>
      <c r="D2282" s="26" t="s">
        <v>1563</v>
      </c>
      <c r="E2282" s="26" t="s">
        <v>1559</v>
      </c>
      <c r="F2282" s="26" t="s">
        <v>1561</v>
      </c>
      <c r="G2282" s="26" t="s">
        <v>1564</v>
      </c>
      <c r="H2282" s="26" t="s">
        <v>1561</v>
      </c>
      <c r="I2282" s="26" t="s">
        <v>1561</v>
      </c>
      <c r="J2282" s="26" t="s">
        <v>1564</v>
      </c>
      <c r="K2282" s="21" t="str">
        <f>IF(Tabela813[[#This Row],[C]]&lt;&gt;"",IF(Tabela813[[#This Row],[RED]]&lt;&gt;"",(Tabela813[[#This Row],[RED]] &amp; "."),"") &amp; CONCATENATE(Tabela813[[#This Row],[C]],".",Tabela813[[#This Row],[O]],".",Tabela813[[#This Row],[E]],".",Tabela813[[#This Row],[D1]],".",Tabela813[[#This Row],[D2]],".",Tabela813[[#This Row],[D3]],".",Tabela813[[#This Row],[T]],".",Tabela813[[#This Row],[D4]]),"")</f>
        <v>7.6.3.0.00.0.0.00</v>
      </c>
      <c r="L2282" s="27" t="s">
        <v>2725</v>
      </c>
      <c r="M2282" s="21" t="str">
        <f t="shared" si="35"/>
        <v>S</v>
      </c>
      <c r="N2282" s="21">
        <f>IF(VALUE(Tabela813[[#This Row],[RED]]) &gt; 0,1,0) + IF(VALUE(J2282)&gt;0,8,IF(VALUE(I2282)&gt;0,7,IF(VALUE(H2282)&gt;0,6,IF(VALUE(G2282)&gt;0,5,IF(VALUE(F2282)&gt;0,4,IF(VALUE(E2282)&gt;0,3,IF(VALUE(D2282)&gt;0,2,1)))))))</f>
        <v>3</v>
      </c>
      <c r="O2282" s="26" t="s">
        <v>45</v>
      </c>
      <c r="P2282" s="1" t="s">
        <v>299</v>
      </c>
      <c r="Q2282" s="1"/>
      <c r="R2282" s="21"/>
      <c r="S2282" s="7" t="str">
        <f>Tabela813[[#This Row],[NR]]&amp;" - "&amp;Tabela813[[#This Row],[Especificação]]</f>
        <v>7.6.3.0.00.0.0.00 - Serviços e Atividades Referentes à Saúde - Intra OFSS</v>
      </c>
      <c r="T2282" s="7" t="str">
        <f>Tabela813[[#This Row],[NR]]&amp;" - "&amp;Tabela813[[#This Row],[Especificação]]</f>
        <v>7.6.3.0.00.0.0.00 - Serviços e Atividades Referentes à Saúde - Intra OFSS</v>
      </c>
      <c r="U2282" s="7" t="str">
        <f>Tabela813[[#This Row],[NR]]&amp; " - "&amp;Tabela813[[#This Row],[Especificação]]</f>
        <v>7.6.3.0.00.0.0.00 - Serviços e Atividades Referentes à Saúde - Intra OFSS</v>
      </c>
    </row>
    <row r="2283" spans="1:21" ht="30" x14ac:dyDescent="0.25">
      <c r="A2283" s="84"/>
      <c r="B2283" s="73"/>
      <c r="C2283" s="26" t="s">
        <v>1565</v>
      </c>
      <c r="D2283" s="26" t="s">
        <v>1563</v>
      </c>
      <c r="E2283" s="26" t="s">
        <v>1559</v>
      </c>
      <c r="F2283" s="26" t="s">
        <v>1558</v>
      </c>
      <c r="G2283" s="26" t="s">
        <v>1564</v>
      </c>
      <c r="H2283" s="26" t="s">
        <v>1561</v>
      </c>
      <c r="I2283" s="26" t="s">
        <v>1561</v>
      </c>
      <c r="J2283" s="26" t="s">
        <v>1564</v>
      </c>
      <c r="K2283" s="21" t="str">
        <f>IF(Tabela813[[#This Row],[C]]&lt;&gt;"",IF(Tabela813[[#This Row],[RED]]&lt;&gt;"",(Tabela813[[#This Row],[RED]] &amp; "."),"") &amp; CONCATENATE(Tabela813[[#This Row],[C]],".",Tabela813[[#This Row],[O]],".",Tabela813[[#This Row],[E]],".",Tabela813[[#This Row],[D1]],".",Tabela813[[#This Row],[D2]],".",Tabela813[[#This Row],[D3]],".",Tabela813[[#This Row],[T]],".",Tabela813[[#This Row],[D4]]),"")</f>
        <v>7.6.3.1.00.0.0.00</v>
      </c>
      <c r="L2283" s="27" t="s">
        <v>2726</v>
      </c>
      <c r="M2283" s="21" t="str">
        <f t="shared" si="35"/>
        <v>S</v>
      </c>
      <c r="N2283" s="21">
        <f>IF(VALUE(Tabela813[[#This Row],[RED]]) &gt; 0,1,0) + IF(VALUE(J2283)&gt;0,8,IF(VALUE(I2283)&gt;0,7,IF(VALUE(H2283)&gt;0,6,IF(VALUE(G2283)&gt;0,5,IF(VALUE(F2283)&gt;0,4,IF(VALUE(E2283)&gt;0,3,IF(VALUE(D2283)&gt;0,2,1)))))))</f>
        <v>4</v>
      </c>
      <c r="O2283" s="26" t="s">
        <v>45</v>
      </c>
      <c r="P2283" s="1" t="s">
        <v>299</v>
      </c>
      <c r="Q2283" s="1"/>
      <c r="R2283" s="21"/>
      <c r="S2283" s="7" t="str">
        <f>Tabela813[[#This Row],[NR]]&amp;" - "&amp;Tabela813[[#This Row],[Especificação]]</f>
        <v>7.6.3.1.00.0.0.00 - Serviços de Atendimento à Saúde - Intra OFSS</v>
      </c>
      <c r="T2283" s="7" t="str">
        <f>Tabela813[[#This Row],[NR]]&amp;" - "&amp;Tabela813[[#This Row],[Especificação]]</f>
        <v>7.6.3.1.00.0.0.00 - Serviços de Atendimento à Saúde - Intra OFSS</v>
      </c>
      <c r="U2283" s="7" t="str">
        <f>Tabela813[[#This Row],[NR]]&amp; " - "&amp;Tabela813[[#This Row],[Especificação]]</f>
        <v>7.6.3.1.00.0.0.00 - Serviços de Atendimento à Saúde - Intra OFSS</v>
      </c>
    </row>
    <row r="2284" spans="1:21" ht="30" x14ac:dyDescent="0.25">
      <c r="A2284" s="84"/>
      <c r="B2284" s="73"/>
      <c r="C2284" s="26" t="s">
        <v>1565</v>
      </c>
      <c r="D2284" s="26" t="s">
        <v>1563</v>
      </c>
      <c r="E2284" s="26" t="s">
        <v>1559</v>
      </c>
      <c r="F2284" s="26" t="s">
        <v>1558</v>
      </c>
      <c r="G2284" s="26" t="s">
        <v>1591</v>
      </c>
      <c r="H2284" s="26" t="s">
        <v>1561</v>
      </c>
      <c r="I2284" s="26" t="s">
        <v>1561</v>
      </c>
      <c r="J2284" s="26" t="s">
        <v>1564</v>
      </c>
      <c r="K2284" s="21" t="str">
        <f>IF(Tabela813[[#This Row],[C]]&lt;&gt;"",IF(Tabela813[[#This Row],[RED]]&lt;&gt;"",(Tabela813[[#This Row],[RED]] &amp; "."),"") &amp; CONCATENATE(Tabela813[[#This Row],[C]],".",Tabela813[[#This Row],[O]],".",Tabela813[[#This Row],[E]],".",Tabela813[[#This Row],[D1]],".",Tabela813[[#This Row],[D2]],".",Tabela813[[#This Row],[D3]],".",Tabela813[[#This Row],[T]],".",Tabela813[[#This Row],[D4]]),"")</f>
        <v>7.6.3.1.50.0.0.00</v>
      </c>
      <c r="L2284" s="27" t="s">
        <v>2736</v>
      </c>
      <c r="M2284" s="21" t="str">
        <f t="shared" si="35"/>
        <v>S</v>
      </c>
      <c r="N2284" s="21">
        <f>IF(VALUE(Tabela813[[#This Row],[RED]]) &gt; 0,1,0) + IF(VALUE(J2284)&gt;0,8,IF(VALUE(I2284)&gt;0,7,IF(VALUE(H2284)&gt;0,6,IF(VALUE(G2284)&gt;0,5,IF(VALUE(F2284)&gt;0,4,IF(VALUE(E2284)&gt;0,3,IF(VALUE(D2284)&gt;0,2,1)))))))</f>
        <v>5</v>
      </c>
      <c r="O2284" s="26" t="s">
        <v>55</v>
      </c>
      <c r="P2284" s="1" t="s">
        <v>303</v>
      </c>
      <c r="Q2284" s="1"/>
      <c r="R2284" s="21"/>
      <c r="S2284" s="7" t="str">
        <f>Tabela813[[#This Row],[NR]]&amp;" - "&amp;Tabela813[[#This Row],[Especificação]]</f>
        <v>7.6.3.1.50.0.0.00 - Serviços Hospitalares - Intra OFSS</v>
      </c>
      <c r="T2284" s="7" t="str">
        <f>Tabela813[[#This Row],[NR]]&amp;" - "&amp;Tabela813[[#This Row],[Especificação]]</f>
        <v>7.6.3.1.50.0.0.00 - Serviços Hospitalares - Intra OFSS</v>
      </c>
      <c r="U2284" s="7" t="str">
        <f>Tabela813[[#This Row],[NR]]&amp; " - "&amp;Tabela813[[#This Row],[Especificação]]</f>
        <v>7.6.3.1.50.0.0.00 - Serviços Hospitalares - Intra OFSS</v>
      </c>
    </row>
    <row r="2285" spans="1:21" ht="30" x14ac:dyDescent="0.25">
      <c r="A2285" s="84"/>
      <c r="B2285" s="73"/>
      <c r="C2285" s="26" t="s">
        <v>1565</v>
      </c>
      <c r="D2285" s="26" t="s">
        <v>1563</v>
      </c>
      <c r="E2285" s="26" t="s">
        <v>1559</v>
      </c>
      <c r="F2285" s="26" t="s">
        <v>1558</v>
      </c>
      <c r="G2285" s="26" t="s">
        <v>1591</v>
      </c>
      <c r="H2285" s="26" t="s">
        <v>1561</v>
      </c>
      <c r="I2285" s="26" t="s">
        <v>1558</v>
      </c>
      <c r="J2285" s="26" t="s">
        <v>1564</v>
      </c>
      <c r="K2285" s="21" t="str">
        <f>IF(Tabela813[[#This Row],[C]]&lt;&gt;"",IF(Tabela813[[#This Row],[RED]]&lt;&gt;"",(Tabela813[[#This Row],[RED]] &amp; "."),"") &amp; CONCATENATE(Tabela813[[#This Row],[C]],".",Tabela813[[#This Row],[O]],".",Tabela813[[#This Row],[E]],".",Tabela813[[#This Row],[D1]],".",Tabela813[[#This Row],[D2]],".",Tabela813[[#This Row],[D3]],".",Tabela813[[#This Row],[T]],".",Tabela813[[#This Row],[D4]]),"")</f>
        <v>7.6.3.1.50.0.1.00</v>
      </c>
      <c r="L2285" s="27" t="s">
        <v>2737</v>
      </c>
      <c r="M2285" s="21" t="str">
        <f t="shared" si="35"/>
        <v>A</v>
      </c>
      <c r="N2285" s="21">
        <f>IF(VALUE(Tabela813[[#This Row],[RED]]) &gt; 0,1,0) + IF(VALUE(J2285)&gt;0,8,IF(VALUE(I2285)&gt;0,7,IF(VALUE(H2285)&gt;0,6,IF(VALUE(G2285)&gt;0,5,IF(VALUE(F2285)&gt;0,4,IF(VALUE(E2285)&gt;0,3,IF(VALUE(D2285)&gt;0,2,1)))))))</f>
        <v>7</v>
      </c>
      <c r="O2285" s="26" t="s">
        <v>55</v>
      </c>
      <c r="P2285" s="1" t="s">
        <v>303</v>
      </c>
      <c r="Q2285" s="1"/>
      <c r="R2285" s="21"/>
      <c r="S2285" s="7" t="str">
        <f>Tabela813[[#This Row],[NR]]&amp;" - "&amp;Tabela813[[#This Row],[Especificação]]</f>
        <v>7.6.3.1.50.0.1.00 - Serviços Hospitalares - Principal - Intra OFSS</v>
      </c>
      <c r="T2285" s="7" t="str">
        <f>Tabela813[[#This Row],[NR]]&amp;" - "&amp;Tabela813[[#This Row],[Especificação]]</f>
        <v>7.6.3.1.50.0.1.00 - Serviços Hospitalares - Principal - Intra OFSS</v>
      </c>
      <c r="U2285" s="7" t="str">
        <f>Tabela813[[#This Row],[NR]]&amp; " - "&amp;Tabela813[[#This Row],[Especificação]]</f>
        <v>7.6.3.1.50.0.1.00 - Serviços Hospitalares - Principal - Intra OFSS</v>
      </c>
    </row>
    <row r="2286" spans="1:21" ht="30" x14ac:dyDescent="0.25">
      <c r="A2286" s="84"/>
      <c r="B2286" s="73"/>
      <c r="C2286" s="26" t="s">
        <v>1565</v>
      </c>
      <c r="D2286" s="26" t="s">
        <v>1563</v>
      </c>
      <c r="E2286" s="26" t="s">
        <v>1559</v>
      </c>
      <c r="F2286" s="26" t="s">
        <v>1558</v>
      </c>
      <c r="G2286" s="26" t="s">
        <v>1591</v>
      </c>
      <c r="H2286" s="26" t="s">
        <v>1561</v>
      </c>
      <c r="I2286" s="26" t="s">
        <v>1567</v>
      </c>
      <c r="J2286" s="26" t="s">
        <v>1564</v>
      </c>
      <c r="K2286" s="21" t="str">
        <f>IF(Tabela813[[#This Row],[C]]&lt;&gt;"",IF(Tabela813[[#This Row],[RED]]&lt;&gt;"",(Tabela813[[#This Row],[RED]] &amp; "."),"") &amp; CONCATENATE(Tabela813[[#This Row],[C]],".",Tabela813[[#This Row],[O]],".",Tabela813[[#This Row],[E]],".",Tabela813[[#This Row],[D1]],".",Tabela813[[#This Row],[D2]],".",Tabela813[[#This Row],[D3]],".",Tabela813[[#This Row],[T]],".",Tabela813[[#This Row],[D4]]),"")</f>
        <v>7.6.3.1.50.0.2.00</v>
      </c>
      <c r="L2286" s="27" t="s">
        <v>2738</v>
      </c>
      <c r="M2286" s="21" t="str">
        <f t="shared" si="35"/>
        <v>A</v>
      </c>
      <c r="N2286" s="21">
        <f>IF(VALUE(Tabela813[[#This Row],[RED]]) &gt; 0,1,0) + IF(VALUE(J2286)&gt;0,8,IF(VALUE(I2286)&gt;0,7,IF(VALUE(H2286)&gt;0,6,IF(VALUE(G2286)&gt;0,5,IF(VALUE(F2286)&gt;0,4,IF(VALUE(E2286)&gt;0,3,IF(VALUE(D2286)&gt;0,2,1)))))))</f>
        <v>7</v>
      </c>
      <c r="O2286" s="26" t="s">
        <v>55</v>
      </c>
      <c r="P2286" s="1" t="s">
        <v>303</v>
      </c>
      <c r="Q2286" s="1"/>
      <c r="R2286" s="21"/>
      <c r="S2286" s="7" t="str">
        <f>Tabela813[[#This Row],[NR]]&amp;" - "&amp;Tabela813[[#This Row],[Especificação]]</f>
        <v>7.6.3.1.50.0.2.00 - Serviços Hospitalares - Multas e Juros de Mora - Intra OFSS</v>
      </c>
      <c r="T2286" s="7" t="str">
        <f>Tabela813[[#This Row],[NR]]&amp;" - "&amp;Tabela813[[#This Row],[Especificação]]</f>
        <v>7.6.3.1.50.0.2.00 - Serviços Hospitalares - Multas e Juros de Mora - Intra OFSS</v>
      </c>
      <c r="U2286" s="7" t="str">
        <f>Tabela813[[#This Row],[NR]]&amp; " - "&amp;Tabela813[[#This Row],[Especificação]]</f>
        <v>7.6.3.1.50.0.2.00 - Serviços Hospitalares - Multas e Juros de Mora - Intra OFSS</v>
      </c>
    </row>
    <row r="2287" spans="1:21" ht="30" x14ac:dyDescent="0.25">
      <c r="A2287" s="84"/>
      <c r="B2287" s="73"/>
      <c r="C2287" s="26" t="s">
        <v>1565</v>
      </c>
      <c r="D2287" s="26" t="s">
        <v>1563</v>
      </c>
      <c r="E2287" s="26" t="s">
        <v>1559</v>
      </c>
      <c r="F2287" s="26" t="s">
        <v>1558</v>
      </c>
      <c r="G2287" s="26" t="s">
        <v>1591</v>
      </c>
      <c r="H2287" s="26" t="s">
        <v>1561</v>
      </c>
      <c r="I2287" s="26" t="s">
        <v>1559</v>
      </c>
      <c r="J2287" s="26" t="s">
        <v>1564</v>
      </c>
      <c r="K2287" s="21" t="str">
        <f>IF(Tabela813[[#This Row],[C]]&lt;&gt;"",IF(Tabela813[[#This Row],[RED]]&lt;&gt;"",(Tabela813[[#This Row],[RED]] &amp; "."),"") &amp; CONCATENATE(Tabela813[[#This Row],[C]],".",Tabela813[[#This Row],[O]],".",Tabela813[[#This Row],[E]],".",Tabela813[[#This Row],[D1]],".",Tabela813[[#This Row],[D2]],".",Tabela813[[#This Row],[D3]],".",Tabela813[[#This Row],[T]],".",Tabela813[[#This Row],[D4]]),"")</f>
        <v>7.6.3.1.50.0.3.00</v>
      </c>
      <c r="L2287" s="27" t="s">
        <v>2739</v>
      </c>
      <c r="M2287" s="21" t="str">
        <f t="shared" si="35"/>
        <v>A</v>
      </c>
      <c r="N2287" s="21">
        <f>IF(VALUE(Tabela813[[#This Row],[RED]]) &gt; 0,1,0) + IF(VALUE(J2287)&gt;0,8,IF(VALUE(I2287)&gt;0,7,IF(VALUE(H2287)&gt;0,6,IF(VALUE(G2287)&gt;0,5,IF(VALUE(F2287)&gt;0,4,IF(VALUE(E2287)&gt;0,3,IF(VALUE(D2287)&gt;0,2,1)))))))</f>
        <v>7</v>
      </c>
      <c r="O2287" s="26" t="s">
        <v>55</v>
      </c>
      <c r="P2287" s="1" t="s">
        <v>303</v>
      </c>
      <c r="Q2287" s="1"/>
      <c r="R2287" s="21"/>
      <c r="S2287" s="7" t="str">
        <f>Tabela813[[#This Row],[NR]]&amp;" - "&amp;Tabela813[[#This Row],[Especificação]]</f>
        <v>7.6.3.1.50.0.3.00 - Serviços Hospitalares - Dívida Ativa - Intra OFSS</v>
      </c>
      <c r="T2287" s="7" t="str">
        <f>Tabela813[[#This Row],[NR]]&amp;" - "&amp;Tabela813[[#This Row],[Especificação]]</f>
        <v>7.6.3.1.50.0.3.00 - Serviços Hospitalares - Dívida Ativa - Intra OFSS</v>
      </c>
      <c r="U2287" s="7" t="str">
        <f>Tabela813[[#This Row],[NR]]&amp; " - "&amp;Tabela813[[#This Row],[Especificação]]</f>
        <v>7.6.3.1.50.0.3.00 - Serviços Hospitalares - Dívida Ativa - Intra OFSS</v>
      </c>
    </row>
    <row r="2288" spans="1:21" ht="30" x14ac:dyDescent="0.25">
      <c r="A2288" s="84"/>
      <c r="B2288" s="73"/>
      <c r="C2288" s="26" t="s">
        <v>1565</v>
      </c>
      <c r="D2288" s="26" t="s">
        <v>1563</v>
      </c>
      <c r="E2288" s="26" t="s">
        <v>1559</v>
      </c>
      <c r="F2288" s="26" t="s">
        <v>1558</v>
      </c>
      <c r="G2288" s="26" t="s">
        <v>1591</v>
      </c>
      <c r="H2288" s="26" t="s">
        <v>1561</v>
      </c>
      <c r="I2288" s="26" t="s">
        <v>1568</v>
      </c>
      <c r="J2288" s="26" t="s">
        <v>1564</v>
      </c>
      <c r="K2288" s="21" t="str">
        <f>IF(Tabela813[[#This Row],[C]]&lt;&gt;"",IF(Tabela813[[#This Row],[RED]]&lt;&gt;"",(Tabela813[[#This Row],[RED]] &amp; "."),"") &amp; CONCATENATE(Tabela813[[#This Row],[C]],".",Tabela813[[#This Row],[O]],".",Tabela813[[#This Row],[E]],".",Tabela813[[#This Row],[D1]],".",Tabela813[[#This Row],[D2]],".",Tabela813[[#This Row],[D3]],".",Tabela813[[#This Row],[T]],".",Tabela813[[#This Row],[D4]]),"")</f>
        <v>7.6.3.1.50.0.4.00</v>
      </c>
      <c r="L2288" s="27" t="s">
        <v>2740</v>
      </c>
      <c r="M2288" s="21" t="str">
        <f t="shared" si="35"/>
        <v>A</v>
      </c>
      <c r="N2288" s="21">
        <f>IF(VALUE(Tabela813[[#This Row],[RED]]) &gt; 0,1,0) + IF(VALUE(J2288)&gt;0,8,IF(VALUE(I2288)&gt;0,7,IF(VALUE(H2288)&gt;0,6,IF(VALUE(G2288)&gt;0,5,IF(VALUE(F2288)&gt;0,4,IF(VALUE(E2288)&gt;0,3,IF(VALUE(D2288)&gt;0,2,1)))))))</f>
        <v>7</v>
      </c>
      <c r="O2288" s="26" t="s">
        <v>55</v>
      </c>
      <c r="P2288" s="1" t="s">
        <v>303</v>
      </c>
      <c r="Q2288" s="1"/>
      <c r="R2288" s="21"/>
      <c r="S2288" s="7" t="str">
        <f>Tabela813[[#This Row],[NR]]&amp;" - "&amp;Tabela813[[#This Row],[Especificação]]</f>
        <v>7.6.3.1.50.0.4.00 - Serviços Hospitalares - Dívida Ativa - Multas e Juros de Mora da Dívida Ativa - Intra OFSS</v>
      </c>
      <c r="T2288" s="7" t="str">
        <f>Tabela813[[#This Row],[NR]]&amp;" - "&amp;Tabela813[[#This Row],[Especificação]]</f>
        <v>7.6.3.1.50.0.4.00 - Serviços Hospitalares - Dívida Ativa - Multas e Juros de Mora da Dívida Ativa - Intra OFSS</v>
      </c>
      <c r="U2288" s="7" t="str">
        <f>Tabela813[[#This Row],[NR]]&amp; " - "&amp;Tabela813[[#This Row],[Especificação]]</f>
        <v>7.6.3.1.50.0.4.00 - Serviços Hospitalares - Dívida Ativa - Multas e Juros de Mora da Dívida Ativa - Intra OFSS</v>
      </c>
    </row>
    <row r="2289" spans="1:21" ht="30" x14ac:dyDescent="0.25">
      <c r="A2289" s="84"/>
      <c r="B2289" s="73"/>
      <c r="C2289" s="26" t="s">
        <v>1565</v>
      </c>
      <c r="D2289" s="26" t="s">
        <v>1563</v>
      </c>
      <c r="E2289" s="26" t="s">
        <v>1559</v>
      </c>
      <c r="F2289" s="26" t="s">
        <v>1558</v>
      </c>
      <c r="G2289" s="26" t="s">
        <v>1591</v>
      </c>
      <c r="H2289" s="26" t="s">
        <v>1561</v>
      </c>
      <c r="I2289" s="26" t="s">
        <v>1569</v>
      </c>
      <c r="J2289" s="26" t="s">
        <v>1564</v>
      </c>
      <c r="K2289" s="21" t="str">
        <f>IF(Tabela813[[#This Row],[C]]&lt;&gt;"",IF(Tabela813[[#This Row],[RED]]&lt;&gt;"",(Tabela813[[#This Row],[RED]] &amp; "."),"") &amp; CONCATENATE(Tabela813[[#This Row],[C]],".",Tabela813[[#This Row],[O]],".",Tabela813[[#This Row],[E]],".",Tabela813[[#This Row],[D1]],".",Tabela813[[#This Row],[D2]],".",Tabela813[[#This Row],[D3]],".",Tabela813[[#This Row],[T]],".",Tabela813[[#This Row],[D4]]),"")</f>
        <v>7.6.3.1.50.0.5.00</v>
      </c>
      <c r="L2289" s="27" t="s">
        <v>2741</v>
      </c>
      <c r="M2289" s="21" t="str">
        <f t="shared" si="35"/>
        <v>A</v>
      </c>
      <c r="N2289" s="21">
        <f>IF(VALUE(Tabela813[[#This Row],[RED]]) &gt; 0,1,0) + IF(VALUE(J2289)&gt;0,8,IF(VALUE(I2289)&gt;0,7,IF(VALUE(H2289)&gt;0,6,IF(VALUE(G2289)&gt;0,5,IF(VALUE(F2289)&gt;0,4,IF(VALUE(E2289)&gt;0,3,IF(VALUE(D2289)&gt;0,2,1)))))))</f>
        <v>7</v>
      </c>
      <c r="O2289" s="26" t="s">
        <v>55</v>
      </c>
      <c r="P2289" s="1" t="s">
        <v>303</v>
      </c>
      <c r="Q2289" s="1"/>
      <c r="R2289" s="21"/>
      <c r="S2289" s="7" t="str">
        <f>Tabela813[[#This Row],[NR]]&amp;" - "&amp;Tabela813[[#This Row],[Especificação]]</f>
        <v>7.6.3.1.50.0.5.00 - Serviços Hospitalares - Multas - Intra OFSS</v>
      </c>
      <c r="T2289" s="7" t="str">
        <f>Tabela813[[#This Row],[NR]]&amp;" - "&amp;Tabela813[[#This Row],[Especificação]]</f>
        <v>7.6.3.1.50.0.5.00 - Serviços Hospitalares - Multas - Intra OFSS</v>
      </c>
      <c r="U2289" s="7" t="str">
        <f>Tabela813[[#This Row],[NR]]&amp; " - "&amp;Tabela813[[#This Row],[Especificação]]</f>
        <v>7.6.3.1.50.0.5.00 - Serviços Hospitalares - Multas - Intra OFSS</v>
      </c>
    </row>
    <row r="2290" spans="1:21" ht="30" x14ac:dyDescent="0.25">
      <c r="A2290" s="84"/>
      <c r="B2290" s="73"/>
      <c r="C2290" s="26" t="s">
        <v>1565</v>
      </c>
      <c r="D2290" s="26" t="s">
        <v>1563</v>
      </c>
      <c r="E2290" s="26" t="s">
        <v>1559</v>
      </c>
      <c r="F2290" s="26" t="s">
        <v>1558</v>
      </c>
      <c r="G2290" s="26" t="s">
        <v>1591</v>
      </c>
      <c r="H2290" s="26" t="s">
        <v>1561</v>
      </c>
      <c r="I2290" s="26" t="s">
        <v>1563</v>
      </c>
      <c r="J2290" s="26" t="s">
        <v>1564</v>
      </c>
      <c r="K2290" s="21" t="str">
        <f>IF(Tabela813[[#This Row],[C]]&lt;&gt;"",IF(Tabela813[[#This Row],[RED]]&lt;&gt;"",(Tabela813[[#This Row],[RED]] &amp; "."),"") &amp; CONCATENATE(Tabela813[[#This Row],[C]],".",Tabela813[[#This Row],[O]],".",Tabela813[[#This Row],[E]],".",Tabela813[[#This Row],[D1]],".",Tabela813[[#This Row],[D2]],".",Tabela813[[#This Row],[D3]],".",Tabela813[[#This Row],[T]],".",Tabela813[[#This Row],[D4]]),"")</f>
        <v>7.6.3.1.50.0.6.00</v>
      </c>
      <c r="L2290" s="27" t="s">
        <v>2742</v>
      </c>
      <c r="M2290" s="21" t="str">
        <f t="shared" si="35"/>
        <v>A</v>
      </c>
      <c r="N2290" s="21">
        <f>IF(VALUE(Tabela813[[#This Row],[RED]]) &gt; 0,1,0) + IF(VALUE(J2290)&gt;0,8,IF(VALUE(I2290)&gt;0,7,IF(VALUE(H2290)&gt;0,6,IF(VALUE(G2290)&gt;0,5,IF(VALUE(F2290)&gt;0,4,IF(VALUE(E2290)&gt;0,3,IF(VALUE(D2290)&gt;0,2,1)))))))</f>
        <v>7</v>
      </c>
      <c r="O2290" s="26" t="s">
        <v>55</v>
      </c>
      <c r="P2290" s="1" t="s">
        <v>303</v>
      </c>
      <c r="Q2290" s="1"/>
      <c r="R2290" s="21"/>
      <c r="S2290" s="7" t="str">
        <f>Tabela813[[#This Row],[NR]]&amp;" - "&amp;Tabela813[[#This Row],[Especificação]]</f>
        <v>7.6.3.1.50.0.6.00 - Serviços Hospitalares - Juros de Mora - Intra OFSS</v>
      </c>
      <c r="T2290" s="7" t="str">
        <f>Tabela813[[#This Row],[NR]]&amp;" - "&amp;Tabela813[[#This Row],[Especificação]]</f>
        <v>7.6.3.1.50.0.6.00 - Serviços Hospitalares - Juros de Mora - Intra OFSS</v>
      </c>
      <c r="U2290" s="7" t="str">
        <f>Tabela813[[#This Row],[NR]]&amp; " - "&amp;Tabela813[[#This Row],[Especificação]]</f>
        <v>7.6.3.1.50.0.6.00 - Serviços Hospitalares - Juros de Mora - Intra OFSS</v>
      </c>
    </row>
    <row r="2291" spans="1:21" ht="30" x14ac:dyDescent="0.25">
      <c r="A2291" s="84"/>
      <c r="B2291" s="73"/>
      <c r="C2291" s="26" t="s">
        <v>1565</v>
      </c>
      <c r="D2291" s="26" t="s">
        <v>1563</v>
      </c>
      <c r="E2291" s="26" t="s">
        <v>1559</v>
      </c>
      <c r="F2291" s="26" t="s">
        <v>1558</v>
      </c>
      <c r="G2291" s="26" t="s">
        <v>1591</v>
      </c>
      <c r="H2291" s="26" t="s">
        <v>1561</v>
      </c>
      <c r="I2291" s="26" t="s">
        <v>1565</v>
      </c>
      <c r="J2291" s="26" t="s">
        <v>1564</v>
      </c>
      <c r="K2291" s="21" t="str">
        <f>IF(Tabela813[[#This Row],[C]]&lt;&gt;"",IF(Tabela813[[#This Row],[RED]]&lt;&gt;"",(Tabela813[[#This Row],[RED]] &amp; "."),"") &amp; CONCATENATE(Tabela813[[#This Row],[C]],".",Tabela813[[#This Row],[O]],".",Tabela813[[#This Row],[E]],".",Tabela813[[#This Row],[D1]],".",Tabela813[[#This Row],[D2]],".",Tabela813[[#This Row],[D3]],".",Tabela813[[#This Row],[T]],".",Tabela813[[#This Row],[D4]]),"")</f>
        <v>7.6.3.1.50.0.7.00</v>
      </c>
      <c r="L2291" s="27" t="s">
        <v>2743</v>
      </c>
      <c r="M2291" s="21" t="str">
        <f t="shared" si="35"/>
        <v>A</v>
      </c>
      <c r="N2291" s="21">
        <f>IF(VALUE(Tabela813[[#This Row],[RED]]) &gt; 0,1,0) + IF(VALUE(J2291)&gt;0,8,IF(VALUE(I2291)&gt;0,7,IF(VALUE(H2291)&gt;0,6,IF(VALUE(G2291)&gt;0,5,IF(VALUE(F2291)&gt;0,4,IF(VALUE(E2291)&gt;0,3,IF(VALUE(D2291)&gt;0,2,1)))))))</f>
        <v>7</v>
      </c>
      <c r="O2291" s="26" t="s">
        <v>55</v>
      </c>
      <c r="P2291" s="1" t="s">
        <v>303</v>
      </c>
      <c r="Q2291" s="1"/>
      <c r="R2291" s="21"/>
      <c r="S2291" s="7" t="str">
        <f>Tabela813[[#This Row],[NR]]&amp;" - "&amp;Tabela813[[#This Row],[Especificação]]</f>
        <v>7.6.3.1.50.0.7.00 - Serviços Hospitalares - Dívida Ativa - Multas da Dívida Ativa - Intra OFSS</v>
      </c>
      <c r="T2291" s="7" t="str">
        <f>Tabela813[[#This Row],[NR]]&amp;" - "&amp;Tabela813[[#This Row],[Especificação]]</f>
        <v>7.6.3.1.50.0.7.00 - Serviços Hospitalares - Dívida Ativa - Multas da Dívida Ativa - Intra OFSS</v>
      </c>
      <c r="U2291" s="7" t="str">
        <f>Tabela813[[#This Row],[NR]]&amp; " - "&amp;Tabela813[[#This Row],[Especificação]]</f>
        <v>7.6.3.1.50.0.7.00 - Serviços Hospitalares - Dívida Ativa - Multas da Dívida Ativa - Intra OFSS</v>
      </c>
    </row>
    <row r="2292" spans="1:21" ht="30" x14ac:dyDescent="0.25">
      <c r="A2292" s="84"/>
      <c r="B2292" s="73"/>
      <c r="C2292" s="26" t="s">
        <v>1565</v>
      </c>
      <c r="D2292" s="26" t="s">
        <v>1563</v>
      </c>
      <c r="E2292" s="26" t="s">
        <v>1559</v>
      </c>
      <c r="F2292" s="26" t="s">
        <v>1558</v>
      </c>
      <c r="G2292" s="26" t="s">
        <v>1591</v>
      </c>
      <c r="H2292" s="26" t="s">
        <v>1561</v>
      </c>
      <c r="I2292" s="26" t="s">
        <v>1566</v>
      </c>
      <c r="J2292" s="26" t="s">
        <v>1564</v>
      </c>
      <c r="K2292" s="21" t="str">
        <f>IF(Tabela813[[#This Row],[C]]&lt;&gt;"",IF(Tabela813[[#This Row],[RED]]&lt;&gt;"",(Tabela813[[#This Row],[RED]] &amp; "."),"") &amp; CONCATENATE(Tabela813[[#This Row],[C]],".",Tabela813[[#This Row],[O]],".",Tabela813[[#This Row],[E]],".",Tabela813[[#This Row],[D1]],".",Tabela813[[#This Row],[D2]],".",Tabela813[[#This Row],[D3]],".",Tabela813[[#This Row],[T]],".",Tabela813[[#This Row],[D4]]),"")</f>
        <v>7.6.3.1.50.0.8.00</v>
      </c>
      <c r="L2292" s="27" t="s">
        <v>2744</v>
      </c>
      <c r="M2292" s="21" t="str">
        <f t="shared" si="35"/>
        <v>A</v>
      </c>
      <c r="N2292" s="21">
        <f>IF(VALUE(Tabela813[[#This Row],[RED]]) &gt; 0,1,0) + IF(VALUE(J2292)&gt;0,8,IF(VALUE(I2292)&gt;0,7,IF(VALUE(H2292)&gt;0,6,IF(VALUE(G2292)&gt;0,5,IF(VALUE(F2292)&gt;0,4,IF(VALUE(E2292)&gt;0,3,IF(VALUE(D2292)&gt;0,2,1)))))))</f>
        <v>7</v>
      </c>
      <c r="O2292" s="26" t="s">
        <v>55</v>
      </c>
      <c r="P2292" s="1" t="s">
        <v>303</v>
      </c>
      <c r="Q2292" s="1"/>
      <c r="R2292" s="21"/>
      <c r="S2292" s="7" t="str">
        <f>Tabela813[[#This Row],[NR]]&amp;" - "&amp;Tabela813[[#This Row],[Especificação]]</f>
        <v>7.6.3.1.50.0.8.00 - Serviços Hospitalares - Juros de Mora da Dívida Ativa - Intra OFSS</v>
      </c>
      <c r="T2292" s="7" t="str">
        <f>Tabela813[[#This Row],[NR]]&amp;" - "&amp;Tabela813[[#This Row],[Especificação]]</f>
        <v>7.6.3.1.50.0.8.00 - Serviços Hospitalares - Juros de Mora da Dívida Ativa - Intra OFSS</v>
      </c>
      <c r="U2292" s="7" t="str">
        <f>Tabela813[[#This Row],[NR]]&amp; " - "&amp;Tabela813[[#This Row],[Especificação]]</f>
        <v>7.6.3.1.50.0.8.00 - Serviços Hospitalares - Juros de Mora da Dívida Ativa - Intra OFSS</v>
      </c>
    </row>
    <row r="2293" spans="1:21" ht="30" x14ac:dyDescent="0.25">
      <c r="A2293" s="84"/>
      <c r="B2293" s="73"/>
      <c r="C2293" s="26" t="s">
        <v>1565</v>
      </c>
      <c r="D2293" s="26" t="s">
        <v>1563</v>
      </c>
      <c r="E2293" s="26" t="s">
        <v>1559</v>
      </c>
      <c r="F2293" s="26" t="s">
        <v>1558</v>
      </c>
      <c r="G2293" s="26" t="s">
        <v>1596</v>
      </c>
      <c r="H2293" s="26" t="s">
        <v>1561</v>
      </c>
      <c r="I2293" s="26" t="s">
        <v>1561</v>
      </c>
      <c r="J2293" s="26" t="s">
        <v>1564</v>
      </c>
      <c r="K2293" s="21" t="str">
        <f>IF(Tabela813[[#This Row],[C]]&lt;&gt;"",IF(Tabela813[[#This Row],[RED]]&lt;&gt;"",(Tabela813[[#This Row],[RED]] &amp; "."),"") &amp; CONCATENATE(Tabela813[[#This Row],[C]],".",Tabela813[[#This Row],[O]],".",Tabela813[[#This Row],[E]],".",Tabela813[[#This Row],[D1]],".",Tabela813[[#This Row],[D2]],".",Tabela813[[#This Row],[D3]],".",Tabela813[[#This Row],[T]],".",Tabela813[[#This Row],[D4]]),"")</f>
        <v>7.6.3.1.51.0.0.00</v>
      </c>
      <c r="L2293" s="27" t="s">
        <v>2745</v>
      </c>
      <c r="M2293" s="21" t="str">
        <f t="shared" si="35"/>
        <v>S</v>
      </c>
      <c r="N2293" s="21">
        <f>IF(VALUE(Tabela813[[#This Row],[RED]]) &gt; 0,1,0) + IF(VALUE(J2293)&gt;0,8,IF(VALUE(I2293)&gt;0,7,IF(VALUE(H2293)&gt;0,6,IF(VALUE(G2293)&gt;0,5,IF(VALUE(F2293)&gt;0,4,IF(VALUE(E2293)&gt;0,3,IF(VALUE(D2293)&gt;0,2,1)))))))</f>
        <v>5</v>
      </c>
      <c r="O2293" s="26" t="s">
        <v>55</v>
      </c>
      <c r="P2293" s="1" t="s">
        <v>305</v>
      </c>
      <c r="Q2293" s="1"/>
      <c r="R2293" s="21"/>
      <c r="S2293" s="7" t="str">
        <f>Tabela813[[#This Row],[NR]]&amp;" - "&amp;Tabela813[[#This Row],[Especificação]]</f>
        <v>7.6.3.1.51.0.0.00 - Serviços de Registro, Análise e Controle da Saúde - Intra OFSS</v>
      </c>
      <c r="T2293" s="7" t="str">
        <f>Tabela813[[#This Row],[NR]]&amp;" - "&amp;Tabela813[[#This Row],[Especificação]]</f>
        <v>7.6.3.1.51.0.0.00 - Serviços de Registro, Análise e Controle da Saúde - Intra OFSS</v>
      </c>
      <c r="U2293" s="7" t="str">
        <f>Tabela813[[#This Row],[NR]]&amp; " - "&amp;Tabela813[[#This Row],[Especificação]]</f>
        <v>7.6.3.1.51.0.0.00 - Serviços de Registro, Análise e Controle da Saúde - Intra OFSS</v>
      </c>
    </row>
    <row r="2294" spans="1:21" ht="30" x14ac:dyDescent="0.25">
      <c r="A2294" s="84"/>
      <c r="B2294" s="73"/>
      <c r="C2294" s="26" t="s">
        <v>1565</v>
      </c>
      <c r="D2294" s="26" t="s">
        <v>1563</v>
      </c>
      <c r="E2294" s="26" t="s">
        <v>1559</v>
      </c>
      <c r="F2294" s="26" t="s">
        <v>1558</v>
      </c>
      <c r="G2294" s="26" t="s">
        <v>1596</v>
      </c>
      <c r="H2294" s="26" t="s">
        <v>1561</v>
      </c>
      <c r="I2294" s="26" t="s">
        <v>1558</v>
      </c>
      <c r="J2294" s="26" t="s">
        <v>1564</v>
      </c>
      <c r="K2294" s="21" t="str">
        <f>IF(Tabela813[[#This Row],[C]]&lt;&gt;"",IF(Tabela813[[#This Row],[RED]]&lt;&gt;"",(Tabela813[[#This Row],[RED]] &amp; "."),"") &amp; CONCATENATE(Tabela813[[#This Row],[C]],".",Tabela813[[#This Row],[O]],".",Tabela813[[#This Row],[E]],".",Tabela813[[#This Row],[D1]],".",Tabela813[[#This Row],[D2]],".",Tabela813[[#This Row],[D3]],".",Tabela813[[#This Row],[T]],".",Tabela813[[#This Row],[D4]]),"")</f>
        <v>7.6.3.1.51.0.1.00</v>
      </c>
      <c r="L2294" s="27" t="s">
        <v>2746</v>
      </c>
      <c r="M2294" s="21" t="str">
        <f t="shared" si="35"/>
        <v>A</v>
      </c>
      <c r="N2294" s="21">
        <f>IF(VALUE(Tabela813[[#This Row],[RED]]) &gt; 0,1,0) + IF(VALUE(J2294)&gt;0,8,IF(VALUE(I2294)&gt;0,7,IF(VALUE(H2294)&gt;0,6,IF(VALUE(G2294)&gt;0,5,IF(VALUE(F2294)&gt;0,4,IF(VALUE(E2294)&gt;0,3,IF(VALUE(D2294)&gt;0,2,1)))))))</f>
        <v>7</v>
      </c>
      <c r="O2294" s="26" t="s">
        <v>55</v>
      </c>
      <c r="P2294" s="1" t="s">
        <v>305</v>
      </c>
      <c r="Q2294" s="1"/>
      <c r="R2294" s="21"/>
      <c r="S2294" s="7" t="str">
        <f>Tabela813[[#This Row],[NR]]&amp;" - "&amp;Tabela813[[#This Row],[Especificação]]</f>
        <v>7.6.3.1.51.0.1.00 - Serviços de Registro, Análise e Controle da Saúde - Principal - Intra OFSS</v>
      </c>
      <c r="T2294" s="7" t="str">
        <f>Tabela813[[#This Row],[NR]]&amp;" - "&amp;Tabela813[[#This Row],[Especificação]]</f>
        <v>7.6.3.1.51.0.1.00 - Serviços de Registro, Análise e Controle da Saúde - Principal - Intra OFSS</v>
      </c>
      <c r="U2294" s="7" t="str">
        <f>Tabela813[[#This Row],[NR]]&amp; " - "&amp;Tabela813[[#This Row],[Especificação]]</f>
        <v>7.6.3.1.51.0.1.00 - Serviços de Registro, Análise e Controle da Saúde - Principal - Intra OFSS</v>
      </c>
    </row>
    <row r="2295" spans="1:21" ht="30" x14ac:dyDescent="0.25">
      <c r="A2295" s="84"/>
      <c r="B2295" s="73"/>
      <c r="C2295" s="26" t="s">
        <v>1565</v>
      </c>
      <c r="D2295" s="26" t="s">
        <v>1563</v>
      </c>
      <c r="E2295" s="26" t="s">
        <v>1559</v>
      </c>
      <c r="F2295" s="26" t="s">
        <v>1558</v>
      </c>
      <c r="G2295" s="26" t="s">
        <v>1596</v>
      </c>
      <c r="H2295" s="26" t="s">
        <v>1561</v>
      </c>
      <c r="I2295" s="26" t="s">
        <v>1567</v>
      </c>
      <c r="J2295" s="26" t="s">
        <v>1564</v>
      </c>
      <c r="K2295" s="21" t="str">
        <f>IF(Tabela813[[#This Row],[C]]&lt;&gt;"",IF(Tabela813[[#This Row],[RED]]&lt;&gt;"",(Tabela813[[#This Row],[RED]] &amp; "."),"") &amp; CONCATENATE(Tabela813[[#This Row],[C]],".",Tabela813[[#This Row],[O]],".",Tabela813[[#This Row],[E]],".",Tabela813[[#This Row],[D1]],".",Tabela813[[#This Row],[D2]],".",Tabela813[[#This Row],[D3]],".",Tabela813[[#This Row],[T]],".",Tabela813[[#This Row],[D4]]),"")</f>
        <v>7.6.3.1.51.0.2.00</v>
      </c>
      <c r="L2295" s="27" t="s">
        <v>2747</v>
      </c>
      <c r="M2295" s="21" t="str">
        <f t="shared" si="35"/>
        <v>A</v>
      </c>
      <c r="N2295" s="21">
        <f>IF(VALUE(Tabela813[[#This Row],[RED]]) &gt; 0,1,0) + IF(VALUE(J2295)&gt;0,8,IF(VALUE(I2295)&gt;0,7,IF(VALUE(H2295)&gt;0,6,IF(VALUE(G2295)&gt;0,5,IF(VALUE(F2295)&gt;0,4,IF(VALUE(E2295)&gt;0,3,IF(VALUE(D2295)&gt;0,2,1)))))))</f>
        <v>7</v>
      </c>
      <c r="O2295" s="26" t="s">
        <v>55</v>
      </c>
      <c r="P2295" s="1" t="s">
        <v>305</v>
      </c>
      <c r="Q2295" s="1"/>
      <c r="R2295" s="21"/>
      <c r="S2295" s="7" t="str">
        <f>Tabela813[[#This Row],[NR]]&amp;" - "&amp;Tabela813[[#This Row],[Especificação]]</f>
        <v>7.6.3.1.51.0.2.00 - Serviços de Registro, Análise e Controle da Saúde - Multas e Juros de Mora - Intra OFSS</v>
      </c>
      <c r="T2295" s="7" t="str">
        <f>Tabela813[[#This Row],[NR]]&amp;" - "&amp;Tabela813[[#This Row],[Especificação]]</f>
        <v>7.6.3.1.51.0.2.00 - Serviços de Registro, Análise e Controle da Saúde - Multas e Juros de Mora - Intra OFSS</v>
      </c>
      <c r="U2295" s="7" t="str">
        <f>Tabela813[[#This Row],[NR]]&amp; " - "&amp;Tabela813[[#This Row],[Especificação]]</f>
        <v>7.6.3.1.51.0.2.00 - Serviços de Registro, Análise e Controle da Saúde - Multas e Juros de Mora - Intra OFSS</v>
      </c>
    </row>
    <row r="2296" spans="1:21" ht="30" x14ac:dyDescent="0.25">
      <c r="A2296" s="84"/>
      <c r="B2296" s="73"/>
      <c r="C2296" s="26" t="s">
        <v>1565</v>
      </c>
      <c r="D2296" s="26" t="s">
        <v>1563</v>
      </c>
      <c r="E2296" s="26" t="s">
        <v>1559</v>
      </c>
      <c r="F2296" s="26" t="s">
        <v>1558</v>
      </c>
      <c r="G2296" s="26" t="s">
        <v>1596</v>
      </c>
      <c r="H2296" s="26" t="s">
        <v>1561</v>
      </c>
      <c r="I2296" s="26" t="s">
        <v>1559</v>
      </c>
      <c r="J2296" s="26" t="s">
        <v>1564</v>
      </c>
      <c r="K2296" s="21" t="str">
        <f>IF(Tabela813[[#This Row],[C]]&lt;&gt;"",IF(Tabela813[[#This Row],[RED]]&lt;&gt;"",(Tabela813[[#This Row],[RED]] &amp; "."),"") &amp; CONCATENATE(Tabela813[[#This Row],[C]],".",Tabela813[[#This Row],[O]],".",Tabela813[[#This Row],[E]],".",Tabela813[[#This Row],[D1]],".",Tabela813[[#This Row],[D2]],".",Tabela813[[#This Row],[D3]],".",Tabela813[[#This Row],[T]],".",Tabela813[[#This Row],[D4]]),"")</f>
        <v>7.6.3.1.51.0.3.00</v>
      </c>
      <c r="L2296" s="27" t="s">
        <v>2748</v>
      </c>
      <c r="M2296" s="21" t="str">
        <f t="shared" si="35"/>
        <v>A</v>
      </c>
      <c r="N2296" s="21">
        <f>IF(VALUE(Tabela813[[#This Row],[RED]]) &gt; 0,1,0) + IF(VALUE(J2296)&gt;0,8,IF(VALUE(I2296)&gt;0,7,IF(VALUE(H2296)&gt;0,6,IF(VALUE(G2296)&gt;0,5,IF(VALUE(F2296)&gt;0,4,IF(VALUE(E2296)&gt;0,3,IF(VALUE(D2296)&gt;0,2,1)))))))</f>
        <v>7</v>
      </c>
      <c r="O2296" s="26" t="s">
        <v>55</v>
      </c>
      <c r="P2296" s="1" t="s">
        <v>305</v>
      </c>
      <c r="Q2296" s="1"/>
      <c r="R2296" s="21"/>
      <c r="S2296" s="7" t="str">
        <f>Tabela813[[#This Row],[NR]]&amp;" - "&amp;Tabela813[[#This Row],[Especificação]]</f>
        <v>7.6.3.1.51.0.3.00 - Serviços de Registro, Análise e Controle da Saúde - Dívida Ativa - Intra OFSS</v>
      </c>
      <c r="T2296" s="7" t="str">
        <f>Tabela813[[#This Row],[NR]]&amp;" - "&amp;Tabela813[[#This Row],[Especificação]]</f>
        <v>7.6.3.1.51.0.3.00 - Serviços de Registro, Análise e Controle da Saúde - Dívida Ativa - Intra OFSS</v>
      </c>
      <c r="U2296" s="7" t="str">
        <f>Tabela813[[#This Row],[NR]]&amp; " - "&amp;Tabela813[[#This Row],[Especificação]]</f>
        <v>7.6.3.1.51.0.3.00 - Serviços de Registro, Análise e Controle da Saúde - Dívida Ativa - Intra OFSS</v>
      </c>
    </row>
    <row r="2297" spans="1:21" ht="30" x14ac:dyDescent="0.25">
      <c r="A2297" s="84"/>
      <c r="B2297" s="73"/>
      <c r="C2297" s="26" t="s">
        <v>1565</v>
      </c>
      <c r="D2297" s="26" t="s">
        <v>1563</v>
      </c>
      <c r="E2297" s="26" t="s">
        <v>1559</v>
      </c>
      <c r="F2297" s="26" t="s">
        <v>1558</v>
      </c>
      <c r="G2297" s="26" t="s">
        <v>1596</v>
      </c>
      <c r="H2297" s="26" t="s">
        <v>1561</v>
      </c>
      <c r="I2297" s="26" t="s">
        <v>1568</v>
      </c>
      <c r="J2297" s="26" t="s">
        <v>1564</v>
      </c>
      <c r="K2297" s="21" t="str">
        <f>IF(Tabela813[[#This Row],[C]]&lt;&gt;"",IF(Tabela813[[#This Row],[RED]]&lt;&gt;"",(Tabela813[[#This Row],[RED]] &amp; "."),"") &amp; CONCATENATE(Tabela813[[#This Row],[C]],".",Tabela813[[#This Row],[O]],".",Tabela813[[#This Row],[E]],".",Tabela813[[#This Row],[D1]],".",Tabela813[[#This Row],[D2]],".",Tabela813[[#This Row],[D3]],".",Tabela813[[#This Row],[T]],".",Tabela813[[#This Row],[D4]]),"")</f>
        <v>7.6.3.1.51.0.4.00</v>
      </c>
      <c r="L2297" s="27" t="s">
        <v>2749</v>
      </c>
      <c r="M2297" s="21" t="str">
        <f t="shared" si="35"/>
        <v>A</v>
      </c>
      <c r="N2297" s="21">
        <f>IF(VALUE(Tabela813[[#This Row],[RED]]) &gt; 0,1,0) + IF(VALUE(J2297)&gt;0,8,IF(VALUE(I2297)&gt;0,7,IF(VALUE(H2297)&gt;0,6,IF(VALUE(G2297)&gt;0,5,IF(VALUE(F2297)&gt;0,4,IF(VALUE(E2297)&gt;0,3,IF(VALUE(D2297)&gt;0,2,1)))))))</f>
        <v>7</v>
      </c>
      <c r="O2297" s="26" t="s">
        <v>55</v>
      </c>
      <c r="P2297" s="1" t="s">
        <v>305</v>
      </c>
      <c r="Q2297" s="1"/>
      <c r="R2297" s="21"/>
      <c r="S2297" s="7" t="str">
        <f>Tabela813[[#This Row],[NR]]&amp;" - "&amp;Tabela813[[#This Row],[Especificação]]</f>
        <v>7.6.3.1.51.0.4.00 - Serviços de Registro, Análise e Controle da Saúde - Dívida Ativa - Multas e Juros de Mora da Dívida Ativa - Intra OFSS</v>
      </c>
      <c r="T2297" s="7" t="str">
        <f>Tabela813[[#This Row],[NR]]&amp;" - "&amp;Tabela813[[#This Row],[Especificação]]</f>
        <v>7.6.3.1.51.0.4.00 - Serviços de Registro, Análise e Controle da Saúde - Dívida Ativa - Multas e Juros de Mora da Dívida Ativa - Intra OFSS</v>
      </c>
      <c r="U2297" s="7" t="str">
        <f>Tabela813[[#This Row],[NR]]&amp; " - "&amp;Tabela813[[#This Row],[Especificação]]</f>
        <v>7.6.3.1.51.0.4.00 - Serviços de Registro, Análise e Controle da Saúde - Dívida Ativa - Multas e Juros de Mora da Dívida Ativa - Intra OFSS</v>
      </c>
    </row>
    <row r="2298" spans="1:21" ht="30" x14ac:dyDescent="0.25">
      <c r="A2298" s="84"/>
      <c r="B2298" s="73"/>
      <c r="C2298" s="26" t="s">
        <v>1565</v>
      </c>
      <c r="D2298" s="26" t="s">
        <v>1563</v>
      </c>
      <c r="E2298" s="26" t="s">
        <v>1559</v>
      </c>
      <c r="F2298" s="26" t="s">
        <v>1558</v>
      </c>
      <c r="G2298" s="26" t="s">
        <v>1596</v>
      </c>
      <c r="H2298" s="26" t="s">
        <v>1561</v>
      </c>
      <c r="I2298" s="26" t="s">
        <v>1569</v>
      </c>
      <c r="J2298" s="26" t="s">
        <v>1564</v>
      </c>
      <c r="K2298" s="21" t="str">
        <f>IF(Tabela813[[#This Row],[C]]&lt;&gt;"",IF(Tabela813[[#This Row],[RED]]&lt;&gt;"",(Tabela813[[#This Row],[RED]] &amp; "."),"") &amp; CONCATENATE(Tabela813[[#This Row],[C]],".",Tabela813[[#This Row],[O]],".",Tabela813[[#This Row],[E]],".",Tabela813[[#This Row],[D1]],".",Tabela813[[#This Row],[D2]],".",Tabela813[[#This Row],[D3]],".",Tabela813[[#This Row],[T]],".",Tabela813[[#This Row],[D4]]),"")</f>
        <v>7.6.3.1.51.0.5.00</v>
      </c>
      <c r="L2298" s="27" t="s">
        <v>2750</v>
      </c>
      <c r="M2298" s="21" t="str">
        <f t="shared" si="35"/>
        <v>A</v>
      </c>
      <c r="N2298" s="21">
        <f>IF(VALUE(Tabela813[[#This Row],[RED]]) &gt; 0,1,0) + IF(VALUE(J2298)&gt;0,8,IF(VALUE(I2298)&gt;0,7,IF(VALUE(H2298)&gt;0,6,IF(VALUE(G2298)&gt;0,5,IF(VALUE(F2298)&gt;0,4,IF(VALUE(E2298)&gt;0,3,IF(VALUE(D2298)&gt;0,2,1)))))))</f>
        <v>7</v>
      </c>
      <c r="O2298" s="26" t="s">
        <v>55</v>
      </c>
      <c r="P2298" s="1" t="s">
        <v>305</v>
      </c>
      <c r="Q2298" s="1"/>
      <c r="R2298" s="21"/>
      <c r="S2298" s="7" t="str">
        <f>Tabela813[[#This Row],[NR]]&amp;" - "&amp;Tabela813[[#This Row],[Especificação]]</f>
        <v>7.6.3.1.51.0.5.00 - Serviços de Registro, Análise e Controle da Saúde - Multas - Intra OFSS</v>
      </c>
      <c r="T2298" s="7" t="str">
        <f>Tabela813[[#This Row],[NR]]&amp;" - "&amp;Tabela813[[#This Row],[Especificação]]</f>
        <v>7.6.3.1.51.0.5.00 - Serviços de Registro, Análise e Controle da Saúde - Multas - Intra OFSS</v>
      </c>
      <c r="U2298" s="7" t="str">
        <f>Tabela813[[#This Row],[NR]]&amp; " - "&amp;Tabela813[[#This Row],[Especificação]]</f>
        <v>7.6.3.1.51.0.5.00 - Serviços de Registro, Análise e Controle da Saúde - Multas - Intra OFSS</v>
      </c>
    </row>
    <row r="2299" spans="1:21" ht="30" x14ac:dyDescent="0.25">
      <c r="A2299" s="84"/>
      <c r="B2299" s="73"/>
      <c r="C2299" s="26" t="s">
        <v>1565</v>
      </c>
      <c r="D2299" s="26" t="s">
        <v>1563</v>
      </c>
      <c r="E2299" s="26" t="s">
        <v>1559</v>
      </c>
      <c r="F2299" s="26" t="s">
        <v>1558</v>
      </c>
      <c r="G2299" s="26" t="s">
        <v>1596</v>
      </c>
      <c r="H2299" s="26" t="s">
        <v>1561</v>
      </c>
      <c r="I2299" s="26" t="s">
        <v>1563</v>
      </c>
      <c r="J2299" s="26" t="s">
        <v>1564</v>
      </c>
      <c r="K2299" s="21" t="str">
        <f>IF(Tabela813[[#This Row],[C]]&lt;&gt;"",IF(Tabela813[[#This Row],[RED]]&lt;&gt;"",(Tabela813[[#This Row],[RED]] &amp; "."),"") &amp; CONCATENATE(Tabela813[[#This Row],[C]],".",Tabela813[[#This Row],[O]],".",Tabela813[[#This Row],[E]],".",Tabela813[[#This Row],[D1]],".",Tabela813[[#This Row],[D2]],".",Tabela813[[#This Row],[D3]],".",Tabela813[[#This Row],[T]],".",Tabela813[[#This Row],[D4]]),"")</f>
        <v>7.6.3.1.51.0.6.00</v>
      </c>
      <c r="L2299" s="27" t="s">
        <v>2751</v>
      </c>
      <c r="M2299" s="21" t="str">
        <f t="shared" si="35"/>
        <v>A</v>
      </c>
      <c r="N2299" s="21">
        <f>IF(VALUE(Tabela813[[#This Row],[RED]]) &gt; 0,1,0) + IF(VALUE(J2299)&gt;0,8,IF(VALUE(I2299)&gt;0,7,IF(VALUE(H2299)&gt;0,6,IF(VALUE(G2299)&gt;0,5,IF(VALUE(F2299)&gt;0,4,IF(VALUE(E2299)&gt;0,3,IF(VALUE(D2299)&gt;0,2,1)))))))</f>
        <v>7</v>
      </c>
      <c r="O2299" s="26" t="s">
        <v>55</v>
      </c>
      <c r="P2299" s="1" t="s">
        <v>305</v>
      </c>
      <c r="Q2299" s="1"/>
      <c r="R2299" s="21"/>
      <c r="S2299" s="7" t="str">
        <f>Tabela813[[#This Row],[NR]]&amp;" - "&amp;Tabela813[[#This Row],[Especificação]]</f>
        <v>7.6.3.1.51.0.6.00 - Serviços de Registro, Análise e Controle da Saúde - Juros de Mora - Intra OFSS</v>
      </c>
      <c r="T2299" s="7" t="str">
        <f>Tabela813[[#This Row],[NR]]&amp;" - "&amp;Tabela813[[#This Row],[Especificação]]</f>
        <v>7.6.3.1.51.0.6.00 - Serviços de Registro, Análise e Controle da Saúde - Juros de Mora - Intra OFSS</v>
      </c>
      <c r="U2299" s="7" t="str">
        <f>Tabela813[[#This Row],[NR]]&amp; " - "&amp;Tabela813[[#This Row],[Especificação]]</f>
        <v>7.6.3.1.51.0.6.00 - Serviços de Registro, Análise e Controle da Saúde - Juros de Mora - Intra OFSS</v>
      </c>
    </row>
    <row r="2300" spans="1:21" ht="30" x14ac:dyDescent="0.25">
      <c r="A2300" s="84"/>
      <c r="B2300" s="73"/>
      <c r="C2300" s="26" t="s">
        <v>1565</v>
      </c>
      <c r="D2300" s="26" t="s">
        <v>1563</v>
      </c>
      <c r="E2300" s="26" t="s">
        <v>1559</v>
      </c>
      <c r="F2300" s="26" t="s">
        <v>1558</v>
      </c>
      <c r="G2300" s="26" t="s">
        <v>1596</v>
      </c>
      <c r="H2300" s="26" t="s">
        <v>1561</v>
      </c>
      <c r="I2300" s="26" t="s">
        <v>1565</v>
      </c>
      <c r="J2300" s="26" t="s">
        <v>1564</v>
      </c>
      <c r="K2300" s="21" t="str">
        <f>IF(Tabela813[[#This Row],[C]]&lt;&gt;"",IF(Tabela813[[#This Row],[RED]]&lt;&gt;"",(Tabela813[[#This Row],[RED]] &amp; "."),"") &amp; CONCATENATE(Tabela813[[#This Row],[C]],".",Tabela813[[#This Row],[O]],".",Tabela813[[#This Row],[E]],".",Tabela813[[#This Row],[D1]],".",Tabela813[[#This Row],[D2]],".",Tabela813[[#This Row],[D3]],".",Tabela813[[#This Row],[T]],".",Tabela813[[#This Row],[D4]]),"")</f>
        <v>7.6.3.1.51.0.7.00</v>
      </c>
      <c r="L2300" s="27" t="s">
        <v>2752</v>
      </c>
      <c r="M2300" s="21" t="str">
        <f t="shared" si="35"/>
        <v>A</v>
      </c>
      <c r="N2300" s="21">
        <f>IF(VALUE(Tabela813[[#This Row],[RED]]) &gt; 0,1,0) + IF(VALUE(J2300)&gt;0,8,IF(VALUE(I2300)&gt;0,7,IF(VALUE(H2300)&gt;0,6,IF(VALUE(G2300)&gt;0,5,IF(VALUE(F2300)&gt;0,4,IF(VALUE(E2300)&gt;0,3,IF(VALUE(D2300)&gt;0,2,1)))))))</f>
        <v>7</v>
      </c>
      <c r="O2300" s="26" t="s">
        <v>55</v>
      </c>
      <c r="P2300" s="1" t="s">
        <v>305</v>
      </c>
      <c r="Q2300" s="1"/>
      <c r="R2300" s="21"/>
      <c r="S2300" s="7" t="str">
        <f>Tabela813[[#This Row],[NR]]&amp;" - "&amp;Tabela813[[#This Row],[Especificação]]</f>
        <v>7.6.3.1.51.0.7.00 - Serviços de Registro, Análise e Controle da Saúde - Dívida Ativa - Multas da Dívida Ativa - Intra OFSS</v>
      </c>
      <c r="T2300" s="7" t="str">
        <f>Tabela813[[#This Row],[NR]]&amp;" - "&amp;Tabela813[[#This Row],[Especificação]]</f>
        <v>7.6.3.1.51.0.7.00 - Serviços de Registro, Análise e Controle da Saúde - Dívida Ativa - Multas da Dívida Ativa - Intra OFSS</v>
      </c>
      <c r="U2300" s="7" t="str">
        <f>Tabela813[[#This Row],[NR]]&amp; " - "&amp;Tabela813[[#This Row],[Especificação]]</f>
        <v>7.6.3.1.51.0.7.00 - Serviços de Registro, Análise e Controle da Saúde - Dívida Ativa - Multas da Dívida Ativa - Intra OFSS</v>
      </c>
    </row>
    <row r="2301" spans="1:21" ht="30" x14ac:dyDescent="0.25">
      <c r="A2301" s="84"/>
      <c r="B2301" s="73"/>
      <c r="C2301" s="26" t="s">
        <v>1565</v>
      </c>
      <c r="D2301" s="26" t="s">
        <v>1563</v>
      </c>
      <c r="E2301" s="26" t="s">
        <v>1559</v>
      </c>
      <c r="F2301" s="26" t="s">
        <v>1558</v>
      </c>
      <c r="G2301" s="26" t="s">
        <v>1596</v>
      </c>
      <c r="H2301" s="26" t="s">
        <v>1561</v>
      </c>
      <c r="I2301" s="26" t="s">
        <v>1566</v>
      </c>
      <c r="J2301" s="26" t="s">
        <v>1564</v>
      </c>
      <c r="K2301" s="21" t="str">
        <f>IF(Tabela813[[#This Row],[C]]&lt;&gt;"",IF(Tabela813[[#This Row],[RED]]&lt;&gt;"",(Tabela813[[#This Row],[RED]] &amp; "."),"") &amp; CONCATENATE(Tabela813[[#This Row],[C]],".",Tabela813[[#This Row],[O]],".",Tabela813[[#This Row],[E]],".",Tabela813[[#This Row],[D1]],".",Tabela813[[#This Row],[D2]],".",Tabela813[[#This Row],[D3]],".",Tabela813[[#This Row],[T]],".",Tabela813[[#This Row],[D4]]),"")</f>
        <v>7.6.3.1.51.0.8.00</v>
      </c>
      <c r="L2301" s="27" t="s">
        <v>2753</v>
      </c>
      <c r="M2301" s="21" t="str">
        <f t="shared" si="35"/>
        <v>A</v>
      </c>
      <c r="N2301" s="21">
        <f>IF(VALUE(Tabela813[[#This Row],[RED]]) &gt; 0,1,0) + IF(VALUE(J2301)&gt;0,8,IF(VALUE(I2301)&gt;0,7,IF(VALUE(H2301)&gt;0,6,IF(VALUE(G2301)&gt;0,5,IF(VALUE(F2301)&gt;0,4,IF(VALUE(E2301)&gt;0,3,IF(VALUE(D2301)&gt;0,2,1)))))))</f>
        <v>7</v>
      </c>
      <c r="O2301" s="26" t="s">
        <v>55</v>
      </c>
      <c r="P2301" s="1" t="s">
        <v>305</v>
      </c>
      <c r="Q2301" s="1"/>
      <c r="R2301" s="21"/>
      <c r="S2301" s="7" t="str">
        <f>Tabela813[[#This Row],[NR]]&amp;" - "&amp;Tabela813[[#This Row],[Especificação]]</f>
        <v>7.6.3.1.51.0.8.00 - Serviços de Registro, Análise e Controle da Saúde - Juros de Mora da Dívida Ativa - Intra OFSS</v>
      </c>
      <c r="T2301" s="7" t="str">
        <f>Tabela813[[#This Row],[NR]]&amp;" - "&amp;Tabela813[[#This Row],[Especificação]]</f>
        <v>7.6.3.1.51.0.8.00 - Serviços de Registro, Análise e Controle da Saúde - Juros de Mora da Dívida Ativa - Intra OFSS</v>
      </c>
      <c r="U2301" s="7" t="str">
        <f>Tabela813[[#This Row],[NR]]&amp; " - "&amp;Tabela813[[#This Row],[Especificação]]</f>
        <v>7.6.3.1.51.0.8.00 - Serviços de Registro, Análise e Controle da Saúde - Juros de Mora da Dívida Ativa - Intra OFSS</v>
      </c>
    </row>
    <row r="2302" spans="1:21" ht="30" x14ac:dyDescent="0.25">
      <c r="A2302" s="84"/>
      <c r="B2302" s="73"/>
      <c r="C2302" s="26" t="s">
        <v>1565</v>
      </c>
      <c r="D2302" s="26" t="s">
        <v>1563</v>
      </c>
      <c r="E2302" s="26" t="s">
        <v>1559</v>
      </c>
      <c r="F2302" s="26" t="s">
        <v>1558</v>
      </c>
      <c r="G2302" s="26" t="s">
        <v>1598</v>
      </c>
      <c r="H2302" s="26" t="s">
        <v>1561</v>
      </c>
      <c r="I2302" s="26" t="s">
        <v>1561</v>
      </c>
      <c r="J2302" s="26" t="s">
        <v>1564</v>
      </c>
      <c r="K2302" s="21" t="str">
        <f>IF(Tabela813[[#This Row],[C]]&lt;&gt;"",IF(Tabela813[[#This Row],[RED]]&lt;&gt;"",(Tabela813[[#This Row],[RED]] &amp; "."),"") &amp; CONCATENATE(Tabela813[[#This Row],[C]],".",Tabela813[[#This Row],[O]],".",Tabela813[[#This Row],[E]],".",Tabela813[[#This Row],[D1]],".",Tabela813[[#This Row],[D2]],".",Tabela813[[#This Row],[D3]],".",Tabela813[[#This Row],[T]],".",Tabela813[[#This Row],[D4]]),"")</f>
        <v>7.6.3.1.52.0.0.00</v>
      </c>
      <c r="L2302" s="27" t="s">
        <v>2754</v>
      </c>
      <c r="M2302" s="21" t="str">
        <f t="shared" si="35"/>
        <v>S</v>
      </c>
      <c r="N2302" s="21">
        <f>IF(VALUE(Tabela813[[#This Row],[RED]]) &gt; 0,1,0) + IF(VALUE(J2302)&gt;0,8,IF(VALUE(I2302)&gt;0,7,IF(VALUE(H2302)&gt;0,6,IF(VALUE(G2302)&gt;0,5,IF(VALUE(F2302)&gt;0,4,IF(VALUE(E2302)&gt;0,3,IF(VALUE(D2302)&gt;0,2,1)))))))</f>
        <v>5</v>
      </c>
      <c r="O2302" s="26" t="s">
        <v>55</v>
      </c>
      <c r="P2302" s="1" t="s">
        <v>307</v>
      </c>
      <c r="Q2302" s="1"/>
      <c r="R2302" s="21"/>
      <c r="S2302" s="7" t="str">
        <f>Tabela813[[#This Row],[NR]]&amp;" - "&amp;Tabela813[[#This Row],[Especificação]]</f>
        <v>7.6.3.1.52.0.0.00 - Serviços Radiológicos e Laboratoriais - Intra OFSS</v>
      </c>
      <c r="T2302" s="7" t="str">
        <f>Tabela813[[#This Row],[NR]]&amp;" - "&amp;Tabela813[[#This Row],[Especificação]]</f>
        <v>7.6.3.1.52.0.0.00 - Serviços Radiológicos e Laboratoriais - Intra OFSS</v>
      </c>
      <c r="U2302" s="7" t="str">
        <f>Tabela813[[#This Row],[NR]]&amp; " - "&amp;Tabela813[[#This Row],[Especificação]]</f>
        <v>7.6.3.1.52.0.0.00 - Serviços Radiológicos e Laboratoriais - Intra OFSS</v>
      </c>
    </row>
    <row r="2303" spans="1:21" ht="30" x14ac:dyDescent="0.25">
      <c r="A2303" s="84"/>
      <c r="B2303" s="73"/>
      <c r="C2303" s="26" t="s">
        <v>1565</v>
      </c>
      <c r="D2303" s="26" t="s">
        <v>1563</v>
      </c>
      <c r="E2303" s="26" t="s">
        <v>1559</v>
      </c>
      <c r="F2303" s="26" t="s">
        <v>1558</v>
      </c>
      <c r="G2303" s="26" t="s">
        <v>1598</v>
      </c>
      <c r="H2303" s="26" t="s">
        <v>1561</v>
      </c>
      <c r="I2303" s="26" t="s">
        <v>1558</v>
      </c>
      <c r="J2303" s="26" t="s">
        <v>1564</v>
      </c>
      <c r="K2303" s="21" t="str">
        <f>IF(Tabela813[[#This Row],[C]]&lt;&gt;"",IF(Tabela813[[#This Row],[RED]]&lt;&gt;"",(Tabela813[[#This Row],[RED]] &amp; "."),"") &amp; CONCATENATE(Tabela813[[#This Row],[C]],".",Tabela813[[#This Row],[O]],".",Tabela813[[#This Row],[E]],".",Tabela813[[#This Row],[D1]],".",Tabela813[[#This Row],[D2]],".",Tabela813[[#This Row],[D3]],".",Tabela813[[#This Row],[T]],".",Tabela813[[#This Row],[D4]]),"")</f>
        <v>7.6.3.1.52.0.1.00</v>
      </c>
      <c r="L2303" s="27" t="s">
        <v>2755</v>
      </c>
      <c r="M2303" s="21" t="str">
        <f t="shared" si="35"/>
        <v>A</v>
      </c>
      <c r="N2303" s="21">
        <f>IF(VALUE(Tabela813[[#This Row],[RED]]) &gt; 0,1,0) + IF(VALUE(J2303)&gt;0,8,IF(VALUE(I2303)&gt;0,7,IF(VALUE(H2303)&gt;0,6,IF(VALUE(G2303)&gt;0,5,IF(VALUE(F2303)&gt;0,4,IF(VALUE(E2303)&gt;0,3,IF(VALUE(D2303)&gt;0,2,1)))))))</f>
        <v>7</v>
      </c>
      <c r="O2303" s="26" t="s">
        <v>55</v>
      </c>
      <c r="P2303" s="1" t="s">
        <v>307</v>
      </c>
      <c r="Q2303" s="1"/>
      <c r="R2303" s="21"/>
      <c r="S2303" s="7" t="str">
        <f>Tabela813[[#This Row],[NR]]&amp;" - "&amp;Tabela813[[#This Row],[Especificação]]</f>
        <v>7.6.3.1.52.0.1.00 - Serviços Radiológicos e Laboratoriais - Principal - Intra OFSS</v>
      </c>
      <c r="T2303" s="7" t="str">
        <f>Tabela813[[#This Row],[NR]]&amp;" - "&amp;Tabela813[[#This Row],[Especificação]]</f>
        <v>7.6.3.1.52.0.1.00 - Serviços Radiológicos e Laboratoriais - Principal - Intra OFSS</v>
      </c>
      <c r="U2303" s="7" t="str">
        <f>Tabela813[[#This Row],[NR]]&amp; " - "&amp;Tabela813[[#This Row],[Especificação]]</f>
        <v>7.6.3.1.52.0.1.00 - Serviços Radiológicos e Laboratoriais - Principal - Intra OFSS</v>
      </c>
    </row>
    <row r="2304" spans="1:21" ht="30" x14ac:dyDescent="0.25">
      <c r="A2304" s="84"/>
      <c r="B2304" s="73"/>
      <c r="C2304" s="26" t="s">
        <v>1565</v>
      </c>
      <c r="D2304" s="26" t="s">
        <v>1563</v>
      </c>
      <c r="E2304" s="26" t="s">
        <v>1559</v>
      </c>
      <c r="F2304" s="26" t="s">
        <v>1558</v>
      </c>
      <c r="G2304" s="26" t="s">
        <v>1598</v>
      </c>
      <c r="H2304" s="26" t="s">
        <v>1561</v>
      </c>
      <c r="I2304" s="26" t="s">
        <v>1567</v>
      </c>
      <c r="J2304" s="26" t="s">
        <v>1564</v>
      </c>
      <c r="K2304" s="21" t="str">
        <f>IF(Tabela813[[#This Row],[C]]&lt;&gt;"",IF(Tabela813[[#This Row],[RED]]&lt;&gt;"",(Tabela813[[#This Row],[RED]] &amp; "."),"") &amp; CONCATENATE(Tabela813[[#This Row],[C]],".",Tabela813[[#This Row],[O]],".",Tabela813[[#This Row],[E]],".",Tabela813[[#This Row],[D1]],".",Tabela813[[#This Row],[D2]],".",Tabela813[[#This Row],[D3]],".",Tabela813[[#This Row],[T]],".",Tabela813[[#This Row],[D4]]),"")</f>
        <v>7.6.3.1.52.0.2.00</v>
      </c>
      <c r="L2304" s="27" t="s">
        <v>2756</v>
      </c>
      <c r="M2304" s="21" t="str">
        <f t="shared" ref="M2304:M2367" si="36">IF(N2304 &lt; N2305,"S","A")</f>
        <v>A</v>
      </c>
      <c r="N2304" s="21">
        <f>IF(VALUE(Tabela813[[#This Row],[RED]]) &gt; 0,1,0) + IF(VALUE(J2304)&gt;0,8,IF(VALUE(I2304)&gt;0,7,IF(VALUE(H2304)&gt;0,6,IF(VALUE(G2304)&gt;0,5,IF(VALUE(F2304)&gt;0,4,IF(VALUE(E2304)&gt;0,3,IF(VALUE(D2304)&gt;0,2,1)))))))</f>
        <v>7</v>
      </c>
      <c r="O2304" s="26" t="s">
        <v>55</v>
      </c>
      <c r="P2304" s="1" t="s">
        <v>307</v>
      </c>
      <c r="Q2304" s="1"/>
      <c r="R2304" s="21"/>
      <c r="S2304" s="7" t="str">
        <f>Tabela813[[#This Row],[NR]]&amp;" - "&amp;Tabela813[[#This Row],[Especificação]]</f>
        <v>7.6.3.1.52.0.2.00 - Serviços Radiológicos e Laboratoriais - Multas e Juros de Mora - Intra OFSS</v>
      </c>
      <c r="T2304" s="7" t="str">
        <f>Tabela813[[#This Row],[NR]]&amp;" - "&amp;Tabela813[[#This Row],[Especificação]]</f>
        <v>7.6.3.1.52.0.2.00 - Serviços Radiológicos e Laboratoriais - Multas e Juros de Mora - Intra OFSS</v>
      </c>
      <c r="U2304" s="7" t="str">
        <f>Tabela813[[#This Row],[NR]]&amp; " - "&amp;Tabela813[[#This Row],[Especificação]]</f>
        <v>7.6.3.1.52.0.2.00 - Serviços Radiológicos e Laboratoriais - Multas e Juros de Mora - Intra OFSS</v>
      </c>
    </row>
    <row r="2305" spans="1:21" ht="30" x14ac:dyDescent="0.25">
      <c r="A2305" s="84"/>
      <c r="B2305" s="73"/>
      <c r="C2305" s="26" t="s">
        <v>1565</v>
      </c>
      <c r="D2305" s="26" t="s">
        <v>1563</v>
      </c>
      <c r="E2305" s="26" t="s">
        <v>1559</v>
      </c>
      <c r="F2305" s="26" t="s">
        <v>1558</v>
      </c>
      <c r="G2305" s="26" t="s">
        <v>1598</v>
      </c>
      <c r="H2305" s="26" t="s">
        <v>1561</v>
      </c>
      <c r="I2305" s="26" t="s">
        <v>1559</v>
      </c>
      <c r="J2305" s="26" t="s">
        <v>1564</v>
      </c>
      <c r="K2305" s="21" t="str">
        <f>IF(Tabela813[[#This Row],[C]]&lt;&gt;"",IF(Tabela813[[#This Row],[RED]]&lt;&gt;"",(Tabela813[[#This Row],[RED]] &amp; "."),"") &amp; CONCATENATE(Tabela813[[#This Row],[C]],".",Tabela813[[#This Row],[O]],".",Tabela813[[#This Row],[E]],".",Tabela813[[#This Row],[D1]],".",Tabela813[[#This Row],[D2]],".",Tabela813[[#This Row],[D3]],".",Tabela813[[#This Row],[T]],".",Tabela813[[#This Row],[D4]]),"")</f>
        <v>7.6.3.1.52.0.3.00</v>
      </c>
      <c r="L2305" s="27" t="s">
        <v>2757</v>
      </c>
      <c r="M2305" s="21" t="str">
        <f t="shared" si="36"/>
        <v>A</v>
      </c>
      <c r="N2305" s="21">
        <f>IF(VALUE(Tabela813[[#This Row],[RED]]) &gt; 0,1,0) + IF(VALUE(J2305)&gt;0,8,IF(VALUE(I2305)&gt;0,7,IF(VALUE(H2305)&gt;0,6,IF(VALUE(G2305)&gt;0,5,IF(VALUE(F2305)&gt;0,4,IF(VALUE(E2305)&gt;0,3,IF(VALUE(D2305)&gt;0,2,1)))))))</f>
        <v>7</v>
      </c>
      <c r="O2305" s="26" t="s">
        <v>55</v>
      </c>
      <c r="P2305" s="1" t="s">
        <v>307</v>
      </c>
      <c r="Q2305" s="1"/>
      <c r="R2305" s="21"/>
      <c r="S2305" s="7" t="str">
        <f>Tabela813[[#This Row],[NR]]&amp;" - "&amp;Tabela813[[#This Row],[Especificação]]</f>
        <v>7.6.3.1.52.0.3.00 - Serviços Radiológicos e Laboratoriais - Dívida Ativa - Intra OFSS</v>
      </c>
      <c r="T2305" s="7" t="str">
        <f>Tabela813[[#This Row],[NR]]&amp;" - "&amp;Tabela813[[#This Row],[Especificação]]</f>
        <v>7.6.3.1.52.0.3.00 - Serviços Radiológicos e Laboratoriais - Dívida Ativa - Intra OFSS</v>
      </c>
      <c r="U2305" s="7" t="str">
        <f>Tabela813[[#This Row],[NR]]&amp; " - "&amp;Tabela813[[#This Row],[Especificação]]</f>
        <v>7.6.3.1.52.0.3.00 - Serviços Radiológicos e Laboratoriais - Dívida Ativa - Intra OFSS</v>
      </c>
    </row>
    <row r="2306" spans="1:21" ht="30" x14ac:dyDescent="0.25">
      <c r="A2306" s="84"/>
      <c r="B2306" s="73"/>
      <c r="C2306" s="26" t="s">
        <v>1565</v>
      </c>
      <c r="D2306" s="26" t="s">
        <v>1563</v>
      </c>
      <c r="E2306" s="26" t="s">
        <v>1559</v>
      </c>
      <c r="F2306" s="26" t="s">
        <v>1558</v>
      </c>
      <c r="G2306" s="26" t="s">
        <v>1598</v>
      </c>
      <c r="H2306" s="26" t="s">
        <v>1561</v>
      </c>
      <c r="I2306" s="26" t="s">
        <v>1568</v>
      </c>
      <c r="J2306" s="26" t="s">
        <v>1564</v>
      </c>
      <c r="K2306" s="21" t="str">
        <f>IF(Tabela813[[#This Row],[C]]&lt;&gt;"",IF(Tabela813[[#This Row],[RED]]&lt;&gt;"",(Tabela813[[#This Row],[RED]] &amp; "."),"") &amp; CONCATENATE(Tabela813[[#This Row],[C]],".",Tabela813[[#This Row],[O]],".",Tabela813[[#This Row],[E]],".",Tabela813[[#This Row],[D1]],".",Tabela813[[#This Row],[D2]],".",Tabela813[[#This Row],[D3]],".",Tabela813[[#This Row],[T]],".",Tabela813[[#This Row],[D4]]),"")</f>
        <v>7.6.3.1.52.0.4.00</v>
      </c>
      <c r="L2306" s="27" t="s">
        <v>2758</v>
      </c>
      <c r="M2306" s="21" t="str">
        <f t="shared" si="36"/>
        <v>A</v>
      </c>
      <c r="N2306" s="21">
        <f>IF(VALUE(Tabela813[[#This Row],[RED]]) &gt; 0,1,0) + IF(VALUE(J2306)&gt;0,8,IF(VALUE(I2306)&gt;0,7,IF(VALUE(H2306)&gt;0,6,IF(VALUE(G2306)&gt;0,5,IF(VALUE(F2306)&gt;0,4,IF(VALUE(E2306)&gt;0,3,IF(VALUE(D2306)&gt;0,2,1)))))))</f>
        <v>7</v>
      </c>
      <c r="O2306" s="26" t="s">
        <v>55</v>
      </c>
      <c r="P2306" s="1" t="s">
        <v>307</v>
      </c>
      <c r="Q2306" s="1"/>
      <c r="R2306" s="21"/>
      <c r="S2306" s="7" t="str">
        <f>Tabela813[[#This Row],[NR]]&amp;" - "&amp;Tabela813[[#This Row],[Especificação]]</f>
        <v>7.6.3.1.52.0.4.00 - Serviços Radiológicos e Laboratoriais - Dívida Ativa - Multas e Juros de Mora da Dívida Ativa - Intra OFSS</v>
      </c>
      <c r="T2306" s="7" t="str">
        <f>Tabela813[[#This Row],[NR]]&amp;" - "&amp;Tabela813[[#This Row],[Especificação]]</f>
        <v>7.6.3.1.52.0.4.00 - Serviços Radiológicos e Laboratoriais - Dívida Ativa - Multas e Juros de Mora da Dívida Ativa - Intra OFSS</v>
      </c>
      <c r="U2306" s="7" t="str">
        <f>Tabela813[[#This Row],[NR]]&amp; " - "&amp;Tabela813[[#This Row],[Especificação]]</f>
        <v>7.6.3.1.52.0.4.00 - Serviços Radiológicos e Laboratoriais - Dívida Ativa - Multas e Juros de Mora da Dívida Ativa - Intra OFSS</v>
      </c>
    </row>
    <row r="2307" spans="1:21" ht="30" x14ac:dyDescent="0.25">
      <c r="A2307" s="84"/>
      <c r="B2307" s="73"/>
      <c r="C2307" s="26" t="s">
        <v>1565</v>
      </c>
      <c r="D2307" s="26" t="s">
        <v>1563</v>
      </c>
      <c r="E2307" s="26" t="s">
        <v>1559</v>
      </c>
      <c r="F2307" s="26" t="s">
        <v>1558</v>
      </c>
      <c r="G2307" s="26" t="s">
        <v>1598</v>
      </c>
      <c r="H2307" s="26" t="s">
        <v>1561</v>
      </c>
      <c r="I2307" s="26" t="s">
        <v>1569</v>
      </c>
      <c r="J2307" s="26" t="s">
        <v>1564</v>
      </c>
      <c r="K2307" s="21" t="str">
        <f>IF(Tabela813[[#This Row],[C]]&lt;&gt;"",IF(Tabela813[[#This Row],[RED]]&lt;&gt;"",(Tabela813[[#This Row],[RED]] &amp; "."),"") &amp; CONCATENATE(Tabela813[[#This Row],[C]],".",Tabela813[[#This Row],[O]],".",Tabela813[[#This Row],[E]],".",Tabela813[[#This Row],[D1]],".",Tabela813[[#This Row],[D2]],".",Tabela813[[#This Row],[D3]],".",Tabela813[[#This Row],[T]],".",Tabela813[[#This Row],[D4]]),"")</f>
        <v>7.6.3.1.52.0.5.00</v>
      </c>
      <c r="L2307" s="27" t="s">
        <v>2759</v>
      </c>
      <c r="M2307" s="21" t="str">
        <f t="shared" si="36"/>
        <v>A</v>
      </c>
      <c r="N2307" s="21">
        <f>IF(VALUE(Tabela813[[#This Row],[RED]]) &gt; 0,1,0) + IF(VALUE(J2307)&gt;0,8,IF(VALUE(I2307)&gt;0,7,IF(VALUE(H2307)&gt;0,6,IF(VALUE(G2307)&gt;0,5,IF(VALUE(F2307)&gt;0,4,IF(VALUE(E2307)&gt;0,3,IF(VALUE(D2307)&gt;0,2,1)))))))</f>
        <v>7</v>
      </c>
      <c r="O2307" s="26" t="s">
        <v>55</v>
      </c>
      <c r="P2307" s="1" t="s">
        <v>307</v>
      </c>
      <c r="Q2307" s="1"/>
      <c r="R2307" s="21"/>
      <c r="S2307" s="7" t="str">
        <f>Tabela813[[#This Row],[NR]]&amp;" - "&amp;Tabela813[[#This Row],[Especificação]]</f>
        <v>7.6.3.1.52.0.5.00 - Serviços Radiológicos e Laboratoriais - Multas - Intra OFSS</v>
      </c>
      <c r="T2307" s="7" t="str">
        <f>Tabela813[[#This Row],[NR]]&amp;" - "&amp;Tabela813[[#This Row],[Especificação]]</f>
        <v>7.6.3.1.52.0.5.00 - Serviços Radiológicos e Laboratoriais - Multas - Intra OFSS</v>
      </c>
      <c r="U2307" s="7" t="str">
        <f>Tabela813[[#This Row],[NR]]&amp; " - "&amp;Tabela813[[#This Row],[Especificação]]</f>
        <v>7.6.3.1.52.0.5.00 - Serviços Radiológicos e Laboratoriais - Multas - Intra OFSS</v>
      </c>
    </row>
    <row r="2308" spans="1:21" ht="30" x14ac:dyDescent="0.25">
      <c r="A2308" s="84"/>
      <c r="B2308" s="73"/>
      <c r="C2308" s="26" t="s">
        <v>1565</v>
      </c>
      <c r="D2308" s="26" t="s">
        <v>1563</v>
      </c>
      <c r="E2308" s="26" t="s">
        <v>1559</v>
      </c>
      <c r="F2308" s="26" t="s">
        <v>1558</v>
      </c>
      <c r="G2308" s="26" t="s">
        <v>1598</v>
      </c>
      <c r="H2308" s="26" t="s">
        <v>1561</v>
      </c>
      <c r="I2308" s="26" t="s">
        <v>1563</v>
      </c>
      <c r="J2308" s="26" t="s">
        <v>1564</v>
      </c>
      <c r="K2308" s="21" t="str">
        <f>IF(Tabela813[[#This Row],[C]]&lt;&gt;"",IF(Tabela813[[#This Row],[RED]]&lt;&gt;"",(Tabela813[[#This Row],[RED]] &amp; "."),"") &amp; CONCATENATE(Tabela813[[#This Row],[C]],".",Tabela813[[#This Row],[O]],".",Tabela813[[#This Row],[E]],".",Tabela813[[#This Row],[D1]],".",Tabela813[[#This Row],[D2]],".",Tabela813[[#This Row],[D3]],".",Tabela813[[#This Row],[T]],".",Tabela813[[#This Row],[D4]]),"")</f>
        <v>7.6.3.1.52.0.6.00</v>
      </c>
      <c r="L2308" s="27" t="s">
        <v>2760</v>
      </c>
      <c r="M2308" s="21" t="str">
        <f t="shared" si="36"/>
        <v>A</v>
      </c>
      <c r="N2308" s="21">
        <f>IF(VALUE(Tabela813[[#This Row],[RED]]) &gt; 0,1,0) + IF(VALUE(J2308)&gt;0,8,IF(VALUE(I2308)&gt;0,7,IF(VALUE(H2308)&gt;0,6,IF(VALUE(G2308)&gt;0,5,IF(VALUE(F2308)&gt;0,4,IF(VALUE(E2308)&gt;0,3,IF(VALUE(D2308)&gt;0,2,1)))))))</f>
        <v>7</v>
      </c>
      <c r="O2308" s="26" t="s">
        <v>55</v>
      </c>
      <c r="P2308" s="1" t="s">
        <v>307</v>
      </c>
      <c r="Q2308" s="1"/>
      <c r="R2308" s="21"/>
      <c r="S2308" s="7" t="str">
        <f>Tabela813[[#This Row],[NR]]&amp;" - "&amp;Tabela813[[#This Row],[Especificação]]</f>
        <v>7.6.3.1.52.0.6.00 - Serviços Radiológicos e Laboratoriais - Juros de Mora - Intra OFSS</v>
      </c>
      <c r="T2308" s="7" t="str">
        <f>Tabela813[[#This Row],[NR]]&amp;" - "&amp;Tabela813[[#This Row],[Especificação]]</f>
        <v>7.6.3.1.52.0.6.00 - Serviços Radiológicos e Laboratoriais - Juros de Mora - Intra OFSS</v>
      </c>
      <c r="U2308" s="7" t="str">
        <f>Tabela813[[#This Row],[NR]]&amp; " - "&amp;Tabela813[[#This Row],[Especificação]]</f>
        <v>7.6.3.1.52.0.6.00 - Serviços Radiológicos e Laboratoriais - Juros de Mora - Intra OFSS</v>
      </c>
    </row>
    <row r="2309" spans="1:21" ht="30" x14ac:dyDescent="0.25">
      <c r="A2309" s="84"/>
      <c r="B2309" s="73"/>
      <c r="C2309" s="26" t="s">
        <v>1565</v>
      </c>
      <c r="D2309" s="26" t="s">
        <v>1563</v>
      </c>
      <c r="E2309" s="26" t="s">
        <v>1559</v>
      </c>
      <c r="F2309" s="26" t="s">
        <v>1558</v>
      </c>
      <c r="G2309" s="26" t="s">
        <v>1598</v>
      </c>
      <c r="H2309" s="26" t="s">
        <v>1561</v>
      </c>
      <c r="I2309" s="26" t="s">
        <v>1565</v>
      </c>
      <c r="J2309" s="26" t="s">
        <v>1564</v>
      </c>
      <c r="K2309" s="21" t="str">
        <f>IF(Tabela813[[#This Row],[C]]&lt;&gt;"",IF(Tabela813[[#This Row],[RED]]&lt;&gt;"",(Tabela813[[#This Row],[RED]] &amp; "."),"") &amp; CONCATENATE(Tabela813[[#This Row],[C]],".",Tabela813[[#This Row],[O]],".",Tabela813[[#This Row],[E]],".",Tabela813[[#This Row],[D1]],".",Tabela813[[#This Row],[D2]],".",Tabela813[[#This Row],[D3]],".",Tabela813[[#This Row],[T]],".",Tabela813[[#This Row],[D4]]),"")</f>
        <v>7.6.3.1.52.0.7.00</v>
      </c>
      <c r="L2309" s="27" t="s">
        <v>2761</v>
      </c>
      <c r="M2309" s="21" t="str">
        <f t="shared" si="36"/>
        <v>A</v>
      </c>
      <c r="N2309" s="21">
        <f>IF(VALUE(Tabela813[[#This Row],[RED]]) &gt; 0,1,0) + IF(VALUE(J2309)&gt;0,8,IF(VALUE(I2309)&gt;0,7,IF(VALUE(H2309)&gt;0,6,IF(VALUE(G2309)&gt;0,5,IF(VALUE(F2309)&gt;0,4,IF(VALUE(E2309)&gt;0,3,IF(VALUE(D2309)&gt;0,2,1)))))))</f>
        <v>7</v>
      </c>
      <c r="O2309" s="26" t="s">
        <v>55</v>
      </c>
      <c r="P2309" s="1" t="s">
        <v>307</v>
      </c>
      <c r="Q2309" s="1"/>
      <c r="R2309" s="21"/>
      <c r="S2309" s="7" t="str">
        <f>Tabela813[[#This Row],[NR]]&amp;" - "&amp;Tabela813[[#This Row],[Especificação]]</f>
        <v>7.6.3.1.52.0.7.00 - Serviços Radiológicos e Laboratoriais - Dívida Ativa - Multas da Dívida Ativa - Intra OFSS</v>
      </c>
      <c r="T2309" s="7" t="str">
        <f>Tabela813[[#This Row],[NR]]&amp;" - "&amp;Tabela813[[#This Row],[Especificação]]</f>
        <v>7.6.3.1.52.0.7.00 - Serviços Radiológicos e Laboratoriais - Dívida Ativa - Multas da Dívida Ativa - Intra OFSS</v>
      </c>
      <c r="U2309" s="7" t="str">
        <f>Tabela813[[#This Row],[NR]]&amp; " - "&amp;Tabela813[[#This Row],[Especificação]]</f>
        <v>7.6.3.1.52.0.7.00 - Serviços Radiológicos e Laboratoriais - Dívida Ativa - Multas da Dívida Ativa - Intra OFSS</v>
      </c>
    </row>
    <row r="2310" spans="1:21" ht="30" x14ac:dyDescent="0.25">
      <c r="A2310" s="84"/>
      <c r="B2310" s="73"/>
      <c r="C2310" s="26" t="s">
        <v>1565</v>
      </c>
      <c r="D2310" s="26" t="s">
        <v>1563</v>
      </c>
      <c r="E2310" s="26" t="s">
        <v>1559</v>
      </c>
      <c r="F2310" s="26" t="s">
        <v>1558</v>
      </c>
      <c r="G2310" s="26" t="s">
        <v>1598</v>
      </c>
      <c r="H2310" s="26" t="s">
        <v>1561</v>
      </c>
      <c r="I2310" s="26" t="s">
        <v>1566</v>
      </c>
      <c r="J2310" s="26" t="s">
        <v>1564</v>
      </c>
      <c r="K2310" s="21" t="str">
        <f>IF(Tabela813[[#This Row],[C]]&lt;&gt;"",IF(Tabela813[[#This Row],[RED]]&lt;&gt;"",(Tabela813[[#This Row],[RED]] &amp; "."),"") &amp; CONCATENATE(Tabela813[[#This Row],[C]],".",Tabela813[[#This Row],[O]],".",Tabela813[[#This Row],[E]],".",Tabela813[[#This Row],[D1]],".",Tabela813[[#This Row],[D2]],".",Tabela813[[#This Row],[D3]],".",Tabela813[[#This Row],[T]],".",Tabela813[[#This Row],[D4]]),"")</f>
        <v>7.6.3.1.52.0.8.00</v>
      </c>
      <c r="L2310" s="27" t="s">
        <v>2762</v>
      </c>
      <c r="M2310" s="21" t="str">
        <f t="shared" si="36"/>
        <v>A</v>
      </c>
      <c r="N2310" s="21">
        <f>IF(VALUE(Tabela813[[#This Row],[RED]]) &gt; 0,1,0) + IF(VALUE(J2310)&gt;0,8,IF(VALUE(I2310)&gt;0,7,IF(VALUE(H2310)&gt;0,6,IF(VALUE(G2310)&gt;0,5,IF(VALUE(F2310)&gt;0,4,IF(VALUE(E2310)&gt;0,3,IF(VALUE(D2310)&gt;0,2,1)))))))</f>
        <v>7</v>
      </c>
      <c r="O2310" s="26" t="s">
        <v>55</v>
      </c>
      <c r="P2310" s="1" t="s">
        <v>307</v>
      </c>
      <c r="Q2310" s="1"/>
      <c r="R2310" s="21"/>
      <c r="S2310" s="7" t="str">
        <f>Tabela813[[#This Row],[NR]]&amp;" - "&amp;Tabela813[[#This Row],[Especificação]]</f>
        <v>7.6.3.1.52.0.8.00 - Serviços Radiológicos e Laboratoriais - Juros de Mora da Dívida Ativa - Intra OFSS</v>
      </c>
      <c r="T2310" s="7" t="str">
        <f>Tabela813[[#This Row],[NR]]&amp;" - "&amp;Tabela813[[#This Row],[Especificação]]</f>
        <v>7.6.3.1.52.0.8.00 - Serviços Radiológicos e Laboratoriais - Juros de Mora da Dívida Ativa - Intra OFSS</v>
      </c>
      <c r="U2310" s="7" t="str">
        <f>Tabela813[[#This Row],[NR]]&amp; " - "&amp;Tabela813[[#This Row],[Especificação]]</f>
        <v>7.6.3.1.52.0.8.00 - Serviços Radiológicos e Laboratoriais - Juros de Mora da Dívida Ativa - Intra OFSS</v>
      </c>
    </row>
    <row r="2311" spans="1:21" ht="30" x14ac:dyDescent="0.25">
      <c r="A2311" s="84"/>
      <c r="B2311" s="73"/>
      <c r="C2311" s="26" t="s">
        <v>1565</v>
      </c>
      <c r="D2311" s="26" t="s">
        <v>1563</v>
      </c>
      <c r="E2311" s="26" t="s">
        <v>1559</v>
      </c>
      <c r="F2311" s="26" t="s">
        <v>1558</v>
      </c>
      <c r="G2311" s="26" t="s">
        <v>1595</v>
      </c>
      <c r="H2311" s="26" t="s">
        <v>1561</v>
      </c>
      <c r="I2311" s="26" t="s">
        <v>1561</v>
      </c>
      <c r="J2311" s="26" t="s">
        <v>1564</v>
      </c>
      <c r="K2311" s="21" t="str">
        <f>IF(Tabela813[[#This Row],[C]]&lt;&gt;"",IF(Tabela813[[#This Row],[RED]]&lt;&gt;"",(Tabela813[[#This Row],[RED]] &amp; "."),"") &amp; CONCATENATE(Tabela813[[#This Row],[C]],".",Tabela813[[#This Row],[O]],".",Tabela813[[#This Row],[E]],".",Tabela813[[#This Row],[D1]],".",Tabela813[[#This Row],[D2]],".",Tabela813[[#This Row],[D3]],".",Tabela813[[#This Row],[T]],".",Tabela813[[#This Row],[D4]]),"")</f>
        <v>7.6.3.1.53.0.0.00</v>
      </c>
      <c r="L2311" s="27" t="s">
        <v>2763</v>
      </c>
      <c r="M2311" s="21" t="str">
        <f t="shared" si="36"/>
        <v>S</v>
      </c>
      <c r="N2311" s="21">
        <f>IF(VALUE(Tabela813[[#This Row],[RED]]) &gt; 0,1,0) + IF(VALUE(J2311)&gt;0,8,IF(VALUE(I2311)&gt;0,7,IF(VALUE(H2311)&gt;0,6,IF(VALUE(G2311)&gt;0,5,IF(VALUE(F2311)&gt;0,4,IF(VALUE(E2311)&gt;0,3,IF(VALUE(D2311)&gt;0,2,1)))))))</f>
        <v>5</v>
      </c>
      <c r="O2311" s="26" t="s">
        <v>55</v>
      </c>
      <c r="P2311" s="1" t="s">
        <v>309</v>
      </c>
      <c r="Q2311" s="1"/>
      <c r="R2311" s="21"/>
      <c r="S2311" s="7" t="str">
        <f>Tabela813[[#This Row],[NR]]&amp;" - "&amp;Tabela813[[#This Row],[Especificação]]</f>
        <v>7.6.3.1.53.0.0.00 - Serviços Ambulatoriais - Intra OFSS</v>
      </c>
      <c r="T2311" s="7" t="str">
        <f>Tabela813[[#This Row],[NR]]&amp;" - "&amp;Tabela813[[#This Row],[Especificação]]</f>
        <v>7.6.3.1.53.0.0.00 - Serviços Ambulatoriais - Intra OFSS</v>
      </c>
      <c r="U2311" s="7" t="str">
        <f>Tabela813[[#This Row],[NR]]&amp; " - "&amp;Tabela813[[#This Row],[Especificação]]</f>
        <v>7.6.3.1.53.0.0.00 - Serviços Ambulatoriais - Intra OFSS</v>
      </c>
    </row>
    <row r="2312" spans="1:21" ht="30" x14ac:dyDescent="0.25">
      <c r="A2312" s="84"/>
      <c r="B2312" s="73"/>
      <c r="C2312" s="26" t="s">
        <v>1565</v>
      </c>
      <c r="D2312" s="26" t="s">
        <v>1563</v>
      </c>
      <c r="E2312" s="26" t="s">
        <v>1559</v>
      </c>
      <c r="F2312" s="26" t="s">
        <v>1558</v>
      </c>
      <c r="G2312" s="26" t="s">
        <v>1595</v>
      </c>
      <c r="H2312" s="26" t="s">
        <v>1561</v>
      </c>
      <c r="I2312" s="26" t="s">
        <v>1558</v>
      </c>
      <c r="J2312" s="26" t="s">
        <v>1564</v>
      </c>
      <c r="K2312" s="21" t="str">
        <f>IF(Tabela813[[#This Row],[C]]&lt;&gt;"",IF(Tabela813[[#This Row],[RED]]&lt;&gt;"",(Tabela813[[#This Row],[RED]] &amp; "."),"") &amp; CONCATENATE(Tabela813[[#This Row],[C]],".",Tabela813[[#This Row],[O]],".",Tabela813[[#This Row],[E]],".",Tabela813[[#This Row],[D1]],".",Tabela813[[#This Row],[D2]],".",Tabela813[[#This Row],[D3]],".",Tabela813[[#This Row],[T]],".",Tabela813[[#This Row],[D4]]),"")</f>
        <v>7.6.3.1.53.0.1.00</v>
      </c>
      <c r="L2312" s="27" t="s">
        <v>2764</v>
      </c>
      <c r="M2312" s="21" t="str">
        <f t="shared" si="36"/>
        <v>A</v>
      </c>
      <c r="N2312" s="21">
        <f>IF(VALUE(Tabela813[[#This Row],[RED]]) &gt; 0,1,0) + IF(VALUE(J2312)&gt;0,8,IF(VALUE(I2312)&gt;0,7,IF(VALUE(H2312)&gt;0,6,IF(VALUE(G2312)&gt;0,5,IF(VALUE(F2312)&gt;0,4,IF(VALUE(E2312)&gt;0,3,IF(VALUE(D2312)&gt;0,2,1)))))))</f>
        <v>7</v>
      </c>
      <c r="O2312" s="26" t="s">
        <v>55</v>
      </c>
      <c r="P2312" s="1" t="s">
        <v>309</v>
      </c>
      <c r="Q2312" s="1"/>
      <c r="R2312" s="21"/>
      <c r="S2312" s="7" t="str">
        <f>Tabela813[[#This Row],[NR]]&amp;" - "&amp;Tabela813[[#This Row],[Especificação]]</f>
        <v>7.6.3.1.53.0.1.00 - Serviços Ambulatoriais - Principal - Intra OFSS</v>
      </c>
      <c r="T2312" s="7" t="str">
        <f>Tabela813[[#This Row],[NR]]&amp;" - "&amp;Tabela813[[#This Row],[Especificação]]</f>
        <v>7.6.3.1.53.0.1.00 - Serviços Ambulatoriais - Principal - Intra OFSS</v>
      </c>
      <c r="U2312" s="7" t="str">
        <f>Tabela813[[#This Row],[NR]]&amp; " - "&amp;Tabela813[[#This Row],[Especificação]]</f>
        <v>7.6.3.1.53.0.1.00 - Serviços Ambulatoriais - Principal - Intra OFSS</v>
      </c>
    </row>
    <row r="2313" spans="1:21" ht="30" x14ac:dyDescent="0.25">
      <c r="A2313" s="84"/>
      <c r="B2313" s="73"/>
      <c r="C2313" s="26" t="s">
        <v>1565</v>
      </c>
      <c r="D2313" s="26" t="s">
        <v>1563</v>
      </c>
      <c r="E2313" s="26" t="s">
        <v>1559</v>
      </c>
      <c r="F2313" s="26" t="s">
        <v>1558</v>
      </c>
      <c r="G2313" s="26" t="s">
        <v>1595</v>
      </c>
      <c r="H2313" s="26" t="s">
        <v>1561</v>
      </c>
      <c r="I2313" s="26" t="s">
        <v>1567</v>
      </c>
      <c r="J2313" s="26" t="s">
        <v>1564</v>
      </c>
      <c r="K2313" s="21" t="str">
        <f>IF(Tabela813[[#This Row],[C]]&lt;&gt;"",IF(Tabela813[[#This Row],[RED]]&lt;&gt;"",(Tabela813[[#This Row],[RED]] &amp; "."),"") &amp; CONCATENATE(Tabela813[[#This Row],[C]],".",Tabela813[[#This Row],[O]],".",Tabela813[[#This Row],[E]],".",Tabela813[[#This Row],[D1]],".",Tabela813[[#This Row],[D2]],".",Tabela813[[#This Row],[D3]],".",Tabela813[[#This Row],[T]],".",Tabela813[[#This Row],[D4]]),"")</f>
        <v>7.6.3.1.53.0.2.00</v>
      </c>
      <c r="L2313" s="27" t="s">
        <v>2765</v>
      </c>
      <c r="M2313" s="21" t="str">
        <f t="shared" si="36"/>
        <v>A</v>
      </c>
      <c r="N2313" s="21">
        <f>IF(VALUE(Tabela813[[#This Row],[RED]]) &gt; 0,1,0) + IF(VALUE(J2313)&gt;0,8,IF(VALUE(I2313)&gt;0,7,IF(VALUE(H2313)&gt;0,6,IF(VALUE(G2313)&gt;0,5,IF(VALUE(F2313)&gt;0,4,IF(VALUE(E2313)&gt;0,3,IF(VALUE(D2313)&gt;0,2,1)))))))</f>
        <v>7</v>
      </c>
      <c r="O2313" s="26" t="s">
        <v>55</v>
      </c>
      <c r="P2313" s="1" t="s">
        <v>309</v>
      </c>
      <c r="Q2313" s="1"/>
      <c r="R2313" s="21"/>
      <c r="S2313" s="7" t="str">
        <f>Tabela813[[#This Row],[NR]]&amp;" - "&amp;Tabela813[[#This Row],[Especificação]]</f>
        <v>7.6.3.1.53.0.2.00 - Serviços Ambulatoriais - Multas e Juros de Mora - Intra OFSS</v>
      </c>
      <c r="T2313" s="7" t="str">
        <f>Tabela813[[#This Row],[NR]]&amp;" - "&amp;Tabela813[[#This Row],[Especificação]]</f>
        <v>7.6.3.1.53.0.2.00 - Serviços Ambulatoriais - Multas e Juros de Mora - Intra OFSS</v>
      </c>
      <c r="U2313" s="7" t="str">
        <f>Tabela813[[#This Row],[NR]]&amp; " - "&amp;Tabela813[[#This Row],[Especificação]]</f>
        <v>7.6.3.1.53.0.2.00 - Serviços Ambulatoriais - Multas e Juros de Mora - Intra OFSS</v>
      </c>
    </row>
    <row r="2314" spans="1:21" ht="30" x14ac:dyDescent="0.25">
      <c r="A2314" s="84"/>
      <c r="B2314" s="73"/>
      <c r="C2314" s="26" t="s">
        <v>1565</v>
      </c>
      <c r="D2314" s="26" t="s">
        <v>1563</v>
      </c>
      <c r="E2314" s="26" t="s">
        <v>1559</v>
      </c>
      <c r="F2314" s="26" t="s">
        <v>1558</v>
      </c>
      <c r="G2314" s="26" t="s">
        <v>1595</v>
      </c>
      <c r="H2314" s="26" t="s">
        <v>1561</v>
      </c>
      <c r="I2314" s="26" t="s">
        <v>1559</v>
      </c>
      <c r="J2314" s="26" t="s">
        <v>1564</v>
      </c>
      <c r="K2314" s="21" t="str">
        <f>IF(Tabela813[[#This Row],[C]]&lt;&gt;"",IF(Tabela813[[#This Row],[RED]]&lt;&gt;"",(Tabela813[[#This Row],[RED]] &amp; "."),"") &amp; CONCATENATE(Tabela813[[#This Row],[C]],".",Tabela813[[#This Row],[O]],".",Tabela813[[#This Row],[E]],".",Tabela813[[#This Row],[D1]],".",Tabela813[[#This Row],[D2]],".",Tabela813[[#This Row],[D3]],".",Tabela813[[#This Row],[T]],".",Tabela813[[#This Row],[D4]]),"")</f>
        <v>7.6.3.1.53.0.3.00</v>
      </c>
      <c r="L2314" s="27" t="s">
        <v>2766</v>
      </c>
      <c r="M2314" s="21" t="str">
        <f t="shared" si="36"/>
        <v>A</v>
      </c>
      <c r="N2314" s="21">
        <f>IF(VALUE(Tabela813[[#This Row],[RED]]) &gt; 0,1,0) + IF(VALUE(J2314)&gt;0,8,IF(VALUE(I2314)&gt;0,7,IF(VALUE(H2314)&gt;0,6,IF(VALUE(G2314)&gt;0,5,IF(VALUE(F2314)&gt;0,4,IF(VALUE(E2314)&gt;0,3,IF(VALUE(D2314)&gt;0,2,1)))))))</f>
        <v>7</v>
      </c>
      <c r="O2314" s="26" t="s">
        <v>55</v>
      </c>
      <c r="P2314" s="1" t="s">
        <v>309</v>
      </c>
      <c r="Q2314" s="1"/>
      <c r="R2314" s="21"/>
      <c r="S2314" s="7" t="str">
        <f>Tabela813[[#This Row],[NR]]&amp;" - "&amp;Tabela813[[#This Row],[Especificação]]</f>
        <v>7.6.3.1.53.0.3.00 - Serviços Ambulatoriais - Dívida Ativa - Intra OFSS</v>
      </c>
      <c r="T2314" s="7" t="str">
        <f>Tabela813[[#This Row],[NR]]&amp;" - "&amp;Tabela813[[#This Row],[Especificação]]</f>
        <v>7.6.3.1.53.0.3.00 - Serviços Ambulatoriais - Dívida Ativa - Intra OFSS</v>
      </c>
      <c r="U2314" s="7" t="str">
        <f>Tabela813[[#This Row],[NR]]&amp; " - "&amp;Tabela813[[#This Row],[Especificação]]</f>
        <v>7.6.3.1.53.0.3.00 - Serviços Ambulatoriais - Dívida Ativa - Intra OFSS</v>
      </c>
    </row>
    <row r="2315" spans="1:21" ht="30" x14ac:dyDescent="0.25">
      <c r="A2315" s="84"/>
      <c r="B2315" s="73"/>
      <c r="C2315" s="26" t="s">
        <v>1565</v>
      </c>
      <c r="D2315" s="26" t="s">
        <v>1563</v>
      </c>
      <c r="E2315" s="26" t="s">
        <v>1559</v>
      </c>
      <c r="F2315" s="26" t="s">
        <v>1558</v>
      </c>
      <c r="G2315" s="26" t="s">
        <v>1595</v>
      </c>
      <c r="H2315" s="26" t="s">
        <v>1561</v>
      </c>
      <c r="I2315" s="26" t="s">
        <v>1568</v>
      </c>
      <c r="J2315" s="26" t="s">
        <v>1564</v>
      </c>
      <c r="K2315" s="21" t="str">
        <f>IF(Tabela813[[#This Row],[C]]&lt;&gt;"",IF(Tabela813[[#This Row],[RED]]&lt;&gt;"",(Tabela813[[#This Row],[RED]] &amp; "."),"") &amp; CONCATENATE(Tabela813[[#This Row],[C]],".",Tabela813[[#This Row],[O]],".",Tabela813[[#This Row],[E]],".",Tabela813[[#This Row],[D1]],".",Tabela813[[#This Row],[D2]],".",Tabela813[[#This Row],[D3]],".",Tabela813[[#This Row],[T]],".",Tabela813[[#This Row],[D4]]),"")</f>
        <v>7.6.3.1.53.0.4.00</v>
      </c>
      <c r="L2315" s="27" t="s">
        <v>2767</v>
      </c>
      <c r="M2315" s="21" t="str">
        <f t="shared" si="36"/>
        <v>A</v>
      </c>
      <c r="N2315" s="21">
        <f>IF(VALUE(Tabela813[[#This Row],[RED]]) &gt; 0,1,0) + IF(VALUE(J2315)&gt;0,8,IF(VALUE(I2315)&gt;0,7,IF(VALUE(H2315)&gt;0,6,IF(VALUE(G2315)&gt;0,5,IF(VALUE(F2315)&gt;0,4,IF(VALUE(E2315)&gt;0,3,IF(VALUE(D2315)&gt;0,2,1)))))))</f>
        <v>7</v>
      </c>
      <c r="O2315" s="26" t="s">
        <v>55</v>
      </c>
      <c r="P2315" s="1" t="s">
        <v>309</v>
      </c>
      <c r="Q2315" s="1"/>
      <c r="R2315" s="21"/>
      <c r="S2315" s="7" t="str">
        <f>Tabela813[[#This Row],[NR]]&amp;" - "&amp;Tabela813[[#This Row],[Especificação]]</f>
        <v>7.6.3.1.53.0.4.00 - Serviços Ambulatoriais - Dívida Ativa - Multas e Juros de Mora da Dívida Ativa - Intra OFSS</v>
      </c>
      <c r="T2315" s="7" t="str">
        <f>Tabela813[[#This Row],[NR]]&amp;" - "&amp;Tabela813[[#This Row],[Especificação]]</f>
        <v>7.6.3.1.53.0.4.00 - Serviços Ambulatoriais - Dívida Ativa - Multas e Juros de Mora da Dívida Ativa - Intra OFSS</v>
      </c>
      <c r="U2315" s="7" t="str">
        <f>Tabela813[[#This Row],[NR]]&amp; " - "&amp;Tabela813[[#This Row],[Especificação]]</f>
        <v>7.6.3.1.53.0.4.00 - Serviços Ambulatoriais - Dívida Ativa - Multas e Juros de Mora da Dívida Ativa - Intra OFSS</v>
      </c>
    </row>
    <row r="2316" spans="1:21" ht="30" x14ac:dyDescent="0.25">
      <c r="A2316" s="84"/>
      <c r="B2316" s="73"/>
      <c r="C2316" s="26" t="s">
        <v>1565</v>
      </c>
      <c r="D2316" s="26" t="s">
        <v>1563</v>
      </c>
      <c r="E2316" s="26" t="s">
        <v>1559</v>
      </c>
      <c r="F2316" s="26" t="s">
        <v>1558</v>
      </c>
      <c r="G2316" s="26" t="s">
        <v>1595</v>
      </c>
      <c r="H2316" s="26" t="s">
        <v>1561</v>
      </c>
      <c r="I2316" s="26" t="s">
        <v>1569</v>
      </c>
      <c r="J2316" s="26" t="s">
        <v>1564</v>
      </c>
      <c r="K2316" s="21" t="str">
        <f>IF(Tabela813[[#This Row],[C]]&lt;&gt;"",IF(Tabela813[[#This Row],[RED]]&lt;&gt;"",(Tabela813[[#This Row],[RED]] &amp; "."),"") &amp; CONCATENATE(Tabela813[[#This Row],[C]],".",Tabela813[[#This Row],[O]],".",Tabela813[[#This Row],[E]],".",Tabela813[[#This Row],[D1]],".",Tabela813[[#This Row],[D2]],".",Tabela813[[#This Row],[D3]],".",Tabela813[[#This Row],[T]],".",Tabela813[[#This Row],[D4]]),"")</f>
        <v>7.6.3.1.53.0.5.00</v>
      </c>
      <c r="L2316" s="27" t="s">
        <v>2768</v>
      </c>
      <c r="M2316" s="21" t="str">
        <f t="shared" si="36"/>
        <v>A</v>
      </c>
      <c r="N2316" s="21">
        <f>IF(VALUE(Tabela813[[#This Row],[RED]]) &gt; 0,1,0) + IF(VALUE(J2316)&gt;0,8,IF(VALUE(I2316)&gt;0,7,IF(VALUE(H2316)&gt;0,6,IF(VALUE(G2316)&gt;0,5,IF(VALUE(F2316)&gt;0,4,IF(VALUE(E2316)&gt;0,3,IF(VALUE(D2316)&gt;0,2,1)))))))</f>
        <v>7</v>
      </c>
      <c r="O2316" s="26" t="s">
        <v>55</v>
      </c>
      <c r="P2316" s="1" t="s">
        <v>309</v>
      </c>
      <c r="Q2316" s="1"/>
      <c r="R2316" s="21"/>
      <c r="S2316" s="7" t="str">
        <f>Tabela813[[#This Row],[NR]]&amp;" - "&amp;Tabela813[[#This Row],[Especificação]]</f>
        <v>7.6.3.1.53.0.5.00 - Serviços Ambulatoriais - Multas - Intra OFSS</v>
      </c>
      <c r="T2316" s="7" t="str">
        <f>Tabela813[[#This Row],[NR]]&amp;" - "&amp;Tabela813[[#This Row],[Especificação]]</f>
        <v>7.6.3.1.53.0.5.00 - Serviços Ambulatoriais - Multas - Intra OFSS</v>
      </c>
      <c r="U2316" s="7" t="str">
        <f>Tabela813[[#This Row],[NR]]&amp; " - "&amp;Tabela813[[#This Row],[Especificação]]</f>
        <v>7.6.3.1.53.0.5.00 - Serviços Ambulatoriais - Multas - Intra OFSS</v>
      </c>
    </row>
    <row r="2317" spans="1:21" ht="30" x14ac:dyDescent="0.25">
      <c r="A2317" s="84"/>
      <c r="B2317" s="73"/>
      <c r="C2317" s="26" t="s">
        <v>1565</v>
      </c>
      <c r="D2317" s="26" t="s">
        <v>1563</v>
      </c>
      <c r="E2317" s="26" t="s">
        <v>1559</v>
      </c>
      <c r="F2317" s="26" t="s">
        <v>1558</v>
      </c>
      <c r="G2317" s="26" t="s">
        <v>1595</v>
      </c>
      <c r="H2317" s="26" t="s">
        <v>1561</v>
      </c>
      <c r="I2317" s="26" t="s">
        <v>1563</v>
      </c>
      <c r="J2317" s="26" t="s">
        <v>1564</v>
      </c>
      <c r="K2317" s="21" t="str">
        <f>IF(Tabela813[[#This Row],[C]]&lt;&gt;"",IF(Tabela813[[#This Row],[RED]]&lt;&gt;"",(Tabela813[[#This Row],[RED]] &amp; "."),"") &amp; CONCATENATE(Tabela813[[#This Row],[C]],".",Tabela813[[#This Row],[O]],".",Tabela813[[#This Row],[E]],".",Tabela813[[#This Row],[D1]],".",Tabela813[[#This Row],[D2]],".",Tabela813[[#This Row],[D3]],".",Tabela813[[#This Row],[T]],".",Tabela813[[#This Row],[D4]]),"")</f>
        <v>7.6.3.1.53.0.6.00</v>
      </c>
      <c r="L2317" s="27" t="s">
        <v>2769</v>
      </c>
      <c r="M2317" s="21" t="str">
        <f t="shared" si="36"/>
        <v>A</v>
      </c>
      <c r="N2317" s="21">
        <f>IF(VALUE(Tabela813[[#This Row],[RED]]) &gt; 0,1,0) + IF(VALUE(J2317)&gt;0,8,IF(VALUE(I2317)&gt;0,7,IF(VALUE(H2317)&gt;0,6,IF(VALUE(G2317)&gt;0,5,IF(VALUE(F2317)&gt;0,4,IF(VALUE(E2317)&gt;0,3,IF(VALUE(D2317)&gt;0,2,1)))))))</f>
        <v>7</v>
      </c>
      <c r="O2317" s="26" t="s">
        <v>55</v>
      </c>
      <c r="P2317" s="1" t="s">
        <v>309</v>
      </c>
      <c r="Q2317" s="1"/>
      <c r="R2317" s="21"/>
      <c r="S2317" s="7" t="str">
        <f>Tabela813[[#This Row],[NR]]&amp;" - "&amp;Tabela813[[#This Row],[Especificação]]</f>
        <v>7.6.3.1.53.0.6.00 - Serviços Ambulatoriais - Juros de Mora - Intra OFSS</v>
      </c>
      <c r="T2317" s="7" t="str">
        <f>Tabela813[[#This Row],[NR]]&amp;" - "&amp;Tabela813[[#This Row],[Especificação]]</f>
        <v>7.6.3.1.53.0.6.00 - Serviços Ambulatoriais - Juros de Mora - Intra OFSS</v>
      </c>
      <c r="U2317" s="7" t="str">
        <f>Tabela813[[#This Row],[NR]]&amp; " - "&amp;Tabela813[[#This Row],[Especificação]]</f>
        <v>7.6.3.1.53.0.6.00 - Serviços Ambulatoriais - Juros de Mora - Intra OFSS</v>
      </c>
    </row>
    <row r="2318" spans="1:21" ht="30" x14ac:dyDescent="0.25">
      <c r="A2318" s="84"/>
      <c r="B2318" s="73"/>
      <c r="C2318" s="26" t="s">
        <v>1565</v>
      </c>
      <c r="D2318" s="26" t="s">
        <v>1563</v>
      </c>
      <c r="E2318" s="26" t="s">
        <v>1559</v>
      </c>
      <c r="F2318" s="26" t="s">
        <v>1558</v>
      </c>
      <c r="G2318" s="26" t="s">
        <v>1595</v>
      </c>
      <c r="H2318" s="26" t="s">
        <v>1561</v>
      </c>
      <c r="I2318" s="26" t="s">
        <v>1565</v>
      </c>
      <c r="J2318" s="26" t="s">
        <v>1564</v>
      </c>
      <c r="K2318" s="21" t="str">
        <f>IF(Tabela813[[#This Row],[C]]&lt;&gt;"",IF(Tabela813[[#This Row],[RED]]&lt;&gt;"",(Tabela813[[#This Row],[RED]] &amp; "."),"") &amp; CONCATENATE(Tabela813[[#This Row],[C]],".",Tabela813[[#This Row],[O]],".",Tabela813[[#This Row],[E]],".",Tabela813[[#This Row],[D1]],".",Tabela813[[#This Row],[D2]],".",Tabela813[[#This Row],[D3]],".",Tabela813[[#This Row],[T]],".",Tabela813[[#This Row],[D4]]),"")</f>
        <v>7.6.3.1.53.0.7.00</v>
      </c>
      <c r="L2318" s="27" t="s">
        <v>2770</v>
      </c>
      <c r="M2318" s="21" t="str">
        <f t="shared" si="36"/>
        <v>A</v>
      </c>
      <c r="N2318" s="21">
        <f>IF(VALUE(Tabela813[[#This Row],[RED]]) &gt; 0,1,0) + IF(VALUE(J2318)&gt;0,8,IF(VALUE(I2318)&gt;0,7,IF(VALUE(H2318)&gt;0,6,IF(VALUE(G2318)&gt;0,5,IF(VALUE(F2318)&gt;0,4,IF(VALUE(E2318)&gt;0,3,IF(VALUE(D2318)&gt;0,2,1)))))))</f>
        <v>7</v>
      </c>
      <c r="O2318" s="26" t="s">
        <v>55</v>
      </c>
      <c r="P2318" s="1" t="s">
        <v>309</v>
      </c>
      <c r="Q2318" s="1"/>
      <c r="R2318" s="21"/>
      <c r="S2318" s="7" t="str">
        <f>Tabela813[[#This Row],[NR]]&amp;" - "&amp;Tabela813[[#This Row],[Especificação]]</f>
        <v>7.6.3.1.53.0.7.00 - Serviços Ambulatoriais - Dívida Ativa - Multas da Dívida Ativa - Intra OFSS</v>
      </c>
      <c r="T2318" s="7" t="str">
        <f>Tabela813[[#This Row],[NR]]&amp;" - "&amp;Tabela813[[#This Row],[Especificação]]</f>
        <v>7.6.3.1.53.0.7.00 - Serviços Ambulatoriais - Dívida Ativa - Multas da Dívida Ativa - Intra OFSS</v>
      </c>
      <c r="U2318" s="7" t="str">
        <f>Tabela813[[#This Row],[NR]]&amp; " - "&amp;Tabela813[[#This Row],[Especificação]]</f>
        <v>7.6.3.1.53.0.7.00 - Serviços Ambulatoriais - Dívida Ativa - Multas da Dívida Ativa - Intra OFSS</v>
      </c>
    </row>
    <row r="2319" spans="1:21" ht="30" x14ac:dyDescent="0.25">
      <c r="A2319" s="84"/>
      <c r="B2319" s="73"/>
      <c r="C2319" s="26" t="s">
        <v>1565</v>
      </c>
      <c r="D2319" s="26" t="s">
        <v>1563</v>
      </c>
      <c r="E2319" s="26" t="s">
        <v>1559</v>
      </c>
      <c r="F2319" s="26" t="s">
        <v>1558</v>
      </c>
      <c r="G2319" s="26" t="s">
        <v>1595</v>
      </c>
      <c r="H2319" s="26" t="s">
        <v>1561</v>
      </c>
      <c r="I2319" s="26" t="s">
        <v>1566</v>
      </c>
      <c r="J2319" s="26" t="s">
        <v>1564</v>
      </c>
      <c r="K2319" s="21" t="str">
        <f>IF(Tabela813[[#This Row],[C]]&lt;&gt;"",IF(Tabela813[[#This Row],[RED]]&lt;&gt;"",(Tabela813[[#This Row],[RED]] &amp; "."),"") &amp; CONCATENATE(Tabela813[[#This Row],[C]],".",Tabela813[[#This Row],[O]],".",Tabela813[[#This Row],[E]],".",Tabela813[[#This Row],[D1]],".",Tabela813[[#This Row],[D2]],".",Tabela813[[#This Row],[D3]],".",Tabela813[[#This Row],[T]],".",Tabela813[[#This Row],[D4]]),"")</f>
        <v>7.6.3.1.53.0.8.00</v>
      </c>
      <c r="L2319" s="27" t="s">
        <v>2771</v>
      </c>
      <c r="M2319" s="21" t="str">
        <f t="shared" si="36"/>
        <v>A</v>
      </c>
      <c r="N2319" s="21">
        <f>IF(VALUE(Tabela813[[#This Row],[RED]]) &gt; 0,1,0) + IF(VALUE(J2319)&gt;0,8,IF(VALUE(I2319)&gt;0,7,IF(VALUE(H2319)&gt;0,6,IF(VALUE(G2319)&gt;0,5,IF(VALUE(F2319)&gt;0,4,IF(VALUE(E2319)&gt;0,3,IF(VALUE(D2319)&gt;0,2,1)))))))</f>
        <v>7</v>
      </c>
      <c r="O2319" s="26" t="s">
        <v>55</v>
      </c>
      <c r="P2319" s="1" t="s">
        <v>309</v>
      </c>
      <c r="Q2319" s="1"/>
      <c r="R2319" s="21"/>
      <c r="S2319" s="7" t="str">
        <f>Tabela813[[#This Row],[NR]]&amp;" - "&amp;Tabela813[[#This Row],[Especificação]]</f>
        <v>7.6.3.1.53.0.8.00 - Serviços Ambulatoriais - Juros de Mora da Dívida Ativa - Intra OFSS</v>
      </c>
      <c r="T2319" s="7" t="str">
        <f>Tabela813[[#This Row],[NR]]&amp;" - "&amp;Tabela813[[#This Row],[Especificação]]</f>
        <v>7.6.3.1.53.0.8.00 - Serviços Ambulatoriais - Juros de Mora da Dívida Ativa - Intra OFSS</v>
      </c>
      <c r="U2319" s="7" t="str">
        <f>Tabela813[[#This Row],[NR]]&amp; " - "&amp;Tabela813[[#This Row],[Especificação]]</f>
        <v>7.6.3.1.53.0.8.00 - Serviços Ambulatoriais - Juros de Mora da Dívida Ativa - Intra OFSS</v>
      </c>
    </row>
    <row r="2320" spans="1:21" x14ac:dyDescent="0.25">
      <c r="A2320" s="84"/>
      <c r="B2320" s="73"/>
      <c r="C2320" s="26" t="s">
        <v>1565</v>
      </c>
      <c r="D2320" s="26" t="s">
        <v>1563</v>
      </c>
      <c r="E2320" s="26" t="s">
        <v>1559</v>
      </c>
      <c r="F2320" s="26" t="s">
        <v>1558</v>
      </c>
      <c r="G2320" s="26" t="s">
        <v>1574</v>
      </c>
      <c r="H2320" s="26" t="s">
        <v>1561</v>
      </c>
      <c r="I2320" s="26" t="s">
        <v>1561</v>
      </c>
      <c r="J2320" s="26" t="s">
        <v>1564</v>
      </c>
      <c r="K2320" s="21" t="str">
        <f>IF(Tabela813[[#This Row],[C]]&lt;&gt;"",IF(Tabela813[[#This Row],[RED]]&lt;&gt;"",(Tabela813[[#This Row],[RED]] &amp; "."),"") &amp; CONCATENATE(Tabela813[[#This Row],[C]],".",Tabela813[[#This Row],[O]],".",Tabela813[[#This Row],[E]],".",Tabela813[[#This Row],[D1]],".",Tabela813[[#This Row],[D2]],".",Tabela813[[#This Row],[D3]],".",Tabela813[[#This Row],[T]],".",Tabela813[[#This Row],[D4]]),"")</f>
        <v>7.6.3.1.99.0.0.00</v>
      </c>
      <c r="L2320" s="27" t="s">
        <v>2772</v>
      </c>
      <c r="M2320" s="21" t="str">
        <f t="shared" si="36"/>
        <v>S</v>
      </c>
      <c r="N2320" s="21">
        <f>IF(VALUE(Tabela813[[#This Row],[RED]]) &gt; 0,1,0) + IF(VALUE(J2320)&gt;0,8,IF(VALUE(I2320)&gt;0,7,IF(VALUE(H2320)&gt;0,6,IF(VALUE(G2320)&gt;0,5,IF(VALUE(F2320)&gt;0,4,IF(VALUE(E2320)&gt;0,3,IF(VALUE(D2320)&gt;0,2,1)))))))</f>
        <v>5</v>
      </c>
      <c r="O2320" s="26" t="s">
        <v>51</v>
      </c>
      <c r="P2320" s="1" t="s">
        <v>311</v>
      </c>
      <c r="Q2320" s="1"/>
      <c r="R2320" s="21"/>
      <c r="S2320" s="7" t="str">
        <f>Tabela813[[#This Row],[NR]]&amp;" - "&amp;Tabela813[[#This Row],[Especificação]]</f>
        <v>7.6.3.1.99.0.0.00 - Outros Serviços de Atendimento à Saúde - Intra OFSS</v>
      </c>
      <c r="T2320" s="7" t="str">
        <f>Tabela813[[#This Row],[NR]]&amp;" - "&amp;Tabela813[[#This Row],[Especificação]]</f>
        <v>7.6.3.1.99.0.0.00 - Outros Serviços de Atendimento à Saúde - Intra OFSS</v>
      </c>
      <c r="U2320" s="7" t="str">
        <f>Tabela813[[#This Row],[NR]]&amp; " - "&amp;Tabela813[[#This Row],[Especificação]]</f>
        <v>7.6.3.1.99.0.0.00 - Outros Serviços de Atendimento à Saúde - Intra OFSS</v>
      </c>
    </row>
    <row r="2321" spans="1:21" x14ac:dyDescent="0.25">
      <c r="A2321" s="84"/>
      <c r="B2321" s="73"/>
      <c r="C2321" s="26" t="s">
        <v>1565</v>
      </c>
      <c r="D2321" s="26" t="s">
        <v>1563</v>
      </c>
      <c r="E2321" s="26" t="s">
        <v>1559</v>
      </c>
      <c r="F2321" s="26" t="s">
        <v>1558</v>
      </c>
      <c r="G2321" s="26" t="s">
        <v>1574</v>
      </c>
      <c r="H2321" s="26" t="s">
        <v>1561</v>
      </c>
      <c r="I2321" s="26" t="s">
        <v>1558</v>
      </c>
      <c r="J2321" s="26" t="s">
        <v>1564</v>
      </c>
      <c r="K2321" s="21" t="str">
        <f>IF(Tabela813[[#This Row],[C]]&lt;&gt;"",IF(Tabela813[[#This Row],[RED]]&lt;&gt;"",(Tabela813[[#This Row],[RED]] &amp; "."),"") &amp; CONCATENATE(Tabela813[[#This Row],[C]],".",Tabela813[[#This Row],[O]],".",Tabela813[[#This Row],[E]],".",Tabela813[[#This Row],[D1]],".",Tabela813[[#This Row],[D2]],".",Tabela813[[#This Row],[D3]],".",Tabela813[[#This Row],[T]],".",Tabela813[[#This Row],[D4]]),"")</f>
        <v>7.6.3.1.99.0.1.00</v>
      </c>
      <c r="L2321" s="27" t="s">
        <v>1318</v>
      </c>
      <c r="M2321" s="21" t="str">
        <f t="shared" si="36"/>
        <v>A</v>
      </c>
      <c r="N2321" s="21">
        <f>IF(VALUE(Tabela813[[#This Row],[RED]]) &gt; 0,1,0) + IF(VALUE(J2321)&gt;0,8,IF(VALUE(I2321)&gt;0,7,IF(VALUE(H2321)&gt;0,6,IF(VALUE(G2321)&gt;0,5,IF(VALUE(F2321)&gt;0,4,IF(VALUE(E2321)&gt;0,3,IF(VALUE(D2321)&gt;0,2,1)))))))</f>
        <v>7</v>
      </c>
      <c r="O2321" s="26" t="s">
        <v>51</v>
      </c>
      <c r="P2321" s="1" t="s">
        <v>311</v>
      </c>
      <c r="Q2321" s="1"/>
      <c r="R2321" s="21"/>
      <c r="S2321" s="7" t="str">
        <f>Tabela813[[#This Row],[NR]]&amp;" - "&amp;Tabela813[[#This Row],[Especificação]]</f>
        <v>7.6.3.1.99.0.1.00 - Outros Serviços de Atendimento à Saúde - Principal</v>
      </c>
      <c r="T2321" s="7" t="str">
        <f>Tabela813[[#This Row],[NR]]&amp;" - "&amp;Tabela813[[#This Row],[Especificação]]</f>
        <v>7.6.3.1.99.0.1.00 - Outros Serviços de Atendimento à Saúde - Principal</v>
      </c>
      <c r="U2321" s="7" t="str">
        <f>Tabela813[[#This Row],[NR]]&amp; " - "&amp;Tabela813[[#This Row],[Especificação]]</f>
        <v>7.6.3.1.99.0.1.00 - Outros Serviços de Atendimento à Saúde - Principal</v>
      </c>
    </row>
    <row r="2322" spans="1:21" x14ac:dyDescent="0.25">
      <c r="A2322" s="84"/>
      <c r="B2322" s="73"/>
      <c r="C2322" s="26" t="s">
        <v>1565</v>
      </c>
      <c r="D2322" s="26" t="s">
        <v>1563</v>
      </c>
      <c r="E2322" s="26" t="s">
        <v>1559</v>
      </c>
      <c r="F2322" s="26" t="s">
        <v>1558</v>
      </c>
      <c r="G2322" s="26" t="s">
        <v>1574</v>
      </c>
      <c r="H2322" s="26" t="s">
        <v>1561</v>
      </c>
      <c r="I2322" s="26" t="s">
        <v>1567</v>
      </c>
      <c r="J2322" s="26" t="s">
        <v>1564</v>
      </c>
      <c r="K2322" s="21" t="str">
        <f>IF(Tabela813[[#This Row],[C]]&lt;&gt;"",IF(Tabela813[[#This Row],[RED]]&lt;&gt;"",(Tabela813[[#This Row],[RED]] &amp; "."),"") &amp; CONCATENATE(Tabela813[[#This Row],[C]],".",Tabela813[[#This Row],[O]],".",Tabela813[[#This Row],[E]],".",Tabela813[[#This Row],[D1]],".",Tabela813[[#This Row],[D2]],".",Tabela813[[#This Row],[D3]],".",Tabela813[[#This Row],[T]],".",Tabela813[[#This Row],[D4]]),"")</f>
        <v>7.6.3.1.99.0.2.00</v>
      </c>
      <c r="L2322" s="27" t="s">
        <v>1319</v>
      </c>
      <c r="M2322" s="21" t="str">
        <f t="shared" si="36"/>
        <v>A</v>
      </c>
      <c r="N2322" s="21">
        <f>IF(VALUE(Tabela813[[#This Row],[RED]]) &gt; 0,1,0) + IF(VALUE(J2322)&gt;0,8,IF(VALUE(I2322)&gt;0,7,IF(VALUE(H2322)&gt;0,6,IF(VALUE(G2322)&gt;0,5,IF(VALUE(F2322)&gt;0,4,IF(VALUE(E2322)&gt;0,3,IF(VALUE(D2322)&gt;0,2,1)))))))</f>
        <v>7</v>
      </c>
      <c r="O2322" s="26" t="s">
        <v>51</v>
      </c>
      <c r="P2322" s="1" t="s">
        <v>311</v>
      </c>
      <c r="Q2322" s="1"/>
      <c r="R2322" s="21"/>
      <c r="S2322" s="7" t="str">
        <f>Tabela813[[#This Row],[NR]]&amp;" - "&amp;Tabela813[[#This Row],[Especificação]]</f>
        <v>7.6.3.1.99.0.2.00 - Outros Serviços de Atendimento à Saúde - Multas e Juros de Mora</v>
      </c>
      <c r="T2322" s="7" t="str">
        <f>Tabela813[[#This Row],[NR]]&amp;" - "&amp;Tabela813[[#This Row],[Especificação]]</f>
        <v>7.6.3.1.99.0.2.00 - Outros Serviços de Atendimento à Saúde - Multas e Juros de Mora</v>
      </c>
      <c r="U2322" s="7" t="str">
        <f>Tabela813[[#This Row],[NR]]&amp; " - "&amp;Tabela813[[#This Row],[Especificação]]</f>
        <v>7.6.3.1.99.0.2.00 - Outros Serviços de Atendimento à Saúde - Multas e Juros de Mora</v>
      </c>
    </row>
    <row r="2323" spans="1:21" x14ac:dyDescent="0.25">
      <c r="A2323" s="84"/>
      <c r="B2323" s="73"/>
      <c r="C2323" s="26" t="s">
        <v>1565</v>
      </c>
      <c r="D2323" s="26" t="s">
        <v>1563</v>
      </c>
      <c r="E2323" s="26" t="s">
        <v>1559</v>
      </c>
      <c r="F2323" s="26" t="s">
        <v>1558</v>
      </c>
      <c r="G2323" s="26" t="s">
        <v>1574</v>
      </c>
      <c r="H2323" s="26" t="s">
        <v>1561</v>
      </c>
      <c r="I2323" s="26" t="s">
        <v>1559</v>
      </c>
      <c r="J2323" s="26" t="s">
        <v>1564</v>
      </c>
      <c r="K2323" s="21" t="str">
        <f>IF(Tabela813[[#This Row],[C]]&lt;&gt;"",IF(Tabela813[[#This Row],[RED]]&lt;&gt;"",(Tabela813[[#This Row],[RED]] &amp; "."),"") &amp; CONCATENATE(Tabela813[[#This Row],[C]],".",Tabela813[[#This Row],[O]],".",Tabela813[[#This Row],[E]],".",Tabela813[[#This Row],[D1]],".",Tabela813[[#This Row],[D2]],".",Tabela813[[#This Row],[D3]],".",Tabela813[[#This Row],[T]],".",Tabela813[[#This Row],[D4]]),"")</f>
        <v>7.6.3.1.99.0.3.00</v>
      </c>
      <c r="L2323" s="27" t="s">
        <v>1320</v>
      </c>
      <c r="M2323" s="21" t="str">
        <f t="shared" si="36"/>
        <v>A</v>
      </c>
      <c r="N2323" s="21">
        <f>IF(VALUE(Tabela813[[#This Row],[RED]]) &gt; 0,1,0) + IF(VALUE(J2323)&gt;0,8,IF(VALUE(I2323)&gt;0,7,IF(VALUE(H2323)&gt;0,6,IF(VALUE(G2323)&gt;0,5,IF(VALUE(F2323)&gt;0,4,IF(VALUE(E2323)&gt;0,3,IF(VALUE(D2323)&gt;0,2,1)))))))</f>
        <v>7</v>
      </c>
      <c r="O2323" s="26" t="s">
        <v>51</v>
      </c>
      <c r="P2323" s="1" t="s">
        <v>311</v>
      </c>
      <c r="Q2323" s="1"/>
      <c r="R2323" s="21"/>
      <c r="S2323" s="7" t="str">
        <f>Tabela813[[#This Row],[NR]]&amp;" - "&amp;Tabela813[[#This Row],[Especificação]]</f>
        <v>7.6.3.1.99.0.3.00 - Outros Serviços de Atendimento à Saúde - Dívida Ativa</v>
      </c>
      <c r="T2323" s="7" t="str">
        <f>Tabela813[[#This Row],[NR]]&amp;" - "&amp;Tabela813[[#This Row],[Especificação]]</f>
        <v>7.6.3.1.99.0.3.00 - Outros Serviços de Atendimento à Saúde - Dívida Ativa</v>
      </c>
      <c r="U2323" s="7" t="str">
        <f>Tabela813[[#This Row],[NR]]&amp; " - "&amp;Tabela813[[#This Row],[Especificação]]</f>
        <v>7.6.3.1.99.0.3.00 - Outros Serviços de Atendimento à Saúde - Dívida Ativa</v>
      </c>
    </row>
    <row r="2324" spans="1:21" ht="30" x14ac:dyDescent="0.25">
      <c r="A2324" s="84"/>
      <c r="B2324" s="73"/>
      <c r="C2324" s="26" t="s">
        <v>1565</v>
      </c>
      <c r="D2324" s="26" t="s">
        <v>1563</v>
      </c>
      <c r="E2324" s="26" t="s">
        <v>1559</v>
      </c>
      <c r="F2324" s="26" t="s">
        <v>1558</v>
      </c>
      <c r="G2324" s="26" t="s">
        <v>1574</v>
      </c>
      <c r="H2324" s="26" t="s">
        <v>1561</v>
      </c>
      <c r="I2324" s="26" t="s">
        <v>1568</v>
      </c>
      <c r="J2324" s="26" t="s">
        <v>1564</v>
      </c>
      <c r="K2324" s="21" t="str">
        <f>IF(Tabela813[[#This Row],[C]]&lt;&gt;"",IF(Tabela813[[#This Row],[RED]]&lt;&gt;"",(Tabela813[[#This Row],[RED]] &amp; "."),"") &amp; CONCATENATE(Tabela813[[#This Row],[C]],".",Tabela813[[#This Row],[O]],".",Tabela813[[#This Row],[E]],".",Tabela813[[#This Row],[D1]],".",Tabela813[[#This Row],[D2]],".",Tabela813[[#This Row],[D3]],".",Tabela813[[#This Row],[T]],".",Tabela813[[#This Row],[D4]]),"")</f>
        <v>7.6.3.1.99.0.4.00</v>
      </c>
      <c r="L2324" s="27" t="s">
        <v>1321</v>
      </c>
      <c r="M2324" s="21" t="str">
        <f t="shared" si="36"/>
        <v>A</v>
      </c>
      <c r="N2324" s="21">
        <f>IF(VALUE(Tabela813[[#This Row],[RED]]) &gt; 0,1,0) + IF(VALUE(J2324)&gt;0,8,IF(VALUE(I2324)&gt;0,7,IF(VALUE(H2324)&gt;0,6,IF(VALUE(G2324)&gt;0,5,IF(VALUE(F2324)&gt;0,4,IF(VALUE(E2324)&gt;0,3,IF(VALUE(D2324)&gt;0,2,1)))))))</f>
        <v>7</v>
      </c>
      <c r="O2324" s="26" t="s">
        <v>51</v>
      </c>
      <c r="P2324" s="1" t="s">
        <v>311</v>
      </c>
      <c r="Q2324" s="1"/>
      <c r="R2324" s="21"/>
      <c r="S2324" s="7" t="str">
        <f>Tabela813[[#This Row],[NR]]&amp;" - "&amp;Tabela813[[#This Row],[Especificação]]</f>
        <v>7.6.3.1.99.0.4.00 - Outros Serviços de Atendimento à Saúde - Dívida Ativa - Multas e Juros de Mora da Dívida Ativa</v>
      </c>
      <c r="T2324" s="7" t="str">
        <f>Tabela813[[#This Row],[NR]]&amp;" - "&amp;Tabela813[[#This Row],[Especificação]]</f>
        <v>7.6.3.1.99.0.4.00 - Outros Serviços de Atendimento à Saúde - Dívida Ativa - Multas e Juros de Mora da Dívida Ativa</v>
      </c>
      <c r="U2324" s="7" t="str">
        <f>Tabela813[[#This Row],[NR]]&amp; " - "&amp;Tabela813[[#This Row],[Especificação]]</f>
        <v>7.6.3.1.99.0.4.00 - Outros Serviços de Atendimento à Saúde - Dívida Ativa - Multas e Juros de Mora da Dívida Ativa</v>
      </c>
    </row>
    <row r="2325" spans="1:21" x14ac:dyDescent="0.25">
      <c r="A2325" s="84"/>
      <c r="B2325" s="73"/>
      <c r="C2325" s="26" t="s">
        <v>1565</v>
      </c>
      <c r="D2325" s="26" t="s">
        <v>1563</v>
      </c>
      <c r="E2325" s="26" t="s">
        <v>1559</v>
      </c>
      <c r="F2325" s="26" t="s">
        <v>1558</v>
      </c>
      <c r="G2325" s="26" t="s">
        <v>1574</v>
      </c>
      <c r="H2325" s="26" t="s">
        <v>1561</v>
      </c>
      <c r="I2325" s="26" t="s">
        <v>1569</v>
      </c>
      <c r="J2325" s="26" t="s">
        <v>1564</v>
      </c>
      <c r="K2325" s="21" t="str">
        <f>IF(Tabela813[[#This Row],[C]]&lt;&gt;"",IF(Tabela813[[#This Row],[RED]]&lt;&gt;"",(Tabela813[[#This Row],[RED]] &amp; "."),"") &amp; CONCATENATE(Tabela813[[#This Row],[C]],".",Tabela813[[#This Row],[O]],".",Tabela813[[#This Row],[E]],".",Tabela813[[#This Row],[D1]],".",Tabela813[[#This Row],[D2]],".",Tabela813[[#This Row],[D3]],".",Tabela813[[#This Row],[T]],".",Tabela813[[#This Row],[D4]]),"")</f>
        <v>7.6.3.1.99.0.5.00</v>
      </c>
      <c r="L2325" s="27" t="s">
        <v>1322</v>
      </c>
      <c r="M2325" s="21" t="str">
        <f t="shared" si="36"/>
        <v>A</v>
      </c>
      <c r="N2325" s="21">
        <f>IF(VALUE(Tabela813[[#This Row],[RED]]) &gt; 0,1,0) + IF(VALUE(J2325)&gt;0,8,IF(VALUE(I2325)&gt;0,7,IF(VALUE(H2325)&gt;0,6,IF(VALUE(G2325)&gt;0,5,IF(VALUE(F2325)&gt;0,4,IF(VALUE(E2325)&gt;0,3,IF(VALUE(D2325)&gt;0,2,1)))))))</f>
        <v>7</v>
      </c>
      <c r="O2325" s="26" t="s">
        <v>51</v>
      </c>
      <c r="P2325" s="1" t="s">
        <v>311</v>
      </c>
      <c r="Q2325" s="1"/>
      <c r="R2325" s="21"/>
      <c r="S2325" s="7" t="str">
        <f>Tabela813[[#This Row],[NR]]&amp;" - "&amp;Tabela813[[#This Row],[Especificação]]</f>
        <v>7.6.3.1.99.0.5.00 - Outros Serviços de Atendimento à Saúde - Multas</v>
      </c>
      <c r="T2325" s="7" t="str">
        <f>Tabela813[[#This Row],[NR]]&amp;" - "&amp;Tabela813[[#This Row],[Especificação]]</f>
        <v>7.6.3.1.99.0.5.00 - Outros Serviços de Atendimento à Saúde - Multas</v>
      </c>
      <c r="U2325" s="7" t="str">
        <f>Tabela813[[#This Row],[NR]]&amp; " - "&amp;Tabela813[[#This Row],[Especificação]]</f>
        <v>7.6.3.1.99.0.5.00 - Outros Serviços de Atendimento à Saúde - Multas</v>
      </c>
    </row>
    <row r="2326" spans="1:21" x14ac:dyDescent="0.25">
      <c r="A2326" s="84"/>
      <c r="B2326" s="73"/>
      <c r="C2326" s="26" t="s">
        <v>1565</v>
      </c>
      <c r="D2326" s="26" t="s">
        <v>1563</v>
      </c>
      <c r="E2326" s="26" t="s">
        <v>1559</v>
      </c>
      <c r="F2326" s="26" t="s">
        <v>1558</v>
      </c>
      <c r="G2326" s="26" t="s">
        <v>1574</v>
      </c>
      <c r="H2326" s="26" t="s">
        <v>1561</v>
      </c>
      <c r="I2326" s="26" t="s">
        <v>1563</v>
      </c>
      <c r="J2326" s="26" t="s">
        <v>1564</v>
      </c>
      <c r="K2326" s="21" t="str">
        <f>IF(Tabela813[[#This Row],[C]]&lt;&gt;"",IF(Tabela813[[#This Row],[RED]]&lt;&gt;"",(Tabela813[[#This Row],[RED]] &amp; "."),"") &amp; CONCATENATE(Tabela813[[#This Row],[C]],".",Tabela813[[#This Row],[O]],".",Tabela813[[#This Row],[E]],".",Tabela813[[#This Row],[D1]],".",Tabela813[[#This Row],[D2]],".",Tabela813[[#This Row],[D3]],".",Tabela813[[#This Row],[T]],".",Tabela813[[#This Row],[D4]]),"")</f>
        <v>7.6.3.1.99.0.6.00</v>
      </c>
      <c r="L2326" s="27" t="s">
        <v>1323</v>
      </c>
      <c r="M2326" s="21" t="str">
        <f t="shared" si="36"/>
        <v>A</v>
      </c>
      <c r="N2326" s="21">
        <f>IF(VALUE(Tabela813[[#This Row],[RED]]) &gt; 0,1,0) + IF(VALUE(J2326)&gt;0,8,IF(VALUE(I2326)&gt;0,7,IF(VALUE(H2326)&gt;0,6,IF(VALUE(G2326)&gt;0,5,IF(VALUE(F2326)&gt;0,4,IF(VALUE(E2326)&gt;0,3,IF(VALUE(D2326)&gt;0,2,1)))))))</f>
        <v>7</v>
      </c>
      <c r="O2326" s="26" t="s">
        <v>51</v>
      </c>
      <c r="P2326" s="1" t="s">
        <v>311</v>
      </c>
      <c r="Q2326" s="1"/>
      <c r="R2326" s="21"/>
      <c r="S2326" s="7" t="str">
        <f>Tabela813[[#This Row],[NR]]&amp;" - "&amp;Tabela813[[#This Row],[Especificação]]</f>
        <v>7.6.3.1.99.0.6.00 - Outros Serviços de Atendimento à Saúde - Juros de Mora</v>
      </c>
      <c r="T2326" s="7" t="str">
        <f>Tabela813[[#This Row],[NR]]&amp;" - "&amp;Tabela813[[#This Row],[Especificação]]</f>
        <v>7.6.3.1.99.0.6.00 - Outros Serviços de Atendimento à Saúde - Juros de Mora</v>
      </c>
      <c r="U2326" s="7" t="str">
        <f>Tabela813[[#This Row],[NR]]&amp; " - "&amp;Tabela813[[#This Row],[Especificação]]</f>
        <v>7.6.3.1.99.0.6.00 - Outros Serviços de Atendimento à Saúde - Juros de Mora</v>
      </c>
    </row>
    <row r="2327" spans="1:21" ht="30" x14ac:dyDescent="0.25">
      <c r="A2327" s="84"/>
      <c r="B2327" s="73"/>
      <c r="C2327" s="26" t="s">
        <v>1565</v>
      </c>
      <c r="D2327" s="26" t="s">
        <v>1563</v>
      </c>
      <c r="E2327" s="26" t="s">
        <v>1559</v>
      </c>
      <c r="F2327" s="26" t="s">
        <v>1558</v>
      </c>
      <c r="G2327" s="26" t="s">
        <v>1574</v>
      </c>
      <c r="H2327" s="26" t="s">
        <v>1561</v>
      </c>
      <c r="I2327" s="26" t="s">
        <v>1565</v>
      </c>
      <c r="J2327" s="26" t="s">
        <v>1564</v>
      </c>
      <c r="K2327" s="21" t="str">
        <f>IF(Tabela813[[#This Row],[C]]&lt;&gt;"",IF(Tabela813[[#This Row],[RED]]&lt;&gt;"",(Tabela813[[#This Row],[RED]] &amp; "."),"") &amp; CONCATENATE(Tabela813[[#This Row],[C]],".",Tabela813[[#This Row],[O]],".",Tabela813[[#This Row],[E]],".",Tabela813[[#This Row],[D1]],".",Tabela813[[#This Row],[D2]],".",Tabela813[[#This Row],[D3]],".",Tabela813[[#This Row],[T]],".",Tabela813[[#This Row],[D4]]),"")</f>
        <v>7.6.3.1.99.0.7.00</v>
      </c>
      <c r="L2327" s="27" t="s">
        <v>1324</v>
      </c>
      <c r="M2327" s="21" t="str">
        <f t="shared" si="36"/>
        <v>A</v>
      </c>
      <c r="N2327" s="21">
        <f>IF(VALUE(Tabela813[[#This Row],[RED]]) &gt; 0,1,0) + IF(VALUE(J2327)&gt;0,8,IF(VALUE(I2327)&gt;0,7,IF(VALUE(H2327)&gt;0,6,IF(VALUE(G2327)&gt;0,5,IF(VALUE(F2327)&gt;0,4,IF(VALUE(E2327)&gt;0,3,IF(VALUE(D2327)&gt;0,2,1)))))))</f>
        <v>7</v>
      </c>
      <c r="O2327" s="26" t="s">
        <v>51</v>
      </c>
      <c r="P2327" s="1" t="s">
        <v>311</v>
      </c>
      <c r="Q2327" s="1"/>
      <c r="R2327" s="21"/>
      <c r="S2327" s="7" t="str">
        <f>Tabela813[[#This Row],[NR]]&amp;" - "&amp;Tabela813[[#This Row],[Especificação]]</f>
        <v>7.6.3.1.99.0.7.00 - Outros Serviços de Atendimento à Saúde - Dívida Ativa - Multas da Dívida Ativa</v>
      </c>
      <c r="T2327" s="7" t="str">
        <f>Tabela813[[#This Row],[NR]]&amp;" - "&amp;Tabela813[[#This Row],[Especificação]]</f>
        <v>7.6.3.1.99.0.7.00 - Outros Serviços de Atendimento à Saúde - Dívida Ativa - Multas da Dívida Ativa</v>
      </c>
      <c r="U2327" s="7" t="str">
        <f>Tabela813[[#This Row],[NR]]&amp; " - "&amp;Tabela813[[#This Row],[Especificação]]</f>
        <v>7.6.3.1.99.0.7.00 - Outros Serviços de Atendimento à Saúde - Dívida Ativa - Multas da Dívida Ativa</v>
      </c>
    </row>
    <row r="2328" spans="1:21" x14ac:dyDescent="0.25">
      <c r="A2328" s="84"/>
      <c r="B2328" s="73"/>
      <c r="C2328" s="26" t="s">
        <v>1565</v>
      </c>
      <c r="D2328" s="26" t="s">
        <v>1563</v>
      </c>
      <c r="E2328" s="26" t="s">
        <v>1559</v>
      </c>
      <c r="F2328" s="26" t="s">
        <v>1558</v>
      </c>
      <c r="G2328" s="26" t="s">
        <v>1574</v>
      </c>
      <c r="H2328" s="26" t="s">
        <v>1561</v>
      </c>
      <c r="I2328" s="26" t="s">
        <v>1566</v>
      </c>
      <c r="J2328" s="26" t="s">
        <v>1564</v>
      </c>
      <c r="K2328" s="21" t="str">
        <f>IF(Tabela813[[#This Row],[C]]&lt;&gt;"",IF(Tabela813[[#This Row],[RED]]&lt;&gt;"",(Tabela813[[#This Row],[RED]] &amp; "."),"") &amp; CONCATENATE(Tabela813[[#This Row],[C]],".",Tabela813[[#This Row],[O]],".",Tabela813[[#This Row],[E]],".",Tabela813[[#This Row],[D1]],".",Tabela813[[#This Row],[D2]],".",Tabela813[[#This Row],[D3]],".",Tabela813[[#This Row],[T]],".",Tabela813[[#This Row],[D4]]),"")</f>
        <v>7.6.3.1.99.0.8.00</v>
      </c>
      <c r="L2328" s="27" t="s">
        <v>1325</v>
      </c>
      <c r="M2328" s="21" t="str">
        <f t="shared" si="36"/>
        <v>A</v>
      </c>
      <c r="N2328" s="21">
        <f>IF(VALUE(Tabela813[[#This Row],[RED]]) &gt; 0,1,0) + IF(VALUE(J2328)&gt;0,8,IF(VALUE(I2328)&gt;0,7,IF(VALUE(H2328)&gt;0,6,IF(VALUE(G2328)&gt;0,5,IF(VALUE(F2328)&gt;0,4,IF(VALUE(E2328)&gt;0,3,IF(VALUE(D2328)&gt;0,2,1)))))))</f>
        <v>7</v>
      </c>
      <c r="O2328" s="26" t="s">
        <v>51</v>
      </c>
      <c r="P2328" s="1" t="s">
        <v>311</v>
      </c>
      <c r="Q2328" s="1"/>
      <c r="R2328" s="21"/>
      <c r="S2328" s="7" t="str">
        <f>Tabela813[[#This Row],[NR]]&amp;" - "&amp;Tabela813[[#This Row],[Especificação]]</f>
        <v>7.6.3.1.99.0.8.00 - Outros Serviços de Atendimento à Saúde - Juros de Mora da Dívida Ativa</v>
      </c>
      <c r="T2328" s="7" t="str">
        <f>Tabela813[[#This Row],[NR]]&amp;" - "&amp;Tabela813[[#This Row],[Especificação]]</f>
        <v>7.6.3.1.99.0.8.00 - Outros Serviços de Atendimento à Saúde - Juros de Mora da Dívida Ativa</v>
      </c>
      <c r="U2328" s="7" t="str">
        <f>Tabela813[[#This Row],[NR]]&amp; " - "&amp;Tabela813[[#This Row],[Especificação]]</f>
        <v>7.6.3.1.99.0.8.00 - Outros Serviços de Atendimento à Saúde - Juros de Mora da Dívida Ativa</v>
      </c>
    </row>
    <row r="2329" spans="1:21" x14ac:dyDescent="0.25">
      <c r="A2329" s="84"/>
      <c r="B2329" s="73"/>
      <c r="C2329" s="26" t="s">
        <v>1565</v>
      </c>
      <c r="D2329" s="26" t="s">
        <v>1563</v>
      </c>
      <c r="E2329" s="26" t="s">
        <v>1570</v>
      </c>
      <c r="F2329" s="26" t="s">
        <v>1561</v>
      </c>
      <c r="G2329" s="26" t="s">
        <v>1564</v>
      </c>
      <c r="H2329" s="26" t="s">
        <v>1561</v>
      </c>
      <c r="I2329" s="26" t="s">
        <v>1561</v>
      </c>
      <c r="J2329" s="26" t="s">
        <v>1564</v>
      </c>
      <c r="K2329" s="21" t="str">
        <f>IF(Tabela813[[#This Row],[C]]&lt;&gt;"",IF(Tabela813[[#This Row],[RED]]&lt;&gt;"",(Tabela813[[#This Row],[RED]] &amp; "."),"") &amp; CONCATENATE(Tabela813[[#This Row],[C]],".",Tabela813[[#This Row],[O]],".",Tabela813[[#This Row],[E]],".",Tabela813[[#This Row],[D1]],".",Tabela813[[#This Row],[D2]],".",Tabela813[[#This Row],[D3]],".",Tabela813[[#This Row],[T]],".",Tabela813[[#This Row],[D4]]),"")</f>
        <v>7.6.9.0.00.0.0.00</v>
      </c>
      <c r="L2329" s="27" t="s">
        <v>2773</v>
      </c>
      <c r="M2329" s="21" t="str">
        <f t="shared" si="36"/>
        <v>S</v>
      </c>
      <c r="N2329" s="21">
        <f>IF(VALUE(Tabela813[[#This Row],[RED]]) &gt; 0,1,0) + IF(VALUE(J2329)&gt;0,8,IF(VALUE(I2329)&gt;0,7,IF(VALUE(H2329)&gt;0,6,IF(VALUE(G2329)&gt;0,5,IF(VALUE(F2329)&gt;0,4,IF(VALUE(E2329)&gt;0,3,IF(VALUE(D2329)&gt;0,2,1)))))))</f>
        <v>3</v>
      </c>
      <c r="O2329" s="26" t="s">
        <v>45</v>
      </c>
      <c r="P2329" s="1" t="s">
        <v>320</v>
      </c>
      <c r="Q2329" s="1"/>
      <c r="R2329" s="21"/>
      <c r="S2329" s="7" t="str">
        <f>Tabela813[[#This Row],[NR]]&amp;" - "&amp;Tabela813[[#This Row],[Especificação]]</f>
        <v>7.6.9.0.00.0.0.00 - Outros Serviços - Intra OFSS</v>
      </c>
      <c r="T2329" s="7" t="str">
        <f>Tabela813[[#This Row],[NR]]&amp;" - "&amp;Tabela813[[#This Row],[Especificação]]</f>
        <v>7.6.9.0.00.0.0.00 - Outros Serviços - Intra OFSS</v>
      </c>
      <c r="U2329" s="7" t="str">
        <f>Tabela813[[#This Row],[NR]]&amp; " - "&amp;Tabela813[[#This Row],[Especificação]]</f>
        <v>7.6.9.0.00.0.0.00 - Outros Serviços - Intra OFSS</v>
      </c>
    </row>
    <row r="2330" spans="1:21" x14ac:dyDescent="0.25">
      <c r="A2330" s="84"/>
      <c r="B2330" s="73"/>
      <c r="C2330" s="26" t="s">
        <v>1565</v>
      </c>
      <c r="D2330" s="26" t="s">
        <v>1563</v>
      </c>
      <c r="E2330" s="26" t="s">
        <v>1570</v>
      </c>
      <c r="F2330" s="26" t="s">
        <v>1570</v>
      </c>
      <c r="G2330" s="26" t="s">
        <v>1564</v>
      </c>
      <c r="H2330" s="26" t="s">
        <v>1561</v>
      </c>
      <c r="I2330" s="26" t="s">
        <v>1561</v>
      </c>
      <c r="J2330" s="26" t="s">
        <v>1564</v>
      </c>
      <c r="K2330" s="21" t="str">
        <f>IF(Tabela813[[#This Row],[C]]&lt;&gt;"",IF(Tabela813[[#This Row],[RED]]&lt;&gt;"",(Tabela813[[#This Row],[RED]] &amp; "."),"") &amp; CONCATENATE(Tabela813[[#This Row],[C]],".",Tabela813[[#This Row],[O]],".",Tabela813[[#This Row],[E]],".",Tabela813[[#This Row],[D1]],".",Tabela813[[#This Row],[D2]],".",Tabela813[[#This Row],[D3]],".",Tabela813[[#This Row],[T]],".",Tabela813[[#This Row],[D4]]),"")</f>
        <v>7.6.9.9.00.0.0.00</v>
      </c>
      <c r="L2330" s="27" t="s">
        <v>2773</v>
      </c>
      <c r="M2330" s="21" t="str">
        <f t="shared" si="36"/>
        <v>S</v>
      </c>
      <c r="N2330" s="21">
        <f>IF(VALUE(Tabela813[[#This Row],[RED]]) &gt; 0,1,0) + IF(VALUE(J2330)&gt;0,8,IF(VALUE(I2330)&gt;0,7,IF(VALUE(H2330)&gt;0,6,IF(VALUE(G2330)&gt;0,5,IF(VALUE(F2330)&gt;0,4,IF(VALUE(E2330)&gt;0,3,IF(VALUE(D2330)&gt;0,2,1)))))))</f>
        <v>4</v>
      </c>
      <c r="O2330" s="26" t="s">
        <v>45</v>
      </c>
      <c r="P2330" s="1" t="s">
        <v>320</v>
      </c>
      <c r="Q2330" s="1"/>
      <c r="R2330" s="21"/>
      <c r="S2330" s="7" t="str">
        <f>Tabela813[[#This Row],[NR]]&amp;" - "&amp;Tabela813[[#This Row],[Especificação]]</f>
        <v>7.6.9.9.00.0.0.00 - Outros Serviços - Intra OFSS</v>
      </c>
      <c r="T2330" s="7" t="str">
        <f>Tabela813[[#This Row],[NR]]&amp;" - "&amp;Tabela813[[#This Row],[Especificação]]</f>
        <v>7.6.9.9.00.0.0.00 - Outros Serviços - Intra OFSS</v>
      </c>
      <c r="U2330" s="7" t="str">
        <f>Tabela813[[#This Row],[NR]]&amp; " - "&amp;Tabela813[[#This Row],[Especificação]]</f>
        <v>7.6.9.9.00.0.0.00 - Outros Serviços - Intra OFSS</v>
      </c>
    </row>
    <row r="2331" spans="1:21" x14ac:dyDescent="0.25">
      <c r="A2331" s="84"/>
      <c r="B2331" s="73"/>
      <c r="C2331" s="26" t="s">
        <v>1565</v>
      </c>
      <c r="D2331" s="26" t="s">
        <v>1563</v>
      </c>
      <c r="E2331" s="26" t="s">
        <v>1570</v>
      </c>
      <c r="F2331" s="26" t="s">
        <v>1570</v>
      </c>
      <c r="G2331" s="26" t="s">
        <v>1591</v>
      </c>
      <c r="H2331" s="26" t="s">
        <v>1561</v>
      </c>
      <c r="I2331" s="26" t="s">
        <v>1561</v>
      </c>
      <c r="J2331" s="26" t="s">
        <v>1564</v>
      </c>
      <c r="K2331" s="21" t="str">
        <f>IF(Tabela813[[#This Row],[C]]&lt;&gt;"",IF(Tabela813[[#This Row],[RED]]&lt;&gt;"",(Tabela813[[#This Row],[RED]] &amp; "."),"") &amp; CONCATENATE(Tabela813[[#This Row],[C]],".",Tabela813[[#This Row],[O]],".",Tabela813[[#This Row],[E]],".",Tabela813[[#This Row],[D1]],".",Tabela813[[#This Row],[D2]],".",Tabela813[[#This Row],[D3]],".",Tabela813[[#This Row],[T]],".",Tabela813[[#This Row],[D4]]),"")</f>
        <v>7.6.9.9.50.0.0.00</v>
      </c>
      <c r="L2331" s="27" t="s">
        <v>6576</v>
      </c>
      <c r="M2331" s="21" t="str">
        <f t="shared" si="36"/>
        <v>S</v>
      </c>
      <c r="N2331" s="21">
        <f>IF(VALUE(Tabela813[[#This Row],[RED]]) &gt; 0,1,0) + IF(VALUE(J2331)&gt;0,8,IF(VALUE(I2331)&gt;0,7,IF(VALUE(H2331)&gt;0,6,IF(VALUE(G2331)&gt;0,5,IF(VALUE(F2331)&gt;0,4,IF(VALUE(E2331)&gt;0,3,IF(VALUE(D2331)&gt;0,2,1)))))))</f>
        <v>5</v>
      </c>
      <c r="O2331" s="26" t="s">
        <v>55</v>
      </c>
      <c r="P2331" s="1" t="s">
        <v>4597</v>
      </c>
      <c r="Q2331" s="1"/>
      <c r="R2331" s="21" t="s">
        <v>14</v>
      </c>
      <c r="S2331" s="7" t="str">
        <f>Tabela813[[#This Row],[NR]]&amp;" - "&amp;Tabela813[[#This Row],[Especificação]]</f>
        <v>7.6.9.9.50.0.0.00 - Serviços Sujeitos à Regulação - Intra OFSS</v>
      </c>
      <c r="T2331" s="7" t="str">
        <f>Tabela813[[#This Row],[NR]]&amp;" - "&amp;Tabela813[[#This Row],[Especificação]]</f>
        <v>7.6.9.9.50.0.0.00 - Serviços Sujeitos à Regulação - Intra OFSS</v>
      </c>
      <c r="U2331" s="7" t="str">
        <f>Tabela813[[#This Row],[NR]]&amp; " - "&amp;Tabela813[[#This Row],[Especificação]]</f>
        <v>7.6.9.9.50.0.0.00 - Serviços Sujeitos à Regulação - Intra OFSS</v>
      </c>
    </row>
    <row r="2332" spans="1:21" ht="30" x14ac:dyDescent="0.25">
      <c r="A2332" s="84"/>
      <c r="B2332" s="73"/>
      <c r="C2332" s="26" t="s">
        <v>1565</v>
      </c>
      <c r="D2332" s="26" t="s">
        <v>1563</v>
      </c>
      <c r="E2332" s="26" t="s">
        <v>1570</v>
      </c>
      <c r="F2332" s="26" t="s">
        <v>1570</v>
      </c>
      <c r="G2332" s="26" t="s">
        <v>1591</v>
      </c>
      <c r="H2332" s="26" t="s">
        <v>1558</v>
      </c>
      <c r="I2332" s="26" t="s">
        <v>1561</v>
      </c>
      <c r="J2332" s="26" t="s">
        <v>1564</v>
      </c>
      <c r="K2332" s="21" t="str">
        <f>IF(Tabela813[[#This Row],[C]]&lt;&gt;"",IF(Tabela813[[#This Row],[RED]]&lt;&gt;"",(Tabela813[[#This Row],[RED]] &amp; "."),"") &amp; CONCATENATE(Tabela813[[#This Row],[C]],".",Tabela813[[#This Row],[O]],".",Tabela813[[#This Row],[E]],".",Tabela813[[#This Row],[D1]],".",Tabela813[[#This Row],[D2]],".",Tabela813[[#This Row],[D3]],".",Tabela813[[#This Row],[T]],".",Tabela813[[#This Row],[D4]]),"")</f>
        <v>7.6.9.9.50.1.0.00</v>
      </c>
      <c r="L2332" s="27" t="s">
        <v>6808</v>
      </c>
      <c r="M2332" s="21" t="str">
        <f t="shared" si="36"/>
        <v>S</v>
      </c>
      <c r="N2332" s="21">
        <f>IF(VALUE(Tabela813[[#This Row],[RED]]) &gt; 0,1,0) + IF(VALUE(J2332)&gt;0,8,IF(VALUE(I2332)&gt;0,7,IF(VALUE(H2332)&gt;0,6,IF(VALUE(G2332)&gt;0,5,IF(VALUE(F2332)&gt;0,4,IF(VALUE(E2332)&gt;0,3,IF(VALUE(D2332)&gt;0,2,1)))))))</f>
        <v>6</v>
      </c>
      <c r="O2332" s="26" t="s">
        <v>55</v>
      </c>
      <c r="P2332" s="1" t="s">
        <v>4642</v>
      </c>
      <c r="Q2332" s="1" t="s">
        <v>4600</v>
      </c>
      <c r="R2332" s="21" t="s">
        <v>14</v>
      </c>
      <c r="S2332" s="7" t="str">
        <f>Tabela813[[#This Row],[NR]]&amp;" - "&amp;Tabela813[[#This Row],[Especificação]]</f>
        <v>7.6.9.9.50.1.0.00 - Serviços de Saneamento Básico - Abastecimento de Água - Intra OFSS</v>
      </c>
      <c r="T2332" s="7" t="str">
        <f>Tabela813[[#This Row],[NR]]&amp;" - "&amp;Tabela813[[#This Row],[Especificação]]</f>
        <v>7.6.9.9.50.1.0.00 - Serviços de Saneamento Básico - Abastecimento de Água - Intra OFSS</v>
      </c>
      <c r="U2332" s="7" t="str">
        <f>Tabela813[[#This Row],[NR]]&amp; " - "&amp;Tabela813[[#This Row],[Especificação]]</f>
        <v>7.6.9.9.50.1.0.00 - Serviços de Saneamento Básico - Abastecimento de Água - Intra OFSS</v>
      </c>
    </row>
    <row r="2333" spans="1:21" ht="30" x14ac:dyDescent="0.25">
      <c r="A2333" s="84"/>
      <c r="B2333" s="73"/>
      <c r="C2333" s="26" t="s">
        <v>1565</v>
      </c>
      <c r="D2333" s="26" t="s">
        <v>1563</v>
      </c>
      <c r="E2333" s="26" t="s">
        <v>1570</v>
      </c>
      <c r="F2333" s="26" t="s">
        <v>1570</v>
      </c>
      <c r="G2333" s="26" t="s">
        <v>1591</v>
      </c>
      <c r="H2333" s="26" t="s">
        <v>1558</v>
      </c>
      <c r="I2333" s="26" t="s">
        <v>1558</v>
      </c>
      <c r="J2333" s="26" t="s">
        <v>1564</v>
      </c>
      <c r="K2333" s="21" t="str">
        <f>IF(Tabela813[[#This Row],[C]]&lt;&gt;"",IF(Tabela813[[#This Row],[RED]]&lt;&gt;"",(Tabela813[[#This Row],[RED]] &amp; "."),"") &amp; CONCATENATE(Tabela813[[#This Row],[C]],".",Tabela813[[#This Row],[O]],".",Tabela813[[#This Row],[E]],".",Tabela813[[#This Row],[D1]],".",Tabela813[[#This Row],[D2]],".",Tabela813[[#This Row],[D3]],".",Tabela813[[#This Row],[T]],".",Tabela813[[#This Row],[D4]]),"")</f>
        <v>7.6.9.9.50.1.1.00</v>
      </c>
      <c r="L2333" s="27" t="s">
        <v>6809</v>
      </c>
      <c r="M2333" s="21" t="str">
        <f t="shared" si="36"/>
        <v>A</v>
      </c>
      <c r="N2333" s="21">
        <f>IF(VALUE(Tabela813[[#This Row],[RED]]) &gt; 0,1,0) + IF(VALUE(J2333)&gt;0,8,IF(VALUE(I2333)&gt;0,7,IF(VALUE(H2333)&gt;0,6,IF(VALUE(G2333)&gt;0,5,IF(VALUE(F2333)&gt;0,4,IF(VALUE(E2333)&gt;0,3,IF(VALUE(D2333)&gt;0,2,1)))))))</f>
        <v>7</v>
      </c>
      <c r="O2333" s="26" t="s">
        <v>55</v>
      </c>
      <c r="P2333" s="1" t="s">
        <v>4642</v>
      </c>
      <c r="Q2333" s="1"/>
      <c r="R2333" s="21" t="s">
        <v>14</v>
      </c>
      <c r="S2333" s="7" t="str">
        <f>Tabela813[[#This Row],[NR]]&amp;" - "&amp;Tabela813[[#This Row],[Especificação]]</f>
        <v>7.6.9.9.50.1.1.00 - Serviços de Saneamento Básico - Abastecimento de Água - Principal - Intra OFSS</v>
      </c>
      <c r="T2333" s="7" t="str">
        <f>Tabela813[[#This Row],[NR]]&amp;" - "&amp;Tabela813[[#This Row],[Especificação]]</f>
        <v>7.6.9.9.50.1.1.00 - Serviços de Saneamento Básico - Abastecimento de Água - Principal - Intra OFSS</v>
      </c>
      <c r="U2333" s="7" t="str">
        <f>Tabela813[[#This Row],[NR]]&amp; " - "&amp;Tabela813[[#This Row],[Especificação]]</f>
        <v>7.6.9.9.50.1.1.00 - Serviços de Saneamento Básico - Abastecimento de Água - Principal - Intra OFSS</v>
      </c>
    </row>
    <row r="2334" spans="1:21" ht="30" x14ac:dyDescent="0.25">
      <c r="A2334" s="84"/>
      <c r="B2334" s="73"/>
      <c r="C2334" s="26" t="s">
        <v>1565</v>
      </c>
      <c r="D2334" s="26" t="s">
        <v>1563</v>
      </c>
      <c r="E2334" s="26" t="s">
        <v>1570</v>
      </c>
      <c r="F2334" s="26" t="s">
        <v>1570</v>
      </c>
      <c r="G2334" s="26" t="s">
        <v>1591</v>
      </c>
      <c r="H2334" s="26" t="s">
        <v>1558</v>
      </c>
      <c r="I2334" s="26" t="s">
        <v>1567</v>
      </c>
      <c r="J2334" s="26" t="s">
        <v>1564</v>
      </c>
      <c r="K2334" s="21" t="str">
        <f>IF(Tabela813[[#This Row],[C]]&lt;&gt;"",IF(Tabela813[[#This Row],[RED]]&lt;&gt;"",(Tabela813[[#This Row],[RED]] &amp; "."),"") &amp; CONCATENATE(Tabela813[[#This Row],[C]],".",Tabela813[[#This Row],[O]],".",Tabela813[[#This Row],[E]],".",Tabela813[[#This Row],[D1]],".",Tabela813[[#This Row],[D2]],".",Tabela813[[#This Row],[D3]],".",Tabela813[[#This Row],[T]],".",Tabela813[[#This Row],[D4]]),"")</f>
        <v>7.6.9.9.50.1.2.00</v>
      </c>
      <c r="L2334" s="27" t="s">
        <v>6810</v>
      </c>
      <c r="M2334" s="21" t="str">
        <f t="shared" si="36"/>
        <v>A</v>
      </c>
      <c r="N2334" s="21">
        <f>IF(VALUE(Tabela813[[#This Row],[RED]]) &gt; 0,1,0) + IF(VALUE(J2334)&gt;0,8,IF(VALUE(I2334)&gt;0,7,IF(VALUE(H2334)&gt;0,6,IF(VALUE(G2334)&gt;0,5,IF(VALUE(F2334)&gt;0,4,IF(VALUE(E2334)&gt;0,3,IF(VALUE(D2334)&gt;0,2,1)))))))</f>
        <v>7</v>
      </c>
      <c r="O2334" s="26" t="s">
        <v>55</v>
      </c>
      <c r="P2334" s="1" t="s">
        <v>4642</v>
      </c>
      <c r="Q2334" s="1"/>
      <c r="R2334" s="21" t="s">
        <v>14</v>
      </c>
      <c r="S2334" s="7" t="str">
        <f>Tabela813[[#This Row],[NR]]&amp;" - "&amp;Tabela813[[#This Row],[Especificação]]</f>
        <v>7.6.9.9.50.1.2.00 - Serviços de Saneamento Básico - Abastecimento de Água - Multas e Juros de Mora - Intra OFSS</v>
      </c>
      <c r="T2334" s="7" t="str">
        <f>Tabela813[[#This Row],[NR]]&amp;" - "&amp;Tabela813[[#This Row],[Especificação]]</f>
        <v>7.6.9.9.50.1.2.00 - Serviços de Saneamento Básico - Abastecimento de Água - Multas e Juros de Mora - Intra OFSS</v>
      </c>
      <c r="U2334" s="7" t="str">
        <f>Tabela813[[#This Row],[NR]]&amp; " - "&amp;Tabela813[[#This Row],[Especificação]]</f>
        <v>7.6.9.9.50.1.2.00 - Serviços de Saneamento Básico - Abastecimento de Água - Multas e Juros de Mora - Intra OFSS</v>
      </c>
    </row>
    <row r="2335" spans="1:21" ht="30" x14ac:dyDescent="0.25">
      <c r="A2335" s="84"/>
      <c r="B2335" s="73"/>
      <c r="C2335" s="26" t="s">
        <v>1565</v>
      </c>
      <c r="D2335" s="26" t="s">
        <v>1563</v>
      </c>
      <c r="E2335" s="26" t="s">
        <v>1570</v>
      </c>
      <c r="F2335" s="26" t="s">
        <v>1570</v>
      </c>
      <c r="G2335" s="26" t="s">
        <v>1591</v>
      </c>
      <c r="H2335" s="26" t="s">
        <v>1558</v>
      </c>
      <c r="I2335" s="26" t="s">
        <v>1559</v>
      </c>
      <c r="J2335" s="26" t="s">
        <v>1564</v>
      </c>
      <c r="K2335" s="21" t="str">
        <f>IF(Tabela813[[#This Row],[C]]&lt;&gt;"",IF(Tabela813[[#This Row],[RED]]&lt;&gt;"",(Tabela813[[#This Row],[RED]] &amp; "."),"") &amp; CONCATENATE(Tabela813[[#This Row],[C]],".",Tabela813[[#This Row],[O]],".",Tabela813[[#This Row],[E]],".",Tabela813[[#This Row],[D1]],".",Tabela813[[#This Row],[D2]],".",Tabela813[[#This Row],[D3]],".",Tabela813[[#This Row],[T]],".",Tabela813[[#This Row],[D4]]),"")</f>
        <v>7.6.9.9.50.1.3.00</v>
      </c>
      <c r="L2335" s="27" t="s">
        <v>6811</v>
      </c>
      <c r="M2335" s="21" t="str">
        <f t="shared" si="36"/>
        <v>A</v>
      </c>
      <c r="N2335" s="21">
        <f>IF(VALUE(Tabela813[[#This Row],[RED]]) &gt; 0,1,0) + IF(VALUE(J2335)&gt;0,8,IF(VALUE(I2335)&gt;0,7,IF(VALUE(H2335)&gt;0,6,IF(VALUE(G2335)&gt;0,5,IF(VALUE(F2335)&gt;0,4,IF(VALUE(E2335)&gt;0,3,IF(VALUE(D2335)&gt;0,2,1)))))))</f>
        <v>7</v>
      </c>
      <c r="O2335" s="26" t="s">
        <v>55</v>
      </c>
      <c r="P2335" s="1" t="s">
        <v>4642</v>
      </c>
      <c r="Q2335" s="1"/>
      <c r="R2335" s="21" t="s">
        <v>14</v>
      </c>
      <c r="S2335" s="7" t="str">
        <f>Tabela813[[#This Row],[NR]]&amp;" - "&amp;Tabela813[[#This Row],[Especificação]]</f>
        <v>7.6.9.9.50.1.3.00 - Serviços de Saneamento Básico - Abastecimento de Água - Dívida Ativa - Intra OFSS</v>
      </c>
      <c r="T2335" s="7" t="str">
        <f>Tabela813[[#This Row],[NR]]&amp;" - "&amp;Tabela813[[#This Row],[Especificação]]</f>
        <v>7.6.9.9.50.1.3.00 - Serviços de Saneamento Básico - Abastecimento de Água - Dívida Ativa - Intra OFSS</v>
      </c>
      <c r="U2335" s="7" t="str">
        <f>Tabela813[[#This Row],[NR]]&amp; " - "&amp;Tabela813[[#This Row],[Especificação]]</f>
        <v>7.6.9.9.50.1.3.00 - Serviços de Saneamento Básico - Abastecimento de Água - Dívida Ativa - Intra OFSS</v>
      </c>
    </row>
    <row r="2336" spans="1:21" ht="30" x14ac:dyDescent="0.25">
      <c r="A2336" s="84"/>
      <c r="B2336" s="73"/>
      <c r="C2336" s="26" t="s">
        <v>1565</v>
      </c>
      <c r="D2336" s="26" t="s">
        <v>1563</v>
      </c>
      <c r="E2336" s="26" t="s">
        <v>1570</v>
      </c>
      <c r="F2336" s="26" t="s">
        <v>1570</v>
      </c>
      <c r="G2336" s="26" t="s">
        <v>1591</v>
      </c>
      <c r="H2336" s="26" t="s">
        <v>1558</v>
      </c>
      <c r="I2336" s="26" t="s">
        <v>1568</v>
      </c>
      <c r="J2336" s="26" t="s">
        <v>1564</v>
      </c>
      <c r="K2336" s="21" t="str">
        <f>IF(Tabela813[[#This Row],[C]]&lt;&gt;"",IF(Tabela813[[#This Row],[RED]]&lt;&gt;"",(Tabela813[[#This Row],[RED]] &amp; "."),"") &amp; CONCATENATE(Tabela813[[#This Row],[C]],".",Tabela813[[#This Row],[O]],".",Tabela813[[#This Row],[E]],".",Tabela813[[#This Row],[D1]],".",Tabela813[[#This Row],[D2]],".",Tabela813[[#This Row],[D3]],".",Tabela813[[#This Row],[T]],".",Tabela813[[#This Row],[D4]]),"")</f>
        <v>7.6.9.9.50.1.4.00</v>
      </c>
      <c r="L2336" s="27" t="s">
        <v>6812</v>
      </c>
      <c r="M2336" s="21" t="str">
        <f t="shared" si="36"/>
        <v>A</v>
      </c>
      <c r="N2336" s="21">
        <f>IF(VALUE(Tabela813[[#This Row],[RED]]) &gt; 0,1,0) + IF(VALUE(J2336)&gt;0,8,IF(VALUE(I2336)&gt;0,7,IF(VALUE(H2336)&gt;0,6,IF(VALUE(G2336)&gt;0,5,IF(VALUE(F2336)&gt;0,4,IF(VALUE(E2336)&gt;0,3,IF(VALUE(D2336)&gt;0,2,1)))))))</f>
        <v>7</v>
      </c>
      <c r="O2336" s="26" t="s">
        <v>55</v>
      </c>
      <c r="P2336" s="1" t="s">
        <v>4642</v>
      </c>
      <c r="Q2336" s="1"/>
      <c r="R2336" s="21" t="s">
        <v>14</v>
      </c>
      <c r="S2336" s="7" t="str">
        <f>Tabela813[[#This Row],[NR]]&amp;" - "&amp;Tabela813[[#This Row],[Especificação]]</f>
        <v>7.6.9.9.50.1.4.00 - Serviços de Saneamento Básico - Abastecimento de Água - Dívida Ativa - Multas e Juros de Mora da Dívida Ativa - Intra OFSS</v>
      </c>
      <c r="T2336" s="7" t="str">
        <f>Tabela813[[#This Row],[NR]]&amp;" - "&amp;Tabela813[[#This Row],[Especificação]]</f>
        <v>7.6.9.9.50.1.4.00 - Serviços de Saneamento Básico - Abastecimento de Água - Dívida Ativa - Multas e Juros de Mora da Dívida Ativa - Intra OFSS</v>
      </c>
      <c r="U2336" s="7" t="str">
        <f>Tabela813[[#This Row],[NR]]&amp; " - "&amp;Tabela813[[#This Row],[Especificação]]</f>
        <v>7.6.9.9.50.1.4.00 - Serviços de Saneamento Básico - Abastecimento de Água - Dívida Ativa - Multas e Juros de Mora da Dívida Ativa - Intra OFSS</v>
      </c>
    </row>
    <row r="2337" spans="1:21" ht="30" x14ac:dyDescent="0.25">
      <c r="A2337" s="84"/>
      <c r="B2337" s="73"/>
      <c r="C2337" s="26" t="s">
        <v>1565</v>
      </c>
      <c r="D2337" s="26" t="s">
        <v>1563</v>
      </c>
      <c r="E2337" s="26" t="s">
        <v>1570</v>
      </c>
      <c r="F2337" s="26" t="s">
        <v>1570</v>
      </c>
      <c r="G2337" s="26" t="s">
        <v>1591</v>
      </c>
      <c r="H2337" s="26" t="s">
        <v>1558</v>
      </c>
      <c r="I2337" s="26" t="s">
        <v>1569</v>
      </c>
      <c r="J2337" s="26" t="s">
        <v>1564</v>
      </c>
      <c r="K2337" s="21" t="str">
        <f>IF(Tabela813[[#This Row],[C]]&lt;&gt;"",IF(Tabela813[[#This Row],[RED]]&lt;&gt;"",(Tabela813[[#This Row],[RED]] &amp; "."),"") &amp; CONCATENATE(Tabela813[[#This Row],[C]],".",Tabela813[[#This Row],[O]],".",Tabela813[[#This Row],[E]],".",Tabela813[[#This Row],[D1]],".",Tabela813[[#This Row],[D2]],".",Tabela813[[#This Row],[D3]],".",Tabela813[[#This Row],[T]],".",Tabela813[[#This Row],[D4]]),"")</f>
        <v>7.6.9.9.50.1.5.00</v>
      </c>
      <c r="L2337" s="27" t="s">
        <v>6813</v>
      </c>
      <c r="M2337" s="21" t="str">
        <f t="shared" si="36"/>
        <v>A</v>
      </c>
      <c r="N2337" s="21">
        <f>IF(VALUE(Tabela813[[#This Row],[RED]]) &gt; 0,1,0) + IF(VALUE(J2337)&gt;0,8,IF(VALUE(I2337)&gt;0,7,IF(VALUE(H2337)&gt;0,6,IF(VALUE(G2337)&gt;0,5,IF(VALUE(F2337)&gt;0,4,IF(VALUE(E2337)&gt;0,3,IF(VALUE(D2337)&gt;0,2,1)))))))</f>
        <v>7</v>
      </c>
      <c r="O2337" s="26" t="s">
        <v>55</v>
      </c>
      <c r="P2337" s="1" t="s">
        <v>4642</v>
      </c>
      <c r="Q2337" s="1"/>
      <c r="R2337" s="21" t="s">
        <v>14</v>
      </c>
      <c r="S2337" s="7" t="str">
        <f>Tabela813[[#This Row],[NR]]&amp;" - "&amp;Tabela813[[#This Row],[Especificação]]</f>
        <v>7.6.9.9.50.1.5.00 - Serviços de Saneamento Básico - Abastecimento de Água - Multas - Intra OFSS</v>
      </c>
      <c r="T2337" s="7" t="str">
        <f>Tabela813[[#This Row],[NR]]&amp;" - "&amp;Tabela813[[#This Row],[Especificação]]</f>
        <v>7.6.9.9.50.1.5.00 - Serviços de Saneamento Básico - Abastecimento de Água - Multas - Intra OFSS</v>
      </c>
      <c r="U2337" s="7" t="str">
        <f>Tabela813[[#This Row],[NR]]&amp; " - "&amp;Tabela813[[#This Row],[Especificação]]</f>
        <v>7.6.9.9.50.1.5.00 - Serviços de Saneamento Básico - Abastecimento de Água - Multas - Intra OFSS</v>
      </c>
    </row>
    <row r="2338" spans="1:21" ht="30" x14ac:dyDescent="0.25">
      <c r="A2338" s="84"/>
      <c r="B2338" s="73"/>
      <c r="C2338" s="26" t="s">
        <v>1565</v>
      </c>
      <c r="D2338" s="26" t="s">
        <v>1563</v>
      </c>
      <c r="E2338" s="26" t="s">
        <v>1570</v>
      </c>
      <c r="F2338" s="26" t="s">
        <v>1570</v>
      </c>
      <c r="G2338" s="26" t="s">
        <v>1591</v>
      </c>
      <c r="H2338" s="26" t="s">
        <v>1558</v>
      </c>
      <c r="I2338" s="26" t="s">
        <v>1563</v>
      </c>
      <c r="J2338" s="26" t="s">
        <v>1564</v>
      </c>
      <c r="K2338" s="21" t="str">
        <f>IF(Tabela813[[#This Row],[C]]&lt;&gt;"",IF(Tabela813[[#This Row],[RED]]&lt;&gt;"",(Tabela813[[#This Row],[RED]] &amp; "."),"") &amp; CONCATENATE(Tabela813[[#This Row],[C]],".",Tabela813[[#This Row],[O]],".",Tabela813[[#This Row],[E]],".",Tabela813[[#This Row],[D1]],".",Tabela813[[#This Row],[D2]],".",Tabela813[[#This Row],[D3]],".",Tabela813[[#This Row],[T]],".",Tabela813[[#This Row],[D4]]),"")</f>
        <v>7.6.9.9.50.1.6.00</v>
      </c>
      <c r="L2338" s="27" t="s">
        <v>6814</v>
      </c>
      <c r="M2338" s="21" t="str">
        <f t="shared" si="36"/>
        <v>A</v>
      </c>
      <c r="N2338" s="21">
        <f>IF(VALUE(Tabela813[[#This Row],[RED]]) &gt; 0,1,0) + IF(VALUE(J2338)&gt;0,8,IF(VALUE(I2338)&gt;0,7,IF(VALUE(H2338)&gt;0,6,IF(VALUE(G2338)&gt;0,5,IF(VALUE(F2338)&gt;0,4,IF(VALUE(E2338)&gt;0,3,IF(VALUE(D2338)&gt;0,2,1)))))))</f>
        <v>7</v>
      </c>
      <c r="O2338" s="26" t="s">
        <v>55</v>
      </c>
      <c r="P2338" s="1" t="s">
        <v>4642</v>
      </c>
      <c r="Q2338" s="1"/>
      <c r="R2338" s="21" t="s">
        <v>14</v>
      </c>
      <c r="S2338" s="7" t="str">
        <f>Tabela813[[#This Row],[NR]]&amp;" - "&amp;Tabela813[[#This Row],[Especificação]]</f>
        <v>7.6.9.9.50.1.6.00 - Serviços de Saneamento Básico - Abastecimento de Água - Juros de Mora - Intra OFSS</v>
      </c>
      <c r="T2338" s="7" t="str">
        <f>Tabela813[[#This Row],[NR]]&amp;" - "&amp;Tabela813[[#This Row],[Especificação]]</f>
        <v>7.6.9.9.50.1.6.00 - Serviços de Saneamento Básico - Abastecimento de Água - Juros de Mora - Intra OFSS</v>
      </c>
      <c r="U2338" s="7" t="str">
        <f>Tabela813[[#This Row],[NR]]&amp; " - "&amp;Tabela813[[#This Row],[Especificação]]</f>
        <v>7.6.9.9.50.1.6.00 - Serviços de Saneamento Básico - Abastecimento de Água - Juros de Mora - Intra OFSS</v>
      </c>
    </row>
    <row r="2339" spans="1:21" ht="30" x14ac:dyDescent="0.25">
      <c r="A2339" s="84"/>
      <c r="B2339" s="73"/>
      <c r="C2339" s="26" t="s">
        <v>1565</v>
      </c>
      <c r="D2339" s="26" t="s">
        <v>1563</v>
      </c>
      <c r="E2339" s="26" t="s">
        <v>1570</v>
      </c>
      <c r="F2339" s="26" t="s">
        <v>1570</v>
      </c>
      <c r="G2339" s="26" t="s">
        <v>1591</v>
      </c>
      <c r="H2339" s="26" t="s">
        <v>1558</v>
      </c>
      <c r="I2339" s="26" t="s">
        <v>1565</v>
      </c>
      <c r="J2339" s="26" t="s">
        <v>1564</v>
      </c>
      <c r="K2339" s="21" t="str">
        <f>IF(Tabela813[[#This Row],[C]]&lt;&gt;"",IF(Tabela813[[#This Row],[RED]]&lt;&gt;"",(Tabela813[[#This Row],[RED]] &amp; "."),"") &amp; CONCATENATE(Tabela813[[#This Row],[C]],".",Tabela813[[#This Row],[O]],".",Tabela813[[#This Row],[E]],".",Tabela813[[#This Row],[D1]],".",Tabela813[[#This Row],[D2]],".",Tabela813[[#This Row],[D3]],".",Tabela813[[#This Row],[T]],".",Tabela813[[#This Row],[D4]]),"")</f>
        <v>7.6.9.9.50.1.7.00</v>
      </c>
      <c r="L2339" s="27" t="s">
        <v>6815</v>
      </c>
      <c r="M2339" s="21" t="str">
        <f t="shared" si="36"/>
        <v>A</v>
      </c>
      <c r="N2339" s="21">
        <f>IF(VALUE(Tabela813[[#This Row],[RED]]) &gt; 0,1,0) + IF(VALUE(J2339)&gt;0,8,IF(VALUE(I2339)&gt;0,7,IF(VALUE(H2339)&gt;0,6,IF(VALUE(G2339)&gt;0,5,IF(VALUE(F2339)&gt;0,4,IF(VALUE(E2339)&gt;0,3,IF(VALUE(D2339)&gt;0,2,1)))))))</f>
        <v>7</v>
      </c>
      <c r="O2339" s="26" t="s">
        <v>55</v>
      </c>
      <c r="P2339" s="1" t="s">
        <v>4642</v>
      </c>
      <c r="Q2339" s="1"/>
      <c r="R2339" s="21" t="s">
        <v>14</v>
      </c>
      <c r="S2339" s="7" t="str">
        <f>Tabela813[[#This Row],[NR]]&amp;" - "&amp;Tabela813[[#This Row],[Especificação]]</f>
        <v>7.6.9.9.50.1.7.00 - Serviços de Saneamento Básico - Abastecimento de Água - Dívida Ativa - Multas da Dívida Ativa - Intra OFSS</v>
      </c>
      <c r="T2339" s="7" t="str">
        <f>Tabela813[[#This Row],[NR]]&amp;" - "&amp;Tabela813[[#This Row],[Especificação]]</f>
        <v>7.6.9.9.50.1.7.00 - Serviços de Saneamento Básico - Abastecimento de Água - Dívida Ativa - Multas da Dívida Ativa - Intra OFSS</v>
      </c>
      <c r="U2339" s="7" t="str">
        <f>Tabela813[[#This Row],[NR]]&amp; " - "&amp;Tabela813[[#This Row],[Especificação]]</f>
        <v>7.6.9.9.50.1.7.00 - Serviços de Saneamento Básico - Abastecimento de Água - Dívida Ativa - Multas da Dívida Ativa - Intra OFSS</v>
      </c>
    </row>
    <row r="2340" spans="1:21" ht="30" x14ac:dyDescent="0.25">
      <c r="A2340" s="84"/>
      <c r="B2340" s="73"/>
      <c r="C2340" s="26" t="s">
        <v>1565</v>
      </c>
      <c r="D2340" s="26" t="s">
        <v>1563</v>
      </c>
      <c r="E2340" s="26" t="s">
        <v>1570</v>
      </c>
      <c r="F2340" s="26" t="s">
        <v>1570</v>
      </c>
      <c r="G2340" s="26" t="s">
        <v>1591</v>
      </c>
      <c r="H2340" s="26" t="s">
        <v>1558</v>
      </c>
      <c r="I2340" s="26" t="s">
        <v>1566</v>
      </c>
      <c r="J2340" s="26" t="s">
        <v>1564</v>
      </c>
      <c r="K2340" s="21" t="str">
        <f>IF(Tabela813[[#This Row],[C]]&lt;&gt;"",IF(Tabela813[[#This Row],[RED]]&lt;&gt;"",(Tabela813[[#This Row],[RED]] &amp; "."),"") &amp; CONCATENATE(Tabela813[[#This Row],[C]],".",Tabela813[[#This Row],[O]],".",Tabela813[[#This Row],[E]],".",Tabela813[[#This Row],[D1]],".",Tabela813[[#This Row],[D2]],".",Tabela813[[#This Row],[D3]],".",Tabela813[[#This Row],[T]],".",Tabela813[[#This Row],[D4]]),"")</f>
        <v>7.6.9.9.50.1.8.00</v>
      </c>
      <c r="L2340" s="27" t="s">
        <v>6816</v>
      </c>
      <c r="M2340" s="21" t="str">
        <f t="shared" si="36"/>
        <v>A</v>
      </c>
      <c r="N2340" s="21">
        <f>IF(VALUE(Tabela813[[#This Row],[RED]]) &gt; 0,1,0) + IF(VALUE(J2340)&gt;0,8,IF(VALUE(I2340)&gt;0,7,IF(VALUE(H2340)&gt;0,6,IF(VALUE(G2340)&gt;0,5,IF(VALUE(F2340)&gt;0,4,IF(VALUE(E2340)&gt;0,3,IF(VALUE(D2340)&gt;0,2,1)))))))</f>
        <v>7</v>
      </c>
      <c r="O2340" s="26" t="s">
        <v>55</v>
      </c>
      <c r="P2340" s="1" t="s">
        <v>4642</v>
      </c>
      <c r="Q2340" s="1"/>
      <c r="R2340" s="21" t="s">
        <v>14</v>
      </c>
      <c r="S2340" s="7" t="str">
        <f>Tabela813[[#This Row],[NR]]&amp;" - "&amp;Tabela813[[#This Row],[Especificação]]</f>
        <v>7.6.9.9.50.1.8.00 - Serviços de Saneamento Básico - Abastecimento de Água - Juros de Mora da Dívida Ativa - Intra OFSS</v>
      </c>
      <c r="T2340" s="7" t="str">
        <f>Tabela813[[#This Row],[NR]]&amp;" - "&amp;Tabela813[[#This Row],[Especificação]]</f>
        <v>7.6.9.9.50.1.8.00 - Serviços de Saneamento Básico - Abastecimento de Água - Juros de Mora da Dívida Ativa - Intra OFSS</v>
      </c>
      <c r="U2340" s="7" t="str">
        <f>Tabela813[[#This Row],[NR]]&amp; " - "&amp;Tabela813[[#This Row],[Especificação]]</f>
        <v>7.6.9.9.50.1.8.00 - Serviços de Saneamento Básico - Abastecimento de Água - Juros de Mora da Dívida Ativa - Intra OFSS</v>
      </c>
    </row>
    <row r="2341" spans="1:21" ht="30" x14ac:dyDescent="0.25">
      <c r="A2341" s="84"/>
      <c r="B2341" s="73"/>
      <c r="C2341" s="26" t="s">
        <v>1565</v>
      </c>
      <c r="D2341" s="26" t="s">
        <v>1563</v>
      </c>
      <c r="E2341" s="26" t="s">
        <v>1570</v>
      </c>
      <c r="F2341" s="26" t="s">
        <v>1570</v>
      </c>
      <c r="G2341" s="26" t="s">
        <v>1591</v>
      </c>
      <c r="H2341" s="26" t="s">
        <v>1567</v>
      </c>
      <c r="I2341" s="26" t="s">
        <v>1561</v>
      </c>
      <c r="J2341" s="26" t="s">
        <v>1564</v>
      </c>
      <c r="K2341" s="21" t="str">
        <f>IF(Tabela813[[#This Row],[C]]&lt;&gt;"",IF(Tabela813[[#This Row],[RED]]&lt;&gt;"",(Tabela813[[#This Row],[RED]] &amp; "."),"") &amp; CONCATENATE(Tabela813[[#This Row],[C]],".",Tabela813[[#This Row],[O]],".",Tabela813[[#This Row],[E]],".",Tabela813[[#This Row],[D1]],".",Tabela813[[#This Row],[D2]],".",Tabela813[[#This Row],[D3]],".",Tabela813[[#This Row],[T]],".",Tabela813[[#This Row],[D4]]),"")</f>
        <v>7.6.9.9.50.2.0.00</v>
      </c>
      <c r="L2341" s="27" t="s">
        <v>6817</v>
      </c>
      <c r="M2341" s="21" t="str">
        <f t="shared" si="36"/>
        <v>S</v>
      </c>
      <c r="N2341" s="21">
        <f>IF(VALUE(Tabela813[[#This Row],[RED]]) &gt; 0,1,0) + IF(VALUE(J2341)&gt;0,8,IF(VALUE(I2341)&gt;0,7,IF(VALUE(H2341)&gt;0,6,IF(VALUE(G2341)&gt;0,5,IF(VALUE(F2341)&gt;0,4,IF(VALUE(E2341)&gt;0,3,IF(VALUE(D2341)&gt;0,2,1)))))))</f>
        <v>6</v>
      </c>
      <c r="O2341" s="26" t="s">
        <v>55</v>
      </c>
      <c r="P2341" s="1" t="s">
        <v>4645</v>
      </c>
      <c r="Q2341" s="1"/>
      <c r="R2341" s="21" t="s">
        <v>14</v>
      </c>
      <c r="S2341" s="7" t="str">
        <f>Tabela813[[#This Row],[NR]]&amp;" - "&amp;Tabela813[[#This Row],[Especificação]]</f>
        <v>7.6.9.9.50.2.0.00 - Serviços de Saneamento Básico - Esgotamento Sanitário - Intra OFSS</v>
      </c>
      <c r="T2341" s="7" t="str">
        <f>Tabela813[[#This Row],[NR]]&amp;" - "&amp;Tabela813[[#This Row],[Especificação]]</f>
        <v>7.6.9.9.50.2.0.00 - Serviços de Saneamento Básico - Esgotamento Sanitário - Intra OFSS</v>
      </c>
      <c r="U2341" s="7" t="str">
        <f>Tabela813[[#This Row],[NR]]&amp; " - "&amp;Tabela813[[#This Row],[Especificação]]</f>
        <v>7.6.9.9.50.2.0.00 - Serviços de Saneamento Básico - Esgotamento Sanitário - Intra OFSS</v>
      </c>
    </row>
    <row r="2342" spans="1:21" ht="30" x14ac:dyDescent="0.25">
      <c r="A2342" s="84"/>
      <c r="B2342" s="73"/>
      <c r="C2342" s="26" t="s">
        <v>1565</v>
      </c>
      <c r="D2342" s="26" t="s">
        <v>1563</v>
      </c>
      <c r="E2342" s="26" t="s">
        <v>1570</v>
      </c>
      <c r="F2342" s="26" t="s">
        <v>1570</v>
      </c>
      <c r="G2342" s="26" t="s">
        <v>1591</v>
      </c>
      <c r="H2342" s="26" t="s">
        <v>1567</v>
      </c>
      <c r="I2342" s="26" t="s">
        <v>1558</v>
      </c>
      <c r="J2342" s="26" t="s">
        <v>1564</v>
      </c>
      <c r="K2342" s="21" t="str">
        <f>IF(Tabela813[[#This Row],[C]]&lt;&gt;"",IF(Tabela813[[#This Row],[RED]]&lt;&gt;"",(Tabela813[[#This Row],[RED]] &amp; "."),"") &amp; CONCATENATE(Tabela813[[#This Row],[C]],".",Tabela813[[#This Row],[O]],".",Tabela813[[#This Row],[E]],".",Tabela813[[#This Row],[D1]],".",Tabela813[[#This Row],[D2]],".",Tabela813[[#This Row],[D3]],".",Tabela813[[#This Row],[T]],".",Tabela813[[#This Row],[D4]]),"")</f>
        <v>7.6.9.9.50.2.1.00</v>
      </c>
      <c r="L2342" s="27" t="s">
        <v>6818</v>
      </c>
      <c r="M2342" s="21" t="str">
        <f t="shared" si="36"/>
        <v>A</v>
      </c>
      <c r="N2342" s="21">
        <f>IF(VALUE(Tabela813[[#This Row],[RED]]) &gt; 0,1,0) + IF(VALUE(J2342)&gt;0,8,IF(VALUE(I2342)&gt;0,7,IF(VALUE(H2342)&gt;0,6,IF(VALUE(G2342)&gt;0,5,IF(VALUE(F2342)&gt;0,4,IF(VALUE(E2342)&gt;0,3,IF(VALUE(D2342)&gt;0,2,1)))))))</f>
        <v>7</v>
      </c>
      <c r="O2342" s="26" t="s">
        <v>55</v>
      </c>
      <c r="P2342" s="1" t="s">
        <v>4645</v>
      </c>
      <c r="Q2342" s="1"/>
      <c r="R2342" s="21" t="s">
        <v>14</v>
      </c>
      <c r="S2342" s="7" t="str">
        <f>Tabela813[[#This Row],[NR]]&amp;" - "&amp;Tabela813[[#This Row],[Especificação]]</f>
        <v>7.6.9.9.50.2.1.00 - Serviços de Saneamento Básico - Esgotamento Sanitário - Principal - Intra OFSS</v>
      </c>
      <c r="T2342" s="7" t="str">
        <f>Tabela813[[#This Row],[NR]]&amp;" - "&amp;Tabela813[[#This Row],[Especificação]]</f>
        <v>7.6.9.9.50.2.1.00 - Serviços de Saneamento Básico - Esgotamento Sanitário - Principal - Intra OFSS</v>
      </c>
      <c r="U2342" s="7" t="str">
        <f>Tabela813[[#This Row],[NR]]&amp; " - "&amp;Tabela813[[#This Row],[Especificação]]</f>
        <v>7.6.9.9.50.2.1.00 - Serviços de Saneamento Básico - Esgotamento Sanitário - Principal - Intra OFSS</v>
      </c>
    </row>
    <row r="2343" spans="1:21" ht="30" x14ac:dyDescent="0.25">
      <c r="A2343" s="84"/>
      <c r="B2343" s="73"/>
      <c r="C2343" s="26" t="s">
        <v>1565</v>
      </c>
      <c r="D2343" s="26" t="s">
        <v>1563</v>
      </c>
      <c r="E2343" s="26" t="s">
        <v>1570</v>
      </c>
      <c r="F2343" s="26" t="s">
        <v>1570</v>
      </c>
      <c r="G2343" s="26" t="s">
        <v>1591</v>
      </c>
      <c r="H2343" s="26" t="s">
        <v>1567</v>
      </c>
      <c r="I2343" s="26" t="s">
        <v>1567</v>
      </c>
      <c r="J2343" s="26" t="s">
        <v>1564</v>
      </c>
      <c r="K2343" s="21" t="str">
        <f>IF(Tabela813[[#This Row],[C]]&lt;&gt;"",IF(Tabela813[[#This Row],[RED]]&lt;&gt;"",(Tabela813[[#This Row],[RED]] &amp; "."),"") &amp; CONCATENATE(Tabela813[[#This Row],[C]],".",Tabela813[[#This Row],[O]],".",Tabela813[[#This Row],[E]],".",Tabela813[[#This Row],[D1]],".",Tabela813[[#This Row],[D2]],".",Tabela813[[#This Row],[D3]],".",Tabela813[[#This Row],[T]],".",Tabela813[[#This Row],[D4]]),"")</f>
        <v>7.6.9.9.50.2.2.00</v>
      </c>
      <c r="L2343" s="27" t="s">
        <v>6819</v>
      </c>
      <c r="M2343" s="21" t="str">
        <f t="shared" si="36"/>
        <v>A</v>
      </c>
      <c r="N2343" s="21">
        <f>IF(VALUE(Tabela813[[#This Row],[RED]]) &gt; 0,1,0) + IF(VALUE(J2343)&gt;0,8,IF(VALUE(I2343)&gt;0,7,IF(VALUE(H2343)&gt;0,6,IF(VALUE(G2343)&gt;0,5,IF(VALUE(F2343)&gt;0,4,IF(VALUE(E2343)&gt;0,3,IF(VALUE(D2343)&gt;0,2,1)))))))</f>
        <v>7</v>
      </c>
      <c r="O2343" s="26" t="s">
        <v>55</v>
      </c>
      <c r="P2343" s="1" t="s">
        <v>4645</v>
      </c>
      <c r="Q2343" s="1"/>
      <c r="R2343" s="21" t="s">
        <v>14</v>
      </c>
      <c r="S2343" s="7" t="str">
        <f>Tabela813[[#This Row],[NR]]&amp;" - "&amp;Tabela813[[#This Row],[Especificação]]</f>
        <v>7.6.9.9.50.2.2.00 - Serviços de Saneamento Básico - Esgotamento Sanitário - Multas e Juros de Mora - Intra OFSS</v>
      </c>
      <c r="T2343" s="7" t="str">
        <f>Tabela813[[#This Row],[NR]]&amp;" - "&amp;Tabela813[[#This Row],[Especificação]]</f>
        <v>7.6.9.9.50.2.2.00 - Serviços de Saneamento Básico - Esgotamento Sanitário - Multas e Juros de Mora - Intra OFSS</v>
      </c>
      <c r="U2343" s="7" t="str">
        <f>Tabela813[[#This Row],[NR]]&amp; " - "&amp;Tabela813[[#This Row],[Especificação]]</f>
        <v>7.6.9.9.50.2.2.00 - Serviços de Saneamento Básico - Esgotamento Sanitário - Multas e Juros de Mora - Intra OFSS</v>
      </c>
    </row>
    <row r="2344" spans="1:21" ht="30" x14ac:dyDescent="0.25">
      <c r="A2344" s="84"/>
      <c r="B2344" s="73"/>
      <c r="C2344" s="26" t="s">
        <v>1565</v>
      </c>
      <c r="D2344" s="26" t="s">
        <v>1563</v>
      </c>
      <c r="E2344" s="26" t="s">
        <v>1570</v>
      </c>
      <c r="F2344" s="26" t="s">
        <v>1570</v>
      </c>
      <c r="G2344" s="26" t="s">
        <v>1591</v>
      </c>
      <c r="H2344" s="26" t="s">
        <v>1567</v>
      </c>
      <c r="I2344" s="26" t="s">
        <v>1559</v>
      </c>
      <c r="J2344" s="26" t="s">
        <v>1564</v>
      </c>
      <c r="K2344" s="21" t="str">
        <f>IF(Tabela813[[#This Row],[C]]&lt;&gt;"",IF(Tabela813[[#This Row],[RED]]&lt;&gt;"",(Tabela813[[#This Row],[RED]] &amp; "."),"") &amp; CONCATENATE(Tabela813[[#This Row],[C]],".",Tabela813[[#This Row],[O]],".",Tabela813[[#This Row],[E]],".",Tabela813[[#This Row],[D1]],".",Tabela813[[#This Row],[D2]],".",Tabela813[[#This Row],[D3]],".",Tabela813[[#This Row],[T]],".",Tabela813[[#This Row],[D4]]),"")</f>
        <v>7.6.9.9.50.2.3.00</v>
      </c>
      <c r="L2344" s="27" t="s">
        <v>6820</v>
      </c>
      <c r="M2344" s="21" t="str">
        <f t="shared" si="36"/>
        <v>A</v>
      </c>
      <c r="N2344" s="21">
        <f>IF(VALUE(Tabela813[[#This Row],[RED]]) &gt; 0,1,0) + IF(VALUE(J2344)&gt;0,8,IF(VALUE(I2344)&gt;0,7,IF(VALUE(H2344)&gt;0,6,IF(VALUE(G2344)&gt;0,5,IF(VALUE(F2344)&gt;0,4,IF(VALUE(E2344)&gt;0,3,IF(VALUE(D2344)&gt;0,2,1)))))))</f>
        <v>7</v>
      </c>
      <c r="O2344" s="26" t="s">
        <v>55</v>
      </c>
      <c r="P2344" s="1" t="s">
        <v>4645</v>
      </c>
      <c r="Q2344" s="1"/>
      <c r="R2344" s="21" t="s">
        <v>14</v>
      </c>
      <c r="S2344" s="7" t="str">
        <f>Tabela813[[#This Row],[NR]]&amp;" - "&amp;Tabela813[[#This Row],[Especificação]]</f>
        <v>7.6.9.9.50.2.3.00 - Serviços de Saneamento Básico - Esgotamento Sanitário - Dívida Ativa - Intra OFSS</v>
      </c>
      <c r="T2344" s="7" t="str">
        <f>Tabela813[[#This Row],[NR]]&amp;" - "&amp;Tabela813[[#This Row],[Especificação]]</f>
        <v>7.6.9.9.50.2.3.00 - Serviços de Saneamento Básico - Esgotamento Sanitário - Dívida Ativa - Intra OFSS</v>
      </c>
      <c r="U2344" s="7" t="str">
        <f>Tabela813[[#This Row],[NR]]&amp; " - "&amp;Tabela813[[#This Row],[Especificação]]</f>
        <v>7.6.9.9.50.2.3.00 - Serviços de Saneamento Básico - Esgotamento Sanitário - Dívida Ativa - Intra OFSS</v>
      </c>
    </row>
    <row r="2345" spans="1:21" ht="30" x14ac:dyDescent="0.25">
      <c r="A2345" s="84"/>
      <c r="B2345" s="73"/>
      <c r="C2345" s="26" t="s">
        <v>1565</v>
      </c>
      <c r="D2345" s="26" t="s">
        <v>1563</v>
      </c>
      <c r="E2345" s="26" t="s">
        <v>1570</v>
      </c>
      <c r="F2345" s="26" t="s">
        <v>1570</v>
      </c>
      <c r="G2345" s="26" t="s">
        <v>1591</v>
      </c>
      <c r="H2345" s="26" t="s">
        <v>1567</v>
      </c>
      <c r="I2345" s="26" t="s">
        <v>1568</v>
      </c>
      <c r="J2345" s="26" t="s">
        <v>1564</v>
      </c>
      <c r="K2345" s="21" t="str">
        <f>IF(Tabela813[[#This Row],[C]]&lt;&gt;"",IF(Tabela813[[#This Row],[RED]]&lt;&gt;"",(Tabela813[[#This Row],[RED]] &amp; "."),"") &amp; CONCATENATE(Tabela813[[#This Row],[C]],".",Tabela813[[#This Row],[O]],".",Tabela813[[#This Row],[E]],".",Tabela813[[#This Row],[D1]],".",Tabela813[[#This Row],[D2]],".",Tabela813[[#This Row],[D3]],".",Tabela813[[#This Row],[T]],".",Tabela813[[#This Row],[D4]]),"")</f>
        <v>7.6.9.9.50.2.4.00</v>
      </c>
      <c r="L2345" s="27" t="s">
        <v>6821</v>
      </c>
      <c r="M2345" s="21" t="str">
        <f t="shared" si="36"/>
        <v>A</v>
      </c>
      <c r="N2345" s="21">
        <f>IF(VALUE(Tabela813[[#This Row],[RED]]) &gt; 0,1,0) + IF(VALUE(J2345)&gt;0,8,IF(VALUE(I2345)&gt;0,7,IF(VALUE(H2345)&gt;0,6,IF(VALUE(G2345)&gt;0,5,IF(VALUE(F2345)&gt;0,4,IF(VALUE(E2345)&gt;0,3,IF(VALUE(D2345)&gt;0,2,1)))))))</f>
        <v>7</v>
      </c>
      <c r="O2345" s="26" t="s">
        <v>55</v>
      </c>
      <c r="P2345" s="1" t="s">
        <v>4645</v>
      </c>
      <c r="Q2345" s="1"/>
      <c r="R2345" s="21" t="s">
        <v>14</v>
      </c>
      <c r="S2345" s="7" t="str">
        <f>Tabela813[[#This Row],[NR]]&amp;" - "&amp;Tabela813[[#This Row],[Especificação]]</f>
        <v>7.6.9.9.50.2.4.00 - Serviços de Saneamento Básico - Esgotamento Sanitário - Dívida Ativa - Multas e Juros de Mora da Dívida Ativa - Intra OFSS</v>
      </c>
      <c r="T2345" s="7" t="str">
        <f>Tabela813[[#This Row],[NR]]&amp;" - "&amp;Tabela813[[#This Row],[Especificação]]</f>
        <v>7.6.9.9.50.2.4.00 - Serviços de Saneamento Básico - Esgotamento Sanitário - Dívida Ativa - Multas e Juros de Mora da Dívida Ativa - Intra OFSS</v>
      </c>
      <c r="U2345" s="7" t="str">
        <f>Tabela813[[#This Row],[NR]]&amp; " - "&amp;Tabela813[[#This Row],[Especificação]]</f>
        <v>7.6.9.9.50.2.4.00 - Serviços de Saneamento Básico - Esgotamento Sanitário - Dívida Ativa - Multas e Juros de Mora da Dívida Ativa - Intra OFSS</v>
      </c>
    </row>
    <row r="2346" spans="1:21" ht="30" x14ac:dyDescent="0.25">
      <c r="A2346" s="84"/>
      <c r="B2346" s="73"/>
      <c r="C2346" s="26" t="s">
        <v>1565</v>
      </c>
      <c r="D2346" s="26" t="s">
        <v>1563</v>
      </c>
      <c r="E2346" s="26" t="s">
        <v>1570</v>
      </c>
      <c r="F2346" s="26" t="s">
        <v>1570</v>
      </c>
      <c r="G2346" s="26" t="s">
        <v>1591</v>
      </c>
      <c r="H2346" s="26" t="s">
        <v>1567</v>
      </c>
      <c r="I2346" s="26" t="s">
        <v>1569</v>
      </c>
      <c r="J2346" s="26" t="s">
        <v>1564</v>
      </c>
      <c r="K2346" s="21" t="str">
        <f>IF(Tabela813[[#This Row],[C]]&lt;&gt;"",IF(Tabela813[[#This Row],[RED]]&lt;&gt;"",(Tabela813[[#This Row],[RED]] &amp; "."),"") &amp; CONCATENATE(Tabela813[[#This Row],[C]],".",Tabela813[[#This Row],[O]],".",Tabela813[[#This Row],[E]],".",Tabela813[[#This Row],[D1]],".",Tabela813[[#This Row],[D2]],".",Tabela813[[#This Row],[D3]],".",Tabela813[[#This Row],[T]],".",Tabela813[[#This Row],[D4]]),"")</f>
        <v>7.6.9.9.50.2.5.00</v>
      </c>
      <c r="L2346" s="27" t="s">
        <v>6822</v>
      </c>
      <c r="M2346" s="21" t="str">
        <f t="shared" si="36"/>
        <v>A</v>
      </c>
      <c r="N2346" s="21">
        <f>IF(VALUE(Tabela813[[#This Row],[RED]]) &gt; 0,1,0) + IF(VALUE(J2346)&gt;0,8,IF(VALUE(I2346)&gt;0,7,IF(VALUE(H2346)&gt;0,6,IF(VALUE(G2346)&gt;0,5,IF(VALUE(F2346)&gt;0,4,IF(VALUE(E2346)&gt;0,3,IF(VALUE(D2346)&gt;0,2,1)))))))</f>
        <v>7</v>
      </c>
      <c r="O2346" s="26" t="s">
        <v>55</v>
      </c>
      <c r="P2346" s="1" t="s">
        <v>4645</v>
      </c>
      <c r="Q2346" s="1"/>
      <c r="R2346" s="21" t="s">
        <v>14</v>
      </c>
      <c r="S2346" s="7" t="str">
        <f>Tabela813[[#This Row],[NR]]&amp;" - "&amp;Tabela813[[#This Row],[Especificação]]</f>
        <v>7.6.9.9.50.2.5.00 - Serviços de Saneamento Básico - Esgotamento Sanitário - Multas - Intra OFSS</v>
      </c>
      <c r="T2346" s="7" t="str">
        <f>Tabela813[[#This Row],[NR]]&amp;" - "&amp;Tabela813[[#This Row],[Especificação]]</f>
        <v>7.6.9.9.50.2.5.00 - Serviços de Saneamento Básico - Esgotamento Sanitário - Multas - Intra OFSS</v>
      </c>
      <c r="U2346" s="7" t="str">
        <f>Tabela813[[#This Row],[NR]]&amp; " - "&amp;Tabela813[[#This Row],[Especificação]]</f>
        <v>7.6.9.9.50.2.5.00 - Serviços de Saneamento Básico - Esgotamento Sanitário - Multas - Intra OFSS</v>
      </c>
    </row>
    <row r="2347" spans="1:21" ht="30" x14ac:dyDescent="0.25">
      <c r="A2347" s="84"/>
      <c r="B2347" s="73"/>
      <c r="C2347" s="26" t="s">
        <v>1565</v>
      </c>
      <c r="D2347" s="26" t="s">
        <v>1563</v>
      </c>
      <c r="E2347" s="26" t="s">
        <v>1570</v>
      </c>
      <c r="F2347" s="26" t="s">
        <v>1570</v>
      </c>
      <c r="G2347" s="26" t="s">
        <v>1591</v>
      </c>
      <c r="H2347" s="26" t="s">
        <v>1567</v>
      </c>
      <c r="I2347" s="26" t="s">
        <v>1563</v>
      </c>
      <c r="J2347" s="26" t="s">
        <v>1564</v>
      </c>
      <c r="K2347" s="21" t="str">
        <f>IF(Tabela813[[#This Row],[C]]&lt;&gt;"",IF(Tabela813[[#This Row],[RED]]&lt;&gt;"",(Tabela813[[#This Row],[RED]] &amp; "."),"") &amp; CONCATENATE(Tabela813[[#This Row],[C]],".",Tabela813[[#This Row],[O]],".",Tabela813[[#This Row],[E]],".",Tabela813[[#This Row],[D1]],".",Tabela813[[#This Row],[D2]],".",Tabela813[[#This Row],[D3]],".",Tabela813[[#This Row],[T]],".",Tabela813[[#This Row],[D4]]),"")</f>
        <v>7.6.9.9.50.2.6.00</v>
      </c>
      <c r="L2347" s="27" t="s">
        <v>6823</v>
      </c>
      <c r="M2347" s="21" t="str">
        <f t="shared" si="36"/>
        <v>A</v>
      </c>
      <c r="N2347" s="21">
        <f>IF(VALUE(Tabela813[[#This Row],[RED]]) &gt; 0,1,0) + IF(VALUE(J2347)&gt;0,8,IF(VALUE(I2347)&gt;0,7,IF(VALUE(H2347)&gt;0,6,IF(VALUE(G2347)&gt;0,5,IF(VALUE(F2347)&gt;0,4,IF(VALUE(E2347)&gt;0,3,IF(VALUE(D2347)&gt;0,2,1)))))))</f>
        <v>7</v>
      </c>
      <c r="O2347" s="26" t="s">
        <v>55</v>
      </c>
      <c r="P2347" s="1" t="s">
        <v>4645</v>
      </c>
      <c r="Q2347" s="1"/>
      <c r="R2347" s="21" t="s">
        <v>14</v>
      </c>
      <c r="S2347" s="7" t="str">
        <f>Tabela813[[#This Row],[NR]]&amp;" - "&amp;Tabela813[[#This Row],[Especificação]]</f>
        <v>7.6.9.9.50.2.6.00 - Serviços de Saneamento Básico - Esgotamento Sanitário - Juros de Mora - Intra OFSS</v>
      </c>
      <c r="T2347" s="7" t="str">
        <f>Tabela813[[#This Row],[NR]]&amp;" - "&amp;Tabela813[[#This Row],[Especificação]]</f>
        <v>7.6.9.9.50.2.6.00 - Serviços de Saneamento Básico - Esgotamento Sanitário - Juros de Mora - Intra OFSS</v>
      </c>
      <c r="U2347" s="7" t="str">
        <f>Tabela813[[#This Row],[NR]]&amp; " - "&amp;Tabela813[[#This Row],[Especificação]]</f>
        <v>7.6.9.9.50.2.6.00 - Serviços de Saneamento Básico - Esgotamento Sanitário - Juros de Mora - Intra OFSS</v>
      </c>
    </row>
    <row r="2348" spans="1:21" ht="30" x14ac:dyDescent="0.25">
      <c r="A2348" s="84"/>
      <c r="B2348" s="73"/>
      <c r="C2348" s="26" t="s">
        <v>1565</v>
      </c>
      <c r="D2348" s="26" t="s">
        <v>1563</v>
      </c>
      <c r="E2348" s="26" t="s">
        <v>1570</v>
      </c>
      <c r="F2348" s="26" t="s">
        <v>1570</v>
      </c>
      <c r="G2348" s="26" t="s">
        <v>1591</v>
      </c>
      <c r="H2348" s="26" t="s">
        <v>1567</v>
      </c>
      <c r="I2348" s="26" t="s">
        <v>1565</v>
      </c>
      <c r="J2348" s="26" t="s">
        <v>1564</v>
      </c>
      <c r="K2348" s="21" t="str">
        <f>IF(Tabela813[[#This Row],[C]]&lt;&gt;"",IF(Tabela813[[#This Row],[RED]]&lt;&gt;"",(Tabela813[[#This Row],[RED]] &amp; "."),"") &amp; CONCATENATE(Tabela813[[#This Row],[C]],".",Tabela813[[#This Row],[O]],".",Tabela813[[#This Row],[E]],".",Tabela813[[#This Row],[D1]],".",Tabela813[[#This Row],[D2]],".",Tabela813[[#This Row],[D3]],".",Tabela813[[#This Row],[T]],".",Tabela813[[#This Row],[D4]]),"")</f>
        <v>7.6.9.9.50.2.7.00</v>
      </c>
      <c r="L2348" s="27" t="s">
        <v>6824</v>
      </c>
      <c r="M2348" s="21" t="str">
        <f t="shared" si="36"/>
        <v>A</v>
      </c>
      <c r="N2348" s="21">
        <f>IF(VALUE(Tabela813[[#This Row],[RED]]) &gt; 0,1,0) + IF(VALUE(J2348)&gt;0,8,IF(VALUE(I2348)&gt;0,7,IF(VALUE(H2348)&gt;0,6,IF(VALUE(G2348)&gt;0,5,IF(VALUE(F2348)&gt;0,4,IF(VALUE(E2348)&gt;0,3,IF(VALUE(D2348)&gt;0,2,1)))))))</f>
        <v>7</v>
      </c>
      <c r="O2348" s="26" t="s">
        <v>55</v>
      </c>
      <c r="P2348" s="1" t="s">
        <v>4645</v>
      </c>
      <c r="Q2348" s="1"/>
      <c r="R2348" s="21" t="s">
        <v>14</v>
      </c>
      <c r="S2348" s="7" t="str">
        <f>Tabela813[[#This Row],[NR]]&amp;" - "&amp;Tabela813[[#This Row],[Especificação]]</f>
        <v>7.6.9.9.50.2.7.00 - Serviços de Saneamento Básico - Esgotamento Sanitário - Dívida Ativa - Multas da Dívida Ativa - Intra OFSS</v>
      </c>
      <c r="T2348" s="7" t="str">
        <f>Tabela813[[#This Row],[NR]]&amp;" - "&amp;Tabela813[[#This Row],[Especificação]]</f>
        <v>7.6.9.9.50.2.7.00 - Serviços de Saneamento Básico - Esgotamento Sanitário - Dívida Ativa - Multas da Dívida Ativa - Intra OFSS</v>
      </c>
      <c r="U2348" s="7" t="str">
        <f>Tabela813[[#This Row],[NR]]&amp; " - "&amp;Tabela813[[#This Row],[Especificação]]</f>
        <v>7.6.9.9.50.2.7.00 - Serviços de Saneamento Básico - Esgotamento Sanitário - Dívida Ativa - Multas da Dívida Ativa - Intra OFSS</v>
      </c>
    </row>
    <row r="2349" spans="1:21" ht="30" x14ac:dyDescent="0.25">
      <c r="A2349" s="84"/>
      <c r="B2349" s="73"/>
      <c r="C2349" s="26" t="s">
        <v>1565</v>
      </c>
      <c r="D2349" s="26" t="s">
        <v>1563</v>
      </c>
      <c r="E2349" s="26" t="s">
        <v>1570</v>
      </c>
      <c r="F2349" s="26" t="s">
        <v>1570</v>
      </c>
      <c r="G2349" s="26" t="s">
        <v>1591</v>
      </c>
      <c r="H2349" s="26" t="s">
        <v>1567</v>
      </c>
      <c r="I2349" s="26" t="s">
        <v>1566</v>
      </c>
      <c r="J2349" s="26" t="s">
        <v>1564</v>
      </c>
      <c r="K2349" s="21" t="str">
        <f>IF(Tabela813[[#This Row],[C]]&lt;&gt;"",IF(Tabela813[[#This Row],[RED]]&lt;&gt;"",(Tabela813[[#This Row],[RED]] &amp; "."),"") &amp; CONCATENATE(Tabela813[[#This Row],[C]],".",Tabela813[[#This Row],[O]],".",Tabela813[[#This Row],[E]],".",Tabela813[[#This Row],[D1]],".",Tabela813[[#This Row],[D2]],".",Tabela813[[#This Row],[D3]],".",Tabela813[[#This Row],[T]],".",Tabela813[[#This Row],[D4]]),"")</f>
        <v>7.6.9.9.50.2.8.00</v>
      </c>
      <c r="L2349" s="27" t="s">
        <v>6825</v>
      </c>
      <c r="M2349" s="21" t="str">
        <f t="shared" si="36"/>
        <v>A</v>
      </c>
      <c r="N2349" s="21">
        <f>IF(VALUE(Tabela813[[#This Row],[RED]]) &gt; 0,1,0) + IF(VALUE(J2349)&gt;0,8,IF(VALUE(I2349)&gt;0,7,IF(VALUE(H2349)&gt;0,6,IF(VALUE(G2349)&gt;0,5,IF(VALUE(F2349)&gt;0,4,IF(VALUE(E2349)&gt;0,3,IF(VALUE(D2349)&gt;0,2,1)))))))</f>
        <v>7</v>
      </c>
      <c r="O2349" s="26" t="s">
        <v>55</v>
      </c>
      <c r="P2349" s="1" t="s">
        <v>4645</v>
      </c>
      <c r="Q2349" s="1"/>
      <c r="R2349" s="21" t="s">
        <v>14</v>
      </c>
      <c r="S2349" s="7" t="str">
        <f>Tabela813[[#This Row],[NR]]&amp;" - "&amp;Tabela813[[#This Row],[Especificação]]</f>
        <v>7.6.9.9.50.2.8.00 - Serviços de Saneamento Básico - Esgotamento Sanitário - Juros de Mora da Dívida Ativa - Intra OFSS</v>
      </c>
      <c r="T2349" s="7" t="str">
        <f>Tabela813[[#This Row],[NR]]&amp;" - "&amp;Tabela813[[#This Row],[Especificação]]</f>
        <v>7.6.9.9.50.2.8.00 - Serviços de Saneamento Básico - Esgotamento Sanitário - Juros de Mora da Dívida Ativa - Intra OFSS</v>
      </c>
      <c r="U2349" s="7" t="str">
        <f>Tabela813[[#This Row],[NR]]&amp; " - "&amp;Tabela813[[#This Row],[Especificação]]</f>
        <v>7.6.9.9.50.2.8.00 - Serviços de Saneamento Básico - Esgotamento Sanitário - Juros de Mora da Dívida Ativa - Intra OFSS</v>
      </c>
    </row>
    <row r="2350" spans="1:21" ht="30" x14ac:dyDescent="0.25">
      <c r="A2350" s="84"/>
      <c r="B2350" s="73"/>
      <c r="C2350" s="26" t="s">
        <v>1565</v>
      </c>
      <c r="D2350" s="26" t="s">
        <v>1563</v>
      </c>
      <c r="E2350" s="26" t="s">
        <v>1570</v>
      </c>
      <c r="F2350" s="26" t="s">
        <v>1570</v>
      </c>
      <c r="G2350" s="26" t="s">
        <v>1591</v>
      </c>
      <c r="H2350" s="26" t="s">
        <v>1559</v>
      </c>
      <c r="I2350" s="26" t="s">
        <v>1561</v>
      </c>
      <c r="J2350" s="26" t="s">
        <v>1564</v>
      </c>
      <c r="K2350" s="21" t="str">
        <f>IF(Tabela813[[#This Row],[C]]&lt;&gt;"",IF(Tabela813[[#This Row],[RED]]&lt;&gt;"",(Tabela813[[#This Row],[RED]] &amp; "."),"") &amp; CONCATENATE(Tabela813[[#This Row],[C]],".",Tabela813[[#This Row],[O]],".",Tabela813[[#This Row],[E]],".",Tabela813[[#This Row],[D1]],".",Tabela813[[#This Row],[D2]],".",Tabela813[[#This Row],[D3]],".",Tabela813[[#This Row],[T]],".",Tabela813[[#This Row],[D4]]),"")</f>
        <v>7.6.9.9.50.3.0.00</v>
      </c>
      <c r="L2350" s="27" t="s">
        <v>6826</v>
      </c>
      <c r="M2350" s="21" t="str">
        <f t="shared" si="36"/>
        <v>S</v>
      </c>
      <c r="N2350" s="21">
        <f>IF(VALUE(Tabela813[[#This Row],[RED]]) &gt; 0,1,0) + IF(VALUE(J2350)&gt;0,8,IF(VALUE(I2350)&gt;0,7,IF(VALUE(H2350)&gt;0,6,IF(VALUE(G2350)&gt;0,5,IF(VALUE(F2350)&gt;0,4,IF(VALUE(E2350)&gt;0,3,IF(VALUE(D2350)&gt;0,2,1)))))))</f>
        <v>6</v>
      </c>
      <c r="O2350" s="26" t="s">
        <v>55</v>
      </c>
      <c r="P2350" s="1" t="s">
        <v>4656</v>
      </c>
      <c r="Q2350" s="1"/>
      <c r="R2350" s="21" t="s">
        <v>14</v>
      </c>
      <c r="S2350" s="7" t="str">
        <f>Tabela813[[#This Row],[NR]]&amp;" - "&amp;Tabela813[[#This Row],[Especificação]]</f>
        <v>7.6.9.9.50.3.0.00 - Serviços de Saneamento Básico - Limpeza Urbana e Manejo de Resíduos Sólidos - Intra OFSS</v>
      </c>
      <c r="T2350" s="7" t="str">
        <f>Tabela813[[#This Row],[NR]]&amp;" - "&amp;Tabela813[[#This Row],[Especificação]]</f>
        <v>7.6.9.9.50.3.0.00 - Serviços de Saneamento Básico - Limpeza Urbana e Manejo de Resíduos Sólidos - Intra OFSS</v>
      </c>
      <c r="U2350" s="7" t="str">
        <f>Tabela813[[#This Row],[NR]]&amp; " - "&amp;Tabela813[[#This Row],[Especificação]]</f>
        <v>7.6.9.9.50.3.0.00 - Serviços de Saneamento Básico - Limpeza Urbana e Manejo de Resíduos Sólidos - Intra OFSS</v>
      </c>
    </row>
    <row r="2351" spans="1:21" ht="30" x14ac:dyDescent="0.25">
      <c r="A2351" s="84"/>
      <c r="B2351" s="73"/>
      <c r="C2351" s="26" t="s">
        <v>1565</v>
      </c>
      <c r="D2351" s="26" t="s">
        <v>1563</v>
      </c>
      <c r="E2351" s="26" t="s">
        <v>1570</v>
      </c>
      <c r="F2351" s="26" t="s">
        <v>1570</v>
      </c>
      <c r="G2351" s="26" t="s">
        <v>1591</v>
      </c>
      <c r="H2351" s="26" t="s">
        <v>1559</v>
      </c>
      <c r="I2351" s="26" t="s">
        <v>1558</v>
      </c>
      <c r="J2351" s="26" t="s">
        <v>1564</v>
      </c>
      <c r="K2351" s="21" t="str">
        <f>IF(Tabela813[[#This Row],[C]]&lt;&gt;"",IF(Tabela813[[#This Row],[RED]]&lt;&gt;"",(Tabela813[[#This Row],[RED]] &amp; "."),"") &amp; CONCATENATE(Tabela813[[#This Row],[C]],".",Tabela813[[#This Row],[O]],".",Tabela813[[#This Row],[E]],".",Tabela813[[#This Row],[D1]],".",Tabela813[[#This Row],[D2]],".",Tabela813[[#This Row],[D3]],".",Tabela813[[#This Row],[T]],".",Tabela813[[#This Row],[D4]]),"")</f>
        <v>7.6.9.9.50.3.1.00</v>
      </c>
      <c r="L2351" s="27" t="s">
        <v>6827</v>
      </c>
      <c r="M2351" s="21" t="str">
        <f t="shared" si="36"/>
        <v>A</v>
      </c>
      <c r="N2351" s="21">
        <f>IF(VALUE(Tabela813[[#This Row],[RED]]) &gt; 0,1,0) + IF(VALUE(J2351)&gt;0,8,IF(VALUE(I2351)&gt;0,7,IF(VALUE(H2351)&gt;0,6,IF(VALUE(G2351)&gt;0,5,IF(VALUE(F2351)&gt;0,4,IF(VALUE(E2351)&gt;0,3,IF(VALUE(D2351)&gt;0,2,1)))))))</f>
        <v>7</v>
      </c>
      <c r="O2351" s="26" t="s">
        <v>55</v>
      </c>
      <c r="P2351" s="1" t="s">
        <v>4656</v>
      </c>
      <c r="Q2351" s="1"/>
      <c r="R2351" s="21" t="s">
        <v>14</v>
      </c>
      <c r="S2351" s="7" t="str">
        <f>Tabela813[[#This Row],[NR]]&amp;" - "&amp;Tabela813[[#This Row],[Especificação]]</f>
        <v>7.6.9.9.50.3.1.00 - Serviços de Saneamento Básico - Limpeza Urbana e Manejo de Resíduos Sólidos - Principal - Intra OFSS</v>
      </c>
      <c r="T2351" s="7" t="str">
        <f>Tabela813[[#This Row],[NR]]&amp;" - "&amp;Tabela813[[#This Row],[Especificação]]</f>
        <v>7.6.9.9.50.3.1.00 - Serviços de Saneamento Básico - Limpeza Urbana e Manejo de Resíduos Sólidos - Principal - Intra OFSS</v>
      </c>
      <c r="U2351" s="7" t="str">
        <f>Tabela813[[#This Row],[NR]]&amp; " - "&amp;Tabela813[[#This Row],[Especificação]]</f>
        <v>7.6.9.9.50.3.1.00 - Serviços de Saneamento Básico - Limpeza Urbana e Manejo de Resíduos Sólidos - Principal - Intra OFSS</v>
      </c>
    </row>
    <row r="2352" spans="1:21" ht="30" x14ac:dyDescent="0.25">
      <c r="A2352" s="84"/>
      <c r="B2352" s="73"/>
      <c r="C2352" s="26" t="s">
        <v>1565</v>
      </c>
      <c r="D2352" s="26" t="s">
        <v>1563</v>
      </c>
      <c r="E2352" s="26" t="s">
        <v>1570</v>
      </c>
      <c r="F2352" s="26" t="s">
        <v>1570</v>
      </c>
      <c r="G2352" s="26" t="s">
        <v>1591</v>
      </c>
      <c r="H2352" s="26" t="s">
        <v>1559</v>
      </c>
      <c r="I2352" s="26" t="s">
        <v>1567</v>
      </c>
      <c r="J2352" s="26" t="s">
        <v>1564</v>
      </c>
      <c r="K2352" s="21" t="str">
        <f>IF(Tabela813[[#This Row],[C]]&lt;&gt;"",IF(Tabela813[[#This Row],[RED]]&lt;&gt;"",(Tabela813[[#This Row],[RED]] &amp; "."),"") &amp; CONCATENATE(Tabela813[[#This Row],[C]],".",Tabela813[[#This Row],[O]],".",Tabela813[[#This Row],[E]],".",Tabela813[[#This Row],[D1]],".",Tabela813[[#This Row],[D2]],".",Tabela813[[#This Row],[D3]],".",Tabela813[[#This Row],[T]],".",Tabela813[[#This Row],[D4]]),"")</f>
        <v>7.6.9.9.50.3.2.00</v>
      </c>
      <c r="L2352" s="27" t="s">
        <v>6828</v>
      </c>
      <c r="M2352" s="21" t="str">
        <f t="shared" si="36"/>
        <v>A</v>
      </c>
      <c r="N2352" s="21">
        <f>IF(VALUE(Tabela813[[#This Row],[RED]]) &gt; 0,1,0) + IF(VALUE(J2352)&gt;0,8,IF(VALUE(I2352)&gt;0,7,IF(VALUE(H2352)&gt;0,6,IF(VALUE(G2352)&gt;0,5,IF(VALUE(F2352)&gt;0,4,IF(VALUE(E2352)&gt;0,3,IF(VALUE(D2352)&gt;0,2,1)))))))</f>
        <v>7</v>
      </c>
      <c r="O2352" s="26" t="s">
        <v>55</v>
      </c>
      <c r="P2352" s="1" t="s">
        <v>4656</v>
      </c>
      <c r="Q2352" s="1"/>
      <c r="R2352" s="21" t="s">
        <v>14</v>
      </c>
      <c r="S2352" s="7" t="str">
        <f>Tabela813[[#This Row],[NR]]&amp;" - "&amp;Tabela813[[#This Row],[Especificação]]</f>
        <v>7.6.9.9.50.3.2.00 - Serviços de Saneamento Básico - Limpeza Urbana e Manejo de Resíduos Sólidos - Multas e Juros de Mora - Intra OFSS</v>
      </c>
      <c r="T2352" s="7" t="str">
        <f>Tabela813[[#This Row],[NR]]&amp;" - "&amp;Tabela813[[#This Row],[Especificação]]</f>
        <v>7.6.9.9.50.3.2.00 - Serviços de Saneamento Básico - Limpeza Urbana e Manejo de Resíduos Sólidos - Multas e Juros de Mora - Intra OFSS</v>
      </c>
      <c r="U2352" s="7" t="str">
        <f>Tabela813[[#This Row],[NR]]&amp; " - "&amp;Tabela813[[#This Row],[Especificação]]</f>
        <v>7.6.9.9.50.3.2.00 - Serviços de Saneamento Básico - Limpeza Urbana e Manejo de Resíduos Sólidos - Multas e Juros de Mora - Intra OFSS</v>
      </c>
    </row>
    <row r="2353" spans="1:21" ht="30" x14ac:dyDescent="0.25">
      <c r="A2353" s="84"/>
      <c r="B2353" s="73"/>
      <c r="C2353" s="26" t="s">
        <v>1565</v>
      </c>
      <c r="D2353" s="26" t="s">
        <v>1563</v>
      </c>
      <c r="E2353" s="26" t="s">
        <v>1570</v>
      </c>
      <c r="F2353" s="26" t="s">
        <v>1570</v>
      </c>
      <c r="G2353" s="26" t="s">
        <v>1591</v>
      </c>
      <c r="H2353" s="26" t="s">
        <v>1559</v>
      </c>
      <c r="I2353" s="26" t="s">
        <v>1559</v>
      </c>
      <c r="J2353" s="26" t="s">
        <v>1564</v>
      </c>
      <c r="K2353" s="21" t="str">
        <f>IF(Tabela813[[#This Row],[C]]&lt;&gt;"",IF(Tabela813[[#This Row],[RED]]&lt;&gt;"",(Tabela813[[#This Row],[RED]] &amp; "."),"") &amp; CONCATENATE(Tabela813[[#This Row],[C]],".",Tabela813[[#This Row],[O]],".",Tabela813[[#This Row],[E]],".",Tabela813[[#This Row],[D1]],".",Tabela813[[#This Row],[D2]],".",Tabela813[[#This Row],[D3]],".",Tabela813[[#This Row],[T]],".",Tabela813[[#This Row],[D4]]),"")</f>
        <v>7.6.9.9.50.3.3.00</v>
      </c>
      <c r="L2353" s="27" t="s">
        <v>6829</v>
      </c>
      <c r="M2353" s="21" t="str">
        <f t="shared" si="36"/>
        <v>A</v>
      </c>
      <c r="N2353" s="21">
        <f>IF(VALUE(Tabela813[[#This Row],[RED]]) &gt; 0,1,0) + IF(VALUE(J2353)&gt;0,8,IF(VALUE(I2353)&gt;0,7,IF(VALUE(H2353)&gt;0,6,IF(VALUE(G2353)&gt;0,5,IF(VALUE(F2353)&gt;0,4,IF(VALUE(E2353)&gt;0,3,IF(VALUE(D2353)&gt;0,2,1)))))))</f>
        <v>7</v>
      </c>
      <c r="O2353" s="26" t="s">
        <v>55</v>
      </c>
      <c r="P2353" s="1" t="s">
        <v>4656</v>
      </c>
      <c r="Q2353" s="1"/>
      <c r="R2353" s="21" t="s">
        <v>14</v>
      </c>
      <c r="S2353" s="7" t="str">
        <f>Tabela813[[#This Row],[NR]]&amp;" - "&amp;Tabela813[[#This Row],[Especificação]]</f>
        <v>7.6.9.9.50.3.3.00 - Serviços de Saneamento Básico - Limpeza Urbana e Manejo de Resíduos Sólidos - Dívida Ativa - Intra OFSS</v>
      </c>
      <c r="T2353" s="7" t="str">
        <f>Tabela813[[#This Row],[NR]]&amp;" - "&amp;Tabela813[[#This Row],[Especificação]]</f>
        <v>7.6.9.9.50.3.3.00 - Serviços de Saneamento Básico - Limpeza Urbana e Manejo de Resíduos Sólidos - Dívida Ativa - Intra OFSS</v>
      </c>
      <c r="U2353" s="7" t="str">
        <f>Tabela813[[#This Row],[NR]]&amp; " - "&amp;Tabela813[[#This Row],[Especificação]]</f>
        <v>7.6.9.9.50.3.3.00 - Serviços de Saneamento Básico - Limpeza Urbana e Manejo de Resíduos Sólidos - Dívida Ativa - Intra OFSS</v>
      </c>
    </row>
    <row r="2354" spans="1:21" ht="30" x14ac:dyDescent="0.25">
      <c r="A2354" s="84"/>
      <c r="B2354" s="73"/>
      <c r="C2354" s="26" t="s">
        <v>1565</v>
      </c>
      <c r="D2354" s="26" t="s">
        <v>1563</v>
      </c>
      <c r="E2354" s="26" t="s">
        <v>1570</v>
      </c>
      <c r="F2354" s="26" t="s">
        <v>1570</v>
      </c>
      <c r="G2354" s="26" t="s">
        <v>1591</v>
      </c>
      <c r="H2354" s="26" t="s">
        <v>1559</v>
      </c>
      <c r="I2354" s="26" t="s">
        <v>1568</v>
      </c>
      <c r="J2354" s="26" t="s">
        <v>1564</v>
      </c>
      <c r="K2354" s="21" t="str">
        <f>IF(Tabela813[[#This Row],[C]]&lt;&gt;"",IF(Tabela813[[#This Row],[RED]]&lt;&gt;"",(Tabela813[[#This Row],[RED]] &amp; "."),"") &amp; CONCATENATE(Tabela813[[#This Row],[C]],".",Tabela813[[#This Row],[O]],".",Tabela813[[#This Row],[E]],".",Tabela813[[#This Row],[D1]],".",Tabela813[[#This Row],[D2]],".",Tabela813[[#This Row],[D3]],".",Tabela813[[#This Row],[T]],".",Tabela813[[#This Row],[D4]]),"")</f>
        <v>7.6.9.9.50.3.4.00</v>
      </c>
      <c r="L2354" s="27" t="s">
        <v>6830</v>
      </c>
      <c r="M2354" s="21" t="str">
        <f t="shared" si="36"/>
        <v>A</v>
      </c>
      <c r="N2354" s="21">
        <f>IF(VALUE(Tabela813[[#This Row],[RED]]) &gt; 0,1,0) + IF(VALUE(J2354)&gt;0,8,IF(VALUE(I2354)&gt;0,7,IF(VALUE(H2354)&gt;0,6,IF(VALUE(G2354)&gt;0,5,IF(VALUE(F2354)&gt;0,4,IF(VALUE(E2354)&gt;0,3,IF(VALUE(D2354)&gt;0,2,1)))))))</f>
        <v>7</v>
      </c>
      <c r="O2354" s="26" t="s">
        <v>55</v>
      </c>
      <c r="P2354" s="1" t="s">
        <v>4656</v>
      </c>
      <c r="Q2354" s="1"/>
      <c r="R2354" s="21" t="s">
        <v>14</v>
      </c>
      <c r="S2354" s="7" t="str">
        <f>Tabela813[[#This Row],[NR]]&amp;" - "&amp;Tabela813[[#This Row],[Especificação]]</f>
        <v>7.6.9.9.50.3.4.00 - Serviços de Saneamento Básico - Limpeza Urbana e Manejo de Resíduos Sólidos - Dívida Ativa - Multas e Juros de Mora da Dívida Ativa - Intra OFSS</v>
      </c>
      <c r="T2354" s="7" t="str">
        <f>Tabela813[[#This Row],[NR]]&amp;" - "&amp;Tabela813[[#This Row],[Especificação]]</f>
        <v>7.6.9.9.50.3.4.00 - Serviços de Saneamento Básico - Limpeza Urbana e Manejo de Resíduos Sólidos - Dívida Ativa - Multas e Juros de Mora da Dívida Ativa - Intra OFSS</v>
      </c>
      <c r="U2354" s="7" t="str">
        <f>Tabela813[[#This Row],[NR]]&amp; " - "&amp;Tabela813[[#This Row],[Especificação]]</f>
        <v>7.6.9.9.50.3.4.00 - Serviços de Saneamento Básico - Limpeza Urbana e Manejo de Resíduos Sólidos - Dívida Ativa - Multas e Juros de Mora da Dívida Ativa - Intra OFSS</v>
      </c>
    </row>
    <row r="2355" spans="1:21" ht="30" x14ac:dyDescent="0.25">
      <c r="A2355" s="84"/>
      <c r="B2355" s="73"/>
      <c r="C2355" s="26" t="s">
        <v>1565</v>
      </c>
      <c r="D2355" s="26" t="s">
        <v>1563</v>
      </c>
      <c r="E2355" s="26" t="s">
        <v>1570</v>
      </c>
      <c r="F2355" s="26" t="s">
        <v>1570</v>
      </c>
      <c r="G2355" s="26" t="s">
        <v>1591</v>
      </c>
      <c r="H2355" s="26" t="s">
        <v>1559</v>
      </c>
      <c r="I2355" s="26" t="s">
        <v>1569</v>
      </c>
      <c r="J2355" s="26" t="s">
        <v>1564</v>
      </c>
      <c r="K2355" s="21" t="str">
        <f>IF(Tabela813[[#This Row],[C]]&lt;&gt;"",IF(Tabela813[[#This Row],[RED]]&lt;&gt;"",(Tabela813[[#This Row],[RED]] &amp; "."),"") &amp; CONCATENATE(Tabela813[[#This Row],[C]],".",Tabela813[[#This Row],[O]],".",Tabela813[[#This Row],[E]],".",Tabela813[[#This Row],[D1]],".",Tabela813[[#This Row],[D2]],".",Tabela813[[#This Row],[D3]],".",Tabela813[[#This Row],[T]],".",Tabela813[[#This Row],[D4]]),"")</f>
        <v>7.6.9.9.50.3.5.00</v>
      </c>
      <c r="L2355" s="27" t="s">
        <v>6831</v>
      </c>
      <c r="M2355" s="21" t="str">
        <f t="shared" si="36"/>
        <v>A</v>
      </c>
      <c r="N2355" s="21">
        <f>IF(VALUE(Tabela813[[#This Row],[RED]]) &gt; 0,1,0) + IF(VALUE(J2355)&gt;0,8,IF(VALUE(I2355)&gt;0,7,IF(VALUE(H2355)&gt;0,6,IF(VALUE(G2355)&gt;0,5,IF(VALUE(F2355)&gt;0,4,IF(VALUE(E2355)&gt;0,3,IF(VALUE(D2355)&gt;0,2,1)))))))</f>
        <v>7</v>
      </c>
      <c r="O2355" s="26" t="s">
        <v>55</v>
      </c>
      <c r="P2355" s="1" t="s">
        <v>4656</v>
      </c>
      <c r="Q2355" s="1"/>
      <c r="R2355" s="21" t="s">
        <v>14</v>
      </c>
      <c r="S2355" s="7" t="str">
        <f>Tabela813[[#This Row],[NR]]&amp;" - "&amp;Tabela813[[#This Row],[Especificação]]</f>
        <v>7.6.9.9.50.3.5.00 - Serviços de Saneamento Básico - Limpeza Urbana e Manejo de Resíduos Sólidos - Multas - Intra OFSS</v>
      </c>
      <c r="T2355" s="7" t="str">
        <f>Tabela813[[#This Row],[NR]]&amp;" - "&amp;Tabela813[[#This Row],[Especificação]]</f>
        <v>7.6.9.9.50.3.5.00 - Serviços de Saneamento Básico - Limpeza Urbana e Manejo de Resíduos Sólidos - Multas - Intra OFSS</v>
      </c>
      <c r="U2355" s="7" t="str">
        <f>Tabela813[[#This Row],[NR]]&amp; " - "&amp;Tabela813[[#This Row],[Especificação]]</f>
        <v>7.6.9.9.50.3.5.00 - Serviços de Saneamento Básico - Limpeza Urbana e Manejo de Resíduos Sólidos - Multas - Intra OFSS</v>
      </c>
    </row>
    <row r="2356" spans="1:21" ht="30" x14ac:dyDescent="0.25">
      <c r="A2356" s="84"/>
      <c r="B2356" s="73"/>
      <c r="C2356" s="26" t="s">
        <v>1565</v>
      </c>
      <c r="D2356" s="26" t="s">
        <v>1563</v>
      </c>
      <c r="E2356" s="26" t="s">
        <v>1570</v>
      </c>
      <c r="F2356" s="26" t="s">
        <v>1570</v>
      </c>
      <c r="G2356" s="26" t="s">
        <v>1591</v>
      </c>
      <c r="H2356" s="26" t="s">
        <v>1559</v>
      </c>
      <c r="I2356" s="26" t="s">
        <v>1563</v>
      </c>
      <c r="J2356" s="26" t="s">
        <v>1564</v>
      </c>
      <c r="K2356" s="21" t="str">
        <f>IF(Tabela813[[#This Row],[C]]&lt;&gt;"",IF(Tabela813[[#This Row],[RED]]&lt;&gt;"",(Tabela813[[#This Row],[RED]] &amp; "."),"") &amp; CONCATENATE(Tabela813[[#This Row],[C]],".",Tabela813[[#This Row],[O]],".",Tabela813[[#This Row],[E]],".",Tabela813[[#This Row],[D1]],".",Tabela813[[#This Row],[D2]],".",Tabela813[[#This Row],[D3]],".",Tabela813[[#This Row],[T]],".",Tabela813[[#This Row],[D4]]),"")</f>
        <v>7.6.9.9.50.3.6.00</v>
      </c>
      <c r="L2356" s="27" t="s">
        <v>6832</v>
      </c>
      <c r="M2356" s="21" t="str">
        <f t="shared" si="36"/>
        <v>A</v>
      </c>
      <c r="N2356" s="21">
        <f>IF(VALUE(Tabela813[[#This Row],[RED]]) &gt; 0,1,0) + IF(VALUE(J2356)&gt;0,8,IF(VALUE(I2356)&gt;0,7,IF(VALUE(H2356)&gt;0,6,IF(VALUE(G2356)&gt;0,5,IF(VALUE(F2356)&gt;0,4,IF(VALUE(E2356)&gt;0,3,IF(VALUE(D2356)&gt;0,2,1)))))))</f>
        <v>7</v>
      </c>
      <c r="O2356" s="26" t="s">
        <v>55</v>
      </c>
      <c r="P2356" s="1" t="s">
        <v>4656</v>
      </c>
      <c r="Q2356" s="1"/>
      <c r="R2356" s="21" t="s">
        <v>14</v>
      </c>
      <c r="S2356" s="7" t="str">
        <f>Tabela813[[#This Row],[NR]]&amp;" - "&amp;Tabela813[[#This Row],[Especificação]]</f>
        <v>7.6.9.9.50.3.6.00 - Serviços de Saneamento Básico - Limpeza Urbana e Manejo de Resíduos Sólidos - Juros de Mora - Intra OFSS</v>
      </c>
      <c r="T2356" s="7" t="str">
        <f>Tabela813[[#This Row],[NR]]&amp;" - "&amp;Tabela813[[#This Row],[Especificação]]</f>
        <v>7.6.9.9.50.3.6.00 - Serviços de Saneamento Básico - Limpeza Urbana e Manejo de Resíduos Sólidos - Juros de Mora - Intra OFSS</v>
      </c>
      <c r="U2356" s="7" t="str">
        <f>Tabela813[[#This Row],[NR]]&amp; " - "&amp;Tabela813[[#This Row],[Especificação]]</f>
        <v>7.6.9.9.50.3.6.00 - Serviços de Saneamento Básico - Limpeza Urbana e Manejo de Resíduos Sólidos - Juros de Mora - Intra OFSS</v>
      </c>
    </row>
    <row r="2357" spans="1:21" ht="30" x14ac:dyDescent="0.25">
      <c r="A2357" s="84"/>
      <c r="B2357" s="73"/>
      <c r="C2357" s="26" t="s">
        <v>1565</v>
      </c>
      <c r="D2357" s="26" t="s">
        <v>1563</v>
      </c>
      <c r="E2357" s="26" t="s">
        <v>1570</v>
      </c>
      <c r="F2357" s="26" t="s">
        <v>1570</v>
      </c>
      <c r="G2357" s="26" t="s">
        <v>1591</v>
      </c>
      <c r="H2357" s="26" t="s">
        <v>1559</v>
      </c>
      <c r="I2357" s="26" t="s">
        <v>1565</v>
      </c>
      <c r="J2357" s="26" t="s">
        <v>1564</v>
      </c>
      <c r="K2357" s="21" t="str">
        <f>IF(Tabela813[[#This Row],[C]]&lt;&gt;"",IF(Tabela813[[#This Row],[RED]]&lt;&gt;"",(Tabela813[[#This Row],[RED]] &amp; "."),"") &amp; CONCATENATE(Tabela813[[#This Row],[C]],".",Tabela813[[#This Row],[O]],".",Tabela813[[#This Row],[E]],".",Tabela813[[#This Row],[D1]],".",Tabela813[[#This Row],[D2]],".",Tabela813[[#This Row],[D3]],".",Tabela813[[#This Row],[T]],".",Tabela813[[#This Row],[D4]]),"")</f>
        <v>7.6.9.9.50.3.7.00</v>
      </c>
      <c r="L2357" s="27" t="s">
        <v>6833</v>
      </c>
      <c r="M2357" s="21" t="str">
        <f t="shared" si="36"/>
        <v>A</v>
      </c>
      <c r="N2357" s="21">
        <f>IF(VALUE(Tabela813[[#This Row],[RED]]) &gt; 0,1,0) + IF(VALUE(J2357)&gt;0,8,IF(VALUE(I2357)&gt;0,7,IF(VALUE(H2357)&gt;0,6,IF(VALUE(G2357)&gt;0,5,IF(VALUE(F2357)&gt;0,4,IF(VALUE(E2357)&gt;0,3,IF(VALUE(D2357)&gt;0,2,1)))))))</f>
        <v>7</v>
      </c>
      <c r="O2357" s="26" t="s">
        <v>55</v>
      </c>
      <c r="P2357" s="1" t="s">
        <v>4656</v>
      </c>
      <c r="Q2357" s="1"/>
      <c r="R2357" s="21" t="s">
        <v>14</v>
      </c>
      <c r="S2357" s="7" t="str">
        <f>Tabela813[[#This Row],[NR]]&amp;" - "&amp;Tabela813[[#This Row],[Especificação]]</f>
        <v>7.6.9.9.50.3.7.00 - Serviços de Saneamento Básico - Limpeza Urbana e Manejo de Resíduos Sólidos - Dívida Ativa - Multas da Dívida Ativa - Intra OFSS</v>
      </c>
      <c r="T2357" s="7" t="str">
        <f>Tabela813[[#This Row],[NR]]&amp;" - "&amp;Tabela813[[#This Row],[Especificação]]</f>
        <v>7.6.9.9.50.3.7.00 - Serviços de Saneamento Básico - Limpeza Urbana e Manejo de Resíduos Sólidos - Dívida Ativa - Multas da Dívida Ativa - Intra OFSS</v>
      </c>
      <c r="U2357" s="7" t="str">
        <f>Tabela813[[#This Row],[NR]]&amp; " - "&amp;Tabela813[[#This Row],[Especificação]]</f>
        <v>7.6.9.9.50.3.7.00 - Serviços de Saneamento Básico - Limpeza Urbana e Manejo de Resíduos Sólidos - Dívida Ativa - Multas da Dívida Ativa - Intra OFSS</v>
      </c>
    </row>
    <row r="2358" spans="1:21" ht="30" x14ac:dyDescent="0.25">
      <c r="A2358" s="84"/>
      <c r="B2358" s="73"/>
      <c r="C2358" s="26" t="s">
        <v>1565</v>
      </c>
      <c r="D2358" s="26" t="s">
        <v>1563</v>
      </c>
      <c r="E2358" s="26" t="s">
        <v>1570</v>
      </c>
      <c r="F2358" s="26" t="s">
        <v>1570</v>
      </c>
      <c r="G2358" s="26" t="s">
        <v>1591</v>
      </c>
      <c r="H2358" s="26" t="s">
        <v>1559</v>
      </c>
      <c r="I2358" s="26" t="s">
        <v>1566</v>
      </c>
      <c r="J2358" s="26" t="s">
        <v>1564</v>
      </c>
      <c r="K2358" s="21" t="str">
        <f>IF(Tabela813[[#This Row],[C]]&lt;&gt;"",IF(Tabela813[[#This Row],[RED]]&lt;&gt;"",(Tabela813[[#This Row],[RED]] &amp; "."),"") &amp; CONCATENATE(Tabela813[[#This Row],[C]],".",Tabela813[[#This Row],[O]],".",Tabela813[[#This Row],[E]],".",Tabela813[[#This Row],[D1]],".",Tabela813[[#This Row],[D2]],".",Tabela813[[#This Row],[D3]],".",Tabela813[[#This Row],[T]],".",Tabela813[[#This Row],[D4]]),"")</f>
        <v>7.6.9.9.50.3.8.00</v>
      </c>
      <c r="L2358" s="27" t="s">
        <v>6834</v>
      </c>
      <c r="M2358" s="21" t="str">
        <f t="shared" si="36"/>
        <v>A</v>
      </c>
      <c r="N2358" s="21">
        <f>IF(VALUE(Tabela813[[#This Row],[RED]]) &gt; 0,1,0) + IF(VALUE(J2358)&gt;0,8,IF(VALUE(I2358)&gt;0,7,IF(VALUE(H2358)&gt;0,6,IF(VALUE(G2358)&gt;0,5,IF(VALUE(F2358)&gt;0,4,IF(VALUE(E2358)&gt;0,3,IF(VALUE(D2358)&gt;0,2,1)))))))</f>
        <v>7</v>
      </c>
      <c r="O2358" s="26" t="s">
        <v>55</v>
      </c>
      <c r="P2358" s="1" t="s">
        <v>4656</v>
      </c>
      <c r="Q2358" s="1"/>
      <c r="R2358" s="21" t="s">
        <v>14</v>
      </c>
      <c r="S2358" s="7" t="str">
        <f>Tabela813[[#This Row],[NR]]&amp;" - "&amp;Tabela813[[#This Row],[Especificação]]</f>
        <v>7.6.9.9.50.3.8.00 - Serviços de Saneamento Básico - Limpeza Urbana e Manejo de Resíduos Sólidos - Juros de Mora da Dívida Ativa - Intra OFSS</v>
      </c>
      <c r="T2358" s="7" t="str">
        <f>Tabela813[[#This Row],[NR]]&amp;" - "&amp;Tabela813[[#This Row],[Especificação]]</f>
        <v>7.6.9.9.50.3.8.00 - Serviços de Saneamento Básico - Limpeza Urbana e Manejo de Resíduos Sólidos - Juros de Mora da Dívida Ativa - Intra OFSS</v>
      </c>
      <c r="U2358" s="7" t="str">
        <f>Tabela813[[#This Row],[NR]]&amp; " - "&amp;Tabela813[[#This Row],[Especificação]]</f>
        <v>7.6.9.9.50.3.8.00 - Serviços de Saneamento Básico - Limpeza Urbana e Manejo de Resíduos Sólidos - Juros de Mora da Dívida Ativa - Intra OFSS</v>
      </c>
    </row>
    <row r="2359" spans="1:21" ht="30" x14ac:dyDescent="0.25">
      <c r="A2359" s="84"/>
      <c r="B2359" s="73"/>
      <c r="C2359" s="26" t="s">
        <v>1565</v>
      </c>
      <c r="D2359" s="26" t="s">
        <v>1563</v>
      </c>
      <c r="E2359" s="26" t="s">
        <v>1570</v>
      </c>
      <c r="F2359" s="26" t="s">
        <v>1570</v>
      </c>
      <c r="G2359" s="26" t="s">
        <v>1591</v>
      </c>
      <c r="H2359" s="26" t="s">
        <v>1568</v>
      </c>
      <c r="I2359" s="26" t="s">
        <v>1561</v>
      </c>
      <c r="J2359" s="26" t="s">
        <v>1564</v>
      </c>
      <c r="K2359" s="21" t="str">
        <f>IF(Tabela813[[#This Row],[C]]&lt;&gt;"",IF(Tabela813[[#This Row],[RED]]&lt;&gt;"",(Tabela813[[#This Row],[RED]] &amp; "."),"") &amp; CONCATENATE(Tabela813[[#This Row],[C]],".",Tabela813[[#This Row],[O]],".",Tabela813[[#This Row],[E]],".",Tabela813[[#This Row],[D1]],".",Tabela813[[#This Row],[D2]],".",Tabela813[[#This Row],[D3]],".",Tabela813[[#This Row],[T]],".",Tabela813[[#This Row],[D4]]),"")</f>
        <v>7.6.9.9.50.4.0.00</v>
      </c>
      <c r="L2359" s="27" t="s">
        <v>6835</v>
      </c>
      <c r="M2359" s="21" t="str">
        <f t="shared" si="36"/>
        <v>S</v>
      </c>
      <c r="N2359" s="21">
        <f>IF(VALUE(Tabela813[[#This Row],[RED]]) &gt; 0,1,0) + IF(VALUE(J2359)&gt;0,8,IF(VALUE(I2359)&gt;0,7,IF(VALUE(H2359)&gt;0,6,IF(VALUE(G2359)&gt;0,5,IF(VALUE(F2359)&gt;0,4,IF(VALUE(E2359)&gt;0,3,IF(VALUE(D2359)&gt;0,2,1)))))))</f>
        <v>6</v>
      </c>
      <c r="O2359" s="26" t="s">
        <v>55</v>
      </c>
      <c r="P2359" s="1" t="s">
        <v>4598</v>
      </c>
      <c r="Q2359" s="1"/>
      <c r="R2359" s="21" t="s">
        <v>14</v>
      </c>
      <c r="S2359" s="7" t="str">
        <f>Tabela813[[#This Row],[NR]]&amp;" - "&amp;Tabela813[[#This Row],[Especificação]]</f>
        <v>7.6.9.9.50.4.0.00 - Serviços de Saneamento Básico - Drenagem e Manejo das Águas Pluviais Urbanas - Intra OFSS</v>
      </c>
      <c r="T2359" s="7" t="str">
        <f>Tabela813[[#This Row],[NR]]&amp;" - "&amp;Tabela813[[#This Row],[Especificação]]</f>
        <v>7.6.9.9.50.4.0.00 - Serviços de Saneamento Básico - Drenagem e Manejo das Águas Pluviais Urbanas - Intra OFSS</v>
      </c>
      <c r="U2359" s="7" t="str">
        <f>Tabela813[[#This Row],[NR]]&amp; " - "&amp;Tabela813[[#This Row],[Especificação]]</f>
        <v>7.6.9.9.50.4.0.00 - Serviços de Saneamento Básico - Drenagem e Manejo das Águas Pluviais Urbanas - Intra OFSS</v>
      </c>
    </row>
    <row r="2360" spans="1:21" ht="30" x14ac:dyDescent="0.25">
      <c r="A2360" s="84"/>
      <c r="B2360" s="73"/>
      <c r="C2360" s="26" t="s">
        <v>1565</v>
      </c>
      <c r="D2360" s="26" t="s">
        <v>1563</v>
      </c>
      <c r="E2360" s="26" t="s">
        <v>1570</v>
      </c>
      <c r="F2360" s="26" t="s">
        <v>1570</v>
      </c>
      <c r="G2360" s="26" t="s">
        <v>1591</v>
      </c>
      <c r="H2360" s="26" t="s">
        <v>1568</v>
      </c>
      <c r="I2360" s="26" t="s">
        <v>1558</v>
      </c>
      <c r="J2360" s="26" t="s">
        <v>1564</v>
      </c>
      <c r="K2360" s="21" t="str">
        <f>IF(Tabela813[[#This Row],[C]]&lt;&gt;"",IF(Tabela813[[#This Row],[RED]]&lt;&gt;"",(Tabela813[[#This Row],[RED]] &amp; "."),"") &amp; CONCATENATE(Tabela813[[#This Row],[C]],".",Tabela813[[#This Row],[O]],".",Tabela813[[#This Row],[E]],".",Tabela813[[#This Row],[D1]],".",Tabela813[[#This Row],[D2]],".",Tabela813[[#This Row],[D3]],".",Tabela813[[#This Row],[T]],".",Tabela813[[#This Row],[D4]]),"")</f>
        <v>7.6.9.9.50.4.1.00</v>
      </c>
      <c r="L2360" s="27" t="s">
        <v>6836</v>
      </c>
      <c r="M2360" s="21" t="str">
        <f t="shared" si="36"/>
        <v>A</v>
      </c>
      <c r="N2360" s="21">
        <f>IF(VALUE(Tabela813[[#This Row],[RED]]) &gt; 0,1,0) + IF(VALUE(J2360)&gt;0,8,IF(VALUE(I2360)&gt;0,7,IF(VALUE(H2360)&gt;0,6,IF(VALUE(G2360)&gt;0,5,IF(VALUE(F2360)&gt;0,4,IF(VALUE(E2360)&gt;0,3,IF(VALUE(D2360)&gt;0,2,1)))))))</f>
        <v>7</v>
      </c>
      <c r="O2360" s="26" t="s">
        <v>55</v>
      </c>
      <c r="P2360" s="1" t="s">
        <v>4598</v>
      </c>
      <c r="Q2360" s="1"/>
      <c r="R2360" s="21" t="s">
        <v>14</v>
      </c>
      <c r="S2360" s="7" t="str">
        <f>Tabela813[[#This Row],[NR]]&amp;" - "&amp;Tabela813[[#This Row],[Especificação]]</f>
        <v>7.6.9.9.50.4.1.00 - Serviços de Saneamento Básico - Drenagem e Manejo das Águas Pluviais Urbanas - Principal - Intra OFSS</v>
      </c>
      <c r="T2360" s="7" t="str">
        <f>Tabela813[[#This Row],[NR]]&amp;" - "&amp;Tabela813[[#This Row],[Especificação]]</f>
        <v>7.6.9.9.50.4.1.00 - Serviços de Saneamento Básico - Drenagem e Manejo das Águas Pluviais Urbanas - Principal - Intra OFSS</v>
      </c>
      <c r="U2360" s="7" t="str">
        <f>Tabela813[[#This Row],[NR]]&amp; " - "&amp;Tabela813[[#This Row],[Especificação]]</f>
        <v>7.6.9.9.50.4.1.00 - Serviços de Saneamento Básico - Drenagem e Manejo das Águas Pluviais Urbanas - Principal - Intra OFSS</v>
      </c>
    </row>
    <row r="2361" spans="1:21" ht="30" x14ac:dyDescent="0.25">
      <c r="A2361" s="84"/>
      <c r="B2361" s="73"/>
      <c r="C2361" s="26" t="s">
        <v>1565</v>
      </c>
      <c r="D2361" s="26" t="s">
        <v>1563</v>
      </c>
      <c r="E2361" s="26" t="s">
        <v>1570</v>
      </c>
      <c r="F2361" s="26" t="s">
        <v>1570</v>
      </c>
      <c r="G2361" s="26" t="s">
        <v>1591</v>
      </c>
      <c r="H2361" s="26" t="s">
        <v>1568</v>
      </c>
      <c r="I2361" s="26" t="s">
        <v>1567</v>
      </c>
      <c r="J2361" s="26" t="s">
        <v>1564</v>
      </c>
      <c r="K2361" s="21" t="str">
        <f>IF(Tabela813[[#This Row],[C]]&lt;&gt;"",IF(Tabela813[[#This Row],[RED]]&lt;&gt;"",(Tabela813[[#This Row],[RED]] &amp; "."),"") &amp; CONCATENATE(Tabela813[[#This Row],[C]],".",Tabela813[[#This Row],[O]],".",Tabela813[[#This Row],[E]],".",Tabela813[[#This Row],[D1]],".",Tabela813[[#This Row],[D2]],".",Tabela813[[#This Row],[D3]],".",Tabela813[[#This Row],[T]],".",Tabela813[[#This Row],[D4]]),"")</f>
        <v>7.6.9.9.50.4.2.00</v>
      </c>
      <c r="L2361" s="27" t="s">
        <v>6837</v>
      </c>
      <c r="M2361" s="21" t="str">
        <f t="shared" si="36"/>
        <v>A</v>
      </c>
      <c r="N2361" s="21">
        <f>IF(VALUE(Tabela813[[#This Row],[RED]]) &gt; 0,1,0) + IF(VALUE(J2361)&gt;0,8,IF(VALUE(I2361)&gt;0,7,IF(VALUE(H2361)&gt;0,6,IF(VALUE(G2361)&gt;0,5,IF(VALUE(F2361)&gt;0,4,IF(VALUE(E2361)&gt;0,3,IF(VALUE(D2361)&gt;0,2,1)))))))</f>
        <v>7</v>
      </c>
      <c r="O2361" s="26" t="s">
        <v>55</v>
      </c>
      <c r="P2361" s="1" t="s">
        <v>4598</v>
      </c>
      <c r="Q2361" s="1"/>
      <c r="R2361" s="21" t="s">
        <v>14</v>
      </c>
      <c r="S2361" s="7" t="str">
        <f>Tabela813[[#This Row],[NR]]&amp;" - "&amp;Tabela813[[#This Row],[Especificação]]</f>
        <v>7.6.9.9.50.4.2.00 - Serviços de Saneamento Básico - Drenagem e Manejo das Águas Pluviais Urbanas - Multas e Juros de Mora - Intra OFSS</v>
      </c>
      <c r="T2361" s="7" t="str">
        <f>Tabela813[[#This Row],[NR]]&amp;" - "&amp;Tabela813[[#This Row],[Especificação]]</f>
        <v>7.6.9.9.50.4.2.00 - Serviços de Saneamento Básico - Drenagem e Manejo das Águas Pluviais Urbanas - Multas e Juros de Mora - Intra OFSS</v>
      </c>
      <c r="U2361" s="7" t="str">
        <f>Tabela813[[#This Row],[NR]]&amp; " - "&amp;Tabela813[[#This Row],[Especificação]]</f>
        <v>7.6.9.9.50.4.2.00 - Serviços de Saneamento Básico - Drenagem e Manejo das Águas Pluviais Urbanas - Multas e Juros de Mora - Intra OFSS</v>
      </c>
    </row>
    <row r="2362" spans="1:21" ht="30" x14ac:dyDescent="0.25">
      <c r="A2362" s="84"/>
      <c r="B2362" s="73"/>
      <c r="C2362" s="26" t="s">
        <v>1565</v>
      </c>
      <c r="D2362" s="26" t="s">
        <v>1563</v>
      </c>
      <c r="E2362" s="26" t="s">
        <v>1570</v>
      </c>
      <c r="F2362" s="26" t="s">
        <v>1570</v>
      </c>
      <c r="G2362" s="26" t="s">
        <v>1591</v>
      </c>
      <c r="H2362" s="26" t="s">
        <v>1568</v>
      </c>
      <c r="I2362" s="26" t="s">
        <v>1559</v>
      </c>
      <c r="J2362" s="26" t="s">
        <v>1564</v>
      </c>
      <c r="K2362" s="21" t="str">
        <f>IF(Tabela813[[#This Row],[C]]&lt;&gt;"",IF(Tabela813[[#This Row],[RED]]&lt;&gt;"",(Tabela813[[#This Row],[RED]] &amp; "."),"") &amp; CONCATENATE(Tabela813[[#This Row],[C]],".",Tabela813[[#This Row],[O]],".",Tabela813[[#This Row],[E]],".",Tabela813[[#This Row],[D1]],".",Tabela813[[#This Row],[D2]],".",Tabela813[[#This Row],[D3]],".",Tabela813[[#This Row],[T]],".",Tabela813[[#This Row],[D4]]),"")</f>
        <v>7.6.9.9.50.4.3.00</v>
      </c>
      <c r="L2362" s="27" t="s">
        <v>6838</v>
      </c>
      <c r="M2362" s="21" t="str">
        <f t="shared" si="36"/>
        <v>A</v>
      </c>
      <c r="N2362" s="21">
        <f>IF(VALUE(Tabela813[[#This Row],[RED]]) &gt; 0,1,0) + IF(VALUE(J2362)&gt;0,8,IF(VALUE(I2362)&gt;0,7,IF(VALUE(H2362)&gt;0,6,IF(VALUE(G2362)&gt;0,5,IF(VALUE(F2362)&gt;0,4,IF(VALUE(E2362)&gt;0,3,IF(VALUE(D2362)&gt;0,2,1)))))))</f>
        <v>7</v>
      </c>
      <c r="O2362" s="26" t="s">
        <v>55</v>
      </c>
      <c r="P2362" s="1" t="s">
        <v>4598</v>
      </c>
      <c r="Q2362" s="1"/>
      <c r="R2362" s="21" t="s">
        <v>14</v>
      </c>
      <c r="S2362" s="7" t="str">
        <f>Tabela813[[#This Row],[NR]]&amp;" - "&amp;Tabela813[[#This Row],[Especificação]]</f>
        <v>7.6.9.9.50.4.3.00 - Serviços de Saneamento Básico - Drenagem e Manejo das Águas Pluviais Urbanas - Dívida Ativa - Intra OFSS</v>
      </c>
      <c r="T2362" s="7" t="str">
        <f>Tabela813[[#This Row],[NR]]&amp;" - "&amp;Tabela813[[#This Row],[Especificação]]</f>
        <v>7.6.9.9.50.4.3.00 - Serviços de Saneamento Básico - Drenagem e Manejo das Águas Pluviais Urbanas - Dívida Ativa - Intra OFSS</v>
      </c>
      <c r="U2362" s="7" t="str">
        <f>Tabela813[[#This Row],[NR]]&amp; " - "&amp;Tabela813[[#This Row],[Especificação]]</f>
        <v>7.6.9.9.50.4.3.00 - Serviços de Saneamento Básico - Drenagem e Manejo das Águas Pluviais Urbanas - Dívida Ativa - Intra OFSS</v>
      </c>
    </row>
    <row r="2363" spans="1:21" ht="30" x14ac:dyDescent="0.25">
      <c r="A2363" s="84"/>
      <c r="B2363" s="73"/>
      <c r="C2363" s="26" t="s">
        <v>1565</v>
      </c>
      <c r="D2363" s="26" t="s">
        <v>1563</v>
      </c>
      <c r="E2363" s="26" t="s">
        <v>1570</v>
      </c>
      <c r="F2363" s="26" t="s">
        <v>1570</v>
      </c>
      <c r="G2363" s="26" t="s">
        <v>1591</v>
      </c>
      <c r="H2363" s="26" t="s">
        <v>1568</v>
      </c>
      <c r="I2363" s="26" t="s">
        <v>1568</v>
      </c>
      <c r="J2363" s="26" t="s">
        <v>1564</v>
      </c>
      <c r="K2363" s="21" t="str">
        <f>IF(Tabela813[[#This Row],[C]]&lt;&gt;"",IF(Tabela813[[#This Row],[RED]]&lt;&gt;"",(Tabela813[[#This Row],[RED]] &amp; "."),"") &amp; CONCATENATE(Tabela813[[#This Row],[C]],".",Tabela813[[#This Row],[O]],".",Tabela813[[#This Row],[E]],".",Tabela813[[#This Row],[D1]],".",Tabela813[[#This Row],[D2]],".",Tabela813[[#This Row],[D3]],".",Tabela813[[#This Row],[T]],".",Tabela813[[#This Row],[D4]]),"")</f>
        <v>7.6.9.9.50.4.4.00</v>
      </c>
      <c r="L2363" s="27" t="s">
        <v>6839</v>
      </c>
      <c r="M2363" s="21" t="str">
        <f t="shared" si="36"/>
        <v>A</v>
      </c>
      <c r="N2363" s="21">
        <f>IF(VALUE(Tabela813[[#This Row],[RED]]) &gt; 0,1,0) + IF(VALUE(J2363)&gt;0,8,IF(VALUE(I2363)&gt;0,7,IF(VALUE(H2363)&gt;0,6,IF(VALUE(G2363)&gt;0,5,IF(VALUE(F2363)&gt;0,4,IF(VALUE(E2363)&gt;0,3,IF(VALUE(D2363)&gt;0,2,1)))))))</f>
        <v>7</v>
      </c>
      <c r="O2363" s="26" t="s">
        <v>55</v>
      </c>
      <c r="P2363" s="1" t="s">
        <v>4598</v>
      </c>
      <c r="Q2363" s="1"/>
      <c r="R2363" s="21" t="s">
        <v>14</v>
      </c>
      <c r="S2363" s="7" t="str">
        <f>Tabela813[[#This Row],[NR]]&amp;" - "&amp;Tabela813[[#This Row],[Especificação]]</f>
        <v>7.6.9.9.50.4.4.00 - Serviços de Saneamento Básico - Drenagem e Manejo das Águas Pluviais Urbanas - Dívida Ativa - Multas e Juros de Mora da Dívida Ativa - Intra OFSS</v>
      </c>
      <c r="T2363" s="7" t="str">
        <f>Tabela813[[#This Row],[NR]]&amp;" - "&amp;Tabela813[[#This Row],[Especificação]]</f>
        <v>7.6.9.9.50.4.4.00 - Serviços de Saneamento Básico - Drenagem e Manejo das Águas Pluviais Urbanas - Dívida Ativa - Multas e Juros de Mora da Dívida Ativa - Intra OFSS</v>
      </c>
      <c r="U2363" s="7" t="str">
        <f>Tabela813[[#This Row],[NR]]&amp; " - "&amp;Tabela813[[#This Row],[Especificação]]</f>
        <v>7.6.9.9.50.4.4.00 - Serviços de Saneamento Básico - Drenagem e Manejo das Águas Pluviais Urbanas - Dívida Ativa - Multas e Juros de Mora da Dívida Ativa - Intra OFSS</v>
      </c>
    </row>
    <row r="2364" spans="1:21" ht="30" x14ac:dyDescent="0.25">
      <c r="A2364" s="84"/>
      <c r="B2364" s="73"/>
      <c r="C2364" s="26" t="s">
        <v>1565</v>
      </c>
      <c r="D2364" s="26" t="s">
        <v>1563</v>
      </c>
      <c r="E2364" s="26" t="s">
        <v>1570</v>
      </c>
      <c r="F2364" s="26" t="s">
        <v>1570</v>
      </c>
      <c r="G2364" s="26" t="s">
        <v>1591</v>
      </c>
      <c r="H2364" s="26" t="s">
        <v>1568</v>
      </c>
      <c r="I2364" s="26" t="s">
        <v>1569</v>
      </c>
      <c r="J2364" s="26" t="s">
        <v>1564</v>
      </c>
      <c r="K2364" s="21" t="str">
        <f>IF(Tabela813[[#This Row],[C]]&lt;&gt;"",IF(Tabela813[[#This Row],[RED]]&lt;&gt;"",(Tabela813[[#This Row],[RED]] &amp; "."),"") &amp; CONCATENATE(Tabela813[[#This Row],[C]],".",Tabela813[[#This Row],[O]],".",Tabela813[[#This Row],[E]],".",Tabela813[[#This Row],[D1]],".",Tabela813[[#This Row],[D2]],".",Tabela813[[#This Row],[D3]],".",Tabela813[[#This Row],[T]],".",Tabela813[[#This Row],[D4]]),"")</f>
        <v>7.6.9.9.50.4.5.00</v>
      </c>
      <c r="L2364" s="27" t="s">
        <v>6840</v>
      </c>
      <c r="M2364" s="21" t="str">
        <f t="shared" si="36"/>
        <v>A</v>
      </c>
      <c r="N2364" s="21">
        <f>IF(VALUE(Tabela813[[#This Row],[RED]]) &gt; 0,1,0) + IF(VALUE(J2364)&gt;0,8,IF(VALUE(I2364)&gt;0,7,IF(VALUE(H2364)&gt;0,6,IF(VALUE(G2364)&gt;0,5,IF(VALUE(F2364)&gt;0,4,IF(VALUE(E2364)&gt;0,3,IF(VALUE(D2364)&gt;0,2,1)))))))</f>
        <v>7</v>
      </c>
      <c r="O2364" s="26" t="s">
        <v>55</v>
      </c>
      <c r="P2364" s="1" t="s">
        <v>4598</v>
      </c>
      <c r="Q2364" s="1"/>
      <c r="R2364" s="21" t="s">
        <v>14</v>
      </c>
      <c r="S2364" s="7" t="str">
        <f>Tabela813[[#This Row],[NR]]&amp;" - "&amp;Tabela813[[#This Row],[Especificação]]</f>
        <v>7.6.9.9.50.4.5.00 - Serviços de Saneamento Básico - Drenagem e Manejo das Águas Pluviais Urbanas - Multas - Intra OFSS</v>
      </c>
      <c r="T2364" s="7" t="str">
        <f>Tabela813[[#This Row],[NR]]&amp;" - "&amp;Tabela813[[#This Row],[Especificação]]</f>
        <v>7.6.9.9.50.4.5.00 - Serviços de Saneamento Básico - Drenagem e Manejo das Águas Pluviais Urbanas - Multas - Intra OFSS</v>
      </c>
      <c r="U2364" s="7" t="str">
        <f>Tabela813[[#This Row],[NR]]&amp; " - "&amp;Tabela813[[#This Row],[Especificação]]</f>
        <v>7.6.9.9.50.4.5.00 - Serviços de Saneamento Básico - Drenagem e Manejo das Águas Pluviais Urbanas - Multas - Intra OFSS</v>
      </c>
    </row>
    <row r="2365" spans="1:21" ht="30" x14ac:dyDescent="0.25">
      <c r="A2365" s="84"/>
      <c r="B2365" s="73"/>
      <c r="C2365" s="26" t="s">
        <v>1565</v>
      </c>
      <c r="D2365" s="26" t="s">
        <v>1563</v>
      </c>
      <c r="E2365" s="26" t="s">
        <v>1570</v>
      </c>
      <c r="F2365" s="26" t="s">
        <v>1570</v>
      </c>
      <c r="G2365" s="26" t="s">
        <v>1591</v>
      </c>
      <c r="H2365" s="26" t="s">
        <v>1568</v>
      </c>
      <c r="I2365" s="26" t="s">
        <v>1563</v>
      </c>
      <c r="J2365" s="26" t="s">
        <v>1564</v>
      </c>
      <c r="K2365" s="21" t="str">
        <f>IF(Tabela813[[#This Row],[C]]&lt;&gt;"",IF(Tabela813[[#This Row],[RED]]&lt;&gt;"",(Tabela813[[#This Row],[RED]] &amp; "."),"") &amp; CONCATENATE(Tabela813[[#This Row],[C]],".",Tabela813[[#This Row],[O]],".",Tabela813[[#This Row],[E]],".",Tabela813[[#This Row],[D1]],".",Tabela813[[#This Row],[D2]],".",Tabela813[[#This Row],[D3]],".",Tabela813[[#This Row],[T]],".",Tabela813[[#This Row],[D4]]),"")</f>
        <v>7.6.9.9.50.4.6.00</v>
      </c>
      <c r="L2365" s="27" t="s">
        <v>6841</v>
      </c>
      <c r="M2365" s="21" t="str">
        <f t="shared" si="36"/>
        <v>A</v>
      </c>
      <c r="N2365" s="21">
        <f>IF(VALUE(Tabela813[[#This Row],[RED]]) &gt; 0,1,0) + IF(VALUE(J2365)&gt;0,8,IF(VALUE(I2365)&gt;0,7,IF(VALUE(H2365)&gt;0,6,IF(VALUE(G2365)&gt;0,5,IF(VALUE(F2365)&gt;0,4,IF(VALUE(E2365)&gt;0,3,IF(VALUE(D2365)&gt;0,2,1)))))))</f>
        <v>7</v>
      </c>
      <c r="O2365" s="26" t="s">
        <v>55</v>
      </c>
      <c r="P2365" s="1" t="s">
        <v>4598</v>
      </c>
      <c r="Q2365" s="1"/>
      <c r="R2365" s="21" t="s">
        <v>14</v>
      </c>
      <c r="S2365" s="7" t="str">
        <f>Tabela813[[#This Row],[NR]]&amp;" - "&amp;Tabela813[[#This Row],[Especificação]]</f>
        <v>7.6.9.9.50.4.6.00 - Serviços de Saneamento Básico - Drenagem e Manejo das Águas Pluviais Urbanas - Juros de Mora - Intra OFSS</v>
      </c>
      <c r="T2365" s="7" t="str">
        <f>Tabela813[[#This Row],[NR]]&amp;" - "&amp;Tabela813[[#This Row],[Especificação]]</f>
        <v>7.6.9.9.50.4.6.00 - Serviços de Saneamento Básico - Drenagem e Manejo das Águas Pluviais Urbanas - Juros de Mora - Intra OFSS</v>
      </c>
      <c r="U2365" s="7" t="str">
        <f>Tabela813[[#This Row],[NR]]&amp; " - "&amp;Tabela813[[#This Row],[Especificação]]</f>
        <v>7.6.9.9.50.4.6.00 - Serviços de Saneamento Básico - Drenagem e Manejo das Águas Pluviais Urbanas - Juros de Mora - Intra OFSS</v>
      </c>
    </row>
    <row r="2366" spans="1:21" ht="30" x14ac:dyDescent="0.25">
      <c r="A2366" s="84"/>
      <c r="B2366" s="73"/>
      <c r="C2366" s="26" t="s">
        <v>1565</v>
      </c>
      <c r="D2366" s="26" t="s">
        <v>1563</v>
      </c>
      <c r="E2366" s="26" t="s">
        <v>1570</v>
      </c>
      <c r="F2366" s="26" t="s">
        <v>1570</v>
      </c>
      <c r="G2366" s="26" t="s">
        <v>1591</v>
      </c>
      <c r="H2366" s="26" t="s">
        <v>1568</v>
      </c>
      <c r="I2366" s="26" t="s">
        <v>1565</v>
      </c>
      <c r="J2366" s="26" t="s">
        <v>1564</v>
      </c>
      <c r="K2366" s="21" t="str">
        <f>IF(Tabela813[[#This Row],[C]]&lt;&gt;"",IF(Tabela813[[#This Row],[RED]]&lt;&gt;"",(Tabela813[[#This Row],[RED]] &amp; "."),"") &amp; CONCATENATE(Tabela813[[#This Row],[C]],".",Tabela813[[#This Row],[O]],".",Tabela813[[#This Row],[E]],".",Tabela813[[#This Row],[D1]],".",Tabela813[[#This Row],[D2]],".",Tabela813[[#This Row],[D3]],".",Tabela813[[#This Row],[T]],".",Tabela813[[#This Row],[D4]]),"")</f>
        <v>7.6.9.9.50.4.7.00</v>
      </c>
      <c r="L2366" s="27" t="s">
        <v>6842</v>
      </c>
      <c r="M2366" s="21" t="str">
        <f t="shared" si="36"/>
        <v>A</v>
      </c>
      <c r="N2366" s="21">
        <f>IF(VALUE(Tabela813[[#This Row],[RED]]) &gt; 0,1,0) + IF(VALUE(J2366)&gt;0,8,IF(VALUE(I2366)&gt;0,7,IF(VALUE(H2366)&gt;0,6,IF(VALUE(G2366)&gt;0,5,IF(VALUE(F2366)&gt;0,4,IF(VALUE(E2366)&gt;0,3,IF(VALUE(D2366)&gt;0,2,1)))))))</f>
        <v>7</v>
      </c>
      <c r="O2366" s="26" t="s">
        <v>55</v>
      </c>
      <c r="P2366" s="1" t="s">
        <v>4598</v>
      </c>
      <c r="Q2366" s="1"/>
      <c r="R2366" s="21" t="s">
        <v>14</v>
      </c>
      <c r="S2366" s="7" t="str">
        <f>Tabela813[[#This Row],[NR]]&amp;" - "&amp;Tabela813[[#This Row],[Especificação]]</f>
        <v>7.6.9.9.50.4.7.00 - Serviços de Saneamento Básico - Drenagem e Manejo das Águas Pluviais Urbanas - Dívida Ativa - Multas da Dívida Ativa - Intra OFSS</v>
      </c>
      <c r="T2366" s="7" t="str">
        <f>Tabela813[[#This Row],[NR]]&amp;" - "&amp;Tabela813[[#This Row],[Especificação]]</f>
        <v>7.6.9.9.50.4.7.00 - Serviços de Saneamento Básico - Drenagem e Manejo das Águas Pluviais Urbanas - Dívida Ativa - Multas da Dívida Ativa - Intra OFSS</v>
      </c>
      <c r="U2366" s="7" t="str">
        <f>Tabela813[[#This Row],[NR]]&amp; " - "&amp;Tabela813[[#This Row],[Especificação]]</f>
        <v>7.6.9.9.50.4.7.00 - Serviços de Saneamento Básico - Drenagem e Manejo das Águas Pluviais Urbanas - Dívida Ativa - Multas da Dívida Ativa - Intra OFSS</v>
      </c>
    </row>
    <row r="2367" spans="1:21" ht="30" x14ac:dyDescent="0.25">
      <c r="A2367" s="84"/>
      <c r="B2367" s="73"/>
      <c r="C2367" s="26" t="s">
        <v>1565</v>
      </c>
      <c r="D2367" s="26" t="s">
        <v>1563</v>
      </c>
      <c r="E2367" s="26" t="s">
        <v>1570</v>
      </c>
      <c r="F2367" s="26" t="s">
        <v>1570</v>
      </c>
      <c r="G2367" s="26" t="s">
        <v>1591</v>
      </c>
      <c r="H2367" s="26" t="s">
        <v>1568</v>
      </c>
      <c r="I2367" s="26" t="s">
        <v>1566</v>
      </c>
      <c r="J2367" s="26" t="s">
        <v>1564</v>
      </c>
      <c r="K2367" s="21" t="str">
        <f>IF(Tabela813[[#This Row],[C]]&lt;&gt;"",IF(Tabela813[[#This Row],[RED]]&lt;&gt;"",(Tabela813[[#This Row],[RED]] &amp; "."),"") &amp; CONCATENATE(Tabela813[[#This Row],[C]],".",Tabela813[[#This Row],[O]],".",Tabela813[[#This Row],[E]],".",Tabela813[[#This Row],[D1]],".",Tabela813[[#This Row],[D2]],".",Tabela813[[#This Row],[D3]],".",Tabela813[[#This Row],[T]],".",Tabela813[[#This Row],[D4]]),"")</f>
        <v>7.6.9.9.50.4.8.00</v>
      </c>
      <c r="L2367" s="27" t="s">
        <v>6843</v>
      </c>
      <c r="M2367" s="21" t="str">
        <f t="shared" si="36"/>
        <v>A</v>
      </c>
      <c r="N2367" s="21">
        <f>IF(VALUE(Tabela813[[#This Row],[RED]]) &gt; 0,1,0) + IF(VALUE(J2367)&gt;0,8,IF(VALUE(I2367)&gt;0,7,IF(VALUE(H2367)&gt;0,6,IF(VALUE(G2367)&gt;0,5,IF(VALUE(F2367)&gt;0,4,IF(VALUE(E2367)&gt;0,3,IF(VALUE(D2367)&gt;0,2,1)))))))</f>
        <v>7</v>
      </c>
      <c r="O2367" s="26" t="s">
        <v>55</v>
      </c>
      <c r="P2367" s="1" t="s">
        <v>4598</v>
      </c>
      <c r="Q2367" s="1"/>
      <c r="R2367" s="21" t="s">
        <v>14</v>
      </c>
      <c r="S2367" s="7" t="str">
        <f>Tabela813[[#This Row],[NR]]&amp;" - "&amp;Tabela813[[#This Row],[Especificação]]</f>
        <v>7.6.9.9.50.4.8.00 - Serviços de Saneamento Básico - Drenagem e Manejo das Águas Pluviais Urbanas - Juros de Mora da Dívida Ativa - Intra OFSS</v>
      </c>
      <c r="T2367" s="7" t="str">
        <f>Tabela813[[#This Row],[NR]]&amp;" - "&amp;Tabela813[[#This Row],[Especificação]]</f>
        <v>7.6.9.9.50.4.8.00 - Serviços de Saneamento Básico - Drenagem e Manejo das Águas Pluviais Urbanas - Juros de Mora da Dívida Ativa - Intra OFSS</v>
      </c>
      <c r="U2367" s="7" t="str">
        <f>Tabela813[[#This Row],[NR]]&amp; " - "&amp;Tabela813[[#This Row],[Especificação]]</f>
        <v>7.6.9.9.50.4.8.00 - Serviços de Saneamento Básico - Drenagem e Manejo das Águas Pluviais Urbanas - Juros de Mora da Dívida Ativa - Intra OFSS</v>
      </c>
    </row>
    <row r="2368" spans="1:21" x14ac:dyDescent="0.25">
      <c r="A2368" s="84"/>
      <c r="B2368" s="73"/>
      <c r="C2368" s="26" t="s">
        <v>1565</v>
      </c>
      <c r="D2368" s="26" t="s">
        <v>1563</v>
      </c>
      <c r="E2368" s="26" t="s">
        <v>1570</v>
      </c>
      <c r="F2368" s="26" t="s">
        <v>1570</v>
      </c>
      <c r="G2368" s="26" t="s">
        <v>1591</v>
      </c>
      <c r="H2368" s="26" t="s">
        <v>1570</v>
      </c>
      <c r="I2368" s="26" t="s">
        <v>1561</v>
      </c>
      <c r="J2368" s="26" t="s">
        <v>1564</v>
      </c>
      <c r="K2368" s="21" t="str">
        <f>IF(Tabela813[[#This Row],[C]]&lt;&gt;"",IF(Tabela813[[#This Row],[RED]]&lt;&gt;"",(Tabela813[[#This Row],[RED]] &amp; "."),"") &amp; CONCATENATE(Tabela813[[#This Row],[C]],".",Tabela813[[#This Row],[O]],".",Tabela813[[#This Row],[E]],".",Tabela813[[#This Row],[D1]],".",Tabela813[[#This Row],[D2]],".",Tabela813[[#This Row],[D3]],".",Tabela813[[#This Row],[T]],".",Tabela813[[#This Row],[D4]]),"")</f>
        <v>7.6.9.9.50.9.0.00</v>
      </c>
      <c r="L2368" s="27" t="s">
        <v>6577</v>
      </c>
      <c r="M2368" s="21" t="str">
        <f t="shared" ref="M2368:M2431" si="37">IF(N2368 &lt; N2369,"S","A")</f>
        <v>S</v>
      </c>
      <c r="N2368" s="21">
        <f>IF(VALUE(Tabela813[[#This Row],[RED]]) &gt; 0,1,0) + IF(VALUE(J2368)&gt;0,8,IF(VALUE(I2368)&gt;0,7,IF(VALUE(H2368)&gt;0,6,IF(VALUE(G2368)&gt;0,5,IF(VALUE(F2368)&gt;0,4,IF(VALUE(E2368)&gt;0,3,IF(VALUE(D2368)&gt;0,2,1)))))))</f>
        <v>6</v>
      </c>
      <c r="O2368" s="26" t="s">
        <v>55</v>
      </c>
      <c r="P2368" s="1" t="s">
        <v>4601</v>
      </c>
      <c r="Q2368" s="1"/>
      <c r="R2368" s="21" t="s">
        <v>14</v>
      </c>
      <c r="S2368" s="7" t="str">
        <f>Tabela813[[#This Row],[NR]]&amp;" - "&amp;Tabela813[[#This Row],[Especificação]]</f>
        <v>7.6.9.9.50.9.0.00 - Outros Serviços Sujeitos à Regulação - Intra OFSS</v>
      </c>
      <c r="T2368" s="7" t="str">
        <f>Tabela813[[#This Row],[NR]]&amp;" - "&amp;Tabela813[[#This Row],[Especificação]]</f>
        <v>7.6.9.9.50.9.0.00 - Outros Serviços Sujeitos à Regulação - Intra OFSS</v>
      </c>
      <c r="U2368" s="7" t="str">
        <f>Tabela813[[#This Row],[NR]]&amp; " - "&amp;Tabela813[[#This Row],[Especificação]]</f>
        <v>7.6.9.9.50.9.0.00 - Outros Serviços Sujeitos à Regulação - Intra OFSS</v>
      </c>
    </row>
    <row r="2369" spans="1:21" x14ac:dyDescent="0.25">
      <c r="A2369" s="84"/>
      <c r="B2369" s="73"/>
      <c r="C2369" s="26" t="s">
        <v>1565</v>
      </c>
      <c r="D2369" s="26" t="s">
        <v>1563</v>
      </c>
      <c r="E2369" s="26" t="s">
        <v>1570</v>
      </c>
      <c r="F2369" s="26" t="s">
        <v>1570</v>
      </c>
      <c r="G2369" s="26" t="s">
        <v>1591</v>
      </c>
      <c r="H2369" s="26" t="s">
        <v>1570</v>
      </c>
      <c r="I2369" s="26" t="s">
        <v>1558</v>
      </c>
      <c r="J2369" s="26" t="s">
        <v>1564</v>
      </c>
      <c r="K2369" s="21" t="str">
        <f>IF(Tabela813[[#This Row],[C]]&lt;&gt;"",IF(Tabela813[[#This Row],[RED]]&lt;&gt;"",(Tabela813[[#This Row],[RED]] &amp; "."),"") &amp; CONCATENATE(Tabela813[[#This Row],[C]],".",Tabela813[[#This Row],[O]],".",Tabela813[[#This Row],[E]],".",Tabela813[[#This Row],[D1]],".",Tabela813[[#This Row],[D2]],".",Tabela813[[#This Row],[D3]],".",Tabela813[[#This Row],[T]],".",Tabela813[[#This Row],[D4]]),"")</f>
        <v>7.6.9.9.50.9.1.00</v>
      </c>
      <c r="L2369" s="27" t="s">
        <v>6578</v>
      </c>
      <c r="M2369" s="21" t="str">
        <f t="shared" si="37"/>
        <v>A</v>
      </c>
      <c r="N2369" s="21">
        <f>IF(VALUE(Tabela813[[#This Row],[RED]]) &gt; 0,1,0) + IF(VALUE(J2369)&gt;0,8,IF(VALUE(I2369)&gt;0,7,IF(VALUE(H2369)&gt;0,6,IF(VALUE(G2369)&gt;0,5,IF(VALUE(F2369)&gt;0,4,IF(VALUE(E2369)&gt;0,3,IF(VALUE(D2369)&gt;0,2,1)))))))</f>
        <v>7</v>
      </c>
      <c r="O2369" s="26" t="s">
        <v>55</v>
      </c>
      <c r="P2369" s="1" t="s">
        <v>4601</v>
      </c>
      <c r="Q2369" s="1"/>
      <c r="R2369" s="21" t="s">
        <v>14</v>
      </c>
      <c r="S2369" s="7" t="str">
        <f>Tabela813[[#This Row],[NR]]&amp;" - "&amp;Tabela813[[#This Row],[Especificação]]</f>
        <v>7.6.9.9.50.9.1.00 - Outros Serviços Sujeitos à Regulação - Principal - Intra OFSS</v>
      </c>
      <c r="T2369" s="7" t="str">
        <f>Tabela813[[#This Row],[NR]]&amp;" - "&amp;Tabela813[[#This Row],[Especificação]]</f>
        <v>7.6.9.9.50.9.1.00 - Outros Serviços Sujeitos à Regulação - Principal - Intra OFSS</v>
      </c>
      <c r="U2369" s="7" t="str">
        <f>Tabela813[[#This Row],[NR]]&amp; " - "&amp;Tabela813[[#This Row],[Especificação]]</f>
        <v>7.6.9.9.50.9.1.00 - Outros Serviços Sujeitos à Regulação - Principal - Intra OFSS</v>
      </c>
    </row>
    <row r="2370" spans="1:21" x14ac:dyDescent="0.25">
      <c r="A2370" s="84"/>
      <c r="B2370" s="73"/>
      <c r="C2370" s="26" t="s">
        <v>1565</v>
      </c>
      <c r="D2370" s="26" t="s">
        <v>1563</v>
      </c>
      <c r="E2370" s="26" t="s">
        <v>1570</v>
      </c>
      <c r="F2370" s="26" t="s">
        <v>1570</v>
      </c>
      <c r="G2370" s="26" t="s">
        <v>1591</v>
      </c>
      <c r="H2370" s="26" t="s">
        <v>1570</v>
      </c>
      <c r="I2370" s="26" t="s">
        <v>1567</v>
      </c>
      <c r="J2370" s="26" t="s">
        <v>1564</v>
      </c>
      <c r="K2370" s="21" t="str">
        <f>IF(Tabela813[[#This Row],[C]]&lt;&gt;"",IF(Tabela813[[#This Row],[RED]]&lt;&gt;"",(Tabela813[[#This Row],[RED]] &amp; "."),"") &amp; CONCATENATE(Tabela813[[#This Row],[C]],".",Tabela813[[#This Row],[O]],".",Tabela813[[#This Row],[E]],".",Tabela813[[#This Row],[D1]],".",Tabela813[[#This Row],[D2]],".",Tabela813[[#This Row],[D3]],".",Tabela813[[#This Row],[T]],".",Tabela813[[#This Row],[D4]]),"")</f>
        <v>7.6.9.9.50.9.2.00</v>
      </c>
      <c r="L2370" s="27" t="s">
        <v>6579</v>
      </c>
      <c r="M2370" s="21" t="str">
        <f t="shared" si="37"/>
        <v>A</v>
      </c>
      <c r="N2370" s="21">
        <f>IF(VALUE(Tabela813[[#This Row],[RED]]) &gt; 0,1,0) + IF(VALUE(J2370)&gt;0,8,IF(VALUE(I2370)&gt;0,7,IF(VALUE(H2370)&gt;0,6,IF(VALUE(G2370)&gt;0,5,IF(VALUE(F2370)&gt;0,4,IF(VALUE(E2370)&gt;0,3,IF(VALUE(D2370)&gt;0,2,1)))))))</f>
        <v>7</v>
      </c>
      <c r="O2370" s="26" t="s">
        <v>55</v>
      </c>
      <c r="P2370" s="1" t="s">
        <v>4601</v>
      </c>
      <c r="Q2370" s="1"/>
      <c r="R2370" s="21" t="s">
        <v>14</v>
      </c>
      <c r="S2370" s="7" t="str">
        <f>Tabela813[[#This Row],[NR]]&amp;" - "&amp;Tabela813[[#This Row],[Especificação]]</f>
        <v>7.6.9.9.50.9.2.00 - Outros Serviços Sujeitos à Regulação - Multas e Juros de Mora - Intra OFSS</v>
      </c>
      <c r="T2370" s="7" t="str">
        <f>Tabela813[[#This Row],[NR]]&amp;" - "&amp;Tabela813[[#This Row],[Especificação]]</f>
        <v>7.6.9.9.50.9.2.00 - Outros Serviços Sujeitos à Regulação - Multas e Juros de Mora - Intra OFSS</v>
      </c>
      <c r="U2370" s="7" t="str">
        <f>Tabela813[[#This Row],[NR]]&amp; " - "&amp;Tabela813[[#This Row],[Especificação]]</f>
        <v>7.6.9.9.50.9.2.00 - Outros Serviços Sujeitos à Regulação - Multas e Juros de Mora - Intra OFSS</v>
      </c>
    </row>
    <row r="2371" spans="1:21" x14ac:dyDescent="0.25">
      <c r="A2371" s="84"/>
      <c r="B2371" s="73"/>
      <c r="C2371" s="26" t="s">
        <v>1565</v>
      </c>
      <c r="D2371" s="26" t="s">
        <v>1563</v>
      </c>
      <c r="E2371" s="26" t="s">
        <v>1570</v>
      </c>
      <c r="F2371" s="26" t="s">
        <v>1570</v>
      </c>
      <c r="G2371" s="26" t="s">
        <v>1591</v>
      </c>
      <c r="H2371" s="26" t="s">
        <v>1570</v>
      </c>
      <c r="I2371" s="26" t="s">
        <v>1559</v>
      </c>
      <c r="J2371" s="26" t="s">
        <v>1564</v>
      </c>
      <c r="K2371" s="21" t="str">
        <f>IF(Tabela813[[#This Row],[C]]&lt;&gt;"",IF(Tabela813[[#This Row],[RED]]&lt;&gt;"",(Tabela813[[#This Row],[RED]] &amp; "."),"") &amp; CONCATENATE(Tabela813[[#This Row],[C]],".",Tabela813[[#This Row],[O]],".",Tabela813[[#This Row],[E]],".",Tabela813[[#This Row],[D1]],".",Tabela813[[#This Row],[D2]],".",Tabela813[[#This Row],[D3]],".",Tabela813[[#This Row],[T]],".",Tabela813[[#This Row],[D4]]),"")</f>
        <v>7.6.9.9.50.9.3.00</v>
      </c>
      <c r="L2371" s="27" t="s">
        <v>6580</v>
      </c>
      <c r="M2371" s="21" t="str">
        <f t="shared" si="37"/>
        <v>A</v>
      </c>
      <c r="N2371" s="21">
        <f>IF(VALUE(Tabela813[[#This Row],[RED]]) &gt; 0,1,0) + IF(VALUE(J2371)&gt;0,8,IF(VALUE(I2371)&gt;0,7,IF(VALUE(H2371)&gt;0,6,IF(VALUE(G2371)&gt;0,5,IF(VALUE(F2371)&gt;0,4,IF(VALUE(E2371)&gt;0,3,IF(VALUE(D2371)&gt;0,2,1)))))))</f>
        <v>7</v>
      </c>
      <c r="O2371" s="26" t="s">
        <v>55</v>
      </c>
      <c r="P2371" s="1" t="s">
        <v>4601</v>
      </c>
      <c r="Q2371" s="1"/>
      <c r="R2371" s="21" t="s">
        <v>14</v>
      </c>
      <c r="S2371" s="7" t="str">
        <f>Tabela813[[#This Row],[NR]]&amp;" - "&amp;Tabela813[[#This Row],[Especificação]]</f>
        <v>7.6.9.9.50.9.3.00 - Outros Serviços Sujeitos à Regulação - Dívida Ativa - Intra OFSS</v>
      </c>
      <c r="T2371" s="7" t="str">
        <f>Tabela813[[#This Row],[NR]]&amp;" - "&amp;Tabela813[[#This Row],[Especificação]]</f>
        <v>7.6.9.9.50.9.3.00 - Outros Serviços Sujeitos à Regulação - Dívida Ativa - Intra OFSS</v>
      </c>
      <c r="U2371" s="7" t="str">
        <f>Tabela813[[#This Row],[NR]]&amp; " - "&amp;Tabela813[[#This Row],[Especificação]]</f>
        <v>7.6.9.9.50.9.3.00 - Outros Serviços Sujeitos à Regulação - Dívida Ativa - Intra OFSS</v>
      </c>
    </row>
    <row r="2372" spans="1:21" ht="30" x14ac:dyDescent="0.25">
      <c r="A2372" s="84"/>
      <c r="B2372" s="73"/>
      <c r="C2372" s="26" t="s">
        <v>1565</v>
      </c>
      <c r="D2372" s="26" t="s">
        <v>1563</v>
      </c>
      <c r="E2372" s="26" t="s">
        <v>1570</v>
      </c>
      <c r="F2372" s="26" t="s">
        <v>1570</v>
      </c>
      <c r="G2372" s="26" t="s">
        <v>1591</v>
      </c>
      <c r="H2372" s="26" t="s">
        <v>1570</v>
      </c>
      <c r="I2372" s="26" t="s">
        <v>1568</v>
      </c>
      <c r="J2372" s="26" t="s">
        <v>1564</v>
      </c>
      <c r="K2372" s="21" t="str">
        <f>IF(Tabela813[[#This Row],[C]]&lt;&gt;"",IF(Tabela813[[#This Row],[RED]]&lt;&gt;"",(Tabela813[[#This Row],[RED]] &amp; "."),"") &amp; CONCATENATE(Tabela813[[#This Row],[C]],".",Tabela813[[#This Row],[O]],".",Tabela813[[#This Row],[E]],".",Tabela813[[#This Row],[D1]],".",Tabela813[[#This Row],[D2]],".",Tabela813[[#This Row],[D3]],".",Tabela813[[#This Row],[T]],".",Tabela813[[#This Row],[D4]]),"")</f>
        <v>7.6.9.9.50.9.4.00</v>
      </c>
      <c r="L2372" s="27" t="s">
        <v>6581</v>
      </c>
      <c r="M2372" s="21" t="str">
        <f t="shared" si="37"/>
        <v>A</v>
      </c>
      <c r="N2372" s="21">
        <f>IF(VALUE(Tabela813[[#This Row],[RED]]) &gt; 0,1,0) + IF(VALUE(J2372)&gt;0,8,IF(VALUE(I2372)&gt;0,7,IF(VALUE(H2372)&gt;0,6,IF(VALUE(G2372)&gt;0,5,IF(VALUE(F2372)&gt;0,4,IF(VALUE(E2372)&gt;0,3,IF(VALUE(D2372)&gt;0,2,1)))))))</f>
        <v>7</v>
      </c>
      <c r="O2372" s="26" t="s">
        <v>55</v>
      </c>
      <c r="P2372" s="1" t="s">
        <v>4601</v>
      </c>
      <c r="Q2372" s="1"/>
      <c r="R2372" s="21" t="s">
        <v>14</v>
      </c>
      <c r="S2372" s="7" t="str">
        <f>Tabela813[[#This Row],[NR]]&amp;" - "&amp;Tabela813[[#This Row],[Especificação]]</f>
        <v>7.6.9.9.50.9.4.00 - Outros Serviços Sujeitos à Regulação - Dívida Ativa - Multas e Juros de Mora da Dívida Ativa - Intra OFSS</v>
      </c>
      <c r="T2372" s="7" t="str">
        <f>Tabela813[[#This Row],[NR]]&amp;" - "&amp;Tabela813[[#This Row],[Especificação]]</f>
        <v>7.6.9.9.50.9.4.00 - Outros Serviços Sujeitos à Regulação - Dívida Ativa - Multas e Juros de Mora da Dívida Ativa - Intra OFSS</v>
      </c>
      <c r="U2372" s="7" t="str">
        <f>Tabela813[[#This Row],[NR]]&amp; " - "&amp;Tabela813[[#This Row],[Especificação]]</f>
        <v>7.6.9.9.50.9.4.00 - Outros Serviços Sujeitos à Regulação - Dívida Ativa - Multas e Juros de Mora da Dívida Ativa - Intra OFSS</v>
      </c>
    </row>
    <row r="2373" spans="1:21" x14ac:dyDescent="0.25">
      <c r="A2373" s="84"/>
      <c r="B2373" s="73"/>
      <c r="C2373" s="26" t="s">
        <v>1565</v>
      </c>
      <c r="D2373" s="26" t="s">
        <v>1563</v>
      </c>
      <c r="E2373" s="26" t="s">
        <v>1570</v>
      </c>
      <c r="F2373" s="26" t="s">
        <v>1570</v>
      </c>
      <c r="G2373" s="26" t="s">
        <v>1591</v>
      </c>
      <c r="H2373" s="26" t="s">
        <v>1570</v>
      </c>
      <c r="I2373" s="26" t="s">
        <v>1569</v>
      </c>
      <c r="J2373" s="26" t="s">
        <v>1564</v>
      </c>
      <c r="K2373" s="21" t="str">
        <f>IF(Tabela813[[#This Row],[C]]&lt;&gt;"",IF(Tabela813[[#This Row],[RED]]&lt;&gt;"",(Tabela813[[#This Row],[RED]] &amp; "."),"") &amp; CONCATENATE(Tabela813[[#This Row],[C]],".",Tabela813[[#This Row],[O]],".",Tabela813[[#This Row],[E]],".",Tabela813[[#This Row],[D1]],".",Tabela813[[#This Row],[D2]],".",Tabela813[[#This Row],[D3]],".",Tabela813[[#This Row],[T]],".",Tabela813[[#This Row],[D4]]),"")</f>
        <v>7.6.9.9.50.9.5.00</v>
      </c>
      <c r="L2373" s="27" t="s">
        <v>6582</v>
      </c>
      <c r="M2373" s="21" t="str">
        <f t="shared" si="37"/>
        <v>A</v>
      </c>
      <c r="N2373" s="21">
        <f>IF(VALUE(Tabela813[[#This Row],[RED]]) &gt; 0,1,0) + IF(VALUE(J2373)&gt;0,8,IF(VALUE(I2373)&gt;0,7,IF(VALUE(H2373)&gt;0,6,IF(VALUE(G2373)&gt;0,5,IF(VALUE(F2373)&gt;0,4,IF(VALUE(E2373)&gt;0,3,IF(VALUE(D2373)&gt;0,2,1)))))))</f>
        <v>7</v>
      </c>
      <c r="O2373" s="26" t="s">
        <v>55</v>
      </c>
      <c r="P2373" s="1" t="s">
        <v>4601</v>
      </c>
      <c r="Q2373" s="1"/>
      <c r="R2373" s="21" t="s">
        <v>14</v>
      </c>
      <c r="S2373" s="7" t="str">
        <f>Tabela813[[#This Row],[NR]]&amp;" - "&amp;Tabela813[[#This Row],[Especificação]]</f>
        <v>7.6.9.9.50.9.5.00 - Outros Serviços Sujeitos à Regulação - Multas - Intra OFSS</v>
      </c>
      <c r="T2373" s="7" t="str">
        <f>Tabela813[[#This Row],[NR]]&amp;" - "&amp;Tabela813[[#This Row],[Especificação]]</f>
        <v>7.6.9.9.50.9.5.00 - Outros Serviços Sujeitos à Regulação - Multas - Intra OFSS</v>
      </c>
      <c r="U2373" s="7" t="str">
        <f>Tabela813[[#This Row],[NR]]&amp; " - "&amp;Tabela813[[#This Row],[Especificação]]</f>
        <v>7.6.9.9.50.9.5.00 - Outros Serviços Sujeitos à Regulação - Multas - Intra OFSS</v>
      </c>
    </row>
    <row r="2374" spans="1:21" x14ac:dyDescent="0.25">
      <c r="A2374" s="84"/>
      <c r="B2374" s="73"/>
      <c r="C2374" s="26" t="s">
        <v>1565</v>
      </c>
      <c r="D2374" s="26" t="s">
        <v>1563</v>
      </c>
      <c r="E2374" s="26" t="s">
        <v>1570</v>
      </c>
      <c r="F2374" s="26" t="s">
        <v>1570</v>
      </c>
      <c r="G2374" s="26" t="s">
        <v>1591</v>
      </c>
      <c r="H2374" s="26" t="s">
        <v>1570</v>
      </c>
      <c r="I2374" s="26" t="s">
        <v>1563</v>
      </c>
      <c r="J2374" s="26" t="s">
        <v>1564</v>
      </c>
      <c r="K2374" s="21" t="str">
        <f>IF(Tabela813[[#This Row],[C]]&lt;&gt;"",IF(Tabela813[[#This Row],[RED]]&lt;&gt;"",(Tabela813[[#This Row],[RED]] &amp; "."),"") &amp; CONCATENATE(Tabela813[[#This Row],[C]],".",Tabela813[[#This Row],[O]],".",Tabela813[[#This Row],[E]],".",Tabela813[[#This Row],[D1]],".",Tabela813[[#This Row],[D2]],".",Tabela813[[#This Row],[D3]],".",Tabela813[[#This Row],[T]],".",Tabela813[[#This Row],[D4]]),"")</f>
        <v>7.6.9.9.50.9.6.00</v>
      </c>
      <c r="L2374" s="27" t="s">
        <v>6583</v>
      </c>
      <c r="M2374" s="21" t="str">
        <f t="shared" si="37"/>
        <v>A</v>
      </c>
      <c r="N2374" s="21">
        <f>IF(VALUE(Tabela813[[#This Row],[RED]]) &gt; 0,1,0) + IF(VALUE(J2374)&gt;0,8,IF(VALUE(I2374)&gt;0,7,IF(VALUE(H2374)&gt;0,6,IF(VALUE(G2374)&gt;0,5,IF(VALUE(F2374)&gt;0,4,IF(VALUE(E2374)&gt;0,3,IF(VALUE(D2374)&gt;0,2,1)))))))</f>
        <v>7</v>
      </c>
      <c r="O2374" s="26" t="s">
        <v>55</v>
      </c>
      <c r="P2374" s="1" t="s">
        <v>4601</v>
      </c>
      <c r="Q2374" s="1"/>
      <c r="R2374" s="21" t="s">
        <v>14</v>
      </c>
      <c r="S2374" s="7" t="str">
        <f>Tabela813[[#This Row],[NR]]&amp;" - "&amp;Tabela813[[#This Row],[Especificação]]</f>
        <v>7.6.9.9.50.9.6.00 - Outros Serviços Sujeitos à Regulação - Juros de Mora - Intra OFSS</v>
      </c>
      <c r="T2374" s="7" t="str">
        <f>Tabela813[[#This Row],[NR]]&amp;" - "&amp;Tabela813[[#This Row],[Especificação]]</f>
        <v>7.6.9.9.50.9.6.00 - Outros Serviços Sujeitos à Regulação - Juros de Mora - Intra OFSS</v>
      </c>
      <c r="U2374" s="7" t="str">
        <f>Tabela813[[#This Row],[NR]]&amp; " - "&amp;Tabela813[[#This Row],[Especificação]]</f>
        <v>7.6.9.9.50.9.6.00 - Outros Serviços Sujeitos à Regulação - Juros de Mora - Intra OFSS</v>
      </c>
    </row>
    <row r="2375" spans="1:21" ht="30" x14ac:dyDescent="0.25">
      <c r="A2375" s="84"/>
      <c r="B2375" s="73"/>
      <c r="C2375" s="26" t="s">
        <v>1565</v>
      </c>
      <c r="D2375" s="26" t="s">
        <v>1563</v>
      </c>
      <c r="E2375" s="26" t="s">
        <v>1570</v>
      </c>
      <c r="F2375" s="26" t="s">
        <v>1570</v>
      </c>
      <c r="G2375" s="26" t="s">
        <v>1591</v>
      </c>
      <c r="H2375" s="26" t="s">
        <v>1570</v>
      </c>
      <c r="I2375" s="26" t="s">
        <v>1565</v>
      </c>
      <c r="J2375" s="26" t="s">
        <v>1564</v>
      </c>
      <c r="K2375" s="21" t="str">
        <f>IF(Tabela813[[#This Row],[C]]&lt;&gt;"",IF(Tabela813[[#This Row],[RED]]&lt;&gt;"",(Tabela813[[#This Row],[RED]] &amp; "."),"") &amp; CONCATENATE(Tabela813[[#This Row],[C]],".",Tabela813[[#This Row],[O]],".",Tabela813[[#This Row],[E]],".",Tabela813[[#This Row],[D1]],".",Tabela813[[#This Row],[D2]],".",Tabela813[[#This Row],[D3]],".",Tabela813[[#This Row],[T]],".",Tabela813[[#This Row],[D4]]),"")</f>
        <v>7.6.9.9.50.9.7.00</v>
      </c>
      <c r="L2375" s="27" t="s">
        <v>6584</v>
      </c>
      <c r="M2375" s="21" t="str">
        <f t="shared" si="37"/>
        <v>A</v>
      </c>
      <c r="N2375" s="21">
        <f>IF(VALUE(Tabela813[[#This Row],[RED]]) &gt; 0,1,0) + IF(VALUE(J2375)&gt;0,8,IF(VALUE(I2375)&gt;0,7,IF(VALUE(H2375)&gt;0,6,IF(VALUE(G2375)&gt;0,5,IF(VALUE(F2375)&gt;0,4,IF(VALUE(E2375)&gt;0,3,IF(VALUE(D2375)&gt;0,2,1)))))))</f>
        <v>7</v>
      </c>
      <c r="O2375" s="26" t="s">
        <v>55</v>
      </c>
      <c r="P2375" s="1" t="s">
        <v>4601</v>
      </c>
      <c r="Q2375" s="1"/>
      <c r="R2375" s="21" t="s">
        <v>14</v>
      </c>
      <c r="S2375" s="7" t="str">
        <f>Tabela813[[#This Row],[NR]]&amp;" - "&amp;Tabela813[[#This Row],[Especificação]]</f>
        <v>7.6.9.9.50.9.7.00 - Outros Serviços Sujeitos à Regulação - Dívida Ativa - Multas da Dívida Ativa - Intra OFSS</v>
      </c>
      <c r="T2375" s="7" t="str">
        <f>Tabela813[[#This Row],[NR]]&amp;" - "&amp;Tabela813[[#This Row],[Especificação]]</f>
        <v>7.6.9.9.50.9.7.00 - Outros Serviços Sujeitos à Regulação - Dívida Ativa - Multas da Dívida Ativa - Intra OFSS</v>
      </c>
      <c r="U2375" s="7" t="str">
        <f>Tabela813[[#This Row],[NR]]&amp; " - "&amp;Tabela813[[#This Row],[Especificação]]</f>
        <v>7.6.9.9.50.9.7.00 - Outros Serviços Sujeitos à Regulação - Dívida Ativa - Multas da Dívida Ativa - Intra OFSS</v>
      </c>
    </row>
    <row r="2376" spans="1:21" ht="30" x14ac:dyDescent="0.25">
      <c r="A2376" s="84"/>
      <c r="B2376" s="73"/>
      <c r="C2376" s="26" t="s">
        <v>1565</v>
      </c>
      <c r="D2376" s="26" t="s">
        <v>1563</v>
      </c>
      <c r="E2376" s="26" t="s">
        <v>1570</v>
      </c>
      <c r="F2376" s="26" t="s">
        <v>1570</v>
      </c>
      <c r="G2376" s="26" t="s">
        <v>1591</v>
      </c>
      <c r="H2376" s="26" t="s">
        <v>1570</v>
      </c>
      <c r="I2376" s="26" t="s">
        <v>1566</v>
      </c>
      <c r="J2376" s="26" t="s">
        <v>1564</v>
      </c>
      <c r="K2376" s="21" t="str">
        <f>IF(Tabela813[[#This Row],[C]]&lt;&gt;"",IF(Tabela813[[#This Row],[RED]]&lt;&gt;"",(Tabela813[[#This Row],[RED]] &amp; "."),"") &amp; CONCATENATE(Tabela813[[#This Row],[C]],".",Tabela813[[#This Row],[O]],".",Tabela813[[#This Row],[E]],".",Tabela813[[#This Row],[D1]],".",Tabela813[[#This Row],[D2]],".",Tabela813[[#This Row],[D3]],".",Tabela813[[#This Row],[T]],".",Tabela813[[#This Row],[D4]]),"")</f>
        <v>7.6.9.9.50.9.8.00</v>
      </c>
      <c r="L2376" s="27" t="s">
        <v>6585</v>
      </c>
      <c r="M2376" s="21" t="str">
        <f t="shared" si="37"/>
        <v>A</v>
      </c>
      <c r="N2376" s="21">
        <f>IF(VALUE(Tabela813[[#This Row],[RED]]) &gt; 0,1,0) + IF(VALUE(J2376)&gt;0,8,IF(VALUE(I2376)&gt;0,7,IF(VALUE(H2376)&gt;0,6,IF(VALUE(G2376)&gt;0,5,IF(VALUE(F2376)&gt;0,4,IF(VALUE(E2376)&gt;0,3,IF(VALUE(D2376)&gt;0,2,1)))))))</f>
        <v>7</v>
      </c>
      <c r="O2376" s="26" t="s">
        <v>55</v>
      </c>
      <c r="P2376" s="1" t="s">
        <v>4601</v>
      </c>
      <c r="Q2376" s="1"/>
      <c r="R2376" s="21" t="s">
        <v>14</v>
      </c>
      <c r="S2376" s="7" t="str">
        <f>Tabela813[[#This Row],[NR]]&amp;" - "&amp;Tabela813[[#This Row],[Especificação]]</f>
        <v>7.6.9.9.50.9.8.00 - Outros Serviços Sujeitos à Regulação - Juros de Mora da Dívida Ativa - Intra OFSS</v>
      </c>
      <c r="T2376" s="7" t="str">
        <f>Tabela813[[#This Row],[NR]]&amp;" - "&amp;Tabela813[[#This Row],[Especificação]]</f>
        <v>7.6.9.9.50.9.8.00 - Outros Serviços Sujeitos à Regulação - Juros de Mora da Dívida Ativa - Intra OFSS</v>
      </c>
      <c r="U2376" s="7" t="str">
        <f>Tabela813[[#This Row],[NR]]&amp; " - "&amp;Tabela813[[#This Row],[Especificação]]</f>
        <v>7.6.9.9.50.9.8.00 - Outros Serviços Sujeitos à Regulação - Juros de Mora da Dívida Ativa - Intra OFSS</v>
      </c>
    </row>
    <row r="2377" spans="1:21" x14ac:dyDescent="0.25">
      <c r="A2377" s="84"/>
      <c r="B2377" s="73"/>
      <c r="C2377" s="26" t="s">
        <v>1565</v>
      </c>
      <c r="D2377" s="26" t="s">
        <v>1563</v>
      </c>
      <c r="E2377" s="26" t="s">
        <v>1570</v>
      </c>
      <c r="F2377" s="26" t="s">
        <v>1570</v>
      </c>
      <c r="G2377" s="26" t="s">
        <v>1574</v>
      </c>
      <c r="H2377" s="26" t="s">
        <v>1561</v>
      </c>
      <c r="I2377" s="26" t="s">
        <v>1561</v>
      </c>
      <c r="J2377" s="26" t="s">
        <v>1564</v>
      </c>
      <c r="K2377" s="21" t="str">
        <f>IF(Tabela813[[#This Row],[C]]&lt;&gt;"",IF(Tabela813[[#This Row],[RED]]&lt;&gt;"",(Tabela813[[#This Row],[RED]] &amp; "."),"") &amp; CONCATENATE(Tabela813[[#This Row],[C]],".",Tabela813[[#This Row],[O]],".",Tabela813[[#This Row],[E]],".",Tabela813[[#This Row],[D1]],".",Tabela813[[#This Row],[D2]],".",Tabela813[[#This Row],[D3]],".",Tabela813[[#This Row],[T]],".",Tabela813[[#This Row],[D4]]),"")</f>
        <v>7.6.9.9.99.0.0.00</v>
      </c>
      <c r="L2377" s="27" t="s">
        <v>2773</v>
      </c>
      <c r="M2377" s="21" t="str">
        <f t="shared" si="37"/>
        <v>S</v>
      </c>
      <c r="N2377" s="21">
        <f>IF(VALUE(Tabela813[[#This Row],[RED]]) &gt; 0,1,0) + IF(VALUE(J2377)&gt;0,8,IF(VALUE(I2377)&gt;0,7,IF(VALUE(H2377)&gt;0,6,IF(VALUE(G2377)&gt;0,5,IF(VALUE(F2377)&gt;0,4,IF(VALUE(E2377)&gt;0,3,IF(VALUE(D2377)&gt;0,2,1)))))))</f>
        <v>5</v>
      </c>
      <c r="O2377" s="26" t="s">
        <v>51</v>
      </c>
      <c r="P2377" s="1" t="s">
        <v>321</v>
      </c>
      <c r="Q2377" s="1"/>
      <c r="R2377" s="21"/>
      <c r="S2377" s="7" t="str">
        <f>Tabela813[[#This Row],[NR]]&amp;" - "&amp;Tabela813[[#This Row],[Especificação]]</f>
        <v>7.6.9.9.99.0.0.00 - Outros Serviços - Intra OFSS</v>
      </c>
      <c r="T2377" s="7" t="str">
        <f>Tabela813[[#This Row],[NR]]&amp;" - "&amp;Tabela813[[#This Row],[Especificação]]</f>
        <v>7.6.9.9.99.0.0.00 - Outros Serviços - Intra OFSS</v>
      </c>
      <c r="U2377" s="7" t="str">
        <f>Tabela813[[#This Row],[NR]]&amp; " - "&amp;Tabela813[[#This Row],[Especificação]]</f>
        <v>7.6.9.9.99.0.0.00 - Outros Serviços - Intra OFSS</v>
      </c>
    </row>
    <row r="2378" spans="1:21" x14ac:dyDescent="0.25">
      <c r="A2378" s="84"/>
      <c r="B2378" s="73"/>
      <c r="C2378" s="26" t="s">
        <v>1565</v>
      </c>
      <c r="D2378" s="26" t="s">
        <v>1563</v>
      </c>
      <c r="E2378" s="26" t="s">
        <v>1570</v>
      </c>
      <c r="F2378" s="26" t="s">
        <v>1570</v>
      </c>
      <c r="G2378" s="26" t="s">
        <v>1574</v>
      </c>
      <c r="H2378" s="26" t="s">
        <v>1561</v>
      </c>
      <c r="I2378" s="26" t="s">
        <v>1558</v>
      </c>
      <c r="J2378" s="26" t="s">
        <v>1564</v>
      </c>
      <c r="K2378" s="21" t="str">
        <f>IF(Tabela813[[#This Row],[C]]&lt;&gt;"",IF(Tabela813[[#This Row],[RED]]&lt;&gt;"",(Tabela813[[#This Row],[RED]] &amp; "."),"") &amp; CONCATENATE(Tabela813[[#This Row],[C]],".",Tabela813[[#This Row],[O]],".",Tabela813[[#This Row],[E]],".",Tabela813[[#This Row],[D1]],".",Tabela813[[#This Row],[D2]],".",Tabela813[[#This Row],[D3]],".",Tabela813[[#This Row],[T]],".",Tabela813[[#This Row],[D4]]),"")</f>
        <v>7.6.9.9.99.0.1.00</v>
      </c>
      <c r="L2378" s="27" t="s">
        <v>2774</v>
      </c>
      <c r="M2378" s="21" t="str">
        <f t="shared" si="37"/>
        <v>A</v>
      </c>
      <c r="N2378" s="21">
        <f>IF(VALUE(Tabela813[[#This Row],[RED]]) &gt; 0,1,0) + IF(VALUE(J2378)&gt;0,8,IF(VALUE(I2378)&gt;0,7,IF(VALUE(H2378)&gt;0,6,IF(VALUE(G2378)&gt;0,5,IF(VALUE(F2378)&gt;0,4,IF(VALUE(E2378)&gt;0,3,IF(VALUE(D2378)&gt;0,2,1)))))))</f>
        <v>7</v>
      </c>
      <c r="O2378" s="26" t="s">
        <v>51</v>
      </c>
      <c r="P2378" s="1" t="s">
        <v>321</v>
      </c>
      <c r="Q2378" s="1"/>
      <c r="R2378" s="21"/>
      <c r="S2378" s="7" t="str">
        <f>Tabela813[[#This Row],[NR]]&amp;" - "&amp;Tabela813[[#This Row],[Especificação]]</f>
        <v>7.6.9.9.99.0.1.00 - Outros Serviços - Principal - Intra OFSS</v>
      </c>
      <c r="T2378" s="7" t="str">
        <f>Tabela813[[#This Row],[NR]]&amp;" - "&amp;Tabela813[[#This Row],[Especificação]]</f>
        <v>7.6.9.9.99.0.1.00 - Outros Serviços - Principal - Intra OFSS</v>
      </c>
      <c r="U2378" s="7" t="str">
        <f>Tabela813[[#This Row],[NR]]&amp; " - "&amp;Tabela813[[#This Row],[Especificação]]</f>
        <v>7.6.9.9.99.0.1.00 - Outros Serviços - Principal - Intra OFSS</v>
      </c>
    </row>
    <row r="2379" spans="1:21" x14ac:dyDescent="0.25">
      <c r="A2379" s="84"/>
      <c r="B2379" s="73"/>
      <c r="C2379" s="26" t="s">
        <v>1565</v>
      </c>
      <c r="D2379" s="26" t="s">
        <v>1563</v>
      </c>
      <c r="E2379" s="26" t="s">
        <v>1570</v>
      </c>
      <c r="F2379" s="26" t="s">
        <v>1570</v>
      </c>
      <c r="G2379" s="26" t="s">
        <v>1574</v>
      </c>
      <c r="H2379" s="26" t="s">
        <v>1561</v>
      </c>
      <c r="I2379" s="26" t="s">
        <v>1567</v>
      </c>
      <c r="J2379" s="26" t="s">
        <v>1564</v>
      </c>
      <c r="K2379" s="21" t="str">
        <f>IF(Tabela813[[#This Row],[C]]&lt;&gt;"",IF(Tabela813[[#This Row],[RED]]&lt;&gt;"",(Tabela813[[#This Row],[RED]] &amp; "."),"") &amp; CONCATENATE(Tabela813[[#This Row],[C]],".",Tabela813[[#This Row],[O]],".",Tabela813[[#This Row],[E]],".",Tabela813[[#This Row],[D1]],".",Tabela813[[#This Row],[D2]],".",Tabela813[[#This Row],[D3]],".",Tabela813[[#This Row],[T]],".",Tabela813[[#This Row],[D4]]),"")</f>
        <v>7.6.9.9.99.0.2.00</v>
      </c>
      <c r="L2379" s="27" t="s">
        <v>2775</v>
      </c>
      <c r="M2379" s="21" t="str">
        <f t="shared" si="37"/>
        <v>A</v>
      </c>
      <c r="N2379" s="21">
        <f>IF(VALUE(Tabela813[[#This Row],[RED]]) &gt; 0,1,0) + IF(VALUE(J2379)&gt;0,8,IF(VALUE(I2379)&gt;0,7,IF(VALUE(H2379)&gt;0,6,IF(VALUE(G2379)&gt;0,5,IF(VALUE(F2379)&gt;0,4,IF(VALUE(E2379)&gt;0,3,IF(VALUE(D2379)&gt;0,2,1)))))))</f>
        <v>7</v>
      </c>
      <c r="O2379" s="26" t="s">
        <v>51</v>
      </c>
      <c r="P2379" s="1" t="s">
        <v>321</v>
      </c>
      <c r="Q2379" s="1"/>
      <c r="R2379" s="21"/>
      <c r="S2379" s="7" t="str">
        <f>Tabela813[[#This Row],[NR]]&amp;" - "&amp;Tabela813[[#This Row],[Especificação]]</f>
        <v>7.6.9.9.99.0.2.00 - Outros Serviços - Multas e Juros de Mora - Intra OFSS</v>
      </c>
      <c r="T2379" s="7" t="str">
        <f>Tabela813[[#This Row],[NR]]&amp;" - "&amp;Tabela813[[#This Row],[Especificação]]</f>
        <v>7.6.9.9.99.0.2.00 - Outros Serviços - Multas e Juros de Mora - Intra OFSS</v>
      </c>
      <c r="U2379" s="7" t="str">
        <f>Tabela813[[#This Row],[NR]]&amp; " - "&amp;Tabela813[[#This Row],[Especificação]]</f>
        <v>7.6.9.9.99.0.2.00 - Outros Serviços - Multas e Juros de Mora - Intra OFSS</v>
      </c>
    </row>
    <row r="2380" spans="1:21" x14ac:dyDescent="0.25">
      <c r="A2380" s="84"/>
      <c r="B2380" s="73"/>
      <c r="C2380" s="26" t="s">
        <v>1565</v>
      </c>
      <c r="D2380" s="26" t="s">
        <v>1563</v>
      </c>
      <c r="E2380" s="26" t="s">
        <v>1570</v>
      </c>
      <c r="F2380" s="26" t="s">
        <v>1570</v>
      </c>
      <c r="G2380" s="26" t="s">
        <v>1574</v>
      </c>
      <c r="H2380" s="26" t="s">
        <v>1561</v>
      </c>
      <c r="I2380" s="26" t="s">
        <v>1559</v>
      </c>
      <c r="J2380" s="26" t="s">
        <v>1564</v>
      </c>
      <c r="K2380" s="21" t="str">
        <f>IF(Tabela813[[#This Row],[C]]&lt;&gt;"",IF(Tabela813[[#This Row],[RED]]&lt;&gt;"",(Tabela813[[#This Row],[RED]] &amp; "."),"") &amp; CONCATENATE(Tabela813[[#This Row],[C]],".",Tabela813[[#This Row],[O]],".",Tabela813[[#This Row],[E]],".",Tabela813[[#This Row],[D1]],".",Tabela813[[#This Row],[D2]],".",Tabela813[[#This Row],[D3]],".",Tabela813[[#This Row],[T]],".",Tabela813[[#This Row],[D4]]),"")</f>
        <v>7.6.9.9.99.0.3.00</v>
      </c>
      <c r="L2380" s="27" t="s">
        <v>2776</v>
      </c>
      <c r="M2380" s="21" t="str">
        <f t="shared" si="37"/>
        <v>A</v>
      </c>
      <c r="N2380" s="21">
        <f>IF(VALUE(Tabela813[[#This Row],[RED]]) &gt; 0,1,0) + IF(VALUE(J2380)&gt;0,8,IF(VALUE(I2380)&gt;0,7,IF(VALUE(H2380)&gt;0,6,IF(VALUE(G2380)&gt;0,5,IF(VALUE(F2380)&gt;0,4,IF(VALUE(E2380)&gt;0,3,IF(VALUE(D2380)&gt;0,2,1)))))))</f>
        <v>7</v>
      </c>
      <c r="O2380" s="26" t="s">
        <v>51</v>
      </c>
      <c r="P2380" s="1" t="s">
        <v>321</v>
      </c>
      <c r="Q2380" s="1"/>
      <c r="R2380" s="21"/>
      <c r="S2380" s="7" t="str">
        <f>Tabela813[[#This Row],[NR]]&amp;" - "&amp;Tabela813[[#This Row],[Especificação]]</f>
        <v>7.6.9.9.99.0.3.00 - Outros Serviços - Dívida Ativa - Intra OFSS</v>
      </c>
      <c r="T2380" s="7" t="str">
        <f>Tabela813[[#This Row],[NR]]&amp;" - "&amp;Tabela813[[#This Row],[Especificação]]</f>
        <v>7.6.9.9.99.0.3.00 - Outros Serviços - Dívida Ativa - Intra OFSS</v>
      </c>
      <c r="U2380" s="7" t="str">
        <f>Tabela813[[#This Row],[NR]]&amp; " - "&amp;Tabela813[[#This Row],[Especificação]]</f>
        <v>7.6.9.9.99.0.3.00 - Outros Serviços - Dívida Ativa - Intra OFSS</v>
      </c>
    </row>
    <row r="2381" spans="1:21" ht="30" x14ac:dyDescent="0.25">
      <c r="A2381" s="84"/>
      <c r="B2381" s="73"/>
      <c r="C2381" s="26" t="s">
        <v>1565</v>
      </c>
      <c r="D2381" s="26" t="s">
        <v>1563</v>
      </c>
      <c r="E2381" s="26" t="s">
        <v>1570</v>
      </c>
      <c r="F2381" s="26" t="s">
        <v>1570</v>
      </c>
      <c r="G2381" s="26" t="s">
        <v>1574</v>
      </c>
      <c r="H2381" s="26" t="s">
        <v>1561</v>
      </c>
      <c r="I2381" s="26" t="s">
        <v>1568</v>
      </c>
      <c r="J2381" s="26" t="s">
        <v>1564</v>
      </c>
      <c r="K2381" s="21" t="str">
        <f>IF(Tabela813[[#This Row],[C]]&lt;&gt;"",IF(Tabela813[[#This Row],[RED]]&lt;&gt;"",(Tabela813[[#This Row],[RED]] &amp; "."),"") &amp; CONCATENATE(Tabela813[[#This Row],[C]],".",Tabela813[[#This Row],[O]],".",Tabela813[[#This Row],[E]],".",Tabela813[[#This Row],[D1]],".",Tabela813[[#This Row],[D2]],".",Tabela813[[#This Row],[D3]],".",Tabela813[[#This Row],[T]],".",Tabela813[[#This Row],[D4]]),"")</f>
        <v>7.6.9.9.99.0.4.00</v>
      </c>
      <c r="L2381" s="27" t="s">
        <v>2777</v>
      </c>
      <c r="M2381" s="21" t="str">
        <f t="shared" si="37"/>
        <v>A</v>
      </c>
      <c r="N2381" s="21">
        <f>IF(VALUE(Tabela813[[#This Row],[RED]]) &gt; 0,1,0) + IF(VALUE(J2381)&gt;0,8,IF(VALUE(I2381)&gt;0,7,IF(VALUE(H2381)&gt;0,6,IF(VALUE(G2381)&gt;0,5,IF(VALUE(F2381)&gt;0,4,IF(VALUE(E2381)&gt;0,3,IF(VALUE(D2381)&gt;0,2,1)))))))</f>
        <v>7</v>
      </c>
      <c r="O2381" s="26" t="s">
        <v>51</v>
      </c>
      <c r="P2381" s="1" t="s">
        <v>321</v>
      </c>
      <c r="Q2381" s="1"/>
      <c r="R2381" s="21"/>
      <c r="S2381" s="7" t="str">
        <f>Tabela813[[#This Row],[NR]]&amp;" - "&amp;Tabela813[[#This Row],[Especificação]]</f>
        <v>7.6.9.9.99.0.4.00 - Outros Serviços - Dívida Ativa - Multas e Juros de Mora da Dívida Ativa - Intra OFSS</v>
      </c>
      <c r="T2381" s="7" t="str">
        <f>Tabela813[[#This Row],[NR]]&amp;" - "&amp;Tabela813[[#This Row],[Especificação]]</f>
        <v>7.6.9.9.99.0.4.00 - Outros Serviços - Dívida Ativa - Multas e Juros de Mora da Dívida Ativa - Intra OFSS</v>
      </c>
      <c r="U2381" s="7" t="str">
        <f>Tabela813[[#This Row],[NR]]&amp; " - "&amp;Tabela813[[#This Row],[Especificação]]</f>
        <v>7.6.9.9.99.0.4.00 - Outros Serviços - Dívida Ativa - Multas e Juros de Mora da Dívida Ativa - Intra OFSS</v>
      </c>
    </row>
    <row r="2382" spans="1:21" x14ac:dyDescent="0.25">
      <c r="A2382" s="84"/>
      <c r="B2382" s="73"/>
      <c r="C2382" s="26" t="s">
        <v>1565</v>
      </c>
      <c r="D2382" s="26" t="s">
        <v>1563</v>
      </c>
      <c r="E2382" s="26" t="s">
        <v>1570</v>
      </c>
      <c r="F2382" s="26" t="s">
        <v>1570</v>
      </c>
      <c r="G2382" s="26" t="s">
        <v>1574</v>
      </c>
      <c r="H2382" s="26" t="s">
        <v>1561</v>
      </c>
      <c r="I2382" s="26" t="s">
        <v>1569</v>
      </c>
      <c r="J2382" s="26" t="s">
        <v>1564</v>
      </c>
      <c r="K2382" s="21" t="str">
        <f>IF(Tabela813[[#This Row],[C]]&lt;&gt;"",IF(Tabela813[[#This Row],[RED]]&lt;&gt;"",(Tabela813[[#This Row],[RED]] &amp; "."),"") &amp; CONCATENATE(Tabela813[[#This Row],[C]],".",Tabela813[[#This Row],[O]],".",Tabela813[[#This Row],[E]],".",Tabela813[[#This Row],[D1]],".",Tabela813[[#This Row],[D2]],".",Tabela813[[#This Row],[D3]],".",Tabela813[[#This Row],[T]],".",Tabela813[[#This Row],[D4]]),"")</f>
        <v>7.6.9.9.99.0.5.00</v>
      </c>
      <c r="L2382" s="27" t="s">
        <v>2778</v>
      </c>
      <c r="M2382" s="21" t="str">
        <f t="shared" si="37"/>
        <v>A</v>
      </c>
      <c r="N2382" s="21">
        <f>IF(VALUE(Tabela813[[#This Row],[RED]]) &gt; 0,1,0) + IF(VALUE(J2382)&gt;0,8,IF(VALUE(I2382)&gt;0,7,IF(VALUE(H2382)&gt;0,6,IF(VALUE(G2382)&gt;0,5,IF(VALUE(F2382)&gt;0,4,IF(VALUE(E2382)&gt;0,3,IF(VALUE(D2382)&gt;0,2,1)))))))</f>
        <v>7</v>
      </c>
      <c r="O2382" s="26" t="s">
        <v>51</v>
      </c>
      <c r="P2382" s="1" t="s">
        <v>321</v>
      </c>
      <c r="Q2382" s="1"/>
      <c r="R2382" s="21"/>
      <c r="S2382" s="7" t="str">
        <f>Tabela813[[#This Row],[NR]]&amp;" - "&amp;Tabela813[[#This Row],[Especificação]]</f>
        <v>7.6.9.9.99.0.5.00 - Outros Serviços - Multas - Intra OFSS</v>
      </c>
      <c r="T2382" s="7" t="str">
        <f>Tabela813[[#This Row],[NR]]&amp;" - "&amp;Tabela813[[#This Row],[Especificação]]</f>
        <v>7.6.9.9.99.0.5.00 - Outros Serviços - Multas - Intra OFSS</v>
      </c>
      <c r="U2382" s="7" t="str">
        <f>Tabela813[[#This Row],[NR]]&amp; " - "&amp;Tabela813[[#This Row],[Especificação]]</f>
        <v>7.6.9.9.99.0.5.00 - Outros Serviços - Multas - Intra OFSS</v>
      </c>
    </row>
    <row r="2383" spans="1:21" x14ac:dyDescent="0.25">
      <c r="A2383" s="84"/>
      <c r="B2383" s="73"/>
      <c r="C2383" s="26" t="s">
        <v>1565</v>
      </c>
      <c r="D2383" s="26" t="s">
        <v>1563</v>
      </c>
      <c r="E2383" s="26" t="s">
        <v>1570</v>
      </c>
      <c r="F2383" s="26" t="s">
        <v>1570</v>
      </c>
      <c r="G2383" s="26" t="s">
        <v>1574</v>
      </c>
      <c r="H2383" s="26" t="s">
        <v>1561</v>
      </c>
      <c r="I2383" s="26" t="s">
        <v>1563</v>
      </c>
      <c r="J2383" s="26" t="s">
        <v>1564</v>
      </c>
      <c r="K2383" s="21" t="str">
        <f>IF(Tabela813[[#This Row],[C]]&lt;&gt;"",IF(Tabela813[[#This Row],[RED]]&lt;&gt;"",(Tabela813[[#This Row],[RED]] &amp; "."),"") &amp; CONCATENATE(Tabela813[[#This Row],[C]],".",Tabela813[[#This Row],[O]],".",Tabela813[[#This Row],[E]],".",Tabela813[[#This Row],[D1]],".",Tabela813[[#This Row],[D2]],".",Tabela813[[#This Row],[D3]],".",Tabela813[[#This Row],[T]],".",Tabela813[[#This Row],[D4]]),"")</f>
        <v>7.6.9.9.99.0.6.00</v>
      </c>
      <c r="L2383" s="27" t="s">
        <v>2779</v>
      </c>
      <c r="M2383" s="21" t="str">
        <f t="shared" si="37"/>
        <v>A</v>
      </c>
      <c r="N2383" s="21">
        <f>IF(VALUE(Tabela813[[#This Row],[RED]]) &gt; 0,1,0) + IF(VALUE(J2383)&gt;0,8,IF(VALUE(I2383)&gt;0,7,IF(VALUE(H2383)&gt;0,6,IF(VALUE(G2383)&gt;0,5,IF(VALUE(F2383)&gt;0,4,IF(VALUE(E2383)&gt;0,3,IF(VALUE(D2383)&gt;0,2,1)))))))</f>
        <v>7</v>
      </c>
      <c r="O2383" s="26" t="s">
        <v>51</v>
      </c>
      <c r="P2383" s="1" t="s">
        <v>321</v>
      </c>
      <c r="Q2383" s="1"/>
      <c r="R2383" s="21"/>
      <c r="S2383" s="7" t="str">
        <f>Tabela813[[#This Row],[NR]]&amp;" - "&amp;Tabela813[[#This Row],[Especificação]]</f>
        <v>7.6.9.9.99.0.6.00 - Outros Serviços - Juros de Mora - Intra OFSS</v>
      </c>
      <c r="T2383" s="7" t="str">
        <f>Tabela813[[#This Row],[NR]]&amp;" - "&amp;Tabela813[[#This Row],[Especificação]]</f>
        <v>7.6.9.9.99.0.6.00 - Outros Serviços - Juros de Mora - Intra OFSS</v>
      </c>
      <c r="U2383" s="7" t="str">
        <f>Tabela813[[#This Row],[NR]]&amp; " - "&amp;Tabela813[[#This Row],[Especificação]]</f>
        <v>7.6.9.9.99.0.6.00 - Outros Serviços - Juros de Mora - Intra OFSS</v>
      </c>
    </row>
    <row r="2384" spans="1:21" x14ac:dyDescent="0.25">
      <c r="A2384" s="84"/>
      <c r="B2384" s="73"/>
      <c r="C2384" s="26" t="s">
        <v>1565</v>
      </c>
      <c r="D2384" s="26" t="s">
        <v>1563</v>
      </c>
      <c r="E2384" s="26" t="s">
        <v>1570</v>
      </c>
      <c r="F2384" s="26" t="s">
        <v>1570</v>
      </c>
      <c r="G2384" s="26" t="s">
        <v>1574</v>
      </c>
      <c r="H2384" s="26" t="s">
        <v>1561</v>
      </c>
      <c r="I2384" s="26" t="s">
        <v>1565</v>
      </c>
      <c r="J2384" s="26" t="s">
        <v>1564</v>
      </c>
      <c r="K2384" s="21" t="str">
        <f>IF(Tabela813[[#This Row],[C]]&lt;&gt;"",IF(Tabela813[[#This Row],[RED]]&lt;&gt;"",(Tabela813[[#This Row],[RED]] &amp; "."),"") &amp; CONCATENATE(Tabela813[[#This Row],[C]],".",Tabela813[[#This Row],[O]],".",Tabela813[[#This Row],[E]],".",Tabela813[[#This Row],[D1]],".",Tabela813[[#This Row],[D2]],".",Tabela813[[#This Row],[D3]],".",Tabela813[[#This Row],[T]],".",Tabela813[[#This Row],[D4]]),"")</f>
        <v>7.6.9.9.99.0.7.00</v>
      </c>
      <c r="L2384" s="27" t="s">
        <v>2780</v>
      </c>
      <c r="M2384" s="21" t="str">
        <f t="shared" si="37"/>
        <v>A</v>
      </c>
      <c r="N2384" s="21">
        <f>IF(VALUE(Tabela813[[#This Row],[RED]]) &gt; 0,1,0) + IF(VALUE(J2384)&gt;0,8,IF(VALUE(I2384)&gt;0,7,IF(VALUE(H2384)&gt;0,6,IF(VALUE(G2384)&gt;0,5,IF(VALUE(F2384)&gt;0,4,IF(VALUE(E2384)&gt;0,3,IF(VALUE(D2384)&gt;0,2,1)))))))</f>
        <v>7</v>
      </c>
      <c r="O2384" s="26" t="s">
        <v>51</v>
      </c>
      <c r="P2384" s="1" t="s">
        <v>321</v>
      </c>
      <c r="Q2384" s="1"/>
      <c r="R2384" s="21"/>
      <c r="S2384" s="7" t="str">
        <f>Tabela813[[#This Row],[NR]]&amp;" - "&amp;Tabela813[[#This Row],[Especificação]]</f>
        <v>7.6.9.9.99.0.7.00 - Outros Serviços - Dívida Ativa - Multas da Dívida Ativa - Intra OFSS</v>
      </c>
      <c r="T2384" s="7" t="str">
        <f>Tabela813[[#This Row],[NR]]&amp;" - "&amp;Tabela813[[#This Row],[Especificação]]</f>
        <v>7.6.9.9.99.0.7.00 - Outros Serviços - Dívida Ativa - Multas da Dívida Ativa - Intra OFSS</v>
      </c>
      <c r="U2384" s="7" t="str">
        <f>Tabela813[[#This Row],[NR]]&amp; " - "&amp;Tabela813[[#This Row],[Especificação]]</f>
        <v>7.6.9.9.99.0.7.00 - Outros Serviços - Dívida Ativa - Multas da Dívida Ativa - Intra OFSS</v>
      </c>
    </row>
    <row r="2385" spans="1:21" x14ac:dyDescent="0.25">
      <c r="A2385" s="84"/>
      <c r="B2385" s="73"/>
      <c r="C2385" s="26" t="s">
        <v>1565</v>
      </c>
      <c r="D2385" s="26" t="s">
        <v>1563</v>
      </c>
      <c r="E2385" s="26" t="s">
        <v>1570</v>
      </c>
      <c r="F2385" s="26" t="s">
        <v>1570</v>
      </c>
      <c r="G2385" s="26" t="s">
        <v>1574</v>
      </c>
      <c r="H2385" s="26" t="s">
        <v>1561</v>
      </c>
      <c r="I2385" s="26" t="s">
        <v>1566</v>
      </c>
      <c r="J2385" s="26" t="s">
        <v>1564</v>
      </c>
      <c r="K2385" s="21" t="str">
        <f>IF(Tabela813[[#This Row],[C]]&lt;&gt;"",IF(Tabela813[[#This Row],[RED]]&lt;&gt;"",(Tabela813[[#This Row],[RED]] &amp; "."),"") &amp; CONCATENATE(Tabela813[[#This Row],[C]],".",Tabela813[[#This Row],[O]],".",Tabela813[[#This Row],[E]],".",Tabela813[[#This Row],[D1]],".",Tabela813[[#This Row],[D2]],".",Tabela813[[#This Row],[D3]],".",Tabela813[[#This Row],[T]],".",Tabela813[[#This Row],[D4]]),"")</f>
        <v>7.6.9.9.99.0.8.00</v>
      </c>
      <c r="L2385" s="27" t="s">
        <v>2781</v>
      </c>
      <c r="M2385" s="21" t="str">
        <f t="shared" si="37"/>
        <v>A</v>
      </c>
      <c r="N2385" s="21">
        <f>IF(VALUE(Tabela813[[#This Row],[RED]]) &gt; 0,1,0) + IF(VALUE(J2385)&gt;0,8,IF(VALUE(I2385)&gt;0,7,IF(VALUE(H2385)&gt;0,6,IF(VALUE(G2385)&gt;0,5,IF(VALUE(F2385)&gt;0,4,IF(VALUE(E2385)&gt;0,3,IF(VALUE(D2385)&gt;0,2,1)))))))</f>
        <v>7</v>
      </c>
      <c r="O2385" s="26" t="s">
        <v>51</v>
      </c>
      <c r="P2385" s="1" t="s">
        <v>321</v>
      </c>
      <c r="Q2385" s="1"/>
      <c r="R2385" s="21"/>
      <c r="S2385" s="7" t="str">
        <f>Tabela813[[#This Row],[NR]]&amp;" - "&amp;Tabela813[[#This Row],[Especificação]]</f>
        <v>7.6.9.9.99.0.8.00 - Outros Serviços - Juros de Mora da Dívida Ativa - Intra OFSS</v>
      </c>
      <c r="T2385" s="7" t="str">
        <f>Tabela813[[#This Row],[NR]]&amp;" - "&amp;Tabela813[[#This Row],[Especificação]]</f>
        <v>7.6.9.9.99.0.8.00 - Outros Serviços - Juros de Mora da Dívida Ativa - Intra OFSS</v>
      </c>
      <c r="U2385" s="7" t="str">
        <f>Tabela813[[#This Row],[NR]]&amp; " - "&amp;Tabela813[[#This Row],[Especificação]]</f>
        <v>7.6.9.9.99.0.8.00 - Outros Serviços - Juros de Mora da Dívida Ativa - Intra OFSS</v>
      </c>
    </row>
    <row r="2386" spans="1:21" x14ac:dyDescent="0.25">
      <c r="A2386" s="84"/>
      <c r="B2386" s="73"/>
      <c r="C2386" s="26" t="s">
        <v>1565</v>
      </c>
      <c r="D2386" s="26" t="s">
        <v>1570</v>
      </c>
      <c r="E2386" s="26" t="s">
        <v>1561</v>
      </c>
      <c r="F2386" s="26" t="s">
        <v>1561</v>
      </c>
      <c r="G2386" s="26" t="s">
        <v>1564</v>
      </c>
      <c r="H2386" s="26" t="s">
        <v>1561</v>
      </c>
      <c r="I2386" s="26" t="s">
        <v>1561</v>
      </c>
      <c r="J2386" s="26" t="s">
        <v>1564</v>
      </c>
      <c r="K2386" s="21" t="str">
        <f>IF(Tabela813[[#This Row],[C]]&lt;&gt;"",IF(Tabela813[[#This Row],[RED]]&lt;&gt;"",(Tabela813[[#This Row],[RED]] &amp; "."),"") &amp; CONCATENATE(Tabela813[[#This Row],[C]],".",Tabela813[[#This Row],[O]],".",Tabela813[[#This Row],[E]],".",Tabela813[[#This Row],[D1]],".",Tabela813[[#This Row],[D2]],".",Tabela813[[#This Row],[D3]],".",Tabela813[[#This Row],[T]],".",Tabela813[[#This Row],[D4]]),"")</f>
        <v>7.9.0.0.00.0.0.00</v>
      </c>
      <c r="L2386" s="27" t="s">
        <v>2782</v>
      </c>
      <c r="M2386" s="21" t="str">
        <f t="shared" si="37"/>
        <v>S</v>
      </c>
      <c r="N2386" s="21">
        <f>IF(VALUE(Tabela813[[#This Row],[RED]]) &gt; 0,1,0) + IF(VALUE(J2386)&gt;0,8,IF(VALUE(I2386)&gt;0,7,IF(VALUE(H2386)&gt;0,6,IF(VALUE(G2386)&gt;0,5,IF(VALUE(F2386)&gt;0,4,IF(VALUE(E2386)&gt;0,3,IF(VALUE(D2386)&gt;0,2,1)))))))</f>
        <v>2</v>
      </c>
      <c r="O2386" s="26" t="s">
        <v>45</v>
      </c>
      <c r="P2386" s="1" t="s">
        <v>501</v>
      </c>
      <c r="Q2386" s="1"/>
      <c r="R2386" s="21"/>
      <c r="S2386" s="7" t="str">
        <f>Tabela813[[#This Row],[NR]]&amp;" - "&amp;Tabela813[[#This Row],[Especificação]]</f>
        <v>7.9.0.0.00.0.0.00 - Outras Receitas Correntes - Intra OFSS</v>
      </c>
      <c r="T2386" s="7" t="str">
        <f>Tabela813[[#This Row],[NR]]&amp;" - "&amp;Tabela813[[#This Row],[Especificação]]</f>
        <v>7.9.0.0.00.0.0.00 - Outras Receitas Correntes - Intra OFSS</v>
      </c>
      <c r="U2386" s="7" t="str">
        <f>Tabela813[[#This Row],[NR]]&amp; " - "&amp;Tabela813[[#This Row],[Especificação]]</f>
        <v>7.9.0.0.00.0.0.00 - Outras Receitas Correntes - Intra OFSS</v>
      </c>
    </row>
    <row r="2387" spans="1:21" x14ac:dyDescent="0.25">
      <c r="A2387" s="84"/>
      <c r="B2387" s="73"/>
      <c r="C2387" s="26" t="s">
        <v>1565</v>
      </c>
      <c r="D2387" s="26" t="s">
        <v>1570</v>
      </c>
      <c r="E2387" s="26" t="s">
        <v>1558</v>
      </c>
      <c r="F2387" s="26" t="s">
        <v>1561</v>
      </c>
      <c r="G2387" s="26" t="s">
        <v>1564</v>
      </c>
      <c r="H2387" s="26" t="s">
        <v>1561</v>
      </c>
      <c r="I2387" s="26" t="s">
        <v>1561</v>
      </c>
      <c r="J2387" s="26" t="s">
        <v>1564</v>
      </c>
      <c r="K2387" s="21" t="str">
        <f>IF(Tabela813[[#This Row],[C]]&lt;&gt;"",IF(Tabela813[[#This Row],[RED]]&lt;&gt;"",(Tabela813[[#This Row],[RED]] &amp; "."),"") &amp; CONCATENATE(Tabela813[[#This Row],[C]],".",Tabela813[[#This Row],[O]],".",Tabela813[[#This Row],[E]],".",Tabela813[[#This Row],[D1]],".",Tabela813[[#This Row],[D2]],".",Tabela813[[#This Row],[D3]],".",Tabela813[[#This Row],[T]],".",Tabela813[[#This Row],[D4]]),"")</f>
        <v>7.9.1.0.00.0.0.00</v>
      </c>
      <c r="L2387" s="27" t="s">
        <v>2783</v>
      </c>
      <c r="M2387" s="21" t="str">
        <f t="shared" si="37"/>
        <v>S</v>
      </c>
      <c r="N2387" s="21">
        <f>IF(VALUE(Tabela813[[#This Row],[RED]]) &gt; 0,1,0) + IF(VALUE(J2387)&gt;0,8,IF(VALUE(I2387)&gt;0,7,IF(VALUE(H2387)&gt;0,6,IF(VALUE(G2387)&gt;0,5,IF(VALUE(F2387)&gt;0,4,IF(VALUE(E2387)&gt;0,3,IF(VALUE(D2387)&gt;0,2,1)))))))</f>
        <v>3</v>
      </c>
      <c r="O2387" s="26" t="s">
        <v>45</v>
      </c>
      <c r="P2387" s="1" t="s">
        <v>503</v>
      </c>
      <c r="Q2387" s="1"/>
      <c r="R2387" s="21"/>
      <c r="S2387" s="7" t="str">
        <f>Tabela813[[#This Row],[NR]]&amp;" - "&amp;Tabela813[[#This Row],[Especificação]]</f>
        <v>7.9.1.0.00.0.0.00 - Multas Administrativas, Contratuais e Judiciais - Intra OFSS</v>
      </c>
      <c r="T2387" s="7" t="str">
        <f>Tabela813[[#This Row],[NR]]&amp;" - "&amp;Tabela813[[#This Row],[Especificação]]</f>
        <v>7.9.1.0.00.0.0.00 - Multas Administrativas, Contratuais e Judiciais - Intra OFSS</v>
      </c>
      <c r="U2387" s="7" t="str">
        <f>Tabela813[[#This Row],[NR]]&amp; " - "&amp;Tabela813[[#This Row],[Especificação]]</f>
        <v>7.9.1.0.00.0.0.00 - Multas Administrativas, Contratuais e Judiciais - Intra OFSS</v>
      </c>
    </row>
    <row r="2388" spans="1:21" x14ac:dyDescent="0.25">
      <c r="A2388" s="84"/>
      <c r="B2388" s="73"/>
      <c r="C2388" s="26" t="s">
        <v>1565</v>
      </c>
      <c r="D2388" s="26" t="s">
        <v>1570</v>
      </c>
      <c r="E2388" s="26" t="s">
        <v>1558</v>
      </c>
      <c r="F2388" s="26" t="s">
        <v>1558</v>
      </c>
      <c r="G2388" s="26" t="s">
        <v>1564</v>
      </c>
      <c r="H2388" s="26" t="s">
        <v>1561</v>
      </c>
      <c r="I2388" s="26" t="s">
        <v>1561</v>
      </c>
      <c r="J2388" s="26" t="s">
        <v>1564</v>
      </c>
      <c r="K2388" s="21" t="str">
        <f>IF(Tabela813[[#This Row],[C]]&lt;&gt;"",IF(Tabela813[[#This Row],[RED]]&lt;&gt;"",(Tabela813[[#This Row],[RED]] &amp; "."),"") &amp; CONCATENATE(Tabela813[[#This Row],[C]],".",Tabela813[[#This Row],[O]],".",Tabela813[[#This Row],[E]],".",Tabela813[[#This Row],[D1]],".",Tabela813[[#This Row],[D2]],".",Tabela813[[#This Row],[D3]],".",Tabela813[[#This Row],[T]],".",Tabela813[[#This Row],[D4]]),"")</f>
        <v>7.9.1.1.00.0.0.00</v>
      </c>
      <c r="L2388" s="27" t="s">
        <v>2783</v>
      </c>
      <c r="M2388" s="21" t="str">
        <f t="shared" si="37"/>
        <v>S</v>
      </c>
      <c r="N2388" s="21">
        <f>IF(VALUE(Tabela813[[#This Row],[RED]]) &gt; 0,1,0) + IF(VALUE(J2388)&gt;0,8,IF(VALUE(I2388)&gt;0,7,IF(VALUE(H2388)&gt;0,6,IF(VALUE(G2388)&gt;0,5,IF(VALUE(F2388)&gt;0,4,IF(VALUE(E2388)&gt;0,3,IF(VALUE(D2388)&gt;0,2,1)))))))</f>
        <v>4</v>
      </c>
      <c r="O2388" s="26" t="s">
        <v>45</v>
      </c>
      <c r="P2388" s="1" t="s">
        <v>3116</v>
      </c>
      <c r="Q2388" s="1"/>
      <c r="R2388" s="21"/>
      <c r="S2388" s="7" t="str">
        <f>Tabela813[[#This Row],[NR]]&amp;" - "&amp;Tabela813[[#This Row],[Especificação]]</f>
        <v>7.9.1.1.00.0.0.00 - Multas Administrativas, Contratuais e Judiciais - Intra OFSS</v>
      </c>
      <c r="T2388" s="7" t="str">
        <f>Tabela813[[#This Row],[NR]]&amp;" - "&amp;Tabela813[[#This Row],[Especificação]]</f>
        <v>7.9.1.1.00.0.0.00 - Multas Administrativas, Contratuais e Judiciais - Intra OFSS</v>
      </c>
      <c r="U2388" s="7" t="str">
        <f>Tabela813[[#This Row],[NR]]&amp; " - "&amp;Tabela813[[#This Row],[Especificação]]</f>
        <v>7.9.1.1.00.0.0.00 - Multas Administrativas, Contratuais e Judiciais - Intra OFSS</v>
      </c>
    </row>
    <row r="2389" spans="1:21" ht="60" x14ac:dyDescent="0.25">
      <c r="A2389" s="84"/>
      <c r="B2389" s="73"/>
      <c r="C2389" s="26" t="s">
        <v>1565</v>
      </c>
      <c r="D2389" s="26" t="s">
        <v>1570</v>
      </c>
      <c r="E2389" s="26" t="s">
        <v>1558</v>
      </c>
      <c r="F2389" s="26" t="s">
        <v>1558</v>
      </c>
      <c r="G2389" s="26" t="s">
        <v>1560</v>
      </c>
      <c r="H2389" s="26" t="s">
        <v>1561</v>
      </c>
      <c r="I2389" s="26" t="s">
        <v>1561</v>
      </c>
      <c r="J2389" s="26" t="s">
        <v>1564</v>
      </c>
      <c r="K2389" s="21" t="str">
        <f>IF(Tabela813[[#This Row],[C]]&lt;&gt;"",IF(Tabela813[[#This Row],[RED]]&lt;&gt;"",(Tabela813[[#This Row],[RED]] &amp; "."),"") &amp; CONCATENATE(Tabela813[[#This Row],[C]],".",Tabela813[[#This Row],[O]],".",Tabela813[[#This Row],[E]],".",Tabela813[[#This Row],[D1]],".",Tabela813[[#This Row],[D2]],".",Tabela813[[#This Row],[D3]],".",Tabela813[[#This Row],[T]],".",Tabela813[[#This Row],[D4]]),"")</f>
        <v>7.9.1.1.01.0.0.00</v>
      </c>
      <c r="L2389" s="27" t="s">
        <v>2784</v>
      </c>
      <c r="M2389" s="21" t="str">
        <f t="shared" si="37"/>
        <v>S</v>
      </c>
      <c r="N2389" s="21">
        <f>IF(VALUE(Tabela813[[#This Row],[RED]]) &gt; 0,1,0) + IF(VALUE(J2389)&gt;0,8,IF(VALUE(I2389)&gt;0,7,IF(VALUE(H2389)&gt;0,6,IF(VALUE(G2389)&gt;0,5,IF(VALUE(F2389)&gt;0,4,IF(VALUE(E2389)&gt;0,3,IF(VALUE(D2389)&gt;0,2,1)))))))</f>
        <v>5</v>
      </c>
      <c r="O2389" s="26" t="s">
        <v>51</v>
      </c>
      <c r="P2389" s="1" t="s">
        <v>505</v>
      </c>
      <c r="Q2389" s="1"/>
      <c r="R2389" s="21"/>
      <c r="S2389" s="7" t="str">
        <f>Tabela813[[#This Row],[NR]]&amp;" - "&amp;Tabela813[[#This Row],[Especificação]]</f>
        <v>7.9.1.1.01.0.0.00 - Multas Previstas em Legislação Específica - Intra OFSS</v>
      </c>
      <c r="T2389" s="7" t="str">
        <f>Tabela813[[#This Row],[NR]]&amp;" - "&amp;Tabela813[[#This Row],[Especificação]]</f>
        <v>7.9.1.1.01.0.0.00 - Multas Previstas em Legislação Específica - Intra OFSS</v>
      </c>
      <c r="U2389" s="7" t="str">
        <f>Tabela813[[#This Row],[NR]]&amp; " - "&amp;Tabela813[[#This Row],[Especificação]]</f>
        <v>7.9.1.1.01.0.0.00 - Multas Previstas em Legislação Específica - Intra OFSS</v>
      </c>
    </row>
    <row r="2390" spans="1:21" ht="60" x14ac:dyDescent="0.25">
      <c r="A2390" s="84"/>
      <c r="B2390" s="73"/>
      <c r="C2390" s="26" t="s">
        <v>1565</v>
      </c>
      <c r="D2390" s="26" t="s">
        <v>1570</v>
      </c>
      <c r="E2390" s="26" t="s">
        <v>1558</v>
      </c>
      <c r="F2390" s="26" t="s">
        <v>1558</v>
      </c>
      <c r="G2390" s="26" t="s">
        <v>1560</v>
      </c>
      <c r="H2390" s="26" t="s">
        <v>1561</v>
      </c>
      <c r="I2390" s="26" t="s">
        <v>1558</v>
      </c>
      <c r="J2390" s="26" t="s">
        <v>1564</v>
      </c>
      <c r="K2390" s="21" t="str">
        <f>IF(Tabela813[[#This Row],[C]]&lt;&gt;"",IF(Tabela813[[#This Row],[RED]]&lt;&gt;"",(Tabela813[[#This Row],[RED]] &amp; "."),"") &amp; CONCATENATE(Tabela813[[#This Row],[C]],".",Tabela813[[#This Row],[O]],".",Tabela813[[#This Row],[E]],".",Tabela813[[#This Row],[D1]],".",Tabela813[[#This Row],[D2]],".",Tabela813[[#This Row],[D3]],".",Tabela813[[#This Row],[T]],".",Tabela813[[#This Row],[D4]]),"")</f>
        <v>7.9.1.1.01.0.1.00</v>
      </c>
      <c r="L2390" s="27" t="s">
        <v>2785</v>
      </c>
      <c r="M2390" s="21" t="str">
        <f t="shared" si="37"/>
        <v>A</v>
      </c>
      <c r="N2390" s="21">
        <f>IF(VALUE(Tabela813[[#This Row],[RED]]) &gt; 0,1,0) + IF(VALUE(J2390)&gt;0,8,IF(VALUE(I2390)&gt;0,7,IF(VALUE(H2390)&gt;0,6,IF(VALUE(G2390)&gt;0,5,IF(VALUE(F2390)&gt;0,4,IF(VALUE(E2390)&gt;0,3,IF(VALUE(D2390)&gt;0,2,1)))))))</f>
        <v>7</v>
      </c>
      <c r="O2390" s="26" t="s">
        <v>51</v>
      </c>
      <c r="P2390" s="1" t="s">
        <v>505</v>
      </c>
      <c r="Q2390" s="1"/>
      <c r="R2390" s="21"/>
      <c r="S2390" s="7" t="str">
        <f>Tabela813[[#This Row],[NR]]&amp;" - "&amp;Tabela813[[#This Row],[Especificação]]</f>
        <v>7.9.1.1.01.0.1.00 - Multas Previstas em Legislação Específica - Principal - Intra OFSS</v>
      </c>
      <c r="T2390" s="7" t="str">
        <f>Tabela813[[#This Row],[NR]]&amp;" - "&amp;Tabela813[[#This Row],[Especificação]]</f>
        <v>7.9.1.1.01.0.1.00 - Multas Previstas em Legislação Específica - Principal - Intra OFSS</v>
      </c>
      <c r="U2390" s="7" t="str">
        <f>Tabela813[[#This Row],[NR]]&amp; " - "&amp;Tabela813[[#This Row],[Especificação]]</f>
        <v>7.9.1.1.01.0.1.00 - Multas Previstas em Legislação Específica - Principal - Intra OFSS</v>
      </c>
    </row>
    <row r="2391" spans="1:21" ht="60" x14ac:dyDescent="0.25">
      <c r="A2391" s="84"/>
      <c r="B2391" s="73"/>
      <c r="C2391" s="26" t="s">
        <v>1565</v>
      </c>
      <c r="D2391" s="26" t="s">
        <v>1570</v>
      </c>
      <c r="E2391" s="26" t="s">
        <v>1558</v>
      </c>
      <c r="F2391" s="26" t="s">
        <v>1558</v>
      </c>
      <c r="G2391" s="26" t="s">
        <v>1560</v>
      </c>
      <c r="H2391" s="26" t="s">
        <v>1561</v>
      </c>
      <c r="I2391" s="26" t="s">
        <v>1567</v>
      </c>
      <c r="J2391" s="26" t="s">
        <v>1564</v>
      </c>
      <c r="K2391" s="21" t="str">
        <f>IF(Tabela813[[#This Row],[C]]&lt;&gt;"",IF(Tabela813[[#This Row],[RED]]&lt;&gt;"",(Tabela813[[#This Row],[RED]] &amp; "."),"") &amp; CONCATENATE(Tabela813[[#This Row],[C]],".",Tabela813[[#This Row],[O]],".",Tabela813[[#This Row],[E]],".",Tabela813[[#This Row],[D1]],".",Tabela813[[#This Row],[D2]],".",Tabela813[[#This Row],[D3]],".",Tabela813[[#This Row],[T]],".",Tabela813[[#This Row],[D4]]),"")</f>
        <v>7.9.1.1.01.0.2.00</v>
      </c>
      <c r="L2391" s="27" t="s">
        <v>2786</v>
      </c>
      <c r="M2391" s="21" t="str">
        <f t="shared" si="37"/>
        <v>A</v>
      </c>
      <c r="N2391" s="21">
        <f>IF(VALUE(Tabela813[[#This Row],[RED]]) &gt; 0,1,0) + IF(VALUE(J2391)&gt;0,8,IF(VALUE(I2391)&gt;0,7,IF(VALUE(H2391)&gt;0,6,IF(VALUE(G2391)&gt;0,5,IF(VALUE(F2391)&gt;0,4,IF(VALUE(E2391)&gt;0,3,IF(VALUE(D2391)&gt;0,2,1)))))))</f>
        <v>7</v>
      </c>
      <c r="O2391" s="26" t="s">
        <v>51</v>
      </c>
      <c r="P2391" s="1" t="s">
        <v>505</v>
      </c>
      <c r="Q2391" s="1"/>
      <c r="R2391" s="21"/>
      <c r="S2391" s="7" t="str">
        <f>Tabela813[[#This Row],[NR]]&amp;" - "&amp;Tabela813[[#This Row],[Especificação]]</f>
        <v>7.9.1.1.01.0.2.00 - Multas Previstas em Legislação Específica - Multas e Juros de Mora - Intra OFSS</v>
      </c>
      <c r="T2391" s="7" t="str">
        <f>Tabela813[[#This Row],[NR]]&amp;" - "&amp;Tabela813[[#This Row],[Especificação]]</f>
        <v>7.9.1.1.01.0.2.00 - Multas Previstas em Legislação Específica - Multas e Juros de Mora - Intra OFSS</v>
      </c>
      <c r="U2391" s="7" t="str">
        <f>Tabela813[[#This Row],[NR]]&amp; " - "&amp;Tabela813[[#This Row],[Especificação]]</f>
        <v>7.9.1.1.01.0.2.00 - Multas Previstas em Legislação Específica - Multas e Juros de Mora - Intra OFSS</v>
      </c>
    </row>
    <row r="2392" spans="1:21" ht="60" x14ac:dyDescent="0.25">
      <c r="A2392" s="84"/>
      <c r="B2392" s="73"/>
      <c r="C2392" s="26" t="s">
        <v>1565</v>
      </c>
      <c r="D2392" s="26" t="s">
        <v>1570</v>
      </c>
      <c r="E2392" s="26" t="s">
        <v>1558</v>
      </c>
      <c r="F2392" s="26" t="s">
        <v>1558</v>
      </c>
      <c r="G2392" s="26" t="s">
        <v>1560</v>
      </c>
      <c r="H2392" s="26" t="s">
        <v>1561</v>
      </c>
      <c r="I2392" s="26" t="s">
        <v>1559</v>
      </c>
      <c r="J2392" s="26" t="s">
        <v>1564</v>
      </c>
      <c r="K2392" s="21" t="str">
        <f>IF(Tabela813[[#This Row],[C]]&lt;&gt;"",IF(Tabela813[[#This Row],[RED]]&lt;&gt;"",(Tabela813[[#This Row],[RED]] &amp; "."),"") &amp; CONCATENATE(Tabela813[[#This Row],[C]],".",Tabela813[[#This Row],[O]],".",Tabela813[[#This Row],[E]],".",Tabela813[[#This Row],[D1]],".",Tabela813[[#This Row],[D2]],".",Tabela813[[#This Row],[D3]],".",Tabela813[[#This Row],[T]],".",Tabela813[[#This Row],[D4]]),"")</f>
        <v>7.9.1.1.01.0.3.00</v>
      </c>
      <c r="L2392" s="27" t="s">
        <v>2787</v>
      </c>
      <c r="M2392" s="21" t="str">
        <f t="shared" si="37"/>
        <v>A</v>
      </c>
      <c r="N2392" s="21">
        <f>IF(VALUE(Tabela813[[#This Row],[RED]]) &gt; 0,1,0) + IF(VALUE(J2392)&gt;0,8,IF(VALUE(I2392)&gt;0,7,IF(VALUE(H2392)&gt;0,6,IF(VALUE(G2392)&gt;0,5,IF(VALUE(F2392)&gt;0,4,IF(VALUE(E2392)&gt;0,3,IF(VALUE(D2392)&gt;0,2,1)))))))</f>
        <v>7</v>
      </c>
      <c r="O2392" s="26" t="s">
        <v>51</v>
      </c>
      <c r="P2392" s="1" t="s">
        <v>505</v>
      </c>
      <c r="Q2392" s="1"/>
      <c r="R2392" s="21"/>
      <c r="S2392" s="7" t="str">
        <f>Tabela813[[#This Row],[NR]]&amp;" - "&amp;Tabela813[[#This Row],[Especificação]]</f>
        <v>7.9.1.1.01.0.3.00 - Multas Previstas em Legislação Específica - Dívida Ativa - Intra OFSS</v>
      </c>
      <c r="T2392" s="7" t="str">
        <f>Tabela813[[#This Row],[NR]]&amp;" - "&amp;Tabela813[[#This Row],[Especificação]]</f>
        <v>7.9.1.1.01.0.3.00 - Multas Previstas em Legislação Específica - Dívida Ativa - Intra OFSS</v>
      </c>
      <c r="U2392" s="7" t="str">
        <f>Tabela813[[#This Row],[NR]]&amp; " - "&amp;Tabela813[[#This Row],[Especificação]]</f>
        <v>7.9.1.1.01.0.3.00 - Multas Previstas em Legislação Específica - Dívida Ativa - Intra OFSS</v>
      </c>
    </row>
    <row r="2393" spans="1:21" ht="60" x14ac:dyDescent="0.25">
      <c r="A2393" s="84"/>
      <c r="B2393" s="73"/>
      <c r="C2393" s="26" t="s">
        <v>1565</v>
      </c>
      <c r="D2393" s="26" t="s">
        <v>1570</v>
      </c>
      <c r="E2393" s="26" t="s">
        <v>1558</v>
      </c>
      <c r="F2393" s="26" t="s">
        <v>1558</v>
      </c>
      <c r="G2393" s="26" t="s">
        <v>1560</v>
      </c>
      <c r="H2393" s="26" t="s">
        <v>1561</v>
      </c>
      <c r="I2393" s="26" t="s">
        <v>1568</v>
      </c>
      <c r="J2393" s="26" t="s">
        <v>1564</v>
      </c>
      <c r="K2393" s="21" t="str">
        <f>IF(Tabela813[[#This Row],[C]]&lt;&gt;"",IF(Tabela813[[#This Row],[RED]]&lt;&gt;"",(Tabela813[[#This Row],[RED]] &amp; "."),"") &amp; CONCATENATE(Tabela813[[#This Row],[C]],".",Tabela813[[#This Row],[O]],".",Tabela813[[#This Row],[E]],".",Tabela813[[#This Row],[D1]],".",Tabela813[[#This Row],[D2]],".",Tabela813[[#This Row],[D3]],".",Tabela813[[#This Row],[T]],".",Tabela813[[#This Row],[D4]]),"")</f>
        <v>7.9.1.1.01.0.4.00</v>
      </c>
      <c r="L2393" s="27" t="s">
        <v>2788</v>
      </c>
      <c r="M2393" s="21" t="str">
        <f t="shared" si="37"/>
        <v>A</v>
      </c>
      <c r="N2393" s="21">
        <f>IF(VALUE(Tabela813[[#This Row],[RED]]) &gt; 0,1,0) + IF(VALUE(J2393)&gt;0,8,IF(VALUE(I2393)&gt;0,7,IF(VALUE(H2393)&gt;0,6,IF(VALUE(G2393)&gt;0,5,IF(VALUE(F2393)&gt;0,4,IF(VALUE(E2393)&gt;0,3,IF(VALUE(D2393)&gt;0,2,1)))))))</f>
        <v>7</v>
      </c>
      <c r="O2393" s="26" t="s">
        <v>51</v>
      </c>
      <c r="P2393" s="1" t="s">
        <v>505</v>
      </c>
      <c r="Q2393" s="1"/>
      <c r="R2393" s="21"/>
      <c r="S2393" s="7" t="str">
        <f>Tabela813[[#This Row],[NR]]&amp;" - "&amp;Tabela813[[#This Row],[Especificação]]</f>
        <v>7.9.1.1.01.0.4.00 - Multas Previstas em Legislação Específica - Dívida Ativa - Multas e Juros de Mora da Dívida Ativa - Intra OFSS</v>
      </c>
      <c r="T2393" s="7" t="str">
        <f>Tabela813[[#This Row],[NR]]&amp;" - "&amp;Tabela813[[#This Row],[Especificação]]</f>
        <v>7.9.1.1.01.0.4.00 - Multas Previstas em Legislação Específica - Dívida Ativa - Multas e Juros de Mora da Dívida Ativa - Intra OFSS</v>
      </c>
      <c r="U2393" s="7" t="str">
        <f>Tabela813[[#This Row],[NR]]&amp; " - "&amp;Tabela813[[#This Row],[Especificação]]</f>
        <v>7.9.1.1.01.0.4.00 - Multas Previstas em Legislação Específica - Dívida Ativa - Multas e Juros de Mora da Dívida Ativa - Intra OFSS</v>
      </c>
    </row>
    <row r="2394" spans="1:21" ht="60" x14ac:dyDescent="0.25">
      <c r="A2394" s="84"/>
      <c r="B2394" s="73"/>
      <c r="C2394" s="26" t="s">
        <v>1565</v>
      </c>
      <c r="D2394" s="26" t="s">
        <v>1570</v>
      </c>
      <c r="E2394" s="26" t="s">
        <v>1558</v>
      </c>
      <c r="F2394" s="26" t="s">
        <v>1558</v>
      </c>
      <c r="G2394" s="26" t="s">
        <v>1560</v>
      </c>
      <c r="H2394" s="26" t="s">
        <v>1561</v>
      </c>
      <c r="I2394" s="26" t="s">
        <v>1569</v>
      </c>
      <c r="J2394" s="26" t="s">
        <v>1564</v>
      </c>
      <c r="K2394" s="21" t="str">
        <f>IF(Tabela813[[#This Row],[C]]&lt;&gt;"",IF(Tabela813[[#This Row],[RED]]&lt;&gt;"",(Tabela813[[#This Row],[RED]] &amp; "."),"") &amp; CONCATENATE(Tabela813[[#This Row],[C]],".",Tabela813[[#This Row],[O]],".",Tabela813[[#This Row],[E]],".",Tabela813[[#This Row],[D1]],".",Tabela813[[#This Row],[D2]],".",Tabela813[[#This Row],[D3]],".",Tabela813[[#This Row],[T]],".",Tabela813[[#This Row],[D4]]),"")</f>
        <v>7.9.1.1.01.0.5.00</v>
      </c>
      <c r="L2394" s="27" t="s">
        <v>2789</v>
      </c>
      <c r="M2394" s="21" t="str">
        <f t="shared" si="37"/>
        <v>A</v>
      </c>
      <c r="N2394" s="21">
        <f>IF(VALUE(Tabela813[[#This Row],[RED]]) &gt; 0,1,0) + IF(VALUE(J2394)&gt;0,8,IF(VALUE(I2394)&gt;0,7,IF(VALUE(H2394)&gt;0,6,IF(VALUE(G2394)&gt;0,5,IF(VALUE(F2394)&gt;0,4,IF(VALUE(E2394)&gt;0,3,IF(VALUE(D2394)&gt;0,2,1)))))))</f>
        <v>7</v>
      </c>
      <c r="O2394" s="26" t="s">
        <v>51</v>
      </c>
      <c r="P2394" s="1" t="s">
        <v>505</v>
      </c>
      <c r="Q2394" s="1"/>
      <c r="R2394" s="21"/>
      <c r="S2394" s="7" t="str">
        <f>Tabela813[[#This Row],[NR]]&amp;" - "&amp;Tabela813[[#This Row],[Especificação]]</f>
        <v>7.9.1.1.01.0.5.00 - Multas Previstas em Legislação Específica - Multas - Intra OFSS</v>
      </c>
      <c r="T2394" s="7" t="str">
        <f>Tabela813[[#This Row],[NR]]&amp;" - "&amp;Tabela813[[#This Row],[Especificação]]</f>
        <v>7.9.1.1.01.0.5.00 - Multas Previstas em Legislação Específica - Multas - Intra OFSS</v>
      </c>
      <c r="U2394" s="7" t="str">
        <f>Tabela813[[#This Row],[NR]]&amp; " - "&amp;Tabela813[[#This Row],[Especificação]]</f>
        <v>7.9.1.1.01.0.5.00 - Multas Previstas em Legislação Específica - Multas - Intra OFSS</v>
      </c>
    </row>
    <row r="2395" spans="1:21" ht="60" x14ac:dyDescent="0.25">
      <c r="A2395" s="84"/>
      <c r="B2395" s="73"/>
      <c r="C2395" s="26" t="s">
        <v>1565</v>
      </c>
      <c r="D2395" s="26" t="s">
        <v>1570</v>
      </c>
      <c r="E2395" s="26" t="s">
        <v>1558</v>
      </c>
      <c r="F2395" s="26" t="s">
        <v>1558</v>
      </c>
      <c r="G2395" s="26" t="s">
        <v>1560</v>
      </c>
      <c r="H2395" s="26" t="s">
        <v>1561</v>
      </c>
      <c r="I2395" s="26" t="s">
        <v>1563</v>
      </c>
      <c r="J2395" s="26" t="s">
        <v>1564</v>
      </c>
      <c r="K2395" s="21" t="str">
        <f>IF(Tabela813[[#This Row],[C]]&lt;&gt;"",IF(Tabela813[[#This Row],[RED]]&lt;&gt;"",(Tabela813[[#This Row],[RED]] &amp; "."),"") &amp; CONCATENATE(Tabela813[[#This Row],[C]],".",Tabela813[[#This Row],[O]],".",Tabela813[[#This Row],[E]],".",Tabela813[[#This Row],[D1]],".",Tabela813[[#This Row],[D2]],".",Tabela813[[#This Row],[D3]],".",Tabela813[[#This Row],[T]],".",Tabela813[[#This Row],[D4]]),"")</f>
        <v>7.9.1.1.01.0.6.00</v>
      </c>
      <c r="L2395" s="27" t="s">
        <v>2790</v>
      </c>
      <c r="M2395" s="21" t="str">
        <f t="shared" si="37"/>
        <v>A</v>
      </c>
      <c r="N2395" s="21">
        <f>IF(VALUE(Tabela813[[#This Row],[RED]]) &gt; 0,1,0) + IF(VALUE(J2395)&gt;0,8,IF(VALUE(I2395)&gt;0,7,IF(VALUE(H2395)&gt;0,6,IF(VALUE(G2395)&gt;0,5,IF(VALUE(F2395)&gt;0,4,IF(VALUE(E2395)&gt;0,3,IF(VALUE(D2395)&gt;0,2,1)))))))</f>
        <v>7</v>
      </c>
      <c r="O2395" s="26" t="s">
        <v>51</v>
      </c>
      <c r="P2395" s="1" t="s">
        <v>505</v>
      </c>
      <c r="Q2395" s="1"/>
      <c r="R2395" s="21"/>
      <c r="S2395" s="7" t="str">
        <f>Tabela813[[#This Row],[NR]]&amp;" - "&amp;Tabela813[[#This Row],[Especificação]]</f>
        <v>7.9.1.1.01.0.6.00 - Multas Previstas em Legislação Específica - Juros de Mora - Intra OFSS</v>
      </c>
      <c r="T2395" s="7" t="str">
        <f>Tabela813[[#This Row],[NR]]&amp;" - "&amp;Tabela813[[#This Row],[Especificação]]</f>
        <v>7.9.1.1.01.0.6.00 - Multas Previstas em Legislação Específica - Juros de Mora - Intra OFSS</v>
      </c>
      <c r="U2395" s="7" t="str">
        <f>Tabela813[[#This Row],[NR]]&amp; " - "&amp;Tabela813[[#This Row],[Especificação]]</f>
        <v>7.9.1.1.01.0.6.00 - Multas Previstas em Legislação Específica - Juros de Mora - Intra OFSS</v>
      </c>
    </row>
    <row r="2396" spans="1:21" ht="60" x14ac:dyDescent="0.25">
      <c r="A2396" s="84"/>
      <c r="B2396" s="73"/>
      <c r="C2396" s="26" t="s">
        <v>1565</v>
      </c>
      <c r="D2396" s="26" t="s">
        <v>1570</v>
      </c>
      <c r="E2396" s="26" t="s">
        <v>1558</v>
      </c>
      <c r="F2396" s="26" t="s">
        <v>1558</v>
      </c>
      <c r="G2396" s="26" t="s">
        <v>1560</v>
      </c>
      <c r="H2396" s="26" t="s">
        <v>1561</v>
      </c>
      <c r="I2396" s="26" t="s">
        <v>1565</v>
      </c>
      <c r="J2396" s="26" t="s">
        <v>1564</v>
      </c>
      <c r="K2396" s="21" t="str">
        <f>IF(Tabela813[[#This Row],[C]]&lt;&gt;"",IF(Tabela813[[#This Row],[RED]]&lt;&gt;"",(Tabela813[[#This Row],[RED]] &amp; "."),"") &amp; CONCATENATE(Tabela813[[#This Row],[C]],".",Tabela813[[#This Row],[O]],".",Tabela813[[#This Row],[E]],".",Tabela813[[#This Row],[D1]],".",Tabela813[[#This Row],[D2]],".",Tabela813[[#This Row],[D3]],".",Tabela813[[#This Row],[T]],".",Tabela813[[#This Row],[D4]]),"")</f>
        <v>7.9.1.1.01.0.7.00</v>
      </c>
      <c r="L2396" s="27" t="s">
        <v>2791</v>
      </c>
      <c r="M2396" s="21" t="str">
        <f t="shared" si="37"/>
        <v>A</v>
      </c>
      <c r="N2396" s="21">
        <f>IF(VALUE(Tabela813[[#This Row],[RED]]) &gt; 0,1,0) + IF(VALUE(J2396)&gt;0,8,IF(VALUE(I2396)&gt;0,7,IF(VALUE(H2396)&gt;0,6,IF(VALUE(G2396)&gt;0,5,IF(VALUE(F2396)&gt;0,4,IF(VALUE(E2396)&gt;0,3,IF(VALUE(D2396)&gt;0,2,1)))))))</f>
        <v>7</v>
      </c>
      <c r="O2396" s="26" t="s">
        <v>51</v>
      </c>
      <c r="P2396" s="1" t="s">
        <v>505</v>
      </c>
      <c r="Q2396" s="1"/>
      <c r="R2396" s="21"/>
      <c r="S2396" s="7" t="str">
        <f>Tabela813[[#This Row],[NR]]&amp;" - "&amp;Tabela813[[#This Row],[Especificação]]</f>
        <v>7.9.1.1.01.0.7.00 - Multas Previstas em Legislação Específica - Dívida Ativa - Multas da Dívida Ativa - Intra OFSS</v>
      </c>
      <c r="T2396" s="7" t="str">
        <f>Tabela813[[#This Row],[NR]]&amp;" - "&amp;Tabela813[[#This Row],[Especificação]]</f>
        <v>7.9.1.1.01.0.7.00 - Multas Previstas em Legislação Específica - Dívida Ativa - Multas da Dívida Ativa - Intra OFSS</v>
      </c>
      <c r="U2396" s="7" t="str">
        <f>Tabela813[[#This Row],[NR]]&amp; " - "&amp;Tabela813[[#This Row],[Especificação]]</f>
        <v>7.9.1.1.01.0.7.00 - Multas Previstas em Legislação Específica - Dívida Ativa - Multas da Dívida Ativa - Intra OFSS</v>
      </c>
    </row>
    <row r="2397" spans="1:21" ht="60" x14ac:dyDescent="0.25">
      <c r="A2397" s="84"/>
      <c r="B2397" s="73"/>
      <c r="C2397" s="26" t="s">
        <v>1565</v>
      </c>
      <c r="D2397" s="26" t="s">
        <v>1570</v>
      </c>
      <c r="E2397" s="26" t="s">
        <v>1558</v>
      </c>
      <c r="F2397" s="26" t="s">
        <v>1558</v>
      </c>
      <c r="G2397" s="26" t="s">
        <v>1560</v>
      </c>
      <c r="H2397" s="26" t="s">
        <v>1561</v>
      </c>
      <c r="I2397" s="26" t="s">
        <v>1566</v>
      </c>
      <c r="J2397" s="26" t="s">
        <v>1564</v>
      </c>
      <c r="K2397" s="21" t="str">
        <f>IF(Tabela813[[#This Row],[C]]&lt;&gt;"",IF(Tabela813[[#This Row],[RED]]&lt;&gt;"",(Tabela813[[#This Row],[RED]] &amp; "."),"") &amp; CONCATENATE(Tabela813[[#This Row],[C]],".",Tabela813[[#This Row],[O]],".",Tabela813[[#This Row],[E]],".",Tabela813[[#This Row],[D1]],".",Tabela813[[#This Row],[D2]],".",Tabela813[[#This Row],[D3]],".",Tabela813[[#This Row],[T]],".",Tabela813[[#This Row],[D4]]),"")</f>
        <v>7.9.1.1.01.0.8.00</v>
      </c>
      <c r="L2397" s="27" t="s">
        <v>2792</v>
      </c>
      <c r="M2397" s="21" t="str">
        <f t="shared" si="37"/>
        <v>A</v>
      </c>
      <c r="N2397" s="21">
        <f>IF(VALUE(Tabela813[[#This Row],[RED]]) &gt; 0,1,0) + IF(VALUE(J2397)&gt;0,8,IF(VALUE(I2397)&gt;0,7,IF(VALUE(H2397)&gt;0,6,IF(VALUE(G2397)&gt;0,5,IF(VALUE(F2397)&gt;0,4,IF(VALUE(E2397)&gt;0,3,IF(VALUE(D2397)&gt;0,2,1)))))))</f>
        <v>7</v>
      </c>
      <c r="O2397" s="26" t="s">
        <v>51</v>
      </c>
      <c r="P2397" s="1" t="s">
        <v>505</v>
      </c>
      <c r="Q2397" s="1"/>
      <c r="R2397" s="21"/>
      <c r="S2397" s="7" t="str">
        <f>Tabela813[[#This Row],[NR]]&amp;" - "&amp;Tabela813[[#This Row],[Especificação]]</f>
        <v>7.9.1.1.01.0.8.00 - Multas Previstas em Legislação Específica - Juros de Mora da Dívida Ativa - Intra OFSS</v>
      </c>
      <c r="T2397" s="7" t="str">
        <f>Tabela813[[#This Row],[NR]]&amp;" - "&amp;Tabela813[[#This Row],[Especificação]]</f>
        <v>7.9.1.1.01.0.8.00 - Multas Previstas em Legislação Específica - Juros de Mora da Dívida Ativa - Intra OFSS</v>
      </c>
      <c r="U2397" s="7" t="str">
        <f>Tabela813[[#This Row],[NR]]&amp; " - "&amp;Tabela813[[#This Row],[Especificação]]</f>
        <v>7.9.1.1.01.0.8.00 - Multas Previstas em Legislação Específica - Juros de Mora da Dívida Ativa - Intra OFSS</v>
      </c>
    </row>
    <row r="2398" spans="1:21" x14ac:dyDescent="0.25">
      <c r="A2398" s="84"/>
      <c r="B2398" s="73"/>
      <c r="C2398" s="26" t="s">
        <v>1565</v>
      </c>
      <c r="D2398" s="26" t="s">
        <v>1570</v>
      </c>
      <c r="E2398" s="26" t="s">
        <v>1558</v>
      </c>
      <c r="F2398" s="26" t="s">
        <v>1558</v>
      </c>
      <c r="G2398" s="26" t="s">
        <v>1575</v>
      </c>
      <c r="H2398" s="26" t="s">
        <v>1561</v>
      </c>
      <c r="I2398" s="26" t="s">
        <v>1561</v>
      </c>
      <c r="J2398" s="26" t="s">
        <v>1564</v>
      </c>
      <c r="K2398" s="21" t="str">
        <f>IF(Tabela813[[#This Row],[C]]&lt;&gt;"",IF(Tabela813[[#This Row],[RED]]&lt;&gt;"",(Tabela813[[#This Row],[RED]] &amp; "."),"") &amp; CONCATENATE(Tabela813[[#This Row],[C]],".",Tabela813[[#This Row],[O]],".",Tabela813[[#This Row],[E]],".",Tabela813[[#This Row],[D1]],".",Tabela813[[#This Row],[D2]],".",Tabela813[[#This Row],[D3]],".",Tabela813[[#This Row],[T]],".",Tabela813[[#This Row],[D4]]),"")</f>
        <v>7.9.1.1.06.0.0.00</v>
      </c>
      <c r="L2398" s="27" t="s">
        <v>6844</v>
      </c>
      <c r="M2398" s="21" t="str">
        <f t="shared" si="37"/>
        <v>S</v>
      </c>
      <c r="N2398" s="21">
        <f>IF(VALUE(Tabela813[[#This Row],[RED]]) &gt; 0,1,0) + IF(VALUE(J2398)&gt;0,8,IF(VALUE(I2398)&gt;0,7,IF(VALUE(H2398)&gt;0,6,IF(VALUE(G2398)&gt;0,5,IF(VALUE(F2398)&gt;0,4,IF(VALUE(E2398)&gt;0,3,IF(VALUE(D2398)&gt;0,2,1)))))))</f>
        <v>5</v>
      </c>
      <c r="O2398" s="26" t="s">
        <v>51</v>
      </c>
      <c r="P2398" s="1" t="s">
        <v>506</v>
      </c>
      <c r="Q2398" s="1"/>
      <c r="R2398" s="21"/>
      <c r="S2398" s="7" t="str">
        <f>Tabela813[[#This Row],[NR]]&amp;" - "&amp;Tabela813[[#This Row],[Especificação]]</f>
        <v>7.9.1.1.06.0.0.00 - Multas por Danos Ambientais - Intra OFSS</v>
      </c>
      <c r="T2398" s="7" t="str">
        <f>Tabela813[[#This Row],[NR]]&amp;" - "&amp;Tabela813[[#This Row],[Especificação]]</f>
        <v>7.9.1.1.06.0.0.00 - Multas por Danos Ambientais - Intra OFSS</v>
      </c>
      <c r="U2398" s="7" t="str">
        <f>Tabela813[[#This Row],[NR]]&amp; " - "&amp;Tabela813[[#This Row],[Especificação]]</f>
        <v>7.9.1.1.06.0.0.00 - Multas por Danos Ambientais - Intra OFSS</v>
      </c>
    </row>
    <row r="2399" spans="1:21" ht="30" x14ac:dyDescent="0.25">
      <c r="A2399" s="84"/>
      <c r="B2399" s="73"/>
      <c r="C2399" s="26" t="s">
        <v>1565</v>
      </c>
      <c r="D2399" s="26" t="s">
        <v>1570</v>
      </c>
      <c r="E2399" s="26" t="s">
        <v>1558</v>
      </c>
      <c r="F2399" s="26" t="s">
        <v>1558</v>
      </c>
      <c r="G2399" s="26" t="s">
        <v>1575</v>
      </c>
      <c r="H2399" s="26" t="s">
        <v>1558</v>
      </c>
      <c r="I2399" s="26" t="s">
        <v>1561</v>
      </c>
      <c r="J2399" s="26" t="s">
        <v>1564</v>
      </c>
      <c r="K2399" s="21" t="str">
        <f>IF(Tabela813[[#This Row],[C]]&lt;&gt;"",IF(Tabela813[[#This Row],[RED]]&lt;&gt;"",(Tabela813[[#This Row],[RED]] &amp; "."),"") &amp; CONCATENATE(Tabela813[[#This Row],[C]],".",Tabela813[[#This Row],[O]],".",Tabela813[[#This Row],[E]],".",Tabela813[[#This Row],[D1]],".",Tabela813[[#This Row],[D2]],".",Tabela813[[#This Row],[D3]],".",Tabela813[[#This Row],[T]],".",Tabela813[[#This Row],[D4]]),"")</f>
        <v>7.9.1.1.06.1.0.00</v>
      </c>
      <c r="L2399" s="27" t="s">
        <v>6845</v>
      </c>
      <c r="M2399" s="21" t="str">
        <f t="shared" si="37"/>
        <v>S</v>
      </c>
      <c r="N2399" s="21">
        <f>IF(VALUE(Tabela813[[#This Row],[RED]]) &gt; 0,1,0) + IF(VALUE(J2399)&gt;0,8,IF(VALUE(I2399)&gt;0,7,IF(VALUE(H2399)&gt;0,6,IF(VALUE(G2399)&gt;0,5,IF(VALUE(F2399)&gt;0,4,IF(VALUE(E2399)&gt;0,3,IF(VALUE(D2399)&gt;0,2,1)))))))</f>
        <v>6</v>
      </c>
      <c r="O2399" s="26" t="s">
        <v>51</v>
      </c>
      <c r="P2399" s="1" t="s">
        <v>507</v>
      </c>
      <c r="Q2399" s="1"/>
      <c r="R2399" s="21"/>
      <c r="S2399" s="7" t="str">
        <f>Tabela813[[#This Row],[NR]]&amp;" - "&amp;Tabela813[[#This Row],[Especificação]]</f>
        <v>7.9.1.1.06.1.0.00 - Multas Administrativas por Danos Ambientais - Intra OFSS</v>
      </c>
      <c r="T2399" s="7" t="str">
        <f>Tabela813[[#This Row],[NR]]&amp;" - "&amp;Tabela813[[#This Row],[Especificação]]</f>
        <v>7.9.1.1.06.1.0.00 - Multas Administrativas por Danos Ambientais - Intra OFSS</v>
      </c>
      <c r="U2399" s="7" t="str">
        <f>Tabela813[[#This Row],[NR]]&amp; " - "&amp;Tabela813[[#This Row],[Especificação]]</f>
        <v>7.9.1.1.06.1.0.00 - Multas Administrativas por Danos Ambientais - Intra OFSS</v>
      </c>
    </row>
    <row r="2400" spans="1:21" ht="30" x14ac:dyDescent="0.25">
      <c r="A2400" s="84"/>
      <c r="B2400" s="73"/>
      <c r="C2400" s="26" t="s">
        <v>1565</v>
      </c>
      <c r="D2400" s="26" t="s">
        <v>1570</v>
      </c>
      <c r="E2400" s="26" t="s">
        <v>1558</v>
      </c>
      <c r="F2400" s="26" t="s">
        <v>1558</v>
      </c>
      <c r="G2400" s="26" t="s">
        <v>1575</v>
      </c>
      <c r="H2400" s="26" t="s">
        <v>1558</v>
      </c>
      <c r="I2400" s="26" t="s">
        <v>1558</v>
      </c>
      <c r="J2400" s="26" t="s">
        <v>1564</v>
      </c>
      <c r="K2400" s="21" t="str">
        <f>IF(Tabela813[[#This Row],[C]]&lt;&gt;"",IF(Tabela813[[#This Row],[RED]]&lt;&gt;"",(Tabela813[[#This Row],[RED]] &amp; "."),"") &amp; CONCATENATE(Tabela813[[#This Row],[C]],".",Tabela813[[#This Row],[O]],".",Tabela813[[#This Row],[E]],".",Tabela813[[#This Row],[D1]],".",Tabela813[[#This Row],[D2]],".",Tabela813[[#This Row],[D3]],".",Tabela813[[#This Row],[T]],".",Tabela813[[#This Row],[D4]]),"")</f>
        <v>7.9.1.1.06.1.1.00</v>
      </c>
      <c r="L2400" s="27" t="s">
        <v>6846</v>
      </c>
      <c r="M2400" s="21" t="str">
        <f t="shared" si="37"/>
        <v>A</v>
      </c>
      <c r="N2400" s="21">
        <f>IF(VALUE(Tabela813[[#This Row],[RED]]) &gt; 0,1,0) + IF(VALUE(J2400)&gt;0,8,IF(VALUE(I2400)&gt;0,7,IF(VALUE(H2400)&gt;0,6,IF(VALUE(G2400)&gt;0,5,IF(VALUE(F2400)&gt;0,4,IF(VALUE(E2400)&gt;0,3,IF(VALUE(D2400)&gt;0,2,1)))))))</f>
        <v>7</v>
      </c>
      <c r="O2400" s="26" t="s">
        <v>51</v>
      </c>
      <c r="P2400" s="1" t="s">
        <v>507</v>
      </c>
      <c r="Q2400" s="1"/>
      <c r="R2400" s="21"/>
      <c r="S2400" s="7" t="str">
        <f>Tabela813[[#This Row],[NR]]&amp;" - "&amp;Tabela813[[#This Row],[Especificação]]</f>
        <v>7.9.1.1.06.1.1.00 - Multas Administrativas por Danos Ambientais - Principal - Intra OFSS</v>
      </c>
      <c r="T2400" s="7" t="str">
        <f>Tabela813[[#This Row],[NR]]&amp;" - "&amp;Tabela813[[#This Row],[Especificação]]</f>
        <v>7.9.1.1.06.1.1.00 - Multas Administrativas por Danos Ambientais - Principal - Intra OFSS</v>
      </c>
      <c r="U2400" s="7" t="str">
        <f>Tabela813[[#This Row],[NR]]&amp; " - "&amp;Tabela813[[#This Row],[Especificação]]</f>
        <v>7.9.1.1.06.1.1.00 - Multas Administrativas por Danos Ambientais - Principal - Intra OFSS</v>
      </c>
    </row>
    <row r="2401" spans="1:21" ht="30" x14ac:dyDescent="0.25">
      <c r="A2401" s="84"/>
      <c r="B2401" s="73"/>
      <c r="C2401" s="26" t="s">
        <v>1565</v>
      </c>
      <c r="D2401" s="26" t="s">
        <v>1570</v>
      </c>
      <c r="E2401" s="26" t="s">
        <v>1558</v>
      </c>
      <c r="F2401" s="26" t="s">
        <v>1558</v>
      </c>
      <c r="G2401" s="26" t="s">
        <v>1575</v>
      </c>
      <c r="H2401" s="26" t="s">
        <v>1558</v>
      </c>
      <c r="I2401" s="26" t="s">
        <v>1567</v>
      </c>
      <c r="J2401" s="26" t="s">
        <v>1564</v>
      </c>
      <c r="K2401" s="21" t="str">
        <f>IF(Tabela813[[#This Row],[C]]&lt;&gt;"",IF(Tabela813[[#This Row],[RED]]&lt;&gt;"",(Tabela813[[#This Row],[RED]] &amp; "."),"") &amp; CONCATENATE(Tabela813[[#This Row],[C]],".",Tabela813[[#This Row],[O]],".",Tabela813[[#This Row],[E]],".",Tabela813[[#This Row],[D1]],".",Tabela813[[#This Row],[D2]],".",Tabela813[[#This Row],[D3]],".",Tabela813[[#This Row],[T]],".",Tabela813[[#This Row],[D4]]),"")</f>
        <v>7.9.1.1.06.1.2.00</v>
      </c>
      <c r="L2401" s="27" t="s">
        <v>6847</v>
      </c>
      <c r="M2401" s="21" t="str">
        <f t="shared" si="37"/>
        <v>A</v>
      </c>
      <c r="N2401" s="21">
        <f>IF(VALUE(Tabela813[[#This Row],[RED]]) &gt; 0,1,0) + IF(VALUE(J2401)&gt;0,8,IF(VALUE(I2401)&gt;0,7,IF(VALUE(H2401)&gt;0,6,IF(VALUE(G2401)&gt;0,5,IF(VALUE(F2401)&gt;0,4,IF(VALUE(E2401)&gt;0,3,IF(VALUE(D2401)&gt;0,2,1)))))))</f>
        <v>7</v>
      </c>
      <c r="O2401" s="26" t="s">
        <v>51</v>
      </c>
      <c r="P2401" s="1" t="s">
        <v>507</v>
      </c>
      <c r="Q2401" s="1"/>
      <c r="R2401" s="21"/>
      <c r="S2401" s="7" t="str">
        <f>Tabela813[[#This Row],[NR]]&amp;" - "&amp;Tabela813[[#This Row],[Especificação]]</f>
        <v>7.9.1.1.06.1.2.00 - Multas Administrativas por Danos Ambientais - Multas e Juros de Mora - Intra OFSS</v>
      </c>
      <c r="T2401" s="7" t="str">
        <f>Tabela813[[#This Row],[NR]]&amp;" - "&amp;Tabela813[[#This Row],[Especificação]]</f>
        <v>7.9.1.1.06.1.2.00 - Multas Administrativas por Danos Ambientais - Multas e Juros de Mora - Intra OFSS</v>
      </c>
      <c r="U2401" s="7" t="str">
        <f>Tabela813[[#This Row],[NR]]&amp; " - "&amp;Tabela813[[#This Row],[Especificação]]</f>
        <v>7.9.1.1.06.1.2.00 - Multas Administrativas por Danos Ambientais - Multas e Juros de Mora - Intra OFSS</v>
      </c>
    </row>
    <row r="2402" spans="1:21" ht="30" x14ac:dyDescent="0.25">
      <c r="A2402" s="84"/>
      <c r="B2402" s="73"/>
      <c r="C2402" s="26" t="s">
        <v>1565</v>
      </c>
      <c r="D2402" s="26" t="s">
        <v>1570</v>
      </c>
      <c r="E2402" s="26" t="s">
        <v>1558</v>
      </c>
      <c r="F2402" s="26" t="s">
        <v>1558</v>
      </c>
      <c r="G2402" s="26" t="s">
        <v>1575</v>
      </c>
      <c r="H2402" s="26" t="s">
        <v>1558</v>
      </c>
      <c r="I2402" s="26" t="s">
        <v>1559</v>
      </c>
      <c r="J2402" s="26" t="s">
        <v>1564</v>
      </c>
      <c r="K2402" s="21" t="str">
        <f>IF(Tabela813[[#This Row],[C]]&lt;&gt;"",IF(Tabela813[[#This Row],[RED]]&lt;&gt;"",(Tabela813[[#This Row],[RED]] &amp; "."),"") &amp; CONCATENATE(Tabela813[[#This Row],[C]],".",Tabela813[[#This Row],[O]],".",Tabela813[[#This Row],[E]],".",Tabela813[[#This Row],[D1]],".",Tabela813[[#This Row],[D2]],".",Tabela813[[#This Row],[D3]],".",Tabela813[[#This Row],[T]],".",Tabela813[[#This Row],[D4]]),"")</f>
        <v>7.9.1.1.06.1.3.00</v>
      </c>
      <c r="L2402" s="27" t="s">
        <v>6848</v>
      </c>
      <c r="M2402" s="21" t="str">
        <f t="shared" si="37"/>
        <v>A</v>
      </c>
      <c r="N2402" s="21">
        <f>IF(VALUE(Tabela813[[#This Row],[RED]]) &gt; 0,1,0) + IF(VALUE(J2402)&gt;0,8,IF(VALUE(I2402)&gt;0,7,IF(VALUE(H2402)&gt;0,6,IF(VALUE(G2402)&gt;0,5,IF(VALUE(F2402)&gt;0,4,IF(VALUE(E2402)&gt;0,3,IF(VALUE(D2402)&gt;0,2,1)))))))</f>
        <v>7</v>
      </c>
      <c r="O2402" s="26" t="s">
        <v>51</v>
      </c>
      <c r="P2402" s="1" t="s">
        <v>507</v>
      </c>
      <c r="Q2402" s="1"/>
      <c r="R2402" s="21"/>
      <c r="S2402" s="7" t="str">
        <f>Tabela813[[#This Row],[NR]]&amp;" - "&amp;Tabela813[[#This Row],[Especificação]]</f>
        <v>7.9.1.1.06.1.3.00 - Multas Administrativas por Danos Ambientais - Dívida Ativa - Intra OFSS</v>
      </c>
      <c r="T2402" s="7" t="str">
        <f>Tabela813[[#This Row],[NR]]&amp;" - "&amp;Tabela813[[#This Row],[Especificação]]</f>
        <v>7.9.1.1.06.1.3.00 - Multas Administrativas por Danos Ambientais - Dívida Ativa - Intra OFSS</v>
      </c>
      <c r="U2402" s="7" t="str">
        <f>Tabela813[[#This Row],[NR]]&amp; " - "&amp;Tabela813[[#This Row],[Especificação]]</f>
        <v>7.9.1.1.06.1.3.00 - Multas Administrativas por Danos Ambientais - Dívida Ativa - Intra OFSS</v>
      </c>
    </row>
    <row r="2403" spans="1:21" ht="30" x14ac:dyDescent="0.25">
      <c r="A2403" s="84"/>
      <c r="B2403" s="73"/>
      <c r="C2403" s="26" t="s">
        <v>1565</v>
      </c>
      <c r="D2403" s="26" t="s">
        <v>1570</v>
      </c>
      <c r="E2403" s="26" t="s">
        <v>1558</v>
      </c>
      <c r="F2403" s="26" t="s">
        <v>1558</v>
      </c>
      <c r="G2403" s="26" t="s">
        <v>1575</v>
      </c>
      <c r="H2403" s="26" t="s">
        <v>1558</v>
      </c>
      <c r="I2403" s="26" t="s">
        <v>1568</v>
      </c>
      <c r="J2403" s="26" t="s">
        <v>1564</v>
      </c>
      <c r="K2403" s="21" t="str">
        <f>IF(Tabela813[[#This Row],[C]]&lt;&gt;"",IF(Tabela813[[#This Row],[RED]]&lt;&gt;"",(Tabela813[[#This Row],[RED]] &amp; "."),"") &amp; CONCATENATE(Tabela813[[#This Row],[C]],".",Tabela813[[#This Row],[O]],".",Tabela813[[#This Row],[E]],".",Tabela813[[#This Row],[D1]],".",Tabela813[[#This Row],[D2]],".",Tabela813[[#This Row],[D3]],".",Tabela813[[#This Row],[T]],".",Tabela813[[#This Row],[D4]]),"")</f>
        <v>7.9.1.1.06.1.4.00</v>
      </c>
      <c r="L2403" s="27" t="s">
        <v>6849</v>
      </c>
      <c r="M2403" s="21" t="str">
        <f t="shared" si="37"/>
        <v>A</v>
      </c>
      <c r="N2403" s="21">
        <f>IF(VALUE(Tabela813[[#This Row],[RED]]) &gt; 0,1,0) + IF(VALUE(J2403)&gt;0,8,IF(VALUE(I2403)&gt;0,7,IF(VALUE(H2403)&gt;0,6,IF(VALUE(G2403)&gt;0,5,IF(VALUE(F2403)&gt;0,4,IF(VALUE(E2403)&gt;0,3,IF(VALUE(D2403)&gt;0,2,1)))))))</f>
        <v>7</v>
      </c>
      <c r="O2403" s="26" t="s">
        <v>51</v>
      </c>
      <c r="P2403" s="1" t="s">
        <v>507</v>
      </c>
      <c r="Q2403" s="1"/>
      <c r="R2403" s="21"/>
      <c r="S2403" s="7" t="str">
        <f>Tabela813[[#This Row],[NR]]&amp;" - "&amp;Tabela813[[#This Row],[Especificação]]</f>
        <v>7.9.1.1.06.1.4.00 - Multas Administrativas por Danos Ambientais - Dívida Ativa - Multas e Juros de Mora da Dívida Ativa - Intra OFSS</v>
      </c>
      <c r="T2403" s="7" t="str">
        <f>Tabela813[[#This Row],[NR]]&amp;" - "&amp;Tabela813[[#This Row],[Especificação]]</f>
        <v>7.9.1.1.06.1.4.00 - Multas Administrativas por Danos Ambientais - Dívida Ativa - Multas e Juros de Mora da Dívida Ativa - Intra OFSS</v>
      </c>
      <c r="U2403" s="7" t="str">
        <f>Tabela813[[#This Row],[NR]]&amp; " - "&amp;Tabela813[[#This Row],[Especificação]]</f>
        <v>7.9.1.1.06.1.4.00 - Multas Administrativas por Danos Ambientais - Dívida Ativa - Multas e Juros de Mora da Dívida Ativa - Intra OFSS</v>
      </c>
    </row>
    <row r="2404" spans="1:21" ht="30" x14ac:dyDescent="0.25">
      <c r="A2404" s="84"/>
      <c r="B2404" s="73"/>
      <c r="C2404" s="26" t="s">
        <v>1565</v>
      </c>
      <c r="D2404" s="26" t="s">
        <v>1570</v>
      </c>
      <c r="E2404" s="26" t="s">
        <v>1558</v>
      </c>
      <c r="F2404" s="26" t="s">
        <v>1558</v>
      </c>
      <c r="G2404" s="26" t="s">
        <v>1575</v>
      </c>
      <c r="H2404" s="26" t="s">
        <v>1558</v>
      </c>
      <c r="I2404" s="26" t="s">
        <v>1569</v>
      </c>
      <c r="J2404" s="26" t="s">
        <v>1564</v>
      </c>
      <c r="K2404" s="21" t="str">
        <f>IF(Tabela813[[#This Row],[C]]&lt;&gt;"",IF(Tabela813[[#This Row],[RED]]&lt;&gt;"",(Tabela813[[#This Row],[RED]] &amp; "."),"") &amp; CONCATENATE(Tabela813[[#This Row],[C]],".",Tabela813[[#This Row],[O]],".",Tabela813[[#This Row],[E]],".",Tabela813[[#This Row],[D1]],".",Tabela813[[#This Row],[D2]],".",Tabela813[[#This Row],[D3]],".",Tabela813[[#This Row],[T]],".",Tabela813[[#This Row],[D4]]),"")</f>
        <v>7.9.1.1.06.1.5.00</v>
      </c>
      <c r="L2404" s="27" t="s">
        <v>6850</v>
      </c>
      <c r="M2404" s="21" t="str">
        <f t="shared" si="37"/>
        <v>A</v>
      </c>
      <c r="N2404" s="21">
        <f>IF(VALUE(Tabela813[[#This Row],[RED]]) &gt; 0,1,0) + IF(VALUE(J2404)&gt;0,8,IF(VALUE(I2404)&gt;0,7,IF(VALUE(H2404)&gt;0,6,IF(VALUE(G2404)&gt;0,5,IF(VALUE(F2404)&gt;0,4,IF(VALUE(E2404)&gt;0,3,IF(VALUE(D2404)&gt;0,2,1)))))))</f>
        <v>7</v>
      </c>
      <c r="O2404" s="26" t="s">
        <v>51</v>
      </c>
      <c r="P2404" s="1" t="s">
        <v>507</v>
      </c>
      <c r="Q2404" s="1"/>
      <c r="R2404" s="21"/>
      <c r="S2404" s="7" t="str">
        <f>Tabela813[[#This Row],[NR]]&amp;" - "&amp;Tabela813[[#This Row],[Especificação]]</f>
        <v>7.9.1.1.06.1.5.00 - Multas Administrativas por Danos Ambientais - Multas - Intra OFSS</v>
      </c>
      <c r="T2404" s="7" t="str">
        <f>Tabela813[[#This Row],[NR]]&amp;" - "&amp;Tabela813[[#This Row],[Especificação]]</f>
        <v>7.9.1.1.06.1.5.00 - Multas Administrativas por Danos Ambientais - Multas - Intra OFSS</v>
      </c>
      <c r="U2404" s="7" t="str">
        <f>Tabela813[[#This Row],[NR]]&amp; " - "&amp;Tabela813[[#This Row],[Especificação]]</f>
        <v>7.9.1.1.06.1.5.00 - Multas Administrativas por Danos Ambientais - Multas - Intra OFSS</v>
      </c>
    </row>
    <row r="2405" spans="1:21" ht="30" x14ac:dyDescent="0.25">
      <c r="A2405" s="84"/>
      <c r="B2405" s="73"/>
      <c r="C2405" s="26" t="s">
        <v>1565</v>
      </c>
      <c r="D2405" s="26" t="s">
        <v>1570</v>
      </c>
      <c r="E2405" s="26" t="s">
        <v>1558</v>
      </c>
      <c r="F2405" s="26" t="s">
        <v>1558</v>
      </c>
      <c r="G2405" s="26" t="s">
        <v>1575</v>
      </c>
      <c r="H2405" s="26" t="s">
        <v>1558</v>
      </c>
      <c r="I2405" s="26" t="s">
        <v>1563</v>
      </c>
      <c r="J2405" s="26" t="s">
        <v>1564</v>
      </c>
      <c r="K2405" s="21" t="str">
        <f>IF(Tabela813[[#This Row],[C]]&lt;&gt;"",IF(Tabela813[[#This Row],[RED]]&lt;&gt;"",(Tabela813[[#This Row],[RED]] &amp; "."),"") &amp; CONCATENATE(Tabela813[[#This Row],[C]],".",Tabela813[[#This Row],[O]],".",Tabela813[[#This Row],[E]],".",Tabela813[[#This Row],[D1]],".",Tabela813[[#This Row],[D2]],".",Tabela813[[#This Row],[D3]],".",Tabela813[[#This Row],[T]],".",Tabela813[[#This Row],[D4]]),"")</f>
        <v>7.9.1.1.06.1.6.00</v>
      </c>
      <c r="L2405" s="27" t="s">
        <v>6851</v>
      </c>
      <c r="M2405" s="21" t="str">
        <f t="shared" si="37"/>
        <v>A</v>
      </c>
      <c r="N2405" s="21">
        <f>IF(VALUE(Tabela813[[#This Row],[RED]]) &gt; 0,1,0) + IF(VALUE(J2405)&gt;0,8,IF(VALUE(I2405)&gt;0,7,IF(VALUE(H2405)&gt;0,6,IF(VALUE(G2405)&gt;0,5,IF(VALUE(F2405)&gt;0,4,IF(VALUE(E2405)&gt;0,3,IF(VALUE(D2405)&gt;0,2,1)))))))</f>
        <v>7</v>
      </c>
      <c r="O2405" s="26" t="s">
        <v>51</v>
      </c>
      <c r="P2405" s="1" t="s">
        <v>507</v>
      </c>
      <c r="Q2405" s="1"/>
      <c r="R2405" s="21"/>
      <c r="S2405" s="7" t="str">
        <f>Tabela813[[#This Row],[NR]]&amp;" - "&amp;Tabela813[[#This Row],[Especificação]]</f>
        <v>7.9.1.1.06.1.6.00 - Multas Administrativas por Danos Ambientais - Juros de Mora - Intra OFSS</v>
      </c>
      <c r="T2405" s="7" t="str">
        <f>Tabela813[[#This Row],[NR]]&amp;" - "&amp;Tabela813[[#This Row],[Especificação]]</f>
        <v>7.9.1.1.06.1.6.00 - Multas Administrativas por Danos Ambientais - Juros de Mora - Intra OFSS</v>
      </c>
      <c r="U2405" s="7" t="str">
        <f>Tabela813[[#This Row],[NR]]&amp; " - "&amp;Tabela813[[#This Row],[Especificação]]</f>
        <v>7.9.1.1.06.1.6.00 - Multas Administrativas por Danos Ambientais - Juros de Mora - Intra OFSS</v>
      </c>
    </row>
    <row r="2406" spans="1:21" ht="30" x14ac:dyDescent="0.25">
      <c r="A2406" s="84"/>
      <c r="B2406" s="73"/>
      <c r="C2406" s="26" t="s">
        <v>1565</v>
      </c>
      <c r="D2406" s="26" t="s">
        <v>1570</v>
      </c>
      <c r="E2406" s="26" t="s">
        <v>1558</v>
      </c>
      <c r="F2406" s="26" t="s">
        <v>1558</v>
      </c>
      <c r="G2406" s="26" t="s">
        <v>1575</v>
      </c>
      <c r="H2406" s="26" t="s">
        <v>1558</v>
      </c>
      <c r="I2406" s="26" t="s">
        <v>1565</v>
      </c>
      <c r="J2406" s="26" t="s">
        <v>1564</v>
      </c>
      <c r="K2406" s="21" t="str">
        <f>IF(Tabela813[[#This Row],[C]]&lt;&gt;"",IF(Tabela813[[#This Row],[RED]]&lt;&gt;"",(Tabela813[[#This Row],[RED]] &amp; "."),"") &amp; CONCATENATE(Tabela813[[#This Row],[C]],".",Tabela813[[#This Row],[O]],".",Tabela813[[#This Row],[E]],".",Tabela813[[#This Row],[D1]],".",Tabela813[[#This Row],[D2]],".",Tabela813[[#This Row],[D3]],".",Tabela813[[#This Row],[T]],".",Tabela813[[#This Row],[D4]]),"")</f>
        <v>7.9.1.1.06.1.7.00</v>
      </c>
      <c r="L2406" s="27" t="s">
        <v>6852</v>
      </c>
      <c r="M2406" s="21" t="str">
        <f t="shared" si="37"/>
        <v>A</v>
      </c>
      <c r="N2406" s="21">
        <f>IF(VALUE(Tabela813[[#This Row],[RED]]) &gt; 0,1,0) + IF(VALUE(J2406)&gt;0,8,IF(VALUE(I2406)&gt;0,7,IF(VALUE(H2406)&gt;0,6,IF(VALUE(G2406)&gt;0,5,IF(VALUE(F2406)&gt;0,4,IF(VALUE(E2406)&gt;0,3,IF(VALUE(D2406)&gt;0,2,1)))))))</f>
        <v>7</v>
      </c>
      <c r="O2406" s="26" t="s">
        <v>51</v>
      </c>
      <c r="P2406" s="1" t="s">
        <v>507</v>
      </c>
      <c r="Q2406" s="1"/>
      <c r="R2406" s="21"/>
      <c r="S2406" s="7" t="str">
        <f>Tabela813[[#This Row],[NR]]&amp;" - "&amp;Tabela813[[#This Row],[Especificação]]</f>
        <v>7.9.1.1.06.1.7.00 - Multas Administrativas por Danos Ambientais - Dívida Ativa - Multas da Dívida Ativa - Intra OFSS</v>
      </c>
      <c r="T2406" s="7" t="str">
        <f>Tabela813[[#This Row],[NR]]&amp;" - "&amp;Tabela813[[#This Row],[Especificação]]</f>
        <v>7.9.1.1.06.1.7.00 - Multas Administrativas por Danos Ambientais - Dívida Ativa - Multas da Dívida Ativa - Intra OFSS</v>
      </c>
      <c r="U2406" s="7" t="str">
        <f>Tabela813[[#This Row],[NR]]&amp; " - "&amp;Tabela813[[#This Row],[Especificação]]</f>
        <v>7.9.1.1.06.1.7.00 - Multas Administrativas por Danos Ambientais - Dívida Ativa - Multas da Dívida Ativa - Intra OFSS</v>
      </c>
    </row>
    <row r="2407" spans="1:21" ht="30" x14ac:dyDescent="0.25">
      <c r="A2407" s="84"/>
      <c r="B2407" s="73"/>
      <c r="C2407" s="26" t="s">
        <v>1565</v>
      </c>
      <c r="D2407" s="26" t="s">
        <v>1570</v>
      </c>
      <c r="E2407" s="26" t="s">
        <v>1558</v>
      </c>
      <c r="F2407" s="26" t="s">
        <v>1558</v>
      </c>
      <c r="G2407" s="26" t="s">
        <v>1575</v>
      </c>
      <c r="H2407" s="26" t="s">
        <v>1558</v>
      </c>
      <c r="I2407" s="26" t="s">
        <v>1566</v>
      </c>
      <c r="J2407" s="26" t="s">
        <v>1564</v>
      </c>
      <c r="K2407" s="21" t="str">
        <f>IF(Tabela813[[#This Row],[C]]&lt;&gt;"",IF(Tabela813[[#This Row],[RED]]&lt;&gt;"",(Tabela813[[#This Row],[RED]] &amp; "."),"") &amp; CONCATENATE(Tabela813[[#This Row],[C]],".",Tabela813[[#This Row],[O]],".",Tabela813[[#This Row],[E]],".",Tabela813[[#This Row],[D1]],".",Tabela813[[#This Row],[D2]],".",Tabela813[[#This Row],[D3]],".",Tabela813[[#This Row],[T]],".",Tabela813[[#This Row],[D4]]),"")</f>
        <v>7.9.1.1.06.1.8.00</v>
      </c>
      <c r="L2407" s="27" t="s">
        <v>6853</v>
      </c>
      <c r="M2407" s="21" t="str">
        <f t="shared" si="37"/>
        <v>A</v>
      </c>
      <c r="N2407" s="21">
        <f>IF(VALUE(Tabela813[[#This Row],[RED]]) &gt; 0,1,0) + IF(VALUE(J2407)&gt;0,8,IF(VALUE(I2407)&gt;0,7,IF(VALUE(H2407)&gt;0,6,IF(VALUE(G2407)&gt;0,5,IF(VALUE(F2407)&gt;0,4,IF(VALUE(E2407)&gt;0,3,IF(VALUE(D2407)&gt;0,2,1)))))))</f>
        <v>7</v>
      </c>
      <c r="O2407" s="26" t="s">
        <v>51</v>
      </c>
      <c r="P2407" s="1" t="s">
        <v>507</v>
      </c>
      <c r="Q2407" s="1"/>
      <c r="R2407" s="21"/>
      <c r="S2407" s="7" t="str">
        <f>Tabela813[[#This Row],[NR]]&amp;" - "&amp;Tabela813[[#This Row],[Especificação]]</f>
        <v>7.9.1.1.06.1.8.00 - Multas Administrativas por Danos Ambientais - Juros de Mora da Dívida Ativa - Intra OFSS</v>
      </c>
      <c r="T2407" s="7" t="str">
        <f>Tabela813[[#This Row],[NR]]&amp;" - "&amp;Tabela813[[#This Row],[Especificação]]</f>
        <v>7.9.1.1.06.1.8.00 - Multas Administrativas por Danos Ambientais - Juros de Mora da Dívida Ativa - Intra OFSS</v>
      </c>
      <c r="U2407" s="7" t="str">
        <f>Tabela813[[#This Row],[NR]]&amp; " - "&amp;Tabela813[[#This Row],[Especificação]]</f>
        <v>7.9.1.1.06.1.8.00 - Multas Administrativas por Danos Ambientais - Juros de Mora da Dívida Ativa - Intra OFSS</v>
      </c>
    </row>
    <row r="2408" spans="1:21" ht="30" x14ac:dyDescent="0.25">
      <c r="A2408" s="84"/>
      <c r="B2408" s="73"/>
      <c r="C2408" s="26" t="s">
        <v>1565</v>
      </c>
      <c r="D2408" s="26" t="s">
        <v>1570</v>
      </c>
      <c r="E2408" s="26" t="s">
        <v>1558</v>
      </c>
      <c r="F2408" s="26" t="s">
        <v>1558</v>
      </c>
      <c r="G2408" s="26" t="s">
        <v>1575</v>
      </c>
      <c r="H2408" s="26" t="s">
        <v>1567</v>
      </c>
      <c r="I2408" s="26" t="s">
        <v>1561</v>
      </c>
      <c r="J2408" s="26" t="s">
        <v>1564</v>
      </c>
      <c r="K2408" s="21" t="str">
        <f>IF(Tabela813[[#This Row],[C]]&lt;&gt;"",IF(Tabela813[[#This Row],[RED]]&lt;&gt;"",(Tabela813[[#This Row],[RED]] &amp; "."),"") &amp; CONCATENATE(Tabela813[[#This Row],[C]],".",Tabela813[[#This Row],[O]],".",Tabela813[[#This Row],[E]],".",Tabela813[[#This Row],[D1]],".",Tabela813[[#This Row],[D2]],".",Tabela813[[#This Row],[D3]],".",Tabela813[[#This Row],[T]],".",Tabela813[[#This Row],[D4]]),"")</f>
        <v>7.9.1.1.06.2.0.00</v>
      </c>
      <c r="L2408" s="27" t="s">
        <v>6854</v>
      </c>
      <c r="M2408" s="21" t="str">
        <f t="shared" si="37"/>
        <v>S</v>
      </c>
      <c r="N2408" s="21">
        <f>IF(VALUE(Tabela813[[#This Row],[RED]]) &gt; 0,1,0) + IF(VALUE(J2408)&gt;0,8,IF(VALUE(I2408)&gt;0,7,IF(VALUE(H2408)&gt;0,6,IF(VALUE(G2408)&gt;0,5,IF(VALUE(F2408)&gt;0,4,IF(VALUE(E2408)&gt;0,3,IF(VALUE(D2408)&gt;0,2,1)))))))</f>
        <v>6</v>
      </c>
      <c r="O2408" s="26" t="s">
        <v>51</v>
      </c>
      <c r="P2408" s="1" t="s">
        <v>508</v>
      </c>
      <c r="Q2408" s="1"/>
      <c r="R2408" s="21"/>
      <c r="S2408" s="7" t="str">
        <f>Tabela813[[#This Row],[NR]]&amp;" - "&amp;Tabela813[[#This Row],[Especificação]]</f>
        <v>7.9.1.1.06.2.0.00 - Multas Judiciais por Danos Ambientais - Intra OFSS</v>
      </c>
      <c r="T2408" s="7" t="str">
        <f>Tabela813[[#This Row],[NR]]&amp;" - "&amp;Tabela813[[#This Row],[Especificação]]</f>
        <v>7.9.1.1.06.2.0.00 - Multas Judiciais por Danos Ambientais - Intra OFSS</v>
      </c>
      <c r="U2408" s="7" t="str">
        <f>Tabela813[[#This Row],[NR]]&amp; " - "&amp;Tabela813[[#This Row],[Especificação]]</f>
        <v>7.9.1.1.06.2.0.00 - Multas Judiciais por Danos Ambientais - Intra OFSS</v>
      </c>
    </row>
    <row r="2409" spans="1:21" ht="30" x14ac:dyDescent="0.25">
      <c r="A2409" s="84"/>
      <c r="B2409" s="73"/>
      <c r="C2409" s="26" t="s">
        <v>1565</v>
      </c>
      <c r="D2409" s="26" t="s">
        <v>1570</v>
      </c>
      <c r="E2409" s="26" t="s">
        <v>1558</v>
      </c>
      <c r="F2409" s="26" t="s">
        <v>1558</v>
      </c>
      <c r="G2409" s="26" t="s">
        <v>1575</v>
      </c>
      <c r="H2409" s="26" t="s">
        <v>1567</v>
      </c>
      <c r="I2409" s="26" t="s">
        <v>1558</v>
      </c>
      <c r="J2409" s="26" t="s">
        <v>1564</v>
      </c>
      <c r="K2409" s="21" t="str">
        <f>IF(Tabela813[[#This Row],[C]]&lt;&gt;"",IF(Tabela813[[#This Row],[RED]]&lt;&gt;"",(Tabela813[[#This Row],[RED]] &amp; "."),"") &amp; CONCATENATE(Tabela813[[#This Row],[C]],".",Tabela813[[#This Row],[O]],".",Tabela813[[#This Row],[E]],".",Tabela813[[#This Row],[D1]],".",Tabela813[[#This Row],[D2]],".",Tabela813[[#This Row],[D3]],".",Tabela813[[#This Row],[T]],".",Tabela813[[#This Row],[D4]]),"")</f>
        <v>7.9.1.1.06.2.1.00</v>
      </c>
      <c r="L2409" s="27" t="s">
        <v>6855</v>
      </c>
      <c r="M2409" s="21" t="str">
        <f t="shared" si="37"/>
        <v>A</v>
      </c>
      <c r="N2409" s="21">
        <f>IF(VALUE(Tabela813[[#This Row],[RED]]) &gt; 0,1,0) + IF(VALUE(J2409)&gt;0,8,IF(VALUE(I2409)&gt;0,7,IF(VALUE(H2409)&gt;0,6,IF(VALUE(G2409)&gt;0,5,IF(VALUE(F2409)&gt;0,4,IF(VALUE(E2409)&gt;0,3,IF(VALUE(D2409)&gt;0,2,1)))))))</f>
        <v>7</v>
      </c>
      <c r="O2409" s="26" t="s">
        <v>51</v>
      </c>
      <c r="P2409" s="1" t="s">
        <v>508</v>
      </c>
      <c r="Q2409" s="1"/>
      <c r="R2409" s="21"/>
      <c r="S2409" s="7" t="str">
        <f>Tabela813[[#This Row],[NR]]&amp;" - "&amp;Tabela813[[#This Row],[Especificação]]</f>
        <v>7.9.1.1.06.2.1.00 - Multas Judiciais por Danos Ambientais - Principal - Intra OFSS</v>
      </c>
      <c r="T2409" s="7" t="str">
        <f>Tabela813[[#This Row],[NR]]&amp;" - "&amp;Tabela813[[#This Row],[Especificação]]</f>
        <v>7.9.1.1.06.2.1.00 - Multas Judiciais por Danos Ambientais - Principal - Intra OFSS</v>
      </c>
      <c r="U2409" s="7" t="str">
        <f>Tabela813[[#This Row],[NR]]&amp; " - "&amp;Tabela813[[#This Row],[Especificação]]</f>
        <v>7.9.1.1.06.2.1.00 - Multas Judiciais por Danos Ambientais - Principal - Intra OFSS</v>
      </c>
    </row>
    <row r="2410" spans="1:21" ht="30" x14ac:dyDescent="0.25">
      <c r="A2410" s="84"/>
      <c r="B2410" s="73"/>
      <c r="C2410" s="26" t="s">
        <v>1565</v>
      </c>
      <c r="D2410" s="26" t="s">
        <v>1570</v>
      </c>
      <c r="E2410" s="26" t="s">
        <v>1558</v>
      </c>
      <c r="F2410" s="26" t="s">
        <v>1558</v>
      </c>
      <c r="G2410" s="26" t="s">
        <v>1575</v>
      </c>
      <c r="H2410" s="26" t="s">
        <v>1567</v>
      </c>
      <c r="I2410" s="26" t="s">
        <v>1567</v>
      </c>
      <c r="J2410" s="26" t="s">
        <v>1564</v>
      </c>
      <c r="K2410" s="21" t="str">
        <f>IF(Tabela813[[#This Row],[C]]&lt;&gt;"",IF(Tabela813[[#This Row],[RED]]&lt;&gt;"",(Tabela813[[#This Row],[RED]] &amp; "."),"") &amp; CONCATENATE(Tabela813[[#This Row],[C]],".",Tabela813[[#This Row],[O]],".",Tabela813[[#This Row],[E]],".",Tabela813[[#This Row],[D1]],".",Tabela813[[#This Row],[D2]],".",Tabela813[[#This Row],[D3]],".",Tabela813[[#This Row],[T]],".",Tabela813[[#This Row],[D4]]),"")</f>
        <v>7.9.1.1.06.2.2.00</v>
      </c>
      <c r="L2410" s="27" t="s">
        <v>6856</v>
      </c>
      <c r="M2410" s="21" t="str">
        <f t="shared" si="37"/>
        <v>A</v>
      </c>
      <c r="N2410" s="21">
        <f>IF(VALUE(Tabela813[[#This Row],[RED]]) &gt; 0,1,0) + IF(VALUE(J2410)&gt;0,8,IF(VALUE(I2410)&gt;0,7,IF(VALUE(H2410)&gt;0,6,IF(VALUE(G2410)&gt;0,5,IF(VALUE(F2410)&gt;0,4,IF(VALUE(E2410)&gt;0,3,IF(VALUE(D2410)&gt;0,2,1)))))))</f>
        <v>7</v>
      </c>
      <c r="O2410" s="26" t="s">
        <v>51</v>
      </c>
      <c r="P2410" s="1" t="s">
        <v>508</v>
      </c>
      <c r="Q2410" s="1"/>
      <c r="R2410" s="21"/>
      <c r="S2410" s="7" t="str">
        <f>Tabela813[[#This Row],[NR]]&amp;" - "&amp;Tabela813[[#This Row],[Especificação]]</f>
        <v>7.9.1.1.06.2.2.00 - Multas Judiciais por Danos Ambientais - Multas e Juros de Mora - Intra OFSS</v>
      </c>
      <c r="T2410" s="7" t="str">
        <f>Tabela813[[#This Row],[NR]]&amp;" - "&amp;Tabela813[[#This Row],[Especificação]]</f>
        <v>7.9.1.1.06.2.2.00 - Multas Judiciais por Danos Ambientais - Multas e Juros de Mora - Intra OFSS</v>
      </c>
      <c r="U2410" s="7" t="str">
        <f>Tabela813[[#This Row],[NR]]&amp; " - "&amp;Tabela813[[#This Row],[Especificação]]</f>
        <v>7.9.1.1.06.2.2.00 - Multas Judiciais por Danos Ambientais - Multas e Juros de Mora - Intra OFSS</v>
      </c>
    </row>
    <row r="2411" spans="1:21" ht="30" x14ac:dyDescent="0.25">
      <c r="A2411" s="84"/>
      <c r="B2411" s="73"/>
      <c r="C2411" s="26" t="s">
        <v>1565</v>
      </c>
      <c r="D2411" s="26" t="s">
        <v>1570</v>
      </c>
      <c r="E2411" s="26" t="s">
        <v>1558</v>
      </c>
      <c r="F2411" s="26" t="s">
        <v>1558</v>
      </c>
      <c r="G2411" s="26" t="s">
        <v>1575</v>
      </c>
      <c r="H2411" s="26" t="s">
        <v>1567</v>
      </c>
      <c r="I2411" s="26" t="s">
        <v>1559</v>
      </c>
      <c r="J2411" s="26" t="s">
        <v>1564</v>
      </c>
      <c r="K2411" s="21" t="str">
        <f>IF(Tabela813[[#This Row],[C]]&lt;&gt;"",IF(Tabela813[[#This Row],[RED]]&lt;&gt;"",(Tabela813[[#This Row],[RED]] &amp; "."),"") &amp; CONCATENATE(Tabela813[[#This Row],[C]],".",Tabela813[[#This Row],[O]],".",Tabela813[[#This Row],[E]],".",Tabela813[[#This Row],[D1]],".",Tabela813[[#This Row],[D2]],".",Tabela813[[#This Row],[D3]],".",Tabela813[[#This Row],[T]],".",Tabela813[[#This Row],[D4]]),"")</f>
        <v>7.9.1.1.06.2.3.00</v>
      </c>
      <c r="L2411" s="27" t="s">
        <v>6857</v>
      </c>
      <c r="M2411" s="21" t="str">
        <f t="shared" si="37"/>
        <v>A</v>
      </c>
      <c r="N2411" s="21">
        <f>IF(VALUE(Tabela813[[#This Row],[RED]]) &gt; 0,1,0) + IF(VALUE(J2411)&gt;0,8,IF(VALUE(I2411)&gt;0,7,IF(VALUE(H2411)&gt;0,6,IF(VALUE(G2411)&gt;0,5,IF(VALUE(F2411)&gt;0,4,IF(VALUE(E2411)&gt;0,3,IF(VALUE(D2411)&gt;0,2,1)))))))</f>
        <v>7</v>
      </c>
      <c r="O2411" s="26" t="s">
        <v>51</v>
      </c>
      <c r="P2411" s="1" t="s">
        <v>508</v>
      </c>
      <c r="Q2411" s="1"/>
      <c r="R2411" s="21"/>
      <c r="S2411" s="7" t="str">
        <f>Tabela813[[#This Row],[NR]]&amp;" - "&amp;Tabela813[[#This Row],[Especificação]]</f>
        <v>7.9.1.1.06.2.3.00 - Multas Judiciais por Danos Ambientais - Dívida Ativa - Intra OFSS</v>
      </c>
      <c r="T2411" s="7" t="str">
        <f>Tabela813[[#This Row],[NR]]&amp;" - "&amp;Tabela813[[#This Row],[Especificação]]</f>
        <v>7.9.1.1.06.2.3.00 - Multas Judiciais por Danos Ambientais - Dívida Ativa - Intra OFSS</v>
      </c>
      <c r="U2411" s="7" t="str">
        <f>Tabela813[[#This Row],[NR]]&amp; " - "&amp;Tabela813[[#This Row],[Especificação]]</f>
        <v>7.9.1.1.06.2.3.00 - Multas Judiciais por Danos Ambientais - Dívida Ativa - Intra OFSS</v>
      </c>
    </row>
    <row r="2412" spans="1:21" ht="30" x14ac:dyDescent="0.25">
      <c r="A2412" s="84"/>
      <c r="B2412" s="73"/>
      <c r="C2412" s="26" t="s">
        <v>1565</v>
      </c>
      <c r="D2412" s="26" t="s">
        <v>1570</v>
      </c>
      <c r="E2412" s="26" t="s">
        <v>1558</v>
      </c>
      <c r="F2412" s="26" t="s">
        <v>1558</v>
      </c>
      <c r="G2412" s="26" t="s">
        <v>1575</v>
      </c>
      <c r="H2412" s="26" t="s">
        <v>1567</v>
      </c>
      <c r="I2412" s="26" t="s">
        <v>1568</v>
      </c>
      <c r="J2412" s="26" t="s">
        <v>1564</v>
      </c>
      <c r="K2412" s="21" t="str">
        <f>IF(Tabela813[[#This Row],[C]]&lt;&gt;"",IF(Tabela813[[#This Row],[RED]]&lt;&gt;"",(Tabela813[[#This Row],[RED]] &amp; "."),"") &amp; CONCATENATE(Tabela813[[#This Row],[C]],".",Tabela813[[#This Row],[O]],".",Tabela813[[#This Row],[E]],".",Tabela813[[#This Row],[D1]],".",Tabela813[[#This Row],[D2]],".",Tabela813[[#This Row],[D3]],".",Tabela813[[#This Row],[T]],".",Tabela813[[#This Row],[D4]]),"")</f>
        <v>7.9.1.1.06.2.4.00</v>
      </c>
      <c r="L2412" s="27" t="s">
        <v>6858</v>
      </c>
      <c r="M2412" s="21" t="str">
        <f t="shared" si="37"/>
        <v>A</v>
      </c>
      <c r="N2412" s="21">
        <f>IF(VALUE(Tabela813[[#This Row],[RED]]) &gt; 0,1,0) + IF(VALUE(J2412)&gt;0,8,IF(VALUE(I2412)&gt;0,7,IF(VALUE(H2412)&gt;0,6,IF(VALUE(G2412)&gt;0,5,IF(VALUE(F2412)&gt;0,4,IF(VALUE(E2412)&gt;0,3,IF(VALUE(D2412)&gt;0,2,1)))))))</f>
        <v>7</v>
      </c>
      <c r="O2412" s="26" t="s">
        <v>51</v>
      </c>
      <c r="P2412" s="1" t="s">
        <v>508</v>
      </c>
      <c r="Q2412" s="1"/>
      <c r="R2412" s="21"/>
      <c r="S2412" s="7" t="str">
        <f>Tabela813[[#This Row],[NR]]&amp;" - "&amp;Tabela813[[#This Row],[Especificação]]</f>
        <v>7.9.1.1.06.2.4.00 - Multas Judiciais por Danos Ambientais - Dívida Ativa - Multas e Juros de Mora da Dívida Ativa - Intra OFSS</v>
      </c>
      <c r="T2412" s="7" t="str">
        <f>Tabela813[[#This Row],[NR]]&amp;" - "&amp;Tabela813[[#This Row],[Especificação]]</f>
        <v>7.9.1.1.06.2.4.00 - Multas Judiciais por Danos Ambientais - Dívida Ativa - Multas e Juros de Mora da Dívida Ativa - Intra OFSS</v>
      </c>
      <c r="U2412" s="7" t="str">
        <f>Tabela813[[#This Row],[NR]]&amp; " - "&amp;Tabela813[[#This Row],[Especificação]]</f>
        <v>7.9.1.1.06.2.4.00 - Multas Judiciais por Danos Ambientais - Dívida Ativa - Multas e Juros de Mora da Dívida Ativa - Intra OFSS</v>
      </c>
    </row>
    <row r="2413" spans="1:21" ht="30" x14ac:dyDescent="0.25">
      <c r="A2413" s="84"/>
      <c r="B2413" s="73"/>
      <c r="C2413" s="26" t="s">
        <v>1565</v>
      </c>
      <c r="D2413" s="26" t="s">
        <v>1570</v>
      </c>
      <c r="E2413" s="26" t="s">
        <v>1558</v>
      </c>
      <c r="F2413" s="26" t="s">
        <v>1558</v>
      </c>
      <c r="G2413" s="26" t="s">
        <v>1575</v>
      </c>
      <c r="H2413" s="26" t="s">
        <v>1567</v>
      </c>
      <c r="I2413" s="26" t="s">
        <v>1569</v>
      </c>
      <c r="J2413" s="26" t="s">
        <v>1564</v>
      </c>
      <c r="K2413" s="21" t="str">
        <f>IF(Tabela813[[#This Row],[C]]&lt;&gt;"",IF(Tabela813[[#This Row],[RED]]&lt;&gt;"",(Tabela813[[#This Row],[RED]] &amp; "."),"") &amp; CONCATENATE(Tabela813[[#This Row],[C]],".",Tabela813[[#This Row],[O]],".",Tabela813[[#This Row],[E]],".",Tabela813[[#This Row],[D1]],".",Tabela813[[#This Row],[D2]],".",Tabela813[[#This Row],[D3]],".",Tabela813[[#This Row],[T]],".",Tabela813[[#This Row],[D4]]),"")</f>
        <v>7.9.1.1.06.2.5.00</v>
      </c>
      <c r="L2413" s="27" t="s">
        <v>6859</v>
      </c>
      <c r="M2413" s="21" t="str">
        <f t="shared" si="37"/>
        <v>A</v>
      </c>
      <c r="N2413" s="21">
        <f>IF(VALUE(Tabela813[[#This Row],[RED]]) &gt; 0,1,0) + IF(VALUE(J2413)&gt;0,8,IF(VALUE(I2413)&gt;0,7,IF(VALUE(H2413)&gt;0,6,IF(VALUE(G2413)&gt;0,5,IF(VALUE(F2413)&gt;0,4,IF(VALUE(E2413)&gt;0,3,IF(VALUE(D2413)&gt;0,2,1)))))))</f>
        <v>7</v>
      </c>
      <c r="O2413" s="26" t="s">
        <v>51</v>
      </c>
      <c r="P2413" s="1" t="s">
        <v>508</v>
      </c>
      <c r="Q2413" s="1"/>
      <c r="R2413" s="21"/>
      <c r="S2413" s="7" t="str">
        <f>Tabela813[[#This Row],[NR]]&amp;" - "&amp;Tabela813[[#This Row],[Especificação]]</f>
        <v>7.9.1.1.06.2.5.00 - Multas Judiciais por Danos Ambientais - Multas - Intra OFSS</v>
      </c>
      <c r="T2413" s="7" t="str">
        <f>Tabela813[[#This Row],[NR]]&amp;" - "&amp;Tabela813[[#This Row],[Especificação]]</f>
        <v>7.9.1.1.06.2.5.00 - Multas Judiciais por Danos Ambientais - Multas - Intra OFSS</v>
      </c>
      <c r="U2413" s="7" t="str">
        <f>Tabela813[[#This Row],[NR]]&amp; " - "&amp;Tabela813[[#This Row],[Especificação]]</f>
        <v>7.9.1.1.06.2.5.00 - Multas Judiciais por Danos Ambientais - Multas - Intra OFSS</v>
      </c>
    </row>
    <row r="2414" spans="1:21" ht="30" x14ac:dyDescent="0.25">
      <c r="A2414" s="84"/>
      <c r="B2414" s="73"/>
      <c r="C2414" s="26" t="s">
        <v>1565</v>
      </c>
      <c r="D2414" s="26" t="s">
        <v>1570</v>
      </c>
      <c r="E2414" s="26" t="s">
        <v>1558</v>
      </c>
      <c r="F2414" s="26" t="s">
        <v>1558</v>
      </c>
      <c r="G2414" s="26" t="s">
        <v>1575</v>
      </c>
      <c r="H2414" s="26" t="s">
        <v>1567</v>
      </c>
      <c r="I2414" s="26" t="s">
        <v>1563</v>
      </c>
      <c r="J2414" s="26" t="s">
        <v>1564</v>
      </c>
      <c r="K2414" s="21" t="str">
        <f>IF(Tabela813[[#This Row],[C]]&lt;&gt;"",IF(Tabela813[[#This Row],[RED]]&lt;&gt;"",(Tabela813[[#This Row],[RED]] &amp; "."),"") &amp; CONCATENATE(Tabela813[[#This Row],[C]],".",Tabela813[[#This Row],[O]],".",Tabela813[[#This Row],[E]],".",Tabela813[[#This Row],[D1]],".",Tabela813[[#This Row],[D2]],".",Tabela813[[#This Row],[D3]],".",Tabela813[[#This Row],[T]],".",Tabela813[[#This Row],[D4]]),"")</f>
        <v>7.9.1.1.06.2.6.00</v>
      </c>
      <c r="L2414" s="27" t="s">
        <v>6860</v>
      </c>
      <c r="M2414" s="21" t="str">
        <f t="shared" si="37"/>
        <v>A</v>
      </c>
      <c r="N2414" s="21">
        <f>IF(VALUE(Tabela813[[#This Row],[RED]]) &gt; 0,1,0) + IF(VALUE(J2414)&gt;0,8,IF(VALUE(I2414)&gt;0,7,IF(VALUE(H2414)&gt;0,6,IF(VALUE(G2414)&gt;0,5,IF(VALUE(F2414)&gt;0,4,IF(VALUE(E2414)&gt;0,3,IF(VALUE(D2414)&gt;0,2,1)))))))</f>
        <v>7</v>
      </c>
      <c r="O2414" s="26" t="s">
        <v>51</v>
      </c>
      <c r="P2414" s="1" t="s">
        <v>508</v>
      </c>
      <c r="Q2414" s="1"/>
      <c r="R2414" s="21"/>
      <c r="S2414" s="7" t="str">
        <f>Tabela813[[#This Row],[NR]]&amp;" - "&amp;Tabela813[[#This Row],[Especificação]]</f>
        <v>7.9.1.1.06.2.6.00 - Multas Judiciais por Danos Ambientais - Juros de Mora - Intra OFSS</v>
      </c>
      <c r="T2414" s="7" t="str">
        <f>Tabela813[[#This Row],[NR]]&amp;" - "&amp;Tabela813[[#This Row],[Especificação]]</f>
        <v>7.9.1.1.06.2.6.00 - Multas Judiciais por Danos Ambientais - Juros de Mora - Intra OFSS</v>
      </c>
      <c r="U2414" s="7" t="str">
        <f>Tabela813[[#This Row],[NR]]&amp; " - "&amp;Tabela813[[#This Row],[Especificação]]</f>
        <v>7.9.1.1.06.2.6.00 - Multas Judiciais por Danos Ambientais - Juros de Mora - Intra OFSS</v>
      </c>
    </row>
    <row r="2415" spans="1:21" ht="30" x14ac:dyDescent="0.25">
      <c r="A2415" s="84"/>
      <c r="B2415" s="73"/>
      <c r="C2415" s="26" t="s">
        <v>1565</v>
      </c>
      <c r="D2415" s="26" t="s">
        <v>1570</v>
      </c>
      <c r="E2415" s="26" t="s">
        <v>1558</v>
      </c>
      <c r="F2415" s="26" t="s">
        <v>1558</v>
      </c>
      <c r="G2415" s="26" t="s">
        <v>1575</v>
      </c>
      <c r="H2415" s="26" t="s">
        <v>1567</v>
      </c>
      <c r="I2415" s="26" t="s">
        <v>1565</v>
      </c>
      <c r="J2415" s="26" t="s">
        <v>1564</v>
      </c>
      <c r="K2415" s="21" t="str">
        <f>IF(Tabela813[[#This Row],[C]]&lt;&gt;"",IF(Tabela813[[#This Row],[RED]]&lt;&gt;"",(Tabela813[[#This Row],[RED]] &amp; "."),"") &amp; CONCATENATE(Tabela813[[#This Row],[C]],".",Tabela813[[#This Row],[O]],".",Tabela813[[#This Row],[E]],".",Tabela813[[#This Row],[D1]],".",Tabela813[[#This Row],[D2]],".",Tabela813[[#This Row],[D3]],".",Tabela813[[#This Row],[T]],".",Tabela813[[#This Row],[D4]]),"")</f>
        <v>7.9.1.1.06.2.7.00</v>
      </c>
      <c r="L2415" s="27" t="s">
        <v>6861</v>
      </c>
      <c r="M2415" s="21" t="str">
        <f t="shared" si="37"/>
        <v>A</v>
      </c>
      <c r="N2415" s="21">
        <f>IF(VALUE(Tabela813[[#This Row],[RED]]) &gt; 0,1,0) + IF(VALUE(J2415)&gt;0,8,IF(VALUE(I2415)&gt;0,7,IF(VALUE(H2415)&gt;0,6,IF(VALUE(G2415)&gt;0,5,IF(VALUE(F2415)&gt;0,4,IF(VALUE(E2415)&gt;0,3,IF(VALUE(D2415)&gt;0,2,1)))))))</f>
        <v>7</v>
      </c>
      <c r="O2415" s="26" t="s">
        <v>51</v>
      </c>
      <c r="P2415" s="1" t="s">
        <v>508</v>
      </c>
      <c r="Q2415" s="1"/>
      <c r="R2415" s="21"/>
      <c r="S2415" s="7" t="str">
        <f>Tabela813[[#This Row],[NR]]&amp;" - "&amp;Tabela813[[#This Row],[Especificação]]</f>
        <v>7.9.1.1.06.2.7.00 - Multas Judiciais por Danos Ambientais - Dívida Ativa - Multas da Dívida Ativa - Intra OFSS</v>
      </c>
      <c r="T2415" s="7" t="str">
        <f>Tabela813[[#This Row],[NR]]&amp;" - "&amp;Tabela813[[#This Row],[Especificação]]</f>
        <v>7.9.1.1.06.2.7.00 - Multas Judiciais por Danos Ambientais - Dívida Ativa - Multas da Dívida Ativa - Intra OFSS</v>
      </c>
      <c r="U2415" s="7" t="str">
        <f>Tabela813[[#This Row],[NR]]&amp; " - "&amp;Tabela813[[#This Row],[Especificação]]</f>
        <v>7.9.1.1.06.2.7.00 - Multas Judiciais por Danos Ambientais - Dívida Ativa - Multas da Dívida Ativa - Intra OFSS</v>
      </c>
    </row>
    <row r="2416" spans="1:21" ht="30" x14ac:dyDescent="0.25">
      <c r="A2416" s="84"/>
      <c r="B2416" s="73"/>
      <c r="C2416" s="26" t="s">
        <v>1565</v>
      </c>
      <c r="D2416" s="26" t="s">
        <v>1570</v>
      </c>
      <c r="E2416" s="26" t="s">
        <v>1558</v>
      </c>
      <c r="F2416" s="26" t="s">
        <v>1558</v>
      </c>
      <c r="G2416" s="26" t="s">
        <v>1575</v>
      </c>
      <c r="H2416" s="26" t="s">
        <v>1567</v>
      </c>
      <c r="I2416" s="26" t="s">
        <v>1566</v>
      </c>
      <c r="J2416" s="26" t="s">
        <v>1564</v>
      </c>
      <c r="K2416" s="21" t="str">
        <f>IF(Tabela813[[#This Row],[C]]&lt;&gt;"",IF(Tabela813[[#This Row],[RED]]&lt;&gt;"",(Tabela813[[#This Row],[RED]] &amp; "."),"") &amp; CONCATENATE(Tabela813[[#This Row],[C]],".",Tabela813[[#This Row],[O]],".",Tabela813[[#This Row],[E]],".",Tabela813[[#This Row],[D1]],".",Tabela813[[#This Row],[D2]],".",Tabela813[[#This Row],[D3]],".",Tabela813[[#This Row],[T]],".",Tabela813[[#This Row],[D4]]),"")</f>
        <v>7.9.1.1.06.2.8.00</v>
      </c>
      <c r="L2416" s="27" t="s">
        <v>6862</v>
      </c>
      <c r="M2416" s="21" t="str">
        <f t="shared" si="37"/>
        <v>A</v>
      </c>
      <c r="N2416" s="21">
        <f>IF(VALUE(Tabela813[[#This Row],[RED]]) &gt; 0,1,0) + IF(VALUE(J2416)&gt;0,8,IF(VALUE(I2416)&gt;0,7,IF(VALUE(H2416)&gt;0,6,IF(VALUE(G2416)&gt;0,5,IF(VALUE(F2416)&gt;0,4,IF(VALUE(E2416)&gt;0,3,IF(VALUE(D2416)&gt;0,2,1)))))))</f>
        <v>7</v>
      </c>
      <c r="O2416" s="26" t="s">
        <v>51</v>
      </c>
      <c r="P2416" s="1" t="s">
        <v>508</v>
      </c>
      <c r="Q2416" s="1"/>
      <c r="R2416" s="21"/>
      <c r="S2416" s="7" t="str">
        <f>Tabela813[[#This Row],[NR]]&amp;" - "&amp;Tabela813[[#This Row],[Especificação]]</f>
        <v>7.9.1.1.06.2.8.00 - Multas Judiciais por Danos Ambientais - Juros de Mora da Dívida Ativa - Intra OFSS</v>
      </c>
      <c r="T2416" s="7" t="str">
        <f>Tabela813[[#This Row],[NR]]&amp;" - "&amp;Tabela813[[#This Row],[Especificação]]</f>
        <v>7.9.1.1.06.2.8.00 - Multas Judiciais por Danos Ambientais - Juros de Mora da Dívida Ativa - Intra OFSS</v>
      </c>
      <c r="U2416" s="7" t="str">
        <f>Tabela813[[#This Row],[NR]]&amp; " - "&amp;Tabela813[[#This Row],[Especificação]]</f>
        <v>7.9.1.1.06.2.8.00 - Multas Judiciais por Danos Ambientais - Juros de Mora da Dívida Ativa - Intra OFSS</v>
      </c>
    </row>
    <row r="2417" spans="1:21" x14ac:dyDescent="0.25">
      <c r="A2417" s="84"/>
      <c r="B2417" s="73"/>
      <c r="C2417" s="26" t="s">
        <v>1565</v>
      </c>
      <c r="D2417" s="26" t="s">
        <v>1570</v>
      </c>
      <c r="E2417" s="26" t="s">
        <v>1558</v>
      </c>
      <c r="F2417" s="26" t="s">
        <v>1558</v>
      </c>
      <c r="G2417" s="26" t="s">
        <v>1576</v>
      </c>
      <c r="H2417" s="26" t="s">
        <v>1561</v>
      </c>
      <c r="I2417" s="26" t="s">
        <v>1561</v>
      </c>
      <c r="J2417" s="26" t="s">
        <v>1564</v>
      </c>
      <c r="K2417" s="21" t="str">
        <f>IF(Tabela813[[#This Row],[C]]&lt;&gt;"",IF(Tabela813[[#This Row],[RED]]&lt;&gt;"",(Tabela813[[#This Row],[RED]] &amp; "."),"") &amp; CONCATENATE(Tabela813[[#This Row],[C]],".",Tabela813[[#This Row],[O]],".",Tabela813[[#This Row],[E]],".",Tabela813[[#This Row],[D1]],".",Tabela813[[#This Row],[D2]],".",Tabela813[[#This Row],[D3]],".",Tabela813[[#This Row],[T]],".",Tabela813[[#This Row],[D4]]),"")</f>
        <v>7.9.1.1.07.0.0.00</v>
      </c>
      <c r="L2417" s="27" t="s">
        <v>4032</v>
      </c>
      <c r="M2417" s="21" t="str">
        <f t="shared" si="37"/>
        <v>S</v>
      </c>
      <c r="N2417" s="21">
        <f>IF(VALUE(Tabela813[[#This Row],[RED]]) &gt; 0,1,0) + IF(VALUE(J2417)&gt;0,8,IF(VALUE(I2417)&gt;0,7,IF(VALUE(H2417)&gt;0,6,IF(VALUE(G2417)&gt;0,5,IF(VALUE(F2417)&gt;0,4,IF(VALUE(E2417)&gt;0,3,IF(VALUE(D2417)&gt;0,2,1)))))))</f>
        <v>5</v>
      </c>
      <c r="O2417" s="26" t="s">
        <v>51</v>
      </c>
      <c r="P2417" s="1" t="s">
        <v>509</v>
      </c>
      <c r="Q2417" s="1"/>
      <c r="R2417" s="21"/>
      <c r="S2417" s="7" t="str">
        <f>Tabela813[[#This Row],[NR]]&amp;" - "&amp;Tabela813[[#This Row],[Especificação]]</f>
        <v>7.9.1.1.07.0.0.00 - Multas Aplicadas Pelos Tribunais de Contas - Intra OFSS</v>
      </c>
      <c r="T2417" s="7" t="str">
        <f>Tabela813[[#This Row],[NR]]&amp;" - "&amp;Tabela813[[#This Row],[Especificação]]</f>
        <v>7.9.1.1.07.0.0.00 - Multas Aplicadas Pelos Tribunais de Contas - Intra OFSS</v>
      </c>
      <c r="U2417" s="7" t="str">
        <f>Tabela813[[#This Row],[NR]]&amp; " - "&amp;Tabela813[[#This Row],[Especificação]]</f>
        <v>7.9.1.1.07.0.0.00 - Multas Aplicadas Pelos Tribunais de Contas - Intra OFSS</v>
      </c>
    </row>
    <row r="2418" spans="1:21" x14ac:dyDescent="0.25">
      <c r="A2418" s="84"/>
      <c r="B2418" s="73"/>
      <c r="C2418" s="26" t="s">
        <v>1565</v>
      </c>
      <c r="D2418" s="26" t="s">
        <v>1570</v>
      </c>
      <c r="E2418" s="26" t="s">
        <v>1558</v>
      </c>
      <c r="F2418" s="26" t="s">
        <v>1558</v>
      </c>
      <c r="G2418" s="26" t="s">
        <v>1576</v>
      </c>
      <c r="H2418" s="26" t="s">
        <v>1561</v>
      </c>
      <c r="I2418" s="26" t="s">
        <v>1558</v>
      </c>
      <c r="J2418" s="26" t="s">
        <v>1564</v>
      </c>
      <c r="K2418" s="21" t="str">
        <f>IF(Tabela813[[#This Row],[C]]&lt;&gt;"",IF(Tabela813[[#This Row],[RED]]&lt;&gt;"",(Tabela813[[#This Row],[RED]] &amp; "."),"") &amp; CONCATENATE(Tabela813[[#This Row],[C]],".",Tabela813[[#This Row],[O]],".",Tabela813[[#This Row],[E]],".",Tabela813[[#This Row],[D1]],".",Tabela813[[#This Row],[D2]],".",Tabela813[[#This Row],[D3]],".",Tabela813[[#This Row],[T]],".",Tabela813[[#This Row],[D4]]),"")</f>
        <v>7.9.1.1.07.0.1.00</v>
      </c>
      <c r="L2418" s="27" t="s">
        <v>4033</v>
      </c>
      <c r="M2418" s="21" t="str">
        <f t="shared" si="37"/>
        <v>A</v>
      </c>
      <c r="N2418" s="21">
        <f>IF(VALUE(Tabela813[[#This Row],[RED]]) &gt; 0,1,0) + IF(VALUE(J2418)&gt;0,8,IF(VALUE(I2418)&gt;0,7,IF(VALUE(H2418)&gt;0,6,IF(VALUE(G2418)&gt;0,5,IF(VALUE(F2418)&gt;0,4,IF(VALUE(E2418)&gt;0,3,IF(VALUE(D2418)&gt;0,2,1)))))))</f>
        <v>7</v>
      </c>
      <c r="O2418" s="26" t="s">
        <v>51</v>
      </c>
      <c r="P2418" s="1" t="s">
        <v>509</v>
      </c>
      <c r="Q2418" s="1"/>
      <c r="R2418" s="21"/>
      <c r="S2418" s="7" t="str">
        <f>Tabela813[[#This Row],[NR]]&amp;" - "&amp;Tabela813[[#This Row],[Especificação]]</f>
        <v>7.9.1.1.07.0.1.00 - Multas Aplicadas Pelos Tribunais de Contas - Principal - Intra OFSS</v>
      </c>
      <c r="T2418" s="7" t="str">
        <f>Tabela813[[#This Row],[NR]]&amp;" - "&amp;Tabela813[[#This Row],[Especificação]]</f>
        <v>7.9.1.1.07.0.1.00 - Multas Aplicadas Pelos Tribunais de Contas - Principal - Intra OFSS</v>
      </c>
      <c r="U2418" s="7" t="str">
        <f>Tabela813[[#This Row],[NR]]&amp; " - "&amp;Tabela813[[#This Row],[Especificação]]</f>
        <v>7.9.1.1.07.0.1.00 - Multas Aplicadas Pelos Tribunais de Contas - Principal - Intra OFSS</v>
      </c>
    </row>
    <row r="2419" spans="1:21" ht="30" x14ac:dyDescent="0.25">
      <c r="A2419" s="84"/>
      <c r="B2419" s="73"/>
      <c r="C2419" s="26" t="s">
        <v>1565</v>
      </c>
      <c r="D2419" s="26" t="s">
        <v>1570</v>
      </c>
      <c r="E2419" s="26" t="s">
        <v>1558</v>
      </c>
      <c r="F2419" s="26" t="s">
        <v>1558</v>
      </c>
      <c r="G2419" s="26" t="s">
        <v>1576</v>
      </c>
      <c r="H2419" s="26" t="s">
        <v>1561</v>
      </c>
      <c r="I2419" s="26" t="s">
        <v>1567</v>
      </c>
      <c r="J2419" s="26" t="s">
        <v>1564</v>
      </c>
      <c r="K2419" s="21" t="str">
        <f>IF(Tabela813[[#This Row],[C]]&lt;&gt;"",IF(Tabela813[[#This Row],[RED]]&lt;&gt;"",(Tabela813[[#This Row],[RED]] &amp; "."),"") &amp; CONCATENATE(Tabela813[[#This Row],[C]],".",Tabela813[[#This Row],[O]],".",Tabela813[[#This Row],[E]],".",Tabela813[[#This Row],[D1]],".",Tabela813[[#This Row],[D2]],".",Tabela813[[#This Row],[D3]],".",Tabela813[[#This Row],[T]],".",Tabela813[[#This Row],[D4]]),"")</f>
        <v>7.9.1.1.07.0.2.00</v>
      </c>
      <c r="L2419" s="27" t="s">
        <v>4034</v>
      </c>
      <c r="M2419" s="21" t="str">
        <f t="shared" si="37"/>
        <v>A</v>
      </c>
      <c r="N2419" s="21">
        <f>IF(VALUE(Tabela813[[#This Row],[RED]]) &gt; 0,1,0) + IF(VALUE(J2419)&gt;0,8,IF(VALUE(I2419)&gt;0,7,IF(VALUE(H2419)&gt;0,6,IF(VALUE(G2419)&gt;0,5,IF(VALUE(F2419)&gt;0,4,IF(VALUE(E2419)&gt;0,3,IF(VALUE(D2419)&gt;0,2,1)))))))</f>
        <v>7</v>
      </c>
      <c r="O2419" s="26" t="s">
        <v>51</v>
      </c>
      <c r="P2419" s="1" t="s">
        <v>509</v>
      </c>
      <c r="Q2419" s="1"/>
      <c r="R2419" s="21"/>
      <c r="S2419" s="7" t="str">
        <f>Tabela813[[#This Row],[NR]]&amp;" - "&amp;Tabela813[[#This Row],[Especificação]]</f>
        <v>7.9.1.1.07.0.2.00 - Multas Aplicadas Pelos Tribunais de Contas - Multas e Juros de Mora - Intra OFSS</v>
      </c>
      <c r="T2419" s="7" t="str">
        <f>Tabela813[[#This Row],[NR]]&amp;" - "&amp;Tabela813[[#This Row],[Especificação]]</f>
        <v>7.9.1.1.07.0.2.00 - Multas Aplicadas Pelos Tribunais de Contas - Multas e Juros de Mora - Intra OFSS</v>
      </c>
      <c r="U2419" s="7" t="str">
        <f>Tabela813[[#This Row],[NR]]&amp; " - "&amp;Tabela813[[#This Row],[Especificação]]</f>
        <v>7.9.1.1.07.0.2.00 - Multas Aplicadas Pelos Tribunais de Contas - Multas e Juros de Mora - Intra OFSS</v>
      </c>
    </row>
    <row r="2420" spans="1:21" x14ac:dyDescent="0.25">
      <c r="A2420" s="84"/>
      <c r="B2420" s="73"/>
      <c r="C2420" s="26" t="s">
        <v>1565</v>
      </c>
      <c r="D2420" s="26" t="s">
        <v>1570</v>
      </c>
      <c r="E2420" s="26" t="s">
        <v>1558</v>
      </c>
      <c r="F2420" s="26" t="s">
        <v>1558</v>
      </c>
      <c r="G2420" s="26" t="s">
        <v>1576</v>
      </c>
      <c r="H2420" s="26" t="s">
        <v>1561</v>
      </c>
      <c r="I2420" s="26" t="s">
        <v>1559</v>
      </c>
      <c r="J2420" s="26" t="s">
        <v>1564</v>
      </c>
      <c r="K2420" s="21" t="str">
        <f>IF(Tabela813[[#This Row],[C]]&lt;&gt;"",IF(Tabela813[[#This Row],[RED]]&lt;&gt;"",(Tabela813[[#This Row],[RED]] &amp; "."),"") &amp; CONCATENATE(Tabela813[[#This Row],[C]],".",Tabela813[[#This Row],[O]],".",Tabela813[[#This Row],[E]],".",Tabela813[[#This Row],[D1]],".",Tabela813[[#This Row],[D2]],".",Tabela813[[#This Row],[D3]],".",Tabela813[[#This Row],[T]],".",Tabela813[[#This Row],[D4]]),"")</f>
        <v>7.9.1.1.07.0.3.00</v>
      </c>
      <c r="L2420" s="27" t="s">
        <v>4035</v>
      </c>
      <c r="M2420" s="21" t="str">
        <f t="shared" si="37"/>
        <v>A</v>
      </c>
      <c r="N2420" s="21">
        <f>IF(VALUE(Tabela813[[#This Row],[RED]]) &gt; 0,1,0) + IF(VALUE(J2420)&gt;0,8,IF(VALUE(I2420)&gt;0,7,IF(VALUE(H2420)&gt;0,6,IF(VALUE(G2420)&gt;0,5,IF(VALUE(F2420)&gt;0,4,IF(VALUE(E2420)&gt;0,3,IF(VALUE(D2420)&gt;0,2,1)))))))</f>
        <v>7</v>
      </c>
      <c r="O2420" s="26" t="s">
        <v>51</v>
      </c>
      <c r="P2420" s="1" t="s">
        <v>509</v>
      </c>
      <c r="Q2420" s="1"/>
      <c r="R2420" s="21"/>
      <c r="S2420" s="7" t="str">
        <f>Tabela813[[#This Row],[NR]]&amp;" - "&amp;Tabela813[[#This Row],[Especificação]]</f>
        <v>7.9.1.1.07.0.3.00 - Multas Aplicadas Pelos Tribunais de Contas - Dívida Ativa - Intra OFSS</v>
      </c>
      <c r="T2420" s="7" t="str">
        <f>Tabela813[[#This Row],[NR]]&amp;" - "&amp;Tabela813[[#This Row],[Especificação]]</f>
        <v>7.9.1.1.07.0.3.00 - Multas Aplicadas Pelos Tribunais de Contas - Dívida Ativa - Intra OFSS</v>
      </c>
      <c r="U2420" s="7" t="str">
        <f>Tabela813[[#This Row],[NR]]&amp; " - "&amp;Tabela813[[#This Row],[Especificação]]</f>
        <v>7.9.1.1.07.0.3.00 - Multas Aplicadas Pelos Tribunais de Contas - Dívida Ativa - Intra OFSS</v>
      </c>
    </row>
    <row r="2421" spans="1:21" ht="30" x14ac:dyDescent="0.25">
      <c r="A2421" s="84"/>
      <c r="B2421" s="73"/>
      <c r="C2421" s="26" t="s">
        <v>1565</v>
      </c>
      <c r="D2421" s="26" t="s">
        <v>1570</v>
      </c>
      <c r="E2421" s="26" t="s">
        <v>1558</v>
      </c>
      <c r="F2421" s="26" t="s">
        <v>1558</v>
      </c>
      <c r="G2421" s="26" t="s">
        <v>1576</v>
      </c>
      <c r="H2421" s="26" t="s">
        <v>1561</v>
      </c>
      <c r="I2421" s="26" t="s">
        <v>1568</v>
      </c>
      <c r="J2421" s="26" t="s">
        <v>1564</v>
      </c>
      <c r="K2421" s="21" t="str">
        <f>IF(Tabela813[[#This Row],[C]]&lt;&gt;"",IF(Tabela813[[#This Row],[RED]]&lt;&gt;"",(Tabela813[[#This Row],[RED]] &amp; "."),"") &amp; CONCATENATE(Tabela813[[#This Row],[C]],".",Tabela813[[#This Row],[O]],".",Tabela813[[#This Row],[E]],".",Tabela813[[#This Row],[D1]],".",Tabela813[[#This Row],[D2]],".",Tabela813[[#This Row],[D3]],".",Tabela813[[#This Row],[T]],".",Tabela813[[#This Row],[D4]]),"")</f>
        <v>7.9.1.1.07.0.4.00</v>
      </c>
      <c r="L2421" s="27" t="s">
        <v>4036</v>
      </c>
      <c r="M2421" s="21" t="str">
        <f t="shared" si="37"/>
        <v>A</v>
      </c>
      <c r="N2421" s="21">
        <f>IF(VALUE(Tabela813[[#This Row],[RED]]) &gt; 0,1,0) + IF(VALUE(J2421)&gt;0,8,IF(VALUE(I2421)&gt;0,7,IF(VALUE(H2421)&gt;0,6,IF(VALUE(G2421)&gt;0,5,IF(VALUE(F2421)&gt;0,4,IF(VALUE(E2421)&gt;0,3,IF(VALUE(D2421)&gt;0,2,1)))))))</f>
        <v>7</v>
      </c>
      <c r="O2421" s="26" t="s">
        <v>51</v>
      </c>
      <c r="P2421" s="1" t="s">
        <v>509</v>
      </c>
      <c r="Q2421" s="1"/>
      <c r="R2421" s="21"/>
      <c r="S2421" s="7" t="str">
        <f>Tabela813[[#This Row],[NR]]&amp;" - "&amp;Tabela813[[#This Row],[Especificação]]</f>
        <v>7.9.1.1.07.0.4.00 - Multas Aplicadas Pelos Tribunais de Contas - Dívida Ativa - Multas e Juros de Mora da Dívida Ativa - Intra OFSS</v>
      </c>
      <c r="T2421" s="7" t="str">
        <f>Tabela813[[#This Row],[NR]]&amp;" - "&amp;Tabela813[[#This Row],[Especificação]]</f>
        <v>7.9.1.1.07.0.4.00 - Multas Aplicadas Pelos Tribunais de Contas - Dívida Ativa - Multas e Juros de Mora da Dívida Ativa - Intra OFSS</v>
      </c>
      <c r="U2421" s="7" t="str">
        <f>Tabela813[[#This Row],[NR]]&amp; " - "&amp;Tabela813[[#This Row],[Especificação]]</f>
        <v>7.9.1.1.07.0.4.00 - Multas Aplicadas Pelos Tribunais de Contas - Dívida Ativa - Multas e Juros de Mora da Dívida Ativa - Intra OFSS</v>
      </c>
    </row>
    <row r="2422" spans="1:21" x14ac:dyDescent="0.25">
      <c r="A2422" s="84"/>
      <c r="B2422" s="73"/>
      <c r="C2422" s="26" t="s">
        <v>1565</v>
      </c>
      <c r="D2422" s="26" t="s">
        <v>1570</v>
      </c>
      <c r="E2422" s="26" t="s">
        <v>1558</v>
      </c>
      <c r="F2422" s="26" t="s">
        <v>1558</v>
      </c>
      <c r="G2422" s="26" t="s">
        <v>1576</v>
      </c>
      <c r="H2422" s="26" t="s">
        <v>1561</v>
      </c>
      <c r="I2422" s="26" t="s">
        <v>1569</v>
      </c>
      <c r="J2422" s="26" t="s">
        <v>1564</v>
      </c>
      <c r="K2422" s="21" t="str">
        <f>IF(Tabela813[[#This Row],[C]]&lt;&gt;"",IF(Tabela813[[#This Row],[RED]]&lt;&gt;"",(Tabela813[[#This Row],[RED]] &amp; "."),"") &amp; CONCATENATE(Tabela813[[#This Row],[C]],".",Tabela813[[#This Row],[O]],".",Tabela813[[#This Row],[E]],".",Tabela813[[#This Row],[D1]],".",Tabela813[[#This Row],[D2]],".",Tabela813[[#This Row],[D3]],".",Tabela813[[#This Row],[T]],".",Tabela813[[#This Row],[D4]]),"")</f>
        <v>7.9.1.1.07.0.5.00</v>
      </c>
      <c r="L2422" s="27" t="s">
        <v>4037</v>
      </c>
      <c r="M2422" s="21" t="str">
        <f t="shared" si="37"/>
        <v>A</v>
      </c>
      <c r="N2422" s="21">
        <f>IF(VALUE(Tabela813[[#This Row],[RED]]) &gt; 0,1,0) + IF(VALUE(J2422)&gt;0,8,IF(VALUE(I2422)&gt;0,7,IF(VALUE(H2422)&gt;0,6,IF(VALUE(G2422)&gt;0,5,IF(VALUE(F2422)&gt;0,4,IF(VALUE(E2422)&gt;0,3,IF(VALUE(D2422)&gt;0,2,1)))))))</f>
        <v>7</v>
      </c>
      <c r="O2422" s="26" t="s">
        <v>51</v>
      </c>
      <c r="P2422" s="1" t="s">
        <v>509</v>
      </c>
      <c r="Q2422" s="1"/>
      <c r="R2422" s="21"/>
      <c r="S2422" s="7" t="str">
        <f>Tabela813[[#This Row],[NR]]&amp;" - "&amp;Tabela813[[#This Row],[Especificação]]</f>
        <v>7.9.1.1.07.0.5.00 - Multas Aplicadas Pelos Tribunais de Contas - Multas - Intra OFSS</v>
      </c>
      <c r="T2422" s="7" t="str">
        <f>Tabela813[[#This Row],[NR]]&amp;" - "&amp;Tabela813[[#This Row],[Especificação]]</f>
        <v>7.9.1.1.07.0.5.00 - Multas Aplicadas Pelos Tribunais de Contas - Multas - Intra OFSS</v>
      </c>
      <c r="U2422" s="7" t="str">
        <f>Tabela813[[#This Row],[NR]]&amp; " - "&amp;Tabela813[[#This Row],[Especificação]]</f>
        <v>7.9.1.1.07.0.5.00 - Multas Aplicadas Pelos Tribunais de Contas - Multas - Intra OFSS</v>
      </c>
    </row>
    <row r="2423" spans="1:21" x14ac:dyDescent="0.25">
      <c r="A2423" s="84"/>
      <c r="B2423" s="73"/>
      <c r="C2423" s="26" t="s">
        <v>1565</v>
      </c>
      <c r="D2423" s="26" t="s">
        <v>1570</v>
      </c>
      <c r="E2423" s="26" t="s">
        <v>1558</v>
      </c>
      <c r="F2423" s="26" t="s">
        <v>1558</v>
      </c>
      <c r="G2423" s="26" t="s">
        <v>1576</v>
      </c>
      <c r="H2423" s="26" t="s">
        <v>1561</v>
      </c>
      <c r="I2423" s="26" t="s">
        <v>1563</v>
      </c>
      <c r="J2423" s="26" t="s">
        <v>1564</v>
      </c>
      <c r="K2423" s="21" t="str">
        <f>IF(Tabela813[[#This Row],[C]]&lt;&gt;"",IF(Tabela813[[#This Row],[RED]]&lt;&gt;"",(Tabela813[[#This Row],[RED]] &amp; "."),"") &amp; CONCATENATE(Tabela813[[#This Row],[C]],".",Tabela813[[#This Row],[O]],".",Tabela813[[#This Row],[E]],".",Tabela813[[#This Row],[D1]],".",Tabela813[[#This Row],[D2]],".",Tabela813[[#This Row],[D3]],".",Tabela813[[#This Row],[T]],".",Tabela813[[#This Row],[D4]]),"")</f>
        <v>7.9.1.1.07.0.6.00</v>
      </c>
      <c r="L2423" s="27" t="s">
        <v>4038</v>
      </c>
      <c r="M2423" s="21" t="str">
        <f t="shared" si="37"/>
        <v>A</v>
      </c>
      <c r="N2423" s="21">
        <f>IF(VALUE(Tabela813[[#This Row],[RED]]) &gt; 0,1,0) + IF(VALUE(J2423)&gt;0,8,IF(VALUE(I2423)&gt;0,7,IF(VALUE(H2423)&gt;0,6,IF(VALUE(G2423)&gt;0,5,IF(VALUE(F2423)&gt;0,4,IF(VALUE(E2423)&gt;0,3,IF(VALUE(D2423)&gt;0,2,1)))))))</f>
        <v>7</v>
      </c>
      <c r="O2423" s="26" t="s">
        <v>51</v>
      </c>
      <c r="P2423" s="1" t="s">
        <v>509</v>
      </c>
      <c r="Q2423" s="1"/>
      <c r="R2423" s="21"/>
      <c r="S2423" s="7" t="str">
        <f>Tabela813[[#This Row],[NR]]&amp;" - "&amp;Tabela813[[#This Row],[Especificação]]</f>
        <v>7.9.1.1.07.0.6.00 - Multas Aplicadas Pelos Tribunais de Contas - Juros de Mora - Intra OFSS</v>
      </c>
      <c r="T2423" s="7" t="str">
        <f>Tabela813[[#This Row],[NR]]&amp;" - "&amp;Tabela813[[#This Row],[Especificação]]</f>
        <v>7.9.1.1.07.0.6.00 - Multas Aplicadas Pelos Tribunais de Contas - Juros de Mora - Intra OFSS</v>
      </c>
      <c r="U2423" s="7" t="str">
        <f>Tabela813[[#This Row],[NR]]&amp; " - "&amp;Tabela813[[#This Row],[Especificação]]</f>
        <v>7.9.1.1.07.0.6.00 - Multas Aplicadas Pelos Tribunais de Contas - Juros de Mora - Intra OFSS</v>
      </c>
    </row>
    <row r="2424" spans="1:21" ht="30" x14ac:dyDescent="0.25">
      <c r="A2424" s="84"/>
      <c r="B2424" s="73"/>
      <c r="C2424" s="26" t="s">
        <v>1565</v>
      </c>
      <c r="D2424" s="26" t="s">
        <v>1570</v>
      </c>
      <c r="E2424" s="26" t="s">
        <v>1558</v>
      </c>
      <c r="F2424" s="26" t="s">
        <v>1558</v>
      </c>
      <c r="G2424" s="26" t="s">
        <v>1576</v>
      </c>
      <c r="H2424" s="26" t="s">
        <v>1561</v>
      </c>
      <c r="I2424" s="26" t="s">
        <v>1565</v>
      </c>
      <c r="J2424" s="26" t="s">
        <v>1564</v>
      </c>
      <c r="K2424" s="21" t="str">
        <f>IF(Tabela813[[#This Row],[C]]&lt;&gt;"",IF(Tabela813[[#This Row],[RED]]&lt;&gt;"",(Tabela813[[#This Row],[RED]] &amp; "."),"") &amp; CONCATENATE(Tabela813[[#This Row],[C]],".",Tabela813[[#This Row],[O]],".",Tabela813[[#This Row],[E]],".",Tabela813[[#This Row],[D1]],".",Tabela813[[#This Row],[D2]],".",Tabela813[[#This Row],[D3]],".",Tabela813[[#This Row],[T]],".",Tabela813[[#This Row],[D4]]),"")</f>
        <v>7.9.1.1.07.0.7.00</v>
      </c>
      <c r="L2424" s="27" t="s">
        <v>4039</v>
      </c>
      <c r="M2424" s="21" t="str">
        <f t="shared" si="37"/>
        <v>A</v>
      </c>
      <c r="N2424" s="21">
        <f>IF(VALUE(Tabela813[[#This Row],[RED]]) &gt; 0,1,0) + IF(VALUE(J2424)&gt;0,8,IF(VALUE(I2424)&gt;0,7,IF(VALUE(H2424)&gt;0,6,IF(VALUE(G2424)&gt;0,5,IF(VALUE(F2424)&gt;0,4,IF(VALUE(E2424)&gt;0,3,IF(VALUE(D2424)&gt;0,2,1)))))))</f>
        <v>7</v>
      </c>
      <c r="O2424" s="26" t="s">
        <v>51</v>
      </c>
      <c r="P2424" s="1" t="s">
        <v>509</v>
      </c>
      <c r="Q2424" s="1"/>
      <c r="R2424" s="21"/>
      <c r="S2424" s="7" t="str">
        <f>Tabela813[[#This Row],[NR]]&amp;" - "&amp;Tabela813[[#This Row],[Especificação]]</f>
        <v>7.9.1.1.07.0.7.00 - Multas Aplicadas Pelos Tribunais de Contas - Dívida Ativa - Multas da Dívida Ativa - Intra OFSS</v>
      </c>
      <c r="T2424" s="7" t="str">
        <f>Tabela813[[#This Row],[NR]]&amp;" - "&amp;Tabela813[[#This Row],[Especificação]]</f>
        <v>7.9.1.1.07.0.7.00 - Multas Aplicadas Pelos Tribunais de Contas - Dívida Ativa - Multas da Dívida Ativa - Intra OFSS</v>
      </c>
      <c r="U2424" s="7" t="str">
        <f>Tabela813[[#This Row],[NR]]&amp; " - "&amp;Tabela813[[#This Row],[Especificação]]</f>
        <v>7.9.1.1.07.0.7.00 - Multas Aplicadas Pelos Tribunais de Contas - Dívida Ativa - Multas da Dívida Ativa - Intra OFSS</v>
      </c>
    </row>
    <row r="2425" spans="1:21" ht="30" x14ac:dyDescent="0.25">
      <c r="A2425" s="84"/>
      <c r="B2425" s="73"/>
      <c r="C2425" s="26" t="s">
        <v>1565</v>
      </c>
      <c r="D2425" s="26" t="s">
        <v>1570</v>
      </c>
      <c r="E2425" s="26" t="s">
        <v>1558</v>
      </c>
      <c r="F2425" s="26" t="s">
        <v>1558</v>
      </c>
      <c r="G2425" s="26" t="s">
        <v>1576</v>
      </c>
      <c r="H2425" s="26" t="s">
        <v>1561</v>
      </c>
      <c r="I2425" s="26" t="s">
        <v>1566</v>
      </c>
      <c r="J2425" s="26" t="s">
        <v>1564</v>
      </c>
      <c r="K2425" s="21" t="str">
        <f>IF(Tabela813[[#This Row],[C]]&lt;&gt;"",IF(Tabela813[[#This Row],[RED]]&lt;&gt;"",(Tabela813[[#This Row],[RED]] &amp; "."),"") &amp; CONCATENATE(Tabela813[[#This Row],[C]],".",Tabela813[[#This Row],[O]],".",Tabela813[[#This Row],[E]],".",Tabela813[[#This Row],[D1]],".",Tabela813[[#This Row],[D2]],".",Tabela813[[#This Row],[D3]],".",Tabela813[[#This Row],[T]],".",Tabela813[[#This Row],[D4]]),"")</f>
        <v>7.9.1.1.07.0.8.00</v>
      </c>
      <c r="L2425" s="27" t="s">
        <v>4040</v>
      </c>
      <c r="M2425" s="21" t="str">
        <f t="shared" si="37"/>
        <v>A</v>
      </c>
      <c r="N2425" s="21">
        <f>IF(VALUE(Tabela813[[#This Row],[RED]]) &gt; 0,1,0) + IF(VALUE(J2425)&gt;0,8,IF(VALUE(I2425)&gt;0,7,IF(VALUE(H2425)&gt;0,6,IF(VALUE(G2425)&gt;0,5,IF(VALUE(F2425)&gt;0,4,IF(VALUE(E2425)&gt;0,3,IF(VALUE(D2425)&gt;0,2,1)))))))</f>
        <v>7</v>
      </c>
      <c r="O2425" s="26" t="s">
        <v>51</v>
      </c>
      <c r="P2425" s="1" t="s">
        <v>509</v>
      </c>
      <c r="Q2425" s="1"/>
      <c r="R2425" s="21"/>
      <c r="S2425" s="7" t="str">
        <f>Tabela813[[#This Row],[NR]]&amp;" - "&amp;Tabela813[[#This Row],[Especificação]]</f>
        <v>7.9.1.1.07.0.8.00 - Multas Aplicadas Pelos Tribunais de Contas - Juros de Mora da Dívida Ativa - Intra OFSS</v>
      </c>
      <c r="T2425" s="7" t="str">
        <f>Tabela813[[#This Row],[NR]]&amp;" - "&amp;Tabela813[[#This Row],[Especificação]]</f>
        <v>7.9.1.1.07.0.8.00 - Multas Aplicadas Pelos Tribunais de Contas - Juros de Mora da Dívida Ativa - Intra OFSS</v>
      </c>
      <c r="U2425" s="7" t="str">
        <f>Tabela813[[#This Row],[NR]]&amp; " - "&amp;Tabela813[[#This Row],[Especificação]]</f>
        <v>7.9.1.1.07.0.8.00 - Multas Aplicadas Pelos Tribunais de Contas - Juros de Mora da Dívida Ativa - Intra OFSS</v>
      </c>
    </row>
    <row r="2426" spans="1:21" ht="30" x14ac:dyDescent="0.25">
      <c r="A2426" s="84"/>
      <c r="B2426" s="73"/>
      <c r="C2426" s="26" t="s">
        <v>1565</v>
      </c>
      <c r="D2426" s="26" t="s">
        <v>1570</v>
      </c>
      <c r="E2426" s="26" t="s">
        <v>1558</v>
      </c>
      <c r="F2426" s="26" t="s">
        <v>1558</v>
      </c>
      <c r="G2426" s="26" t="s">
        <v>1578</v>
      </c>
      <c r="H2426" s="26" t="s">
        <v>1561</v>
      </c>
      <c r="I2426" s="26" t="s">
        <v>1561</v>
      </c>
      <c r="J2426" s="26" t="s">
        <v>1564</v>
      </c>
      <c r="K2426" s="21" t="str">
        <f>IF(Tabela813[[#This Row],[C]]&lt;&gt;"",IF(Tabela813[[#This Row],[RED]]&lt;&gt;"",(Tabela813[[#This Row],[RED]] &amp; "."),"") &amp; CONCATENATE(Tabela813[[#This Row],[C]],".",Tabela813[[#This Row],[O]],".",Tabela813[[#This Row],[E]],".",Tabela813[[#This Row],[D1]],".",Tabela813[[#This Row],[D2]],".",Tabela813[[#This Row],[D3]],".",Tabela813[[#This Row],[T]],".",Tabela813[[#This Row],[D4]]),"")</f>
        <v>7.9.1.1.09.0.0.00</v>
      </c>
      <c r="L2426" s="27" t="s">
        <v>2793</v>
      </c>
      <c r="M2426" s="21" t="str">
        <f t="shared" si="37"/>
        <v>S</v>
      </c>
      <c r="N2426" s="21">
        <f>IF(VALUE(Tabela813[[#This Row],[RED]]) &gt; 0,1,0) + IF(VALUE(J2426)&gt;0,8,IF(VALUE(I2426)&gt;0,7,IF(VALUE(H2426)&gt;0,6,IF(VALUE(G2426)&gt;0,5,IF(VALUE(F2426)&gt;0,4,IF(VALUE(E2426)&gt;0,3,IF(VALUE(D2426)&gt;0,2,1)))))))</f>
        <v>5</v>
      </c>
      <c r="O2426" s="26" t="s">
        <v>51</v>
      </c>
      <c r="P2426" s="1" t="s">
        <v>513</v>
      </c>
      <c r="Q2426" s="1"/>
      <c r="R2426" s="21"/>
      <c r="S2426" s="7" t="str">
        <f>Tabela813[[#This Row],[NR]]&amp;" - "&amp;Tabela813[[#This Row],[Especificação]]</f>
        <v>7.9.1.1.09.0.0.00 - Multas e Juros Previstos em Contratos - Intra OFSS</v>
      </c>
      <c r="T2426" s="7" t="str">
        <f>Tabela813[[#This Row],[NR]]&amp;" - "&amp;Tabela813[[#This Row],[Especificação]]</f>
        <v>7.9.1.1.09.0.0.00 - Multas e Juros Previstos em Contratos - Intra OFSS</v>
      </c>
      <c r="U2426" s="7" t="str">
        <f>Tabela813[[#This Row],[NR]]&amp; " - "&amp;Tabela813[[#This Row],[Especificação]]</f>
        <v>7.9.1.1.09.0.0.00 - Multas e Juros Previstos em Contratos - Intra OFSS</v>
      </c>
    </row>
    <row r="2427" spans="1:21" ht="30" x14ac:dyDescent="0.25">
      <c r="A2427" s="84"/>
      <c r="B2427" s="73"/>
      <c r="C2427" s="26" t="s">
        <v>1565</v>
      </c>
      <c r="D2427" s="26" t="s">
        <v>1570</v>
      </c>
      <c r="E2427" s="26" t="s">
        <v>1558</v>
      </c>
      <c r="F2427" s="26" t="s">
        <v>1558</v>
      </c>
      <c r="G2427" s="26" t="s">
        <v>1578</v>
      </c>
      <c r="H2427" s="26" t="s">
        <v>1561</v>
      </c>
      <c r="I2427" s="26" t="s">
        <v>1558</v>
      </c>
      <c r="J2427" s="26" t="s">
        <v>1564</v>
      </c>
      <c r="K2427" s="21" t="str">
        <f>IF(Tabela813[[#This Row],[C]]&lt;&gt;"",IF(Tabela813[[#This Row],[RED]]&lt;&gt;"",(Tabela813[[#This Row],[RED]] &amp; "."),"") &amp; CONCATENATE(Tabela813[[#This Row],[C]],".",Tabela813[[#This Row],[O]],".",Tabela813[[#This Row],[E]],".",Tabela813[[#This Row],[D1]],".",Tabela813[[#This Row],[D2]],".",Tabela813[[#This Row],[D3]],".",Tabela813[[#This Row],[T]],".",Tabela813[[#This Row],[D4]]),"")</f>
        <v>7.9.1.1.09.0.1.00</v>
      </c>
      <c r="L2427" s="27" t="s">
        <v>2794</v>
      </c>
      <c r="M2427" s="21" t="str">
        <f t="shared" si="37"/>
        <v>A</v>
      </c>
      <c r="N2427" s="21">
        <f>IF(VALUE(Tabela813[[#This Row],[RED]]) &gt; 0,1,0) + IF(VALUE(J2427)&gt;0,8,IF(VALUE(I2427)&gt;0,7,IF(VALUE(H2427)&gt;0,6,IF(VALUE(G2427)&gt;0,5,IF(VALUE(F2427)&gt;0,4,IF(VALUE(E2427)&gt;0,3,IF(VALUE(D2427)&gt;0,2,1)))))))</f>
        <v>7</v>
      </c>
      <c r="O2427" s="26" t="s">
        <v>51</v>
      </c>
      <c r="P2427" s="1" t="s">
        <v>513</v>
      </c>
      <c r="Q2427" s="1"/>
      <c r="R2427" s="21"/>
      <c r="S2427" s="7" t="str">
        <f>Tabela813[[#This Row],[NR]]&amp;" - "&amp;Tabela813[[#This Row],[Especificação]]</f>
        <v>7.9.1.1.09.0.1.00 - Multas e Juros Previstos em Contratos - Principal - Intra OFSS</v>
      </c>
      <c r="T2427" s="7" t="str">
        <f>Tabela813[[#This Row],[NR]]&amp;" - "&amp;Tabela813[[#This Row],[Especificação]]</f>
        <v>7.9.1.1.09.0.1.00 - Multas e Juros Previstos em Contratos - Principal - Intra OFSS</v>
      </c>
      <c r="U2427" s="7" t="str">
        <f>Tabela813[[#This Row],[NR]]&amp; " - "&amp;Tabela813[[#This Row],[Especificação]]</f>
        <v>7.9.1.1.09.0.1.00 - Multas e Juros Previstos em Contratos - Principal - Intra OFSS</v>
      </c>
    </row>
    <row r="2428" spans="1:21" ht="30" x14ac:dyDescent="0.25">
      <c r="A2428" s="84"/>
      <c r="B2428" s="73"/>
      <c r="C2428" s="26" t="s">
        <v>1565</v>
      </c>
      <c r="D2428" s="26" t="s">
        <v>1570</v>
      </c>
      <c r="E2428" s="26" t="s">
        <v>1558</v>
      </c>
      <c r="F2428" s="26" t="s">
        <v>1558</v>
      </c>
      <c r="G2428" s="26" t="s">
        <v>1578</v>
      </c>
      <c r="H2428" s="26" t="s">
        <v>1561</v>
      </c>
      <c r="I2428" s="26" t="s">
        <v>1567</v>
      </c>
      <c r="J2428" s="26" t="s">
        <v>1564</v>
      </c>
      <c r="K2428" s="21" t="str">
        <f>IF(Tabela813[[#This Row],[C]]&lt;&gt;"",IF(Tabela813[[#This Row],[RED]]&lt;&gt;"",(Tabela813[[#This Row],[RED]] &amp; "."),"") &amp; CONCATENATE(Tabela813[[#This Row],[C]],".",Tabela813[[#This Row],[O]],".",Tabela813[[#This Row],[E]],".",Tabela813[[#This Row],[D1]],".",Tabela813[[#This Row],[D2]],".",Tabela813[[#This Row],[D3]],".",Tabela813[[#This Row],[T]],".",Tabela813[[#This Row],[D4]]),"")</f>
        <v>7.9.1.1.09.0.2.00</v>
      </c>
      <c r="L2428" s="27" t="s">
        <v>2795</v>
      </c>
      <c r="M2428" s="21" t="str">
        <f t="shared" si="37"/>
        <v>A</v>
      </c>
      <c r="N2428" s="21">
        <f>IF(VALUE(Tabela813[[#This Row],[RED]]) &gt; 0,1,0) + IF(VALUE(J2428)&gt;0,8,IF(VALUE(I2428)&gt;0,7,IF(VALUE(H2428)&gt;0,6,IF(VALUE(G2428)&gt;0,5,IF(VALUE(F2428)&gt;0,4,IF(VALUE(E2428)&gt;0,3,IF(VALUE(D2428)&gt;0,2,1)))))))</f>
        <v>7</v>
      </c>
      <c r="O2428" s="26" t="s">
        <v>51</v>
      </c>
      <c r="P2428" s="1" t="s">
        <v>513</v>
      </c>
      <c r="Q2428" s="1"/>
      <c r="R2428" s="21"/>
      <c r="S2428" s="7" t="str">
        <f>Tabela813[[#This Row],[NR]]&amp;" - "&amp;Tabela813[[#This Row],[Especificação]]</f>
        <v>7.9.1.1.09.0.2.00 - Multas e Juros Previstos em Contratos - Multas e Juros de Mora - Intra OFSS</v>
      </c>
      <c r="T2428" s="7" t="str">
        <f>Tabela813[[#This Row],[NR]]&amp;" - "&amp;Tabela813[[#This Row],[Especificação]]</f>
        <v>7.9.1.1.09.0.2.00 - Multas e Juros Previstos em Contratos - Multas e Juros de Mora - Intra OFSS</v>
      </c>
      <c r="U2428" s="7" t="str">
        <f>Tabela813[[#This Row],[NR]]&amp; " - "&amp;Tabela813[[#This Row],[Especificação]]</f>
        <v>7.9.1.1.09.0.2.00 - Multas e Juros Previstos em Contratos - Multas e Juros de Mora - Intra OFSS</v>
      </c>
    </row>
    <row r="2429" spans="1:21" ht="30" x14ac:dyDescent="0.25">
      <c r="A2429" s="84"/>
      <c r="B2429" s="73"/>
      <c r="C2429" s="26" t="s">
        <v>1565</v>
      </c>
      <c r="D2429" s="26" t="s">
        <v>1570</v>
      </c>
      <c r="E2429" s="26" t="s">
        <v>1558</v>
      </c>
      <c r="F2429" s="26" t="s">
        <v>1558</v>
      </c>
      <c r="G2429" s="26" t="s">
        <v>1578</v>
      </c>
      <c r="H2429" s="26" t="s">
        <v>1561</v>
      </c>
      <c r="I2429" s="26" t="s">
        <v>1559</v>
      </c>
      <c r="J2429" s="26" t="s">
        <v>1564</v>
      </c>
      <c r="K2429" s="21" t="str">
        <f>IF(Tabela813[[#This Row],[C]]&lt;&gt;"",IF(Tabela813[[#This Row],[RED]]&lt;&gt;"",(Tabela813[[#This Row],[RED]] &amp; "."),"") &amp; CONCATENATE(Tabela813[[#This Row],[C]],".",Tabela813[[#This Row],[O]],".",Tabela813[[#This Row],[E]],".",Tabela813[[#This Row],[D1]],".",Tabela813[[#This Row],[D2]],".",Tabela813[[#This Row],[D3]],".",Tabela813[[#This Row],[T]],".",Tabela813[[#This Row],[D4]]),"")</f>
        <v>7.9.1.1.09.0.3.00</v>
      </c>
      <c r="L2429" s="27" t="s">
        <v>2796</v>
      </c>
      <c r="M2429" s="21" t="str">
        <f t="shared" si="37"/>
        <v>A</v>
      </c>
      <c r="N2429" s="21">
        <f>IF(VALUE(Tabela813[[#This Row],[RED]]) &gt; 0,1,0) + IF(VALUE(J2429)&gt;0,8,IF(VALUE(I2429)&gt;0,7,IF(VALUE(H2429)&gt;0,6,IF(VALUE(G2429)&gt;0,5,IF(VALUE(F2429)&gt;0,4,IF(VALUE(E2429)&gt;0,3,IF(VALUE(D2429)&gt;0,2,1)))))))</f>
        <v>7</v>
      </c>
      <c r="O2429" s="26" t="s">
        <v>51</v>
      </c>
      <c r="P2429" s="1" t="s">
        <v>513</v>
      </c>
      <c r="Q2429" s="1"/>
      <c r="R2429" s="21"/>
      <c r="S2429" s="7" t="str">
        <f>Tabela813[[#This Row],[NR]]&amp;" - "&amp;Tabela813[[#This Row],[Especificação]]</f>
        <v>7.9.1.1.09.0.3.00 - Multas e Juros Previstos em Contratos - Dívida Ativa - Intra OFSS</v>
      </c>
      <c r="T2429" s="7" t="str">
        <f>Tabela813[[#This Row],[NR]]&amp;" - "&amp;Tabela813[[#This Row],[Especificação]]</f>
        <v>7.9.1.1.09.0.3.00 - Multas e Juros Previstos em Contratos - Dívida Ativa - Intra OFSS</v>
      </c>
      <c r="U2429" s="7" t="str">
        <f>Tabela813[[#This Row],[NR]]&amp; " - "&amp;Tabela813[[#This Row],[Especificação]]</f>
        <v>7.9.1.1.09.0.3.00 - Multas e Juros Previstos em Contratos - Dívida Ativa - Intra OFSS</v>
      </c>
    </row>
    <row r="2430" spans="1:21" ht="30" x14ac:dyDescent="0.25">
      <c r="A2430" s="84"/>
      <c r="B2430" s="73"/>
      <c r="C2430" s="26" t="s">
        <v>1565</v>
      </c>
      <c r="D2430" s="26" t="s">
        <v>1570</v>
      </c>
      <c r="E2430" s="26" t="s">
        <v>1558</v>
      </c>
      <c r="F2430" s="26" t="s">
        <v>1558</v>
      </c>
      <c r="G2430" s="26" t="s">
        <v>1578</v>
      </c>
      <c r="H2430" s="26" t="s">
        <v>1561</v>
      </c>
      <c r="I2430" s="26" t="s">
        <v>1568</v>
      </c>
      <c r="J2430" s="26" t="s">
        <v>1564</v>
      </c>
      <c r="K2430" s="21" t="str">
        <f>IF(Tabela813[[#This Row],[C]]&lt;&gt;"",IF(Tabela813[[#This Row],[RED]]&lt;&gt;"",(Tabela813[[#This Row],[RED]] &amp; "."),"") &amp; CONCATENATE(Tabela813[[#This Row],[C]],".",Tabela813[[#This Row],[O]],".",Tabela813[[#This Row],[E]],".",Tabela813[[#This Row],[D1]],".",Tabela813[[#This Row],[D2]],".",Tabela813[[#This Row],[D3]],".",Tabela813[[#This Row],[T]],".",Tabela813[[#This Row],[D4]]),"")</f>
        <v>7.9.1.1.09.0.4.00</v>
      </c>
      <c r="L2430" s="27" t="s">
        <v>2797</v>
      </c>
      <c r="M2430" s="21" t="str">
        <f t="shared" si="37"/>
        <v>A</v>
      </c>
      <c r="N2430" s="21">
        <f>IF(VALUE(Tabela813[[#This Row],[RED]]) &gt; 0,1,0) + IF(VALUE(J2430)&gt;0,8,IF(VALUE(I2430)&gt;0,7,IF(VALUE(H2430)&gt;0,6,IF(VALUE(G2430)&gt;0,5,IF(VALUE(F2430)&gt;0,4,IF(VALUE(E2430)&gt;0,3,IF(VALUE(D2430)&gt;0,2,1)))))))</f>
        <v>7</v>
      </c>
      <c r="O2430" s="26" t="s">
        <v>51</v>
      </c>
      <c r="P2430" s="1" t="s">
        <v>513</v>
      </c>
      <c r="Q2430" s="1"/>
      <c r="R2430" s="21"/>
      <c r="S2430" s="7" t="str">
        <f>Tabela813[[#This Row],[NR]]&amp;" - "&amp;Tabela813[[#This Row],[Especificação]]</f>
        <v>7.9.1.1.09.0.4.00 - Multas e Juros Previstos em Contratos - Dívida Ativa - Multas e Juros de Mora da Dívida Ativa - Intra OFSS</v>
      </c>
      <c r="T2430" s="7" t="str">
        <f>Tabela813[[#This Row],[NR]]&amp;" - "&amp;Tabela813[[#This Row],[Especificação]]</f>
        <v>7.9.1.1.09.0.4.00 - Multas e Juros Previstos em Contratos - Dívida Ativa - Multas e Juros de Mora da Dívida Ativa - Intra OFSS</v>
      </c>
      <c r="U2430" s="7" t="str">
        <f>Tabela813[[#This Row],[NR]]&amp; " - "&amp;Tabela813[[#This Row],[Especificação]]</f>
        <v>7.9.1.1.09.0.4.00 - Multas e Juros Previstos em Contratos - Dívida Ativa - Multas e Juros de Mora da Dívida Ativa - Intra OFSS</v>
      </c>
    </row>
    <row r="2431" spans="1:21" ht="30" x14ac:dyDescent="0.25">
      <c r="A2431" s="84"/>
      <c r="B2431" s="73"/>
      <c r="C2431" s="26" t="s">
        <v>1565</v>
      </c>
      <c r="D2431" s="26" t="s">
        <v>1570</v>
      </c>
      <c r="E2431" s="26" t="s">
        <v>1558</v>
      </c>
      <c r="F2431" s="26" t="s">
        <v>1558</v>
      </c>
      <c r="G2431" s="26" t="s">
        <v>1578</v>
      </c>
      <c r="H2431" s="26" t="s">
        <v>1561</v>
      </c>
      <c r="I2431" s="26" t="s">
        <v>1569</v>
      </c>
      <c r="J2431" s="26" t="s">
        <v>1564</v>
      </c>
      <c r="K2431" s="21" t="str">
        <f>IF(Tabela813[[#This Row],[C]]&lt;&gt;"",IF(Tabela813[[#This Row],[RED]]&lt;&gt;"",(Tabela813[[#This Row],[RED]] &amp; "."),"") &amp; CONCATENATE(Tabela813[[#This Row],[C]],".",Tabela813[[#This Row],[O]],".",Tabela813[[#This Row],[E]],".",Tabela813[[#This Row],[D1]],".",Tabela813[[#This Row],[D2]],".",Tabela813[[#This Row],[D3]],".",Tabela813[[#This Row],[T]],".",Tabela813[[#This Row],[D4]]),"")</f>
        <v>7.9.1.1.09.0.5.00</v>
      </c>
      <c r="L2431" s="27" t="s">
        <v>2798</v>
      </c>
      <c r="M2431" s="21" t="str">
        <f t="shared" si="37"/>
        <v>A</v>
      </c>
      <c r="N2431" s="21">
        <f>IF(VALUE(Tabela813[[#This Row],[RED]]) &gt; 0,1,0) + IF(VALUE(J2431)&gt;0,8,IF(VALUE(I2431)&gt;0,7,IF(VALUE(H2431)&gt;0,6,IF(VALUE(G2431)&gt;0,5,IF(VALUE(F2431)&gt;0,4,IF(VALUE(E2431)&gt;0,3,IF(VALUE(D2431)&gt;0,2,1)))))))</f>
        <v>7</v>
      </c>
      <c r="O2431" s="26" t="s">
        <v>51</v>
      </c>
      <c r="P2431" s="1" t="s">
        <v>513</v>
      </c>
      <c r="Q2431" s="1"/>
      <c r="R2431" s="21"/>
      <c r="S2431" s="7" t="str">
        <f>Tabela813[[#This Row],[NR]]&amp;" - "&amp;Tabela813[[#This Row],[Especificação]]</f>
        <v>7.9.1.1.09.0.5.00 - Multas e Juros Previstos em Contratos - Multas - Intra OFSS</v>
      </c>
      <c r="T2431" s="7" t="str">
        <f>Tabela813[[#This Row],[NR]]&amp;" - "&amp;Tabela813[[#This Row],[Especificação]]</f>
        <v>7.9.1.1.09.0.5.00 - Multas e Juros Previstos em Contratos - Multas - Intra OFSS</v>
      </c>
      <c r="U2431" s="7" t="str">
        <f>Tabela813[[#This Row],[NR]]&amp; " - "&amp;Tabela813[[#This Row],[Especificação]]</f>
        <v>7.9.1.1.09.0.5.00 - Multas e Juros Previstos em Contratos - Multas - Intra OFSS</v>
      </c>
    </row>
    <row r="2432" spans="1:21" ht="30" x14ac:dyDescent="0.25">
      <c r="A2432" s="84"/>
      <c r="B2432" s="73"/>
      <c r="C2432" s="26" t="s">
        <v>1565</v>
      </c>
      <c r="D2432" s="26" t="s">
        <v>1570</v>
      </c>
      <c r="E2432" s="26" t="s">
        <v>1558</v>
      </c>
      <c r="F2432" s="26" t="s">
        <v>1558</v>
      </c>
      <c r="G2432" s="26" t="s">
        <v>1578</v>
      </c>
      <c r="H2432" s="26" t="s">
        <v>1561</v>
      </c>
      <c r="I2432" s="26" t="s">
        <v>1563</v>
      </c>
      <c r="J2432" s="26" t="s">
        <v>1564</v>
      </c>
      <c r="K2432" s="21" t="str">
        <f>IF(Tabela813[[#This Row],[C]]&lt;&gt;"",IF(Tabela813[[#This Row],[RED]]&lt;&gt;"",(Tabela813[[#This Row],[RED]] &amp; "."),"") &amp; CONCATENATE(Tabela813[[#This Row],[C]],".",Tabela813[[#This Row],[O]],".",Tabela813[[#This Row],[E]],".",Tabela813[[#This Row],[D1]],".",Tabela813[[#This Row],[D2]],".",Tabela813[[#This Row],[D3]],".",Tabela813[[#This Row],[T]],".",Tabela813[[#This Row],[D4]]),"")</f>
        <v>7.9.1.1.09.0.6.00</v>
      </c>
      <c r="L2432" s="27" t="s">
        <v>2799</v>
      </c>
      <c r="M2432" s="21" t="str">
        <f t="shared" ref="M2432:M2495" si="38">IF(N2432 &lt; N2433,"S","A")</f>
        <v>A</v>
      </c>
      <c r="N2432" s="21">
        <f>IF(VALUE(Tabela813[[#This Row],[RED]]) &gt; 0,1,0) + IF(VALUE(J2432)&gt;0,8,IF(VALUE(I2432)&gt;0,7,IF(VALUE(H2432)&gt;0,6,IF(VALUE(G2432)&gt;0,5,IF(VALUE(F2432)&gt;0,4,IF(VALUE(E2432)&gt;0,3,IF(VALUE(D2432)&gt;0,2,1)))))))</f>
        <v>7</v>
      </c>
      <c r="O2432" s="26" t="s">
        <v>51</v>
      </c>
      <c r="P2432" s="1" t="s">
        <v>513</v>
      </c>
      <c r="Q2432" s="1"/>
      <c r="R2432" s="21"/>
      <c r="S2432" s="7" t="str">
        <f>Tabela813[[#This Row],[NR]]&amp;" - "&amp;Tabela813[[#This Row],[Especificação]]</f>
        <v>7.9.1.1.09.0.6.00 - Multas e Juros Previstos em Contratos - Juros de Mora - Intra OFSS</v>
      </c>
      <c r="T2432" s="7" t="str">
        <f>Tabela813[[#This Row],[NR]]&amp;" - "&amp;Tabela813[[#This Row],[Especificação]]</f>
        <v>7.9.1.1.09.0.6.00 - Multas e Juros Previstos em Contratos - Juros de Mora - Intra OFSS</v>
      </c>
      <c r="U2432" s="7" t="str">
        <f>Tabela813[[#This Row],[NR]]&amp; " - "&amp;Tabela813[[#This Row],[Especificação]]</f>
        <v>7.9.1.1.09.0.6.00 - Multas e Juros Previstos em Contratos - Juros de Mora - Intra OFSS</v>
      </c>
    </row>
    <row r="2433" spans="1:21" ht="30" x14ac:dyDescent="0.25">
      <c r="A2433" s="84"/>
      <c r="B2433" s="73"/>
      <c r="C2433" s="26" t="s">
        <v>1565</v>
      </c>
      <c r="D2433" s="26" t="s">
        <v>1570</v>
      </c>
      <c r="E2433" s="26" t="s">
        <v>1558</v>
      </c>
      <c r="F2433" s="26" t="s">
        <v>1558</v>
      </c>
      <c r="G2433" s="26" t="s">
        <v>1578</v>
      </c>
      <c r="H2433" s="26" t="s">
        <v>1561</v>
      </c>
      <c r="I2433" s="26" t="s">
        <v>1565</v>
      </c>
      <c r="J2433" s="26" t="s">
        <v>1564</v>
      </c>
      <c r="K2433" s="21" t="str">
        <f>IF(Tabela813[[#This Row],[C]]&lt;&gt;"",IF(Tabela813[[#This Row],[RED]]&lt;&gt;"",(Tabela813[[#This Row],[RED]] &amp; "."),"") &amp; CONCATENATE(Tabela813[[#This Row],[C]],".",Tabela813[[#This Row],[O]],".",Tabela813[[#This Row],[E]],".",Tabela813[[#This Row],[D1]],".",Tabela813[[#This Row],[D2]],".",Tabela813[[#This Row],[D3]],".",Tabela813[[#This Row],[T]],".",Tabela813[[#This Row],[D4]]),"")</f>
        <v>7.9.1.1.09.0.7.00</v>
      </c>
      <c r="L2433" s="27" t="s">
        <v>2800</v>
      </c>
      <c r="M2433" s="21" t="str">
        <f t="shared" si="38"/>
        <v>A</v>
      </c>
      <c r="N2433" s="21">
        <f>IF(VALUE(Tabela813[[#This Row],[RED]]) &gt; 0,1,0) + IF(VALUE(J2433)&gt;0,8,IF(VALUE(I2433)&gt;0,7,IF(VALUE(H2433)&gt;0,6,IF(VALUE(G2433)&gt;0,5,IF(VALUE(F2433)&gt;0,4,IF(VALUE(E2433)&gt;0,3,IF(VALUE(D2433)&gt;0,2,1)))))))</f>
        <v>7</v>
      </c>
      <c r="O2433" s="26" t="s">
        <v>51</v>
      </c>
      <c r="P2433" s="1" t="s">
        <v>513</v>
      </c>
      <c r="Q2433" s="1"/>
      <c r="R2433" s="21"/>
      <c r="S2433" s="7" t="str">
        <f>Tabela813[[#This Row],[NR]]&amp;" - "&amp;Tabela813[[#This Row],[Especificação]]</f>
        <v>7.9.1.1.09.0.7.00 - Multas e Juros Previstos em Contratos - Dívida Ativa - Multas da Dívida Ativa - Intra OFSS</v>
      </c>
      <c r="T2433" s="7" t="str">
        <f>Tabela813[[#This Row],[NR]]&amp;" - "&amp;Tabela813[[#This Row],[Especificação]]</f>
        <v>7.9.1.1.09.0.7.00 - Multas e Juros Previstos em Contratos - Dívida Ativa - Multas da Dívida Ativa - Intra OFSS</v>
      </c>
      <c r="U2433" s="7" t="str">
        <f>Tabela813[[#This Row],[NR]]&amp; " - "&amp;Tabela813[[#This Row],[Especificação]]</f>
        <v>7.9.1.1.09.0.7.00 - Multas e Juros Previstos em Contratos - Dívida Ativa - Multas da Dívida Ativa - Intra OFSS</v>
      </c>
    </row>
    <row r="2434" spans="1:21" ht="30" x14ac:dyDescent="0.25">
      <c r="A2434" s="84"/>
      <c r="B2434" s="73"/>
      <c r="C2434" s="26" t="s">
        <v>1565</v>
      </c>
      <c r="D2434" s="26" t="s">
        <v>1570</v>
      </c>
      <c r="E2434" s="26" t="s">
        <v>1558</v>
      </c>
      <c r="F2434" s="26" t="s">
        <v>1558</v>
      </c>
      <c r="G2434" s="26" t="s">
        <v>1578</v>
      </c>
      <c r="H2434" s="26" t="s">
        <v>1561</v>
      </c>
      <c r="I2434" s="26" t="s">
        <v>1566</v>
      </c>
      <c r="J2434" s="26" t="s">
        <v>1564</v>
      </c>
      <c r="K2434" s="21" t="str">
        <f>IF(Tabela813[[#This Row],[C]]&lt;&gt;"",IF(Tabela813[[#This Row],[RED]]&lt;&gt;"",(Tabela813[[#This Row],[RED]] &amp; "."),"") &amp; CONCATENATE(Tabela813[[#This Row],[C]],".",Tabela813[[#This Row],[O]],".",Tabela813[[#This Row],[E]],".",Tabela813[[#This Row],[D1]],".",Tabela813[[#This Row],[D2]],".",Tabela813[[#This Row],[D3]],".",Tabela813[[#This Row],[T]],".",Tabela813[[#This Row],[D4]]),"")</f>
        <v>7.9.1.1.09.0.8.00</v>
      </c>
      <c r="L2434" s="27" t="s">
        <v>2801</v>
      </c>
      <c r="M2434" s="21" t="str">
        <f t="shared" si="38"/>
        <v>A</v>
      </c>
      <c r="N2434" s="21">
        <f>IF(VALUE(Tabela813[[#This Row],[RED]]) &gt; 0,1,0) + IF(VALUE(J2434)&gt;0,8,IF(VALUE(I2434)&gt;0,7,IF(VALUE(H2434)&gt;0,6,IF(VALUE(G2434)&gt;0,5,IF(VALUE(F2434)&gt;0,4,IF(VALUE(E2434)&gt;0,3,IF(VALUE(D2434)&gt;0,2,1)))))))</f>
        <v>7</v>
      </c>
      <c r="O2434" s="26" t="s">
        <v>51</v>
      </c>
      <c r="P2434" s="1" t="s">
        <v>513</v>
      </c>
      <c r="Q2434" s="1"/>
      <c r="R2434" s="21"/>
      <c r="S2434" s="7" t="str">
        <f>Tabela813[[#This Row],[NR]]&amp;" - "&amp;Tabela813[[#This Row],[Especificação]]</f>
        <v>7.9.1.1.09.0.8.00 - Multas e Juros Previstos em Contratos - Juros de Mora da Dívida Ativa - Intra OFSS</v>
      </c>
      <c r="T2434" s="7" t="str">
        <f>Tabela813[[#This Row],[NR]]&amp;" - "&amp;Tabela813[[#This Row],[Especificação]]</f>
        <v>7.9.1.1.09.0.8.00 - Multas e Juros Previstos em Contratos - Juros de Mora da Dívida Ativa - Intra OFSS</v>
      </c>
      <c r="U2434" s="7" t="str">
        <f>Tabela813[[#This Row],[NR]]&amp; " - "&amp;Tabela813[[#This Row],[Especificação]]</f>
        <v>7.9.1.1.09.0.8.00 - Multas e Juros Previstos em Contratos - Juros de Mora da Dívida Ativa - Intra OFSS</v>
      </c>
    </row>
    <row r="2435" spans="1:21" x14ac:dyDescent="0.25">
      <c r="A2435" s="84"/>
      <c r="B2435" s="73"/>
      <c r="C2435" s="26" t="s">
        <v>1565</v>
      </c>
      <c r="D2435" s="26" t="s">
        <v>1570</v>
      </c>
      <c r="E2435" s="26" t="s">
        <v>1567</v>
      </c>
      <c r="F2435" s="26" t="s">
        <v>1561</v>
      </c>
      <c r="G2435" s="26" t="s">
        <v>1564</v>
      </c>
      <c r="H2435" s="26" t="s">
        <v>1561</v>
      </c>
      <c r="I2435" s="26" t="s">
        <v>1561</v>
      </c>
      <c r="J2435" s="26" t="s">
        <v>1564</v>
      </c>
      <c r="K2435" s="21" t="str">
        <f>IF(Tabela813[[#This Row],[C]]&lt;&gt;"",IF(Tabela813[[#This Row],[RED]]&lt;&gt;"",(Tabela813[[#This Row],[RED]] &amp; "."),"") &amp; CONCATENATE(Tabela813[[#This Row],[C]],".",Tabela813[[#This Row],[O]],".",Tabela813[[#This Row],[E]],".",Tabela813[[#This Row],[D1]],".",Tabela813[[#This Row],[D2]],".",Tabela813[[#This Row],[D3]],".",Tabela813[[#This Row],[T]],".",Tabela813[[#This Row],[D4]]),"")</f>
        <v>7.9.2.0.00.0.0.00</v>
      </c>
      <c r="L2435" s="27" t="s">
        <v>2802</v>
      </c>
      <c r="M2435" s="21" t="str">
        <f t="shared" si="38"/>
        <v>S</v>
      </c>
      <c r="N2435" s="21">
        <f>IF(VALUE(Tabela813[[#This Row],[RED]]) &gt; 0,1,0) + IF(VALUE(J2435)&gt;0,8,IF(VALUE(I2435)&gt;0,7,IF(VALUE(H2435)&gt;0,6,IF(VALUE(G2435)&gt;0,5,IF(VALUE(F2435)&gt;0,4,IF(VALUE(E2435)&gt;0,3,IF(VALUE(D2435)&gt;0,2,1)))))))</f>
        <v>3</v>
      </c>
      <c r="O2435" s="26" t="s">
        <v>45</v>
      </c>
      <c r="P2435" s="1" t="s">
        <v>523</v>
      </c>
      <c r="Q2435" s="1"/>
      <c r="R2435" s="21"/>
      <c r="S2435" s="7" t="str">
        <f>Tabela813[[#This Row],[NR]]&amp;" - "&amp;Tabela813[[#This Row],[Especificação]]</f>
        <v>7.9.2.0.00.0.0.00 - Indenizações, Restituições e Ressarcimentos - Intra OFSS</v>
      </c>
      <c r="T2435" s="7" t="str">
        <f>Tabela813[[#This Row],[NR]]&amp;" - "&amp;Tabela813[[#This Row],[Especificação]]</f>
        <v>7.9.2.0.00.0.0.00 - Indenizações, Restituições e Ressarcimentos - Intra OFSS</v>
      </c>
      <c r="U2435" s="7" t="str">
        <f>Tabela813[[#This Row],[NR]]&amp; " - "&amp;Tabela813[[#This Row],[Especificação]]</f>
        <v>7.9.2.0.00.0.0.00 - Indenizações, Restituições e Ressarcimentos - Intra OFSS</v>
      </c>
    </row>
    <row r="2436" spans="1:21" x14ac:dyDescent="0.25">
      <c r="A2436" s="84"/>
      <c r="B2436" s="73"/>
      <c r="C2436" s="26" t="s">
        <v>1565</v>
      </c>
      <c r="D2436" s="26" t="s">
        <v>1570</v>
      </c>
      <c r="E2436" s="26" t="s">
        <v>1567</v>
      </c>
      <c r="F2436" s="26" t="s">
        <v>1558</v>
      </c>
      <c r="G2436" s="26" t="s">
        <v>1564</v>
      </c>
      <c r="H2436" s="26" t="s">
        <v>1561</v>
      </c>
      <c r="I2436" s="26" t="s">
        <v>1561</v>
      </c>
      <c r="J2436" s="26" t="s">
        <v>1564</v>
      </c>
      <c r="K2436" s="21" t="str">
        <f>IF(Tabela813[[#This Row],[C]]&lt;&gt;"",IF(Tabela813[[#This Row],[RED]]&lt;&gt;"",(Tabela813[[#This Row],[RED]] &amp; "."),"") &amp; CONCATENATE(Tabela813[[#This Row],[C]],".",Tabela813[[#This Row],[O]],".",Tabela813[[#This Row],[E]],".",Tabela813[[#This Row],[D1]],".",Tabela813[[#This Row],[D2]],".",Tabela813[[#This Row],[D3]],".",Tabela813[[#This Row],[T]],".",Tabela813[[#This Row],[D4]]),"")</f>
        <v>7.9.2.1.00.0.0.00</v>
      </c>
      <c r="L2436" s="27" t="s">
        <v>2803</v>
      </c>
      <c r="M2436" s="21" t="str">
        <f t="shared" si="38"/>
        <v>S</v>
      </c>
      <c r="N2436" s="21">
        <f>IF(VALUE(Tabela813[[#This Row],[RED]]) &gt; 0,1,0) + IF(VALUE(J2436)&gt;0,8,IF(VALUE(I2436)&gt;0,7,IF(VALUE(H2436)&gt;0,6,IF(VALUE(G2436)&gt;0,5,IF(VALUE(F2436)&gt;0,4,IF(VALUE(E2436)&gt;0,3,IF(VALUE(D2436)&gt;0,2,1)))))))</f>
        <v>4</v>
      </c>
      <c r="O2436" s="26" t="s">
        <v>45</v>
      </c>
      <c r="P2436" s="1" t="s">
        <v>525</v>
      </c>
      <c r="Q2436" s="1"/>
      <c r="R2436" s="21"/>
      <c r="S2436" s="7" t="str">
        <f>Tabela813[[#This Row],[NR]]&amp;" - "&amp;Tabela813[[#This Row],[Especificação]]</f>
        <v>7.9.2.1.00.0.0.00 - Indenizações - Intra OFSS</v>
      </c>
      <c r="T2436" s="7" t="str">
        <f>Tabela813[[#This Row],[NR]]&amp;" - "&amp;Tabela813[[#This Row],[Especificação]]</f>
        <v>7.9.2.1.00.0.0.00 - Indenizações - Intra OFSS</v>
      </c>
      <c r="U2436" s="7" t="str">
        <f>Tabela813[[#This Row],[NR]]&amp; " - "&amp;Tabela813[[#This Row],[Especificação]]</f>
        <v>7.9.2.1.00.0.0.00 - Indenizações - Intra OFSS</v>
      </c>
    </row>
    <row r="2437" spans="1:21" ht="30" x14ac:dyDescent="0.25">
      <c r="A2437" s="84"/>
      <c r="B2437" s="73"/>
      <c r="C2437" s="26" t="s">
        <v>1565</v>
      </c>
      <c r="D2437" s="26" t="s">
        <v>1570</v>
      </c>
      <c r="E2437" s="26" t="s">
        <v>1567</v>
      </c>
      <c r="F2437" s="26" t="s">
        <v>1558</v>
      </c>
      <c r="G2437" s="26" t="s">
        <v>1560</v>
      </c>
      <c r="H2437" s="26" t="s">
        <v>1561</v>
      </c>
      <c r="I2437" s="26" t="s">
        <v>1561</v>
      </c>
      <c r="J2437" s="26" t="s">
        <v>1564</v>
      </c>
      <c r="K2437" s="21" t="str">
        <f>IF(Tabela813[[#This Row],[C]]&lt;&gt;"",IF(Tabela813[[#This Row],[RED]]&lt;&gt;"",(Tabela813[[#This Row],[RED]] &amp; "."),"") &amp; CONCATENATE(Tabela813[[#This Row],[C]],".",Tabela813[[#This Row],[O]],".",Tabela813[[#This Row],[E]],".",Tabela813[[#This Row],[D1]],".",Tabela813[[#This Row],[D2]],".",Tabela813[[#This Row],[D3]],".",Tabela813[[#This Row],[T]],".",Tabela813[[#This Row],[D4]]),"")</f>
        <v>7.9.2.1.01.0.0.00</v>
      </c>
      <c r="L2437" s="27" t="s">
        <v>6863</v>
      </c>
      <c r="M2437" s="21" t="str">
        <f t="shared" si="38"/>
        <v>S</v>
      </c>
      <c r="N2437" s="21">
        <f>IF(VALUE(Tabela813[[#This Row],[RED]]) &gt; 0,1,0) + IF(VALUE(J2437)&gt;0,8,IF(VALUE(I2437)&gt;0,7,IF(VALUE(H2437)&gt;0,6,IF(VALUE(G2437)&gt;0,5,IF(VALUE(F2437)&gt;0,4,IF(VALUE(E2437)&gt;0,3,IF(VALUE(D2437)&gt;0,2,1)))))))</f>
        <v>5</v>
      </c>
      <c r="O2437" s="26" t="s">
        <v>51</v>
      </c>
      <c r="P2437" s="1" t="s">
        <v>526</v>
      </c>
      <c r="Q2437" s="1"/>
      <c r="R2437" s="21"/>
      <c r="S2437" s="7" t="str">
        <f>Tabela813[[#This Row],[NR]]&amp;" - "&amp;Tabela813[[#This Row],[Especificação]]</f>
        <v>7.9.2.1.01.0.0.00 - Indenizações por Danos Causados ao Patrimônio Público - Intra OFSS</v>
      </c>
      <c r="T2437" s="7" t="str">
        <f>Tabela813[[#This Row],[NR]]&amp;" - "&amp;Tabela813[[#This Row],[Especificação]]</f>
        <v>7.9.2.1.01.0.0.00 - Indenizações por Danos Causados ao Patrimônio Público - Intra OFSS</v>
      </c>
      <c r="U2437" s="7" t="str">
        <f>Tabela813[[#This Row],[NR]]&amp; " - "&amp;Tabela813[[#This Row],[Especificação]]</f>
        <v>7.9.2.1.01.0.0.00 - Indenizações por Danos Causados ao Patrimônio Público - Intra OFSS</v>
      </c>
    </row>
    <row r="2438" spans="1:21" ht="30" x14ac:dyDescent="0.25">
      <c r="A2438" s="84"/>
      <c r="B2438" s="73"/>
      <c r="C2438" s="26" t="s">
        <v>1565</v>
      </c>
      <c r="D2438" s="26" t="s">
        <v>1570</v>
      </c>
      <c r="E2438" s="26" t="s">
        <v>1567</v>
      </c>
      <c r="F2438" s="26" t="s">
        <v>1558</v>
      </c>
      <c r="G2438" s="26" t="s">
        <v>1560</v>
      </c>
      <c r="H2438" s="26" t="s">
        <v>1561</v>
      </c>
      <c r="I2438" s="26" t="s">
        <v>1558</v>
      </c>
      <c r="J2438" s="26" t="s">
        <v>1564</v>
      </c>
      <c r="K2438" s="21" t="str">
        <f>IF(Tabela813[[#This Row],[C]]&lt;&gt;"",IF(Tabela813[[#This Row],[RED]]&lt;&gt;"",(Tabela813[[#This Row],[RED]] &amp; "."),"") &amp; CONCATENATE(Tabela813[[#This Row],[C]],".",Tabela813[[#This Row],[O]],".",Tabela813[[#This Row],[E]],".",Tabela813[[#This Row],[D1]],".",Tabela813[[#This Row],[D2]],".",Tabela813[[#This Row],[D3]],".",Tabela813[[#This Row],[T]],".",Tabela813[[#This Row],[D4]]),"")</f>
        <v>7.9.2.1.01.0.1.00</v>
      </c>
      <c r="L2438" s="27" t="s">
        <v>6864</v>
      </c>
      <c r="M2438" s="21" t="str">
        <f t="shared" si="38"/>
        <v>A</v>
      </c>
      <c r="N2438" s="21">
        <f>IF(VALUE(Tabela813[[#This Row],[RED]]) &gt; 0,1,0) + IF(VALUE(J2438)&gt;0,8,IF(VALUE(I2438)&gt;0,7,IF(VALUE(H2438)&gt;0,6,IF(VALUE(G2438)&gt;0,5,IF(VALUE(F2438)&gt;0,4,IF(VALUE(E2438)&gt;0,3,IF(VALUE(D2438)&gt;0,2,1)))))))</f>
        <v>7</v>
      </c>
      <c r="O2438" s="26" t="s">
        <v>51</v>
      </c>
      <c r="P2438" s="1" t="s">
        <v>526</v>
      </c>
      <c r="Q2438" s="1"/>
      <c r="R2438" s="21"/>
      <c r="S2438" s="7" t="str">
        <f>Tabela813[[#This Row],[NR]]&amp;" - "&amp;Tabela813[[#This Row],[Especificação]]</f>
        <v>7.9.2.1.01.0.1.00 - Indenizações por Danos Causados ao Patrimônio Público - Principal - Intra OFSS</v>
      </c>
      <c r="T2438" s="7" t="str">
        <f>Tabela813[[#This Row],[NR]]&amp;" - "&amp;Tabela813[[#This Row],[Especificação]]</f>
        <v>7.9.2.1.01.0.1.00 - Indenizações por Danos Causados ao Patrimônio Público - Principal - Intra OFSS</v>
      </c>
      <c r="U2438" s="7" t="str">
        <f>Tabela813[[#This Row],[NR]]&amp; " - "&amp;Tabela813[[#This Row],[Especificação]]</f>
        <v>7.9.2.1.01.0.1.00 - Indenizações por Danos Causados ao Patrimônio Público - Principal - Intra OFSS</v>
      </c>
    </row>
    <row r="2439" spans="1:21" ht="30" x14ac:dyDescent="0.25">
      <c r="A2439" s="84"/>
      <c r="B2439" s="73"/>
      <c r="C2439" s="26" t="s">
        <v>1565</v>
      </c>
      <c r="D2439" s="26" t="s">
        <v>1570</v>
      </c>
      <c r="E2439" s="26" t="s">
        <v>1567</v>
      </c>
      <c r="F2439" s="26" t="s">
        <v>1558</v>
      </c>
      <c r="G2439" s="26" t="s">
        <v>1574</v>
      </c>
      <c r="H2439" s="26" t="s">
        <v>1561</v>
      </c>
      <c r="I2439" s="26" t="s">
        <v>1561</v>
      </c>
      <c r="J2439" s="26" t="s">
        <v>1564</v>
      </c>
      <c r="K2439" s="21" t="str">
        <f>IF(Tabela813[[#This Row],[C]]&lt;&gt;"",IF(Tabela813[[#This Row],[RED]]&lt;&gt;"",(Tabela813[[#This Row],[RED]] &amp; "."),"") &amp; CONCATENATE(Tabela813[[#This Row],[C]],".",Tabela813[[#This Row],[O]],".",Tabela813[[#This Row],[E]],".",Tabela813[[#This Row],[D1]],".",Tabela813[[#This Row],[D2]],".",Tabela813[[#This Row],[D3]],".",Tabela813[[#This Row],[T]],".",Tabela813[[#This Row],[D4]]),"")</f>
        <v>7.9.2.1.99.0.0.00</v>
      </c>
      <c r="L2439" s="27" t="s">
        <v>2804</v>
      </c>
      <c r="M2439" s="21" t="str">
        <f t="shared" si="38"/>
        <v>S</v>
      </c>
      <c r="N2439" s="21">
        <f>IF(VALUE(Tabela813[[#This Row],[RED]]) &gt; 0,1,0) + IF(VALUE(J2439)&gt;0,8,IF(VALUE(I2439)&gt;0,7,IF(VALUE(H2439)&gt;0,6,IF(VALUE(G2439)&gt;0,5,IF(VALUE(F2439)&gt;0,4,IF(VALUE(E2439)&gt;0,3,IF(VALUE(D2439)&gt;0,2,1)))))))</f>
        <v>5</v>
      </c>
      <c r="O2439" s="26" t="s">
        <v>51</v>
      </c>
      <c r="P2439" s="1" t="s">
        <v>530</v>
      </c>
      <c r="Q2439" s="1"/>
      <c r="R2439" s="21"/>
      <c r="S2439" s="7" t="str">
        <f>Tabela813[[#This Row],[NR]]&amp;" - "&amp;Tabela813[[#This Row],[Especificação]]</f>
        <v>7.9.2.1.99.0.0.00 - Outras Indenizações - Intra OFSS</v>
      </c>
      <c r="T2439" s="7" t="str">
        <f>Tabela813[[#This Row],[NR]]&amp;" - "&amp;Tabela813[[#This Row],[Especificação]]</f>
        <v>7.9.2.1.99.0.0.00 - Outras Indenizações - Intra OFSS</v>
      </c>
      <c r="U2439" s="7" t="str">
        <f>Tabela813[[#This Row],[NR]]&amp; " - "&amp;Tabela813[[#This Row],[Especificação]]</f>
        <v>7.9.2.1.99.0.0.00 - Outras Indenizações - Intra OFSS</v>
      </c>
    </row>
    <row r="2440" spans="1:21" ht="30" x14ac:dyDescent="0.25">
      <c r="A2440" s="84"/>
      <c r="B2440" s="73"/>
      <c r="C2440" s="26" t="s">
        <v>1565</v>
      </c>
      <c r="D2440" s="26" t="s">
        <v>1570</v>
      </c>
      <c r="E2440" s="26" t="s">
        <v>1567</v>
      </c>
      <c r="F2440" s="26" t="s">
        <v>1558</v>
      </c>
      <c r="G2440" s="26" t="s">
        <v>1574</v>
      </c>
      <c r="H2440" s="26" t="s">
        <v>1561</v>
      </c>
      <c r="I2440" s="26" t="s">
        <v>1558</v>
      </c>
      <c r="J2440" s="26" t="s">
        <v>1564</v>
      </c>
      <c r="K2440" s="21" t="str">
        <f>IF(Tabela813[[#This Row],[C]]&lt;&gt;"",IF(Tabela813[[#This Row],[RED]]&lt;&gt;"",(Tabela813[[#This Row],[RED]] &amp; "."),"") &amp; CONCATENATE(Tabela813[[#This Row],[C]],".",Tabela813[[#This Row],[O]],".",Tabela813[[#This Row],[E]],".",Tabela813[[#This Row],[D1]],".",Tabela813[[#This Row],[D2]],".",Tabela813[[#This Row],[D3]],".",Tabela813[[#This Row],[T]],".",Tabela813[[#This Row],[D4]]),"")</f>
        <v>7.9.2.1.99.0.1.00</v>
      </c>
      <c r="L2440" s="27" t="s">
        <v>2805</v>
      </c>
      <c r="M2440" s="21" t="str">
        <f t="shared" si="38"/>
        <v>A</v>
      </c>
      <c r="N2440" s="21">
        <f>IF(VALUE(Tabela813[[#This Row],[RED]]) &gt; 0,1,0) + IF(VALUE(J2440)&gt;0,8,IF(VALUE(I2440)&gt;0,7,IF(VALUE(H2440)&gt;0,6,IF(VALUE(G2440)&gt;0,5,IF(VALUE(F2440)&gt;0,4,IF(VALUE(E2440)&gt;0,3,IF(VALUE(D2440)&gt;0,2,1)))))))</f>
        <v>7</v>
      </c>
      <c r="O2440" s="26" t="s">
        <v>51</v>
      </c>
      <c r="P2440" s="1" t="s">
        <v>530</v>
      </c>
      <c r="Q2440" s="1"/>
      <c r="R2440" s="21"/>
      <c r="S2440" s="7" t="str">
        <f>Tabela813[[#This Row],[NR]]&amp;" - "&amp;Tabela813[[#This Row],[Especificação]]</f>
        <v>7.9.2.1.99.0.1.00 - Outras Indenizações - Principal - Intra OFSS</v>
      </c>
      <c r="T2440" s="7" t="str">
        <f>Tabela813[[#This Row],[NR]]&amp;" - "&amp;Tabela813[[#This Row],[Especificação]]</f>
        <v>7.9.2.1.99.0.1.00 - Outras Indenizações - Principal - Intra OFSS</v>
      </c>
      <c r="U2440" s="7" t="str">
        <f>Tabela813[[#This Row],[NR]]&amp; " - "&amp;Tabela813[[#This Row],[Especificação]]</f>
        <v>7.9.2.1.99.0.1.00 - Outras Indenizações - Principal - Intra OFSS</v>
      </c>
    </row>
    <row r="2441" spans="1:21" ht="30" x14ac:dyDescent="0.25">
      <c r="A2441" s="84"/>
      <c r="B2441" s="73"/>
      <c r="C2441" s="26" t="s">
        <v>1565</v>
      </c>
      <c r="D2441" s="26" t="s">
        <v>1570</v>
      </c>
      <c r="E2441" s="26" t="s">
        <v>1567</v>
      </c>
      <c r="F2441" s="26" t="s">
        <v>1567</v>
      </c>
      <c r="G2441" s="26" t="s">
        <v>1564</v>
      </c>
      <c r="H2441" s="26" t="s">
        <v>1561</v>
      </c>
      <c r="I2441" s="26" t="s">
        <v>1561</v>
      </c>
      <c r="J2441" s="26" t="s">
        <v>1564</v>
      </c>
      <c r="K2441" s="21" t="str">
        <f>IF(Tabela813[[#This Row],[C]]&lt;&gt;"",IF(Tabela813[[#This Row],[RED]]&lt;&gt;"",(Tabela813[[#This Row],[RED]] &amp; "."),"") &amp; CONCATENATE(Tabela813[[#This Row],[C]],".",Tabela813[[#This Row],[O]],".",Tabela813[[#This Row],[E]],".",Tabela813[[#This Row],[D1]],".",Tabela813[[#This Row],[D2]],".",Tabela813[[#This Row],[D3]],".",Tabela813[[#This Row],[T]],".",Tabela813[[#This Row],[D4]]),"")</f>
        <v>7.9.2.2.00.0.0.00</v>
      </c>
      <c r="L2441" s="27" t="s">
        <v>2806</v>
      </c>
      <c r="M2441" s="21" t="str">
        <f t="shared" si="38"/>
        <v>S</v>
      </c>
      <c r="N2441" s="21">
        <f>IF(VALUE(Tabela813[[#This Row],[RED]]) &gt; 0,1,0) + IF(VALUE(J2441)&gt;0,8,IF(VALUE(I2441)&gt;0,7,IF(VALUE(H2441)&gt;0,6,IF(VALUE(G2441)&gt;0,5,IF(VALUE(F2441)&gt;0,4,IF(VALUE(E2441)&gt;0,3,IF(VALUE(D2441)&gt;0,2,1)))))))</f>
        <v>4</v>
      </c>
      <c r="O2441" s="26" t="s">
        <v>45</v>
      </c>
      <c r="P2441" s="1" t="s">
        <v>532</v>
      </c>
      <c r="Q2441" s="1"/>
      <c r="R2441" s="21"/>
      <c r="S2441" s="7" t="str">
        <f>Tabela813[[#This Row],[NR]]&amp;" - "&amp;Tabela813[[#This Row],[Especificação]]</f>
        <v>7.9.2.2.00.0.0.00 - Restituições - Intra OFSS</v>
      </c>
      <c r="T2441" s="7" t="str">
        <f>Tabela813[[#This Row],[NR]]&amp;" - "&amp;Tabela813[[#This Row],[Especificação]]</f>
        <v>7.9.2.2.00.0.0.00 - Restituições - Intra OFSS</v>
      </c>
      <c r="U2441" s="7" t="str">
        <f>Tabela813[[#This Row],[NR]]&amp; " - "&amp;Tabela813[[#This Row],[Especificação]]</f>
        <v>7.9.2.2.00.0.0.00 - Restituições - Intra OFSS</v>
      </c>
    </row>
    <row r="2442" spans="1:21" ht="45" x14ac:dyDescent="0.25">
      <c r="A2442" s="84"/>
      <c r="B2442" s="73"/>
      <c r="C2442" s="26" t="s">
        <v>1565</v>
      </c>
      <c r="D2442" s="26" t="s">
        <v>1570</v>
      </c>
      <c r="E2442" s="26" t="s">
        <v>1567</v>
      </c>
      <c r="F2442" s="26" t="s">
        <v>1567</v>
      </c>
      <c r="G2442" s="26" t="s">
        <v>1560</v>
      </c>
      <c r="H2442" s="26" t="s">
        <v>1561</v>
      </c>
      <c r="I2442" s="26" t="s">
        <v>1561</v>
      </c>
      <c r="J2442" s="26" t="s">
        <v>1564</v>
      </c>
      <c r="K2442" s="21" t="str">
        <f>IF(Tabela813[[#This Row],[C]]&lt;&gt;"",IF(Tabela813[[#This Row],[RED]]&lt;&gt;"",(Tabela813[[#This Row],[RED]] &amp; "."),"") &amp; CONCATENATE(Tabela813[[#This Row],[C]],".",Tabela813[[#This Row],[O]],".",Tabela813[[#This Row],[E]],".",Tabela813[[#This Row],[D1]],".",Tabela813[[#This Row],[D2]],".",Tabela813[[#This Row],[D3]],".",Tabela813[[#This Row],[T]],".",Tabela813[[#This Row],[D4]]),"")</f>
        <v>7.9.2.2.01.0.0.00</v>
      </c>
      <c r="L2442" s="27" t="s">
        <v>2807</v>
      </c>
      <c r="M2442" s="21" t="str">
        <f t="shared" si="38"/>
        <v>S</v>
      </c>
      <c r="N2442" s="21">
        <f>IF(VALUE(Tabela813[[#This Row],[RED]]) &gt; 0,1,0) + IF(VALUE(J2442)&gt;0,8,IF(VALUE(I2442)&gt;0,7,IF(VALUE(H2442)&gt;0,6,IF(VALUE(G2442)&gt;0,5,IF(VALUE(F2442)&gt;0,4,IF(VALUE(E2442)&gt;0,3,IF(VALUE(D2442)&gt;0,2,1)))))))</f>
        <v>5</v>
      </c>
      <c r="O2442" s="26" t="s">
        <v>51</v>
      </c>
      <c r="P2442" s="1" t="s">
        <v>534</v>
      </c>
      <c r="Q2442" s="1"/>
      <c r="R2442" s="21"/>
      <c r="S2442" s="7" t="str">
        <f>Tabela813[[#This Row],[NR]]&amp;" - "&amp;Tabela813[[#This Row],[Especificação]]</f>
        <v>7.9.2.2.01.0.0.00 - Restituição de Convênios - Intra OFSS</v>
      </c>
      <c r="T2442" s="7" t="str">
        <f>Tabela813[[#This Row],[NR]]&amp;" - "&amp;Tabela813[[#This Row],[Especificação]]</f>
        <v>7.9.2.2.01.0.0.00 - Restituição de Convênios - Intra OFSS</v>
      </c>
      <c r="U2442" s="7" t="str">
        <f>Tabela813[[#This Row],[NR]]&amp; " - "&amp;Tabela813[[#This Row],[Especificação]]</f>
        <v>7.9.2.2.01.0.0.00 - Restituição de Convênios - Intra OFSS</v>
      </c>
    </row>
    <row r="2443" spans="1:21" ht="45" x14ac:dyDescent="0.25">
      <c r="A2443" s="84"/>
      <c r="B2443" s="73"/>
      <c r="C2443" s="26" t="s">
        <v>1565</v>
      </c>
      <c r="D2443" s="26" t="s">
        <v>1570</v>
      </c>
      <c r="E2443" s="26" t="s">
        <v>1567</v>
      </c>
      <c r="F2443" s="26" t="s">
        <v>1567</v>
      </c>
      <c r="G2443" s="26" t="s">
        <v>1560</v>
      </c>
      <c r="H2443" s="26" t="s">
        <v>1558</v>
      </c>
      <c r="I2443" s="26" t="s">
        <v>1561</v>
      </c>
      <c r="J2443" s="26" t="s">
        <v>1564</v>
      </c>
      <c r="K2443" s="21" t="str">
        <f>IF(Tabela813[[#This Row],[C]]&lt;&gt;"",IF(Tabela813[[#This Row],[RED]]&lt;&gt;"",(Tabela813[[#This Row],[RED]] &amp; "."),"") &amp; CONCATENATE(Tabela813[[#This Row],[C]],".",Tabela813[[#This Row],[O]],".",Tabela813[[#This Row],[E]],".",Tabela813[[#This Row],[D1]],".",Tabela813[[#This Row],[D2]],".",Tabela813[[#This Row],[D3]],".",Tabela813[[#This Row],[T]],".",Tabela813[[#This Row],[D4]]),"")</f>
        <v>7.9.2.2.01.1.0.00</v>
      </c>
      <c r="L2443" s="27" t="s">
        <v>2808</v>
      </c>
      <c r="M2443" s="21" t="str">
        <f t="shared" si="38"/>
        <v>S</v>
      </c>
      <c r="N2443" s="21">
        <f>IF(VALUE(Tabela813[[#This Row],[RED]]) &gt; 0,1,0) + IF(VALUE(J2443)&gt;0,8,IF(VALUE(I2443)&gt;0,7,IF(VALUE(H2443)&gt;0,6,IF(VALUE(G2443)&gt;0,5,IF(VALUE(F2443)&gt;0,4,IF(VALUE(E2443)&gt;0,3,IF(VALUE(D2443)&gt;0,2,1)))))))</f>
        <v>6</v>
      </c>
      <c r="O2443" s="26" t="s">
        <v>51</v>
      </c>
      <c r="P2443" s="1" t="s">
        <v>536</v>
      </c>
      <c r="Q2443" s="1"/>
      <c r="R2443" s="21"/>
      <c r="S2443" s="7" t="str">
        <f>Tabela813[[#This Row],[NR]]&amp;" - "&amp;Tabela813[[#This Row],[Especificação]]</f>
        <v>7.9.2.2.01.1.0.00 - Restituição de Convênios - Primárias - Intra OFSS</v>
      </c>
      <c r="T2443" s="7" t="str">
        <f>Tabela813[[#This Row],[NR]]&amp;" - "&amp;Tabela813[[#This Row],[Especificação]]</f>
        <v>7.9.2.2.01.1.0.00 - Restituição de Convênios - Primárias - Intra OFSS</v>
      </c>
      <c r="U2443" s="7" t="str">
        <f>Tabela813[[#This Row],[NR]]&amp; " - "&amp;Tabela813[[#This Row],[Especificação]]</f>
        <v>7.9.2.2.01.1.0.00 - Restituição de Convênios - Primárias - Intra OFSS</v>
      </c>
    </row>
    <row r="2444" spans="1:21" ht="45" x14ac:dyDescent="0.25">
      <c r="A2444" s="84"/>
      <c r="B2444" s="73"/>
      <c r="C2444" s="26" t="s">
        <v>1565</v>
      </c>
      <c r="D2444" s="26" t="s">
        <v>1570</v>
      </c>
      <c r="E2444" s="26" t="s">
        <v>1567</v>
      </c>
      <c r="F2444" s="26" t="s">
        <v>1567</v>
      </c>
      <c r="G2444" s="26" t="s">
        <v>1560</v>
      </c>
      <c r="H2444" s="26" t="s">
        <v>1558</v>
      </c>
      <c r="I2444" s="26" t="s">
        <v>1558</v>
      </c>
      <c r="J2444" s="26" t="s">
        <v>1564</v>
      </c>
      <c r="K2444" s="21" t="str">
        <f>IF(Tabela813[[#This Row],[C]]&lt;&gt;"",IF(Tabela813[[#This Row],[RED]]&lt;&gt;"",(Tabela813[[#This Row],[RED]] &amp; "."),"") &amp; CONCATENATE(Tabela813[[#This Row],[C]],".",Tabela813[[#This Row],[O]],".",Tabela813[[#This Row],[E]],".",Tabela813[[#This Row],[D1]],".",Tabela813[[#This Row],[D2]],".",Tabela813[[#This Row],[D3]],".",Tabela813[[#This Row],[T]],".",Tabela813[[#This Row],[D4]]),"")</f>
        <v>7.9.2.2.01.1.1.00</v>
      </c>
      <c r="L2444" s="27" t="s">
        <v>2809</v>
      </c>
      <c r="M2444" s="21" t="str">
        <f t="shared" si="38"/>
        <v>A</v>
      </c>
      <c r="N2444" s="21">
        <f>IF(VALUE(Tabela813[[#This Row],[RED]]) &gt; 0,1,0) + IF(VALUE(J2444)&gt;0,8,IF(VALUE(I2444)&gt;0,7,IF(VALUE(H2444)&gt;0,6,IF(VALUE(G2444)&gt;0,5,IF(VALUE(F2444)&gt;0,4,IF(VALUE(E2444)&gt;0,3,IF(VALUE(D2444)&gt;0,2,1)))))))</f>
        <v>7</v>
      </c>
      <c r="O2444" s="26" t="s">
        <v>51</v>
      </c>
      <c r="P2444" s="1" t="s">
        <v>536</v>
      </c>
      <c r="Q2444" s="1"/>
      <c r="R2444" s="21"/>
      <c r="S2444" s="7" t="str">
        <f>Tabela813[[#This Row],[NR]]&amp;" - "&amp;Tabela813[[#This Row],[Especificação]]</f>
        <v>7.9.2.2.01.1.1.00 - Restituição de Convênios - Primárias - Principal - Intra OFSS</v>
      </c>
      <c r="T2444" s="7" t="str">
        <f>Tabela813[[#This Row],[NR]]&amp;" - "&amp;Tabela813[[#This Row],[Especificação]]</f>
        <v>7.9.2.2.01.1.1.00 - Restituição de Convênios - Primárias - Principal - Intra OFSS</v>
      </c>
      <c r="U2444" s="7" t="str">
        <f>Tabela813[[#This Row],[NR]]&amp; " - "&amp;Tabela813[[#This Row],[Especificação]]</f>
        <v>7.9.2.2.01.1.1.00 - Restituição de Convênios - Primárias - Principal - Intra OFSS</v>
      </c>
    </row>
    <row r="2445" spans="1:21" ht="45" x14ac:dyDescent="0.25">
      <c r="A2445" s="84"/>
      <c r="B2445" s="73"/>
      <c r="C2445" s="26" t="s">
        <v>1565</v>
      </c>
      <c r="D2445" s="26" t="s">
        <v>1570</v>
      </c>
      <c r="E2445" s="26" t="s">
        <v>1567</v>
      </c>
      <c r="F2445" s="26" t="s">
        <v>1567</v>
      </c>
      <c r="G2445" s="26" t="s">
        <v>1560</v>
      </c>
      <c r="H2445" s="26" t="s">
        <v>1558</v>
      </c>
      <c r="I2445" s="26" t="s">
        <v>1567</v>
      </c>
      <c r="J2445" s="26" t="s">
        <v>1564</v>
      </c>
      <c r="K2445" s="21" t="str">
        <f>IF(Tabela813[[#This Row],[C]]&lt;&gt;"",IF(Tabela813[[#This Row],[RED]]&lt;&gt;"",(Tabela813[[#This Row],[RED]] &amp; "."),"") &amp; CONCATENATE(Tabela813[[#This Row],[C]],".",Tabela813[[#This Row],[O]],".",Tabela813[[#This Row],[E]],".",Tabela813[[#This Row],[D1]],".",Tabela813[[#This Row],[D2]],".",Tabela813[[#This Row],[D3]],".",Tabela813[[#This Row],[T]],".",Tabela813[[#This Row],[D4]]),"")</f>
        <v>7.9.2.2.01.1.2.00</v>
      </c>
      <c r="L2445" s="27" t="s">
        <v>2810</v>
      </c>
      <c r="M2445" s="21" t="str">
        <f t="shared" si="38"/>
        <v>A</v>
      </c>
      <c r="N2445" s="21">
        <f>IF(VALUE(Tabela813[[#This Row],[RED]]) &gt; 0,1,0) + IF(VALUE(J2445)&gt;0,8,IF(VALUE(I2445)&gt;0,7,IF(VALUE(H2445)&gt;0,6,IF(VALUE(G2445)&gt;0,5,IF(VALUE(F2445)&gt;0,4,IF(VALUE(E2445)&gt;0,3,IF(VALUE(D2445)&gt;0,2,1)))))))</f>
        <v>7</v>
      </c>
      <c r="O2445" s="26" t="s">
        <v>51</v>
      </c>
      <c r="P2445" s="1" t="s">
        <v>536</v>
      </c>
      <c r="Q2445" s="1"/>
      <c r="R2445" s="21"/>
      <c r="S2445" s="7" t="str">
        <f>Tabela813[[#This Row],[NR]]&amp;" - "&amp;Tabela813[[#This Row],[Especificação]]</f>
        <v>7.9.2.2.01.1.2.00 - Restituição de Convênios - Primárias - Multas e Juros de Mora - Intra OFSS</v>
      </c>
      <c r="T2445" s="7" t="str">
        <f>Tabela813[[#This Row],[NR]]&amp;" - "&amp;Tabela813[[#This Row],[Especificação]]</f>
        <v>7.9.2.2.01.1.2.00 - Restituição de Convênios - Primárias - Multas e Juros de Mora - Intra OFSS</v>
      </c>
      <c r="U2445" s="7" t="str">
        <f>Tabela813[[#This Row],[NR]]&amp; " - "&amp;Tabela813[[#This Row],[Especificação]]</f>
        <v>7.9.2.2.01.1.2.00 - Restituição de Convênios - Primárias - Multas e Juros de Mora - Intra OFSS</v>
      </c>
    </row>
    <row r="2446" spans="1:21" ht="45" x14ac:dyDescent="0.25">
      <c r="A2446" s="84"/>
      <c r="B2446" s="73"/>
      <c r="C2446" s="26" t="s">
        <v>1565</v>
      </c>
      <c r="D2446" s="26" t="s">
        <v>1570</v>
      </c>
      <c r="E2446" s="26" t="s">
        <v>1567</v>
      </c>
      <c r="F2446" s="26" t="s">
        <v>1567</v>
      </c>
      <c r="G2446" s="26" t="s">
        <v>1560</v>
      </c>
      <c r="H2446" s="26" t="s">
        <v>1558</v>
      </c>
      <c r="I2446" s="26" t="s">
        <v>1569</v>
      </c>
      <c r="J2446" s="26" t="s">
        <v>1564</v>
      </c>
      <c r="K2446" s="21" t="str">
        <f>IF(Tabela813[[#This Row],[C]]&lt;&gt;"",IF(Tabela813[[#This Row],[RED]]&lt;&gt;"",(Tabela813[[#This Row],[RED]] &amp; "."),"") &amp; CONCATENATE(Tabela813[[#This Row],[C]],".",Tabela813[[#This Row],[O]],".",Tabela813[[#This Row],[E]],".",Tabela813[[#This Row],[D1]],".",Tabela813[[#This Row],[D2]],".",Tabela813[[#This Row],[D3]],".",Tabela813[[#This Row],[T]],".",Tabela813[[#This Row],[D4]]),"")</f>
        <v>7.9.2.2.01.1.5.00</v>
      </c>
      <c r="L2446" s="27" t="s">
        <v>2811</v>
      </c>
      <c r="M2446" s="21" t="str">
        <f t="shared" si="38"/>
        <v>A</v>
      </c>
      <c r="N2446" s="21">
        <f>IF(VALUE(Tabela813[[#This Row],[RED]]) &gt; 0,1,0) + IF(VALUE(J2446)&gt;0,8,IF(VALUE(I2446)&gt;0,7,IF(VALUE(H2446)&gt;0,6,IF(VALUE(G2446)&gt;0,5,IF(VALUE(F2446)&gt;0,4,IF(VALUE(E2446)&gt;0,3,IF(VALUE(D2446)&gt;0,2,1)))))))</f>
        <v>7</v>
      </c>
      <c r="O2446" s="26" t="s">
        <v>51</v>
      </c>
      <c r="P2446" s="1" t="s">
        <v>536</v>
      </c>
      <c r="Q2446" s="1"/>
      <c r="R2446" s="21"/>
      <c r="S2446" s="7" t="str">
        <f>Tabela813[[#This Row],[NR]]&amp;" - "&amp;Tabela813[[#This Row],[Especificação]]</f>
        <v>7.9.2.2.01.1.5.00 - Restituição de Convênios - Primárias - Multas - Intra OFSS</v>
      </c>
      <c r="T2446" s="7" t="str">
        <f>Tabela813[[#This Row],[NR]]&amp;" - "&amp;Tabela813[[#This Row],[Especificação]]</f>
        <v>7.9.2.2.01.1.5.00 - Restituição de Convênios - Primárias - Multas - Intra OFSS</v>
      </c>
      <c r="U2446" s="7" t="str">
        <f>Tabela813[[#This Row],[NR]]&amp; " - "&amp;Tabela813[[#This Row],[Especificação]]</f>
        <v>7.9.2.2.01.1.5.00 - Restituição de Convênios - Primárias - Multas - Intra OFSS</v>
      </c>
    </row>
    <row r="2447" spans="1:21" ht="45" x14ac:dyDescent="0.25">
      <c r="A2447" s="84"/>
      <c r="B2447" s="73"/>
      <c r="C2447" s="26" t="s">
        <v>1565</v>
      </c>
      <c r="D2447" s="26" t="s">
        <v>1570</v>
      </c>
      <c r="E2447" s="26" t="s">
        <v>1567</v>
      </c>
      <c r="F2447" s="26" t="s">
        <v>1567</v>
      </c>
      <c r="G2447" s="26" t="s">
        <v>1560</v>
      </c>
      <c r="H2447" s="26" t="s">
        <v>1558</v>
      </c>
      <c r="I2447" s="26" t="s">
        <v>1563</v>
      </c>
      <c r="J2447" s="26" t="s">
        <v>1564</v>
      </c>
      <c r="K2447" s="21" t="str">
        <f>IF(Tabela813[[#This Row],[C]]&lt;&gt;"",IF(Tabela813[[#This Row],[RED]]&lt;&gt;"",(Tabela813[[#This Row],[RED]] &amp; "."),"") &amp; CONCATENATE(Tabela813[[#This Row],[C]],".",Tabela813[[#This Row],[O]],".",Tabela813[[#This Row],[E]],".",Tabela813[[#This Row],[D1]],".",Tabela813[[#This Row],[D2]],".",Tabela813[[#This Row],[D3]],".",Tabela813[[#This Row],[T]],".",Tabela813[[#This Row],[D4]]),"")</f>
        <v>7.9.2.2.01.1.6.00</v>
      </c>
      <c r="L2447" s="27" t="s">
        <v>2812</v>
      </c>
      <c r="M2447" s="21" t="str">
        <f t="shared" si="38"/>
        <v>A</v>
      </c>
      <c r="N2447" s="21">
        <f>IF(VALUE(Tabela813[[#This Row],[RED]]) &gt; 0,1,0) + IF(VALUE(J2447)&gt;0,8,IF(VALUE(I2447)&gt;0,7,IF(VALUE(H2447)&gt;0,6,IF(VALUE(G2447)&gt;0,5,IF(VALUE(F2447)&gt;0,4,IF(VALUE(E2447)&gt;0,3,IF(VALUE(D2447)&gt;0,2,1)))))))</f>
        <v>7</v>
      </c>
      <c r="O2447" s="26" t="s">
        <v>51</v>
      </c>
      <c r="P2447" s="1" t="s">
        <v>536</v>
      </c>
      <c r="Q2447" s="1"/>
      <c r="R2447" s="21"/>
      <c r="S2447" s="7" t="str">
        <f>Tabela813[[#This Row],[NR]]&amp;" - "&amp;Tabela813[[#This Row],[Especificação]]</f>
        <v>7.9.2.2.01.1.6.00 - Restituição de Convênios - Primárias - Juros de Mora - Intra OFSS</v>
      </c>
      <c r="T2447" s="7" t="str">
        <f>Tabela813[[#This Row],[NR]]&amp;" - "&amp;Tabela813[[#This Row],[Especificação]]</f>
        <v>7.9.2.2.01.1.6.00 - Restituição de Convênios - Primárias - Juros de Mora - Intra OFSS</v>
      </c>
      <c r="U2447" s="7" t="str">
        <f>Tabela813[[#This Row],[NR]]&amp; " - "&amp;Tabela813[[#This Row],[Especificação]]</f>
        <v>7.9.2.2.01.1.6.00 - Restituição de Convênios - Primárias - Juros de Mora - Intra OFSS</v>
      </c>
    </row>
    <row r="2448" spans="1:21" ht="45" x14ac:dyDescent="0.25">
      <c r="A2448" s="84"/>
      <c r="B2448" s="73"/>
      <c r="C2448" s="26" t="s">
        <v>1565</v>
      </c>
      <c r="D2448" s="26" t="s">
        <v>1570</v>
      </c>
      <c r="E2448" s="26" t="s">
        <v>1567</v>
      </c>
      <c r="F2448" s="26" t="s">
        <v>1567</v>
      </c>
      <c r="G2448" s="26" t="s">
        <v>1560</v>
      </c>
      <c r="H2448" s="26" t="s">
        <v>1567</v>
      </c>
      <c r="I2448" s="26" t="s">
        <v>1561</v>
      </c>
      <c r="J2448" s="26" t="s">
        <v>1564</v>
      </c>
      <c r="K2448" s="21" t="str">
        <f>IF(Tabela813[[#This Row],[C]]&lt;&gt;"",IF(Tabela813[[#This Row],[RED]]&lt;&gt;"",(Tabela813[[#This Row],[RED]] &amp; "."),"") &amp; CONCATENATE(Tabela813[[#This Row],[C]],".",Tabela813[[#This Row],[O]],".",Tabela813[[#This Row],[E]],".",Tabela813[[#This Row],[D1]],".",Tabela813[[#This Row],[D2]],".",Tabela813[[#This Row],[D3]],".",Tabela813[[#This Row],[T]],".",Tabela813[[#This Row],[D4]]),"")</f>
        <v>7.9.2.2.01.2.0.00</v>
      </c>
      <c r="L2448" s="27" t="s">
        <v>2813</v>
      </c>
      <c r="M2448" s="21" t="str">
        <f t="shared" si="38"/>
        <v>S</v>
      </c>
      <c r="N2448" s="21">
        <f>IF(VALUE(Tabela813[[#This Row],[RED]]) &gt; 0,1,0) + IF(VALUE(J2448)&gt;0,8,IF(VALUE(I2448)&gt;0,7,IF(VALUE(H2448)&gt;0,6,IF(VALUE(G2448)&gt;0,5,IF(VALUE(F2448)&gt;0,4,IF(VALUE(E2448)&gt;0,3,IF(VALUE(D2448)&gt;0,2,1)))))))</f>
        <v>6</v>
      </c>
      <c r="O2448" s="26" t="s">
        <v>51</v>
      </c>
      <c r="P2448" s="1" t="s">
        <v>536</v>
      </c>
      <c r="Q2448" s="1"/>
      <c r="R2448" s="21"/>
      <c r="S2448" s="7" t="str">
        <f>Tabela813[[#This Row],[NR]]&amp;" - "&amp;Tabela813[[#This Row],[Especificação]]</f>
        <v>7.9.2.2.01.2.0.00 - Restituição de Convênios - Financeiras - Intra OFSS</v>
      </c>
      <c r="T2448" s="7" t="str">
        <f>Tabela813[[#This Row],[NR]]&amp;" - "&amp;Tabela813[[#This Row],[Especificação]]</f>
        <v>7.9.2.2.01.2.0.00 - Restituição de Convênios - Financeiras - Intra OFSS</v>
      </c>
      <c r="U2448" s="7" t="str">
        <f>Tabela813[[#This Row],[NR]]&amp; " - "&amp;Tabela813[[#This Row],[Especificação]]</f>
        <v>7.9.2.2.01.2.0.00 - Restituição de Convênios - Financeiras - Intra OFSS</v>
      </c>
    </row>
    <row r="2449" spans="1:21" ht="45" x14ac:dyDescent="0.25">
      <c r="A2449" s="84"/>
      <c r="B2449" s="73"/>
      <c r="C2449" s="26" t="s">
        <v>1565</v>
      </c>
      <c r="D2449" s="26" t="s">
        <v>1570</v>
      </c>
      <c r="E2449" s="26" t="s">
        <v>1567</v>
      </c>
      <c r="F2449" s="26" t="s">
        <v>1567</v>
      </c>
      <c r="G2449" s="26" t="s">
        <v>1560</v>
      </c>
      <c r="H2449" s="26" t="s">
        <v>1567</v>
      </c>
      <c r="I2449" s="26" t="s">
        <v>1558</v>
      </c>
      <c r="J2449" s="26" t="s">
        <v>1564</v>
      </c>
      <c r="K2449" s="21" t="str">
        <f>IF(Tabela813[[#This Row],[C]]&lt;&gt;"",IF(Tabela813[[#This Row],[RED]]&lt;&gt;"",(Tabela813[[#This Row],[RED]] &amp; "."),"") &amp; CONCATENATE(Tabela813[[#This Row],[C]],".",Tabela813[[#This Row],[O]],".",Tabela813[[#This Row],[E]],".",Tabela813[[#This Row],[D1]],".",Tabela813[[#This Row],[D2]],".",Tabela813[[#This Row],[D3]],".",Tabela813[[#This Row],[T]],".",Tabela813[[#This Row],[D4]]),"")</f>
        <v>7.9.2.2.01.2.1.00</v>
      </c>
      <c r="L2449" s="27" t="s">
        <v>2814</v>
      </c>
      <c r="M2449" s="21" t="str">
        <f t="shared" si="38"/>
        <v>A</v>
      </c>
      <c r="N2449" s="21">
        <f>IF(VALUE(Tabela813[[#This Row],[RED]]) &gt; 0,1,0) + IF(VALUE(J2449)&gt;0,8,IF(VALUE(I2449)&gt;0,7,IF(VALUE(H2449)&gt;0,6,IF(VALUE(G2449)&gt;0,5,IF(VALUE(F2449)&gt;0,4,IF(VALUE(E2449)&gt;0,3,IF(VALUE(D2449)&gt;0,2,1)))))))</f>
        <v>7</v>
      </c>
      <c r="O2449" s="26" t="s">
        <v>51</v>
      </c>
      <c r="P2449" s="1" t="s">
        <v>536</v>
      </c>
      <c r="Q2449" s="1"/>
      <c r="R2449" s="21"/>
      <c r="S2449" s="7" t="str">
        <f>Tabela813[[#This Row],[NR]]&amp;" - "&amp;Tabela813[[#This Row],[Especificação]]</f>
        <v>7.9.2.2.01.2.1.00 - Restituição de Convênios - Financeiras - Principal - Intra OFSS</v>
      </c>
      <c r="T2449" s="7" t="str">
        <f>Tabela813[[#This Row],[NR]]&amp;" - "&amp;Tabela813[[#This Row],[Especificação]]</f>
        <v>7.9.2.2.01.2.1.00 - Restituição de Convênios - Financeiras - Principal - Intra OFSS</v>
      </c>
      <c r="U2449" s="7" t="str">
        <f>Tabela813[[#This Row],[NR]]&amp; " - "&amp;Tabela813[[#This Row],[Especificação]]</f>
        <v>7.9.2.2.01.2.1.00 - Restituição de Convênios - Financeiras - Principal - Intra OFSS</v>
      </c>
    </row>
    <row r="2450" spans="1:21" ht="45" x14ac:dyDescent="0.25">
      <c r="A2450" s="84"/>
      <c r="B2450" s="73"/>
      <c r="C2450" s="26" t="s">
        <v>1565</v>
      </c>
      <c r="D2450" s="26" t="s">
        <v>1570</v>
      </c>
      <c r="E2450" s="26" t="s">
        <v>1567</v>
      </c>
      <c r="F2450" s="26" t="s">
        <v>1567</v>
      </c>
      <c r="G2450" s="26" t="s">
        <v>1560</v>
      </c>
      <c r="H2450" s="26" t="s">
        <v>1567</v>
      </c>
      <c r="I2450" s="26" t="s">
        <v>1567</v>
      </c>
      <c r="J2450" s="26" t="s">
        <v>1564</v>
      </c>
      <c r="K2450" s="21" t="str">
        <f>IF(Tabela813[[#This Row],[C]]&lt;&gt;"",IF(Tabela813[[#This Row],[RED]]&lt;&gt;"",(Tabela813[[#This Row],[RED]] &amp; "."),"") &amp; CONCATENATE(Tabela813[[#This Row],[C]],".",Tabela813[[#This Row],[O]],".",Tabela813[[#This Row],[E]],".",Tabela813[[#This Row],[D1]],".",Tabela813[[#This Row],[D2]],".",Tabela813[[#This Row],[D3]],".",Tabela813[[#This Row],[T]],".",Tabela813[[#This Row],[D4]]),"")</f>
        <v>7.9.2.2.01.2.2.00</v>
      </c>
      <c r="L2450" s="27" t="s">
        <v>2815</v>
      </c>
      <c r="M2450" s="21" t="str">
        <f t="shared" si="38"/>
        <v>A</v>
      </c>
      <c r="N2450" s="21">
        <f>IF(VALUE(Tabela813[[#This Row],[RED]]) &gt; 0,1,0) + IF(VALUE(J2450)&gt;0,8,IF(VALUE(I2450)&gt;0,7,IF(VALUE(H2450)&gt;0,6,IF(VALUE(G2450)&gt;0,5,IF(VALUE(F2450)&gt;0,4,IF(VALUE(E2450)&gt;0,3,IF(VALUE(D2450)&gt;0,2,1)))))))</f>
        <v>7</v>
      </c>
      <c r="O2450" s="26" t="s">
        <v>51</v>
      </c>
      <c r="P2450" s="1" t="s">
        <v>536</v>
      </c>
      <c r="Q2450" s="1"/>
      <c r="R2450" s="21"/>
      <c r="S2450" s="7" t="str">
        <f>Tabela813[[#This Row],[NR]]&amp;" - "&amp;Tabela813[[#This Row],[Especificação]]</f>
        <v>7.9.2.2.01.2.2.00 - Restituição de Convênios - Financeiras - Multas e Juros de Mora - Intra OFSS</v>
      </c>
      <c r="T2450" s="7" t="str">
        <f>Tabela813[[#This Row],[NR]]&amp;" - "&amp;Tabela813[[#This Row],[Especificação]]</f>
        <v>7.9.2.2.01.2.2.00 - Restituição de Convênios - Financeiras - Multas e Juros de Mora - Intra OFSS</v>
      </c>
      <c r="U2450" s="7" t="str">
        <f>Tabela813[[#This Row],[NR]]&amp; " - "&amp;Tabela813[[#This Row],[Especificação]]</f>
        <v>7.9.2.2.01.2.2.00 - Restituição de Convênios - Financeiras - Multas e Juros de Mora - Intra OFSS</v>
      </c>
    </row>
    <row r="2451" spans="1:21" ht="45" x14ac:dyDescent="0.25">
      <c r="A2451" s="84"/>
      <c r="B2451" s="73"/>
      <c r="C2451" s="26" t="s">
        <v>1565</v>
      </c>
      <c r="D2451" s="26" t="s">
        <v>1570</v>
      </c>
      <c r="E2451" s="26" t="s">
        <v>1567</v>
      </c>
      <c r="F2451" s="26" t="s">
        <v>1567</v>
      </c>
      <c r="G2451" s="26" t="s">
        <v>1560</v>
      </c>
      <c r="H2451" s="26" t="s">
        <v>1567</v>
      </c>
      <c r="I2451" s="26" t="s">
        <v>1569</v>
      </c>
      <c r="J2451" s="26" t="s">
        <v>1564</v>
      </c>
      <c r="K2451" s="21" t="str">
        <f>IF(Tabela813[[#This Row],[C]]&lt;&gt;"",IF(Tabela813[[#This Row],[RED]]&lt;&gt;"",(Tabela813[[#This Row],[RED]] &amp; "."),"") &amp; CONCATENATE(Tabela813[[#This Row],[C]],".",Tabela813[[#This Row],[O]],".",Tabela813[[#This Row],[E]],".",Tabela813[[#This Row],[D1]],".",Tabela813[[#This Row],[D2]],".",Tabela813[[#This Row],[D3]],".",Tabela813[[#This Row],[T]],".",Tabela813[[#This Row],[D4]]),"")</f>
        <v>7.9.2.2.01.2.5.00</v>
      </c>
      <c r="L2451" s="27" t="s">
        <v>2816</v>
      </c>
      <c r="M2451" s="21" t="str">
        <f t="shared" si="38"/>
        <v>A</v>
      </c>
      <c r="N2451" s="21">
        <f>IF(VALUE(Tabela813[[#This Row],[RED]]) &gt; 0,1,0) + IF(VALUE(J2451)&gt;0,8,IF(VALUE(I2451)&gt;0,7,IF(VALUE(H2451)&gt;0,6,IF(VALUE(G2451)&gt;0,5,IF(VALUE(F2451)&gt;0,4,IF(VALUE(E2451)&gt;0,3,IF(VALUE(D2451)&gt;0,2,1)))))))</f>
        <v>7</v>
      </c>
      <c r="O2451" s="26" t="s">
        <v>51</v>
      </c>
      <c r="P2451" s="1" t="s">
        <v>536</v>
      </c>
      <c r="Q2451" s="1"/>
      <c r="R2451" s="21"/>
      <c r="S2451" s="7" t="str">
        <f>Tabela813[[#This Row],[NR]]&amp;" - "&amp;Tabela813[[#This Row],[Especificação]]</f>
        <v>7.9.2.2.01.2.5.00 - Restituição de Convênios - Financeiras - Multas - Intra OFSS</v>
      </c>
      <c r="T2451" s="7" t="str">
        <f>Tabela813[[#This Row],[NR]]&amp;" - "&amp;Tabela813[[#This Row],[Especificação]]</f>
        <v>7.9.2.2.01.2.5.00 - Restituição de Convênios - Financeiras - Multas - Intra OFSS</v>
      </c>
      <c r="U2451" s="7" t="str">
        <f>Tabela813[[#This Row],[NR]]&amp; " - "&amp;Tabela813[[#This Row],[Especificação]]</f>
        <v>7.9.2.2.01.2.5.00 - Restituição de Convênios - Financeiras - Multas - Intra OFSS</v>
      </c>
    </row>
    <row r="2452" spans="1:21" ht="45" x14ac:dyDescent="0.25">
      <c r="A2452" s="84"/>
      <c r="B2452" s="73"/>
      <c r="C2452" s="26" t="s">
        <v>1565</v>
      </c>
      <c r="D2452" s="26" t="s">
        <v>1570</v>
      </c>
      <c r="E2452" s="26" t="s">
        <v>1567</v>
      </c>
      <c r="F2452" s="26" t="s">
        <v>1567</v>
      </c>
      <c r="G2452" s="26" t="s">
        <v>1560</v>
      </c>
      <c r="H2452" s="26" t="s">
        <v>1567</v>
      </c>
      <c r="I2452" s="26" t="s">
        <v>1563</v>
      </c>
      <c r="J2452" s="26" t="s">
        <v>1564</v>
      </c>
      <c r="K2452" s="21" t="str">
        <f>IF(Tabela813[[#This Row],[C]]&lt;&gt;"",IF(Tabela813[[#This Row],[RED]]&lt;&gt;"",(Tabela813[[#This Row],[RED]] &amp; "."),"") &amp; CONCATENATE(Tabela813[[#This Row],[C]],".",Tabela813[[#This Row],[O]],".",Tabela813[[#This Row],[E]],".",Tabela813[[#This Row],[D1]],".",Tabela813[[#This Row],[D2]],".",Tabela813[[#This Row],[D3]],".",Tabela813[[#This Row],[T]],".",Tabela813[[#This Row],[D4]]),"")</f>
        <v>7.9.2.2.01.2.6.00</v>
      </c>
      <c r="L2452" s="27" t="s">
        <v>2817</v>
      </c>
      <c r="M2452" s="21" t="str">
        <f t="shared" si="38"/>
        <v>A</v>
      </c>
      <c r="N2452" s="21">
        <f>IF(VALUE(Tabela813[[#This Row],[RED]]) &gt; 0,1,0) + IF(VALUE(J2452)&gt;0,8,IF(VALUE(I2452)&gt;0,7,IF(VALUE(H2452)&gt;0,6,IF(VALUE(G2452)&gt;0,5,IF(VALUE(F2452)&gt;0,4,IF(VALUE(E2452)&gt;0,3,IF(VALUE(D2452)&gt;0,2,1)))))))</f>
        <v>7</v>
      </c>
      <c r="O2452" s="26" t="s">
        <v>51</v>
      </c>
      <c r="P2452" s="1" t="s">
        <v>536</v>
      </c>
      <c r="Q2452" s="1"/>
      <c r="R2452" s="21"/>
      <c r="S2452" s="7" t="str">
        <f>Tabela813[[#This Row],[NR]]&amp;" - "&amp;Tabela813[[#This Row],[Especificação]]</f>
        <v>7.9.2.2.01.2.6.00 - Restituição de Convênios - Financeiras - Juros de Mora - Intra OFSS</v>
      </c>
      <c r="T2452" s="7" t="str">
        <f>Tabela813[[#This Row],[NR]]&amp;" - "&amp;Tabela813[[#This Row],[Especificação]]</f>
        <v>7.9.2.2.01.2.6.00 - Restituição de Convênios - Financeiras - Juros de Mora - Intra OFSS</v>
      </c>
      <c r="U2452" s="7" t="str">
        <f>Tabela813[[#This Row],[NR]]&amp; " - "&amp;Tabela813[[#This Row],[Especificação]]</f>
        <v>7.9.2.2.01.2.6.00 - Restituição de Convênios - Financeiras - Juros de Mora - Intra OFSS</v>
      </c>
    </row>
    <row r="2453" spans="1:21" ht="45" x14ac:dyDescent="0.25">
      <c r="A2453" s="84"/>
      <c r="B2453" s="73"/>
      <c r="C2453" s="26" t="s">
        <v>1565</v>
      </c>
      <c r="D2453" s="26" t="s">
        <v>1570</v>
      </c>
      <c r="E2453" s="26" t="s">
        <v>1567</v>
      </c>
      <c r="F2453" s="26" t="s">
        <v>1567</v>
      </c>
      <c r="G2453" s="26" t="s">
        <v>1575</v>
      </c>
      <c r="H2453" s="26" t="s">
        <v>1561</v>
      </c>
      <c r="I2453" s="26" t="s">
        <v>1561</v>
      </c>
      <c r="J2453" s="26" t="s">
        <v>1564</v>
      </c>
      <c r="K2453" s="21" t="str">
        <f>IF(Tabela813[[#This Row],[C]]&lt;&gt;"",IF(Tabela813[[#This Row],[RED]]&lt;&gt;"",(Tabela813[[#This Row],[RED]] &amp; "."),"") &amp; CONCATENATE(Tabela813[[#This Row],[C]],".",Tabela813[[#This Row],[O]],".",Tabela813[[#This Row],[E]],".",Tabela813[[#This Row],[D1]],".",Tabela813[[#This Row],[D2]],".",Tabela813[[#This Row],[D3]],".",Tabela813[[#This Row],[T]],".",Tabela813[[#This Row],[D4]]),"")</f>
        <v>7.9.2.2.06.0.0.00</v>
      </c>
      <c r="L2453" s="27" t="s">
        <v>2818</v>
      </c>
      <c r="M2453" s="21" t="str">
        <f t="shared" si="38"/>
        <v>S</v>
      </c>
      <c r="N2453" s="21">
        <f>IF(VALUE(Tabela813[[#This Row],[RED]]) &gt; 0,1,0) + IF(VALUE(J2453)&gt;0,8,IF(VALUE(I2453)&gt;0,7,IF(VALUE(H2453)&gt;0,6,IF(VALUE(G2453)&gt;0,5,IF(VALUE(F2453)&gt;0,4,IF(VALUE(E2453)&gt;0,3,IF(VALUE(D2453)&gt;0,2,1)))))))</f>
        <v>5</v>
      </c>
      <c r="O2453" s="26" t="s">
        <v>51</v>
      </c>
      <c r="P2453" s="1" t="s">
        <v>547</v>
      </c>
      <c r="Q2453" s="1"/>
      <c r="R2453" s="21"/>
      <c r="S2453" s="7" t="str">
        <f>Tabela813[[#This Row],[NR]]&amp;" - "&amp;Tabela813[[#This Row],[Especificação]]</f>
        <v>7.9.2.2.06.0.0.00 - Restituição de Despesas de Exercícios Anteriores - Intra OFSS</v>
      </c>
      <c r="T2453" s="7" t="str">
        <f>Tabela813[[#This Row],[NR]]&amp;" - "&amp;Tabela813[[#This Row],[Especificação]]</f>
        <v>7.9.2.2.06.0.0.00 - Restituição de Despesas de Exercícios Anteriores - Intra OFSS</v>
      </c>
      <c r="U2453" s="7" t="str">
        <f>Tabela813[[#This Row],[NR]]&amp; " - "&amp;Tabela813[[#This Row],[Especificação]]</f>
        <v>7.9.2.2.06.0.0.00 - Restituição de Despesas de Exercícios Anteriores - Intra OFSS</v>
      </c>
    </row>
    <row r="2454" spans="1:21" ht="30" x14ac:dyDescent="0.25">
      <c r="A2454" s="84"/>
      <c r="B2454" s="73"/>
      <c r="C2454" s="26" t="s">
        <v>1565</v>
      </c>
      <c r="D2454" s="26" t="s">
        <v>1570</v>
      </c>
      <c r="E2454" s="26" t="s">
        <v>1567</v>
      </c>
      <c r="F2454" s="26" t="s">
        <v>1567</v>
      </c>
      <c r="G2454" s="26" t="s">
        <v>1575</v>
      </c>
      <c r="H2454" s="26" t="s">
        <v>1559</v>
      </c>
      <c r="I2454" s="26" t="s">
        <v>1561</v>
      </c>
      <c r="J2454" s="26" t="s">
        <v>1564</v>
      </c>
      <c r="K2454" s="21" t="str">
        <f>IF(Tabela813[[#This Row],[C]]&lt;&gt;"",IF(Tabela813[[#This Row],[RED]]&lt;&gt;"",(Tabela813[[#This Row],[RED]] &amp; "."),"") &amp; CONCATENATE(Tabela813[[#This Row],[C]],".",Tabela813[[#This Row],[O]],".",Tabela813[[#This Row],[E]],".",Tabela813[[#This Row],[D1]],".",Tabela813[[#This Row],[D2]],".",Tabela813[[#This Row],[D3]],".",Tabela813[[#This Row],[T]],".",Tabela813[[#This Row],[D4]]),"")</f>
        <v>7.9.2.2.06.3.0.00</v>
      </c>
      <c r="L2454" s="27" t="s">
        <v>4362</v>
      </c>
      <c r="M2454" s="21" t="str">
        <f t="shared" si="38"/>
        <v>S</v>
      </c>
      <c r="N2454" s="21">
        <f>IF(VALUE(Tabela813[[#This Row],[RED]]) &gt; 0,1,0) + IF(VALUE(J2454)&gt;0,8,IF(VALUE(I2454)&gt;0,7,IF(VALUE(H2454)&gt;0,6,IF(VALUE(G2454)&gt;0,5,IF(VALUE(F2454)&gt;0,4,IF(VALUE(E2454)&gt;0,3,IF(VALUE(D2454)&gt;0,2,1)))))))</f>
        <v>6</v>
      </c>
      <c r="O2454" s="26" t="s">
        <v>51</v>
      </c>
      <c r="P2454" s="1" t="s">
        <v>4255</v>
      </c>
      <c r="Q2454" s="1"/>
      <c r="R2454" s="21"/>
      <c r="S2454" s="7" t="str">
        <f>Tabela813[[#This Row],[NR]]&amp;" - "&amp;Tabela813[[#This Row],[Especificação]]</f>
        <v>7.9.2.2.06.3.0.00 - Restituição de Despesas Primárias de Exercícios Anteriores - Intra OFSS</v>
      </c>
      <c r="T2454" s="7" t="str">
        <f>Tabela813[[#This Row],[NR]]&amp;" - "&amp;Tabela813[[#This Row],[Especificação]]</f>
        <v>7.9.2.2.06.3.0.00 - Restituição de Despesas Primárias de Exercícios Anteriores - Intra OFSS</v>
      </c>
      <c r="U2454" s="7" t="str">
        <f>Tabela813[[#This Row],[NR]]&amp; " - "&amp;Tabela813[[#This Row],[Especificação]]</f>
        <v>7.9.2.2.06.3.0.00 - Restituição de Despesas Primárias de Exercícios Anteriores - Intra OFSS</v>
      </c>
    </row>
    <row r="2455" spans="1:21" ht="30" x14ac:dyDescent="0.25">
      <c r="A2455" s="84"/>
      <c r="B2455" s="73"/>
      <c r="C2455" s="26" t="s">
        <v>1565</v>
      </c>
      <c r="D2455" s="26" t="s">
        <v>1570</v>
      </c>
      <c r="E2455" s="26" t="s">
        <v>1567</v>
      </c>
      <c r="F2455" s="26" t="s">
        <v>1567</v>
      </c>
      <c r="G2455" s="26" t="s">
        <v>1575</v>
      </c>
      <c r="H2455" s="26" t="s">
        <v>1559</v>
      </c>
      <c r="I2455" s="26" t="s">
        <v>1558</v>
      </c>
      <c r="J2455" s="26" t="s">
        <v>1564</v>
      </c>
      <c r="K2455" s="21" t="str">
        <f>IF(Tabela813[[#This Row],[C]]&lt;&gt;"",IF(Tabela813[[#This Row],[RED]]&lt;&gt;"",(Tabela813[[#This Row],[RED]] &amp; "."),"") &amp; CONCATENATE(Tabela813[[#This Row],[C]],".",Tabela813[[#This Row],[O]],".",Tabela813[[#This Row],[E]],".",Tabela813[[#This Row],[D1]],".",Tabela813[[#This Row],[D2]],".",Tabela813[[#This Row],[D3]],".",Tabela813[[#This Row],[T]],".",Tabela813[[#This Row],[D4]]),"")</f>
        <v>7.9.2.2.06.3.1.00</v>
      </c>
      <c r="L2455" s="27" t="s">
        <v>4278</v>
      </c>
      <c r="M2455" s="21" t="str">
        <f t="shared" si="38"/>
        <v>A</v>
      </c>
      <c r="N2455" s="21">
        <f>IF(VALUE(Tabela813[[#This Row],[RED]]) &gt; 0,1,0) + IF(VALUE(J2455)&gt;0,8,IF(VALUE(I2455)&gt;0,7,IF(VALUE(H2455)&gt;0,6,IF(VALUE(G2455)&gt;0,5,IF(VALUE(F2455)&gt;0,4,IF(VALUE(E2455)&gt;0,3,IF(VALUE(D2455)&gt;0,2,1)))))))</f>
        <v>7</v>
      </c>
      <c r="O2455" s="26" t="s">
        <v>51</v>
      </c>
      <c r="P2455" s="1" t="s">
        <v>4255</v>
      </c>
      <c r="Q2455" s="1"/>
      <c r="R2455" s="21"/>
      <c r="S2455" s="7" t="str">
        <f>Tabela813[[#This Row],[NR]]&amp;" - "&amp;Tabela813[[#This Row],[Especificação]]</f>
        <v>7.9.2.2.06.3.1.00 - Restituição de Despesas Primárias de Exercícios Anteriores - Principal</v>
      </c>
      <c r="T2455" s="7" t="str">
        <f>Tabela813[[#This Row],[NR]]&amp;" - "&amp;Tabela813[[#This Row],[Especificação]]</f>
        <v>7.9.2.2.06.3.1.00 - Restituição de Despesas Primárias de Exercícios Anteriores - Principal</v>
      </c>
      <c r="U2455" s="7" t="str">
        <f>Tabela813[[#This Row],[NR]]&amp; " - "&amp;Tabela813[[#This Row],[Especificação]]</f>
        <v>7.9.2.2.06.3.1.00 - Restituição de Despesas Primárias de Exercícios Anteriores - Principal</v>
      </c>
    </row>
    <row r="2456" spans="1:21" ht="30" x14ac:dyDescent="0.25">
      <c r="A2456" s="84"/>
      <c r="B2456" s="73"/>
      <c r="C2456" s="26" t="s">
        <v>1565</v>
      </c>
      <c r="D2456" s="26" t="s">
        <v>1570</v>
      </c>
      <c r="E2456" s="26" t="s">
        <v>1567</v>
      </c>
      <c r="F2456" s="26" t="s">
        <v>1567</v>
      </c>
      <c r="G2456" s="26" t="s">
        <v>1575</v>
      </c>
      <c r="H2456" s="26" t="s">
        <v>1559</v>
      </c>
      <c r="I2456" s="26" t="s">
        <v>1567</v>
      </c>
      <c r="J2456" s="26" t="s">
        <v>1564</v>
      </c>
      <c r="K2456" s="21" t="str">
        <f>IF(Tabela813[[#This Row],[C]]&lt;&gt;"",IF(Tabela813[[#This Row],[RED]]&lt;&gt;"",(Tabela813[[#This Row],[RED]] &amp; "."),"") &amp; CONCATENATE(Tabela813[[#This Row],[C]],".",Tabela813[[#This Row],[O]],".",Tabela813[[#This Row],[E]],".",Tabela813[[#This Row],[D1]],".",Tabela813[[#This Row],[D2]],".",Tabela813[[#This Row],[D3]],".",Tabela813[[#This Row],[T]],".",Tabela813[[#This Row],[D4]]),"")</f>
        <v>7.9.2.2.06.3.2.00</v>
      </c>
      <c r="L2456" s="27" t="s">
        <v>4343</v>
      </c>
      <c r="M2456" s="21" t="str">
        <f t="shared" si="38"/>
        <v>A</v>
      </c>
      <c r="N2456" s="21">
        <f>IF(VALUE(Tabela813[[#This Row],[RED]]) &gt; 0,1,0) + IF(VALUE(J2456)&gt;0,8,IF(VALUE(I2456)&gt;0,7,IF(VALUE(H2456)&gt;0,6,IF(VALUE(G2456)&gt;0,5,IF(VALUE(F2456)&gt;0,4,IF(VALUE(E2456)&gt;0,3,IF(VALUE(D2456)&gt;0,2,1)))))))</f>
        <v>7</v>
      </c>
      <c r="O2456" s="26" t="s">
        <v>51</v>
      </c>
      <c r="P2456" s="1" t="s">
        <v>4255</v>
      </c>
      <c r="Q2456" s="1"/>
      <c r="R2456" s="21"/>
      <c r="S2456" s="7" t="str">
        <f>Tabela813[[#This Row],[NR]]&amp;" - "&amp;Tabela813[[#This Row],[Especificação]]</f>
        <v>7.9.2.2.06.3.2.00 - Restituição de Despesas Primárias de Exercícios Anteriores - Multas e Juros de Mora</v>
      </c>
      <c r="T2456" s="7" t="str">
        <f>Tabela813[[#This Row],[NR]]&amp;" - "&amp;Tabela813[[#This Row],[Especificação]]</f>
        <v>7.9.2.2.06.3.2.00 - Restituição de Despesas Primárias de Exercícios Anteriores - Multas e Juros de Mora</v>
      </c>
      <c r="U2456" s="7" t="str">
        <f>Tabela813[[#This Row],[NR]]&amp; " - "&amp;Tabela813[[#This Row],[Especificação]]</f>
        <v>7.9.2.2.06.3.2.00 - Restituição de Despesas Primárias de Exercícios Anteriores - Multas e Juros de Mora</v>
      </c>
    </row>
    <row r="2457" spans="1:21" ht="30" x14ac:dyDescent="0.25">
      <c r="A2457" s="84"/>
      <c r="B2457" s="73"/>
      <c r="C2457" s="26" t="s">
        <v>1565</v>
      </c>
      <c r="D2457" s="26" t="s">
        <v>1570</v>
      </c>
      <c r="E2457" s="26" t="s">
        <v>1567</v>
      </c>
      <c r="F2457" s="26" t="s">
        <v>1567</v>
      </c>
      <c r="G2457" s="26" t="s">
        <v>1575</v>
      </c>
      <c r="H2457" s="26" t="s">
        <v>1559</v>
      </c>
      <c r="I2457" s="26" t="s">
        <v>1559</v>
      </c>
      <c r="J2457" s="26" t="s">
        <v>1564</v>
      </c>
      <c r="K2457" s="21" t="str">
        <f>IF(Tabela813[[#This Row],[C]]&lt;&gt;"",IF(Tabela813[[#This Row],[RED]]&lt;&gt;"",(Tabela813[[#This Row],[RED]] &amp; "."),"") &amp; CONCATENATE(Tabela813[[#This Row],[C]],".",Tabela813[[#This Row],[O]],".",Tabela813[[#This Row],[E]],".",Tabela813[[#This Row],[D1]],".",Tabela813[[#This Row],[D2]],".",Tabela813[[#This Row],[D3]],".",Tabela813[[#This Row],[T]],".",Tabela813[[#This Row],[D4]]),"")</f>
        <v>7.9.2.2.06.3.3.00</v>
      </c>
      <c r="L2457" s="27" t="s">
        <v>4279</v>
      </c>
      <c r="M2457" s="21" t="str">
        <f t="shared" si="38"/>
        <v>A</v>
      </c>
      <c r="N2457" s="21">
        <f>IF(VALUE(Tabela813[[#This Row],[RED]]) &gt; 0,1,0) + IF(VALUE(J2457)&gt;0,8,IF(VALUE(I2457)&gt;0,7,IF(VALUE(H2457)&gt;0,6,IF(VALUE(G2457)&gt;0,5,IF(VALUE(F2457)&gt;0,4,IF(VALUE(E2457)&gt;0,3,IF(VALUE(D2457)&gt;0,2,1)))))))</f>
        <v>7</v>
      </c>
      <c r="O2457" s="26" t="s">
        <v>51</v>
      </c>
      <c r="P2457" s="1" t="s">
        <v>4255</v>
      </c>
      <c r="Q2457" s="1"/>
      <c r="R2457" s="21"/>
      <c r="S2457" s="7" t="str">
        <f>Tabela813[[#This Row],[NR]]&amp;" - "&amp;Tabela813[[#This Row],[Especificação]]</f>
        <v>7.9.2.2.06.3.3.00 - Restituição de Despesas Primárias de Exercícios Anteriores - Dívida Ativa</v>
      </c>
      <c r="T2457" s="7" t="str">
        <f>Tabela813[[#This Row],[NR]]&amp;" - "&amp;Tabela813[[#This Row],[Especificação]]</f>
        <v>7.9.2.2.06.3.3.00 - Restituição de Despesas Primárias de Exercícios Anteriores - Dívida Ativa</v>
      </c>
      <c r="U2457" s="7" t="str">
        <f>Tabela813[[#This Row],[NR]]&amp; " - "&amp;Tabela813[[#This Row],[Especificação]]</f>
        <v>7.9.2.2.06.3.3.00 - Restituição de Despesas Primárias de Exercícios Anteriores - Dívida Ativa</v>
      </c>
    </row>
    <row r="2458" spans="1:21" ht="30" x14ac:dyDescent="0.25">
      <c r="A2458" s="84"/>
      <c r="B2458" s="73"/>
      <c r="C2458" s="26" t="s">
        <v>1565</v>
      </c>
      <c r="D2458" s="26" t="s">
        <v>1570</v>
      </c>
      <c r="E2458" s="26" t="s">
        <v>1567</v>
      </c>
      <c r="F2458" s="26" t="s">
        <v>1567</v>
      </c>
      <c r="G2458" s="26" t="s">
        <v>1575</v>
      </c>
      <c r="H2458" s="26" t="s">
        <v>1559</v>
      </c>
      <c r="I2458" s="26" t="s">
        <v>1568</v>
      </c>
      <c r="J2458" s="26" t="s">
        <v>1564</v>
      </c>
      <c r="K2458" s="21" t="str">
        <f>IF(Tabela813[[#This Row],[C]]&lt;&gt;"",IF(Tabela813[[#This Row],[RED]]&lt;&gt;"",(Tabela813[[#This Row],[RED]] &amp; "."),"") &amp; CONCATENATE(Tabela813[[#This Row],[C]],".",Tabela813[[#This Row],[O]],".",Tabela813[[#This Row],[E]],".",Tabela813[[#This Row],[D1]],".",Tabela813[[#This Row],[D2]],".",Tabela813[[#This Row],[D3]],".",Tabela813[[#This Row],[T]],".",Tabela813[[#This Row],[D4]]),"")</f>
        <v>7.9.2.2.06.3.4.00</v>
      </c>
      <c r="L2458" s="27" t="s">
        <v>4280</v>
      </c>
      <c r="M2458" s="21" t="str">
        <f t="shared" si="38"/>
        <v>A</v>
      </c>
      <c r="N2458" s="21">
        <f>IF(VALUE(Tabela813[[#This Row],[RED]]) &gt; 0,1,0) + IF(VALUE(J2458)&gt;0,8,IF(VALUE(I2458)&gt;0,7,IF(VALUE(H2458)&gt;0,6,IF(VALUE(G2458)&gt;0,5,IF(VALUE(F2458)&gt;0,4,IF(VALUE(E2458)&gt;0,3,IF(VALUE(D2458)&gt;0,2,1)))))))</f>
        <v>7</v>
      </c>
      <c r="O2458" s="26" t="s">
        <v>51</v>
      </c>
      <c r="P2458" s="1" t="s">
        <v>4255</v>
      </c>
      <c r="Q2458" s="1"/>
      <c r="R2458" s="21"/>
      <c r="S2458" s="7" t="str">
        <f>Tabela813[[#This Row],[NR]]&amp;" - "&amp;Tabela813[[#This Row],[Especificação]]</f>
        <v>7.9.2.2.06.3.4.00 - Restituição de Despesas Primárias de Exercícios Anteriores - Dívida Ativa - Multas e Juros de Mora da Dívida Ativa</v>
      </c>
      <c r="T2458" s="7" t="str">
        <f>Tabela813[[#This Row],[NR]]&amp;" - "&amp;Tabela813[[#This Row],[Especificação]]</f>
        <v>7.9.2.2.06.3.4.00 - Restituição de Despesas Primárias de Exercícios Anteriores - Dívida Ativa - Multas e Juros de Mora da Dívida Ativa</v>
      </c>
      <c r="U2458" s="7" t="str">
        <f>Tabela813[[#This Row],[NR]]&amp; " - "&amp;Tabela813[[#This Row],[Especificação]]</f>
        <v>7.9.2.2.06.3.4.00 - Restituição de Despesas Primárias de Exercícios Anteriores - Dívida Ativa - Multas e Juros de Mora da Dívida Ativa</v>
      </c>
    </row>
    <row r="2459" spans="1:21" ht="30" x14ac:dyDescent="0.25">
      <c r="A2459" s="84"/>
      <c r="B2459" s="73"/>
      <c r="C2459" s="26" t="s">
        <v>1565</v>
      </c>
      <c r="D2459" s="26" t="s">
        <v>1570</v>
      </c>
      <c r="E2459" s="26" t="s">
        <v>1567</v>
      </c>
      <c r="F2459" s="26" t="s">
        <v>1567</v>
      </c>
      <c r="G2459" s="26" t="s">
        <v>1575</v>
      </c>
      <c r="H2459" s="26" t="s">
        <v>1559</v>
      </c>
      <c r="I2459" s="26" t="s">
        <v>1569</v>
      </c>
      <c r="J2459" s="26" t="s">
        <v>1564</v>
      </c>
      <c r="K2459" s="21" t="str">
        <f>IF(Tabela813[[#This Row],[C]]&lt;&gt;"",IF(Tabela813[[#This Row],[RED]]&lt;&gt;"",(Tabela813[[#This Row],[RED]] &amp; "."),"") &amp; CONCATENATE(Tabela813[[#This Row],[C]],".",Tabela813[[#This Row],[O]],".",Tabela813[[#This Row],[E]],".",Tabela813[[#This Row],[D1]],".",Tabela813[[#This Row],[D2]],".",Tabela813[[#This Row],[D3]],".",Tabela813[[#This Row],[T]],".",Tabela813[[#This Row],[D4]]),"")</f>
        <v>7.9.2.2.06.3.5.00</v>
      </c>
      <c r="L2459" s="27" t="s">
        <v>4344</v>
      </c>
      <c r="M2459" s="21" t="str">
        <f t="shared" si="38"/>
        <v>A</v>
      </c>
      <c r="N2459" s="21">
        <f>IF(VALUE(Tabela813[[#This Row],[RED]]) &gt; 0,1,0) + IF(VALUE(J2459)&gt;0,8,IF(VALUE(I2459)&gt;0,7,IF(VALUE(H2459)&gt;0,6,IF(VALUE(G2459)&gt;0,5,IF(VALUE(F2459)&gt;0,4,IF(VALUE(E2459)&gt;0,3,IF(VALUE(D2459)&gt;0,2,1)))))))</f>
        <v>7</v>
      </c>
      <c r="O2459" s="26" t="s">
        <v>51</v>
      </c>
      <c r="P2459" s="1" t="s">
        <v>4255</v>
      </c>
      <c r="Q2459" s="1"/>
      <c r="R2459" s="21"/>
      <c r="S2459" s="7" t="str">
        <f>Tabela813[[#This Row],[NR]]&amp;" - "&amp;Tabela813[[#This Row],[Especificação]]</f>
        <v>7.9.2.2.06.3.5.00 - Restituição de Despesas Primárias de Exercícios Anteriores - Multas</v>
      </c>
      <c r="T2459" s="7" t="str">
        <f>Tabela813[[#This Row],[NR]]&amp;" - "&amp;Tabela813[[#This Row],[Especificação]]</f>
        <v>7.9.2.2.06.3.5.00 - Restituição de Despesas Primárias de Exercícios Anteriores - Multas</v>
      </c>
      <c r="U2459" s="7" t="str">
        <f>Tabela813[[#This Row],[NR]]&amp; " - "&amp;Tabela813[[#This Row],[Especificação]]</f>
        <v>7.9.2.2.06.3.5.00 - Restituição de Despesas Primárias de Exercícios Anteriores - Multas</v>
      </c>
    </row>
    <row r="2460" spans="1:21" ht="30" x14ac:dyDescent="0.25">
      <c r="A2460" s="84"/>
      <c r="B2460" s="73"/>
      <c r="C2460" s="26" t="s">
        <v>1565</v>
      </c>
      <c r="D2460" s="26" t="s">
        <v>1570</v>
      </c>
      <c r="E2460" s="26" t="s">
        <v>1567</v>
      </c>
      <c r="F2460" s="26" t="s">
        <v>1567</v>
      </c>
      <c r="G2460" s="26" t="s">
        <v>1575</v>
      </c>
      <c r="H2460" s="26" t="s">
        <v>1559</v>
      </c>
      <c r="I2460" s="26" t="s">
        <v>1563</v>
      </c>
      <c r="J2460" s="26" t="s">
        <v>1564</v>
      </c>
      <c r="K2460" s="21" t="str">
        <f>IF(Tabela813[[#This Row],[C]]&lt;&gt;"",IF(Tabela813[[#This Row],[RED]]&lt;&gt;"",(Tabela813[[#This Row],[RED]] &amp; "."),"") &amp; CONCATENATE(Tabela813[[#This Row],[C]],".",Tabela813[[#This Row],[O]],".",Tabela813[[#This Row],[E]],".",Tabela813[[#This Row],[D1]],".",Tabela813[[#This Row],[D2]],".",Tabela813[[#This Row],[D3]],".",Tabela813[[#This Row],[T]],".",Tabela813[[#This Row],[D4]]),"")</f>
        <v>7.9.2.2.06.3.6.00</v>
      </c>
      <c r="L2460" s="27" t="s">
        <v>4281</v>
      </c>
      <c r="M2460" s="21" t="str">
        <f t="shared" si="38"/>
        <v>A</v>
      </c>
      <c r="N2460" s="21">
        <f>IF(VALUE(Tabela813[[#This Row],[RED]]) &gt; 0,1,0) + IF(VALUE(J2460)&gt;0,8,IF(VALUE(I2460)&gt;0,7,IF(VALUE(H2460)&gt;0,6,IF(VALUE(G2460)&gt;0,5,IF(VALUE(F2460)&gt;0,4,IF(VALUE(E2460)&gt;0,3,IF(VALUE(D2460)&gt;0,2,1)))))))</f>
        <v>7</v>
      </c>
      <c r="O2460" s="26" t="s">
        <v>51</v>
      </c>
      <c r="P2460" s="1" t="s">
        <v>4255</v>
      </c>
      <c r="Q2460" s="1"/>
      <c r="R2460" s="21"/>
      <c r="S2460" s="7" t="str">
        <f>Tabela813[[#This Row],[NR]]&amp;" - "&amp;Tabela813[[#This Row],[Especificação]]</f>
        <v>7.9.2.2.06.3.6.00 - Restituição de Despesas Primárias de Exercícios Anteriores - Juros de Mora</v>
      </c>
      <c r="T2460" s="7" t="str">
        <f>Tabela813[[#This Row],[NR]]&amp;" - "&amp;Tabela813[[#This Row],[Especificação]]</f>
        <v>7.9.2.2.06.3.6.00 - Restituição de Despesas Primárias de Exercícios Anteriores - Juros de Mora</v>
      </c>
      <c r="U2460" s="7" t="str">
        <f>Tabela813[[#This Row],[NR]]&amp; " - "&amp;Tabela813[[#This Row],[Especificação]]</f>
        <v>7.9.2.2.06.3.6.00 - Restituição de Despesas Primárias de Exercícios Anteriores - Juros de Mora</v>
      </c>
    </row>
    <row r="2461" spans="1:21" ht="30" x14ac:dyDescent="0.25">
      <c r="A2461" s="84"/>
      <c r="B2461" s="73"/>
      <c r="C2461" s="26" t="s">
        <v>1565</v>
      </c>
      <c r="D2461" s="26" t="s">
        <v>1570</v>
      </c>
      <c r="E2461" s="26" t="s">
        <v>1567</v>
      </c>
      <c r="F2461" s="26" t="s">
        <v>1567</v>
      </c>
      <c r="G2461" s="26" t="s">
        <v>1575</v>
      </c>
      <c r="H2461" s="26" t="s">
        <v>1559</v>
      </c>
      <c r="I2461" s="26" t="s">
        <v>1565</v>
      </c>
      <c r="J2461" s="26" t="s">
        <v>1564</v>
      </c>
      <c r="K2461" s="21" t="str">
        <f>IF(Tabela813[[#This Row],[C]]&lt;&gt;"",IF(Tabela813[[#This Row],[RED]]&lt;&gt;"",(Tabela813[[#This Row],[RED]] &amp; "."),"") &amp; CONCATENATE(Tabela813[[#This Row],[C]],".",Tabela813[[#This Row],[O]],".",Tabela813[[#This Row],[E]],".",Tabela813[[#This Row],[D1]],".",Tabela813[[#This Row],[D2]],".",Tabela813[[#This Row],[D3]],".",Tabela813[[#This Row],[T]],".",Tabela813[[#This Row],[D4]]),"")</f>
        <v>7.9.2.2.06.3.7.00</v>
      </c>
      <c r="L2461" s="27" t="s">
        <v>4282</v>
      </c>
      <c r="M2461" s="21" t="str">
        <f t="shared" si="38"/>
        <v>A</v>
      </c>
      <c r="N2461" s="21">
        <f>IF(VALUE(Tabela813[[#This Row],[RED]]) &gt; 0,1,0) + IF(VALUE(J2461)&gt;0,8,IF(VALUE(I2461)&gt;0,7,IF(VALUE(H2461)&gt;0,6,IF(VALUE(G2461)&gt;0,5,IF(VALUE(F2461)&gt;0,4,IF(VALUE(E2461)&gt;0,3,IF(VALUE(D2461)&gt;0,2,1)))))))</f>
        <v>7</v>
      </c>
      <c r="O2461" s="26" t="s">
        <v>51</v>
      </c>
      <c r="P2461" s="1" t="s">
        <v>4255</v>
      </c>
      <c r="Q2461" s="1"/>
      <c r="R2461" s="21"/>
      <c r="S2461" s="7" t="str">
        <f>Tabela813[[#This Row],[NR]]&amp;" - "&amp;Tabela813[[#This Row],[Especificação]]</f>
        <v>7.9.2.2.06.3.7.00 - Restituição de Despesas Primárias de Exercícios Anteriores - Dívida Ativa - Multas da Dívida Ativa</v>
      </c>
      <c r="T2461" s="7" t="str">
        <f>Tabela813[[#This Row],[NR]]&amp;" - "&amp;Tabela813[[#This Row],[Especificação]]</f>
        <v>7.9.2.2.06.3.7.00 - Restituição de Despesas Primárias de Exercícios Anteriores - Dívida Ativa - Multas da Dívida Ativa</v>
      </c>
      <c r="U2461" s="7" t="str">
        <f>Tabela813[[#This Row],[NR]]&amp; " - "&amp;Tabela813[[#This Row],[Especificação]]</f>
        <v>7.9.2.2.06.3.7.00 - Restituição de Despesas Primárias de Exercícios Anteriores - Dívida Ativa - Multas da Dívida Ativa</v>
      </c>
    </row>
    <row r="2462" spans="1:21" ht="30" x14ac:dyDescent="0.25">
      <c r="A2462" s="84"/>
      <c r="B2462" s="73"/>
      <c r="C2462" s="26" t="s">
        <v>1565</v>
      </c>
      <c r="D2462" s="26" t="s">
        <v>1570</v>
      </c>
      <c r="E2462" s="26" t="s">
        <v>1567</v>
      </c>
      <c r="F2462" s="26" t="s">
        <v>1567</v>
      </c>
      <c r="G2462" s="26" t="s">
        <v>1575</v>
      </c>
      <c r="H2462" s="26" t="s">
        <v>1559</v>
      </c>
      <c r="I2462" s="26" t="s">
        <v>1566</v>
      </c>
      <c r="J2462" s="26" t="s">
        <v>1564</v>
      </c>
      <c r="K2462" s="21" t="str">
        <f>IF(Tabela813[[#This Row],[C]]&lt;&gt;"",IF(Tabela813[[#This Row],[RED]]&lt;&gt;"",(Tabela813[[#This Row],[RED]] &amp; "."),"") &amp; CONCATENATE(Tabela813[[#This Row],[C]],".",Tabela813[[#This Row],[O]],".",Tabela813[[#This Row],[E]],".",Tabela813[[#This Row],[D1]],".",Tabela813[[#This Row],[D2]],".",Tabela813[[#This Row],[D3]],".",Tabela813[[#This Row],[T]],".",Tabela813[[#This Row],[D4]]),"")</f>
        <v>7.9.2.2.06.3.8.00</v>
      </c>
      <c r="L2462" s="27" t="s">
        <v>4283</v>
      </c>
      <c r="M2462" s="21" t="str">
        <f t="shared" si="38"/>
        <v>A</v>
      </c>
      <c r="N2462" s="21">
        <f>IF(VALUE(Tabela813[[#This Row],[RED]]) &gt; 0,1,0) + IF(VALUE(J2462)&gt;0,8,IF(VALUE(I2462)&gt;0,7,IF(VALUE(H2462)&gt;0,6,IF(VALUE(G2462)&gt;0,5,IF(VALUE(F2462)&gt;0,4,IF(VALUE(E2462)&gt;0,3,IF(VALUE(D2462)&gt;0,2,1)))))))</f>
        <v>7</v>
      </c>
      <c r="O2462" s="26" t="s">
        <v>51</v>
      </c>
      <c r="P2462" s="1" t="s">
        <v>4255</v>
      </c>
      <c r="Q2462" s="1"/>
      <c r="R2462" s="21"/>
      <c r="S2462" s="7" t="str">
        <f>Tabela813[[#This Row],[NR]]&amp;" - "&amp;Tabela813[[#This Row],[Especificação]]</f>
        <v>7.9.2.2.06.3.8.00 - Restituição de Despesas Primárias de Exercícios Anteriores - Juros de Mora da Dívida Ativa</v>
      </c>
      <c r="T2462" s="7" t="str">
        <f>Tabela813[[#This Row],[NR]]&amp;" - "&amp;Tabela813[[#This Row],[Especificação]]</f>
        <v>7.9.2.2.06.3.8.00 - Restituição de Despesas Primárias de Exercícios Anteriores - Juros de Mora da Dívida Ativa</v>
      </c>
      <c r="U2462" s="7" t="str">
        <f>Tabela813[[#This Row],[NR]]&amp; " - "&amp;Tabela813[[#This Row],[Especificação]]</f>
        <v>7.9.2.2.06.3.8.00 - Restituição de Despesas Primárias de Exercícios Anteriores - Juros de Mora da Dívida Ativa</v>
      </c>
    </row>
    <row r="2463" spans="1:21" x14ac:dyDescent="0.25">
      <c r="A2463" s="84"/>
      <c r="B2463" s="73"/>
      <c r="C2463" s="26" t="s">
        <v>1565</v>
      </c>
      <c r="D2463" s="26" t="s">
        <v>1570</v>
      </c>
      <c r="E2463" s="26" t="s">
        <v>1567</v>
      </c>
      <c r="F2463" s="26" t="s">
        <v>1567</v>
      </c>
      <c r="G2463" s="26" t="s">
        <v>1574</v>
      </c>
      <c r="H2463" s="26" t="s">
        <v>1561</v>
      </c>
      <c r="I2463" s="26" t="s">
        <v>1561</v>
      </c>
      <c r="J2463" s="26" t="s">
        <v>1564</v>
      </c>
      <c r="K2463" s="21" t="str">
        <f>IF(Tabela813[[#This Row],[C]]&lt;&gt;"",IF(Tabela813[[#This Row],[RED]]&lt;&gt;"",(Tabela813[[#This Row],[RED]] &amp; "."),"") &amp; CONCATENATE(Tabela813[[#This Row],[C]],".",Tabela813[[#This Row],[O]],".",Tabela813[[#This Row],[E]],".",Tabela813[[#This Row],[D1]],".",Tabela813[[#This Row],[D2]],".",Tabela813[[#This Row],[D3]],".",Tabela813[[#This Row],[T]],".",Tabela813[[#This Row],[D4]]),"")</f>
        <v>7.9.2.2.99.0.0.00</v>
      </c>
      <c r="L2463" s="27" t="s">
        <v>2819</v>
      </c>
      <c r="M2463" s="21" t="str">
        <f t="shared" si="38"/>
        <v>S</v>
      </c>
      <c r="N2463" s="21">
        <f>IF(VALUE(Tabela813[[#This Row],[RED]]) &gt; 0,1,0) + IF(VALUE(J2463)&gt;0,8,IF(VALUE(I2463)&gt;0,7,IF(VALUE(H2463)&gt;0,6,IF(VALUE(G2463)&gt;0,5,IF(VALUE(F2463)&gt;0,4,IF(VALUE(E2463)&gt;0,3,IF(VALUE(D2463)&gt;0,2,1)))))))</f>
        <v>5</v>
      </c>
      <c r="O2463" s="26" t="s">
        <v>51</v>
      </c>
      <c r="P2463" s="1" t="s">
        <v>3117</v>
      </c>
      <c r="Q2463" s="1"/>
      <c r="R2463" s="21"/>
      <c r="S2463" s="7" t="str">
        <f>Tabela813[[#This Row],[NR]]&amp;" - "&amp;Tabela813[[#This Row],[Especificação]]</f>
        <v>7.9.2.2.99.0.0.00 - Outras Restituições - Intra OFSS</v>
      </c>
      <c r="T2463" s="7" t="str">
        <f>Tabela813[[#This Row],[NR]]&amp;" - "&amp;Tabela813[[#This Row],[Especificação]]</f>
        <v>7.9.2.2.99.0.0.00 - Outras Restituições - Intra OFSS</v>
      </c>
      <c r="U2463" s="7" t="str">
        <f>Tabela813[[#This Row],[NR]]&amp; " - "&amp;Tabela813[[#This Row],[Especificação]]</f>
        <v>7.9.2.2.99.0.0.00 - Outras Restituições - Intra OFSS</v>
      </c>
    </row>
    <row r="2464" spans="1:21" x14ac:dyDescent="0.25">
      <c r="A2464" s="84"/>
      <c r="B2464" s="73"/>
      <c r="C2464" s="26" t="s">
        <v>1565</v>
      </c>
      <c r="D2464" s="26" t="s">
        <v>1570</v>
      </c>
      <c r="E2464" s="26" t="s">
        <v>1567</v>
      </c>
      <c r="F2464" s="26" t="s">
        <v>1567</v>
      </c>
      <c r="G2464" s="26" t="s">
        <v>1574</v>
      </c>
      <c r="H2464" s="26" t="s">
        <v>1561</v>
      </c>
      <c r="I2464" s="26" t="s">
        <v>1558</v>
      </c>
      <c r="J2464" s="26" t="s">
        <v>1564</v>
      </c>
      <c r="K2464" s="21" t="str">
        <f>IF(Tabela813[[#This Row],[C]]&lt;&gt;"",IF(Tabela813[[#This Row],[RED]]&lt;&gt;"",(Tabela813[[#This Row],[RED]] &amp; "."),"") &amp; CONCATENATE(Tabela813[[#This Row],[C]],".",Tabela813[[#This Row],[O]],".",Tabela813[[#This Row],[E]],".",Tabela813[[#This Row],[D1]],".",Tabela813[[#This Row],[D2]],".",Tabela813[[#This Row],[D3]],".",Tabela813[[#This Row],[T]],".",Tabela813[[#This Row],[D4]]),"")</f>
        <v>7.9.2.2.99.0.1.00</v>
      </c>
      <c r="L2464" s="27" t="s">
        <v>2820</v>
      </c>
      <c r="M2464" s="21" t="str">
        <f t="shared" si="38"/>
        <v>A</v>
      </c>
      <c r="N2464" s="21">
        <f>IF(VALUE(Tabela813[[#This Row],[RED]]) &gt; 0,1,0) + IF(VALUE(J2464)&gt;0,8,IF(VALUE(I2464)&gt;0,7,IF(VALUE(H2464)&gt;0,6,IF(VALUE(G2464)&gt;0,5,IF(VALUE(F2464)&gt;0,4,IF(VALUE(E2464)&gt;0,3,IF(VALUE(D2464)&gt;0,2,1)))))))</f>
        <v>7</v>
      </c>
      <c r="O2464" s="26" t="s">
        <v>51</v>
      </c>
      <c r="P2464" s="1" t="s">
        <v>3117</v>
      </c>
      <c r="Q2464" s="1"/>
      <c r="R2464" s="21"/>
      <c r="S2464" s="7" t="str">
        <f>Tabela813[[#This Row],[NR]]&amp;" - "&amp;Tabela813[[#This Row],[Especificação]]</f>
        <v>7.9.2.2.99.0.1.00 - Outras Restituições - Principal - Intra OFSS</v>
      </c>
      <c r="T2464" s="7" t="str">
        <f>Tabela813[[#This Row],[NR]]&amp;" - "&amp;Tabela813[[#This Row],[Especificação]]</f>
        <v>7.9.2.2.99.0.1.00 - Outras Restituições - Principal - Intra OFSS</v>
      </c>
      <c r="U2464" s="7" t="str">
        <f>Tabela813[[#This Row],[NR]]&amp; " - "&amp;Tabela813[[#This Row],[Especificação]]</f>
        <v>7.9.2.2.99.0.1.00 - Outras Restituições - Principal - Intra OFSS</v>
      </c>
    </row>
    <row r="2465" spans="1:21" x14ac:dyDescent="0.25">
      <c r="A2465" s="84"/>
      <c r="B2465" s="73"/>
      <c r="C2465" s="26" t="s">
        <v>1565</v>
      </c>
      <c r="D2465" s="26" t="s">
        <v>1570</v>
      </c>
      <c r="E2465" s="26" t="s">
        <v>1567</v>
      </c>
      <c r="F2465" s="26" t="s">
        <v>1567</v>
      </c>
      <c r="G2465" s="26" t="s">
        <v>1574</v>
      </c>
      <c r="H2465" s="26" t="s">
        <v>1561</v>
      </c>
      <c r="I2465" s="26" t="s">
        <v>1567</v>
      </c>
      <c r="J2465" s="26" t="s">
        <v>1564</v>
      </c>
      <c r="K2465" s="21" t="str">
        <f>IF(Tabela813[[#This Row],[C]]&lt;&gt;"",IF(Tabela813[[#This Row],[RED]]&lt;&gt;"",(Tabela813[[#This Row],[RED]] &amp; "."),"") &amp; CONCATENATE(Tabela813[[#This Row],[C]],".",Tabela813[[#This Row],[O]],".",Tabela813[[#This Row],[E]],".",Tabela813[[#This Row],[D1]],".",Tabela813[[#This Row],[D2]],".",Tabela813[[#This Row],[D3]],".",Tabela813[[#This Row],[T]],".",Tabela813[[#This Row],[D4]]),"")</f>
        <v>7.9.2.2.99.0.2.00</v>
      </c>
      <c r="L2465" s="27" t="s">
        <v>2821</v>
      </c>
      <c r="M2465" s="21" t="str">
        <f t="shared" si="38"/>
        <v>A</v>
      </c>
      <c r="N2465" s="21">
        <f>IF(VALUE(Tabela813[[#This Row],[RED]]) &gt; 0,1,0) + IF(VALUE(J2465)&gt;0,8,IF(VALUE(I2465)&gt;0,7,IF(VALUE(H2465)&gt;0,6,IF(VALUE(G2465)&gt;0,5,IF(VALUE(F2465)&gt;0,4,IF(VALUE(E2465)&gt;0,3,IF(VALUE(D2465)&gt;0,2,1)))))))</f>
        <v>7</v>
      </c>
      <c r="O2465" s="26" t="s">
        <v>51</v>
      </c>
      <c r="P2465" s="1" t="s">
        <v>3117</v>
      </c>
      <c r="Q2465" s="1"/>
      <c r="R2465" s="21"/>
      <c r="S2465" s="7" t="str">
        <f>Tabela813[[#This Row],[NR]]&amp;" - "&amp;Tabela813[[#This Row],[Especificação]]</f>
        <v>7.9.2.2.99.0.2.00 - Outras Restituições - Multas e Juros de Mora - Intra OFSS</v>
      </c>
      <c r="T2465" s="7" t="str">
        <f>Tabela813[[#This Row],[NR]]&amp;" - "&amp;Tabela813[[#This Row],[Especificação]]</f>
        <v>7.9.2.2.99.0.2.00 - Outras Restituições - Multas e Juros de Mora - Intra OFSS</v>
      </c>
      <c r="U2465" s="7" t="str">
        <f>Tabela813[[#This Row],[NR]]&amp; " - "&amp;Tabela813[[#This Row],[Especificação]]</f>
        <v>7.9.2.2.99.0.2.00 - Outras Restituições - Multas e Juros de Mora - Intra OFSS</v>
      </c>
    </row>
    <row r="2466" spans="1:21" x14ac:dyDescent="0.25">
      <c r="A2466" s="84"/>
      <c r="B2466" s="73"/>
      <c r="C2466" s="26" t="s">
        <v>1565</v>
      </c>
      <c r="D2466" s="26" t="s">
        <v>1570</v>
      </c>
      <c r="E2466" s="26" t="s">
        <v>1567</v>
      </c>
      <c r="F2466" s="26" t="s">
        <v>1567</v>
      </c>
      <c r="G2466" s="26" t="s">
        <v>1574</v>
      </c>
      <c r="H2466" s="26" t="s">
        <v>1561</v>
      </c>
      <c r="I2466" s="26" t="s">
        <v>1559</v>
      </c>
      <c r="J2466" s="26" t="s">
        <v>1564</v>
      </c>
      <c r="K2466" s="21" t="str">
        <f>IF(Tabela813[[#This Row],[C]]&lt;&gt;"",IF(Tabela813[[#This Row],[RED]]&lt;&gt;"",(Tabela813[[#This Row],[RED]] &amp; "."),"") &amp; CONCATENATE(Tabela813[[#This Row],[C]],".",Tabela813[[#This Row],[O]],".",Tabela813[[#This Row],[E]],".",Tabela813[[#This Row],[D1]],".",Tabela813[[#This Row],[D2]],".",Tabela813[[#This Row],[D3]],".",Tabela813[[#This Row],[T]],".",Tabela813[[#This Row],[D4]]),"")</f>
        <v>7.9.2.2.99.0.3.00</v>
      </c>
      <c r="L2466" s="27" t="s">
        <v>2822</v>
      </c>
      <c r="M2466" s="21" t="str">
        <f t="shared" si="38"/>
        <v>A</v>
      </c>
      <c r="N2466" s="21">
        <f>IF(VALUE(Tabela813[[#This Row],[RED]]) &gt; 0,1,0) + IF(VALUE(J2466)&gt;0,8,IF(VALUE(I2466)&gt;0,7,IF(VALUE(H2466)&gt;0,6,IF(VALUE(G2466)&gt;0,5,IF(VALUE(F2466)&gt;0,4,IF(VALUE(E2466)&gt;0,3,IF(VALUE(D2466)&gt;0,2,1)))))))</f>
        <v>7</v>
      </c>
      <c r="O2466" s="26" t="s">
        <v>51</v>
      </c>
      <c r="P2466" s="1" t="s">
        <v>3117</v>
      </c>
      <c r="Q2466" s="1"/>
      <c r="R2466" s="21"/>
      <c r="S2466" s="7" t="str">
        <f>Tabela813[[#This Row],[NR]]&amp;" - "&amp;Tabela813[[#This Row],[Especificação]]</f>
        <v>7.9.2.2.99.0.3.00 - Outras Restituições - Dívida Ativa - Intra OFSS</v>
      </c>
      <c r="T2466" s="7" t="str">
        <f>Tabela813[[#This Row],[NR]]&amp;" - "&amp;Tabela813[[#This Row],[Especificação]]</f>
        <v>7.9.2.2.99.0.3.00 - Outras Restituições - Dívida Ativa - Intra OFSS</v>
      </c>
      <c r="U2466" s="7" t="str">
        <f>Tabela813[[#This Row],[NR]]&amp; " - "&amp;Tabela813[[#This Row],[Especificação]]</f>
        <v>7.9.2.2.99.0.3.00 - Outras Restituições - Dívida Ativa - Intra OFSS</v>
      </c>
    </row>
    <row r="2467" spans="1:21" ht="30" x14ac:dyDescent="0.25">
      <c r="A2467" s="84"/>
      <c r="B2467" s="73"/>
      <c r="C2467" s="26" t="s">
        <v>1565</v>
      </c>
      <c r="D2467" s="26" t="s">
        <v>1570</v>
      </c>
      <c r="E2467" s="26" t="s">
        <v>1567</v>
      </c>
      <c r="F2467" s="26" t="s">
        <v>1567</v>
      </c>
      <c r="G2467" s="26" t="s">
        <v>1574</v>
      </c>
      <c r="H2467" s="26" t="s">
        <v>1561</v>
      </c>
      <c r="I2467" s="26" t="s">
        <v>1568</v>
      </c>
      <c r="J2467" s="26" t="s">
        <v>1564</v>
      </c>
      <c r="K2467" s="21" t="str">
        <f>IF(Tabela813[[#This Row],[C]]&lt;&gt;"",IF(Tabela813[[#This Row],[RED]]&lt;&gt;"",(Tabela813[[#This Row],[RED]] &amp; "."),"") &amp; CONCATENATE(Tabela813[[#This Row],[C]],".",Tabela813[[#This Row],[O]],".",Tabela813[[#This Row],[E]],".",Tabela813[[#This Row],[D1]],".",Tabela813[[#This Row],[D2]],".",Tabela813[[#This Row],[D3]],".",Tabela813[[#This Row],[T]],".",Tabela813[[#This Row],[D4]]),"")</f>
        <v>7.9.2.2.99.0.4.00</v>
      </c>
      <c r="L2467" s="27" t="s">
        <v>2823</v>
      </c>
      <c r="M2467" s="21" t="str">
        <f t="shared" si="38"/>
        <v>A</v>
      </c>
      <c r="N2467" s="21">
        <f>IF(VALUE(Tabela813[[#This Row],[RED]]) &gt; 0,1,0) + IF(VALUE(J2467)&gt;0,8,IF(VALUE(I2467)&gt;0,7,IF(VALUE(H2467)&gt;0,6,IF(VALUE(G2467)&gt;0,5,IF(VALUE(F2467)&gt;0,4,IF(VALUE(E2467)&gt;0,3,IF(VALUE(D2467)&gt;0,2,1)))))))</f>
        <v>7</v>
      </c>
      <c r="O2467" s="26" t="s">
        <v>51</v>
      </c>
      <c r="P2467" s="1" t="s">
        <v>3117</v>
      </c>
      <c r="Q2467" s="1"/>
      <c r="R2467" s="21"/>
      <c r="S2467" s="7" t="str">
        <f>Tabela813[[#This Row],[NR]]&amp;" - "&amp;Tabela813[[#This Row],[Especificação]]</f>
        <v>7.9.2.2.99.0.4.00 - Outras Restituições - Dívida Ativa - Multas e Juros de Mora da Dívida Ativa - Intra OFSS</v>
      </c>
      <c r="T2467" s="7" t="str">
        <f>Tabela813[[#This Row],[NR]]&amp;" - "&amp;Tabela813[[#This Row],[Especificação]]</f>
        <v>7.9.2.2.99.0.4.00 - Outras Restituições - Dívida Ativa - Multas e Juros de Mora da Dívida Ativa - Intra OFSS</v>
      </c>
      <c r="U2467" s="7" t="str">
        <f>Tabela813[[#This Row],[NR]]&amp; " - "&amp;Tabela813[[#This Row],[Especificação]]</f>
        <v>7.9.2.2.99.0.4.00 - Outras Restituições - Dívida Ativa - Multas e Juros de Mora da Dívida Ativa - Intra OFSS</v>
      </c>
    </row>
    <row r="2468" spans="1:21" x14ac:dyDescent="0.25">
      <c r="A2468" s="84"/>
      <c r="B2468" s="73"/>
      <c r="C2468" s="26" t="s">
        <v>1565</v>
      </c>
      <c r="D2468" s="26" t="s">
        <v>1570</v>
      </c>
      <c r="E2468" s="26" t="s">
        <v>1567</v>
      </c>
      <c r="F2468" s="26" t="s">
        <v>1567</v>
      </c>
      <c r="G2468" s="26" t="s">
        <v>1574</v>
      </c>
      <c r="H2468" s="26" t="s">
        <v>1561</v>
      </c>
      <c r="I2468" s="26" t="s">
        <v>1569</v>
      </c>
      <c r="J2468" s="26" t="s">
        <v>1564</v>
      </c>
      <c r="K2468" s="21" t="str">
        <f>IF(Tabela813[[#This Row],[C]]&lt;&gt;"",IF(Tabela813[[#This Row],[RED]]&lt;&gt;"",(Tabela813[[#This Row],[RED]] &amp; "."),"") &amp; CONCATENATE(Tabela813[[#This Row],[C]],".",Tabela813[[#This Row],[O]],".",Tabela813[[#This Row],[E]],".",Tabela813[[#This Row],[D1]],".",Tabela813[[#This Row],[D2]],".",Tabela813[[#This Row],[D3]],".",Tabela813[[#This Row],[T]],".",Tabela813[[#This Row],[D4]]),"")</f>
        <v>7.9.2.2.99.0.5.00</v>
      </c>
      <c r="L2468" s="27" t="s">
        <v>2824</v>
      </c>
      <c r="M2468" s="21" t="str">
        <f t="shared" si="38"/>
        <v>A</v>
      </c>
      <c r="N2468" s="21">
        <f>IF(VALUE(Tabela813[[#This Row],[RED]]) &gt; 0,1,0) + IF(VALUE(J2468)&gt;0,8,IF(VALUE(I2468)&gt;0,7,IF(VALUE(H2468)&gt;0,6,IF(VALUE(G2468)&gt;0,5,IF(VALUE(F2468)&gt;0,4,IF(VALUE(E2468)&gt;0,3,IF(VALUE(D2468)&gt;0,2,1)))))))</f>
        <v>7</v>
      </c>
      <c r="O2468" s="26" t="s">
        <v>51</v>
      </c>
      <c r="P2468" s="1" t="s">
        <v>3117</v>
      </c>
      <c r="Q2468" s="1"/>
      <c r="R2468" s="21"/>
      <c r="S2468" s="7" t="str">
        <f>Tabela813[[#This Row],[NR]]&amp;" - "&amp;Tabela813[[#This Row],[Especificação]]</f>
        <v>7.9.2.2.99.0.5.00 - Outras Restituições - Multas - Intra OFSS</v>
      </c>
      <c r="T2468" s="7" t="str">
        <f>Tabela813[[#This Row],[NR]]&amp;" - "&amp;Tabela813[[#This Row],[Especificação]]</f>
        <v>7.9.2.2.99.0.5.00 - Outras Restituições - Multas - Intra OFSS</v>
      </c>
      <c r="U2468" s="7" t="str">
        <f>Tabela813[[#This Row],[NR]]&amp; " - "&amp;Tabela813[[#This Row],[Especificação]]</f>
        <v>7.9.2.2.99.0.5.00 - Outras Restituições - Multas - Intra OFSS</v>
      </c>
    </row>
    <row r="2469" spans="1:21" x14ac:dyDescent="0.25">
      <c r="A2469" s="84"/>
      <c r="B2469" s="73"/>
      <c r="C2469" s="26" t="s">
        <v>1565</v>
      </c>
      <c r="D2469" s="26" t="s">
        <v>1570</v>
      </c>
      <c r="E2469" s="26" t="s">
        <v>1567</v>
      </c>
      <c r="F2469" s="26" t="s">
        <v>1567</v>
      </c>
      <c r="G2469" s="26" t="s">
        <v>1574</v>
      </c>
      <c r="H2469" s="26" t="s">
        <v>1561</v>
      </c>
      <c r="I2469" s="26" t="s">
        <v>1563</v>
      </c>
      <c r="J2469" s="26" t="s">
        <v>1564</v>
      </c>
      <c r="K2469" s="21" t="str">
        <f>IF(Tabela813[[#This Row],[C]]&lt;&gt;"",IF(Tabela813[[#This Row],[RED]]&lt;&gt;"",(Tabela813[[#This Row],[RED]] &amp; "."),"") &amp; CONCATENATE(Tabela813[[#This Row],[C]],".",Tabela813[[#This Row],[O]],".",Tabela813[[#This Row],[E]],".",Tabela813[[#This Row],[D1]],".",Tabela813[[#This Row],[D2]],".",Tabela813[[#This Row],[D3]],".",Tabela813[[#This Row],[T]],".",Tabela813[[#This Row],[D4]]),"")</f>
        <v>7.9.2.2.99.0.6.00</v>
      </c>
      <c r="L2469" s="27" t="s">
        <v>2825</v>
      </c>
      <c r="M2469" s="21" t="str">
        <f t="shared" si="38"/>
        <v>A</v>
      </c>
      <c r="N2469" s="21">
        <f>IF(VALUE(Tabela813[[#This Row],[RED]]) &gt; 0,1,0) + IF(VALUE(J2469)&gt;0,8,IF(VALUE(I2469)&gt;0,7,IF(VALUE(H2469)&gt;0,6,IF(VALUE(G2469)&gt;0,5,IF(VALUE(F2469)&gt;0,4,IF(VALUE(E2469)&gt;0,3,IF(VALUE(D2469)&gt;0,2,1)))))))</f>
        <v>7</v>
      </c>
      <c r="O2469" s="26" t="s">
        <v>51</v>
      </c>
      <c r="P2469" s="1" t="s">
        <v>3117</v>
      </c>
      <c r="Q2469" s="1"/>
      <c r="R2469" s="21"/>
      <c r="S2469" s="7" t="str">
        <f>Tabela813[[#This Row],[NR]]&amp;" - "&amp;Tabela813[[#This Row],[Especificação]]</f>
        <v>7.9.2.2.99.0.6.00 - Outras Restituições - Juros de Mora - Intra OFSS</v>
      </c>
      <c r="T2469" s="7" t="str">
        <f>Tabela813[[#This Row],[NR]]&amp;" - "&amp;Tabela813[[#This Row],[Especificação]]</f>
        <v>7.9.2.2.99.0.6.00 - Outras Restituições - Juros de Mora - Intra OFSS</v>
      </c>
      <c r="U2469" s="7" t="str">
        <f>Tabela813[[#This Row],[NR]]&amp; " - "&amp;Tabela813[[#This Row],[Especificação]]</f>
        <v>7.9.2.2.99.0.6.00 - Outras Restituições - Juros de Mora - Intra OFSS</v>
      </c>
    </row>
    <row r="2470" spans="1:21" x14ac:dyDescent="0.25">
      <c r="A2470" s="84"/>
      <c r="B2470" s="73"/>
      <c r="C2470" s="26" t="s">
        <v>1565</v>
      </c>
      <c r="D2470" s="26" t="s">
        <v>1570</v>
      </c>
      <c r="E2470" s="26" t="s">
        <v>1567</v>
      </c>
      <c r="F2470" s="26" t="s">
        <v>1567</v>
      </c>
      <c r="G2470" s="26" t="s">
        <v>1574</v>
      </c>
      <c r="H2470" s="26" t="s">
        <v>1561</v>
      </c>
      <c r="I2470" s="26" t="s">
        <v>1565</v>
      </c>
      <c r="J2470" s="26" t="s">
        <v>1564</v>
      </c>
      <c r="K2470" s="21" t="str">
        <f>IF(Tabela813[[#This Row],[C]]&lt;&gt;"",IF(Tabela813[[#This Row],[RED]]&lt;&gt;"",(Tabela813[[#This Row],[RED]] &amp; "."),"") &amp; CONCATENATE(Tabela813[[#This Row],[C]],".",Tabela813[[#This Row],[O]],".",Tabela813[[#This Row],[E]],".",Tabela813[[#This Row],[D1]],".",Tabela813[[#This Row],[D2]],".",Tabela813[[#This Row],[D3]],".",Tabela813[[#This Row],[T]],".",Tabela813[[#This Row],[D4]]),"")</f>
        <v>7.9.2.2.99.0.7.00</v>
      </c>
      <c r="L2470" s="27" t="s">
        <v>2826</v>
      </c>
      <c r="M2470" s="21" t="str">
        <f t="shared" si="38"/>
        <v>A</v>
      </c>
      <c r="N2470" s="21">
        <f>IF(VALUE(Tabela813[[#This Row],[RED]]) &gt; 0,1,0) + IF(VALUE(J2470)&gt;0,8,IF(VALUE(I2470)&gt;0,7,IF(VALUE(H2470)&gt;0,6,IF(VALUE(G2470)&gt;0,5,IF(VALUE(F2470)&gt;0,4,IF(VALUE(E2470)&gt;0,3,IF(VALUE(D2470)&gt;0,2,1)))))))</f>
        <v>7</v>
      </c>
      <c r="O2470" s="26" t="s">
        <v>51</v>
      </c>
      <c r="P2470" s="1" t="s">
        <v>3117</v>
      </c>
      <c r="Q2470" s="1"/>
      <c r="R2470" s="21"/>
      <c r="S2470" s="7" t="str">
        <f>Tabela813[[#This Row],[NR]]&amp;" - "&amp;Tabela813[[#This Row],[Especificação]]</f>
        <v>7.9.2.2.99.0.7.00 - Outras Restituições - Dívida Ativa - Multas da Dívida Ativa - Intra OFSS</v>
      </c>
      <c r="T2470" s="7" t="str">
        <f>Tabela813[[#This Row],[NR]]&amp;" - "&amp;Tabela813[[#This Row],[Especificação]]</f>
        <v>7.9.2.2.99.0.7.00 - Outras Restituições - Dívida Ativa - Multas da Dívida Ativa - Intra OFSS</v>
      </c>
      <c r="U2470" s="7" t="str">
        <f>Tabela813[[#This Row],[NR]]&amp; " - "&amp;Tabela813[[#This Row],[Especificação]]</f>
        <v>7.9.2.2.99.0.7.00 - Outras Restituições - Dívida Ativa - Multas da Dívida Ativa - Intra OFSS</v>
      </c>
    </row>
    <row r="2471" spans="1:21" x14ac:dyDescent="0.25">
      <c r="A2471" s="84"/>
      <c r="B2471" s="73"/>
      <c r="C2471" s="26" t="s">
        <v>1565</v>
      </c>
      <c r="D2471" s="26" t="s">
        <v>1570</v>
      </c>
      <c r="E2471" s="26" t="s">
        <v>1567</v>
      </c>
      <c r="F2471" s="26" t="s">
        <v>1567</v>
      </c>
      <c r="G2471" s="26" t="s">
        <v>1574</v>
      </c>
      <c r="H2471" s="26" t="s">
        <v>1561</v>
      </c>
      <c r="I2471" s="26" t="s">
        <v>1566</v>
      </c>
      <c r="J2471" s="26" t="s">
        <v>1564</v>
      </c>
      <c r="K2471" s="21" t="str">
        <f>IF(Tabela813[[#This Row],[C]]&lt;&gt;"",IF(Tabela813[[#This Row],[RED]]&lt;&gt;"",(Tabela813[[#This Row],[RED]] &amp; "."),"") &amp; CONCATENATE(Tabela813[[#This Row],[C]],".",Tabela813[[#This Row],[O]],".",Tabela813[[#This Row],[E]],".",Tabela813[[#This Row],[D1]],".",Tabela813[[#This Row],[D2]],".",Tabela813[[#This Row],[D3]],".",Tabela813[[#This Row],[T]],".",Tabela813[[#This Row],[D4]]),"")</f>
        <v>7.9.2.2.99.0.8.00</v>
      </c>
      <c r="L2471" s="27" t="s">
        <v>2827</v>
      </c>
      <c r="M2471" s="21" t="str">
        <f t="shared" si="38"/>
        <v>A</v>
      </c>
      <c r="N2471" s="21">
        <f>IF(VALUE(Tabela813[[#This Row],[RED]]) &gt; 0,1,0) + IF(VALUE(J2471)&gt;0,8,IF(VALUE(I2471)&gt;0,7,IF(VALUE(H2471)&gt;0,6,IF(VALUE(G2471)&gt;0,5,IF(VALUE(F2471)&gt;0,4,IF(VALUE(E2471)&gt;0,3,IF(VALUE(D2471)&gt;0,2,1)))))))</f>
        <v>7</v>
      </c>
      <c r="O2471" s="26" t="s">
        <v>51</v>
      </c>
      <c r="P2471" s="1" t="s">
        <v>3117</v>
      </c>
      <c r="Q2471" s="1"/>
      <c r="R2471" s="21"/>
      <c r="S2471" s="7" t="str">
        <f>Tabela813[[#This Row],[NR]]&amp;" - "&amp;Tabela813[[#This Row],[Especificação]]</f>
        <v>7.9.2.2.99.0.8.00 - Outras Restituições - Juros de Mora da Dívida Ativa - Intra OFSS</v>
      </c>
      <c r="T2471" s="7" t="str">
        <f>Tabela813[[#This Row],[NR]]&amp;" - "&amp;Tabela813[[#This Row],[Especificação]]</f>
        <v>7.9.2.2.99.0.8.00 - Outras Restituições - Juros de Mora da Dívida Ativa - Intra OFSS</v>
      </c>
      <c r="U2471" s="7" t="str">
        <f>Tabela813[[#This Row],[NR]]&amp; " - "&amp;Tabela813[[#This Row],[Especificação]]</f>
        <v>7.9.2.2.99.0.8.00 - Outras Restituições - Juros de Mora da Dívida Ativa - Intra OFSS</v>
      </c>
    </row>
    <row r="2472" spans="1:21" x14ac:dyDescent="0.25">
      <c r="A2472" s="84"/>
      <c r="B2472" s="73"/>
      <c r="C2472" s="26" t="s">
        <v>1565</v>
      </c>
      <c r="D2472" s="26" t="s">
        <v>1570</v>
      </c>
      <c r="E2472" s="26" t="s">
        <v>1567</v>
      </c>
      <c r="F2472" s="26" t="s">
        <v>1559</v>
      </c>
      <c r="G2472" s="26" t="s">
        <v>1564</v>
      </c>
      <c r="H2472" s="26" t="s">
        <v>1561</v>
      </c>
      <c r="I2472" s="26" t="s">
        <v>1561</v>
      </c>
      <c r="J2472" s="26" t="s">
        <v>1564</v>
      </c>
      <c r="K2472" s="21" t="str">
        <f>IF(Tabela813[[#This Row],[C]]&lt;&gt;"",IF(Tabela813[[#This Row],[RED]]&lt;&gt;"",(Tabela813[[#This Row],[RED]] &amp; "."),"") &amp; CONCATENATE(Tabela813[[#This Row],[C]],".",Tabela813[[#This Row],[O]],".",Tabela813[[#This Row],[E]],".",Tabela813[[#This Row],[D1]],".",Tabela813[[#This Row],[D2]],".",Tabela813[[#This Row],[D3]],".",Tabela813[[#This Row],[T]],".",Tabela813[[#This Row],[D4]]),"")</f>
        <v>7.9.2.3.00.0.0.00</v>
      </c>
      <c r="L2472" s="27" t="s">
        <v>2828</v>
      </c>
      <c r="M2472" s="21" t="str">
        <f t="shared" si="38"/>
        <v>S</v>
      </c>
      <c r="N2472" s="21">
        <f>IF(VALUE(Tabela813[[#This Row],[RED]]) &gt; 0,1,0) + IF(VALUE(J2472)&gt;0,8,IF(VALUE(I2472)&gt;0,7,IF(VALUE(H2472)&gt;0,6,IF(VALUE(G2472)&gt;0,5,IF(VALUE(F2472)&gt;0,4,IF(VALUE(E2472)&gt;0,3,IF(VALUE(D2472)&gt;0,2,1)))))))</f>
        <v>4</v>
      </c>
      <c r="O2472" s="26" t="s">
        <v>45</v>
      </c>
      <c r="P2472" s="1" t="s">
        <v>559</v>
      </c>
      <c r="Q2472" s="1"/>
      <c r="R2472" s="21"/>
      <c r="S2472" s="7" t="str">
        <f>Tabela813[[#This Row],[NR]]&amp;" - "&amp;Tabela813[[#This Row],[Especificação]]</f>
        <v>7.9.2.3.00.0.0.00 - Ressarcimentos - Intra OFSS</v>
      </c>
      <c r="T2472" s="7" t="str">
        <f>Tabela813[[#This Row],[NR]]&amp;" - "&amp;Tabela813[[#This Row],[Especificação]]</f>
        <v>7.9.2.3.00.0.0.00 - Ressarcimentos - Intra OFSS</v>
      </c>
      <c r="U2472" s="7" t="str">
        <f>Tabela813[[#This Row],[NR]]&amp; " - "&amp;Tabela813[[#This Row],[Especificação]]</f>
        <v>7.9.2.3.00.0.0.00 - Ressarcimentos - Intra OFSS</v>
      </c>
    </row>
    <row r="2473" spans="1:21" x14ac:dyDescent="0.25">
      <c r="A2473" s="84"/>
      <c r="B2473" s="73"/>
      <c r="C2473" s="26" t="s">
        <v>1565</v>
      </c>
      <c r="D2473" s="26" t="s">
        <v>1570</v>
      </c>
      <c r="E2473" s="26" t="s">
        <v>1567</v>
      </c>
      <c r="F2473" s="26" t="s">
        <v>1559</v>
      </c>
      <c r="G2473" s="26" t="s">
        <v>1574</v>
      </c>
      <c r="H2473" s="26" t="s">
        <v>1561</v>
      </c>
      <c r="I2473" s="26" t="s">
        <v>1561</v>
      </c>
      <c r="J2473" s="26" t="s">
        <v>1564</v>
      </c>
      <c r="K2473" s="21" t="str">
        <f>IF(Tabela813[[#This Row],[C]]&lt;&gt;"",IF(Tabela813[[#This Row],[RED]]&lt;&gt;"",(Tabela813[[#This Row],[RED]] &amp; "."),"") &amp; CONCATENATE(Tabela813[[#This Row],[C]],".",Tabela813[[#This Row],[O]],".",Tabela813[[#This Row],[E]],".",Tabela813[[#This Row],[D1]],".",Tabela813[[#This Row],[D2]],".",Tabela813[[#This Row],[D3]],".",Tabela813[[#This Row],[T]],".",Tabela813[[#This Row],[D4]]),"")</f>
        <v>7.9.2.3.99.0.0.00</v>
      </c>
      <c r="L2473" s="27" t="s">
        <v>2829</v>
      </c>
      <c r="M2473" s="21" t="str">
        <f t="shared" si="38"/>
        <v>S</v>
      </c>
      <c r="N2473" s="21">
        <f>IF(VALUE(Tabela813[[#This Row],[RED]]) &gt; 0,1,0) + IF(VALUE(J2473)&gt;0,8,IF(VALUE(I2473)&gt;0,7,IF(VALUE(H2473)&gt;0,6,IF(VALUE(G2473)&gt;0,5,IF(VALUE(F2473)&gt;0,4,IF(VALUE(E2473)&gt;0,3,IF(VALUE(D2473)&gt;0,2,1)))))))</f>
        <v>5</v>
      </c>
      <c r="O2473" s="26" t="s">
        <v>51</v>
      </c>
      <c r="P2473" s="1" t="s">
        <v>561</v>
      </c>
      <c r="Q2473" s="1"/>
      <c r="R2473" s="21"/>
      <c r="S2473" s="7" t="str">
        <f>Tabela813[[#This Row],[NR]]&amp;" - "&amp;Tabela813[[#This Row],[Especificação]]</f>
        <v>7.9.2.3.99.0.0.00 - Outros Ressarcimentos - Intra OFSS</v>
      </c>
      <c r="T2473" s="7" t="str">
        <f>Tabela813[[#This Row],[NR]]&amp;" - "&amp;Tabela813[[#This Row],[Especificação]]</f>
        <v>7.9.2.3.99.0.0.00 - Outros Ressarcimentos - Intra OFSS</v>
      </c>
      <c r="U2473" s="7" t="str">
        <f>Tabela813[[#This Row],[NR]]&amp; " - "&amp;Tabela813[[#This Row],[Especificação]]</f>
        <v>7.9.2.3.99.0.0.00 - Outros Ressarcimentos - Intra OFSS</v>
      </c>
    </row>
    <row r="2474" spans="1:21" x14ac:dyDescent="0.25">
      <c r="A2474" s="84"/>
      <c r="B2474" s="73"/>
      <c r="C2474" s="26" t="s">
        <v>1565</v>
      </c>
      <c r="D2474" s="26" t="s">
        <v>1570</v>
      </c>
      <c r="E2474" s="26" t="s">
        <v>1567</v>
      </c>
      <c r="F2474" s="26" t="s">
        <v>1559</v>
      </c>
      <c r="G2474" s="26" t="s">
        <v>1574</v>
      </c>
      <c r="H2474" s="26" t="s">
        <v>1561</v>
      </c>
      <c r="I2474" s="26" t="s">
        <v>1558</v>
      </c>
      <c r="J2474" s="26" t="s">
        <v>1564</v>
      </c>
      <c r="K2474" s="21" t="str">
        <f>IF(Tabela813[[#This Row],[C]]&lt;&gt;"",IF(Tabela813[[#This Row],[RED]]&lt;&gt;"",(Tabela813[[#This Row],[RED]] &amp; "."),"") &amp; CONCATENATE(Tabela813[[#This Row],[C]],".",Tabela813[[#This Row],[O]],".",Tabela813[[#This Row],[E]],".",Tabela813[[#This Row],[D1]],".",Tabela813[[#This Row],[D2]],".",Tabela813[[#This Row],[D3]],".",Tabela813[[#This Row],[T]],".",Tabela813[[#This Row],[D4]]),"")</f>
        <v>7.9.2.3.99.0.1.00</v>
      </c>
      <c r="L2474" s="27" t="s">
        <v>2830</v>
      </c>
      <c r="M2474" s="21" t="str">
        <f t="shared" si="38"/>
        <v>A</v>
      </c>
      <c r="N2474" s="21">
        <f>IF(VALUE(Tabela813[[#This Row],[RED]]) &gt; 0,1,0) + IF(VALUE(J2474)&gt;0,8,IF(VALUE(I2474)&gt;0,7,IF(VALUE(H2474)&gt;0,6,IF(VALUE(G2474)&gt;0,5,IF(VALUE(F2474)&gt;0,4,IF(VALUE(E2474)&gt;0,3,IF(VALUE(D2474)&gt;0,2,1)))))))</f>
        <v>7</v>
      </c>
      <c r="O2474" s="26" t="s">
        <v>51</v>
      </c>
      <c r="P2474" s="1" t="s">
        <v>561</v>
      </c>
      <c r="Q2474" s="1"/>
      <c r="R2474" s="21"/>
      <c r="S2474" s="7" t="str">
        <f>Tabela813[[#This Row],[NR]]&amp;" - "&amp;Tabela813[[#This Row],[Especificação]]</f>
        <v>7.9.2.3.99.0.1.00 - Outros Ressarcimentos - Principal - Intra OFSS</v>
      </c>
      <c r="T2474" s="7" t="str">
        <f>Tabela813[[#This Row],[NR]]&amp;" - "&amp;Tabela813[[#This Row],[Especificação]]</f>
        <v>7.9.2.3.99.0.1.00 - Outros Ressarcimentos - Principal - Intra OFSS</v>
      </c>
      <c r="U2474" s="7" t="str">
        <f>Tabela813[[#This Row],[NR]]&amp; " - "&amp;Tabela813[[#This Row],[Especificação]]</f>
        <v>7.9.2.3.99.0.1.00 - Outros Ressarcimentos - Principal - Intra OFSS</v>
      </c>
    </row>
    <row r="2475" spans="1:21" x14ac:dyDescent="0.25">
      <c r="A2475" s="84"/>
      <c r="B2475" s="73"/>
      <c r="C2475" s="26" t="s">
        <v>1565</v>
      </c>
      <c r="D2475" s="26" t="s">
        <v>1570</v>
      </c>
      <c r="E2475" s="26" t="s">
        <v>1567</v>
      </c>
      <c r="F2475" s="26" t="s">
        <v>1559</v>
      </c>
      <c r="G2475" s="26" t="s">
        <v>1574</v>
      </c>
      <c r="H2475" s="26" t="s">
        <v>1561</v>
      </c>
      <c r="I2475" s="26" t="s">
        <v>1567</v>
      </c>
      <c r="J2475" s="26" t="s">
        <v>1564</v>
      </c>
      <c r="K2475" s="21" t="str">
        <f>IF(Tabela813[[#This Row],[C]]&lt;&gt;"",IF(Tabela813[[#This Row],[RED]]&lt;&gt;"",(Tabela813[[#This Row],[RED]] &amp; "."),"") &amp; CONCATENATE(Tabela813[[#This Row],[C]],".",Tabela813[[#This Row],[O]],".",Tabela813[[#This Row],[E]],".",Tabela813[[#This Row],[D1]],".",Tabela813[[#This Row],[D2]],".",Tabela813[[#This Row],[D3]],".",Tabela813[[#This Row],[T]],".",Tabela813[[#This Row],[D4]]),"")</f>
        <v>7.9.2.3.99.0.2.00</v>
      </c>
      <c r="L2475" s="27" t="s">
        <v>2831</v>
      </c>
      <c r="M2475" s="21" t="str">
        <f t="shared" si="38"/>
        <v>A</v>
      </c>
      <c r="N2475" s="21">
        <f>IF(VALUE(Tabela813[[#This Row],[RED]]) &gt; 0,1,0) + IF(VALUE(J2475)&gt;0,8,IF(VALUE(I2475)&gt;0,7,IF(VALUE(H2475)&gt;0,6,IF(VALUE(G2475)&gt;0,5,IF(VALUE(F2475)&gt;0,4,IF(VALUE(E2475)&gt;0,3,IF(VALUE(D2475)&gt;0,2,1)))))))</f>
        <v>7</v>
      </c>
      <c r="O2475" s="26" t="s">
        <v>51</v>
      </c>
      <c r="P2475" s="1" t="s">
        <v>561</v>
      </c>
      <c r="Q2475" s="1"/>
      <c r="R2475" s="21"/>
      <c r="S2475" s="7" t="str">
        <f>Tabela813[[#This Row],[NR]]&amp;" - "&amp;Tabela813[[#This Row],[Especificação]]</f>
        <v>7.9.2.3.99.0.2.00 - Outros Ressarcimentos - Multas e Juros de Mora - Intra OFSS</v>
      </c>
      <c r="T2475" s="7" t="str">
        <f>Tabela813[[#This Row],[NR]]&amp;" - "&amp;Tabela813[[#This Row],[Especificação]]</f>
        <v>7.9.2.3.99.0.2.00 - Outros Ressarcimentos - Multas e Juros de Mora - Intra OFSS</v>
      </c>
      <c r="U2475" s="7" t="str">
        <f>Tabela813[[#This Row],[NR]]&amp; " - "&amp;Tabela813[[#This Row],[Especificação]]</f>
        <v>7.9.2.3.99.0.2.00 - Outros Ressarcimentos - Multas e Juros de Mora - Intra OFSS</v>
      </c>
    </row>
    <row r="2476" spans="1:21" x14ac:dyDescent="0.25">
      <c r="A2476" s="84"/>
      <c r="B2476" s="73"/>
      <c r="C2476" s="26" t="s">
        <v>1565</v>
      </c>
      <c r="D2476" s="26" t="s">
        <v>1570</v>
      </c>
      <c r="E2476" s="26" t="s">
        <v>1567</v>
      </c>
      <c r="F2476" s="26" t="s">
        <v>1559</v>
      </c>
      <c r="G2476" s="26" t="s">
        <v>1574</v>
      </c>
      <c r="H2476" s="26" t="s">
        <v>1561</v>
      </c>
      <c r="I2476" s="26" t="s">
        <v>1559</v>
      </c>
      <c r="J2476" s="26" t="s">
        <v>1564</v>
      </c>
      <c r="K2476" s="21" t="str">
        <f>IF(Tabela813[[#This Row],[C]]&lt;&gt;"",IF(Tabela813[[#This Row],[RED]]&lt;&gt;"",(Tabela813[[#This Row],[RED]] &amp; "."),"") &amp; CONCATENATE(Tabela813[[#This Row],[C]],".",Tabela813[[#This Row],[O]],".",Tabela813[[#This Row],[E]],".",Tabela813[[#This Row],[D1]],".",Tabela813[[#This Row],[D2]],".",Tabela813[[#This Row],[D3]],".",Tabela813[[#This Row],[T]],".",Tabela813[[#This Row],[D4]]),"")</f>
        <v>7.9.2.3.99.0.3.00</v>
      </c>
      <c r="L2476" s="27" t="s">
        <v>2832</v>
      </c>
      <c r="M2476" s="21" t="str">
        <f t="shared" si="38"/>
        <v>A</v>
      </c>
      <c r="N2476" s="21">
        <f>IF(VALUE(Tabela813[[#This Row],[RED]]) &gt; 0,1,0) + IF(VALUE(J2476)&gt;0,8,IF(VALUE(I2476)&gt;0,7,IF(VALUE(H2476)&gt;0,6,IF(VALUE(G2476)&gt;0,5,IF(VALUE(F2476)&gt;0,4,IF(VALUE(E2476)&gt;0,3,IF(VALUE(D2476)&gt;0,2,1)))))))</f>
        <v>7</v>
      </c>
      <c r="O2476" s="26" t="s">
        <v>51</v>
      </c>
      <c r="P2476" s="1" t="s">
        <v>561</v>
      </c>
      <c r="Q2476" s="1"/>
      <c r="R2476" s="21"/>
      <c r="S2476" s="7" t="str">
        <f>Tabela813[[#This Row],[NR]]&amp;" - "&amp;Tabela813[[#This Row],[Especificação]]</f>
        <v>7.9.2.3.99.0.3.00 - Outros Ressarcimentos - Dívida Ativa - Intra OFSS</v>
      </c>
      <c r="T2476" s="7" t="str">
        <f>Tabela813[[#This Row],[NR]]&amp;" - "&amp;Tabela813[[#This Row],[Especificação]]</f>
        <v>7.9.2.3.99.0.3.00 - Outros Ressarcimentos - Dívida Ativa - Intra OFSS</v>
      </c>
      <c r="U2476" s="7" t="str">
        <f>Tabela813[[#This Row],[NR]]&amp; " - "&amp;Tabela813[[#This Row],[Especificação]]</f>
        <v>7.9.2.3.99.0.3.00 - Outros Ressarcimentos - Dívida Ativa - Intra OFSS</v>
      </c>
    </row>
    <row r="2477" spans="1:21" ht="30" x14ac:dyDescent="0.25">
      <c r="A2477" s="84"/>
      <c r="B2477" s="73"/>
      <c r="C2477" s="26" t="s">
        <v>1565</v>
      </c>
      <c r="D2477" s="26" t="s">
        <v>1570</v>
      </c>
      <c r="E2477" s="26" t="s">
        <v>1567</v>
      </c>
      <c r="F2477" s="26" t="s">
        <v>1559</v>
      </c>
      <c r="G2477" s="26" t="s">
        <v>1574</v>
      </c>
      <c r="H2477" s="26" t="s">
        <v>1561</v>
      </c>
      <c r="I2477" s="26" t="s">
        <v>1568</v>
      </c>
      <c r="J2477" s="26" t="s">
        <v>1564</v>
      </c>
      <c r="K2477" s="21" t="str">
        <f>IF(Tabela813[[#This Row],[C]]&lt;&gt;"",IF(Tabela813[[#This Row],[RED]]&lt;&gt;"",(Tabela813[[#This Row],[RED]] &amp; "."),"") &amp; CONCATENATE(Tabela813[[#This Row],[C]],".",Tabela813[[#This Row],[O]],".",Tabela813[[#This Row],[E]],".",Tabela813[[#This Row],[D1]],".",Tabela813[[#This Row],[D2]],".",Tabela813[[#This Row],[D3]],".",Tabela813[[#This Row],[T]],".",Tabela813[[#This Row],[D4]]),"")</f>
        <v>7.9.2.3.99.0.4.00</v>
      </c>
      <c r="L2477" s="27" t="s">
        <v>2833</v>
      </c>
      <c r="M2477" s="21" t="str">
        <f t="shared" si="38"/>
        <v>A</v>
      </c>
      <c r="N2477" s="21">
        <f>IF(VALUE(Tabela813[[#This Row],[RED]]) &gt; 0,1,0) + IF(VALUE(J2477)&gt;0,8,IF(VALUE(I2477)&gt;0,7,IF(VALUE(H2477)&gt;0,6,IF(VALUE(G2477)&gt;0,5,IF(VALUE(F2477)&gt;0,4,IF(VALUE(E2477)&gt;0,3,IF(VALUE(D2477)&gt;0,2,1)))))))</f>
        <v>7</v>
      </c>
      <c r="O2477" s="26" t="s">
        <v>51</v>
      </c>
      <c r="P2477" s="1" t="s">
        <v>561</v>
      </c>
      <c r="Q2477" s="1"/>
      <c r="R2477" s="21"/>
      <c r="S2477" s="7" t="str">
        <f>Tabela813[[#This Row],[NR]]&amp;" - "&amp;Tabela813[[#This Row],[Especificação]]</f>
        <v>7.9.2.3.99.0.4.00 - Outros Ressarcimentos - Dívida Ativa - Multas e Juros de Mora da Dívida Ativa - Intra OFSS</v>
      </c>
      <c r="T2477" s="7" t="str">
        <f>Tabela813[[#This Row],[NR]]&amp;" - "&amp;Tabela813[[#This Row],[Especificação]]</f>
        <v>7.9.2.3.99.0.4.00 - Outros Ressarcimentos - Dívida Ativa - Multas e Juros de Mora da Dívida Ativa - Intra OFSS</v>
      </c>
      <c r="U2477" s="7" t="str">
        <f>Tabela813[[#This Row],[NR]]&amp; " - "&amp;Tabela813[[#This Row],[Especificação]]</f>
        <v>7.9.2.3.99.0.4.00 - Outros Ressarcimentos - Dívida Ativa - Multas e Juros de Mora da Dívida Ativa - Intra OFSS</v>
      </c>
    </row>
    <row r="2478" spans="1:21" x14ac:dyDescent="0.25">
      <c r="A2478" s="84"/>
      <c r="B2478" s="73"/>
      <c r="C2478" s="26" t="s">
        <v>1565</v>
      </c>
      <c r="D2478" s="26" t="s">
        <v>1570</v>
      </c>
      <c r="E2478" s="26" t="s">
        <v>1567</v>
      </c>
      <c r="F2478" s="26" t="s">
        <v>1559</v>
      </c>
      <c r="G2478" s="26" t="s">
        <v>1574</v>
      </c>
      <c r="H2478" s="26" t="s">
        <v>1561</v>
      </c>
      <c r="I2478" s="26" t="s">
        <v>1569</v>
      </c>
      <c r="J2478" s="26" t="s">
        <v>1564</v>
      </c>
      <c r="K2478" s="21" t="str">
        <f>IF(Tabela813[[#This Row],[C]]&lt;&gt;"",IF(Tabela813[[#This Row],[RED]]&lt;&gt;"",(Tabela813[[#This Row],[RED]] &amp; "."),"") &amp; CONCATENATE(Tabela813[[#This Row],[C]],".",Tabela813[[#This Row],[O]],".",Tabela813[[#This Row],[E]],".",Tabela813[[#This Row],[D1]],".",Tabela813[[#This Row],[D2]],".",Tabela813[[#This Row],[D3]],".",Tabela813[[#This Row],[T]],".",Tabela813[[#This Row],[D4]]),"")</f>
        <v>7.9.2.3.99.0.5.00</v>
      </c>
      <c r="L2478" s="27" t="s">
        <v>2834</v>
      </c>
      <c r="M2478" s="21" t="str">
        <f t="shared" si="38"/>
        <v>A</v>
      </c>
      <c r="N2478" s="21">
        <f>IF(VALUE(Tabela813[[#This Row],[RED]]) &gt; 0,1,0) + IF(VALUE(J2478)&gt;0,8,IF(VALUE(I2478)&gt;0,7,IF(VALUE(H2478)&gt;0,6,IF(VALUE(G2478)&gt;0,5,IF(VALUE(F2478)&gt;0,4,IF(VALUE(E2478)&gt;0,3,IF(VALUE(D2478)&gt;0,2,1)))))))</f>
        <v>7</v>
      </c>
      <c r="O2478" s="26" t="s">
        <v>51</v>
      </c>
      <c r="P2478" s="1" t="s">
        <v>561</v>
      </c>
      <c r="Q2478" s="1"/>
      <c r="R2478" s="21"/>
      <c r="S2478" s="7" t="str">
        <f>Tabela813[[#This Row],[NR]]&amp;" - "&amp;Tabela813[[#This Row],[Especificação]]</f>
        <v>7.9.2.3.99.0.5.00 - Outros Ressarcimentos - Multas - Intra OFSS</v>
      </c>
      <c r="T2478" s="7" t="str">
        <f>Tabela813[[#This Row],[NR]]&amp;" - "&amp;Tabela813[[#This Row],[Especificação]]</f>
        <v>7.9.2.3.99.0.5.00 - Outros Ressarcimentos - Multas - Intra OFSS</v>
      </c>
      <c r="U2478" s="7" t="str">
        <f>Tabela813[[#This Row],[NR]]&amp; " - "&amp;Tabela813[[#This Row],[Especificação]]</f>
        <v>7.9.2.3.99.0.5.00 - Outros Ressarcimentos - Multas - Intra OFSS</v>
      </c>
    </row>
    <row r="2479" spans="1:21" x14ac:dyDescent="0.25">
      <c r="A2479" s="84"/>
      <c r="B2479" s="73"/>
      <c r="C2479" s="26" t="s">
        <v>1565</v>
      </c>
      <c r="D2479" s="26" t="s">
        <v>1570</v>
      </c>
      <c r="E2479" s="26" t="s">
        <v>1567</v>
      </c>
      <c r="F2479" s="26" t="s">
        <v>1559</v>
      </c>
      <c r="G2479" s="26" t="s">
        <v>1574</v>
      </c>
      <c r="H2479" s="26" t="s">
        <v>1561</v>
      </c>
      <c r="I2479" s="26" t="s">
        <v>1563</v>
      </c>
      <c r="J2479" s="26" t="s">
        <v>1564</v>
      </c>
      <c r="K2479" s="21" t="str">
        <f>IF(Tabela813[[#This Row],[C]]&lt;&gt;"",IF(Tabela813[[#This Row],[RED]]&lt;&gt;"",(Tabela813[[#This Row],[RED]] &amp; "."),"") &amp; CONCATENATE(Tabela813[[#This Row],[C]],".",Tabela813[[#This Row],[O]],".",Tabela813[[#This Row],[E]],".",Tabela813[[#This Row],[D1]],".",Tabela813[[#This Row],[D2]],".",Tabela813[[#This Row],[D3]],".",Tabela813[[#This Row],[T]],".",Tabela813[[#This Row],[D4]]),"")</f>
        <v>7.9.2.3.99.0.6.00</v>
      </c>
      <c r="L2479" s="27" t="s">
        <v>2835</v>
      </c>
      <c r="M2479" s="21" t="str">
        <f t="shared" si="38"/>
        <v>A</v>
      </c>
      <c r="N2479" s="21">
        <f>IF(VALUE(Tabela813[[#This Row],[RED]]) &gt; 0,1,0) + IF(VALUE(J2479)&gt;0,8,IF(VALUE(I2479)&gt;0,7,IF(VALUE(H2479)&gt;0,6,IF(VALUE(G2479)&gt;0,5,IF(VALUE(F2479)&gt;0,4,IF(VALUE(E2479)&gt;0,3,IF(VALUE(D2479)&gt;0,2,1)))))))</f>
        <v>7</v>
      </c>
      <c r="O2479" s="26" t="s">
        <v>51</v>
      </c>
      <c r="P2479" s="1" t="s">
        <v>561</v>
      </c>
      <c r="Q2479" s="1"/>
      <c r="R2479" s="21"/>
      <c r="S2479" s="7" t="str">
        <f>Tabela813[[#This Row],[NR]]&amp;" - "&amp;Tabela813[[#This Row],[Especificação]]</f>
        <v>7.9.2.3.99.0.6.00 - Outros Ressarcimentos - Juros de Mora - Intra OFSS</v>
      </c>
      <c r="T2479" s="7" t="str">
        <f>Tabela813[[#This Row],[NR]]&amp;" - "&amp;Tabela813[[#This Row],[Especificação]]</f>
        <v>7.9.2.3.99.0.6.00 - Outros Ressarcimentos - Juros de Mora - Intra OFSS</v>
      </c>
      <c r="U2479" s="7" t="str">
        <f>Tabela813[[#This Row],[NR]]&amp; " - "&amp;Tabela813[[#This Row],[Especificação]]</f>
        <v>7.9.2.3.99.0.6.00 - Outros Ressarcimentos - Juros de Mora - Intra OFSS</v>
      </c>
    </row>
    <row r="2480" spans="1:21" x14ac:dyDescent="0.25">
      <c r="A2480" s="84"/>
      <c r="B2480" s="73"/>
      <c r="C2480" s="26" t="s">
        <v>1565</v>
      </c>
      <c r="D2480" s="26" t="s">
        <v>1570</v>
      </c>
      <c r="E2480" s="26" t="s">
        <v>1567</v>
      </c>
      <c r="F2480" s="26" t="s">
        <v>1559</v>
      </c>
      <c r="G2480" s="26" t="s">
        <v>1574</v>
      </c>
      <c r="H2480" s="26" t="s">
        <v>1561</v>
      </c>
      <c r="I2480" s="26" t="s">
        <v>1565</v>
      </c>
      <c r="J2480" s="26" t="s">
        <v>1564</v>
      </c>
      <c r="K2480" s="21" t="str">
        <f>IF(Tabela813[[#This Row],[C]]&lt;&gt;"",IF(Tabela813[[#This Row],[RED]]&lt;&gt;"",(Tabela813[[#This Row],[RED]] &amp; "."),"") &amp; CONCATENATE(Tabela813[[#This Row],[C]],".",Tabela813[[#This Row],[O]],".",Tabela813[[#This Row],[E]],".",Tabela813[[#This Row],[D1]],".",Tabela813[[#This Row],[D2]],".",Tabela813[[#This Row],[D3]],".",Tabela813[[#This Row],[T]],".",Tabela813[[#This Row],[D4]]),"")</f>
        <v>7.9.2.3.99.0.7.00</v>
      </c>
      <c r="L2480" s="27" t="s">
        <v>2836</v>
      </c>
      <c r="M2480" s="21" t="str">
        <f t="shared" si="38"/>
        <v>A</v>
      </c>
      <c r="N2480" s="21">
        <f>IF(VALUE(Tabela813[[#This Row],[RED]]) &gt; 0,1,0) + IF(VALUE(J2480)&gt;0,8,IF(VALUE(I2480)&gt;0,7,IF(VALUE(H2480)&gt;0,6,IF(VALUE(G2480)&gt;0,5,IF(VALUE(F2480)&gt;0,4,IF(VALUE(E2480)&gt;0,3,IF(VALUE(D2480)&gt;0,2,1)))))))</f>
        <v>7</v>
      </c>
      <c r="O2480" s="26" t="s">
        <v>51</v>
      </c>
      <c r="P2480" s="1" t="s">
        <v>561</v>
      </c>
      <c r="Q2480" s="1"/>
      <c r="R2480" s="21"/>
      <c r="S2480" s="7" t="str">
        <f>Tabela813[[#This Row],[NR]]&amp;" - "&amp;Tabela813[[#This Row],[Especificação]]</f>
        <v>7.9.2.3.99.0.7.00 - Outros Ressarcimentos - Dívida Ativa - Multas da Dívida Ativa - Intra OFSS</v>
      </c>
      <c r="T2480" s="7" t="str">
        <f>Tabela813[[#This Row],[NR]]&amp;" - "&amp;Tabela813[[#This Row],[Especificação]]</f>
        <v>7.9.2.3.99.0.7.00 - Outros Ressarcimentos - Dívida Ativa - Multas da Dívida Ativa - Intra OFSS</v>
      </c>
      <c r="U2480" s="7" t="str">
        <f>Tabela813[[#This Row],[NR]]&amp; " - "&amp;Tabela813[[#This Row],[Especificação]]</f>
        <v>7.9.2.3.99.0.7.00 - Outros Ressarcimentos - Dívida Ativa - Multas da Dívida Ativa - Intra OFSS</v>
      </c>
    </row>
    <row r="2481" spans="1:21" x14ac:dyDescent="0.25">
      <c r="A2481" s="84"/>
      <c r="B2481" s="73"/>
      <c r="C2481" s="26" t="s">
        <v>1565</v>
      </c>
      <c r="D2481" s="26" t="s">
        <v>1570</v>
      </c>
      <c r="E2481" s="26" t="s">
        <v>1567</v>
      </c>
      <c r="F2481" s="26" t="s">
        <v>1559</v>
      </c>
      <c r="G2481" s="26" t="s">
        <v>1574</v>
      </c>
      <c r="H2481" s="26" t="s">
        <v>1561</v>
      </c>
      <c r="I2481" s="26" t="s">
        <v>1566</v>
      </c>
      <c r="J2481" s="26" t="s">
        <v>1564</v>
      </c>
      <c r="K2481" s="21" t="str">
        <f>IF(Tabela813[[#This Row],[C]]&lt;&gt;"",IF(Tabela813[[#This Row],[RED]]&lt;&gt;"",(Tabela813[[#This Row],[RED]] &amp; "."),"") &amp; CONCATENATE(Tabela813[[#This Row],[C]],".",Tabela813[[#This Row],[O]],".",Tabela813[[#This Row],[E]],".",Tabela813[[#This Row],[D1]],".",Tabela813[[#This Row],[D2]],".",Tabela813[[#This Row],[D3]],".",Tabela813[[#This Row],[T]],".",Tabela813[[#This Row],[D4]]),"")</f>
        <v>7.9.2.3.99.0.8.00</v>
      </c>
      <c r="L2481" s="27" t="s">
        <v>2837</v>
      </c>
      <c r="M2481" s="21" t="str">
        <f t="shared" si="38"/>
        <v>A</v>
      </c>
      <c r="N2481" s="21">
        <f>IF(VALUE(Tabela813[[#This Row],[RED]]) &gt; 0,1,0) + IF(VALUE(J2481)&gt;0,8,IF(VALUE(I2481)&gt;0,7,IF(VALUE(H2481)&gt;0,6,IF(VALUE(G2481)&gt;0,5,IF(VALUE(F2481)&gt;0,4,IF(VALUE(E2481)&gt;0,3,IF(VALUE(D2481)&gt;0,2,1)))))))</f>
        <v>7</v>
      </c>
      <c r="O2481" s="26" t="s">
        <v>51</v>
      </c>
      <c r="P2481" s="1" t="s">
        <v>561</v>
      </c>
      <c r="Q2481" s="1"/>
      <c r="R2481" s="21"/>
      <c r="S2481" s="7" t="str">
        <f>Tabela813[[#This Row],[NR]]&amp;" - "&amp;Tabela813[[#This Row],[Especificação]]</f>
        <v>7.9.2.3.99.0.8.00 - Outros Ressarcimentos - Juros de Mora da Dívida Ativa - Intra OFSS</v>
      </c>
      <c r="T2481" s="7" t="str">
        <f>Tabela813[[#This Row],[NR]]&amp;" - "&amp;Tabela813[[#This Row],[Especificação]]</f>
        <v>7.9.2.3.99.0.8.00 - Outros Ressarcimentos - Juros de Mora da Dívida Ativa - Intra OFSS</v>
      </c>
      <c r="U2481" s="7" t="str">
        <f>Tabela813[[#This Row],[NR]]&amp; " - "&amp;Tabela813[[#This Row],[Especificação]]</f>
        <v>7.9.2.3.99.0.8.00 - Outros Ressarcimentos - Juros de Mora da Dívida Ativa - Intra OFSS</v>
      </c>
    </row>
    <row r="2482" spans="1:21" x14ac:dyDescent="0.25">
      <c r="A2482" s="84"/>
      <c r="B2482" s="73"/>
      <c r="C2482" s="26" t="s">
        <v>1565</v>
      </c>
      <c r="D2482" s="26" t="s">
        <v>1570</v>
      </c>
      <c r="E2482" s="26" t="s">
        <v>1570</v>
      </c>
      <c r="F2482" s="26" t="s">
        <v>1561</v>
      </c>
      <c r="G2482" s="26" t="s">
        <v>1564</v>
      </c>
      <c r="H2482" s="26" t="s">
        <v>1561</v>
      </c>
      <c r="I2482" s="26" t="s">
        <v>1561</v>
      </c>
      <c r="J2482" s="26" t="s">
        <v>1564</v>
      </c>
      <c r="K2482" s="21" t="str">
        <f>IF(Tabela813[[#This Row],[C]]&lt;&gt;"",IF(Tabela813[[#This Row],[RED]]&lt;&gt;"",(Tabela813[[#This Row],[RED]] &amp; "."),"") &amp; CONCATENATE(Tabela813[[#This Row],[C]],".",Tabela813[[#This Row],[O]],".",Tabela813[[#This Row],[E]],".",Tabela813[[#This Row],[D1]],".",Tabela813[[#This Row],[D2]],".",Tabela813[[#This Row],[D3]],".",Tabela813[[#This Row],[T]],".",Tabela813[[#This Row],[D4]]),"")</f>
        <v>7.9.9.0.00.0.0.00</v>
      </c>
      <c r="L2482" s="27" t="s">
        <v>2838</v>
      </c>
      <c r="M2482" s="21" t="str">
        <f t="shared" si="38"/>
        <v>S</v>
      </c>
      <c r="N2482" s="21">
        <f>IF(VALUE(Tabela813[[#This Row],[RED]]) &gt; 0,1,0) + IF(VALUE(J2482)&gt;0,8,IF(VALUE(I2482)&gt;0,7,IF(VALUE(H2482)&gt;0,6,IF(VALUE(G2482)&gt;0,5,IF(VALUE(F2482)&gt;0,4,IF(VALUE(E2482)&gt;0,3,IF(VALUE(D2482)&gt;0,2,1)))))))</f>
        <v>3</v>
      </c>
      <c r="O2482" s="26" t="s">
        <v>45</v>
      </c>
      <c r="P2482" s="1" t="s">
        <v>592</v>
      </c>
      <c r="Q2482" s="1"/>
      <c r="R2482" s="21"/>
      <c r="S2482" s="7" t="str">
        <f>Tabela813[[#This Row],[NR]]&amp;" - "&amp;Tabela813[[#This Row],[Especificação]]</f>
        <v>7.9.9.0.00.0.0.00 - Demais Receitas Correntes - Intra OFSS</v>
      </c>
      <c r="T2482" s="7" t="str">
        <f>Tabela813[[#This Row],[NR]]&amp;" - "&amp;Tabela813[[#This Row],[Especificação]]</f>
        <v>7.9.9.0.00.0.0.00 - Demais Receitas Correntes - Intra OFSS</v>
      </c>
      <c r="U2482" s="7" t="str">
        <f>Tabela813[[#This Row],[NR]]&amp; " - "&amp;Tabela813[[#This Row],[Especificação]]</f>
        <v>7.9.9.0.00.0.0.00 - Demais Receitas Correntes - Intra OFSS</v>
      </c>
    </row>
    <row r="2483" spans="1:21" x14ac:dyDescent="0.25">
      <c r="A2483" s="84"/>
      <c r="B2483" s="73"/>
      <c r="C2483" s="26" t="s">
        <v>1565</v>
      </c>
      <c r="D2483" s="26" t="s">
        <v>1570</v>
      </c>
      <c r="E2483" s="26" t="s">
        <v>1570</v>
      </c>
      <c r="F2483" s="26" t="s">
        <v>1570</v>
      </c>
      <c r="G2483" s="26" t="s">
        <v>1564</v>
      </c>
      <c r="H2483" s="26" t="s">
        <v>1561</v>
      </c>
      <c r="I2483" s="26" t="s">
        <v>1561</v>
      </c>
      <c r="J2483" s="26" t="s">
        <v>1564</v>
      </c>
      <c r="K2483" s="21" t="str">
        <f>IF(Tabela813[[#This Row],[C]]&lt;&gt;"",IF(Tabela813[[#This Row],[RED]]&lt;&gt;"",(Tabela813[[#This Row],[RED]] &amp; "."),"") &amp; CONCATENATE(Tabela813[[#This Row],[C]],".",Tabela813[[#This Row],[O]],".",Tabela813[[#This Row],[E]],".",Tabela813[[#This Row],[D1]],".",Tabela813[[#This Row],[D2]],".",Tabela813[[#This Row],[D3]],".",Tabela813[[#This Row],[T]],".",Tabela813[[#This Row],[D4]]),"")</f>
        <v>7.9.9.9.00.0.0.00</v>
      </c>
      <c r="L2483" s="27" t="s">
        <v>2782</v>
      </c>
      <c r="M2483" s="21" t="str">
        <f t="shared" si="38"/>
        <v>S</v>
      </c>
      <c r="N2483" s="21">
        <f>IF(VALUE(Tabela813[[#This Row],[RED]]) &gt; 0,1,0) + IF(VALUE(J2483)&gt;0,8,IF(VALUE(I2483)&gt;0,7,IF(VALUE(H2483)&gt;0,6,IF(VALUE(G2483)&gt;0,5,IF(VALUE(F2483)&gt;0,4,IF(VALUE(E2483)&gt;0,3,IF(VALUE(D2483)&gt;0,2,1)))))))</f>
        <v>4</v>
      </c>
      <c r="O2483" s="26" t="s">
        <v>45</v>
      </c>
      <c r="P2483" s="1" t="s">
        <v>3138</v>
      </c>
      <c r="Q2483" s="1"/>
      <c r="R2483" s="21"/>
      <c r="S2483" s="7" t="str">
        <f>Tabela813[[#This Row],[NR]]&amp;" - "&amp;Tabela813[[#This Row],[Especificação]]</f>
        <v>7.9.9.9.00.0.0.00 - Outras Receitas Correntes - Intra OFSS</v>
      </c>
      <c r="T2483" s="7" t="str">
        <f>Tabela813[[#This Row],[NR]]&amp;" - "&amp;Tabela813[[#This Row],[Especificação]]</f>
        <v>7.9.9.9.00.0.0.00 - Outras Receitas Correntes - Intra OFSS</v>
      </c>
      <c r="U2483" s="7" t="str">
        <f>Tabela813[[#This Row],[NR]]&amp; " - "&amp;Tabela813[[#This Row],[Especificação]]</f>
        <v>7.9.9.9.00.0.0.00 - Outras Receitas Correntes - Intra OFSS</v>
      </c>
    </row>
    <row r="2484" spans="1:21" ht="45" x14ac:dyDescent="0.25">
      <c r="A2484" s="84"/>
      <c r="B2484" s="73"/>
      <c r="C2484" s="26" t="s">
        <v>1565</v>
      </c>
      <c r="D2484" s="26" t="s">
        <v>1570</v>
      </c>
      <c r="E2484" s="26" t="s">
        <v>1570</v>
      </c>
      <c r="F2484" s="26" t="s">
        <v>1570</v>
      </c>
      <c r="G2484" s="26" t="s">
        <v>1560</v>
      </c>
      <c r="H2484" s="26" t="s">
        <v>1561</v>
      </c>
      <c r="I2484" s="26" t="s">
        <v>1561</v>
      </c>
      <c r="J2484" s="26" t="s">
        <v>1564</v>
      </c>
      <c r="K2484" s="21" t="str">
        <f>IF(Tabela813[[#This Row],[C]]&lt;&gt;"",IF(Tabela813[[#This Row],[RED]]&lt;&gt;"",(Tabela813[[#This Row],[RED]] &amp; "."),"") &amp; CONCATENATE(Tabela813[[#This Row],[C]],".",Tabela813[[#This Row],[O]],".",Tabela813[[#This Row],[E]],".",Tabela813[[#This Row],[D1]],".",Tabela813[[#This Row],[D2]],".",Tabela813[[#This Row],[D3]],".",Tabela813[[#This Row],[T]],".",Tabela813[[#This Row],[D4]]),"")</f>
        <v>7.9.9.9.01.0.0.00</v>
      </c>
      <c r="L2484" s="27" t="s">
        <v>2839</v>
      </c>
      <c r="M2484" s="21" t="str">
        <f t="shared" si="38"/>
        <v>S</v>
      </c>
      <c r="N2484" s="21">
        <f>IF(VALUE(Tabela813[[#This Row],[RED]]) &gt; 0,1,0) + IF(VALUE(J2484)&gt;0,8,IF(VALUE(I2484)&gt;0,7,IF(VALUE(H2484)&gt;0,6,IF(VALUE(G2484)&gt;0,5,IF(VALUE(F2484)&gt;0,4,IF(VALUE(E2484)&gt;0,3,IF(VALUE(D2484)&gt;0,2,1)))))))</f>
        <v>5</v>
      </c>
      <c r="O2484" s="26" t="s">
        <v>51</v>
      </c>
      <c r="P2484" s="1" t="s">
        <v>594</v>
      </c>
      <c r="Q2484" s="1"/>
      <c r="R2484" s="21"/>
      <c r="S2484" s="7" t="str">
        <f>Tabela813[[#This Row],[NR]]&amp;" - "&amp;Tabela813[[#This Row],[Especificação]]</f>
        <v>7.9.9.9.01.0.0.00 - Aportes Periódicos para Amortização de Déficit Atuarial do Regimes Próprios de Previdência e Sistema de Proteção Social - Intra OFSS</v>
      </c>
      <c r="T2484" s="7" t="str">
        <f>Tabela813[[#This Row],[NR]]&amp;" - "&amp;Tabela813[[#This Row],[Especificação]]</f>
        <v>7.9.9.9.01.0.0.00 - Aportes Periódicos para Amortização de Déficit Atuarial do Regimes Próprios de Previdência e Sistema de Proteção Social - Intra OFSS</v>
      </c>
      <c r="U2484" s="7" t="str">
        <f>Tabela813[[#This Row],[NR]]&amp; " - "&amp;Tabela813[[#This Row],[Especificação]]</f>
        <v>7.9.9.9.01.0.0.00 - Aportes Periódicos para Amortização de Déficit Atuarial do Regimes Próprios de Previdência e Sistema de Proteção Social - Intra OFSS</v>
      </c>
    </row>
    <row r="2485" spans="1:21" ht="45" x14ac:dyDescent="0.25">
      <c r="A2485" s="84"/>
      <c r="B2485" s="73"/>
      <c r="C2485" s="26" t="s">
        <v>1565</v>
      </c>
      <c r="D2485" s="26" t="s">
        <v>1570</v>
      </c>
      <c r="E2485" s="26" t="s">
        <v>1570</v>
      </c>
      <c r="F2485" s="26" t="s">
        <v>1570</v>
      </c>
      <c r="G2485" s="26" t="s">
        <v>1560</v>
      </c>
      <c r="H2485" s="26" t="s">
        <v>1561</v>
      </c>
      <c r="I2485" s="26" t="s">
        <v>1558</v>
      </c>
      <c r="J2485" s="26" t="s">
        <v>1564</v>
      </c>
      <c r="K2485" s="21" t="str">
        <f>IF(Tabela813[[#This Row],[C]]&lt;&gt;"",IF(Tabela813[[#This Row],[RED]]&lt;&gt;"",(Tabela813[[#This Row],[RED]] &amp; "."),"") &amp; CONCATENATE(Tabela813[[#This Row],[C]],".",Tabela813[[#This Row],[O]],".",Tabela813[[#This Row],[E]],".",Tabela813[[#This Row],[D1]],".",Tabela813[[#This Row],[D2]],".",Tabela813[[#This Row],[D3]],".",Tabela813[[#This Row],[T]],".",Tabela813[[#This Row],[D4]]),"")</f>
        <v>7.9.9.9.01.0.1.00</v>
      </c>
      <c r="L2485" s="27" t="s">
        <v>2840</v>
      </c>
      <c r="M2485" s="21" t="str">
        <f t="shared" si="38"/>
        <v>A</v>
      </c>
      <c r="N2485" s="21">
        <f>IF(VALUE(Tabela813[[#This Row],[RED]]) &gt; 0,1,0) + IF(VALUE(J2485)&gt;0,8,IF(VALUE(I2485)&gt;0,7,IF(VALUE(H2485)&gt;0,6,IF(VALUE(G2485)&gt;0,5,IF(VALUE(F2485)&gt;0,4,IF(VALUE(E2485)&gt;0,3,IF(VALUE(D2485)&gt;0,2,1)))))))</f>
        <v>7</v>
      </c>
      <c r="O2485" s="26" t="s">
        <v>51</v>
      </c>
      <c r="P2485" s="1" t="s">
        <v>594</v>
      </c>
      <c r="Q2485" s="1"/>
      <c r="R2485" s="21"/>
      <c r="S2485" s="7" t="str">
        <f>Tabela813[[#This Row],[NR]]&amp;" - "&amp;Tabela813[[#This Row],[Especificação]]</f>
        <v>7.9.9.9.01.0.1.00 - Aportes Periódicos para Amortização de Déficit Atuarial do Regimes Próprios de Previdência e Sistema de Proteção Social - Principal - Intra OFSS</v>
      </c>
      <c r="T2485" s="7" t="str">
        <f>Tabela813[[#This Row],[NR]]&amp;" - "&amp;Tabela813[[#This Row],[Especificação]]</f>
        <v>7.9.9.9.01.0.1.00 - Aportes Periódicos para Amortização de Déficit Atuarial do Regimes Próprios de Previdência e Sistema de Proteção Social - Principal - Intra OFSS</v>
      </c>
      <c r="U2485" s="7" t="str">
        <f>Tabela813[[#This Row],[NR]]&amp; " - "&amp;Tabela813[[#This Row],[Especificação]]</f>
        <v>7.9.9.9.01.0.1.00 - Aportes Periódicos para Amortização de Déficit Atuarial do Regimes Próprios de Previdência e Sistema de Proteção Social - Principal - Intra OFSS</v>
      </c>
    </row>
    <row r="2486" spans="1:21" ht="45" x14ac:dyDescent="0.25">
      <c r="A2486" s="84"/>
      <c r="B2486" s="73"/>
      <c r="C2486" s="26" t="s">
        <v>1565</v>
      </c>
      <c r="D2486" s="26" t="s">
        <v>1570</v>
      </c>
      <c r="E2486" s="26" t="s">
        <v>1570</v>
      </c>
      <c r="F2486" s="26" t="s">
        <v>1570</v>
      </c>
      <c r="G2486" s="26" t="s">
        <v>1560</v>
      </c>
      <c r="H2486" s="26" t="s">
        <v>1561</v>
      </c>
      <c r="I2486" s="26" t="s">
        <v>1567</v>
      </c>
      <c r="J2486" s="26" t="s">
        <v>1564</v>
      </c>
      <c r="K2486" s="21" t="str">
        <f>IF(Tabela813[[#This Row],[C]]&lt;&gt;"",IF(Tabela813[[#This Row],[RED]]&lt;&gt;"",(Tabela813[[#This Row],[RED]] &amp; "."),"") &amp; CONCATENATE(Tabela813[[#This Row],[C]],".",Tabela813[[#This Row],[O]],".",Tabela813[[#This Row],[E]],".",Tabela813[[#This Row],[D1]],".",Tabela813[[#This Row],[D2]],".",Tabela813[[#This Row],[D3]],".",Tabela813[[#This Row],[T]],".",Tabela813[[#This Row],[D4]]),"")</f>
        <v>7.9.9.9.01.0.2.00</v>
      </c>
      <c r="L2486" s="27" t="s">
        <v>2841</v>
      </c>
      <c r="M2486" s="21" t="str">
        <f t="shared" si="38"/>
        <v>A</v>
      </c>
      <c r="N2486" s="21">
        <f>IF(VALUE(Tabela813[[#This Row],[RED]]) &gt; 0,1,0) + IF(VALUE(J2486)&gt;0,8,IF(VALUE(I2486)&gt;0,7,IF(VALUE(H2486)&gt;0,6,IF(VALUE(G2486)&gt;0,5,IF(VALUE(F2486)&gt;0,4,IF(VALUE(E2486)&gt;0,3,IF(VALUE(D2486)&gt;0,2,1)))))))</f>
        <v>7</v>
      </c>
      <c r="O2486" s="26" t="s">
        <v>51</v>
      </c>
      <c r="P2486" s="1" t="s">
        <v>594</v>
      </c>
      <c r="Q2486" s="1"/>
      <c r="R2486" s="21"/>
      <c r="S2486" s="7" t="str">
        <f>Tabela813[[#This Row],[NR]]&amp;" - "&amp;Tabela813[[#This Row],[Especificação]]</f>
        <v>7.9.9.9.01.0.2.00 - Aportes Periódicos para Amortização de Déficit Atuarial do Regimes Próprios de Previdência e Sistema de Proteção Social - Multas e Juros de Mora - Intra OFSS</v>
      </c>
      <c r="T2486" s="7" t="str">
        <f>Tabela813[[#This Row],[NR]]&amp;" - "&amp;Tabela813[[#This Row],[Especificação]]</f>
        <v>7.9.9.9.01.0.2.00 - Aportes Periódicos para Amortização de Déficit Atuarial do Regimes Próprios de Previdência e Sistema de Proteção Social - Multas e Juros de Mora - Intra OFSS</v>
      </c>
      <c r="U2486" s="7" t="str">
        <f>Tabela813[[#This Row],[NR]]&amp; " - "&amp;Tabela813[[#This Row],[Especificação]]</f>
        <v>7.9.9.9.01.0.2.00 - Aportes Periódicos para Amortização de Déficit Atuarial do Regimes Próprios de Previdência e Sistema de Proteção Social - Multas e Juros de Mora - Intra OFSS</v>
      </c>
    </row>
    <row r="2487" spans="1:21" ht="45" x14ac:dyDescent="0.25">
      <c r="A2487" s="84"/>
      <c r="B2487" s="73"/>
      <c r="C2487" s="26" t="s">
        <v>1565</v>
      </c>
      <c r="D2487" s="26" t="s">
        <v>1570</v>
      </c>
      <c r="E2487" s="26" t="s">
        <v>1570</v>
      </c>
      <c r="F2487" s="26" t="s">
        <v>1570</v>
      </c>
      <c r="G2487" s="26" t="s">
        <v>1560</v>
      </c>
      <c r="H2487" s="26" t="s">
        <v>1561</v>
      </c>
      <c r="I2487" s="26" t="s">
        <v>1569</v>
      </c>
      <c r="J2487" s="26" t="s">
        <v>1564</v>
      </c>
      <c r="K2487" s="21" t="str">
        <f>IF(Tabela813[[#This Row],[C]]&lt;&gt;"",IF(Tabela813[[#This Row],[RED]]&lt;&gt;"",(Tabela813[[#This Row],[RED]] &amp; "."),"") &amp; CONCATENATE(Tabela813[[#This Row],[C]],".",Tabela813[[#This Row],[O]],".",Tabela813[[#This Row],[E]],".",Tabela813[[#This Row],[D1]],".",Tabela813[[#This Row],[D2]],".",Tabela813[[#This Row],[D3]],".",Tabela813[[#This Row],[T]],".",Tabela813[[#This Row],[D4]]),"")</f>
        <v>7.9.9.9.01.0.5.00</v>
      </c>
      <c r="L2487" s="27" t="s">
        <v>2842</v>
      </c>
      <c r="M2487" s="21" t="str">
        <f t="shared" si="38"/>
        <v>A</v>
      </c>
      <c r="N2487" s="21">
        <f>IF(VALUE(Tabela813[[#This Row],[RED]]) &gt; 0,1,0) + IF(VALUE(J2487)&gt;0,8,IF(VALUE(I2487)&gt;0,7,IF(VALUE(H2487)&gt;0,6,IF(VALUE(G2487)&gt;0,5,IF(VALUE(F2487)&gt;0,4,IF(VALUE(E2487)&gt;0,3,IF(VALUE(D2487)&gt;0,2,1)))))))</f>
        <v>7</v>
      </c>
      <c r="O2487" s="26" t="s">
        <v>51</v>
      </c>
      <c r="P2487" s="1" t="s">
        <v>594</v>
      </c>
      <c r="Q2487" s="1"/>
      <c r="R2487" s="21"/>
      <c r="S2487" s="7" t="str">
        <f>Tabela813[[#This Row],[NR]]&amp;" - "&amp;Tabela813[[#This Row],[Especificação]]</f>
        <v>7.9.9.9.01.0.5.00 - Aportes Periódicos para Amortização de Déficit Atuarial do Regimes Próprios de Previdência e Sistema de Proteção Social - Multas - Intra OFSS</v>
      </c>
      <c r="T2487" s="7" t="str">
        <f>Tabela813[[#This Row],[NR]]&amp;" - "&amp;Tabela813[[#This Row],[Especificação]]</f>
        <v>7.9.9.9.01.0.5.00 - Aportes Periódicos para Amortização de Déficit Atuarial do Regimes Próprios de Previdência e Sistema de Proteção Social - Multas - Intra OFSS</v>
      </c>
      <c r="U2487" s="7" t="str">
        <f>Tabela813[[#This Row],[NR]]&amp; " - "&amp;Tabela813[[#This Row],[Especificação]]</f>
        <v>7.9.9.9.01.0.5.00 - Aportes Periódicos para Amortização de Déficit Atuarial do Regimes Próprios de Previdência e Sistema de Proteção Social - Multas - Intra OFSS</v>
      </c>
    </row>
    <row r="2488" spans="1:21" ht="45" x14ac:dyDescent="0.25">
      <c r="A2488" s="84"/>
      <c r="B2488" s="73"/>
      <c r="C2488" s="26" t="s">
        <v>1565</v>
      </c>
      <c r="D2488" s="26" t="s">
        <v>1570</v>
      </c>
      <c r="E2488" s="26" t="s">
        <v>1570</v>
      </c>
      <c r="F2488" s="26" t="s">
        <v>1570</v>
      </c>
      <c r="G2488" s="26" t="s">
        <v>1560</v>
      </c>
      <c r="H2488" s="26" t="s">
        <v>1561</v>
      </c>
      <c r="I2488" s="26" t="s">
        <v>1563</v>
      </c>
      <c r="J2488" s="26" t="s">
        <v>1564</v>
      </c>
      <c r="K2488" s="21" t="str">
        <f>IF(Tabela813[[#This Row],[C]]&lt;&gt;"",IF(Tabela813[[#This Row],[RED]]&lt;&gt;"",(Tabela813[[#This Row],[RED]] &amp; "."),"") &amp; CONCATENATE(Tabela813[[#This Row],[C]],".",Tabela813[[#This Row],[O]],".",Tabela813[[#This Row],[E]],".",Tabela813[[#This Row],[D1]],".",Tabela813[[#This Row],[D2]],".",Tabela813[[#This Row],[D3]],".",Tabela813[[#This Row],[T]],".",Tabela813[[#This Row],[D4]]),"")</f>
        <v>7.9.9.9.01.0.6.00</v>
      </c>
      <c r="L2488" s="27" t="s">
        <v>2843</v>
      </c>
      <c r="M2488" s="21" t="str">
        <f t="shared" si="38"/>
        <v>A</v>
      </c>
      <c r="N2488" s="21">
        <f>IF(VALUE(Tabela813[[#This Row],[RED]]) &gt; 0,1,0) + IF(VALUE(J2488)&gt;0,8,IF(VALUE(I2488)&gt;0,7,IF(VALUE(H2488)&gt;0,6,IF(VALUE(G2488)&gt;0,5,IF(VALUE(F2488)&gt;0,4,IF(VALUE(E2488)&gt;0,3,IF(VALUE(D2488)&gt;0,2,1)))))))</f>
        <v>7</v>
      </c>
      <c r="O2488" s="26" t="s">
        <v>51</v>
      </c>
      <c r="P2488" s="1" t="s">
        <v>594</v>
      </c>
      <c r="Q2488" s="1"/>
      <c r="R2488" s="21"/>
      <c r="S2488" s="7" t="str">
        <f>Tabela813[[#This Row],[NR]]&amp;" - "&amp;Tabela813[[#This Row],[Especificação]]</f>
        <v>7.9.9.9.01.0.6.00 - Aportes Periódicos para Amortização de Déficit Atuarial do Regimes Próprios de Previdência e Sistema de Proteção Social - Juros de Mora - Intra OFSS</v>
      </c>
      <c r="T2488" s="7" t="str">
        <f>Tabela813[[#This Row],[NR]]&amp;" - "&amp;Tabela813[[#This Row],[Especificação]]</f>
        <v>7.9.9.9.01.0.6.00 - Aportes Periódicos para Amortização de Déficit Atuarial do Regimes Próprios de Previdência e Sistema de Proteção Social - Juros de Mora - Intra OFSS</v>
      </c>
      <c r="U2488" s="7" t="str">
        <f>Tabela813[[#This Row],[NR]]&amp; " - "&amp;Tabela813[[#This Row],[Especificação]]</f>
        <v>7.9.9.9.01.0.6.00 - Aportes Periódicos para Amortização de Déficit Atuarial do Regimes Próprios de Previdência e Sistema de Proteção Social - Juros de Mora - Intra OFSS</v>
      </c>
    </row>
    <row r="2489" spans="1:21" ht="30" x14ac:dyDescent="0.25">
      <c r="A2489" s="84"/>
      <c r="B2489" s="73"/>
      <c r="C2489" s="26" t="s">
        <v>1565</v>
      </c>
      <c r="D2489" s="26" t="s">
        <v>1570</v>
      </c>
      <c r="E2489" s="26" t="s">
        <v>1570</v>
      </c>
      <c r="F2489" s="26" t="s">
        <v>1570</v>
      </c>
      <c r="G2489" s="26" t="s">
        <v>1580</v>
      </c>
      <c r="H2489" s="26" t="s">
        <v>1561</v>
      </c>
      <c r="I2489" s="26" t="s">
        <v>1561</v>
      </c>
      <c r="J2489" s="26" t="s">
        <v>1564</v>
      </c>
      <c r="K2489" s="21" t="str">
        <f>IF(Tabela813[[#This Row],[C]]&lt;&gt;"",IF(Tabela813[[#This Row],[RED]]&lt;&gt;"",(Tabela813[[#This Row],[RED]] &amp; "."),"") &amp; CONCATENATE(Tabela813[[#This Row],[C]],".",Tabela813[[#This Row],[O]],".",Tabela813[[#This Row],[E]],".",Tabela813[[#This Row],[D1]],".",Tabela813[[#This Row],[D2]],".",Tabela813[[#This Row],[D3]],".",Tabela813[[#This Row],[T]],".",Tabela813[[#This Row],[D4]]),"")</f>
        <v>7.9.9.9.12.0.0.00</v>
      </c>
      <c r="L2489" s="27" t="s">
        <v>4041</v>
      </c>
      <c r="M2489" s="21" t="str">
        <f t="shared" si="38"/>
        <v>S</v>
      </c>
      <c r="N2489" s="21">
        <f>IF(VALUE(Tabela813[[#This Row],[RED]]) &gt; 0,1,0) + IF(VALUE(J2489)&gt;0,8,IF(VALUE(I2489)&gt;0,7,IF(VALUE(H2489)&gt;0,6,IF(VALUE(G2489)&gt;0,5,IF(VALUE(F2489)&gt;0,4,IF(VALUE(E2489)&gt;0,3,IF(VALUE(D2489)&gt;0,2,1)))))))</f>
        <v>5</v>
      </c>
      <c r="O2489" s="26" t="s">
        <v>51</v>
      </c>
      <c r="P2489" s="1" t="s">
        <v>597</v>
      </c>
      <c r="Q2489" s="1"/>
      <c r="R2489" s="21"/>
      <c r="S2489" s="7" t="str">
        <f>Tabela813[[#This Row],[NR]]&amp;" - "&amp;Tabela813[[#This Row],[Especificação]]</f>
        <v>7.9.9.9.12.0.0.00 - Encargos Legais Pela Inscrição em Dívida Ativa e Receitas de Ônus de Sucumbência - Intra OFSS</v>
      </c>
      <c r="T2489" s="7" t="str">
        <f>Tabela813[[#This Row],[NR]]&amp;" - "&amp;Tabela813[[#This Row],[Especificação]]</f>
        <v>7.9.9.9.12.0.0.00 - Encargos Legais Pela Inscrição em Dívida Ativa e Receitas de Ônus de Sucumbência - Intra OFSS</v>
      </c>
      <c r="U2489" s="7" t="str">
        <f>Tabela813[[#This Row],[NR]]&amp; " - "&amp;Tabela813[[#This Row],[Especificação]]</f>
        <v>7.9.9.9.12.0.0.00 - Encargos Legais Pela Inscrição em Dívida Ativa e Receitas de Ônus de Sucumbência - Intra OFSS</v>
      </c>
    </row>
    <row r="2490" spans="1:21" ht="30" x14ac:dyDescent="0.25">
      <c r="A2490" s="84"/>
      <c r="B2490" s="73"/>
      <c r="C2490" s="26" t="s">
        <v>1565</v>
      </c>
      <c r="D2490" s="26" t="s">
        <v>1570</v>
      </c>
      <c r="E2490" s="26" t="s">
        <v>1570</v>
      </c>
      <c r="F2490" s="26" t="s">
        <v>1570</v>
      </c>
      <c r="G2490" s="26" t="s">
        <v>1580</v>
      </c>
      <c r="H2490" s="26" t="s">
        <v>1558</v>
      </c>
      <c r="I2490" s="26" t="s">
        <v>1561</v>
      </c>
      <c r="J2490" s="26" t="s">
        <v>1564</v>
      </c>
      <c r="K2490" s="21" t="str">
        <f>IF(Tabela813[[#This Row],[C]]&lt;&gt;"",IF(Tabela813[[#This Row],[RED]]&lt;&gt;"",(Tabela813[[#This Row],[RED]] &amp; "."),"") &amp; CONCATENATE(Tabela813[[#This Row],[C]],".",Tabela813[[#This Row],[O]],".",Tabela813[[#This Row],[E]],".",Tabela813[[#This Row],[D1]],".",Tabela813[[#This Row],[D2]],".",Tabela813[[#This Row],[D3]],".",Tabela813[[#This Row],[T]],".",Tabela813[[#This Row],[D4]]),"")</f>
        <v>7.9.9.9.12.1.0.00</v>
      </c>
      <c r="L2490" s="27" t="s">
        <v>4042</v>
      </c>
      <c r="M2490" s="21" t="str">
        <f t="shared" si="38"/>
        <v>S</v>
      </c>
      <c r="N2490" s="21">
        <f>IF(VALUE(Tabela813[[#This Row],[RED]]) &gt; 0,1,0) + IF(VALUE(J2490)&gt;0,8,IF(VALUE(I2490)&gt;0,7,IF(VALUE(H2490)&gt;0,6,IF(VALUE(G2490)&gt;0,5,IF(VALUE(F2490)&gt;0,4,IF(VALUE(E2490)&gt;0,3,IF(VALUE(D2490)&gt;0,2,1)))))))</f>
        <v>6</v>
      </c>
      <c r="O2490" s="26" t="s">
        <v>51</v>
      </c>
      <c r="P2490" s="1" t="s">
        <v>598</v>
      </c>
      <c r="Q2490" s="1"/>
      <c r="R2490" s="21"/>
      <c r="S2490" s="7" t="str">
        <f>Tabela813[[#This Row],[NR]]&amp;" - "&amp;Tabela813[[#This Row],[Especificação]]</f>
        <v>7.9.9.9.12.1.0.00 - Encargos Legais Pela Inscrição em Dívida Ativa - Intra OFSS</v>
      </c>
      <c r="T2490" s="7" t="str">
        <f>Tabela813[[#This Row],[NR]]&amp;" - "&amp;Tabela813[[#This Row],[Especificação]]</f>
        <v>7.9.9.9.12.1.0.00 - Encargos Legais Pela Inscrição em Dívida Ativa - Intra OFSS</v>
      </c>
      <c r="U2490" s="7" t="str">
        <f>Tabela813[[#This Row],[NR]]&amp; " - "&amp;Tabela813[[#This Row],[Especificação]]</f>
        <v>7.9.9.9.12.1.0.00 - Encargos Legais Pela Inscrição em Dívida Ativa - Intra OFSS</v>
      </c>
    </row>
    <row r="2491" spans="1:21" ht="30" x14ac:dyDescent="0.25">
      <c r="A2491" s="84"/>
      <c r="B2491" s="73"/>
      <c r="C2491" s="26" t="s">
        <v>1565</v>
      </c>
      <c r="D2491" s="26" t="s">
        <v>1570</v>
      </c>
      <c r="E2491" s="26" t="s">
        <v>1570</v>
      </c>
      <c r="F2491" s="26" t="s">
        <v>1570</v>
      </c>
      <c r="G2491" s="26" t="s">
        <v>1580</v>
      </c>
      <c r="H2491" s="26" t="s">
        <v>1558</v>
      </c>
      <c r="I2491" s="26" t="s">
        <v>1558</v>
      </c>
      <c r="J2491" s="26" t="s">
        <v>1564</v>
      </c>
      <c r="K2491" s="21" t="str">
        <f>IF(Tabela813[[#This Row],[C]]&lt;&gt;"",IF(Tabela813[[#This Row],[RED]]&lt;&gt;"",(Tabela813[[#This Row],[RED]] &amp; "."),"") &amp; CONCATENATE(Tabela813[[#This Row],[C]],".",Tabela813[[#This Row],[O]],".",Tabela813[[#This Row],[E]],".",Tabela813[[#This Row],[D1]],".",Tabela813[[#This Row],[D2]],".",Tabela813[[#This Row],[D3]],".",Tabela813[[#This Row],[T]],".",Tabela813[[#This Row],[D4]]),"")</f>
        <v>7.9.9.9.12.1.1.00</v>
      </c>
      <c r="L2491" s="27" t="s">
        <v>4043</v>
      </c>
      <c r="M2491" s="21" t="str">
        <f t="shared" si="38"/>
        <v>A</v>
      </c>
      <c r="N2491" s="21">
        <f>IF(VALUE(Tabela813[[#This Row],[RED]]) &gt; 0,1,0) + IF(VALUE(J2491)&gt;0,8,IF(VALUE(I2491)&gt;0,7,IF(VALUE(H2491)&gt;0,6,IF(VALUE(G2491)&gt;0,5,IF(VALUE(F2491)&gt;0,4,IF(VALUE(E2491)&gt;0,3,IF(VALUE(D2491)&gt;0,2,1)))))))</f>
        <v>7</v>
      </c>
      <c r="O2491" s="26" t="s">
        <v>51</v>
      </c>
      <c r="P2491" s="1" t="s">
        <v>598</v>
      </c>
      <c r="Q2491" s="1"/>
      <c r="R2491" s="21"/>
      <c r="S2491" s="7" t="str">
        <f>Tabela813[[#This Row],[NR]]&amp;" - "&amp;Tabela813[[#This Row],[Especificação]]</f>
        <v>7.9.9.9.12.1.1.00 - Encargos Legais Pela Inscrição em Dívida Ativa - Principal - Intra OFSS</v>
      </c>
      <c r="T2491" s="7" t="str">
        <f>Tabela813[[#This Row],[NR]]&amp;" - "&amp;Tabela813[[#This Row],[Especificação]]</f>
        <v>7.9.9.9.12.1.1.00 - Encargos Legais Pela Inscrição em Dívida Ativa - Principal - Intra OFSS</v>
      </c>
      <c r="U2491" s="7" t="str">
        <f>Tabela813[[#This Row],[NR]]&amp; " - "&amp;Tabela813[[#This Row],[Especificação]]</f>
        <v>7.9.9.9.12.1.1.00 - Encargos Legais Pela Inscrição em Dívida Ativa - Principal - Intra OFSS</v>
      </c>
    </row>
    <row r="2492" spans="1:21" ht="45" x14ac:dyDescent="0.25">
      <c r="A2492" s="84"/>
      <c r="B2492" s="73"/>
      <c r="C2492" s="26" t="s">
        <v>1565</v>
      </c>
      <c r="D2492" s="26" t="s">
        <v>1570</v>
      </c>
      <c r="E2492" s="26" t="s">
        <v>1570</v>
      </c>
      <c r="F2492" s="26" t="s">
        <v>1570</v>
      </c>
      <c r="G2492" s="26" t="s">
        <v>1580</v>
      </c>
      <c r="H2492" s="26" t="s">
        <v>1567</v>
      </c>
      <c r="I2492" s="26" t="s">
        <v>1561</v>
      </c>
      <c r="J2492" s="26" t="s">
        <v>1564</v>
      </c>
      <c r="K2492" s="21" t="str">
        <f>IF(Tabela813[[#This Row],[C]]&lt;&gt;"",IF(Tabela813[[#This Row],[RED]]&lt;&gt;"",(Tabela813[[#This Row],[RED]] &amp; "."),"") &amp; CONCATENATE(Tabela813[[#This Row],[C]],".",Tabela813[[#This Row],[O]],".",Tabela813[[#This Row],[E]],".",Tabela813[[#This Row],[D1]],".",Tabela813[[#This Row],[D2]],".",Tabela813[[#This Row],[D3]],".",Tabela813[[#This Row],[T]],".",Tabela813[[#This Row],[D4]]),"")</f>
        <v>7.9.9.9.12.2.0.00</v>
      </c>
      <c r="L2492" s="27" t="s">
        <v>2844</v>
      </c>
      <c r="M2492" s="21" t="str">
        <f t="shared" si="38"/>
        <v>S</v>
      </c>
      <c r="N2492" s="21">
        <f>IF(VALUE(Tabela813[[#This Row],[RED]]) &gt; 0,1,0) + IF(VALUE(J2492)&gt;0,8,IF(VALUE(I2492)&gt;0,7,IF(VALUE(H2492)&gt;0,6,IF(VALUE(G2492)&gt;0,5,IF(VALUE(F2492)&gt;0,4,IF(VALUE(E2492)&gt;0,3,IF(VALUE(D2492)&gt;0,2,1)))))))</f>
        <v>6</v>
      </c>
      <c r="O2492" s="26" t="s">
        <v>51</v>
      </c>
      <c r="P2492" s="1" t="s">
        <v>600</v>
      </c>
      <c r="Q2492" s="1"/>
      <c r="R2492" s="21"/>
      <c r="S2492" s="7" t="str">
        <f>Tabela813[[#This Row],[NR]]&amp;" - "&amp;Tabela813[[#This Row],[Especificação]]</f>
        <v>7.9.9.9.12.2.0.00 - Ônus de Sucumbência - Intra OFSS</v>
      </c>
      <c r="T2492" s="7" t="str">
        <f>Tabela813[[#This Row],[NR]]&amp;" - "&amp;Tabela813[[#This Row],[Especificação]]</f>
        <v>7.9.9.9.12.2.0.00 - Ônus de Sucumbência - Intra OFSS</v>
      </c>
      <c r="U2492" s="7" t="str">
        <f>Tabela813[[#This Row],[NR]]&amp; " - "&amp;Tabela813[[#This Row],[Especificação]]</f>
        <v>7.9.9.9.12.2.0.00 - Ônus de Sucumbência - Intra OFSS</v>
      </c>
    </row>
    <row r="2493" spans="1:21" ht="45" x14ac:dyDescent="0.25">
      <c r="A2493" s="84"/>
      <c r="B2493" s="73"/>
      <c r="C2493" s="26" t="s">
        <v>1565</v>
      </c>
      <c r="D2493" s="26" t="s">
        <v>1570</v>
      </c>
      <c r="E2493" s="26" t="s">
        <v>1570</v>
      </c>
      <c r="F2493" s="26" t="s">
        <v>1570</v>
      </c>
      <c r="G2493" s="26" t="s">
        <v>1580</v>
      </c>
      <c r="H2493" s="26" t="s">
        <v>1567</v>
      </c>
      <c r="I2493" s="26" t="s">
        <v>1558</v>
      </c>
      <c r="J2493" s="26" t="s">
        <v>1564</v>
      </c>
      <c r="K2493" s="21" t="str">
        <f>IF(Tabela813[[#This Row],[C]]&lt;&gt;"",IF(Tabela813[[#This Row],[RED]]&lt;&gt;"",(Tabela813[[#This Row],[RED]] &amp; "."),"") &amp; CONCATENATE(Tabela813[[#This Row],[C]],".",Tabela813[[#This Row],[O]],".",Tabela813[[#This Row],[E]],".",Tabela813[[#This Row],[D1]],".",Tabela813[[#This Row],[D2]],".",Tabela813[[#This Row],[D3]],".",Tabela813[[#This Row],[T]],".",Tabela813[[#This Row],[D4]]),"")</f>
        <v>7.9.9.9.12.2.1.00</v>
      </c>
      <c r="L2493" s="27" t="s">
        <v>2845</v>
      </c>
      <c r="M2493" s="21" t="str">
        <f t="shared" si="38"/>
        <v>A</v>
      </c>
      <c r="N2493" s="21">
        <f>IF(VALUE(Tabela813[[#This Row],[RED]]) &gt; 0,1,0) + IF(VALUE(J2493)&gt;0,8,IF(VALUE(I2493)&gt;0,7,IF(VALUE(H2493)&gt;0,6,IF(VALUE(G2493)&gt;0,5,IF(VALUE(F2493)&gt;0,4,IF(VALUE(E2493)&gt;0,3,IF(VALUE(D2493)&gt;0,2,1)))))))</f>
        <v>7</v>
      </c>
      <c r="O2493" s="26" t="s">
        <v>51</v>
      </c>
      <c r="P2493" s="1" t="s">
        <v>600</v>
      </c>
      <c r="Q2493" s="1"/>
      <c r="R2493" s="21"/>
      <c r="S2493" s="7" t="str">
        <f>Tabela813[[#This Row],[NR]]&amp;" - "&amp;Tabela813[[#This Row],[Especificação]]</f>
        <v>7.9.9.9.12.2.1.00 - Ônus de Sucumbência - Principal - Intra OFSS</v>
      </c>
      <c r="T2493" s="7" t="str">
        <f>Tabela813[[#This Row],[NR]]&amp;" - "&amp;Tabela813[[#This Row],[Especificação]]</f>
        <v>7.9.9.9.12.2.1.00 - Ônus de Sucumbência - Principal - Intra OFSS</v>
      </c>
      <c r="U2493" s="7" t="str">
        <f>Tabela813[[#This Row],[NR]]&amp; " - "&amp;Tabela813[[#This Row],[Especificação]]</f>
        <v>7.9.9.9.12.2.1.00 - Ônus de Sucumbência - Principal - Intra OFSS</v>
      </c>
    </row>
    <row r="2494" spans="1:21" x14ac:dyDescent="0.25">
      <c r="A2494" s="84"/>
      <c r="B2494" s="73"/>
      <c r="C2494" s="26" t="s">
        <v>1565</v>
      </c>
      <c r="D2494" s="26" t="s">
        <v>1570</v>
      </c>
      <c r="E2494" s="26" t="s">
        <v>1570</v>
      </c>
      <c r="F2494" s="26" t="s">
        <v>1570</v>
      </c>
      <c r="G2494" s="26" t="s">
        <v>1574</v>
      </c>
      <c r="H2494" s="26" t="s">
        <v>1561</v>
      </c>
      <c r="I2494" s="26" t="s">
        <v>1561</v>
      </c>
      <c r="J2494" s="26" t="s">
        <v>1564</v>
      </c>
      <c r="K2494" s="21" t="str">
        <f>IF(Tabela813[[#This Row],[C]]&lt;&gt;"",IF(Tabela813[[#This Row],[RED]]&lt;&gt;"",(Tabela813[[#This Row],[RED]] &amp; "."),"") &amp; CONCATENATE(Tabela813[[#This Row],[C]],".",Tabela813[[#This Row],[O]],".",Tabela813[[#This Row],[E]],".",Tabela813[[#This Row],[D1]],".",Tabela813[[#This Row],[D2]],".",Tabela813[[#This Row],[D3]],".",Tabela813[[#This Row],[T]],".",Tabela813[[#This Row],[D4]]),"")</f>
        <v>7.9.9.9.99.0.0.00</v>
      </c>
      <c r="L2494" s="27" t="s">
        <v>2846</v>
      </c>
      <c r="M2494" s="21" t="str">
        <f t="shared" si="38"/>
        <v>S</v>
      </c>
      <c r="N2494" s="21">
        <f>IF(VALUE(Tabela813[[#This Row],[RED]]) &gt; 0,1,0) + IF(VALUE(J2494)&gt;0,8,IF(VALUE(I2494)&gt;0,7,IF(VALUE(H2494)&gt;0,6,IF(VALUE(G2494)&gt;0,5,IF(VALUE(F2494)&gt;0,4,IF(VALUE(E2494)&gt;0,3,IF(VALUE(D2494)&gt;0,2,1)))))))</f>
        <v>5</v>
      </c>
      <c r="O2494" s="26" t="s">
        <v>51</v>
      </c>
      <c r="P2494" s="1" t="s">
        <v>605</v>
      </c>
      <c r="Q2494" s="1"/>
      <c r="R2494" s="21"/>
      <c r="S2494" s="7" t="str">
        <f>Tabela813[[#This Row],[NR]]&amp;" - "&amp;Tabela813[[#This Row],[Especificação]]</f>
        <v>7.9.9.9.99.0.0.00 - Outras Receitas - Intra OFSS</v>
      </c>
      <c r="T2494" s="7" t="str">
        <f>Tabela813[[#This Row],[NR]]&amp;" - "&amp;Tabela813[[#This Row],[Especificação]]</f>
        <v>7.9.9.9.99.0.0.00 - Outras Receitas - Intra OFSS</v>
      </c>
      <c r="U2494" s="7" t="str">
        <f>Tabela813[[#This Row],[NR]]&amp; " - "&amp;Tabela813[[#This Row],[Especificação]]</f>
        <v>7.9.9.9.99.0.0.00 - Outras Receitas - Intra OFSS</v>
      </c>
    </row>
    <row r="2495" spans="1:21" ht="30" x14ac:dyDescent="0.25">
      <c r="A2495" s="84"/>
      <c r="B2495" s="73"/>
      <c r="C2495" s="26" t="s">
        <v>1565</v>
      </c>
      <c r="D2495" s="26" t="s">
        <v>1570</v>
      </c>
      <c r="E2495" s="26" t="s">
        <v>1570</v>
      </c>
      <c r="F2495" s="26" t="s">
        <v>1570</v>
      </c>
      <c r="G2495" s="26" t="s">
        <v>1574</v>
      </c>
      <c r="H2495" s="26" t="s">
        <v>1567</v>
      </c>
      <c r="I2495" s="26" t="s">
        <v>1561</v>
      </c>
      <c r="J2495" s="26" t="s">
        <v>1564</v>
      </c>
      <c r="K2495" s="21" t="str">
        <f>IF(Tabela813[[#This Row],[C]]&lt;&gt;"",IF(Tabela813[[#This Row],[RED]]&lt;&gt;"",(Tabela813[[#This Row],[RED]] &amp; "."),"") &amp; CONCATENATE(Tabela813[[#This Row],[C]],".",Tabela813[[#This Row],[O]],".",Tabela813[[#This Row],[E]],".",Tabela813[[#This Row],[D1]],".",Tabela813[[#This Row],[D2]],".",Tabela813[[#This Row],[D3]],".",Tabela813[[#This Row],[T]],".",Tabela813[[#This Row],[D4]]),"")</f>
        <v>7.9.9.9.99.2.0.00</v>
      </c>
      <c r="L2495" s="27" t="s">
        <v>4044</v>
      </c>
      <c r="M2495" s="21" t="str">
        <f t="shared" si="38"/>
        <v>S</v>
      </c>
      <c r="N2495" s="21">
        <f>IF(VALUE(Tabela813[[#This Row],[RED]]) &gt; 0,1,0) + IF(VALUE(J2495)&gt;0,8,IF(VALUE(I2495)&gt;0,7,IF(VALUE(H2495)&gt;0,6,IF(VALUE(G2495)&gt;0,5,IF(VALUE(F2495)&gt;0,4,IF(VALUE(E2495)&gt;0,3,IF(VALUE(D2495)&gt;0,2,1)))))))</f>
        <v>6</v>
      </c>
      <c r="O2495" s="26" t="s">
        <v>51</v>
      </c>
      <c r="P2495" s="1" t="s">
        <v>4214</v>
      </c>
      <c r="Q2495" s="1"/>
      <c r="R2495" s="21"/>
      <c r="S2495" s="7" t="str">
        <f>Tabela813[[#This Row],[NR]]&amp;" - "&amp;Tabela813[[#This Row],[Especificação]]</f>
        <v>7.9.9.9.99.2.0.00 - Outras Receitas Não Arrecadadas e Não Projetadas Pela RFB - Primárias - Intra OFSS</v>
      </c>
      <c r="T2495" s="7" t="str">
        <f>Tabela813[[#This Row],[NR]]&amp;" - "&amp;Tabela813[[#This Row],[Especificação]]</f>
        <v>7.9.9.9.99.2.0.00 - Outras Receitas Não Arrecadadas e Não Projetadas Pela RFB - Primárias - Intra OFSS</v>
      </c>
      <c r="U2495" s="7" t="str">
        <f>Tabela813[[#This Row],[NR]]&amp; " - "&amp;Tabela813[[#This Row],[Especificação]]</f>
        <v>7.9.9.9.99.2.0.00 - Outras Receitas Não Arrecadadas e Não Projetadas Pela RFB - Primárias - Intra OFSS</v>
      </c>
    </row>
    <row r="2496" spans="1:21" ht="30" x14ac:dyDescent="0.25">
      <c r="A2496" s="84"/>
      <c r="B2496" s="73"/>
      <c r="C2496" s="26" t="s">
        <v>1565</v>
      </c>
      <c r="D2496" s="26" t="s">
        <v>1570</v>
      </c>
      <c r="E2496" s="26" t="s">
        <v>1570</v>
      </c>
      <c r="F2496" s="26" t="s">
        <v>1570</v>
      </c>
      <c r="G2496" s="26" t="s">
        <v>1574</v>
      </c>
      <c r="H2496" s="26" t="s">
        <v>1567</v>
      </c>
      <c r="I2496" s="26" t="s">
        <v>1558</v>
      </c>
      <c r="J2496" s="26" t="s">
        <v>1564</v>
      </c>
      <c r="K2496" s="21" t="str">
        <f>IF(Tabela813[[#This Row],[C]]&lt;&gt;"",IF(Tabela813[[#This Row],[RED]]&lt;&gt;"",(Tabela813[[#This Row],[RED]] &amp; "."),"") &amp; CONCATENATE(Tabela813[[#This Row],[C]],".",Tabela813[[#This Row],[O]],".",Tabela813[[#This Row],[E]],".",Tabela813[[#This Row],[D1]],".",Tabela813[[#This Row],[D2]],".",Tabela813[[#This Row],[D3]],".",Tabela813[[#This Row],[T]],".",Tabela813[[#This Row],[D4]]),"")</f>
        <v>7.9.9.9.99.2.1.00</v>
      </c>
      <c r="L2496" s="27" t="s">
        <v>4045</v>
      </c>
      <c r="M2496" s="21" t="str">
        <f t="shared" ref="M2496:M2559" si="39">IF(N2496 &lt; N2497,"S","A")</f>
        <v>A</v>
      </c>
      <c r="N2496" s="21">
        <f>IF(VALUE(Tabela813[[#This Row],[RED]]) &gt; 0,1,0) + IF(VALUE(J2496)&gt;0,8,IF(VALUE(I2496)&gt;0,7,IF(VALUE(H2496)&gt;0,6,IF(VALUE(G2496)&gt;0,5,IF(VALUE(F2496)&gt;0,4,IF(VALUE(E2496)&gt;0,3,IF(VALUE(D2496)&gt;0,2,1)))))))</f>
        <v>7</v>
      </c>
      <c r="O2496" s="26" t="s">
        <v>51</v>
      </c>
      <c r="P2496" s="1" t="s">
        <v>4214</v>
      </c>
      <c r="Q2496" s="1"/>
      <c r="R2496" s="21"/>
      <c r="S2496" s="7" t="str">
        <f>Tabela813[[#This Row],[NR]]&amp;" - "&amp;Tabela813[[#This Row],[Especificação]]</f>
        <v>7.9.9.9.99.2.1.00 - Outras Receitas Não Arrecadadas e Não Projetadas Pela RFB - Primárias - Principal - Intra OFSS</v>
      </c>
      <c r="T2496" s="7" t="str">
        <f>Tabela813[[#This Row],[NR]]&amp;" - "&amp;Tabela813[[#This Row],[Especificação]]</f>
        <v>7.9.9.9.99.2.1.00 - Outras Receitas Não Arrecadadas e Não Projetadas Pela RFB - Primárias - Principal - Intra OFSS</v>
      </c>
      <c r="U2496" s="7" t="str">
        <f>Tabela813[[#This Row],[NR]]&amp; " - "&amp;Tabela813[[#This Row],[Especificação]]</f>
        <v>7.9.9.9.99.2.1.00 - Outras Receitas Não Arrecadadas e Não Projetadas Pela RFB - Primárias - Principal - Intra OFSS</v>
      </c>
    </row>
    <row r="2497" spans="1:21" ht="30" x14ac:dyDescent="0.25">
      <c r="A2497" s="84"/>
      <c r="B2497" s="73"/>
      <c r="C2497" s="26" t="s">
        <v>1565</v>
      </c>
      <c r="D2497" s="26" t="s">
        <v>1570</v>
      </c>
      <c r="E2497" s="26" t="s">
        <v>1570</v>
      </c>
      <c r="F2497" s="26" t="s">
        <v>1570</v>
      </c>
      <c r="G2497" s="26" t="s">
        <v>1574</v>
      </c>
      <c r="H2497" s="26" t="s">
        <v>1567</v>
      </c>
      <c r="I2497" s="26" t="s">
        <v>1567</v>
      </c>
      <c r="J2497" s="26" t="s">
        <v>1564</v>
      </c>
      <c r="K2497" s="21" t="str">
        <f>IF(Tabela813[[#This Row],[C]]&lt;&gt;"",IF(Tabela813[[#This Row],[RED]]&lt;&gt;"",(Tabela813[[#This Row],[RED]] &amp; "."),"") &amp; CONCATENATE(Tabela813[[#This Row],[C]],".",Tabela813[[#This Row],[O]],".",Tabela813[[#This Row],[E]],".",Tabela813[[#This Row],[D1]],".",Tabela813[[#This Row],[D2]],".",Tabela813[[#This Row],[D3]],".",Tabela813[[#This Row],[T]],".",Tabela813[[#This Row],[D4]]),"")</f>
        <v>7.9.9.9.99.2.2.00</v>
      </c>
      <c r="L2497" s="27" t="s">
        <v>4046</v>
      </c>
      <c r="M2497" s="21" t="str">
        <f t="shared" si="39"/>
        <v>A</v>
      </c>
      <c r="N2497" s="21">
        <f>IF(VALUE(Tabela813[[#This Row],[RED]]) &gt; 0,1,0) + IF(VALUE(J2497)&gt;0,8,IF(VALUE(I2497)&gt;0,7,IF(VALUE(H2497)&gt;0,6,IF(VALUE(G2497)&gt;0,5,IF(VALUE(F2497)&gt;0,4,IF(VALUE(E2497)&gt;0,3,IF(VALUE(D2497)&gt;0,2,1)))))))</f>
        <v>7</v>
      </c>
      <c r="O2497" s="26" t="s">
        <v>51</v>
      </c>
      <c r="P2497" s="1" t="s">
        <v>4214</v>
      </c>
      <c r="Q2497" s="1"/>
      <c r="R2497" s="21"/>
      <c r="S2497" s="7" t="str">
        <f>Tabela813[[#This Row],[NR]]&amp;" - "&amp;Tabela813[[#This Row],[Especificação]]</f>
        <v>7.9.9.9.99.2.2.00 - Outras Receitas Não Arrecadadas e Não Projetadas Pela RFB - Primárias - Multas e Juros de Mora - Intra OFSS</v>
      </c>
      <c r="T2497" s="7" t="str">
        <f>Tabela813[[#This Row],[NR]]&amp;" - "&amp;Tabela813[[#This Row],[Especificação]]</f>
        <v>7.9.9.9.99.2.2.00 - Outras Receitas Não Arrecadadas e Não Projetadas Pela RFB - Primárias - Multas e Juros de Mora - Intra OFSS</v>
      </c>
      <c r="U2497" s="7" t="str">
        <f>Tabela813[[#This Row],[NR]]&amp; " - "&amp;Tabela813[[#This Row],[Especificação]]</f>
        <v>7.9.9.9.99.2.2.00 - Outras Receitas Não Arrecadadas e Não Projetadas Pela RFB - Primárias - Multas e Juros de Mora - Intra OFSS</v>
      </c>
    </row>
    <row r="2498" spans="1:21" ht="30" x14ac:dyDescent="0.25">
      <c r="A2498" s="84"/>
      <c r="B2498" s="73"/>
      <c r="C2498" s="26" t="s">
        <v>1565</v>
      </c>
      <c r="D2498" s="26" t="s">
        <v>1570</v>
      </c>
      <c r="E2498" s="26" t="s">
        <v>1570</v>
      </c>
      <c r="F2498" s="26" t="s">
        <v>1570</v>
      </c>
      <c r="G2498" s="26" t="s">
        <v>1574</v>
      </c>
      <c r="H2498" s="26" t="s">
        <v>1567</v>
      </c>
      <c r="I2498" s="26" t="s">
        <v>1569</v>
      </c>
      <c r="J2498" s="26" t="s">
        <v>1564</v>
      </c>
      <c r="K2498" s="21" t="str">
        <f>IF(Tabela813[[#This Row],[C]]&lt;&gt;"",IF(Tabela813[[#This Row],[RED]]&lt;&gt;"",(Tabela813[[#This Row],[RED]] &amp; "."),"") &amp; CONCATENATE(Tabela813[[#This Row],[C]],".",Tabela813[[#This Row],[O]],".",Tabela813[[#This Row],[E]],".",Tabela813[[#This Row],[D1]],".",Tabela813[[#This Row],[D2]],".",Tabela813[[#This Row],[D3]],".",Tabela813[[#This Row],[T]],".",Tabela813[[#This Row],[D4]]),"")</f>
        <v>7.9.9.9.99.2.5.00</v>
      </c>
      <c r="L2498" s="27" t="s">
        <v>4047</v>
      </c>
      <c r="M2498" s="21" t="str">
        <f t="shared" si="39"/>
        <v>A</v>
      </c>
      <c r="N2498" s="21">
        <f>IF(VALUE(Tabela813[[#This Row],[RED]]) &gt; 0,1,0) + IF(VALUE(J2498)&gt;0,8,IF(VALUE(I2498)&gt;0,7,IF(VALUE(H2498)&gt;0,6,IF(VALUE(G2498)&gt;0,5,IF(VALUE(F2498)&gt;0,4,IF(VALUE(E2498)&gt;0,3,IF(VALUE(D2498)&gt;0,2,1)))))))</f>
        <v>7</v>
      </c>
      <c r="O2498" s="26" t="s">
        <v>51</v>
      </c>
      <c r="P2498" s="1" t="s">
        <v>4214</v>
      </c>
      <c r="Q2498" s="1"/>
      <c r="R2498" s="21"/>
      <c r="S2498" s="7" t="str">
        <f>Tabela813[[#This Row],[NR]]&amp;" - "&amp;Tabela813[[#This Row],[Especificação]]</f>
        <v>7.9.9.9.99.2.5.00 - Outras Receitas Não Arrecadadas e Não Projetadas Pela RFB - Primárias - Multas - Intra OFSS</v>
      </c>
      <c r="T2498" s="7" t="str">
        <f>Tabela813[[#This Row],[NR]]&amp;" - "&amp;Tabela813[[#This Row],[Especificação]]</f>
        <v>7.9.9.9.99.2.5.00 - Outras Receitas Não Arrecadadas e Não Projetadas Pela RFB - Primárias - Multas - Intra OFSS</v>
      </c>
      <c r="U2498" s="7" t="str">
        <f>Tabela813[[#This Row],[NR]]&amp; " - "&amp;Tabela813[[#This Row],[Especificação]]</f>
        <v>7.9.9.9.99.2.5.00 - Outras Receitas Não Arrecadadas e Não Projetadas Pela RFB - Primárias - Multas - Intra OFSS</v>
      </c>
    </row>
    <row r="2499" spans="1:21" ht="30" x14ac:dyDescent="0.25">
      <c r="A2499" s="84"/>
      <c r="B2499" s="73"/>
      <c r="C2499" s="26" t="s">
        <v>1565</v>
      </c>
      <c r="D2499" s="26" t="s">
        <v>1570</v>
      </c>
      <c r="E2499" s="26" t="s">
        <v>1570</v>
      </c>
      <c r="F2499" s="26" t="s">
        <v>1570</v>
      </c>
      <c r="G2499" s="26" t="s">
        <v>1574</v>
      </c>
      <c r="H2499" s="26" t="s">
        <v>1567</v>
      </c>
      <c r="I2499" s="26" t="s">
        <v>1563</v>
      </c>
      <c r="J2499" s="26" t="s">
        <v>1564</v>
      </c>
      <c r="K2499" s="21" t="str">
        <f>IF(Tabela813[[#This Row],[C]]&lt;&gt;"",IF(Tabela813[[#This Row],[RED]]&lt;&gt;"",(Tabela813[[#This Row],[RED]] &amp; "."),"") &amp; CONCATENATE(Tabela813[[#This Row],[C]],".",Tabela813[[#This Row],[O]],".",Tabela813[[#This Row],[E]],".",Tabela813[[#This Row],[D1]],".",Tabela813[[#This Row],[D2]],".",Tabela813[[#This Row],[D3]],".",Tabela813[[#This Row],[T]],".",Tabela813[[#This Row],[D4]]),"")</f>
        <v>7.9.9.9.99.2.6.00</v>
      </c>
      <c r="L2499" s="27" t="s">
        <v>4048</v>
      </c>
      <c r="M2499" s="21" t="str">
        <f t="shared" si="39"/>
        <v>A</v>
      </c>
      <c r="N2499" s="21">
        <f>IF(VALUE(Tabela813[[#This Row],[RED]]) &gt; 0,1,0) + IF(VALUE(J2499)&gt;0,8,IF(VALUE(I2499)&gt;0,7,IF(VALUE(H2499)&gt;0,6,IF(VALUE(G2499)&gt;0,5,IF(VALUE(F2499)&gt;0,4,IF(VALUE(E2499)&gt;0,3,IF(VALUE(D2499)&gt;0,2,1)))))))</f>
        <v>7</v>
      </c>
      <c r="O2499" s="26" t="s">
        <v>51</v>
      </c>
      <c r="P2499" s="1" t="s">
        <v>4214</v>
      </c>
      <c r="Q2499" s="1"/>
      <c r="R2499" s="21"/>
      <c r="S2499" s="7" t="str">
        <f>Tabela813[[#This Row],[NR]]&amp;" - "&amp;Tabela813[[#This Row],[Especificação]]</f>
        <v>7.9.9.9.99.2.6.00 - Outras Receitas Não Arrecadadas e Não Projetadas Pela RFB - Primárias - Juros de Mora - Intra OFSS</v>
      </c>
      <c r="T2499" s="7" t="str">
        <f>Tabela813[[#This Row],[NR]]&amp;" - "&amp;Tabela813[[#This Row],[Especificação]]</f>
        <v>7.9.9.9.99.2.6.00 - Outras Receitas Não Arrecadadas e Não Projetadas Pela RFB - Primárias - Juros de Mora - Intra OFSS</v>
      </c>
      <c r="U2499" s="7" t="str">
        <f>Tabela813[[#This Row],[NR]]&amp; " - "&amp;Tabela813[[#This Row],[Especificação]]</f>
        <v>7.9.9.9.99.2.6.00 - Outras Receitas Não Arrecadadas e Não Projetadas Pela RFB - Primárias - Juros de Mora - Intra OFSS</v>
      </c>
    </row>
    <row r="2500" spans="1:21" ht="30" x14ac:dyDescent="0.25">
      <c r="A2500" s="84"/>
      <c r="B2500" s="73"/>
      <c r="C2500" s="26" t="s">
        <v>1565</v>
      </c>
      <c r="D2500" s="26" t="s">
        <v>1570</v>
      </c>
      <c r="E2500" s="26" t="s">
        <v>1570</v>
      </c>
      <c r="F2500" s="26" t="s">
        <v>1570</v>
      </c>
      <c r="G2500" s="26" t="s">
        <v>1574</v>
      </c>
      <c r="H2500" s="26" t="s">
        <v>1559</v>
      </c>
      <c r="I2500" s="26" t="s">
        <v>1561</v>
      </c>
      <c r="J2500" s="26" t="s">
        <v>1564</v>
      </c>
      <c r="K2500" s="21" t="str">
        <f>IF(Tabela813[[#This Row],[C]]&lt;&gt;"",IF(Tabela813[[#This Row],[RED]]&lt;&gt;"",(Tabela813[[#This Row],[RED]] &amp; "."),"") &amp; CONCATENATE(Tabela813[[#This Row],[C]],".",Tabela813[[#This Row],[O]],".",Tabela813[[#This Row],[E]],".",Tabela813[[#This Row],[D1]],".",Tabela813[[#This Row],[D2]],".",Tabela813[[#This Row],[D3]],".",Tabela813[[#This Row],[T]],".",Tabela813[[#This Row],[D4]]),"")</f>
        <v>7.9.9.9.99.3.0.00</v>
      </c>
      <c r="L2500" s="27" t="s">
        <v>4049</v>
      </c>
      <c r="M2500" s="21" t="str">
        <f t="shared" si="39"/>
        <v>S</v>
      </c>
      <c r="N2500" s="21">
        <f>IF(VALUE(Tabela813[[#This Row],[RED]]) &gt; 0,1,0) + IF(VALUE(J2500)&gt;0,8,IF(VALUE(I2500)&gt;0,7,IF(VALUE(H2500)&gt;0,6,IF(VALUE(G2500)&gt;0,5,IF(VALUE(F2500)&gt;0,4,IF(VALUE(E2500)&gt;0,3,IF(VALUE(D2500)&gt;0,2,1)))))))</f>
        <v>6</v>
      </c>
      <c r="O2500" s="26" t="s">
        <v>51</v>
      </c>
      <c r="P2500" s="1" t="s">
        <v>4215</v>
      </c>
      <c r="Q2500" s="1"/>
      <c r="R2500" s="21"/>
      <c r="S2500" s="7" t="str">
        <f>Tabela813[[#This Row],[NR]]&amp;" - "&amp;Tabela813[[#This Row],[Especificação]]</f>
        <v>7.9.9.9.99.3.0.00 - Outras Receitas Não Arrecadadas e Não Projetadas Pela RFB - Financeiras - Intra OFSS</v>
      </c>
      <c r="T2500" s="7" t="str">
        <f>Tabela813[[#This Row],[NR]]&amp;" - "&amp;Tabela813[[#This Row],[Especificação]]</f>
        <v>7.9.9.9.99.3.0.00 - Outras Receitas Não Arrecadadas e Não Projetadas Pela RFB - Financeiras - Intra OFSS</v>
      </c>
      <c r="U2500" s="7" t="str">
        <f>Tabela813[[#This Row],[NR]]&amp; " - "&amp;Tabela813[[#This Row],[Especificação]]</f>
        <v>7.9.9.9.99.3.0.00 - Outras Receitas Não Arrecadadas e Não Projetadas Pela RFB - Financeiras - Intra OFSS</v>
      </c>
    </row>
    <row r="2501" spans="1:21" ht="30" x14ac:dyDescent="0.25">
      <c r="A2501" s="84"/>
      <c r="B2501" s="73"/>
      <c r="C2501" s="26" t="s">
        <v>1565</v>
      </c>
      <c r="D2501" s="26" t="s">
        <v>1570</v>
      </c>
      <c r="E2501" s="26" t="s">
        <v>1570</v>
      </c>
      <c r="F2501" s="26" t="s">
        <v>1570</v>
      </c>
      <c r="G2501" s="26" t="s">
        <v>1574</v>
      </c>
      <c r="H2501" s="26" t="s">
        <v>1559</v>
      </c>
      <c r="I2501" s="26" t="s">
        <v>1558</v>
      </c>
      <c r="J2501" s="26" t="s">
        <v>1564</v>
      </c>
      <c r="K2501" s="21" t="str">
        <f>IF(Tabela813[[#This Row],[C]]&lt;&gt;"",IF(Tabela813[[#This Row],[RED]]&lt;&gt;"",(Tabela813[[#This Row],[RED]] &amp; "."),"") &amp; CONCATENATE(Tabela813[[#This Row],[C]],".",Tabela813[[#This Row],[O]],".",Tabela813[[#This Row],[E]],".",Tabela813[[#This Row],[D1]],".",Tabela813[[#This Row],[D2]],".",Tabela813[[#This Row],[D3]],".",Tabela813[[#This Row],[T]],".",Tabela813[[#This Row],[D4]]),"")</f>
        <v>7.9.9.9.99.3.1.00</v>
      </c>
      <c r="L2501" s="27" t="s">
        <v>4050</v>
      </c>
      <c r="M2501" s="21" t="str">
        <f t="shared" si="39"/>
        <v>A</v>
      </c>
      <c r="N2501" s="21">
        <f>IF(VALUE(Tabela813[[#This Row],[RED]]) &gt; 0,1,0) + IF(VALUE(J2501)&gt;0,8,IF(VALUE(I2501)&gt;0,7,IF(VALUE(H2501)&gt;0,6,IF(VALUE(G2501)&gt;0,5,IF(VALUE(F2501)&gt;0,4,IF(VALUE(E2501)&gt;0,3,IF(VALUE(D2501)&gt;0,2,1)))))))</f>
        <v>7</v>
      </c>
      <c r="O2501" s="26" t="s">
        <v>51</v>
      </c>
      <c r="P2501" s="1" t="s">
        <v>4215</v>
      </c>
      <c r="Q2501" s="1"/>
      <c r="R2501" s="21"/>
      <c r="S2501" s="7" t="str">
        <f>Tabela813[[#This Row],[NR]]&amp;" - "&amp;Tabela813[[#This Row],[Especificação]]</f>
        <v>7.9.9.9.99.3.1.00 - Outras Receitas Não Arrecadadas e Não Projetadas Pela RFB - Financeiras - Principal - Intra OFSS</v>
      </c>
      <c r="T2501" s="7" t="str">
        <f>Tabela813[[#This Row],[NR]]&amp;" - "&amp;Tabela813[[#This Row],[Especificação]]</f>
        <v>7.9.9.9.99.3.1.00 - Outras Receitas Não Arrecadadas e Não Projetadas Pela RFB - Financeiras - Principal - Intra OFSS</v>
      </c>
      <c r="U2501" s="7" t="str">
        <f>Tabela813[[#This Row],[NR]]&amp; " - "&amp;Tabela813[[#This Row],[Especificação]]</f>
        <v>7.9.9.9.99.3.1.00 - Outras Receitas Não Arrecadadas e Não Projetadas Pela RFB - Financeiras - Principal - Intra OFSS</v>
      </c>
    </row>
    <row r="2502" spans="1:21" ht="30" x14ac:dyDescent="0.25">
      <c r="A2502" s="84"/>
      <c r="B2502" s="73"/>
      <c r="C2502" s="26" t="s">
        <v>1565</v>
      </c>
      <c r="D2502" s="26" t="s">
        <v>1570</v>
      </c>
      <c r="E2502" s="26" t="s">
        <v>1570</v>
      </c>
      <c r="F2502" s="26" t="s">
        <v>1570</v>
      </c>
      <c r="G2502" s="26" t="s">
        <v>1574</v>
      </c>
      <c r="H2502" s="26" t="s">
        <v>1559</v>
      </c>
      <c r="I2502" s="26" t="s">
        <v>1567</v>
      </c>
      <c r="J2502" s="26" t="s">
        <v>1564</v>
      </c>
      <c r="K2502" s="21" t="str">
        <f>IF(Tabela813[[#This Row],[C]]&lt;&gt;"",IF(Tabela813[[#This Row],[RED]]&lt;&gt;"",(Tabela813[[#This Row],[RED]] &amp; "."),"") &amp; CONCATENATE(Tabela813[[#This Row],[C]],".",Tabela813[[#This Row],[O]],".",Tabela813[[#This Row],[E]],".",Tabela813[[#This Row],[D1]],".",Tabela813[[#This Row],[D2]],".",Tabela813[[#This Row],[D3]],".",Tabela813[[#This Row],[T]],".",Tabela813[[#This Row],[D4]]),"")</f>
        <v>7.9.9.9.99.3.2.00</v>
      </c>
      <c r="L2502" s="27" t="s">
        <v>4051</v>
      </c>
      <c r="M2502" s="21" t="str">
        <f t="shared" si="39"/>
        <v>A</v>
      </c>
      <c r="N2502" s="21">
        <f>IF(VALUE(Tabela813[[#This Row],[RED]]) &gt; 0,1,0) + IF(VALUE(J2502)&gt;0,8,IF(VALUE(I2502)&gt;0,7,IF(VALUE(H2502)&gt;0,6,IF(VALUE(G2502)&gt;0,5,IF(VALUE(F2502)&gt;0,4,IF(VALUE(E2502)&gt;0,3,IF(VALUE(D2502)&gt;0,2,1)))))))</f>
        <v>7</v>
      </c>
      <c r="O2502" s="26" t="s">
        <v>51</v>
      </c>
      <c r="P2502" s="1" t="s">
        <v>4215</v>
      </c>
      <c r="Q2502" s="1"/>
      <c r="R2502" s="21"/>
      <c r="S2502" s="7" t="str">
        <f>Tabela813[[#This Row],[NR]]&amp;" - "&amp;Tabela813[[#This Row],[Especificação]]</f>
        <v>7.9.9.9.99.3.2.00 - Outras Receitas Não Arrecadadas e Não Projetadas Pela RFB - Financeiras - Multas e Juros de Mora - Intra OFSS</v>
      </c>
      <c r="T2502" s="7" t="str">
        <f>Tabela813[[#This Row],[NR]]&amp;" - "&amp;Tabela813[[#This Row],[Especificação]]</f>
        <v>7.9.9.9.99.3.2.00 - Outras Receitas Não Arrecadadas e Não Projetadas Pela RFB - Financeiras - Multas e Juros de Mora - Intra OFSS</v>
      </c>
      <c r="U2502" s="7" t="str">
        <f>Tabela813[[#This Row],[NR]]&amp; " - "&amp;Tabela813[[#This Row],[Especificação]]</f>
        <v>7.9.9.9.99.3.2.00 - Outras Receitas Não Arrecadadas e Não Projetadas Pela RFB - Financeiras - Multas e Juros de Mora - Intra OFSS</v>
      </c>
    </row>
    <row r="2503" spans="1:21" ht="30" x14ac:dyDescent="0.25">
      <c r="A2503" s="84"/>
      <c r="B2503" s="73"/>
      <c r="C2503" s="26" t="s">
        <v>1565</v>
      </c>
      <c r="D2503" s="26" t="s">
        <v>1570</v>
      </c>
      <c r="E2503" s="26" t="s">
        <v>1570</v>
      </c>
      <c r="F2503" s="26" t="s">
        <v>1570</v>
      </c>
      <c r="G2503" s="26" t="s">
        <v>1574</v>
      </c>
      <c r="H2503" s="26" t="s">
        <v>1559</v>
      </c>
      <c r="I2503" s="26" t="s">
        <v>1569</v>
      </c>
      <c r="J2503" s="26" t="s">
        <v>1564</v>
      </c>
      <c r="K2503" s="21" t="str">
        <f>IF(Tabela813[[#This Row],[C]]&lt;&gt;"",IF(Tabela813[[#This Row],[RED]]&lt;&gt;"",(Tabela813[[#This Row],[RED]] &amp; "."),"") &amp; CONCATENATE(Tabela813[[#This Row],[C]],".",Tabela813[[#This Row],[O]],".",Tabela813[[#This Row],[E]],".",Tabela813[[#This Row],[D1]],".",Tabela813[[#This Row],[D2]],".",Tabela813[[#This Row],[D3]],".",Tabela813[[#This Row],[T]],".",Tabela813[[#This Row],[D4]]),"")</f>
        <v>7.9.9.9.99.3.5.00</v>
      </c>
      <c r="L2503" s="27" t="s">
        <v>4052</v>
      </c>
      <c r="M2503" s="21" t="str">
        <f t="shared" si="39"/>
        <v>A</v>
      </c>
      <c r="N2503" s="21">
        <f>IF(VALUE(Tabela813[[#This Row],[RED]]) &gt; 0,1,0) + IF(VALUE(J2503)&gt;0,8,IF(VALUE(I2503)&gt;0,7,IF(VALUE(H2503)&gt;0,6,IF(VALUE(G2503)&gt;0,5,IF(VALUE(F2503)&gt;0,4,IF(VALUE(E2503)&gt;0,3,IF(VALUE(D2503)&gt;0,2,1)))))))</f>
        <v>7</v>
      </c>
      <c r="O2503" s="26" t="s">
        <v>51</v>
      </c>
      <c r="P2503" s="1" t="s">
        <v>4215</v>
      </c>
      <c r="Q2503" s="1"/>
      <c r="R2503" s="21"/>
      <c r="S2503" s="7" t="str">
        <f>Tabela813[[#This Row],[NR]]&amp;" - "&amp;Tabela813[[#This Row],[Especificação]]</f>
        <v>7.9.9.9.99.3.5.00 - Outras Receitas Não Arrecadadas e Não Projetadas Pela RFB - Financeiras - Multas - Intra OFSS</v>
      </c>
      <c r="T2503" s="7" t="str">
        <f>Tabela813[[#This Row],[NR]]&amp;" - "&amp;Tabela813[[#This Row],[Especificação]]</f>
        <v>7.9.9.9.99.3.5.00 - Outras Receitas Não Arrecadadas e Não Projetadas Pela RFB - Financeiras - Multas - Intra OFSS</v>
      </c>
      <c r="U2503" s="7" t="str">
        <f>Tabela813[[#This Row],[NR]]&amp; " - "&amp;Tabela813[[#This Row],[Especificação]]</f>
        <v>7.9.9.9.99.3.5.00 - Outras Receitas Não Arrecadadas e Não Projetadas Pela RFB - Financeiras - Multas - Intra OFSS</v>
      </c>
    </row>
    <row r="2504" spans="1:21" ht="30" x14ac:dyDescent="0.25">
      <c r="A2504" s="84"/>
      <c r="B2504" s="73"/>
      <c r="C2504" s="26" t="s">
        <v>1565</v>
      </c>
      <c r="D2504" s="26" t="s">
        <v>1570</v>
      </c>
      <c r="E2504" s="26" t="s">
        <v>1570</v>
      </c>
      <c r="F2504" s="26" t="s">
        <v>1570</v>
      </c>
      <c r="G2504" s="26" t="s">
        <v>1574</v>
      </c>
      <c r="H2504" s="26" t="s">
        <v>1559</v>
      </c>
      <c r="I2504" s="26" t="s">
        <v>1563</v>
      </c>
      <c r="J2504" s="26" t="s">
        <v>1564</v>
      </c>
      <c r="K2504" s="21" t="str">
        <f>IF(Tabela813[[#This Row],[C]]&lt;&gt;"",IF(Tabela813[[#This Row],[RED]]&lt;&gt;"",(Tabela813[[#This Row],[RED]] &amp; "."),"") &amp; CONCATENATE(Tabela813[[#This Row],[C]],".",Tabela813[[#This Row],[O]],".",Tabela813[[#This Row],[E]],".",Tabela813[[#This Row],[D1]],".",Tabela813[[#This Row],[D2]],".",Tabela813[[#This Row],[D3]],".",Tabela813[[#This Row],[T]],".",Tabela813[[#This Row],[D4]]),"")</f>
        <v>7.9.9.9.99.3.6.00</v>
      </c>
      <c r="L2504" s="27" t="s">
        <v>4053</v>
      </c>
      <c r="M2504" s="21" t="str">
        <f t="shared" si="39"/>
        <v>A</v>
      </c>
      <c r="N2504" s="21">
        <f>IF(VALUE(Tabela813[[#This Row],[RED]]) &gt; 0,1,0) + IF(VALUE(J2504)&gt;0,8,IF(VALUE(I2504)&gt;0,7,IF(VALUE(H2504)&gt;0,6,IF(VALUE(G2504)&gt;0,5,IF(VALUE(F2504)&gt;0,4,IF(VALUE(E2504)&gt;0,3,IF(VALUE(D2504)&gt;0,2,1)))))))</f>
        <v>7</v>
      </c>
      <c r="O2504" s="26" t="s">
        <v>51</v>
      </c>
      <c r="P2504" s="1" t="s">
        <v>4215</v>
      </c>
      <c r="Q2504" s="1"/>
      <c r="R2504" s="21"/>
      <c r="S2504" s="7" t="str">
        <f>Tabela813[[#This Row],[NR]]&amp;" - "&amp;Tabela813[[#This Row],[Especificação]]</f>
        <v>7.9.9.9.99.3.6.00 - Outras Receitas Não Arrecadadas e Não Projetadas Pela RFB - Financeiras - Juros de Mora - Intra OFSS</v>
      </c>
      <c r="T2504" s="7" t="str">
        <f>Tabela813[[#This Row],[NR]]&amp;" - "&amp;Tabela813[[#This Row],[Especificação]]</f>
        <v>7.9.9.9.99.3.6.00 - Outras Receitas Não Arrecadadas e Não Projetadas Pela RFB - Financeiras - Juros de Mora - Intra OFSS</v>
      </c>
      <c r="U2504" s="7" t="str">
        <f>Tabela813[[#This Row],[NR]]&amp; " - "&amp;Tabela813[[#This Row],[Especificação]]</f>
        <v>7.9.9.9.99.3.6.00 - Outras Receitas Não Arrecadadas e Não Projetadas Pela RFB - Financeiras - Juros de Mora - Intra OFSS</v>
      </c>
    </row>
    <row r="2505" spans="1:21" ht="45" x14ac:dyDescent="0.25">
      <c r="A2505" s="84"/>
      <c r="B2505" s="73"/>
      <c r="C2505" s="26" t="s">
        <v>1566</v>
      </c>
      <c r="D2505" s="26" t="s">
        <v>1561</v>
      </c>
      <c r="E2505" s="26" t="s">
        <v>1561</v>
      </c>
      <c r="F2505" s="26" t="s">
        <v>1561</v>
      </c>
      <c r="G2505" s="26" t="s">
        <v>1564</v>
      </c>
      <c r="H2505" s="26" t="s">
        <v>1561</v>
      </c>
      <c r="I2505" s="26" t="s">
        <v>1561</v>
      </c>
      <c r="J2505" s="26" t="s">
        <v>1564</v>
      </c>
      <c r="K2505" s="21" t="str">
        <f>IF(Tabela813[[#This Row],[C]]&lt;&gt;"",IF(Tabela813[[#This Row],[RED]]&lt;&gt;"",(Tabela813[[#This Row],[RED]] &amp; "."),"") &amp; CONCATENATE(Tabela813[[#This Row],[C]],".",Tabela813[[#This Row],[O]],".",Tabela813[[#This Row],[E]],".",Tabela813[[#This Row],[D1]],".",Tabela813[[#This Row],[D2]],".",Tabela813[[#This Row],[D3]],".",Tabela813[[#This Row],[T]],".",Tabela813[[#This Row],[D4]]),"")</f>
        <v>8.0.0.0.00.0.0.00</v>
      </c>
      <c r="L2505" s="27" t="s">
        <v>2847</v>
      </c>
      <c r="M2505" s="21" t="str">
        <f t="shared" si="39"/>
        <v>S</v>
      </c>
      <c r="N2505" s="21">
        <f>IF(VALUE(Tabela813[[#This Row],[RED]]) &gt; 0,1,0) + IF(VALUE(J2505)&gt;0,8,IF(VALUE(I2505)&gt;0,7,IF(VALUE(H2505)&gt;0,6,IF(VALUE(G2505)&gt;0,5,IF(VALUE(F2505)&gt;0,4,IF(VALUE(E2505)&gt;0,3,IF(VALUE(D2505)&gt;0,2,1)))))))</f>
        <v>1</v>
      </c>
      <c r="O2505" s="26" t="s">
        <v>45</v>
      </c>
      <c r="P2505" s="1" t="s">
        <v>607</v>
      </c>
      <c r="Q2505" s="1"/>
      <c r="R2505" s="21"/>
      <c r="S2505" s="7" t="str">
        <f>Tabela813[[#This Row],[NR]]&amp;" - "&amp;Tabela813[[#This Row],[Especificação]]</f>
        <v>8.0.0.0.00.0.0.00 - Receitas de Capital - Intra OFSS</v>
      </c>
      <c r="T2505" s="7" t="str">
        <f>Tabela813[[#This Row],[NR]]&amp;" - "&amp;Tabela813[[#This Row],[Especificação]]</f>
        <v>8.0.0.0.00.0.0.00 - Receitas de Capital - Intra OFSS</v>
      </c>
      <c r="U2505" s="7" t="str">
        <f>Tabela813[[#This Row],[NR]]&amp; " - "&amp;Tabela813[[#This Row],[Especificação]]</f>
        <v>8.0.0.0.00.0.0.00 - Receitas de Capital - Intra OFSS</v>
      </c>
    </row>
    <row r="2506" spans="1:21" ht="75" x14ac:dyDescent="0.25">
      <c r="A2506" s="84"/>
      <c r="B2506" s="73"/>
      <c r="C2506" s="26" t="s">
        <v>1566</v>
      </c>
      <c r="D2506" s="26" t="s">
        <v>1558</v>
      </c>
      <c r="E2506" s="26" t="s">
        <v>1561</v>
      </c>
      <c r="F2506" s="26" t="s">
        <v>1561</v>
      </c>
      <c r="G2506" s="26" t="s">
        <v>1564</v>
      </c>
      <c r="H2506" s="26" t="s">
        <v>1561</v>
      </c>
      <c r="I2506" s="26" t="s">
        <v>1561</v>
      </c>
      <c r="J2506" s="26" t="s">
        <v>1564</v>
      </c>
      <c r="K2506" s="21" t="str">
        <f>IF(Tabela813[[#This Row],[C]]&lt;&gt;"",IF(Tabela813[[#This Row],[RED]]&lt;&gt;"",(Tabela813[[#This Row],[RED]] &amp; "."),"") &amp; CONCATENATE(Tabela813[[#This Row],[C]],".",Tabela813[[#This Row],[O]],".",Tabela813[[#This Row],[E]],".",Tabela813[[#This Row],[D1]],".",Tabela813[[#This Row],[D2]],".",Tabela813[[#This Row],[D3]],".",Tabela813[[#This Row],[T]],".",Tabela813[[#This Row],[D4]]),"")</f>
        <v>8.1.0.0.00.0.0.00</v>
      </c>
      <c r="L2506" s="27" t="s">
        <v>2848</v>
      </c>
      <c r="M2506" s="21" t="str">
        <f t="shared" si="39"/>
        <v>S</v>
      </c>
      <c r="N2506" s="21">
        <f>IF(VALUE(Tabela813[[#This Row],[RED]]) &gt; 0,1,0) + IF(VALUE(J2506)&gt;0,8,IF(VALUE(I2506)&gt;0,7,IF(VALUE(H2506)&gt;0,6,IF(VALUE(G2506)&gt;0,5,IF(VALUE(F2506)&gt;0,4,IF(VALUE(E2506)&gt;0,3,IF(VALUE(D2506)&gt;0,2,1)))))))</f>
        <v>2</v>
      </c>
      <c r="O2506" s="26" t="s">
        <v>45</v>
      </c>
      <c r="P2506" s="1" t="s">
        <v>609</v>
      </c>
      <c r="Q2506" s="1"/>
      <c r="R2506" s="21"/>
      <c r="S2506" s="7" t="str">
        <f>Tabela813[[#This Row],[NR]]&amp;" - "&amp;Tabela813[[#This Row],[Especificação]]</f>
        <v>8.1.0.0.00.0.0.00 - Operações de Crédito - Intra OFSS</v>
      </c>
      <c r="T2506" s="7" t="str">
        <f>Tabela813[[#This Row],[NR]]&amp;" - "&amp;Tabela813[[#This Row],[Especificação]]</f>
        <v>8.1.0.0.00.0.0.00 - Operações de Crédito - Intra OFSS</v>
      </c>
      <c r="U2506" s="7" t="str">
        <f>Tabela813[[#This Row],[NR]]&amp; " - "&amp;Tabela813[[#This Row],[Especificação]]</f>
        <v>8.1.0.0.00.0.0.00 - Operações de Crédito - Intra OFSS</v>
      </c>
    </row>
    <row r="2507" spans="1:21" ht="45" x14ac:dyDescent="0.25">
      <c r="A2507" s="84"/>
      <c r="B2507" s="73"/>
      <c r="C2507" s="26" t="s">
        <v>1566</v>
      </c>
      <c r="D2507" s="26" t="s">
        <v>1558</v>
      </c>
      <c r="E2507" s="26" t="s">
        <v>1558</v>
      </c>
      <c r="F2507" s="26" t="s">
        <v>1561</v>
      </c>
      <c r="G2507" s="26" t="s">
        <v>1564</v>
      </c>
      <c r="H2507" s="26" t="s">
        <v>1561</v>
      </c>
      <c r="I2507" s="26" t="s">
        <v>1561</v>
      </c>
      <c r="J2507" s="26" t="s">
        <v>1564</v>
      </c>
      <c r="K2507" s="21" t="str">
        <f>IF(Tabela813[[#This Row],[C]]&lt;&gt;"",IF(Tabela813[[#This Row],[RED]]&lt;&gt;"",(Tabela813[[#This Row],[RED]] &amp; "."),"") &amp; CONCATENATE(Tabela813[[#This Row],[C]],".",Tabela813[[#This Row],[O]],".",Tabela813[[#This Row],[E]],".",Tabela813[[#This Row],[D1]],".",Tabela813[[#This Row],[D2]],".",Tabela813[[#This Row],[D3]],".",Tabela813[[#This Row],[T]],".",Tabela813[[#This Row],[D4]]),"")</f>
        <v>8.1.1.0.00.0.0.00</v>
      </c>
      <c r="L2507" s="27" t="s">
        <v>4054</v>
      </c>
      <c r="M2507" s="21" t="str">
        <f t="shared" si="39"/>
        <v>S</v>
      </c>
      <c r="N2507" s="21">
        <f>IF(VALUE(Tabela813[[#This Row],[RED]]) &gt; 0,1,0) + IF(VALUE(J2507)&gt;0,8,IF(VALUE(I2507)&gt;0,7,IF(VALUE(H2507)&gt;0,6,IF(VALUE(G2507)&gt;0,5,IF(VALUE(F2507)&gt;0,4,IF(VALUE(E2507)&gt;0,3,IF(VALUE(D2507)&gt;0,2,1)))))))</f>
        <v>3</v>
      </c>
      <c r="O2507" s="26" t="s">
        <v>45</v>
      </c>
      <c r="P2507" s="1" t="s">
        <v>611</v>
      </c>
      <c r="Q2507" s="1"/>
      <c r="R2507" s="21"/>
      <c r="S2507" s="7" t="str">
        <f>Tabela813[[#This Row],[NR]]&amp;" - "&amp;Tabela813[[#This Row],[Especificação]]</f>
        <v>8.1.1.0.00.0.0.00 - Operações de Crédito - Mercado Interno - Intra OFSS</v>
      </c>
      <c r="T2507" s="7" t="str">
        <f>Tabela813[[#This Row],[NR]]&amp;" - "&amp;Tabela813[[#This Row],[Especificação]]</f>
        <v>8.1.1.0.00.0.0.00 - Operações de Crédito - Mercado Interno - Intra OFSS</v>
      </c>
      <c r="U2507" s="7" t="str">
        <f>Tabela813[[#This Row],[NR]]&amp; " - "&amp;Tabela813[[#This Row],[Especificação]]</f>
        <v>8.1.1.0.00.0.0.00 - Operações de Crédito - Mercado Interno - Intra OFSS</v>
      </c>
    </row>
    <row r="2508" spans="1:21" ht="45" x14ac:dyDescent="0.25">
      <c r="A2508" s="84"/>
      <c r="B2508" s="73"/>
      <c r="C2508" s="26" t="s">
        <v>1566</v>
      </c>
      <c r="D2508" s="26" t="s">
        <v>1558</v>
      </c>
      <c r="E2508" s="26" t="s">
        <v>1558</v>
      </c>
      <c r="F2508" s="26" t="s">
        <v>1567</v>
      </c>
      <c r="G2508" s="26" t="s">
        <v>1564</v>
      </c>
      <c r="H2508" s="26" t="s">
        <v>1561</v>
      </c>
      <c r="I2508" s="26" t="s">
        <v>1561</v>
      </c>
      <c r="J2508" s="26" t="s">
        <v>1564</v>
      </c>
      <c r="K2508" s="21" t="str">
        <f>IF(Tabela813[[#This Row],[C]]&lt;&gt;"",IF(Tabela813[[#This Row],[RED]]&lt;&gt;"",(Tabela813[[#This Row],[RED]] &amp; "."),"") &amp; CONCATENATE(Tabela813[[#This Row],[C]],".",Tabela813[[#This Row],[O]],".",Tabela813[[#This Row],[E]],".",Tabela813[[#This Row],[D1]],".",Tabela813[[#This Row],[D2]],".",Tabela813[[#This Row],[D3]],".",Tabela813[[#This Row],[T]],".",Tabela813[[#This Row],[D4]]),"")</f>
        <v>8.1.1.2.00.0.0.00</v>
      </c>
      <c r="L2508" s="27" t="s">
        <v>2849</v>
      </c>
      <c r="M2508" s="21" t="str">
        <f t="shared" si="39"/>
        <v>S</v>
      </c>
      <c r="N2508" s="21">
        <f>IF(VALUE(Tabela813[[#This Row],[RED]]) &gt; 0,1,0) + IF(VALUE(J2508)&gt;0,8,IF(VALUE(I2508)&gt;0,7,IF(VALUE(H2508)&gt;0,6,IF(VALUE(G2508)&gt;0,5,IF(VALUE(F2508)&gt;0,4,IF(VALUE(E2508)&gt;0,3,IF(VALUE(D2508)&gt;0,2,1)))))))</f>
        <v>4</v>
      </c>
      <c r="O2508" s="26" t="s">
        <v>45</v>
      </c>
      <c r="P2508" s="1" t="s">
        <v>617</v>
      </c>
      <c r="Q2508" s="1"/>
      <c r="R2508" s="21"/>
      <c r="S2508" s="7" t="str">
        <f>Tabela813[[#This Row],[NR]]&amp;" - "&amp;Tabela813[[#This Row],[Especificação]]</f>
        <v>8.1.1.2.00.0.0.00 - Operações de Crédito Contratuais - Mercado Interno - Intra OFSS</v>
      </c>
      <c r="T2508" s="7" t="str">
        <f>Tabela813[[#This Row],[NR]]&amp;" - "&amp;Tabela813[[#This Row],[Especificação]]</f>
        <v>8.1.1.2.00.0.0.00 - Operações de Crédito Contratuais - Mercado Interno - Intra OFSS</v>
      </c>
      <c r="U2508" s="7" t="str">
        <f>Tabela813[[#This Row],[NR]]&amp; " - "&amp;Tabela813[[#This Row],[Especificação]]</f>
        <v>8.1.1.2.00.0.0.00 - Operações de Crédito Contratuais - Mercado Interno - Intra OFSS</v>
      </c>
    </row>
    <row r="2509" spans="1:21" ht="45" x14ac:dyDescent="0.25">
      <c r="A2509" s="84"/>
      <c r="B2509" s="73"/>
      <c r="C2509" s="26" t="s">
        <v>1566</v>
      </c>
      <c r="D2509" s="26" t="s">
        <v>1558</v>
      </c>
      <c r="E2509" s="26" t="s">
        <v>1558</v>
      </c>
      <c r="F2509" s="26" t="s">
        <v>1567</v>
      </c>
      <c r="G2509" s="26" t="s">
        <v>1560</v>
      </c>
      <c r="H2509" s="26" t="s">
        <v>1561</v>
      </c>
      <c r="I2509" s="26" t="s">
        <v>1561</v>
      </c>
      <c r="J2509" s="26" t="s">
        <v>1564</v>
      </c>
      <c r="K2509" s="21" t="str">
        <f>IF(Tabela813[[#This Row],[C]]&lt;&gt;"",IF(Tabela813[[#This Row],[RED]]&lt;&gt;"",(Tabela813[[#This Row],[RED]] &amp; "."),"") &amp; CONCATENATE(Tabela813[[#This Row],[C]],".",Tabela813[[#This Row],[O]],".",Tabela813[[#This Row],[E]],".",Tabela813[[#This Row],[D1]],".",Tabela813[[#This Row],[D2]],".",Tabela813[[#This Row],[D3]],".",Tabela813[[#This Row],[T]],".",Tabela813[[#This Row],[D4]]),"")</f>
        <v>8.1.1.2.01.0.0.00</v>
      </c>
      <c r="L2509" s="27" t="s">
        <v>2849</v>
      </c>
      <c r="M2509" s="21" t="str">
        <f t="shared" si="39"/>
        <v>S</v>
      </c>
      <c r="N2509" s="21">
        <f>IF(VALUE(Tabela813[[#This Row],[RED]]) &gt; 0,1,0) + IF(VALUE(J2509)&gt;0,8,IF(VALUE(I2509)&gt;0,7,IF(VALUE(H2509)&gt;0,6,IF(VALUE(G2509)&gt;0,5,IF(VALUE(F2509)&gt;0,4,IF(VALUE(E2509)&gt;0,3,IF(VALUE(D2509)&gt;0,2,1)))))))</f>
        <v>5</v>
      </c>
      <c r="O2509" s="26" t="s">
        <v>51</v>
      </c>
      <c r="P2509" s="1" t="s">
        <v>618</v>
      </c>
      <c r="Q2509" s="1"/>
      <c r="R2509" s="21"/>
      <c r="S2509" s="7" t="str">
        <f>Tabela813[[#This Row],[NR]]&amp;" - "&amp;Tabela813[[#This Row],[Especificação]]</f>
        <v>8.1.1.2.01.0.0.00 - Operações de Crédito Contratuais - Mercado Interno - Intra OFSS</v>
      </c>
      <c r="T2509" s="7" t="str">
        <f>Tabela813[[#This Row],[NR]]&amp;" - "&amp;Tabela813[[#This Row],[Especificação]]</f>
        <v>8.1.1.2.01.0.0.00 - Operações de Crédito Contratuais - Mercado Interno - Intra OFSS</v>
      </c>
      <c r="U2509" s="7" t="str">
        <f>Tabela813[[#This Row],[NR]]&amp; " - "&amp;Tabela813[[#This Row],[Especificação]]</f>
        <v>8.1.1.2.01.0.0.00 - Operações de Crédito Contratuais - Mercado Interno - Intra OFSS</v>
      </c>
    </row>
    <row r="2510" spans="1:21" ht="45" x14ac:dyDescent="0.25">
      <c r="A2510" s="84"/>
      <c r="B2510" s="73"/>
      <c r="C2510" s="26" t="s">
        <v>1566</v>
      </c>
      <c r="D2510" s="26" t="s">
        <v>1558</v>
      </c>
      <c r="E2510" s="26" t="s">
        <v>1558</v>
      </c>
      <c r="F2510" s="26" t="s">
        <v>1567</v>
      </c>
      <c r="G2510" s="26" t="s">
        <v>1560</v>
      </c>
      <c r="H2510" s="26" t="s">
        <v>1561</v>
      </c>
      <c r="I2510" s="26" t="s">
        <v>1558</v>
      </c>
      <c r="J2510" s="26" t="s">
        <v>1564</v>
      </c>
      <c r="K2510" s="21" t="str">
        <f>IF(Tabela813[[#This Row],[C]]&lt;&gt;"",IF(Tabela813[[#This Row],[RED]]&lt;&gt;"",(Tabela813[[#This Row],[RED]] &amp; "."),"") &amp; CONCATENATE(Tabela813[[#This Row],[C]],".",Tabela813[[#This Row],[O]],".",Tabela813[[#This Row],[E]],".",Tabela813[[#This Row],[D1]],".",Tabela813[[#This Row],[D2]],".",Tabela813[[#This Row],[D3]],".",Tabela813[[#This Row],[T]],".",Tabela813[[#This Row],[D4]]),"")</f>
        <v>8.1.1.2.01.0.1.00</v>
      </c>
      <c r="L2510" s="27" t="s">
        <v>2850</v>
      </c>
      <c r="M2510" s="21" t="str">
        <f t="shared" si="39"/>
        <v>A</v>
      </c>
      <c r="N2510" s="21">
        <f>IF(VALUE(Tabela813[[#This Row],[RED]]) &gt; 0,1,0) + IF(VALUE(J2510)&gt;0,8,IF(VALUE(I2510)&gt;0,7,IF(VALUE(H2510)&gt;0,6,IF(VALUE(G2510)&gt;0,5,IF(VALUE(F2510)&gt;0,4,IF(VALUE(E2510)&gt;0,3,IF(VALUE(D2510)&gt;0,2,1)))))))</f>
        <v>7</v>
      </c>
      <c r="O2510" s="26" t="s">
        <v>51</v>
      </c>
      <c r="P2510" s="1" t="s">
        <v>618</v>
      </c>
      <c r="Q2510" s="1"/>
      <c r="R2510" s="21"/>
      <c r="S2510" s="7" t="str">
        <f>Tabela813[[#This Row],[NR]]&amp;" - "&amp;Tabela813[[#This Row],[Especificação]]</f>
        <v>8.1.1.2.01.0.1.00 - Operações de Crédito Contratuais - Mercado Interno - Principal - Intra OFSS</v>
      </c>
      <c r="T2510" s="7" t="str">
        <f>Tabela813[[#This Row],[NR]]&amp;" - "&amp;Tabela813[[#This Row],[Especificação]]</f>
        <v>8.1.1.2.01.0.1.00 - Operações de Crédito Contratuais - Mercado Interno - Principal - Intra OFSS</v>
      </c>
      <c r="U2510" s="7" t="str">
        <f>Tabela813[[#This Row],[NR]]&amp; " - "&amp;Tabela813[[#This Row],[Especificação]]</f>
        <v>8.1.1.2.01.0.1.00 - Operações de Crédito Contratuais - Mercado Interno - Principal - Intra OFSS</v>
      </c>
    </row>
    <row r="2511" spans="1:21" x14ac:dyDescent="0.25">
      <c r="A2511" s="84"/>
      <c r="B2511" s="73"/>
      <c r="C2511" s="26" t="s">
        <v>1566</v>
      </c>
      <c r="D2511" s="26" t="s">
        <v>1558</v>
      </c>
      <c r="E2511" s="26" t="s">
        <v>1558</v>
      </c>
      <c r="F2511" s="26" t="s">
        <v>1567</v>
      </c>
      <c r="G2511" s="26" t="s">
        <v>1591</v>
      </c>
      <c r="H2511" s="26" t="s">
        <v>1561</v>
      </c>
      <c r="I2511" s="26" t="s">
        <v>1561</v>
      </c>
      <c r="J2511" s="26" t="s">
        <v>1564</v>
      </c>
      <c r="K2511" s="21" t="str">
        <f>IF(Tabela813[[#This Row],[C]]&lt;&gt;"",IF(Tabela813[[#This Row],[RED]]&lt;&gt;"",(Tabela813[[#This Row],[RED]] &amp; "."),"") &amp; CONCATENATE(Tabela813[[#This Row],[C]],".",Tabela813[[#This Row],[O]],".",Tabela813[[#This Row],[E]],".",Tabela813[[#This Row],[D1]],".",Tabela813[[#This Row],[D2]],".",Tabela813[[#This Row],[D3]],".",Tabela813[[#This Row],[T]],".",Tabela813[[#This Row],[D4]]),"")</f>
        <v>8.1.1.2.50.0.0.00</v>
      </c>
      <c r="L2511" s="27" t="s">
        <v>2851</v>
      </c>
      <c r="M2511" s="21" t="str">
        <f t="shared" si="39"/>
        <v>S</v>
      </c>
      <c r="N2511" s="21">
        <f>IF(VALUE(Tabela813[[#This Row],[RED]]) &gt; 0,1,0) + IF(VALUE(J2511)&gt;0,8,IF(VALUE(I2511)&gt;0,7,IF(VALUE(H2511)&gt;0,6,IF(VALUE(G2511)&gt;0,5,IF(VALUE(F2511)&gt;0,4,IF(VALUE(E2511)&gt;0,3,IF(VALUE(D2511)&gt;0,2,1)))))))</f>
        <v>5</v>
      </c>
      <c r="O2511" s="26" t="s">
        <v>55</v>
      </c>
      <c r="P2511" s="1" t="s">
        <v>620</v>
      </c>
      <c r="Q2511" s="1"/>
      <c r="R2511" s="21"/>
      <c r="S2511" s="7" t="str">
        <f>Tabela813[[#This Row],[NR]]&amp;" - "&amp;Tabela813[[#This Row],[Especificação]]</f>
        <v>8.1.1.2.50.0.0.00 - Operações de Crédito Internas para Programas de Educação - Intra OFSS</v>
      </c>
      <c r="T2511" s="7" t="str">
        <f>Tabela813[[#This Row],[NR]]&amp;" - "&amp;Tabela813[[#This Row],[Especificação]]</f>
        <v>8.1.1.2.50.0.0.00 - Operações de Crédito Internas para Programas de Educação - Intra OFSS</v>
      </c>
      <c r="U2511" s="7" t="str">
        <f>Tabela813[[#This Row],[NR]]&amp; " - "&amp;Tabela813[[#This Row],[Especificação]]</f>
        <v>8.1.1.2.50.0.0.00 - Operações de Crédito Internas para Programas de Educação - Intra OFSS</v>
      </c>
    </row>
    <row r="2512" spans="1:21" ht="30" x14ac:dyDescent="0.25">
      <c r="A2512" s="84"/>
      <c r="B2512" s="73"/>
      <c r="C2512" s="26" t="s">
        <v>1566</v>
      </c>
      <c r="D2512" s="26" t="s">
        <v>1558</v>
      </c>
      <c r="E2512" s="26" t="s">
        <v>1558</v>
      </c>
      <c r="F2512" s="26" t="s">
        <v>1567</v>
      </c>
      <c r="G2512" s="26" t="s">
        <v>1591</v>
      </c>
      <c r="H2512" s="26" t="s">
        <v>1561</v>
      </c>
      <c r="I2512" s="26" t="s">
        <v>1558</v>
      </c>
      <c r="J2512" s="26" t="s">
        <v>1564</v>
      </c>
      <c r="K2512" s="21" t="str">
        <f>IF(Tabela813[[#This Row],[C]]&lt;&gt;"",IF(Tabela813[[#This Row],[RED]]&lt;&gt;"",(Tabela813[[#This Row],[RED]] &amp; "."),"") &amp; CONCATENATE(Tabela813[[#This Row],[C]],".",Tabela813[[#This Row],[O]],".",Tabela813[[#This Row],[E]],".",Tabela813[[#This Row],[D1]],".",Tabela813[[#This Row],[D2]],".",Tabela813[[#This Row],[D3]],".",Tabela813[[#This Row],[T]],".",Tabela813[[#This Row],[D4]]),"")</f>
        <v>8.1.1.2.50.0.1.00</v>
      </c>
      <c r="L2512" s="27" t="s">
        <v>2852</v>
      </c>
      <c r="M2512" s="21" t="str">
        <f t="shared" si="39"/>
        <v>A</v>
      </c>
      <c r="N2512" s="21">
        <f>IF(VALUE(Tabela813[[#This Row],[RED]]) &gt; 0,1,0) + IF(VALUE(J2512)&gt;0,8,IF(VALUE(I2512)&gt;0,7,IF(VALUE(H2512)&gt;0,6,IF(VALUE(G2512)&gt;0,5,IF(VALUE(F2512)&gt;0,4,IF(VALUE(E2512)&gt;0,3,IF(VALUE(D2512)&gt;0,2,1)))))))</f>
        <v>7</v>
      </c>
      <c r="O2512" s="26" t="s">
        <v>55</v>
      </c>
      <c r="P2512" s="1" t="s">
        <v>620</v>
      </c>
      <c r="Q2512" s="1"/>
      <c r="R2512" s="21"/>
      <c r="S2512" s="7" t="str">
        <f>Tabela813[[#This Row],[NR]]&amp;" - "&amp;Tabela813[[#This Row],[Especificação]]</f>
        <v>8.1.1.2.50.0.1.00 - Operações de Crédito Internas para Programas de Educação - Principal - Intra OFSS</v>
      </c>
      <c r="T2512" s="7" t="str">
        <f>Tabela813[[#This Row],[NR]]&amp;" - "&amp;Tabela813[[#This Row],[Especificação]]</f>
        <v>8.1.1.2.50.0.1.00 - Operações de Crédito Internas para Programas de Educação - Principal - Intra OFSS</v>
      </c>
      <c r="U2512" s="7" t="str">
        <f>Tabela813[[#This Row],[NR]]&amp; " - "&amp;Tabela813[[#This Row],[Especificação]]</f>
        <v>8.1.1.2.50.0.1.00 - Operações de Crédito Internas para Programas de Educação - Principal - Intra OFSS</v>
      </c>
    </row>
    <row r="2513" spans="1:21" x14ac:dyDescent="0.25">
      <c r="A2513" s="84"/>
      <c r="B2513" s="73"/>
      <c r="C2513" s="26" t="s">
        <v>1566</v>
      </c>
      <c r="D2513" s="26" t="s">
        <v>1558</v>
      </c>
      <c r="E2513" s="26" t="s">
        <v>1558</v>
      </c>
      <c r="F2513" s="26" t="s">
        <v>1567</v>
      </c>
      <c r="G2513" s="26" t="s">
        <v>1596</v>
      </c>
      <c r="H2513" s="26" t="s">
        <v>1561</v>
      </c>
      <c r="I2513" s="26" t="s">
        <v>1561</v>
      </c>
      <c r="J2513" s="26" t="s">
        <v>1564</v>
      </c>
      <c r="K2513" s="21" t="str">
        <f>IF(Tabela813[[#This Row],[C]]&lt;&gt;"",IF(Tabela813[[#This Row],[RED]]&lt;&gt;"",(Tabela813[[#This Row],[RED]] &amp; "."),"") &amp; CONCATENATE(Tabela813[[#This Row],[C]],".",Tabela813[[#This Row],[O]],".",Tabela813[[#This Row],[E]],".",Tabela813[[#This Row],[D1]],".",Tabela813[[#This Row],[D2]],".",Tabela813[[#This Row],[D3]],".",Tabela813[[#This Row],[T]],".",Tabela813[[#This Row],[D4]]),"")</f>
        <v>8.1.1.2.51.0.0.00</v>
      </c>
      <c r="L2513" s="27" t="s">
        <v>2853</v>
      </c>
      <c r="M2513" s="21" t="str">
        <f t="shared" si="39"/>
        <v>S</v>
      </c>
      <c r="N2513" s="21">
        <f>IF(VALUE(Tabela813[[#This Row],[RED]]) &gt; 0,1,0) + IF(VALUE(J2513)&gt;0,8,IF(VALUE(I2513)&gt;0,7,IF(VALUE(H2513)&gt;0,6,IF(VALUE(G2513)&gt;0,5,IF(VALUE(F2513)&gt;0,4,IF(VALUE(E2513)&gt;0,3,IF(VALUE(D2513)&gt;0,2,1)))))))</f>
        <v>5</v>
      </c>
      <c r="O2513" s="26" t="s">
        <v>55</v>
      </c>
      <c r="P2513" s="1" t="s">
        <v>622</v>
      </c>
      <c r="Q2513" s="1"/>
      <c r="R2513" s="21"/>
      <c r="S2513" s="7" t="str">
        <f>Tabela813[[#This Row],[NR]]&amp;" - "&amp;Tabela813[[#This Row],[Especificação]]</f>
        <v>8.1.1.2.51.0.0.00 - Operações de Crédito Internas para Programas de Saúde - Intra OFSS</v>
      </c>
      <c r="T2513" s="7" t="str">
        <f>Tabela813[[#This Row],[NR]]&amp;" - "&amp;Tabela813[[#This Row],[Especificação]]</f>
        <v>8.1.1.2.51.0.0.00 - Operações de Crédito Internas para Programas de Saúde - Intra OFSS</v>
      </c>
      <c r="U2513" s="7" t="str">
        <f>Tabela813[[#This Row],[NR]]&amp; " - "&amp;Tabela813[[#This Row],[Especificação]]</f>
        <v>8.1.1.2.51.0.0.00 - Operações de Crédito Internas para Programas de Saúde - Intra OFSS</v>
      </c>
    </row>
    <row r="2514" spans="1:21" ht="30" x14ac:dyDescent="0.25">
      <c r="A2514" s="84"/>
      <c r="B2514" s="73"/>
      <c r="C2514" s="26" t="s">
        <v>1566</v>
      </c>
      <c r="D2514" s="26" t="s">
        <v>1558</v>
      </c>
      <c r="E2514" s="26" t="s">
        <v>1558</v>
      </c>
      <c r="F2514" s="26" t="s">
        <v>1567</v>
      </c>
      <c r="G2514" s="26" t="s">
        <v>1596</v>
      </c>
      <c r="H2514" s="26" t="s">
        <v>1561</v>
      </c>
      <c r="I2514" s="26" t="s">
        <v>1558</v>
      </c>
      <c r="J2514" s="26" t="s">
        <v>1564</v>
      </c>
      <c r="K2514" s="21" t="str">
        <f>IF(Tabela813[[#This Row],[C]]&lt;&gt;"",IF(Tabela813[[#This Row],[RED]]&lt;&gt;"",(Tabela813[[#This Row],[RED]] &amp; "."),"") &amp; CONCATENATE(Tabela813[[#This Row],[C]],".",Tabela813[[#This Row],[O]],".",Tabela813[[#This Row],[E]],".",Tabela813[[#This Row],[D1]],".",Tabela813[[#This Row],[D2]],".",Tabela813[[#This Row],[D3]],".",Tabela813[[#This Row],[T]],".",Tabela813[[#This Row],[D4]]),"")</f>
        <v>8.1.1.2.51.0.1.00</v>
      </c>
      <c r="L2514" s="27" t="s">
        <v>2854</v>
      </c>
      <c r="M2514" s="21" t="str">
        <f t="shared" si="39"/>
        <v>A</v>
      </c>
      <c r="N2514" s="21">
        <f>IF(VALUE(Tabela813[[#This Row],[RED]]) &gt; 0,1,0) + IF(VALUE(J2514)&gt;0,8,IF(VALUE(I2514)&gt;0,7,IF(VALUE(H2514)&gt;0,6,IF(VALUE(G2514)&gt;0,5,IF(VALUE(F2514)&gt;0,4,IF(VALUE(E2514)&gt;0,3,IF(VALUE(D2514)&gt;0,2,1)))))))</f>
        <v>7</v>
      </c>
      <c r="O2514" s="26" t="s">
        <v>55</v>
      </c>
      <c r="P2514" s="1" t="s">
        <v>622</v>
      </c>
      <c r="Q2514" s="1"/>
      <c r="R2514" s="21"/>
      <c r="S2514" s="7" t="str">
        <f>Tabela813[[#This Row],[NR]]&amp;" - "&amp;Tabela813[[#This Row],[Especificação]]</f>
        <v>8.1.1.2.51.0.1.00 - Operações de Crédito Internas para Programas de Saúde - Principal - Intra OFSS</v>
      </c>
      <c r="T2514" s="7" t="str">
        <f>Tabela813[[#This Row],[NR]]&amp;" - "&amp;Tabela813[[#This Row],[Especificação]]</f>
        <v>8.1.1.2.51.0.1.00 - Operações de Crédito Internas para Programas de Saúde - Principal - Intra OFSS</v>
      </c>
      <c r="U2514" s="7" t="str">
        <f>Tabela813[[#This Row],[NR]]&amp; " - "&amp;Tabela813[[#This Row],[Especificação]]</f>
        <v>8.1.1.2.51.0.1.00 - Operações de Crédito Internas para Programas de Saúde - Principal - Intra OFSS</v>
      </c>
    </row>
    <row r="2515" spans="1:21" x14ac:dyDescent="0.25">
      <c r="A2515" s="84"/>
      <c r="B2515" s="73"/>
      <c r="C2515" s="26" t="s">
        <v>1566</v>
      </c>
      <c r="D2515" s="26" t="s">
        <v>1558</v>
      </c>
      <c r="E2515" s="26" t="s">
        <v>1558</v>
      </c>
      <c r="F2515" s="26" t="s">
        <v>1567</v>
      </c>
      <c r="G2515" s="26" t="s">
        <v>1598</v>
      </c>
      <c r="H2515" s="26" t="s">
        <v>1561</v>
      </c>
      <c r="I2515" s="26" t="s">
        <v>1561</v>
      </c>
      <c r="J2515" s="26" t="s">
        <v>1564</v>
      </c>
      <c r="K2515" s="21" t="str">
        <f>IF(Tabela813[[#This Row],[C]]&lt;&gt;"",IF(Tabela813[[#This Row],[RED]]&lt;&gt;"",(Tabela813[[#This Row],[RED]] &amp; "."),"") &amp; CONCATENATE(Tabela813[[#This Row],[C]],".",Tabela813[[#This Row],[O]],".",Tabela813[[#This Row],[E]],".",Tabela813[[#This Row],[D1]],".",Tabela813[[#This Row],[D2]],".",Tabela813[[#This Row],[D3]],".",Tabela813[[#This Row],[T]],".",Tabela813[[#This Row],[D4]]),"")</f>
        <v>8.1.1.2.52.0.0.00</v>
      </c>
      <c r="L2515" s="27" t="s">
        <v>2855</v>
      </c>
      <c r="M2515" s="21" t="str">
        <f t="shared" si="39"/>
        <v>S</v>
      </c>
      <c r="N2515" s="21">
        <f>IF(VALUE(Tabela813[[#This Row],[RED]]) &gt; 0,1,0) + IF(VALUE(J2515)&gt;0,8,IF(VALUE(I2515)&gt;0,7,IF(VALUE(H2515)&gt;0,6,IF(VALUE(G2515)&gt;0,5,IF(VALUE(F2515)&gt;0,4,IF(VALUE(E2515)&gt;0,3,IF(VALUE(D2515)&gt;0,2,1)))))))</f>
        <v>5</v>
      </c>
      <c r="O2515" s="26" t="s">
        <v>55</v>
      </c>
      <c r="P2515" s="1" t="s">
        <v>624</v>
      </c>
      <c r="Q2515" s="1"/>
      <c r="R2515" s="21"/>
      <c r="S2515" s="7" t="str">
        <f>Tabela813[[#This Row],[NR]]&amp;" - "&amp;Tabela813[[#This Row],[Especificação]]</f>
        <v>8.1.1.2.52.0.0.00 - Operações de Crédito Internas para Programas de Saneamento - Intra OFSS</v>
      </c>
      <c r="T2515" s="7" t="str">
        <f>Tabela813[[#This Row],[NR]]&amp;" - "&amp;Tabela813[[#This Row],[Especificação]]</f>
        <v>8.1.1.2.52.0.0.00 - Operações de Crédito Internas para Programas de Saneamento - Intra OFSS</v>
      </c>
      <c r="U2515" s="7" t="str">
        <f>Tabela813[[#This Row],[NR]]&amp; " - "&amp;Tabela813[[#This Row],[Especificação]]</f>
        <v>8.1.1.2.52.0.0.00 - Operações de Crédito Internas para Programas de Saneamento - Intra OFSS</v>
      </c>
    </row>
    <row r="2516" spans="1:21" ht="30" x14ac:dyDescent="0.25">
      <c r="A2516" s="84"/>
      <c r="B2516" s="73"/>
      <c r="C2516" s="26" t="s">
        <v>1566</v>
      </c>
      <c r="D2516" s="26" t="s">
        <v>1558</v>
      </c>
      <c r="E2516" s="26" t="s">
        <v>1558</v>
      </c>
      <c r="F2516" s="26" t="s">
        <v>1567</v>
      </c>
      <c r="G2516" s="26" t="s">
        <v>1598</v>
      </c>
      <c r="H2516" s="26" t="s">
        <v>1561</v>
      </c>
      <c r="I2516" s="26" t="s">
        <v>1558</v>
      </c>
      <c r="J2516" s="26" t="s">
        <v>1564</v>
      </c>
      <c r="K2516" s="21" t="str">
        <f>IF(Tabela813[[#This Row],[C]]&lt;&gt;"",IF(Tabela813[[#This Row],[RED]]&lt;&gt;"",(Tabela813[[#This Row],[RED]] &amp; "."),"") &amp; CONCATENATE(Tabela813[[#This Row],[C]],".",Tabela813[[#This Row],[O]],".",Tabela813[[#This Row],[E]],".",Tabela813[[#This Row],[D1]],".",Tabela813[[#This Row],[D2]],".",Tabela813[[#This Row],[D3]],".",Tabela813[[#This Row],[T]],".",Tabela813[[#This Row],[D4]]),"")</f>
        <v>8.1.1.2.52.0.1.00</v>
      </c>
      <c r="L2516" s="27" t="s">
        <v>2856</v>
      </c>
      <c r="M2516" s="21" t="str">
        <f t="shared" si="39"/>
        <v>A</v>
      </c>
      <c r="N2516" s="21">
        <f>IF(VALUE(Tabela813[[#This Row],[RED]]) &gt; 0,1,0) + IF(VALUE(J2516)&gt;0,8,IF(VALUE(I2516)&gt;0,7,IF(VALUE(H2516)&gt;0,6,IF(VALUE(G2516)&gt;0,5,IF(VALUE(F2516)&gt;0,4,IF(VALUE(E2516)&gt;0,3,IF(VALUE(D2516)&gt;0,2,1)))))))</f>
        <v>7</v>
      </c>
      <c r="O2516" s="26" t="s">
        <v>55</v>
      </c>
      <c r="P2516" s="1" t="s">
        <v>624</v>
      </c>
      <c r="Q2516" s="1"/>
      <c r="R2516" s="21"/>
      <c r="S2516" s="7" t="str">
        <f>Tabela813[[#This Row],[NR]]&amp;" - "&amp;Tabela813[[#This Row],[Especificação]]</f>
        <v>8.1.1.2.52.0.1.00 - Operações de Crédito Internas para Programas de Saneamento - Principal - Intra OFSS</v>
      </c>
      <c r="T2516" s="7" t="str">
        <f>Tabela813[[#This Row],[NR]]&amp;" - "&amp;Tabela813[[#This Row],[Especificação]]</f>
        <v>8.1.1.2.52.0.1.00 - Operações de Crédito Internas para Programas de Saneamento - Principal - Intra OFSS</v>
      </c>
      <c r="U2516" s="7" t="str">
        <f>Tabela813[[#This Row],[NR]]&amp; " - "&amp;Tabela813[[#This Row],[Especificação]]</f>
        <v>8.1.1.2.52.0.1.00 - Operações de Crédito Internas para Programas de Saneamento - Principal - Intra OFSS</v>
      </c>
    </row>
    <row r="2517" spans="1:21" ht="30" x14ac:dyDescent="0.25">
      <c r="A2517" s="84"/>
      <c r="B2517" s="73"/>
      <c r="C2517" s="26" t="s">
        <v>1566</v>
      </c>
      <c r="D2517" s="26" t="s">
        <v>1558</v>
      </c>
      <c r="E2517" s="26" t="s">
        <v>1558</v>
      </c>
      <c r="F2517" s="26" t="s">
        <v>1567</v>
      </c>
      <c r="G2517" s="26" t="s">
        <v>1595</v>
      </c>
      <c r="H2517" s="26" t="s">
        <v>1561</v>
      </c>
      <c r="I2517" s="26" t="s">
        <v>1561</v>
      </c>
      <c r="J2517" s="26" t="s">
        <v>1564</v>
      </c>
      <c r="K2517" s="21" t="str">
        <f>IF(Tabela813[[#This Row],[C]]&lt;&gt;"",IF(Tabela813[[#This Row],[RED]]&lt;&gt;"",(Tabela813[[#This Row],[RED]] &amp; "."),"") &amp; CONCATENATE(Tabela813[[#This Row],[C]],".",Tabela813[[#This Row],[O]],".",Tabela813[[#This Row],[E]],".",Tabela813[[#This Row],[D1]],".",Tabela813[[#This Row],[D2]],".",Tabela813[[#This Row],[D3]],".",Tabela813[[#This Row],[T]],".",Tabela813[[#This Row],[D4]]),"")</f>
        <v>8.1.1.2.53.0.0.00</v>
      </c>
      <c r="L2517" s="27" t="s">
        <v>2857</v>
      </c>
      <c r="M2517" s="21" t="str">
        <f t="shared" si="39"/>
        <v>S</v>
      </c>
      <c r="N2517" s="21">
        <f>IF(VALUE(Tabela813[[#This Row],[RED]]) &gt; 0,1,0) + IF(VALUE(J2517)&gt;0,8,IF(VALUE(I2517)&gt;0,7,IF(VALUE(H2517)&gt;0,6,IF(VALUE(G2517)&gt;0,5,IF(VALUE(F2517)&gt;0,4,IF(VALUE(E2517)&gt;0,3,IF(VALUE(D2517)&gt;0,2,1)))))))</f>
        <v>5</v>
      </c>
      <c r="O2517" s="26" t="s">
        <v>55</v>
      </c>
      <c r="P2517" s="1" t="s">
        <v>626</v>
      </c>
      <c r="Q2517" s="1"/>
      <c r="R2517" s="21"/>
      <c r="S2517" s="7" t="str">
        <f>Tabela813[[#This Row],[NR]]&amp;" - "&amp;Tabela813[[#This Row],[Especificação]]</f>
        <v>8.1.1.2.53.0.0.00 - Operações de Crédito Internas para Programas de Meio Ambiente - Intra OFSS</v>
      </c>
      <c r="T2517" s="7" t="str">
        <f>Tabela813[[#This Row],[NR]]&amp;" - "&amp;Tabela813[[#This Row],[Especificação]]</f>
        <v>8.1.1.2.53.0.0.00 - Operações de Crédito Internas para Programas de Meio Ambiente - Intra OFSS</v>
      </c>
      <c r="U2517" s="7" t="str">
        <f>Tabela813[[#This Row],[NR]]&amp; " - "&amp;Tabela813[[#This Row],[Especificação]]</f>
        <v>8.1.1.2.53.0.0.00 - Operações de Crédito Internas para Programas de Meio Ambiente - Intra OFSS</v>
      </c>
    </row>
    <row r="2518" spans="1:21" ht="30" x14ac:dyDescent="0.25">
      <c r="A2518" s="84"/>
      <c r="B2518" s="73"/>
      <c r="C2518" s="26" t="s">
        <v>1566</v>
      </c>
      <c r="D2518" s="26" t="s">
        <v>1558</v>
      </c>
      <c r="E2518" s="26" t="s">
        <v>1558</v>
      </c>
      <c r="F2518" s="26" t="s">
        <v>1567</v>
      </c>
      <c r="G2518" s="26" t="s">
        <v>1595</v>
      </c>
      <c r="H2518" s="26" t="s">
        <v>1561</v>
      </c>
      <c r="I2518" s="26" t="s">
        <v>1558</v>
      </c>
      <c r="J2518" s="26" t="s">
        <v>1564</v>
      </c>
      <c r="K2518" s="21" t="str">
        <f>IF(Tabela813[[#This Row],[C]]&lt;&gt;"",IF(Tabela813[[#This Row],[RED]]&lt;&gt;"",(Tabela813[[#This Row],[RED]] &amp; "."),"") &amp; CONCATENATE(Tabela813[[#This Row],[C]],".",Tabela813[[#This Row],[O]],".",Tabela813[[#This Row],[E]],".",Tabela813[[#This Row],[D1]],".",Tabela813[[#This Row],[D2]],".",Tabela813[[#This Row],[D3]],".",Tabela813[[#This Row],[T]],".",Tabela813[[#This Row],[D4]]),"")</f>
        <v>8.1.1.2.53.0.1.00</v>
      </c>
      <c r="L2518" s="27" t="s">
        <v>2858</v>
      </c>
      <c r="M2518" s="21" t="str">
        <f t="shared" si="39"/>
        <v>A</v>
      </c>
      <c r="N2518" s="21">
        <f>IF(VALUE(Tabela813[[#This Row],[RED]]) &gt; 0,1,0) + IF(VALUE(J2518)&gt;0,8,IF(VALUE(I2518)&gt;0,7,IF(VALUE(H2518)&gt;0,6,IF(VALUE(G2518)&gt;0,5,IF(VALUE(F2518)&gt;0,4,IF(VALUE(E2518)&gt;0,3,IF(VALUE(D2518)&gt;0,2,1)))))))</f>
        <v>7</v>
      </c>
      <c r="O2518" s="26" t="s">
        <v>55</v>
      </c>
      <c r="P2518" s="1" t="s">
        <v>626</v>
      </c>
      <c r="Q2518" s="1"/>
      <c r="R2518" s="21"/>
      <c r="S2518" s="7" t="str">
        <f>Tabela813[[#This Row],[NR]]&amp;" - "&amp;Tabela813[[#This Row],[Especificação]]</f>
        <v>8.1.1.2.53.0.1.00 - Operações de Crédito Internas para Programas de Meio Ambiente - Principal - Intra OFSS</v>
      </c>
      <c r="T2518" s="7" t="str">
        <f>Tabela813[[#This Row],[NR]]&amp;" - "&amp;Tabela813[[#This Row],[Especificação]]</f>
        <v>8.1.1.2.53.0.1.00 - Operações de Crédito Internas para Programas de Meio Ambiente - Principal - Intra OFSS</v>
      </c>
      <c r="U2518" s="7" t="str">
        <f>Tabela813[[#This Row],[NR]]&amp; " - "&amp;Tabela813[[#This Row],[Especificação]]</f>
        <v>8.1.1.2.53.0.1.00 - Operações de Crédito Internas para Programas de Meio Ambiente - Principal - Intra OFSS</v>
      </c>
    </row>
    <row r="2519" spans="1:21" ht="30" x14ac:dyDescent="0.25">
      <c r="A2519" s="84"/>
      <c r="B2519" s="73"/>
      <c r="C2519" s="26" t="s">
        <v>1566</v>
      </c>
      <c r="D2519" s="26" t="s">
        <v>1558</v>
      </c>
      <c r="E2519" s="26" t="s">
        <v>1558</v>
      </c>
      <c r="F2519" s="26" t="s">
        <v>1567</v>
      </c>
      <c r="G2519" s="26" t="s">
        <v>1599</v>
      </c>
      <c r="H2519" s="26" t="s">
        <v>1561</v>
      </c>
      <c r="I2519" s="26" t="s">
        <v>1561</v>
      </c>
      <c r="J2519" s="26" t="s">
        <v>1564</v>
      </c>
      <c r="K2519" s="21" t="str">
        <f>IF(Tabela813[[#This Row],[C]]&lt;&gt;"",IF(Tabela813[[#This Row],[RED]]&lt;&gt;"",(Tabela813[[#This Row],[RED]] &amp; "."),"") &amp; CONCATENATE(Tabela813[[#This Row],[C]],".",Tabela813[[#This Row],[O]],".",Tabela813[[#This Row],[E]],".",Tabela813[[#This Row],[D1]],".",Tabela813[[#This Row],[D2]],".",Tabela813[[#This Row],[D3]],".",Tabela813[[#This Row],[T]],".",Tabela813[[#This Row],[D4]]),"")</f>
        <v>8.1.1.2.54.0.0.00</v>
      </c>
      <c r="L2519" s="27" t="s">
        <v>2859</v>
      </c>
      <c r="M2519" s="21" t="str">
        <f t="shared" si="39"/>
        <v>S</v>
      </c>
      <c r="N2519" s="21">
        <f>IF(VALUE(Tabela813[[#This Row],[RED]]) &gt; 0,1,0) + IF(VALUE(J2519)&gt;0,8,IF(VALUE(I2519)&gt;0,7,IF(VALUE(H2519)&gt;0,6,IF(VALUE(G2519)&gt;0,5,IF(VALUE(F2519)&gt;0,4,IF(VALUE(E2519)&gt;0,3,IF(VALUE(D2519)&gt;0,2,1)))))))</f>
        <v>5</v>
      </c>
      <c r="O2519" s="26" t="s">
        <v>55</v>
      </c>
      <c r="P2519" s="1" t="s">
        <v>628</v>
      </c>
      <c r="Q2519" s="1"/>
      <c r="R2519" s="21"/>
      <c r="S2519" s="7" t="str">
        <f>Tabela813[[#This Row],[NR]]&amp;" - "&amp;Tabela813[[#This Row],[Especificação]]</f>
        <v>8.1.1.2.54.0.0.00 - Operações de Crédito Internas para Programas de Modernização da Administração Pública - Intra OFSS</v>
      </c>
      <c r="T2519" s="7" t="str">
        <f>Tabela813[[#This Row],[NR]]&amp;" - "&amp;Tabela813[[#This Row],[Especificação]]</f>
        <v>8.1.1.2.54.0.0.00 - Operações de Crédito Internas para Programas de Modernização da Administração Pública - Intra OFSS</v>
      </c>
      <c r="U2519" s="7" t="str">
        <f>Tabela813[[#This Row],[NR]]&amp; " - "&amp;Tabela813[[#This Row],[Especificação]]</f>
        <v>8.1.1.2.54.0.0.00 - Operações de Crédito Internas para Programas de Modernização da Administração Pública - Intra OFSS</v>
      </c>
    </row>
    <row r="2520" spans="1:21" ht="30" x14ac:dyDescent="0.25">
      <c r="A2520" s="84"/>
      <c r="B2520" s="73"/>
      <c r="C2520" s="26" t="s">
        <v>1566</v>
      </c>
      <c r="D2520" s="26" t="s">
        <v>1558</v>
      </c>
      <c r="E2520" s="26" t="s">
        <v>1558</v>
      </c>
      <c r="F2520" s="26" t="s">
        <v>1567</v>
      </c>
      <c r="G2520" s="26" t="s">
        <v>1599</v>
      </c>
      <c r="H2520" s="26" t="s">
        <v>1561</v>
      </c>
      <c r="I2520" s="26" t="s">
        <v>1558</v>
      </c>
      <c r="J2520" s="26" t="s">
        <v>1564</v>
      </c>
      <c r="K2520" s="21" t="str">
        <f>IF(Tabela813[[#This Row],[C]]&lt;&gt;"",IF(Tabela813[[#This Row],[RED]]&lt;&gt;"",(Tabela813[[#This Row],[RED]] &amp; "."),"") &amp; CONCATENATE(Tabela813[[#This Row],[C]],".",Tabela813[[#This Row],[O]],".",Tabela813[[#This Row],[E]],".",Tabela813[[#This Row],[D1]],".",Tabela813[[#This Row],[D2]],".",Tabela813[[#This Row],[D3]],".",Tabela813[[#This Row],[T]],".",Tabela813[[#This Row],[D4]]),"")</f>
        <v>8.1.1.2.54.0.1.00</v>
      </c>
      <c r="L2520" s="27" t="s">
        <v>2860</v>
      </c>
      <c r="M2520" s="21" t="str">
        <f t="shared" si="39"/>
        <v>A</v>
      </c>
      <c r="N2520" s="21">
        <f>IF(VALUE(Tabela813[[#This Row],[RED]]) &gt; 0,1,0) + IF(VALUE(J2520)&gt;0,8,IF(VALUE(I2520)&gt;0,7,IF(VALUE(H2520)&gt;0,6,IF(VALUE(G2520)&gt;0,5,IF(VALUE(F2520)&gt;0,4,IF(VALUE(E2520)&gt;0,3,IF(VALUE(D2520)&gt;0,2,1)))))))</f>
        <v>7</v>
      </c>
      <c r="O2520" s="26" t="s">
        <v>55</v>
      </c>
      <c r="P2520" s="1" t="s">
        <v>628</v>
      </c>
      <c r="Q2520" s="1"/>
      <c r="R2520" s="21"/>
      <c r="S2520" s="7" t="str">
        <f>Tabela813[[#This Row],[NR]]&amp;" - "&amp;Tabela813[[#This Row],[Especificação]]</f>
        <v>8.1.1.2.54.0.1.00 - Operações de Crédito Internas para Programas de Modernização da Administração Pública - Principal - Intra OFSS</v>
      </c>
      <c r="T2520" s="7" t="str">
        <f>Tabela813[[#This Row],[NR]]&amp;" - "&amp;Tabela813[[#This Row],[Especificação]]</f>
        <v>8.1.1.2.54.0.1.00 - Operações de Crédito Internas para Programas de Modernização da Administração Pública - Principal - Intra OFSS</v>
      </c>
      <c r="U2520" s="7" t="str">
        <f>Tabela813[[#This Row],[NR]]&amp; " - "&amp;Tabela813[[#This Row],[Especificação]]</f>
        <v>8.1.1.2.54.0.1.00 - Operações de Crédito Internas para Programas de Modernização da Administração Pública - Principal - Intra OFSS</v>
      </c>
    </row>
    <row r="2521" spans="1:21" ht="30" x14ac:dyDescent="0.25">
      <c r="A2521" s="84"/>
      <c r="B2521" s="73"/>
      <c r="C2521" s="26" t="s">
        <v>1566</v>
      </c>
      <c r="D2521" s="26" t="s">
        <v>1558</v>
      </c>
      <c r="E2521" s="26" t="s">
        <v>1558</v>
      </c>
      <c r="F2521" s="26" t="s">
        <v>1567</v>
      </c>
      <c r="G2521" s="26" t="s">
        <v>1600</v>
      </c>
      <c r="H2521" s="26" t="s">
        <v>1561</v>
      </c>
      <c r="I2521" s="26" t="s">
        <v>1561</v>
      </c>
      <c r="J2521" s="26" t="s">
        <v>1564</v>
      </c>
      <c r="K2521" s="21" t="str">
        <f>IF(Tabela813[[#This Row],[C]]&lt;&gt;"",IF(Tabela813[[#This Row],[RED]]&lt;&gt;"",(Tabela813[[#This Row],[RED]] &amp; "."),"") &amp; CONCATENATE(Tabela813[[#This Row],[C]],".",Tabela813[[#This Row],[O]],".",Tabela813[[#This Row],[E]],".",Tabela813[[#This Row],[D1]],".",Tabela813[[#This Row],[D2]],".",Tabela813[[#This Row],[D3]],".",Tabela813[[#This Row],[T]],".",Tabela813[[#This Row],[D4]]),"")</f>
        <v>8.1.1.2.55.0.0.00</v>
      </c>
      <c r="L2521" s="27" t="s">
        <v>2861</v>
      </c>
      <c r="M2521" s="21" t="str">
        <f t="shared" si="39"/>
        <v>S</v>
      </c>
      <c r="N2521" s="21">
        <f>IF(VALUE(Tabela813[[#This Row],[RED]]) &gt; 0,1,0) + IF(VALUE(J2521)&gt;0,8,IF(VALUE(I2521)&gt;0,7,IF(VALUE(H2521)&gt;0,6,IF(VALUE(G2521)&gt;0,5,IF(VALUE(F2521)&gt;0,4,IF(VALUE(E2521)&gt;0,3,IF(VALUE(D2521)&gt;0,2,1)))))))</f>
        <v>5</v>
      </c>
      <c r="O2521" s="26" t="s">
        <v>55</v>
      </c>
      <c r="P2521" s="1" t="s">
        <v>630</v>
      </c>
      <c r="Q2521" s="1"/>
      <c r="R2521" s="21"/>
      <c r="S2521" s="7" t="str">
        <f>Tabela813[[#This Row],[NR]]&amp;" - "&amp;Tabela813[[#This Row],[Especificação]]</f>
        <v>8.1.1.2.55.0.0.00 - Operações de Crédito Internas para Refinanciamento da Dívida Contratual - Intra OFSS</v>
      </c>
      <c r="T2521" s="7" t="str">
        <f>Tabela813[[#This Row],[NR]]&amp;" - "&amp;Tabela813[[#This Row],[Especificação]]</f>
        <v>8.1.1.2.55.0.0.00 - Operações de Crédito Internas para Refinanciamento da Dívida Contratual - Intra OFSS</v>
      </c>
      <c r="U2521" s="7" t="str">
        <f>Tabela813[[#This Row],[NR]]&amp; " - "&amp;Tabela813[[#This Row],[Especificação]]</f>
        <v>8.1.1.2.55.0.0.00 - Operações de Crédito Internas para Refinanciamento da Dívida Contratual - Intra OFSS</v>
      </c>
    </row>
    <row r="2522" spans="1:21" ht="30" x14ac:dyDescent="0.25">
      <c r="A2522" s="84"/>
      <c r="B2522" s="73"/>
      <c r="C2522" s="26" t="s">
        <v>1566</v>
      </c>
      <c r="D2522" s="26" t="s">
        <v>1558</v>
      </c>
      <c r="E2522" s="26" t="s">
        <v>1558</v>
      </c>
      <c r="F2522" s="26" t="s">
        <v>1567</v>
      </c>
      <c r="G2522" s="26" t="s">
        <v>1600</v>
      </c>
      <c r="H2522" s="26" t="s">
        <v>1561</v>
      </c>
      <c r="I2522" s="26" t="s">
        <v>1558</v>
      </c>
      <c r="J2522" s="26" t="s">
        <v>1564</v>
      </c>
      <c r="K2522" s="21" t="str">
        <f>IF(Tabela813[[#This Row],[C]]&lt;&gt;"",IF(Tabela813[[#This Row],[RED]]&lt;&gt;"",(Tabela813[[#This Row],[RED]] &amp; "."),"") &amp; CONCATENATE(Tabela813[[#This Row],[C]],".",Tabela813[[#This Row],[O]],".",Tabela813[[#This Row],[E]],".",Tabela813[[#This Row],[D1]],".",Tabela813[[#This Row],[D2]],".",Tabela813[[#This Row],[D3]],".",Tabela813[[#This Row],[T]],".",Tabela813[[#This Row],[D4]]),"")</f>
        <v>8.1.1.2.55.0.1.00</v>
      </c>
      <c r="L2522" s="27" t="s">
        <v>2862</v>
      </c>
      <c r="M2522" s="21" t="str">
        <f t="shared" si="39"/>
        <v>A</v>
      </c>
      <c r="N2522" s="21">
        <f>IF(VALUE(Tabela813[[#This Row],[RED]]) &gt; 0,1,0) + IF(VALUE(J2522)&gt;0,8,IF(VALUE(I2522)&gt;0,7,IF(VALUE(H2522)&gt;0,6,IF(VALUE(G2522)&gt;0,5,IF(VALUE(F2522)&gt;0,4,IF(VALUE(E2522)&gt;0,3,IF(VALUE(D2522)&gt;0,2,1)))))))</f>
        <v>7</v>
      </c>
      <c r="O2522" s="26" t="s">
        <v>55</v>
      </c>
      <c r="P2522" s="1" t="s">
        <v>630</v>
      </c>
      <c r="Q2522" s="1"/>
      <c r="R2522" s="21"/>
      <c r="S2522" s="7" t="str">
        <f>Tabela813[[#This Row],[NR]]&amp;" - "&amp;Tabela813[[#This Row],[Especificação]]</f>
        <v>8.1.1.2.55.0.1.00 - Operações de Crédito Internas para Refinanciamento da Dívida Contratual - Principal - Intra OFSS</v>
      </c>
      <c r="T2522" s="7" t="str">
        <f>Tabela813[[#This Row],[NR]]&amp;" - "&amp;Tabela813[[#This Row],[Especificação]]</f>
        <v>8.1.1.2.55.0.1.00 - Operações de Crédito Internas para Refinanciamento da Dívida Contratual - Principal - Intra OFSS</v>
      </c>
      <c r="U2522" s="7" t="str">
        <f>Tabela813[[#This Row],[NR]]&amp; " - "&amp;Tabela813[[#This Row],[Especificação]]</f>
        <v>8.1.1.2.55.0.1.00 - Operações de Crédito Internas para Refinanciamento da Dívida Contratual - Principal - Intra OFSS</v>
      </c>
    </row>
    <row r="2523" spans="1:21" ht="30" x14ac:dyDescent="0.25">
      <c r="A2523" s="84"/>
      <c r="B2523" s="73"/>
      <c r="C2523" s="26" t="s">
        <v>1566</v>
      </c>
      <c r="D2523" s="26" t="s">
        <v>1558</v>
      </c>
      <c r="E2523" s="26" t="s">
        <v>1558</v>
      </c>
      <c r="F2523" s="26" t="s">
        <v>1567</v>
      </c>
      <c r="G2523" s="26" t="s">
        <v>1601</v>
      </c>
      <c r="H2523" s="26" t="s">
        <v>1561</v>
      </c>
      <c r="I2523" s="26" t="s">
        <v>1561</v>
      </c>
      <c r="J2523" s="26" t="s">
        <v>1564</v>
      </c>
      <c r="K2523" s="21" t="str">
        <f>IF(Tabela813[[#This Row],[C]]&lt;&gt;"",IF(Tabela813[[#This Row],[RED]]&lt;&gt;"",(Tabela813[[#This Row],[RED]] &amp; "."),"") &amp; CONCATENATE(Tabela813[[#This Row],[C]],".",Tabela813[[#This Row],[O]],".",Tabela813[[#This Row],[E]],".",Tabela813[[#This Row],[D1]],".",Tabela813[[#This Row],[D2]],".",Tabela813[[#This Row],[D3]],".",Tabela813[[#This Row],[T]],".",Tabela813[[#This Row],[D4]]),"")</f>
        <v>8.1.1.2.56.0.0.00</v>
      </c>
      <c r="L2523" s="27" t="s">
        <v>2863</v>
      </c>
      <c r="M2523" s="21" t="str">
        <f t="shared" si="39"/>
        <v>S</v>
      </c>
      <c r="N2523" s="21">
        <f>IF(VALUE(Tabela813[[#This Row],[RED]]) &gt; 0,1,0) + IF(VALUE(J2523)&gt;0,8,IF(VALUE(I2523)&gt;0,7,IF(VALUE(H2523)&gt;0,6,IF(VALUE(G2523)&gt;0,5,IF(VALUE(F2523)&gt;0,4,IF(VALUE(E2523)&gt;0,3,IF(VALUE(D2523)&gt;0,2,1)))))))</f>
        <v>5</v>
      </c>
      <c r="O2523" s="26" t="s">
        <v>55</v>
      </c>
      <c r="P2523" s="1" t="s">
        <v>632</v>
      </c>
      <c r="Q2523" s="1"/>
      <c r="R2523" s="21"/>
      <c r="S2523" s="7" t="str">
        <f>Tabela813[[#This Row],[NR]]&amp;" - "&amp;Tabela813[[#This Row],[Especificação]]</f>
        <v>8.1.1.2.56.0.0.00 - Operações de Crédito Internas para Programas de Moradia Popular - Intra OFSS</v>
      </c>
      <c r="T2523" s="7" t="str">
        <f>Tabela813[[#This Row],[NR]]&amp;" - "&amp;Tabela813[[#This Row],[Especificação]]</f>
        <v>8.1.1.2.56.0.0.00 - Operações de Crédito Internas para Programas de Moradia Popular - Intra OFSS</v>
      </c>
      <c r="U2523" s="7" t="str">
        <f>Tabela813[[#This Row],[NR]]&amp; " - "&amp;Tabela813[[#This Row],[Especificação]]</f>
        <v>8.1.1.2.56.0.0.00 - Operações de Crédito Internas para Programas de Moradia Popular - Intra OFSS</v>
      </c>
    </row>
    <row r="2524" spans="1:21" ht="30" x14ac:dyDescent="0.25">
      <c r="A2524" s="84"/>
      <c r="B2524" s="73"/>
      <c r="C2524" s="26" t="s">
        <v>1566</v>
      </c>
      <c r="D2524" s="26" t="s">
        <v>1558</v>
      </c>
      <c r="E2524" s="26" t="s">
        <v>1558</v>
      </c>
      <c r="F2524" s="26" t="s">
        <v>1567</v>
      </c>
      <c r="G2524" s="26" t="s">
        <v>1601</v>
      </c>
      <c r="H2524" s="26" t="s">
        <v>1561</v>
      </c>
      <c r="I2524" s="26" t="s">
        <v>1558</v>
      </c>
      <c r="J2524" s="26" t="s">
        <v>1564</v>
      </c>
      <c r="K2524" s="21" t="str">
        <f>IF(Tabela813[[#This Row],[C]]&lt;&gt;"",IF(Tabela813[[#This Row],[RED]]&lt;&gt;"",(Tabela813[[#This Row],[RED]] &amp; "."),"") &amp; CONCATENATE(Tabela813[[#This Row],[C]],".",Tabela813[[#This Row],[O]],".",Tabela813[[#This Row],[E]],".",Tabela813[[#This Row],[D1]],".",Tabela813[[#This Row],[D2]],".",Tabela813[[#This Row],[D3]],".",Tabela813[[#This Row],[T]],".",Tabela813[[#This Row],[D4]]),"")</f>
        <v>8.1.1.2.56.0.1.00</v>
      </c>
      <c r="L2524" s="27" t="s">
        <v>2864</v>
      </c>
      <c r="M2524" s="21" t="str">
        <f t="shared" si="39"/>
        <v>A</v>
      </c>
      <c r="N2524" s="21">
        <f>IF(VALUE(Tabela813[[#This Row],[RED]]) &gt; 0,1,0) + IF(VALUE(J2524)&gt;0,8,IF(VALUE(I2524)&gt;0,7,IF(VALUE(H2524)&gt;0,6,IF(VALUE(G2524)&gt;0,5,IF(VALUE(F2524)&gt;0,4,IF(VALUE(E2524)&gt;0,3,IF(VALUE(D2524)&gt;0,2,1)))))))</f>
        <v>7</v>
      </c>
      <c r="O2524" s="26" t="s">
        <v>55</v>
      </c>
      <c r="P2524" s="1" t="s">
        <v>632</v>
      </c>
      <c r="Q2524" s="1"/>
      <c r="R2524" s="21"/>
      <c r="S2524" s="7" t="str">
        <f>Tabela813[[#This Row],[NR]]&amp;" - "&amp;Tabela813[[#This Row],[Especificação]]</f>
        <v>8.1.1.2.56.0.1.00 - Operações de Crédito Internas para Programas de Moradia Popular - Principal - Intra OFSS</v>
      </c>
      <c r="T2524" s="7" t="str">
        <f>Tabela813[[#This Row],[NR]]&amp;" - "&amp;Tabela813[[#This Row],[Especificação]]</f>
        <v>8.1.1.2.56.0.1.00 - Operações de Crédito Internas para Programas de Moradia Popular - Principal - Intra OFSS</v>
      </c>
      <c r="U2524" s="7" t="str">
        <f>Tabela813[[#This Row],[NR]]&amp; " - "&amp;Tabela813[[#This Row],[Especificação]]</f>
        <v>8.1.1.2.56.0.1.00 - Operações de Crédito Internas para Programas de Moradia Popular - Principal - Intra OFSS</v>
      </c>
    </row>
    <row r="2525" spans="1:21" ht="30" x14ac:dyDescent="0.25">
      <c r="A2525" s="84"/>
      <c r="B2525" s="73"/>
      <c r="C2525" s="26" t="s">
        <v>1566</v>
      </c>
      <c r="D2525" s="26" t="s">
        <v>1558</v>
      </c>
      <c r="E2525" s="26" t="s">
        <v>1558</v>
      </c>
      <c r="F2525" s="26" t="s">
        <v>1570</v>
      </c>
      <c r="G2525" s="26" t="s">
        <v>1564</v>
      </c>
      <c r="H2525" s="26" t="s">
        <v>1561</v>
      </c>
      <c r="I2525" s="26" t="s">
        <v>1561</v>
      </c>
      <c r="J2525" s="26" t="s">
        <v>1564</v>
      </c>
      <c r="K2525" s="21" t="str">
        <f>IF(Tabela813[[#This Row],[C]]&lt;&gt;"",IF(Tabela813[[#This Row],[RED]]&lt;&gt;"",(Tabela813[[#This Row],[RED]] &amp; "."),"") &amp; CONCATENATE(Tabela813[[#This Row],[C]],".",Tabela813[[#This Row],[O]],".",Tabela813[[#This Row],[E]],".",Tabela813[[#This Row],[D1]],".",Tabela813[[#This Row],[D2]],".",Tabela813[[#This Row],[D3]],".",Tabela813[[#This Row],[T]],".",Tabela813[[#This Row],[D4]]),"")</f>
        <v>8.1.1.9.00.0.0.00</v>
      </c>
      <c r="L2525" s="27" t="s">
        <v>2865</v>
      </c>
      <c r="M2525" s="21" t="str">
        <f t="shared" si="39"/>
        <v>S</v>
      </c>
      <c r="N2525" s="21">
        <f>IF(VALUE(Tabela813[[#This Row],[RED]]) &gt; 0,1,0) + IF(VALUE(J2525)&gt;0,8,IF(VALUE(I2525)&gt;0,7,IF(VALUE(H2525)&gt;0,6,IF(VALUE(G2525)&gt;0,5,IF(VALUE(F2525)&gt;0,4,IF(VALUE(E2525)&gt;0,3,IF(VALUE(D2525)&gt;0,2,1)))))))</f>
        <v>4</v>
      </c>
      <c r="O2525" s="26" t="s">
        <v>45</v>
      </c>
      <c r="P2525" s="1" t="s">
        <v>634</v>
      </c>
      <c r="Q2525" s="1"/>
      <c r="R2525" s="21"/>
      <c r="S2525" s="7" t="str">
        <f>Tabela813[[#This Row],[NR]]&amp;" - "&amp;Tabela813[[#This Row],[Especificação]]</f>
        <v>8.1.1.9.00.0.0.00 - Outras Operações de Crédito - Mercado Interno - Intra OFSS</v>
      </c>
      <c r="T2525" s="7" t="str">
        <f>Tabela813[[#This Row],[NR]]&amp;" - "&amp;Tabela813[[#This Row],[Especificação]]</f>
        <v>8.1.1.9.00.0.0.00 - Outras Operações de Crédito - Mercado Interno - Intra OFSS</v>
      </c>
      <c r="U2525" s="7" t="str">
        <f>Tabela813[[#This Row],[NR]]&amp; " - "&amp;Tabela813[[#This Row],[Especificação]]</f>
        <v>8.1.1.9.00.0.0.00 - Outras Operações de Crédito - Mercado Interno - Intra OFSS</v>
      </c>
    </row>
    <row r="2526" spans="1:21" ht="30" x14ac:dyDescent="0.25">
      <c r="A2526" s="84"/>
      <c r="B2526" s="73"/>
      <c r="C2526" s="26" t="s">
        <v>1566</v>
      </c>
      <c r="D2526" s="26" t="s">
        <v>1558</v>
      </c>
      <c r="E2526" s="26" t="s">
        <v>1558</v>
      </c>
      <c r="F2526" s="26" t="s">
        <v>1570</v>
      </c>
      <c r="G2526" s="26" t="s">
        <v>1574</v>
      </c>
      <c r="H2526" s="26" t="s">
        <v>1561</v>
      </c>
      <c r="I2526" s="26" t="s">
        <v>1561</v>
      </c>
      <c r="J2526" s="26" t="s">
        <v>1564</v>
      </c>
      <c r="K2526" s="21" t="str">
        <f>IF(Tabela813[[#This Row],[C]]&lt;&gt;"",IF(Tabela813[[#This Row],[RED]]&lt;&gt;"",(Tabela813[[#This Row],[RED]] &amp; "."),"") &amp; CONCATENATE(Tabela813[[#This Row],[C]],".",Tabela813[[#This Row],[O]],".",Tabela813[[#This Row],[E]],".",Tabela813[[#This Row],[D1]],".",Tabela813[[#This Row],[D2]],".",Tabela813[[#This Row],[D3]],".",Tabela813[[#This Row],[T]],".",Tabela813[[#This Row],[D4]]),"")</f>
        <v>8.1.1.9.99.0.0.00</v>
      </c>
      <c r="L2526" s="27" t="s">
        <v>2865</v>
      </c>
      <c r="M2526" s="21" t="str">
        <f t="shared" si="39"/>
        <v>S</v>
      </c>
      <c r="N2526" s="21">
        <f>IF(VALUE(Tabela813[[#This Row],[RED]]) &gt; 0,1,0) + IF(VALUE(J2526)&gt;0,8,IF(VALUE(I2526)&gt;0,7,IF(VALUE(H2526)&gt;0,6,IF(VALUE(G2526)&gt;0,5,IF(VALUE(F2526)&gt;0,4,IF(VALUE(E2526)&gt;0,3,IF(VALUE(D2526)&gt;0,2,1)))))))</f>
        <v>5</v>
      </c>
      <c r="O2526" s="26" t="s">
        <v>51</v>
      </c>
      <c r="P2526" s="1" t="s">
        <v>635</v>
      </c>
      <c r="Q2526" s="1"/>
      <c r="R2526" s="21"/>
      <c r="S2526" s="7" t="str">
        <f>Tabela813[[#This Row],[NR]]&amp;" - "&amp;Tabela813[[#This Row],[Especificação]]</f>
        <v>8.1.1.9.99.0.0.00 - Outras Operações de Crédito - Mercado Interno - Intra OFSS</v>
      </c>
      <c r="T2526" s="7" t="str">
        <f>Tabela813[[#This Row],[NR]]&amp;" - "&amp;Tabela813[[#This Row],[Especificação]]</f>
        <v>8.1.1.9.99.0.0.00 - Outras Operações de Crédito - Mercado Interno - Intra OFSS</v>
      </c>
      <c r="U2526" s="7" t="str">
        <f>Tabela813[[#This Row],[NR]]&amp; " - "&amp;Tabela813[[#This Row],[Especificação]]</f>
        <v>8.1.1.9.99.0.0.00 - Outras Operações de Crédito - Mercado Interno - Intra OFSS</v>
      </c>
    </row>
    <row r="2527" spans="1:21" ht="30" x14ac:dyDescent="0.25">
      <c r="A2527" s="84"/>
      <c r="B2527" s="73"/>
      <c r="C2527" s="26" t="s">
        <v>1566</v>
      </c>
      <c r="D2527" s="26" t="s">
        <v>1558</v>
      </c>
      <c r="E2527" s="26" t="s">
        <v>1558</v>
      </c>
      <c r="F2527" s="26" t="s">
        <v>1570</v>
      </c>
      <c r="G2527" s="26" t="s">
        <v>1574</v>
      </c>
      <c r="H2527" s="26" t="s">
        <v>1561</v>
      </c>
      <c r="I2527" s="26" t="s">
        <v>1558</v>
      </c>
      <c r="J2527" s="26" t="s">
        <v>1564</v>
      </c>
      <c r="K2527" s="21" t="str">
        <f>IF(Tabela813[[#This Row],[C]]&lt;&gt;"",IF(Tabela813[[#This Row],[RED]]&lt;&gt;"",(Tabela813[[#This Row],[RED]] &amp; "."),"") &amp; CONCATENATE(Tabela813[[#This Row],[C]],".",Tabela813[[#This Row],[O]],".",Tabela813[[#This Row],[E]],".",Tabela813[[#This Row],[D1]],".",Tabela813[[#This Row],[D2]],".",Tabela813[[#This Row],[D3]],".",Tabela813[[#This Row],[T]],".",Tabela813[[#This Row],[D4]]),"")</f>
        <v>8.1.1.9.99.0.1.00</v>
      </c>
      <c r="L2527" s="27" t="s">
        <v>2866</v>
      </c>
      <c r="M2527" s="21" t="str">
        <f t="shared" si="39"/>
        <v>A</v>
      </c>
      <c r="N2527" s="21">
        <f>IF(VALUE(Tabela813[[#This Row],[RED]]) &gt; 0,1,0) + IF(VALUE(J2527)&gt;0,8,IF(VALUE(I2527)&gt;0,7,IF(VALUE(H2527)&gt;0,6,IF(VALUE(G2527)&gt;0,5,IF(VALUE(F2527)&gt;0,4,IF(VALUE(E2527)&gt;0,3,IF(VALUE(D2527)&gt;0,2,1)))))))</f>
        <v>7</v>
      </c>
      <c r="O2527" s="26" t="s">
        <v>51</v>
      </c>
      <c r="P2527" s="1" t="s">
        <v>635</v>
      </c>
      <c r="Q2527" s="1"/>
      <c r="R2527" s="21"/>
      <c r="S2527" s="7" t="str">
        <f>Tabela813[[#This Row],[NR]]&amp;" - "&amp;Tabela813[[#This Row],[Especificação]]</f>
        <v>8.1.1.9.99.0.1.00 - Outras Operações de Crédito - Mercado Interno - Principal - Intra OFSS</v>
      </c>
      <c r="T2527" s="7" t="str">
        <f>Tabela813[[#This Row],[NR]]&amp;" - "&amp;Tabela813[[#This Row],[Especificação]]</f>
        <v>8.1.1.9.99.0.1.00 - Outras Operações de Crédito - Mercado Interno - Principal - Intra OFSS</v>
      </c>
      <c r="U2527" s="7" t="str">
        <f>Tabela813[[#This Row],[NR]]&amp; " - "&amp;Tabela813[[#This Row],[Especificação]]</f>
        <v>8.1.1.9.99.0.1.00 - Outras Operações de Crédito - Mercado Interno - Principal - Intra OFSS</v>
      </c>
    </row>
    <row r="2528" spans="1:21" x14ac:dyDescent="0.25">
      <c r="A2528" s="84"/>
      <c r="B2528" s="73"/>
      <c r="C2528" s="26" t="s">
        <v>1566</v>
      </c>
      <c r="D2528" s="26" t="s">
        <v>1567</v>
      </c>
      <c r="E2528" s="26" t="s">
        <v>1561</v>
      </c>
      <c r="F2528" s="26" t="s">
        <v>1561</v>
      </c>
      <c r="G2528" s="26" t="s">
        <v>1564</v>
      </c>
      <c r="H2528" s="26" t="s">
        <v>1561</v>
      </c>
      <c r="I2528" s="26" t="s">
        <v>1561</v>
      </c>
      <c r="J2528" s="26" t="s">
        <v>1564</v>
      </c>
      <c r="K2528" s="21" t="str">
        <f>IF(Tabela813[[#This Row],[C]]&lt;&gt;"",IF(Tabela813[[#This Row],[RED]]&lt;&gt;"",(Tabela813[[#This Row],[RED]] &amp; "."),"") &amp; CONCATENATE(Tabela813[[#This Row],[C]],".",Tabela813[[#This Row],[O]],".",Tabela813[[#This Row],[E]],".",Tabela813[[#This Row],[D1]],".",Tabela813[[#This Row],[D2]],".",Tabela813[[#This Row],[D3]],".",Tabela813[[#This Row],[T]],".",Tabela813[[#This Row],[D4]]),"")</f>
        <v>8.2.0.0.00.0.0.00</v>
      </c>
      <c r="L2528" s="27" t="s">
        <v>2867</v>
      </c>
      <c r="M2528" s="21" t="str">
        <f t="shared" si="39"/>
        <v>S</v>
      </c>
      <c r="N2528" s="21">
        <f>IF(VALUE(Tabela813[[#This Row],[RED]]) &gt; 0,1,0) + IF(VALUE(J2528)&gt;0,8,IF(VALUE(I2528)&gt;0,7,IF(VALUE(H2528)&gt;0,6,IF(VALUE(G2528)&gt;0,5,IF(VALUE(F2528)&gt;0,4,IF(VALUE(E2528)&gt;0,3,IF(VALUE(D2528)&gt;0,2,1)))))))</f>
        <v>2</v>
      </c>
      <c r="O2528" s="26" t="s">
        <v>45</v>
      </c>
      <c r="P2528" s="1" t="s">
        <v>661</v>
      </c>
      <c r="Q2528" s="1"/>
      <c r="R2528" s="21"/>
      <c r="S2528" s="7" t="str">
        <f>Tabela813[[#This Row],[NR]]&amp;" - "&amp;Tabela813[[#This Row],[Especificação]]</f>
        <v>8.2.0.0.00.0.0.00 - Alienação de Bens - Intra OFSS</v>
      </c>
      <c r="T2528" s="7" t="str">
        <f>Tabela813[[#This Row],[NR]]&amp;" - "&amp;Tabela813[[#This Row],[Especificação]]</f>
        <v>8.2.0.0.00.0.0.00 - Alienação de Bens - Intra OFSS</v>
      </c>
      <c r="U2528" s="7" t="str">
        <f>Tabela813[[#This Row],[NR]]&amp; " - "&amp;Tabela813[[#This Row],[Especificação]]</f>
        <v>8.2.0.0.00.0.0.00 - Alienação de Bens - Intra OFSS</v>
      </c>
    </row>
    <row r="2529" spans="1:21" ht="30" x14ac:dyDescent="0.25">
      <c r="A2529" s="84"/>
      <c r="B2529" s="73"/>
      <c r="C2529" s="26" t="s">
        <v>1566</v>
      </c>
      <c r="D2529" s="26" t="s">
        <v>1567</v>
      </c>
      <c r="E2529" s="26" t="s">
        <v>1558</v>
      </c>
      <c r="F2529" s="26" t="s">
        <v>1561</v>
      </c>
      <c r="G2529" s="26" t="s">
        <v>1564</v>
      </c>
      <c r="H2529" s="26" t="s">
        <v>1561</v>
      </c>
      <c r="I2529" s="26" t="s">
        <v>1561</v>
      </c>
      <c r="J2529" s="26" t="s">
        <v>1564</v>
      </c>
      <c r="K2529" s="21" t="str">
        <f>IF(Tabela813[[#This Row],[C]]&lt;&gt;"",IF(Tabela813[[#This Row],[RED]]&lt;&gt;"",(Tabela813[[#This Row],[RED]] &amp; "."),"") &amp; CONCATENATE(Tabela813[[#This Row],[C]],".",Tabela813[[#This Row],[O]],".",Tabela813[[#This Row],[E]],".",Tabela813[[#This Row],[D1]],".",Tabela813[[#This Row],[D2]],".",Tabela813[[#This Row],[D3]],".",Tabela813[[#This Row],[T]],".",Tabela813[[#This Row],[D4]]),"")</f>
        <v>8.2.1.0.00.0.0.00</v>
      </c>
      <c r="L2529" s="27" t="s">
        <v>2868</v>
      </c>
      <c r="M2529" s="21" t="str">
        <f t="shared" si="39"/>
        <v>S</v>
      </c>
      <c r="N2529" s="21">
        <f>IF(VALUE(Tabela813[[#This Row],[RED]]) &gt; 0,1,0) + IF(VALUE(J2529)&gt;0,8,IF(VALUE(I2529)&gt;0,7,IF(VALUE(H2529)&gt;0,6,IF(VALUE(G2529)&gt;0,5,IF(VALUE(F2529)&gt;0,4,IF(VALUE(E2529)&gt;0,3,IF(VALUE(D2529)&gt;0,2,1)))))))</f>
        <v>3</v>
      </c>
      <c r="O2529" s="26" t="s">
        <v>45</v>
      </c>
      <c r="P2529" s="1" t="s">
        <v>663</v>
      </c>
      <c r="Q2529" s="1"/>
      <c r="R2529" s="21"/>
      <c r="S2529" s="7" t="str">
        <f>Tabela813[[#This Row],[NR]]&amp;" - "&amp;Tabela813[[#This Row],[Especificação]]</f>
        <v>8.2.1.0.00.0.0.00 - Alienação de Bens Móveis - Intra OFSS</v>
      </c>
      <c r="T2529" s="7" t="str">
        <f>Tabela813[[#This Row],[NR]]&amp;" - "&amp;Tabela813[[#This Row],[Especificação]]</f>
        <v>8.2.1.0.00.0.0.00 - Alienação de Bens Móveis - Intra OFSS</v>
      </c>
      <c r="U2529" s="7" t="str">
        <f>Tabela813[[#This Row],[NR]]&amp; " - "&amp;Tabela813[[#This Row],[Especificação]]</f>
        <v>8.2.1.0.00.0.0.00 - Alienação de Bens Móveis - Intra OFSS</v>
      </c>
    </row>
    <row r="2530" spans="1:21" ht="30" x14ac:dyDescent="0.25">
      <c r="A2530" s="84"/>
      <c r="B2530" s="73"/>
      <c r="C2530" s="26" t="s">
        <v>1566</v>
      </c>
      <c r="D2530" s="26" t="s">
        <v>1567</v>
      </c>
      <c r="E2530" s="26" t="s">
        <v>1558</v>
      </c>
      <c r="F2530" s="26" t="s">
        <v>1558</v>
      </c>
      <c r="G2530" s="26" t="s">
        <v>1564</v>
      </c>
      <c r="H2530" s="26" t="s">
        <v>1561</v>
      </c>
      <c r="I2530" s="26" t="s">
        <v>1561</v>
      </c>
      <c r="J2530" s="26" t="s">
        <v>1564</v>
      </c>
      <c r="K2530" s="21" t="str">
        <f>IF(Tabela813[[#This Row],[C]]&lt;&gt;"",IF(Tabela813[[#This Row],[RED]]&lt;&gt;"",(Tabela813[[#This Row],[RED]] &amp; "."),"") &amp; CONCATENATE(Tabela813[[#This Row],[C]],".",Tabela813[[#This Row],[O]],".",Tabela813[[#This Row],[E]],".",Tabela813[[#This Row],[D1]],".",Tabela813[[#This Row],[D2]],".",Tabela813[[#This Row],[D3]],".",Tabela813[[#This Row],[T]],".",Tabela813[[#This Row],[D4]]),"")</f>
        <v>8.2.1.1.00.0.0.00</v>
      </c>
      <c r="L2530" s="27" t="s">
        <v>4363</v>
      </c>
      <c r="M2530" s="21" t="str">
        <f t="shared" si="39"/>
        <v>S</v>
      </c>
      <c r="N2530" s="21">
        <f>IF(VALUE(Tabela813[[#This Row],[RED]]) &gt; 0,1,0) + IF(VALUE(J2530)&gt;0,8,IF(VALUE(I2530)&gt;0,7,IF(VALUE(H2530)&gt;0,6,IF(VALUE(G2530)&gt;0,5,IF(VALUE(F2530)&gt;0,4,IF(VALUE(E2530)&gt;0,3,IF(VALUE(D2530)&gt;0,2,1)))))))</f>
        <v>4</v>
      </c>
      <c r="O2530" s="26" t="s">
        <v>45</v>
      </c>
      <c r="P2530" s="1" t="s">
        <v>664</v>
      </c>
      <c r="Q2530" s="1"/>
      <c r="R2530" s="21"/>
      <c r="S2530" s="7" t="str">
        <f>Tabela813[[#This Row],[NR]]&amp;" - "&amp;Tabela813[[#This Row],[Especificação]]</f>
        <v>8.2.1.1.00.0.0.00 - Alienação de Títulos, Valores Mobiliários e Aplicações Congêneres - Intra OFSS</v>
      </c>
      <c r="T2530" s="7" t="str">
        <f>Tabela813[[#This Row],[NR]]&amp;" - "&amp;Tabela813[[#This Row],[Especificação]]</f>
        <v>8.2.1.1.00.0.0.00 - Alienação de Títulos, Valores Mobiliários e Aplicações Congêneres - Intra OFSS</v>
      </c>
      <c r="U2530" s="7" t="str">
        <f>Tabela813[[#This Row],[NR]]&amp; " - "&amp;Tabela813[[#This Row],[Especificação]]</f>
        <v>8.2.1.1.00.0.0.00 - Alienação de Títulos, Valores Mobiliários e Aplicações Congêneres - Intra OFSS</v>
      </c>
    </row>
    <row r="2531" spans="1:21" ht="30" x14ac:dyDescent="0.25">
      <c r="A2531" s="84"/>
      <c r="B2531" s="73"/>
      <c r="C2531" s="26" t="s">
        <v>1566</v>
      </c>
      <c r="D2531" s="26" t="s">
        <v>1567</v>
      </c>
      <c r="E2531" s="26" t="s">
        <v>1558</v>
      </c>
      <c r="F2531" s="26" t="s">
        <v>1558</v>
      </c>
      <c r="G2531" s="26" t="s">
        <v>1560</v>
      </c>
      <c r="H2531" s="26" t="s">
        <v>1561</v>
      </c>
      <c r="I2531" s="26" t="s">
        <v>1561</v>
      </c>
      <c r="J2531" s="26" t="s">
        <v>1564</v>
      </c>
      <c r="K2531" s="21" t="str">
        <f>IF(Tabela813[[#This Row],[C]]&lt;&gt;"",IF(Tabela813[[#This Row],[RED]]&lt;&gt;"",(Tabela813[[#This Row],[RED]] &amp; "."),"") &amp; CONCATENATE(Tabela813[[#This Row],[C]],".",Tabela813[[#This Row],[O]],".",Tabela813[[#This Row],[E]],".",Tabela813[[#This Row],[D1]],".",Tabela813[[#This Row],[D2]],".",Tabela813[[#This Row],[D3]],".",Tabela813[[#This Row],[T]],".",Tabela813[[#This Row],[D4]]),"")</f>
        <v>8.2.1.1.01.0.0.00</v>
      </c>
      <c r="L2531" s="27" t="s">
        <v>2869</v>
      </c>
      <c r="M2531" s="21" t="str">
        <f t="shared" si="39"/>
        <v>S</v>
      </c>
      <c r="N2531" s="21">
        <f>IF(VALUE(Tabela813[[#This Row],[RED]]) &gt; 0,1,0) + IF(VALUE(J2531)&gt;0,8,IF(VALUE(I2531)&gt;0,7,IF(VALUE(H2531)&gt;0,6,IF(VALUE(G2531)&gt;0,5,IF(VALUE(F2531)&gt;0,4,IF(VALUE(E2531)&gt;0,3,IF(VALUE(D2531)&gt;0,2,1)))))))</f>
        <v>5</v>
      </c>
      <c r="O2531" s="26" t="s">
        <v>51</v>
      </c>
      <c r="P2531" s="1" t="s">
        <v>666</v>
      </c>
      <c r="Q2531" s="1"/>
      <c r="R2531" s="21"/>
      <c r="S2531" s="7" t="str">
        <f>Tabela813[[#This Row],[NR]]&amp;" - "&amp;Tabela813[[#This Row],[Especificação]]</f>
        <v>8.2.1.1.01.0.0.00 - Alienação de Títulos, Valores Mobiliários e Aplicações Congêneres Temporárias - Intra OFSS</v>
      </c>
      <c r="T2531" s="7" t="str">
        <f>Tabela813[[#This Row],[NR]]&amp;" - "&amp;Tabela813[[#This Row],[Especificação]]</f>
        <v>8.2.1.1.01.0.0.00 - Alienação de Títulos, Valores Mobiliários e Aplicações Congêneres Temporárias - Intra OFSS</v>
      </c>
      <c r="U2531" s="7" t="str">
        <f>Tabela813[[#This Row],[NR]]&amp; " - "&amp;Tabela813[[#This Row],[Especificação]]</f>
        <v>8.2.1.1.01.0.0.00 - Alienação de Títulos, Valores Mobiliários e Aplicações Congêneres Temporárias - Intra OFSS</v>
      </c>
    </row>
    <row r="2532" spans="1:21" ht="30" x14ac:dyDescent="0.25">
      <c r="A2532" s="84"/>
      <c r="B2532" s="73"/>
      <c r="C2532" s="26" t="s">
        <v>1566</v>
      </c>
      <c r="D2532" s="26" t="s">
        <v>1567</v>
      </c>
      <c r="E2532" s="26" t="s">
        <v>1558</v>
      </c>
      <c r="F2532" s="26" t="s">
        <v>1558</v>
      </c>
      <c r="G2532" s="26" t="s">
        <v>1560</v>
      </c>
      <c r="H2532" s="26" t="s">
        <v>1561</v>
      </c>
      <c r="I2532" s="26" t="s">
        <v>1558</v>
      </c>
      <c r="J2532" s="26" t="s">
        <v>1564</v>
      </c>
      <c r="K2532" s="21" t="str">
        <f>IF(Tabela813[[#This Row],[C]]&lt;&gt;"",IF(Tabela813[[#This Row],[RED]]&lt;&gt;"",(Tabela813[[#This Row],[RED]] &amp; "."),"") &amp; CONCATENATE(Tabela813[[#This Row],[C]],".",Tabela813[[#This Row],[O]],".",Tabela813[[#This Row],[E]],".",Tabela813[[#This Row],[D1]],".",Tabela813[[#This Row],[D2]],".",Tabela813[[#This Row],[D3]],".",Tabela813[[#This Row],[T]],".",Tabela813[[#This Row],[D4]]),"")</f>
        <v>8.2.1.1.01.0.1.00</v>
      </c>
      <c r="L2532" s="27" t="s">
        <v>2870</v>
      </c>
      <c r="M2532" s="21" t="str">
        <f t="shared" si="39"/>
        <v>A</v>
      </c>
      <c r="N2532" s="21">
        <f>IF(VALUE(Tabela813[[#This Row],[RED]]) &gt; 0,1,0) + IF(VALUE(J2532)&gt;0,8,IF(VALUE(I2532)&gt;0,7,IF(VALUE(H2532)&gt;0,6,IF(VALUE(G2532)&gt;0,5,IF(VALUE(F2532)&gt;0,4,IF(VALUE(E2532)&gt;0,3,IF(VALUE(D2532)&gt;0,2,1)))))))</f>
        <v>7</v>
      </c>
      <c r="O2532" s="26" t="s">
        <v>51</v>
      </c>
      <c r="P2532" s="1" t="s">
        <v>666</v>
      </c>
      <c r="Q2532" s="1"/>
      <c r="R2532" s="21"/>
      <c r="S2532" s="7" t="str">
        <f>Tabela813[[#This Row],[NR]]&amp;" - "&amp;Tabela813[[#This Row],[Especificação]]</f>
        <v>8.2.1.1.01.0.1.00 - Alienação de Títulos, Valores Mobiliários e Aplicações Congêneres Temporárias - Principal - Intra OFSS</v>
      </c>
      <c r="T2532" s="7" t="str">
        <f>Tabela813[[#This Row],[NR]]&amp;" - "&amp;Tabela813[[#This Row],[Especificação]]</f>
        <v>8.2.1.1.01.0.1.00 - Alienação de Títulos, Valores Mobiliários e Aplicações Congêneres Temporárias - Principal - Intra OFSS</v>
      </c>
      <c r="U2532" s="7" t="str">
        <f>Tabela813[[#This Row],[NR]]&amp; " - "&amp;Tabela813[[#This Row],[Especificação]]</f>
        <v>8.2.1.1.01.0.1.00 - Alienação de Títulos, Valores Mobiliários e Aplicações Congêneres Temporárias - Principal - Intra OFSS</v>
      </c>
    </row>
    <row r="2533" spans="1:21" ht="30" x14ac:dyDescent="0.25">
      <c r="A2533" s="84"/>
      <c r="B2533" s="73"/>
      <c r="C2533" s="26" t="s">
        <v>1566</v>
      </c>
      <c r="D2533" s="26" t="s">
        <v>1567</v>
      </c>
      <c r="E2533" s="26" t="s">
        <v>1558</v>
      </c>
      <c r="F2533" s="26" t="s">
        <v>1558</v>
      </c>
      <c r="G2533" s="26" t="s">
        <v>1562</v>
      </c>
      <c r="H2533" s="26" t="s">
        <v>1561</v>
      </c>
      <c r="I2533" s="26" t="s">
        <v>1561</v>
      </c>
      <c r="J2533" s="26" t="s">
        <v>1564</v>
      </c>
      <c r="K2533" s="21" t="str">
        <f>IF(Tabela813[[#This Row],[C]]&lt;&gt;"",IF(Tabela813[[#This Row],[RED]]&lt;&gt;"",(Tabela813[[#This Row],[RED]] &amp; "."),"") &amp; CONCATENATE(Tabela813[[#This Row],[C]],".",Tabela813[[#This Row],[O]],".",Tabela813[[#This Row],[E]],".",Tabela813[[#This Row],[D1]],".",Tabela813[[#This Row],[D2]],".",Tabela813[[#This Row],[D3]],".",Tabela813[[#This Row],[T]],".",Tabela813[[#This Row],[D4]]),"")</f>
        <v>8.2.1.1.02.0.0.00</v>
      </c>
      <c r="L2533" s="27" t="s">
        <v>2871</v>
      </c>
      <c r="M2533" s="21" t="str">
        <f t="shared" si="39"/>
        <v>S</v>
      </c>
      <c r="N2533" s="21">
        <f>IF(VALUE(Tabela813[[#This Row],[RED]]) &gt; 0,1,0) + IF(VALUE(J2533)&gt;0,8,IF(VALUE(I2533)&gt;0,7,IF(VALUE(H2533)&gt;0,6,IF(VALUE(G2533)&gt;0,5,IF(VALUE(F2533)&gt;0,4,IF(VALUE(E2533)&gt;0,3,IF(VALUE(D2533)&gt;0,2,1)))))))</f>
        <v>5</v>
      </c>
      <c r="O2533" s="26" t="s">
        <v>51</v>
      </c>
      <c r="P2533" s="1" t="s">
        <v>668</v>
      </c>
      <c r="Q2533" s="1"/>
      <c r="R2533" s="21"/>
      <c r="S2533" s="7" t="str">
        <f>Tabela813[[#This Row],[NR]]&amp;" - "&amp;Tabela813[[#This Row],[Especificação]]</f>
        <v>8.2.1.1.02.0.0.00 - Alienação de Títulos, Valores Mobiliários e Aplicações Congêneres Permanentes - Intra OFSS</v>
      </c>
      <c r="T2533" s="7" t="str">
        <f>Tabela813[[#This Row],[NR]]&amp;" - "&amp;Tabela813[[#This Row],[Especificação]]</f>
        <v>8.2.1.1.02.0.0.00 - Alienação de Títulos, Valores Mobiliários e Aplicações Congêneres Permanentes - Intra OFSS</v>
      </c>
      <c r="U2533" s="7" t="str">
        <f>Tabela813[[#This Row],[NR]]&amp; " - "&amp;Tabela813[[#This Row],[Especificação]]</f>
        <v>8.2.1.1.02.0.0.00 - Alienação de Títulos, Valores Mobiliários e Aplicações Congêneres Permanentes - Intra OFSS</v>
      </c>
    </row>
    <row r="2534" spans="1:21" ht="30" x14ac:dyDescent="0.25">
      <c r="A2534" s="84"/>
      <c r="B2534" s="73"/>
      <c r="C2534" s="26" t="s">
        <v>1566</v>
      </c>
      <c r="D2534" s="26" t="s">
        <v>1567</v>
      </c>
      <c r="E2534" s="26" t="s">
        <v>1558</v>
      </c>
      <c r="F2534" s="26" t="s">
        <v>1558</v>
      </c>
      <c r="G2534" s="26" t="s">
        <v>1562</v>
      </c>
      <c r="H2534" s="26" t="s">
        <v>1561</v>
      </c>
      <c r="I2534" s="26" t="s">
        <v>1558</v>
      </c>
      <c r="J2534" s="26" t="s">
        <v>1564</v>
      </c>
      <c r="K2534" s="21" t="str">
        <f>IF(Tabela813[[#This Row],[C]]&lt;&gt;"",IF(Tabela813[[#This Row],[RED]]&lt;&gt;"",(Tabela813[[#This Row],[RED]] &amp; "."),"") &amp; CONCATENATE(Tabela813[[#This Row],[C]],".",Tabela813[[#This Row],[O]],".",Tabela813[[#This Row],[E]],".",Tabela813[[#This Row],[D1]],".",Tabela813[[#This Row],[D2]],".",Tabela813[[#This Row],[D3]],".",Tabela813[[#This Row],[T]],".",Tabela813[[#This Row],[D4]]),"")</f>
        <v>8.2.1.1.02.0.1.00</v>
      </c>
      <c r="L2534" s="27" t="s">
        <v>2872</v>
      </c>
      <c r="M2534" s="21" t="str">
        <f t="shared" si="39"/>
        <v>A</v>
      </c>
      <c r="N2534" s="21">
        <f>IF(VALUE(Tabela813[[#This Row],[RED]]) &gt; 0,1,0) + IF(VALUE(J2534)&gt;0,8,IF(VALUE(I2534)&gt;0,7,IF(VALUE(H2534)&gt;0,6,IF(VALUE(G2534)&gt;0,5,IF(VALUE(F2534)&gt;0,4,IF(VALUE(E2534)&gt;0,3,IF(VALUE(D2534)&gt;0,2,1)))))))</f>
        <v>7</v>
      </c>
      <c r="O2534" s="26" t="s">
        <v>51</v>
      </c>
      <c r="P2534" s="1" t="s">
        <v>668</v>
      </c>
      <c r="Q2534" s="1"/>
      <c r="R2534" s="21"/>
      <c r="S2534" s="7" t="str">
        <f>Tabela813[[#This Row],[NR]]&amp;" - "&amp;Tabela813[[#This Row],[Especificação]]</f>
        <v>8.2.1.1.02.0.1.00 - Alienação de Títulos, Valores Mobiliários e Aplicações Congêneres Permanentes - Principal - Intra OFSS</v>
      </c>
      <c r="T2534" s="7" t="str">
        <f>Tabela813[[#This Row],[NR]]&amp;" - "&amp;Tabela813[[#This Row],[Especificação]]</f>
        <v>8.2.1.1.02.0.1.00 - Alienação de Títulos, Valores Mobiliários e Aplicações Congêneres Permanentes - Principal - Intra OFSS</v>
      </c>
      <c r="U2534" s="7" t="str">
        <f>Tabela813[[#This Row],[NR]]&amp; " - "&amp;Tabela813[[#This Row],[Especificação]]</f>
        <v>8.2.1.1.02.0.1.00 - Alienação de Títulos, Valores Mobiliários e Aplicações Congêneres Permanentes - Principal - Intra OFSS</v>
      </c>
    </row>
    <row r="2535" spans="1:21" ht="30" x14ac:dyDescent="0.25">
      <c r="A2535" s="84"/>
      <c r="B2535" s="73"/>
      <c r="C2535" s="26" t="s">
        <v>1566</v>
      </c>
      <c r="D2535" s="26" t="s">
        <v>1567</v>
      </c>
      <c r="E2535" s="26" t="s">
        <v>1558</v>
      </c>
      <c r="F2535" s="26" t="s">
        <v>1559</v>
      </c>
      <c r="G2535" s="26" t="s">
        <v>1564</v>
      </c>
      <c r="H2535" s="26" t="s">
        <v>1561</v>
      </c>
      <c r="I2535" s="26" t="s">
        <v>1561</v>
      </c>
      <c r="J2535" s="26" t="s">
        <v>1564</v>
      </c>
      <c r="K2535" s="21" t="str">
        <f>IF(Tabela813[[#This Row],[C]]&lt;&gt;"",IF(Tabela813[[#This Row],[RED]]&lt;&gt;"",(Tabela813[[#This Row],[RED]] &amp; "."),"") &amp; CONCATENATE(Tabela813[[#This Row],[C]],".",Tabela813[[#This Row],[O]],".",Tabela813[[#This Row],[E]],".",Tabela813[[#This Row],[D1]],".",Tabela813[[#This Row],[D2]],".",Tabela813[[#This Row],[D3]],".",Tabela813[[#This Row],[T]],".",Tabela813[[#This Row],[D4]]),"")</f>
        <v>8.2.1.3.00.0.0.00</v>
      </c>
      <c r="L2535" s="27" t="s">
        <v>2873</v>
      </c>
      <c r="M2535" s="21" t="str">
        <f t="shared" si="39"/>
        <v>S</v>
      </c>
      <c r="N2535" s="21">
        <f>IF(VALUE(Tabela813[[#This Row],[RED]]) &gt; 0,1,0) + IF(VALUE(J2535)&gt;0,8,IF(VALUE(I2535)&gt;0,7,IF(VALUE(H2535)&gt;0,6,IF(VALUE(G2535)&gt;0,5,IF(VALUE(F2535)&gt;0,4,IF(VALUE(E2535)&gt;0,3,IF(VALUE(D2535)&gt;0,2,1)))))))</f>
        <v>4</v>
      </c>
      <c r="O2535" s="26" t="s">
        <v>45</v>
      </c>
      <c r="P2535" s="1" t="s">
        <v>4217</v>
      </c>
      <c r="Q2535" s="1"/>
      <c r="R2535" s="21"/>
      <c r="S2535" s="7" t="str">
        <f>Tabela813[[#This Row],[NR]]&amp;" - "&amp;Tabela813[[#This Row],[Especificação]]</f>
        <v>8.2.1.3.00.0.0.00 - Alienação de Bens Móveis e Semoventes - Intra OFSS</v>
      </c>
      <c r="T2535" s="7" t="str">
        <f>Tabela813[[#This Row],[NR]]&amp;" - "&amp;Tabela813[[#This Row],[Especificação]]</f>
        <v>8.2.1.3.00.0.0.00 - Alienação de Bens Móveis e Semoventes - Intra OFSS</v>
      </c>
      <c r="U2535" s="7" t="str">
        <f>Tabela813[[#This Row],[NR]]&amp; " - "&amp;Tabela813[[#This Row],[Especificação]]</f>
        <v>8.2.1.3.00.0.0.00 - Alienação de Bens Móveis e Semoventes - Intra OFSS</v>
      </c>
    </row>
    <row r="2536" spans="1:21" ht="30" x14ac:dyDescent="0.25">
      <c r="A2536" s="84"/>
      <c r="B2536" s="73"/>
      <c r="C2536" s="26" t="s">
        <v>1566</v>
      </c>
      <c r="D2536" s="26" t="s">
        <v>1567</v>
      </c>
      <c r="E2536" s="26" t="s">
        <v>1558</v>
      </c>
      <c r="F2536" s="26" t="s">
        <v>1559</v>
      </c>
      <c r="G2536" s="26" t="s">
        <v>1560</v>
      </c>
      <c r="H2536" s="26" t="s">
        <v>1561</v>
      </c>
      <c r="I2536" s="26" t="s">
        <v>1561</v>
      </c>
      <c r="J2536" s="26" t="s">
        <v>1564</v>
      </c>
      <c r="K2536" s="21" t="str">
        <f>IF(Tabela813[[#This Row],[C]]&lt;&gt;"",IF(Tabela813[[#This Row],[RED]]&lt;&gt;"",(Tabela813[[#This Row],[RED]] &amp; "."),"") &amp; CONCATENATE(Tabela813[[#This Row],[C]],".",Tabela813[[#This Row],[O]],".",Tabela813[[#This Row],[E]],".",Tabela813[[#This Row],[D1]],".",Tabela813[[#This Row],[D2]],".",Tabela813[[#This Row],[D3]],".",Tabela813[[#This Row],[T]],".",Tabela813[[#This Row],[D4]]),"")</f>
        <v>8.2.1.3.01.0.0.00</v>
      </c>
      <c r="L2536" s="27" t="s">
        <v>2873</v>
      </c>
      <c r="M2536" s="21" t="str">
        <f t="shared" si="39"/>
        <v>S</v>
      </c>
      <c r="N2536" s="21">
        <f>IF(VALUE(Tabela813[[#This Row],[RED]]) &gt; 0,1,0) + IF(VALUE(J2536)&gt;0,8,IF(VALUE(I2536)&gt;0,7,IF(VALUE(H2536)&gt;0,6,IF(VALUE(G2536)&gt;0,5,IF(VALUE(F2536)&gt;0,4,IF(VALUE(E2536)&gt;0,3,IF(VALUE(D2536)&gt;0,2,1)))))))</f>
        <v>5</v>
      </c>
      <c r="O2536" s="26" t="s">
        <v>51</v>
      </c>
      <c r="P2536" s="1" t="s">
        <v>4217</v>
      </c>
      <c r="Q2536" s="1"/>
      <c r="R2536" s="21"/>
      <c r="S2536" s="7" t="str">
        <f>Tabela813[[#This Row],[NR]]&amp;" - "&amp;Tabela813[[#This Row],[Especificação]]</f>
        <v>8.2.1.3.01.0.0.00 - Alienação de Bens Móveis e Semoventes - Intra OFSS</v>
      </c>
      <c r="T2536" s="7" t="str">
        <f>Tabela813[[#This Row],[NR]]&amp;" - "&amp;Tabela813[[#This Row],[Especificação]]</f>
        <v>8.2.1.3.01.0.0.00 - Alienação de Bens Móveis e Semoventes - Intra OFSS</v>
      </c>
      <c r="U2536" s="7" t="str">
        <f>Tabela813[[#This Row],[NR]]&amp; " - "&amp;Tabela813[[#This Row],[Especificação]]</f>
        <v>8.2.1.3.01.0.0.00 - Alienação de Bens Móveis e Semoventes - Intra OFSS</v>
      </c>
    </row>
    <row r="2537" spans="1:21" ht="30" x14ac:dyDescent="0.25">
      <c r="A2537" s="84"/>
      <c r="B2537" s="73"/>
      <c r="C2537" s="26" t="s">
        <v>1566</v>
      </c>
      <c r="D2537" s="26" t="s">
        <v>1567</v>
      </c>
      <c r="E2537" s="26" t="s">
        <v>1558</v>
      </c>
      <c r="F2537" s="26" t="s">
        <v>1559</v>
      </c>
      <c r="G2537" s="26" t="s">
        <v>1560</v>
      </c>
      <c r="H2537" s="26" t="s">
        <v>1561</v>
      </c>
      <c r="I2537" s="26" t="s">
        <v>1558</v>
      </c>
      <c r="J2537" s="26" t="s">
        <v>1564</v>
      </c>
      <c r="K2537" s="21" t="str">
        <f>IF(Tabela813[[#This Row],[C]]&lt;&gt;"",IF(Tabela813[[#This Row],[RED]]&lt;&gt;"",(Tabela813[[#This Row],[RED]] &amp; "."),"") &amp; CONCATENATE(Tabela813[[#This Row],[C]],".",Tabela813[[#This Row],[O]],".",Tabela813[[#This Row],[E]],".",Tabela813[[#This Row],[D1]],".",Tabela813[[#This Row],[D2]],".",Tabela813[[#This Row],[D3]],".",Tabela813[[#This Row],[T]],".",Tabela813[[#This Row],[D4]]),"")</f>
        <v>8.2.1.3.01.0.1.00</v>
      </c>
      <c r="L2537" s="27" t="s">
        <v>2874</v>
      </c>
      <c r="M2537" s="21" t="str">
        <f t="shared" si="39"/>
        <v>A</v>
      </c>
      <c r="N2537" s="21">
        <f>IF(VALUE(Tabela813[[#This Row],[RED]]) &gt; 0,1,0) + IF(VALUE(J2537)&gt;0,8,IF(VALUE(I2537)&gt;0,7,IF(VALUE(H2537)&gt;0,6,IF(VALUE(G2537)&gt;0,5,IF(VALUE(F2537)&gt;0,4,IF(VALUE(E2537)&gt;0,3,IF(VALUE(D2537)&gt;0,2,1)))))))</f>
        <v>7</v>
      </c>
      <c r="O2537" s="26" t="s">
        <v>51</v>
      </c>
      <c r="P2537" s="1" t="s">
        <v>4217</v>
      </c>
      <c r="Q2537" s="1"/>
      <c r="R2537" s="21"/>
      <c r="S2537" s="7" t="str">
        <f>Tabela813[[#This Row],[NR]]&amp;" - "&amp;Tabela813[[#This Row],[Especificação]]</f>
        <v>8.2.1.3.01.0.1.00 - Alienação de Bens Móveis e Semoventes - Principal - Intra OFSS</v>
      </c>
      <c r="T2537" s="7" t="str">
        <f>Tabela813[[#This Row],[NR]]&amp;" - "&amp;Tabela813[[#This Row],[Especificação]]</f>
        <v>8.2.1.3.01.0.1.00 - Alienação de Bens Móveis e Semoventes - Principal - Intra OFSS</v>
      </c>
      <c r="U2537" s="7" t="str">
        <f>Tabela813[[#This Row],[NR]]&amp; " - "&amp;Tabela813[[#This Row],[Especificação]]</f>
        <v>8.2.1.3.01.0.1.00 - Alienação de Bens Móveis e Semoventes - Principal - Intra OFSS</v>
      </c>
    </row>
    <row r="2538" spans="1:21" ht="30" x14ac:dyDescent="0.25">
      <c r="A2538" s="84"/>
      <c r="B2538" s="73"/>
      <c r="C2538" s="26" t="s">
        <v>1566</v>
      </c>
      <c r="D2538" s="26" t="s">
        <v>1567</v>
      </c>
      <c r="E2538" s="26" t="s">
        <v>1558</v>
      </c>
      <c r="F2538" s="26" t="s">
        <v>1559</v>
      </c>
      <c r="G2538" s="26" t="s">
        <v>1560</v>
      </c>
      <c r="H2538" s="26" t="s">
        <v>1561</v>
      </c>
      <c r="I2538" s="26" t="s">
        <v>1559</v>
      </c>
      <c r="J2538" s="26" t="s">
        <v>1564</v>
      </c>
      <c r="K2538" s="21" t="str">
        <f>IF(Tabela813[[#This Row],[C]]&lt;&gt;"",IF(Tabela813[[#This Row],[RED]]&lt;&gt;"",(Tabela813[[#This Row],[RED]] &amp; "."),"") &amp; CONCATENATE(Tabela813[[#This Row],[C]],".",Tabela813[[#This Row],[O]],".",Tabela813[[#This Row],[E]],".",Tabela813[[#This Row],[D1]],".",Tabela813[[#This Row],[D2]],".",Tabela813[[#This Row],[D3]],".",Tabela813[[#This Row],[T]],".",Tabela813[[#This Row],[D4]]),"")</f>
        <v>8.2.1.3.01.0.3.00</v>
      </c>
      <c r="L2538" s="27" t="s">
        <v>2875</v>
      </c>
      <c r="M2538" s="21" t="str">
        <f t="shared" si="39"/>
        <v>A</v>
      </c>
      <c r="N2538" s="21">
        <f>IF(VALUE(Tabela813[[#This Row],[RED]]) &gt; 0,1,0) + IF(VALUE(J2538)&gt;0,8,IF(VALUE(I2538)&gt;0,7,IF(VALUE(H2538)&gt;0,6,IF(VALUE(G2538)&gt;0,5,IF(VALUE(F2538)&gt;0,4,IF(VALUE(E2538)&gt;0,3,IF(VALUE(D2538)&gt;0,2,1)))))))</f>
        <v>7</v>
      </c>
      <c r="O2538" s="26" t="s">
        <v>51</v>
      </c>
      <c r="P2538" s="1" t="s">
        <v>4217</v>
      </c>
      <c r="Q2538" s="1"/>
      <c r="R2538" s="21"/>
      <c r="S2538" s="7" t="str">
        <f>Tabela813[[#This Row],[NR]]&amp;" - "&amp;Tabela813[[#This Row],[Especificação]]</f>
        <v>8.2.1.3.01.0.3.00 - Alienação de Bens Móveis e Semoventes - Dívida Ativa - Intra OFSS</v>
      </c>
      <c r="T2538" s="7" t="str">
        <f>Tabela813[[#This Row],[NR]]&amp;" - "&amp;Tabela813[[#This Row],[Especificação]]</f>
        <v>8.2.1.3.01.0.3.00 - Alienação de Bens Móveis e Semoventes - Dívida Ativa - Intra OFSS</v>
      </c>
      <c r="U2538" s="7" t="str">
        <f>Tabela813[[#This Row],[NR]]&amp; " - "&amp;Tabela813[[#This Row],[Especificação]]</f>
        <v>8.2.1.3.01.0.3.00 - Alienação de Bens Móveis e Semoventes - Dívida Ativa - Intra OFSS</v>
      </c>
    </row>
    <row r="2539" spans="1:21" ht="30" x14ac:dyDescent="0.25">
      <c r="A2539" s="84"/>
      <c r="B2539" s="73"/>
      <c r="C2539" s="26" t="s">
        <v>1566</v>
      </c>
      <c r="D2539" s="26" t="s">
        <v>1567</v>
      </c>
      <c r="E2539" s="26" t="s">
        <v>1567</v>
      </c>
      <c r="F2539" s="26" t="s">
        <v>1561</v>
      </c>
      <c r="G2539" s="26" t="s">
        <v>1564</v>
      </c>
      <c r="H2539" s="26" t="s">
        <v>1561</v>
      </c>
      <c r="I2539" s="26" t="s">
        <v>1561</v>
      </c>
      <c r="J2539" s="26" t="s">
        <v>1564</v>
      </c>
      <c r="K2539" s="21" t="str">
        <f>IF(Tabela813[[#This Row],[C]]&lt;&gt;"",IF(Tabela813[[#This Row],[RED]]&lt;&gt;"",(Tabela813[[#This Row],[RED]] &amp; "."),"") &amp; CONCATENATE(Tabela813[[#This Row],[C]],".",Tabela813[[#This Row],[O]],".",Tabela813[[#This Row],[E]],".",Tabela813[[#This Row],[D1]],".",Tabela813[[#This Row],[D2]],".",Tabela813[[#This Row],[D3]],".",Tabela813[[#This Row],[T]],".",Tabela813[[#This Row],[D4]]),"")</f>
        <v>8.2.2.0.00.0.0.00</v>
      </c>
      <c r="L2539" s="27" t="s">
        <v>2876</v>
      </c>
      <c r="M2539" s="21" t="str">
        <f t="shared" si="39"/>
        <v>S</v>
      </c>
      <c r="N2539" s="21">
        <f>IF(VALUE(Tabela813[[#This Row],[RED]]) &gt; 0,1,0) + IF(VALUE(J2539)&gt;0,8,IF(VALUE(I2539)&gt;0,7,IF(VALUE(H2539)&gt;0,6,IF(VALUE(G2539)&gt;0,5,IF(VALUE(F2539)&gt;0,4,IF(VALUE(E2539)&gt;0,3,IF(VALUE(D2539)&gt;0,2,1)))))))</f>
        <v>3</v>
      </c>
      <c r="O2539" s="26" t="s">
        <v>45</v>
      </c>
      <c r="P2539" s="1" t="s">
        <v>676</v>
      </c>
      <c r="Q2539" s="1"/>
      <c r="R2539" s="21"/>
      <c r="S2539" s="7" t="str">
        <f>Tabela813[[#This Row],[NR]]&amp;" - "&amp;Tabela813[[#This Row],[Especificação]]</f>
        <v>8.2.2.0.00.0.0.00 - Alienação de Bens Imóveis - Intra OFSS</v>
      </c>
      <c r="T2539" s="7" t="str">
        <f>Tabela813[[#This Row],[NR]]&amp;" - "&amp;Tabela813[[#This Row],[Especificação]]</f>
        <v>8.2.2.0.00.0.0.00 - Alienação de Bens Imóveis - Intra OFSS</v>
      </c>
      <c r="U2539" s="7" t="str">
        <f>Tabela813[[#This Row],[NR]]&amp; " - "&amp;Tabela813[[#This Row],[Especificação]]</f>
        <v>8.2.2.0.00.0.0.00 - Alienação de Bens Imóveis - Intra OFSS</v>
      </c>
    </row>
    <row r="2540" spans="1:21" ht="30" x14ac:dyDescent="0.25">
      <c r="A2540" s="84"/>
      <c r="B2540" s="73"/>
      <c r="C2540" s="26" t="s">
        <v>1566</v>
      </c>
      <c r="D2540" s="26" t="s">
        <v>1567</v>
      </c>
      <c r="E2540" s="26" t="s">
        <v>1567</v>
      </c>
      <c r="F2540" s="26" t="s">
        <v>1558</v>
      </c>
      <c r="G2540" s="26" t="s">
        <v>1564</v>
      </c>
      <c r="H2540" s="26" t="s">
        <v>1561</v>
      </c>
      <c r="I2540" s="26" t="s">
        <v>1561</v>
      </c>
      <c r="J2540" s="26" t="s">
        <v>1564</v>
      </c>
      <c r="K2540" s="21" t="str">
        <f>IF(Tabela813[[#This Row],[C]]&lt;&gt;"",IF(Tabela813[[#This Row],[RED]]&lt;&gt;"",(Tabela813[[#This Row],[RED]] &amp; "."),"") &amp; CONCATENATE(Tabela813[[#This Row],[C]],".",Tabela813[[#This Row],[O]],".",Tabela813[[#This Row],[E]],".",Tabela813[[#This Row],[D1]],".",Tabela813[[#This Row],[D2]],".",Tabela813[[#This Row],[D3]],".",Tabela813[[#This Row],[T]],".",Tabela813[[#This Row],[D4]]),"")</f>
        <v>8.2.2.1.00.0.0.00</v>
      </c>
      <c r="L2540" s="27" t="s">
        <v>2876</v>
      </c>
      <c r="M2540" s="21" t="str">
        <f t="shared" si="39"/>
        <v>S</v>
      </c>
      <c r="N2540" s="21">
        <f>IF(VALUE(Tabela813[[#This Row],[RED]]) &gt; 0,1,0) + IF(VALUE(J2540)&gt;0,8,IF(VALUE(I2540)&gt;0,7,IF(VALUE(H2540)&gt;0,6,IF(VALUE(G2540)&gt;0,5,IF(VALUE(F2540)&gt;0,4,IF(VALUE(E2540)&gt;0,3,IF(VALUE(D2540)&gt;0,2,1)))))))</f>
        <v>4</v>
      </c>
      <c r="O2540" s="26" t="s">
        <v>45</v>
      </c>
      <c r="P2540" s="1" t="s">
        <v>681</v>
      </c>
      <c r="Q2540" s="1"/>
      <c r="R2540" s="21"/>
      <c r="S2540" s="7" t="str">
        <f>Tabela813[[#This Row],[NR]]&amp;" - "&amp;Tabela813[[#This Row],[Especificação]]</f>
        <v>8.2.2.1.00.0.0.00 - Alienação de Bens Imóveis - Intra OFSS</v>
      </c>
      <c r="T2540" s="7" t="str">
        <f>Tabela813[[#This Row],[NR]]&amp;" - "&amp;Tabela813[[#This Row],[Especificação]]</f>
        <v>8.2.2.1.00.0.0.00 - Alienação de Bens Imóveis - Intra OFSS</v>
      </c>
      <c r="U2540" s="7" t="str">
        <f>Tabela813[[#This Row],[NR]]&amp; " - "&amp;Tabela813[[#This Row],[Especificação]]</f>
        <v>8.2.2.1.00.0.0.00 - Alienação de Bens Imóveis - Intra OFSS</v>
      </c>
    </row>
    <row r="2541" spans="1:21" ht="30" x14ac:dyDescent="0.25">
      <c r="A2541" s="84"/>
      <c r="B2541" s="73"/>
      <c r="C2541" s="26" t="s">
        <v>1566</v>
      </c>
      <c r="D2541" s="26" t="s">
        <v>1567</v>
      </c>
      <c r="E2541" s="26" t="s">
        <v>1567</v>
      </c>
      <c r="F2541" s="26" t="s">
        <v>1558</v>
      </c>
      <c r="G2541" s="26" t="s">
        <v>1560</v>
      </c>
      <c r="H2541" s="26" t="s">
        <v>1561</v>
      </c>
      <c r="I2541" s="26" t="s">
        <v>1561</v>
      </c>
      <c r="J2541" s="26" t="s">
        <v>1564</v>
      </c>
      <c r="K2541" s="21" t="str">
        <f>IF(Tabela813[[#This Row],[C]]&lt;&gt;"",IF(Tabela813[[#This Row],[RED]]&lt;&gt;"",(Tabela813[[#This Row],[RED]] &amp; "."),"") &amp; CONCATENATE(Tabela813[[#This Row],[C]],".",Tabela813[[#This Row],[O]],".",Tabela813[[#This Row],[E]],".",Tabela813[[#This Row],[D1]],".",Tabela813[[#This Row],[D2]],".",Tabela813[[#This Row],[D3]],".",Tabela813[[#This Row],[T]],".",Tabela813[[#This Row],[D4]]),"")</f>
        <v>8.2.2.1.01.0.0.00</v>
      </c>
      <c r="L2541" s="27" t="s">
        <v>2876</v>
      </c>
      <c r="M2541" s="21" t="str">
        <f t="shared" si="39"/>
        <v>S</v>
      </c>
      <c r="N2541" s="21">
        <f>IF(VALUE(Tabela813[[#This Row],[RED]]) &gt; 0,1,0) + IF(VALUE(J2541)&gt;0,8,IF(VALUE(I2541)&gt;0,7,IF(VALUE(H2541)&gt;0,6,IF(VALUE(G2541)&gt;0,5,IF(VALUE(F2541)&gt;0,4,IF(VALUE(E2541)&gt;0,3,IF(VALUE(D2541)&gt;0,2,1)))))))</f>
        <v>5</v>
      </c>
      <c r="O2541" s="26" t="s">
        <v>51</v>
      </c>
      <c r="P2541" s="1" t="s">
        <v>677</v>
      </c>
      <c r="Q2541" s="1"/>
      <c r="R2541" s="21"/>
      <c r="S2541" s="7" t="str">
        <f>Tabela813[[#This Row],[NR]]&amp;" - "&amp;Tabela813[[#This Row],[Especificação]]</f>
        <v>8.2.2.1.01.0.0.00 - Alienação de Bens Imóveis - Intra OFSS</v>
      </c>
      <c r="T2541" s="7" t="str">
        <f>Tabela813[[#This Row],[NR]]&amp;" - "&amp;Tabela813[[#This Row],[Especificação]]</f>
        <v>8.2.2.1.01.0.0.00 - Alienação de Bens Imóveis - Intra OFSS</v>
      </c>
      <c r="U2541" s="7" t="str">
        <f>Tabela813[[#This Row],[NR]]&amp; " - "&amp;Tabela813[[#This Row],[Especificação]]</f>
        <v>8.2.2.1.01.0.0.00 - Alienação de Bens Imóveis - Intra OFSS</v>
      </c>
    </row>
    <row r="2542" spans="1:21" ht="30" x14ac:dyDescent="0.25">
      <c r="A2542" s="84"/>
      <c r="B2542" s="73"/>
      <c r="C2542" s="26" t="s">
        <v>1566</v>
      </c>
      <c r="D2542" s="26" t="s">
        <v>1567</v>
      </c>
      <c r="E2542" s="26" t="s">
        <v>1567</v>
      </c>
      <c r="F2542" s="26" t="s">
        <v>1558</v>
      </c>
      <c r="G2542" s="26" t="s">
        <v>1560</v>
      </c>
      <c r="H2542" s="26" t="s">
        <v>1561</v>
      </c>
      <c r="I2542" s="26" t="s">
        <v>1558</v>
      </c>
      <c r="J2542" s="26" t="s">
        <v>1564</v>
      </c>
      <c r="K2542" s="21" t="str">
        <f>IF(Tabela813[[#This Row],[C]]&lt;&gt;"",IF(Tabela813[[#This Row],[RED]]&lt;&gt;"",(Tabela813[[#This Row],[RED]] &amp; "."),"") &amp; CONCATENATE(Tabela813[[#This Row],[C]],".",Tabela813[[#This Row],[O]],".",Tabela813[[#This Row],[E]],".",Tabela813[[#This Row],[D1]],".",Tabela813[[#This Row],[D2]],".",Tabela813[[#This Row],[D3]],".",Tabela813[[#This Row],[T]],".",Tabela813[[#This Row],[D4]]),"")</f>
        <v>8.2.2.1.01.0.1.00</v>
      </c>
      <c r="L2542" s="27" t="s">
        <v>2877</v>
      </c>
      <c r="M2542" s="21" t="str">
        <f t="shared" si="39"/>
        <v>A</v>
      </c>
      <c r="N2542" s="21">
        <f>IF(VALUE(Tabela813[[#This Row],[RED]]) &gt; 0,1,0) + IF(VALUE(J2542)&gt;0,8,IF(VALUE(I2542)&gt;0,7,IF(VALUE(H2542)&gt;0,6,IF(VALUE(G2542)&gt;0,5,IF(VALUE(F2542)&gt;0,4,IF(VALUE(E2542)&gt;0,3,IF(VALUE(D2542)&gt;0,2,1)))))))</f>
        <v>7</v>
      </c>
      <c r="O2542" s="26" t="s">
        <v>51</v>
      </c>
      <c r="P2542" s="1" t="s">
        <v>677</v>
      </c>
      <c r="Q2542" s="1"/>
      <c r="R2542" s="21"/>
      <c r="S2542" s="7" t="str">
        <f>Tabela813[[#This Row],[NR]]&amp;" - "&amp;Tabela813[[#This Row],[Especificação]]</f>
        <v>8.2.2.1.01.0.1.00 - Alienação de Bens Imóveis - Principal - Intra OFSS</v>
      </c>
      <c r="T2542" s="7" t="str">
        <f>Tabela813[[#This Row],[NR]]&amp;" - "&amp;Tabela813[[#This Row],[Especificação]]</f>
        <v>8.2.2.1.01.0.1.00 - Alienação de Bens Imóveis - Principal - Intra OFSS</v>
      </c>
      <c r="U2542" s="7" t="str">
        <f>Tabela813[[#This Row],[NR]]&amp; " - "&amp;Tabela813[[#This Row],[Especificação]]</f>
        <v>8.2.2.1.01.0.1.00 - Alienação de Bens Imóveis - Principal - Intra OFSS</v>
      </c>
    </row>
    <row r="2543" spans="1:21" ht="30" x14ac:dyDescent="0.25">
      <c r="A2543" s="84"/>
      <c r="B2543" s="73"/>
      <c r="C2543" s="26" t="s">
        <v>1566</v>
      </c>
      <c r="D2543" s="26" t="s">
        <v>1567</v>
      </c>
      <c r="E2543" s="26" t="s">
        <v>1567</v>
      </c>
      <c r="F2543" s="26" t="s">
        <v>1558</v>
      </c>
      <c r="G2543" s="26" t="s">
        <v>1560</v>
      </c>
      <c r="H2543" s="26" t="s">
        <v>1561</v>
      </c>
      <c r="I2543" s="26" t="s">
        <v>1559</v>
      </c>
      <c r="J2543" s="26" t="s">
        <v>1564</v>
      </c>
      <c r="K2543" s="21" t="str">
        <f>IF(Tabela813[[#This Row],[C]]&lt;&gt;"",IF(Tabela813[[#This Row],[RED]]&lt;&gt;"",(Tabela813[[#This Row],[RED]] &amp; "."),"") &amp; CONCATENATE(Tabela813[[#This Row],[C]],".",Tabela813[[#This Row],[O]],".",Tabela813[[#This Row],[E]],".",Tabela813[[#This Row],[D1]],".",Tabela813[[#This Row],[D2]],".",Tabela813[[#This Row],[D3]],".",Tabela813[[#This Row],[T]],".",Tabela813[[#This Row],[D4]]),"")</f>
        <v>8.2.2.1.01.0.3.00</v>
      </c>
      <c r="L2543" s="27" t="s">
        <v>2878</v>
      </c>
      <c r="M2543" s="21" t="str">
        <f t="shared" si="39"/>
        <v>A</v>
      </c>
      <c r="N2543" s="21">
        <f>IF(VALUE(Tabela813[[#This Row],[RED]]) &gt; 0,1,0) + IF(VALUE(J2543)&gt;0,8,IF(VALUE(I2543)&gt;0,7,IF(VALUE(H2543)&gt;0,6,IF(VALUE(G2543)&gt;0,5,IF(VALUE(F2543)&gt;0,4,IF(VALUE(E2543)&gt;0,3,IF(VALUE(D2543)&gt;0,2,1)))))))</f>
        <v>7</v>
      </c>
      <c r="O2543" s="26" t="s">
        <v>51</v>
      </c>
      <c r="P2543" s="1" t="s">
        <v>677</v>
      </c>
      <c r="Q2543" s="1"/>
      <c r="R2543" s="21"/>
      <c r="S2543" s="7" t="str">
        <f>Tabela813[[#This Row],[NR]]&amp;" - "&amp;Tabela813[[#This Row],[Especificação]]</f>
        <v>8.2.2.1.01.0.3.00 - Alienação de Bens Imóveis - Dívida Ativa - Intra OFSS</v>
      </c>
      <c r="T2543" s="7" t="str">
        <f>Tabela813[[#This Row],[NR]]&amp;" - "&amp;Tabela813[[#This Row],[Especificação]]</f>
        <v>8.2.2.1.01.0.3.00 - Alienação de Bens Imóveis - Dívida Ativa - Intra OFSS</v>
      </c>
      <c r="U2543" s="7" t="str">
        <f>Tabela813[[#This Row],[NR]]&amp; " - "&amp;Tabela813[[#This Row],[Especificação]]</f>
        <v>8.2.2.1.01.0.3.00 - Alienação de Bens Imóveis - Dívida Ativa - Intra OFSS</v>
      </c>
    </row>
    <row r="2544" spans="1:21" ht="75" x14ac:dyDescent="0.25">
      <c r="A2544" s="84"/>
      <c r="B2544" s="73"/>
      <c r="C2544" s="26" t="s">
        <v>1566</v>
      </c>
      <c r="D2544" s="26" t="s">
        <v>1567</v>
      </c>
      <c r="E2544" s="26" t="s">
        <v>1559</v>
      </c>
      <c r="F2544" s="26" t="s">
        <v>1561</v>
      </c>
      <c r="G2544" s="26" t="s">
        <v>1564</v>
      </c>
      <c r="H2544" s="26" t="s">
        <v>1561</v>
      </c>
      <c r="I2544" s="26" t="s">
        <v>1561</v>
      </c>
      <c r="J2544" s="26" t="s">
        <v>1564</v>
      </c>
      <c r="K2544" s="21" t="str">
        <f>IF(Tabela813[[#This Row],[C]]&lt;&gt;"",IF(Tabela813[[#This Row],[RED]]&lt;&gt;"",(Tabela813[[#This Row],[RED]] &amp; "."),"") &amp; CONCATENATE(Tabela813[[#This Row],[C]],".",Tabela813[[#This Row],[O]],".",Tabela813[[#This Row],[E]],".",Tabela813[[#This Row],[D1]],".",Tabela813[[#This Row],[D2]],".",Tabela813[[#This Row],[D3]],".",Tabela813[[#This Row],[T]],".",Tabela813[[#This Row],[D4]]),"")</f>
        <v>8.2.3.0.00.0.0.00</v>
      </c>
      <c r="L2544" s="27" t="s">
        <v>2879</v>
      </c>
      <c r="M2544" s="21" t="str">
        <f t="shared" si="39"/>
        <v>S</v>
      </c>
      <c r="N2544" s="21">
        <f>IF(VALUE(Tabela813[[#This Row],[RED]]) &gt; 0,1,0) + IF(VALUE(J2544)&gt;0,8,IF(VALUE(I2544)&gt;0,7,IF(VALUE(H2544)&gt;0,6,IF(VALUE(G2544)&gt;0,5,IF(VALUE(F2544)&gt;0,4,IF(VALUE(E2544)&gt;0,3,IF(VALUE(D2544)&gt;0,2,1)))))))</f>
        <v>3</v>
      </c>
      <c r="O2544" s="26" t="s">
        <v>45</v>
      </c>
      <c r="P2544" s="1" t="s">
        <v>683</v>
      </c>
      <c r="Q2544" s="1"/>
      <c r="R2544" s="21"/>
      <c r="S2544" s="7" t="str">
        <f>Tabela813[[#This Row],[NR]]&amp;" - "&amp;Tabela813[[#This Row],[Especificação]]</f>
        <v>8.2.3.0.00.0.0.00 - Alienação de Bens Intangíveis - Intra OFSS</v>
      </c>
      <c r="T2544" s="7" t="str">
        <f>Tabela813[[#This Row],[NR]]&amp;" - "&amp;Tabela813[[#This Row],[Especificação]]</f>
        <v>8.2.3.0.00.0.0.00 - Alienação de Bens Intangíveis - Intra OFSS</v>
      </c>
      <c r="U2544" s="7" t="str">
        <f>Tabela813[[#This Row],[NR]]&amp; " - "&amp;Tabela813[[#This Row],[Especificação]]</f>
        <v>8.2.3.0.00.0.0.00 - Alienação de Bens Intangíveis - Intra OFSS</v>
      </c>
    </row>
    <row r="2545" spans="1:21" ht="75" x14ac:dyDescent="0.25">
      <c r="A2545" s="84"/>
      <c r="B2545" s="73"/>
      <c r="C2545" s="26" t="s">
        <v>1566</v>
      </c>
      <c r="D2545" s="26" t="s">
        <v>1567</v>
      </c>
      <c r="E2545" s="26" t="s">
        <v>1559</v>
      </c>
      <c r="F2545" s="26" t="s">
        <v>1558</v>
      </c>
      <c r="G2545" s="26" t="s">
        <v>1564</v>
      </c>
      <c r="H2545" s="26" t="s">
        <v>1561</v>
      </c>
      <c r="I2545" s="26" t="s">
        <v>1561</v>
      </c>
      <c r="J2545" s="26" t="s">
        <v>1564</v>
      </c>
      <c r="K2545" s="21" t="str">
        <f>IF(Tabela813[[#This Row],[C]]&lt;&gt;"",IF(Tabela813[[#This Row],[RED]]&lt;&gt;"",(Tabela813[[#This Row],[RED]] &amp; "."),"") &amp; CONCATENATE(Tabela813[[#This Row],[C]],".",Tabela813[[#This Row],[O]],".",Tabela813[[#This Row],[E]],".",Tabela813[[#This Row],[D1]],".",Tabela813[[#This Row],[D2]],".",Tabela813[[#This Row],[D3]],".",Tabela813[[#This Row],[T]],".",Tabela813[[#This Row],[D4]]),"")</f>
        <v>8.2.3.1.00.0.0.00</v>
      </c>
      <c r="L2545" s="27" t="s">
        <v>2879</v>
      </c>
      <c r="M2545" s="21" t="str">
        <f t="shared" si="39"/>
        <v>S</v>
      </c>
      <c r="N2545" s="21">
        <f>IF(VALUE(Tabela813[[#This Row],[RED]]) &gt; 0,1,0) + IF(VALUE(J2545)&gt;0,8,IF(VALUE(I2545)&gt;0,7,IF(VALUE(H2545)&gt;0,6,IF(VALUE(G2545)&gt;0,5,IF(VALUE(F2545)&gt;0,4,IF(VALUE(E2545)&gt;0,3,IF(VALUE(D2545)&gt;0,2,1)))))))</f>
        <v>4</v>
      </c>
      <c r="O2545" s="26" t="s">
        <v>45</v>
      </c>
      <c r="P2545" s="1" t="s">
        <v>683</v>
      </c>
      <c r="Q2545" s="1"/>
      <c r="R2545" s="21"/>
      <c r="S2545" s="7" t="str">
        <f>Tabela813[[#This Row],[NR]]&amp;" - "&amp;Tabela813[[#This Row],[Especificação]]</f>
        <v>8.2.3.1.00.0.0.00 - Alienação de Bens Intangíveis - Intra OFSS</v>
      </c>
      <c r="T2545" s="7" t="str">
        <f>Tabela813[[#This Row],[NR]]&amp;" - "&amp;Tabela813[[#This Row],[Especificação]]</f>
        <v>8.2.3.1.00.0.0.00 - Alienação de Bens Intangíveis - Intra OFSS</v>
      </c>
      <c r="U2545" s="7" t="str">
        <f>Tabela813[[#This Row],[NR]]&amp; " - "&amp;Tabela813[[#This Row],[Especificação]]</f>
        <v>8.2.3.1.00.0.0.00 - Alienação de Bens Intangíveis - Intra OFSS</v>
      </c>
    </row>
    <row r="2546" spans="1:21" ht="75" x14ac:dyDescent="0.25">
      <c r="A2546" s="84"/>
      <c r="B2546" s="73"/>
      <c r="C2546" s="26" t="s">
        <v>1566</v>
      </c>
      <c r="D2546" s="26" t="s">
        <v>1567</v>
      </c>
      <c r="E2546" s="26" t="s">
        <v>1559</v>
      </c>
      <c r="F2546" s="26" t="s">
        <v>1558</v>
      </c>
      <c r="G2546" s="26" t="s">
        <v>1560</v>
      </c>
      <c r="H2546" s="26" t="s">
        <v>1561</v>
      </c>
      <c r="I2546" s="26" t="s">
        <v>1561</v>
      </c>
      <c r="J2546" s="26" t="s">
        <v>1564</v>
      </c>
      <c r="K2546" s="21" t="str">
        <f>IF(Tabela813[[#This Row],[C]]&lt;&gt;"",IF(Tabela813[[#This Row],[RED]]&lt;&gt;"",(Tabela813[[#This Row],[RED]] &amp; "."),"") &amp; CONCATENATE(Tabela813[[#This Row],[C]],".",Tabela813[[#This Row],[O]],".",Tabela813[[#This Row],[E]],".",Tabela813[[#This Row],[D1]],".",Tabela813[[#This Row],[D2]],".",Tabela813[[#This Row],[D3]],".",Tabela813[[#This Row],[T]],".",Tabela813[[#This Row],[D4]]),"")</f>
        <v>8.2.3.1.01.0.0.00</v>
      </c>
      <c r="L2546" s="27" t="s">
        <v>2879</v>
      </c>
      <c r="M2546" s="21" t="str">
        <f t="shared" si="39"/>
        <v>S</v>
      </c>
      <c r="N2546" s="21">
        <f>IF(VALUE(Tabela813[[#This Row],[RED]]) &gt; 0,1,0) + IF(VALUE(J2546)&gt;0,8,IF(VALUE(I2546)&gt;0,7,IF(VALUE(H2546)&gt;0,6,IF(VALUE(G2546)&gt;0,5,IF(VALUE(F2546)&gt;0,4,IF(VALUE(E2546)&gt;0,3,IF(VALUE(D2546)&gt;0,2,1)))))))</f>
        <v>5</v>
      </c>
      <c r="O2546" s="26" t="s">
        <v>51</v>
      </c>
      <c r="P2546" s="1" t="s">
        <v>684</v>
      </c>
      <c r="Q2546" s="1"/>
      <c r="R2546" s="21"/>
      <c r="S2546" s="7" t="str">
        <f>Tabela813[[#This Row],[NR]]&amp;" - "&amp;Tabela813[[#This Row],[Especificação]]</f>
        <v>8.2.3.1.01.0.0.00 - Alienação de Bens Intangíveis - Intra OFSS</v>
      </c>
      <c r="T2546" s="7" t="str">
        <f>Tabela813[[#This Row],[NR]]&amp;" - "&amp;Tabela813[[#This Row],[Especificação]]</f>
        <v>8.2.3.1.01.0.0.00 - Alienação de Bens Intangíveis - Intra OFSS</v>
      </c>
      <c r="U2546" s="7" t="str">
        <f>Tabela813[[#This Row],[NR]]&amp; " - "&amp;Tabela813[[#This Row],[Especificação]]</f>
        <v>8.2.3.1.01.0.0.00 - Alienação de Bens Intangíveis - Intra OFSS</v>
      </c>
    </row>
    <row r="2547" spans="1:21" ht="75" x14ac:dyDescent="0.25">
      <c r="A2547" s="84"/>
      <c r="B2547" s="73"/>
      <c r="C2547" s="26" t="s">
        <v>1566</v>
      </c>
      <c r="D2547" s="26" t="s">
        <v>1567</v>
      </c>
      <c r="E2547" s="26" t="s">
        <v>1559</v>
      </c>
      <c r="F2547" s="26" t="s">
        <v>1558</v>
      </c>
      <c r="G2547" s="26" t="s">
        <v>1560</v>
      </c>
      <c r="H2547" s="26" t="s">
        <v>1561</v>
      </c>
      <c r="I2547" s="26" t="s">
        <v>1558</v>
      </c>
      <c r="J2547" s="26" t="s">
        <v>1564</v>
      </c>
      <c r="K2547" s="21" t="str">
        <f>IF(Tabela813[[#This Row],[C]]&lt;&gt;"",IF(Tabela813[[#This Row],[RED]]&lt;&gt;"",(Tabela813[[#This Row],[RED]] &amp; "."),"") &amp; CONCATENATE(Tabela813[[#This Row],[C]],".",Tabela813[[#This Row],[O]],".",Tabela813[[#This Row],[E]],".",Tabela813[[#This Row],[D1]],".",Tabela813[[#This Row],[D2]],".",Tabela813[[#This Row],[D3]],".",Tabela813[[#This Row],[T]],".",Tabela813[[#This Row],[D4]]),"")</f>
        <v>8.2.3.1.01.0.1.00</v>
      </c>
      <c r="L2547" s="27" t="s">
        <v>2880</v>
      </c>
      <c r="M2547" s="21" t="str">
        <f t="shared" si="39"/>
        <v>A</v>
      </c>
      <c r="N2547" s="21">
        <f>IF(VALUE(Tabela813[[#This Row],[RED]]) &gt; 0,1,0) + IF(VALUE(J2547)&gt;0,8,IF(VALUE(I2547)&gt;0,7,IF(VALUE(H2547)&gt;0,6,IF(VALUE(G2547)&gt;0,5,IF(VALUE(F2547)&gt;0,4,IF(VALUE(E2547)&gt;0,3,IF(VALUE(D2547)&gt;0,2,1)))))))</f>
        <v>7</v>
      </c>
      <c r="O2547" s="26" t="s">
        <v>51</v>
      </c>
      <c r="P2547" s="1" t="s">
        <v>4357</v>
      </c>
      <c r="Q2547" s="1"/>
      <c r="R2547" s="21"/>
      <c r="S2547" s="7" t="str">
        <f>Tabela813[[#This Row],[NR]]&amp;" - "&amp;Tabela813[[#This Row],[Especificação]]</f>
        <v>8.2.3.1.01.0.1.00 - Alienação de Bens Intangíveis - Principal - Intra OFSS</v>
      </c>
      <c r="T2547" s="7" t="str">
        <f>Tabela813[[#This Row],[NR]]&amp;" - "&amp;Tabela813[[#This Row],[Especificação]]</f>
        <v>8.2.3.1.01.0.1.00 - Alienação de Bens Intangíveis - Principal - Intra OFSS</v>
      </c>
      <c r="U2547" s="7" t="str">
        <f>Tabela813[[#This Row],[NR]]&amp; " - "&amp;Tabela813[[#This Row],[Especificação]]</f>
        <v>8.2.3.1.01.0.1.00 - Alienação de Bens Intangíveis - Principal - Intra OFSS</v>
      </c>
    </row>
    <row r="2548" spans="1:21" ht="75" x14ac:dyDescent="0.25">
      <c r="A2548" s="84"/>
      <c r="B2548" s="73"/>
      <c r="C2548" s="26" t="s">
        <v>1566</v>
      </c>
      <c r="D2548" s="26" t="s">
        <v>1567</v>
      </c>
      <c r="E2548" s="26" t="s">
        <v>1559</v>
      </c>
      <c r="F2548" s="26" t="s">
        <v>1558</v>
      </c>
      <c r="G2548" s="26" t="s">
        <v>1560</v>
      </c>
      <c r="H2548" s="26" t="s">
        <v>1561</v>
      </c>
      <c r="I2548" s="26" t="s">
        <v>1559</v>
      </c>
      <c r="J2548" s="26" t="s">
        <v>1564</v>
      </c>
      <c r="K2548" s="21" t="str">
        <f>IF(Tabela813[[#This Row],[C]]&lt;&gt;"",IF(Tabela813[[#This Row],[RED]]&lt;&gt;"",(Tabela813[[#This Row],[RED]] &amp; "."),"") &amp; CONCATENATE(Tabela813[[#This Row],[C]],".",Tabela813[[#This Row],[O]],".",Tabela813[[#This Row],[E]],".",Tabela813[[#This Row],[D1]],".",Tabela813[[#This Row],[D2]],".",Tabela813[[#This Row],[D3]],".",Tabela813[[#This Row],[T]],".",Tabela813[[#This Row],[D4]]),"")</f>
        <v>8.2.3.1.01.0.3.00</v>
      </c>
      <c r="L2548" s="27" t="s">
        <v>2881</v>
      </c>
      <c r="M2548" s="21" t="str">
        <f t="shared" si="39"/>
        <v>A</v>
      </c>
      <c r="N2548" s="21">
        <f>IF(VALUE(Tabela813[[#This Row],[RED]]) &gt; 0,1,0) + IF(VALUE(J2548)&gt;0,8,IF(VALUE(I2548)&gt;0,7,IF(VALUE(H2548)&gt;0,6,IF(VALUE(G2548)&gt;0,5,IF(VALUE(F2548)&gt;0,4,IF(VALUE(E2548)&gt;0,3,IF(VALUE(D2548)&gt;0,2,1)))))))</f>
        <v>7</v>
      </c>
      <c r="O2548" s="26" t="s">
        <v>51</v>
      </c>
      <c r="P2548" s="1" t="s">
        <v>4357</v>
      </c>
      <c r="Q2548" s="1"/>
      <c r="R2548" s="21"/>
      <c r="S2548" s="7" t="str">
        <f>Tabela813[[#This Row],[NR]]&amp;" - "&amp;Tabela813[[#This Row],[Especificação]]</f>
        <v>8.2.3.1.01.0.3.00 - Alienação de Bens Intangíveis - Dívida Ativa - Intra OFSS</v>
      </c>
      <c r="T2548" s="7" t="str">
        <f>Tabela813[[#This Row],[NR]]&amp;" - "&amp;Tabela813[[#This Row],[Especificação]]</f>
        <v>8.2.3.1.01.0.3.00 - Alienação de Bens Intangíveis - Dívida Ativa - Intra OFSS</v>
      </c>
      <c r="U2548" s="7" t="str">
        <f>Tabela813[[#This Row],[NR]]&amp; " - "&amp;Tabela813[[#This Row],[Especificação]]</f>
        <v>8.2.3.1.01.0.3.00 - Alienação de Bens Intangíveis - Dívida Ativa - Intra OFSS</v>
      </c>
    </row>
    <row r="2549" spans="1:21" ht="45" x14ac:dyDescent="0.25">
      <c r="A2549" s="84"/>
      <c r="B2549" s="73"/>
      <c r="C2549" s="26" t="s">
        <v>1566</v>
      </c>
      <c r="D2549" s="26" t="s">
        <v>1568</v>
      </c>
      <c r="E2549" s="26" t="s">
        <v>1561</v>
      </c>
      <c r="F2549" s="26" t="s">
        <v>1561</v>
      </c>
      <c r="G2549" s="26" t="s">
        <v>1564</v>
      </c>
      <c r="H2549" s="26" t="s">
        <v>1561</v>
      </c>
      <c r="I2549" s="26" t="s">
        <v>1561</v>
      </c>
      <c r="J2549" s="26" t="s">
        <v>1564</v>
      </c>
      <c r="K2549" s="21" t="str">
        <f>IF(Tabela813[[#This Row],[C]]&lt;&gt;"",IF(Tabela813[[#This Row],[RED]]&lt;&gt;"",(Tabela813[[#This Row],[RED]] &amp; "."),"") &amp; CONCATENATE(Tabela813[[#This Row],[C]],".",Tabela813[[#This Row],[O]],".",Tabela813[[#This Row],[E]],".",Tabela813[[#This Row],[D1]],".",Tabela813[[#This Row],[D2]],".",Tabela813[[#This Row],[D3]],".",Tabela813[[#This Row],[T]],".",Tabela813[[#This Row],[D4]]),"")</f>
        <v>8.4.0.0.00.0.0.00</v>
      </c>
      <c r="L2549" s="27" t="s">
        <v>2882</v>
      </c>
      <c r="M2549" s="21" t="str">
        <f t="shared" si="39"/>
        <v>S</v>
      </c>
      <c r="N2549" s="21">
        <f>IF(VALUE(Tabela813[[#This Row],[RED]]) &gt; 0,1,0) + IF(VALUE(J2549)&gt;0,8,IF(VALUE(I2549)&gt;0,7,IF(VALUE(H2549)&gt;0,6,IF(VALUE(G2549)&gt;0,5,IF(VALUE(F2549)&gt;0,4,IF(VALUE(E2549)&gt;0,3,IF(VALUE(D2549)&gt;0,2,1)))))))</f>
        <v>2</v>
      </c>
      <c r="O2549" s="26" t="s">
        <v>45</v>
      </c>
      <c r="P2549" s="1" t="s">
        <v>698</v>
      </c>
      <c r="Q2549" s="1"/>
      <c r="R2549" s="21"/>
      <c r="S2549" s="7" t="str">
        <f>Tabela813[[#This Row],[NR]]&amp;" - "&amp;Tabela813[[#This Row],[Especificação]]</f>
        <v>8.4.0.0.00.0.0.00 - Transferências de Capital - Intra OFSS</v>
      </c>
      <c r="T2549" s="7" t="str">
        <f>Tabela813[[#This Row],[NR]]&amp;" - "&amp;Tabela813[[#This Row],[Especificação]]</f>
        <v>8.4.0.0.00.0.0.00 - Transferências de Capital - Intra OFSS</v>
      </c>
      <c r="U2549" s="7" t="str">
        <f>Tabela813[[#This Row],[NR]]&amp; " - "&amp;Tabela813[[#This Row],[Especificação]]</f>
        <v>8.4.0.0.00.0.0.00 - Transferências de Capital - Intra OFSS</v>
      </c>
    </row>
    <row r="2550" spans="1:21" ht="45" x14ac:dyDescent="0.25">
      <c r="A2550" s="84"/>
      <c r="B2550" s="73"/>
      <c r="C2550" s="26" t="s">
        <v>1566</v>
      </c>
      <c r="D2550" s="26" t="s">
        <v>1568</v>
      </c>
      <c r="E2550" s="26" t="s">
        <v>1559</v>
      </c>
      <c r="F2550" s="26" t="s">
        <v>1561</v>
      </c>
      <c r="G2550" s="26" t="s">
        <v>1564</v>
      </c>
      <c r="H2550" s="26" t="s">
        <v>1561</v>
      </c>
      <c r="I2550" s="26" t="s">
        <v>1561</v>
      </c>
      <c r="J2550" s="26" t="s">
        <v>1564</v>
      </c>
      <c r="K2550" s="21" t="str">
        <f>IF(Tabela813[[#This Row],[C]]&lt;&gt;"",IF(Tabela813[[#This Row],[RED]]&lt;&gt;"",(Tabela813[[#This Row],[RED]] &amp; "."),"") &amp; CONCATENATE(Tabela813[[#This Row],[C]],".",Tabela813[[#This Row],[O]],".",Tabela813[[#This Row],[E]],".",Tabela813[[#This Row],[D1]],".",Tabela813[[#This Row],[D2]],".",Tabela813[[#This Row],[D3]],".",Tabela813[[#This Row],[T]],".",Tabela813[[#This Row],[D4]]),"")</f>
        <v>8.4.3.0.00.0.0.00</v>
      </c>
      <c r="L2550" s="27" t="s">
        <v>4055</v>
      </c>
      <c r="M2550" s="21" t="str">
        <f t="shared" si="39"/>
        <v>S</v>
      </c>
      <c r="N2550" s="21">
        <f>IF(VALUE(Tabela813[[#This Row],[RED]]) &gt; 0,1,0) + IF(VALUE(J2550)&gt;0,8,IF(VALUE(I2550)&gt;0,7,IF(VALUE(H2550)&gt;0,6,IF(VALUE(G2550)&gt;0,5,IF(VALUE(F2550)&gt;0,4,IF(VALUE(E2550)&gt;0,3,IF(VALUE(D2550)&gt;0,2,1)))))))</f>
        <v>3</v>
      </c>
      <c r="O2550" s="26" t="s">
        <v>45</v>
      </c>
      <c r="P2550" s="1" t="s">
        <v>760</v>
      </c>
      <c r="Q2550" s="1"/>
      <c r="R2550" s="21"/>
      <c r="S2550" s="7" t="str">
        <f>Tabela813[[#This Row],[NR]]&amp;" - "&amp;Tabela813[[#This Row],[Especificação]]</f>
        <v>8.4.3.0.00.0.0.00 - Transferências dos Municípios e de Suas Entidades - Intra OFSS</v>
      </c>
      <c r="T2550" s="7" t="str">
        <f>Tabela813[[#This Row],[NR]]&amp;" - "&amp;Tabela813[[#This Row],[Especificação]]</f>
        <v>8.4.3.0.00.0.0.00 - Transferências dos Municípios e de Suas Entidades - Intra OFSS</v>
      </c>
      <c r="U2550" s="7" t="str">
        <f>Tabela813[[#This Row],[NR]]&amp; " - "&amp;Tabela813[[#This Row],[Especificação]]</f>
        <v>8.4.3.0.00.0.0.00 - Transferências dos Municípios e de Suas Entidades - Intra OFSS</v>
      </c>
    </row>
    <row r="2551" spans="1:21" ht="45" x14ac:dyDescent="0.25">
      <c r="A2551" s="84"/>
      <c r="B2551" s="73"/>
      <c r="C2551" s="26" t="s">
        <v>1566</v>
      </c>
      <c r="D2551" s="26" t="s">
        <v>1568</v>
      </c>
      <c r="E2551" s="26" t="s">
        <v>1559</v>
      </c>
      <c r="F2551" s="26" t="s">
        <v>1567</v>
      </c>
      <c r="G2551" s="26" t="s">
        <v>1564</v>
      </c>
      <c r="H2551" s="26" t="s">
        <v>1561</v>
      </c>
      <c r="I2551" s="26" t="s">
        <v>1561</v>
      </c>
      <c r="J2551" s="26" t="s">
        <v>1564</v>
      </c>
      <c r="K2551" s="21" t="str">
        <f>IF(Tabela813[[#This Row],[C]]&lt;&gt;"",IF(Tabela813[[#This Row],[RED]]&lt;&gt;"",(Tabela813[[#This Row],[RED]] &amp; "."),"") &amp; CONCATENATE(Tabela813[[#This Row],[C]],".",Tabela813[[#This Row],[O]],".",Tabela813[[#This Row],[E]],".",Tabela813[[#This Row],[D1]],".",Tabela813[[#This Row],[D2]],".",Tabela813[[#This Row],[D3]],".",Tabela813[[#This Row],[T]],".",Tabela813[[#This Row],[D4]]),"")</f>
        <v>8.4.3.2.00.0.0.00</v>
      </c>
      <c r="L2551" s="27" t="s">
        <v>6865</v>
      </c>
      <c r="M2551" s="21" t="str">
        <f t="shared" si="39"/>
        <v>S</v>
      </c>
      <c r="N2551" s="21">
        <f>IF(VALUE(Tabela813[[#This Row],[RED]]) &gt; 0,1,0) + IF(VALUE(J2551)&gt;0,8,IF(VALUE(I2551)&gt;0,7,IF(VALUE(H2551)&gt;0,6,IF(VALUE(G2551)&gt;0,5,IF(VALUE(F2551)&gt;0,4,IF(VALUE(E2551)&gt;0,3,IF(VALUE(D2551)&gt;0,2,1)))))))</f>
        <v>4</v>
      </c>
      <c r="O2551" s="26" t="s">
        <v>45</v>
      </c>
      <c r="P2551" s="1" t="s">
        <v>763</v>
      </c>
      <c r="Q2551" s="1"/>
      <c r="R2551" s="21"/>
      <c r="S2551" s="7" t="str">
        <f>Tabela813[[#This Row],[NR]]&amp;" - "&amp;Tabela813[[#This Row],[Especificação]]</f>
        <v>8.4.3.2.00.0.0.00 - Transferências de Convênios dos Municípios e de Suas Entidades - Intra OFSS</v>
      </c>
      <c r="T2551" s="7" t="str">
        <f>Tabela813[[#This Row],[NR]]&amp;" - "&amp;Tabela813[[#This Row],[Especificação]]</f>
        <v>8.4.3.2.00.0.0.00 - Transferências de Convênios dos Municípios e de Suas Entidades - Intra OFSS</v>
      </c>
      <c r="U2551" s="7" t="str">
        <f>Tabela813[[#This Row],[NR]]&amp; " - "&amp;Tabela813[[#This Row],[Especificação]]</f>
        <v>8.4.3.2.00.0.0.00 - Transferências de Convênios dos Municípios e de Suas Entidades - Intra OFSS</v>
      </c>
    </row>
    <row r="2552" spans="1:21" ht="30" x14ac:dyDescent="0.25">
      <c r="A2552" s="84"/>
      <c r="B2552" s="73"/>
      <c r="C2552" s="26" t="s">
        <v>1566</v>
      </c>
      <c r="D2552" s="26" t="s">
        <v>1568</v>
      </c>
      <c r="E2552" s="26" t="s">
        <v>1559</v>
      </c>
      <c r="F2552" s="26" t="s">
        <v>1567</v>
      </c>
      <c r="G2552" s="26" t="s">
        <v>1591</v>
      </c>
      <c r="H2552" s="26" t="s">
        <v>1561</v>
      </c>
      <c r="I2552" s="26" t="s">
        <v>1561</v>
      </c>
      <c r="J2552" s="26" t="s">
        <v>1564</v>
      </c>
      <c r="K2552" s="21" t="str">
        <f>IF(Tabela813[[#This Row],[C]]&lt;&gt;"",IF(Tabela813[[#This Row],[RED]]&lt;&gt;"",(Tabela813[[#This Row],[RED]] &amp; "."),"") &amp; CONCATENATE(Tabela813[[#This Row],[C]],".",Tabela813[[#This Row],[O]],".",Tabela813[[#This Row],[E]],".",Tabela813[[#This Row],[D1]],".",Tabela813[[#This Row],[D2]],".",Tabela813[[#This Row],[D3]],".",Tabela813[[#This Row],[T]],".",Tabela813[[#This Row],[D4]]),"")</f>
        <v>8.4.3.2.50.0.0.00</v>
      </c>
      <c r="L2552" s="27" t="s">
        <v>4056</v>
      </c>
      <c r="M2552" s="21" t="str">
        <f t="shared" si="39"/>
        <v>S</v>
      </c>
      <c r="N2552" s="21">
        <f>IF(VALUE(Tabela813[[#This Row],[RED]]) &gt; 0,1,0) + IF(VALUE(J2552)&gt;0,8,IF(VALUE(I2552)&gt;0,7,IF(VALUE(H2552)&gt;0,6,IF(VALUE(G2552)&gt;0,5,IF(VALUE(F2552)&gt;0,4,IF(VALUE(E2552)&gt;0,3,IF(VALUE(D2552)&gt;0,2,1)))))))</f>
        <v>5</v>
      </c>
      <c r="O2552" s="26" t="s">
        <v>55</v>
      </c>
      <c r="P2552" s="1" t="s">
        <v>765</v>
      </c>
      <c r="Q2552" s="1"/>
      <c r="R2552" s="21"/>
      <c r="S2552" s="7" t="str">
        <f>Tabela813[[#This Row],[NR]]&amp;" - "&amp;Tabela813[[#This Row],[Especificação]]</f>
        <v>8.4.3.2.50.0.0.00 - Transferências de Convênios dos Municípios Destinados a Programas de Saúde - Intra OFSS</v>
      </c>
      <c r="T2552" s="7" t="str">
        <f>Tabela813[[#This Row],[NR]]&amp;" - "&amp;Tabela813[[#This Row],[Especificação]]</f>
        <v>8.4.3.2.50.0.0.00 - Transferências de Convênios dos Municípios Destinados a Programas de Saúde - Intra OFSS</v>
      </c>
      <c r="U2552" s="7" t="str">
        <f>Tabela813[[#This Row],[NR]]&amp; " - "&amp;Tabela813[[#This Row],[Especificação]]</f>
        <v>8.4.3.2.50.0.0.00 - Transferências de Convênios dos Municípios Destinados a Programas de Saúde - Intra OFSS</v>
      </c>
    </row>
    <row r="2553" spans="1:21" ht="30" x14ac:dyDescent="0.25">
      <c r="A2553" s="84"/>
      <c r="B2553" s="73"/>
      <c r="C2553" s="26" t="s">
        <v>1566</v>
      </c>
      <c r="D2553" s="26" t="s">
        <v>1568</v>
      </c>
      <c r="E2553" s="26" t="s">
        <v>1559</v>
      </c>
      <c r="F2553" s="26" t="s">
        <v>1567</v>
      </c>
      <c r="G2553" s="26" t="s">
        <v>1591</v>
      </c>
      <c r="H2553" s="26" t="s">
        <v>1561</v>
      </c>
      <c r="I2553" s="26" t="s">
        <v>1558</v>
      </c>
      <c r="J2553" s="26" t="s">
        <v>1564</v>
      </c>
      <c r="K2553" s="21" t="str">
        <f>IF(Tabela813[[#This Row],[C]]&lt;&gt;"",IF(Tabela813[[#This Row],[RED]]&lt;&gt;"",(Tabela813[[#This Row],[RED]] &amp; "."),"") &amp; CONCATENATE(Tabela813[[#This Row],[C]],".",Tabela813[[#This Row],[O]],".",Tabela813[[#This Row],[E]],".",Tabela813[[#This Row],[D1]],".",Tabela813[[#This Row],[D2]],".",Tabela813[[#This Row],[D3]],".",Tabela813[[#This Row],[T]],".",Tabela813[[#This Row],[D4]]),"")</f>
        <v>8.4.3.2.50.0.1.00</v>
      </c>
      <c r="L2553" s="27" t="s">
        <v>4057</v>
      </c>
      <c r="M2553" s="21" t="str">
        <f t="shared" si="39"/>
        <v>A</v>
      </c>
      <c r="N2553" s="21">
        <f>IF(VALUE(Tabela813[[#This Row],[RED]]) &gt; 0,1,0) + IF(VALUE(J2553)&gt;0,8,IF(VALUE(I2553)&gt;0,7,IF(VALUE(H2553)&gt;0,6,IF(VALUE(G2553)&gt;0,5,IF(VALUE(F2553)&gt;0,4,IF(VALUE(E2553)&gt;0,3,IF(VALUE(D2553)&gt;0,2,1)))))))</f>
        <v>7</v>
      </c>
      <c r="O2553" s="26" t="s">
        <v>55</v>
      </c>
      <c r="P2553" s="1" t="s">
        <v>765</v>
      </c>
      <c r="Q2553" s="1"/>
      <c r="R2553" s="21"/>
      <c r="S2553" s="7" t="str">
        <f>Tabela813[[#This Row],[NR]]&amp;" - "&amp;Tabela813[[#This Row],[Especificação]]</f>
        <v>8.4.3.2.50.0.1.00 - Transferências de Convênios dos Municípios Destinados a Programas de Saúde - Principal - Intra OFSS</v>
      </c>
      <c r="T2553" s="7" t="str">
        <f>Tabela813[[#This Row],[NR]]&amp;" - "&amp;Tabela813[[#This Row],[Especificação]]</f>
        <v>8.4.3.2.50.0.1.00 - Transferências de Convênios dos Municípios Destinados a Programas de Saúde - Principal - Intra OFSS</v>
      </c>
      <c r="U2553" s="7" t="str">
        <f>Tabela813[[#This Row],[NR]]&amp; " - "&amp;Tabela813[[#This Row],[Especificação]]</f>
        <v>8.4.3.2.50.0.1.00 - Transferências de Convênios dos Municípios Destinados a Programas de Saúde - Principal - Intra OFSS</v>
      </c>
    </row>
    <row r="2554" spans="1:21" ht="45" x14ac:dyDescent="0.25">
      <c r="A2554" s="84"/>
      <c r="B2554" s="73"/>
      <c r="C2554" s="26" t="s">
        <v>1566</v>
      </c>
      <c r="D2554" s="26" t="s">
        <v>1568</v>
      </c>
      <c r="E2554" s="26" t="s">
        <v>1559</v>
      </c>
      <c r="F2554" s="26" t="s">
        <v>1567</v>
      </c>
      <c r="G2554" s="26" t="s">
        <v>1596</v>
      </c>
      <c r="H2554" s="26" t="s">
        <v>1561</v>
      </c>
      <c r="I2554" s="26" t="s">
        <v>1561</v>
      </c>
      <c r="J2554" s="26" t="s">
        <v>1564</v>
      </c>
      <c r="K2554" s="21" t="str">
        <f>IF(Tabela813[[#This Row],[C]]&lt;&gt;"",IF(Tabela813[[#This Row],[RED]]&lt;&gt;"",(Tabela813[[#This Row],[RED]] &amp; "."),"") &amp; CONCATENATE(Tabela813[[#This Row],[C]],".",Tabela813[[#This Row],[O]],".",Tabela813[[#This Row],[E]],".",Tabela813[[#This Row],[D1]],".",Tabela813[[#This Row],[D2]],".",Tabela813[[#This Row],[D3]],".",Tabela813[[#This Row],[T]],".",Tabela813[[#This Row],[D4]]),"")</f>
        <v>8.4.3.2.51.0.0.00</v>
      </c>
      <c r="L2554" s="27" t="s">
        <v>4058</v>
      </c>
      <c r="M2554" s="21" t="str">
        <f t="shared" si="39"/>
        <v>S</v>
      </c>
      <c r="N2554" s="21">
        <f>IF(VALUE(Tabela813[[#This Row],[RED]]) &gt; 0,1,0) + IF(VALUE(J2554)&gt;0,8,IF(VALUE(I2554)&gt;0,7,IF(VALUE(H2554)&gt;0,6,IF(VALUE(G2554)&gt;0,5,IF(VALUE(F2554)&gt;0,4,IF(VALUE(E2554)&gt;0,3,IF(VALUE(D2554)&gt;0,2,1)))))))</f>
        <v>5</v>
      </c>
      <c r="O2554" s="26" t="s">
        <v>55</v>
      </c>
      <c r="P2554" s="1" t="s">
        <v>766</v>
      </c>
      <c r="Q2554" s="1"/>
      <c r="R2554" s="21"/>
      <c r="S2554" s="7" t="str">
        <f>Tabela813[[#This Row],[NR]]&amp;" - "&amp;Tabela813[[#This Row],[Especificação]]</f>
        <v>8.4.3.2.51.0.0.00 - Transferências de Convênios dos Municípios Destinadas a Programas de Educação - Intra OFSS</v>
      </c>
      <c r="T2554" s="7" t="str">
        <f>Tabela813[[#This Row],[NR]]&amp;" - "&amp;Tabela813[[#This Row],[Especificação]]</f>
        <v>8.4.3.2.51.0.0.00 - Transferências de Convênios dos Municípios Destinadas a Programas de Educação - Intra OFSS</v>
      </c>
      <c r="U2554" s="7" t="str">
        <f>Tabela813[[#This Row],[NR]]&amp; " - "&amp;Tabela813[[#This Row],[Especificação]]</f>
        <v>8.4.3.2.51.0.0.00 - Transferências de Convênios dos Municípios Destinadas a Programas de Educação - Intra OFSS</v>
      </c>
    </row>
    <row r="2555" spans="1:21" ht="45" x14ac:dyDescent="0.25">
      <c r="A2555" s="84"/>
      <c r="B2555" s="73"/>
      <c r="C2555" s="26" t="s">
        <v>1566</v>
      </c>
      <c r="D2555" s="26" t="s">
        <v>1568</v>
      </c>
      <c r="E2555" s="26" t="s">
        <v>1559</v>
      </c>
      <c r="F2555" s="26" t="s">
        <v>1567</v>
      </c>
      <c r="G2555" s="26" t="s">
        <v>1596</v>
      </c>
      <c r="H2555" s="26" t="s">
        <v>1561</v>
      </c>
      <c r="I2555" s="26" t="s">
        <v>1558</v>
      </c>
      <c r="J2555" s="26" t="s">
        <v>1564</v>
      </c>
      <c r="K2555" s="21" t="str">
        <f>IF(Tabela813[[#This Row],[C]]&lt;&gt;"",IF(Tabela813[[#This Row],[RED]]&lt;&gt;"",(Tabela813[[#This Row],[RED]] &amp; "."),"") &amp; CONCATENATE(Tabela813[[#This Row],[C]],".",Tabela813[[#This Row],[O]],".",Tabela813[[#This Row],[E]],".",Tabela813[[#This Row],[D1]],".",Tabela813[[#This Row],[D2]],".",Tabela813[[#This Row],[D3]],".",Tabela813[[#This Row],[T]],".",Tabela813[[#This Row],[D4]]),"")</f>
        <v>8.4.3.2.51.0.1.00</v>
      </c>
      <c r="L2555" s="27" t="s">
        <v>4059</v>
      </c>
      <c r="M2555" s="21" t="str">
        <f t="shared" si="39"/>
        <v>A</v>
      </c>
      <c r="N2555" s="21">
        <f>IF(VALUE(Tabela813[[#This Row],[RED]]) &gt; 0,1,0) + IF(VALUE(J2555)&gt;0,8,IF(VALUE(I2555)&gt;0,7,IF(VALUE(H2555)&gt;0,6,IF(VALUE(G2555)&gt;0,5,IF(VALUE(F2555)&gt;0,4,IF(VALUE(E2555)&gt;0,3,IF(VALUE(D2555)&gt;0,2,1)))))))</f>
        <v>7</v>
      </c>
      <c r="O2555" s="26" t="s">
        <v>55</v>
      </c>
      <c r="P2555" s="1" t="s">
        <v>766</v>
      </c>
      <c r="Q2555" s="1"/>
      <c r="R2555" s="21"/>
      <c r="S2555" s="7" t="str">
        <f>Tabela813[[#This Row],[NR]]&amp;" - "&amp;Tabela813[[#This Row],[Especificação]]</f>
        <v>8.4.3.2.51.0.1.00 - Transferências de Convênios dos Municípios Destinadas a Programas de Educação - Principal - Intra OFSS</v>
      </c>
      <c r="T2555" s="7" t="str">
        <f>Tabela813[[#This Row],[NR]]&amp;" - "&amp;Tabela813[[#This Row],[Especificação]]</f>
        <v>8.4.3.2.51.0.1.00 - Transferências de Convênios dos Municípios Destinadas a Programas de Educação - Principal - Intra OFSS</v>
      </c>
      <c r="U2555" s="7" t="str">
        <f>Tabela813[[#This Row],[NR]]&amp; " - "&amp;Tabela813[[#This Row],[Especificação]]</f>
        <v>8.4.3.2.51.0.1.00 - Transferências de Convênios dos Municípios Destinadas a Programas de Educação - Principal - Intra OFSS</v>
      </c>
    </row>
    <row r="2556" spans="1:21" ht="45" x14ac:dyDescent="0.25">
      <c r="A2556" s="84"/>
      <c r="B2556" s="73"/>
      <c r="C2556" s="26" t="s">
        <v>1566</v>
      </c>
      <c r="D2556" s="26" t="s">
        <v>1568</v>
      </c>
      <c r="E2556" s="26" t="s">
        <v>1559</v>
      </c>
      <c r="F2556" s="26" t="s">
        <v>1567</v>
      </c>
      <c r="G2556" s="26" t="s">
        <v>1598</v>
      </c>
      <c r="H2556" s="26" t="s">
        <v>1561</v>
      </c>
      <c r="I2556" s="26" t="s">
        <v>1561</v>
      </c>
      <c r="J2556" s="26" t="s">
        <v>1564</v>
      </c>
      <c r="K2556" s="21" t="str">
        <f>IF(Tabela813[[#This Row],[C]]&lt;&gt;"",IF(Tabela813[[#This Row],[RED]]&lt;&gt;"",(Tabela813[[#This Row],[RED]] &amp; "."),"") &amp; CONCATENATE(Tabela813[[#This Row],[C]],".",Tabela813[[#This Row],[O]],".",Tabela813[[#This Row],[E]],".",Tabela813[[#This Row],[D1]],".",Tabela813[[#This Row],[D2]],".",Tabela813[[#This Row],[D3]],".",Tabela813[[#This Row],[T]],".",Tabela813[[#This Row],[D4]]),"")</f>
        <v>8.4.3.2.52.0.0.00</v>
      </c>
      <c r="L2556" s="27" t="s">
        <v>4060</v>
      </c>
      <c r="M2556" s="21" t="str">
        <f t="shared" si="39"/>
        <v>S</v>
      </c>
      <c r="N2556" s="21">
        <f>IF(VALUE(Tabela813[[#This Row],[RED]]) &gt; 0,1,0) + IF(VALUE(J2556)&gt;0,8,IF(VALUE(I2556)&gt;0,7,IF(VALUE(H2556)&gt;0,6,IF(VALUE(G2556)&gt;0,5,IF(VALUE(F2556)&gt;0,4,IF(VALUE(E2556)&gt;0,3,IF(VALUE(D2556)&gt;0,2,1)))))))</f>
        <v>5</v>
      </c>
      <c r="O2556" s="26" t="s">
        <v>55</v>
      </c>
      <c r="P2556" s="1" t="s">
        <v>767</v>
      </c>
      <c r="Q2556" s="1"/>
      <c r="R2556" s="21"/>
      <c r="S2556" s="7" t="str">
        <f>Tabela813[[#This Row],[NR]]&amp;" - "&amp;Tabela813[[#This Row],[Especificação]]</f>
        <v>8.4.3.2.52.0.0.00 - Transferências de Convênios dos Municípios Destinadas a Programas de Saneamento - Intra OFSS</v>
      </c>
      <c r="T2556" s="7" t="str">
        <f>Tabela813[[#This Row],[NR]]&amp;" - "&amp;Tabela813[[#This Row],[Especificação]]</f>
        <v>8.4.3.2.52.0.0.00 - Transferências de Convênios dos Municípios Destinadas a Programas de Saneamento - Intra OFSS</v>
      </c>
      <c r="U2556" s="7" t="str">
        <f>Tabela813[[#This Row],[NR]]&amp; " - "&amp;Tabela813[[#This Row],[Especificação]]</f>
        <v>8.4.3.2.52.0.0.00 - Transferências de Convênios dos Municípios Destinadas a Programas de Saneamento - Intra OFSS</v>
      </c>
    </row>
    <row r="2557" spans="1:21" ht="45" x14ac:dyDescent="0.25">
      <c r="A2557" s="84"/>
      <c r="B2557" s="73"/>
      <c r="C2557" s="26" t="s">
        <v>1566</v>
      </c>
      <c r="D2557" s="26" t="s">
        <v>1568</v>
      </c>
      <c r="E2557" s="26" t="s">
        <v>1559</v>
      </c>
      <c r="F2557" s="26" t="s">
        <v>1567</v>
      </c>
      <c r="G2557" s="26" t="s">
        <v>1598</v>
      </c>
      <c r="H2557" s="26" t="s">
        <v>1561</v>
      </c>
      <c r="I2557" s="26" t="s">
        <v>1558</v>
      </c>
      <c r="J2557" s="26" t="s">
        <v>1564</v>
      </c>
      <c r="K2557" s="21" t="str">
        <f>IF(Tabela813[[#This Row],[C]]&lt;&gt;"",IF(Tabela813[[#This Row],[RED]]&lt;&gt;"",(Tabela813[[#This Row],[RED]] &amp; "."),"") &amp; CONCATENATE(Tabela813[[#This Row],[C]],".",Tabela813[[#This Row],[O]],".",Tabela813[[#This Row],[E]],".",Tabela813[[#This Row],[D1]],".",Tabela813[[#This Row],[D2]],".",Tabela813[[#This Row],[D3]],".",Tabela813[[#This Row],[T]],".",Tabela813[[#This Row],[D4]]),"")</f>
        <v>8.4.3.2.52.0.1.00</v>
      </c>
      <c r="L2557" s="27" t="s">
        <v>4061</v>
      </c>
      <c r="M2557" s="21" t="str">
        <f t="shared" si="39"/>
        <v>A</v>
      </c>
      <c r="N2557" s="21">
        <f>IF(VALUE(Tabela813[[#This Row],[RED]]) &gt; 0,1,0) + IF(VALUE(J2557)&gt;0,8,IF(VALUE(I2557)&gt;0,7,IF(VALUE(H2557)&gt;0,6,IF(VALUE(G2557)&gt;0,5,IF(VALUE(F2557)&gt;0,4,IF(VALUE(E2557)&gt;0,3,IF(VALUE(D2557)&gt;0,2,1)))))))</f>
        <v>7</v>
      </c>
      <c r="O2557" s="26" t="s">
        <v>55</v>
      </c>
      <c r="P2557" s="1" t="s">
        <v>767</v>
      </c>
      <c r="Q2557" s="1"/>
      <c r="R2557" s="21"/>
      <c r="S2557" s="7" t="str">
        <f>Tabela813[[#This Row],[NR]]&amp;" - "&amp;Tabela813[[#This Row],[Especificação]]</f>
        <v>8.4.3.2.52.0.1.00 - Transferências de Convênios dos Municípios Destinadas a Programas de Saneamento - Principal - Intra OFSS</v>
      </c>
      <c r="T2557" s="7" t="str">
        <f>Tabela813[[#This Row],[NR]]&amp;" - "&amp;Tabela813[[#This Row],[Especificação]]</f>
        <v>8.4.3.2.52.0.1.00 - Transferências de Convênios dos Municípios Destinadas a Programas de Saneamento - Principal - Intra OFSS</v>
      </c>
      <c r="U2557" s="7" t="str">
        <f>Tabela813[[#This Row],[NR]]&amp; " - "&amp;Tabela813[[#This Row],[Especificação]]</f>
        <v>8.4.3.2.52.0.1.00 - Transferências de Convênios dos Municípios Destinadas a Programas de Saneamento - Principal - Intra OFSS</v>
      </c>
    </row>
    <row r="2558" spans="1:21" ht="30" x14ac:dyDescent="0.25">
      <c r="A2558" s="84"/>
      <c r="B2558" s="73"/>
      <c r="C2558" s="26" t="s">
        <v>1566</v>
      </c>
      <c r="D2558" s="26" t="s">
        <v>1568</v>
      </c>
      <c r="E2558" s="26" t="s">
        <v>1559</v>
      </c>
      <c r="F2558" s="26" t="s">
        <v>1570</v>
      </c>
      <c r="G2558" s="26" t="s">
        <v>1564</v>
      </c>
      <c r="H2558" s="26" t="s">
        <v>1561</v>
      </c>
      <c r="I2558" s="26" t="s">
        <v>1561</v>
      </c>
      <c r="J2558" s="26" t="s">
        <v>1564</v>
      </c>
      <c r="K2558" s="21" t="str">
        <f>IF(Tabela813[[#This Row],[C]]&lt;&gt;"",IF(Tabela813[[#This Row],[RED]]&lt;&gt;"",(Tabela813[[#This Row],[RED]] &amp; "."),"") &amp; CONCATENATE(Tabela813[[#This Row],[C]],".",Tabela813[[#This Row],[O]],".",Tabela813[[#This Row],[E]],".",Tabela813[[#This Row],[D1]],".",Tabela813[[#This Row],[D2]],".",Tabela813[[#This Row],[D3]],".",Tabela813[[#This Row],[T]],".",Tabela813[[#This Row],[D4]]),"")</f>
        <v>8.4.3.9.00.0.0.00</v>
      </c>
      <c r="L2558" s="27" t="s">
        <v>2883</v>
      </c>
      <c r="M2558" s="21" t="str">
        <f t="shared" si="39"/>
        <v>S</v>
      </c>
      <c r="N2558" s="21">
        <f>IF(VALUE(Tabela813[[#This Row],[RED]]) &gt; 0,1,0) + IF(VALUE(J2558)&gt;0,8,IF(VALUE(I2558)&gt;0,7,IF(VALUE(H2558)&gt;0,6,IF(VALUE(G2558)&gt;0,5,IF(VALUE(F2558)&gt;0,4,IF(VALUE(E2558)&gt;0,3,IF(VALUE(D2558)&gt;0,2,1)))))))</f>
        <v>4</v>
      </c>
      <c r="O2558" s="26" t="s">
        <v>45</v>
      </c>
      <c r="P2558" s="1" t="s">
        <v>768</v>
      </c>
      <c r="Q2558" s="1"/>
      <c r="R2558" s="21"/>
      <c r="S2558" s="7" t="str">
        <f>Tabela813[[#This Row],[NR]]&amp;" - "&amp;Tabela813[[#This Row],[Especificação]]</f>
        <v>8.4.3.9.00.0.0.00 - Outras Transferências dos Municípios - Intra OFSS</v>
      </c>
      <c r="T2558" s="7" t="str">
        <f>Tabela813[[#This Row],[NR]]&amp;" - "&amp;Tabela813[[#This Row],[Especificação]]</f>
        <v>8.4.3.9.00.0.0.00 - Outras Transferências dos Municípios - Intra OFSS</v>
      </c>
      <c r="U2558" s="7" t="str">
        <f>Tabela813[[#This Row],[NR]]&amp; " - "&amp;Tabela813[[#This Row],[Especificação]]</f>
        <v>8.4.3.9.00.0.0.00 - Outras Transferências dos Municípios - Intra OFSS</v>
      </c>
    </row>
    <row r="2559" spans="1:21" ht="30" x14ac:dyDescent="0.25">
      <c r="A2559" s="84"/>
      <c r="B2559" s="73"/>
      <c r="C2559" s="26" t="s">
        <v>1566</v>
      </c>
      <c r="D2559" s="26" t="s">
        <v>1568</v>
      </c>
      <c r="E2559" s="26" t="s">
        <v>1559</v>
      </c>
      <c r="F2559" s="26" t="s">
        <v>1570</v>
      </c>
      <c r="G2559" s="26" t="s">
        <v>1591</v>
      </c>
      <c r="H2559" s="26" t="s">
        <v>1561</v>
      </c>
      <c r="I2559" s="26" t="s">
        <v>1561</v>
      </c>
      <c r="J2559" s="26" t="s">
        <v>1564</v>
      </c>
      <c r="K2559" s="21" t="str">
        <f>IF(Tabela813[[#This Row],[C]]&lt;&gt;"",IF(Tabela813[[#This Row],[RED]]&lt;&gt;"",(Tabela813[[#This Row],[RED]] &amp; "."),"") &amp; CONCATENATE(Tabela813[[#This Row],[C]],".",Tabela813[[#This Row],[O]],".",Tabela813[[#This Row],[E]],".",Tabela813[[#This Row],[D1]],".",Tabela813[[#This Row],[D2]],".",Tabela813[[#This Row],[D3]],".",Tabela813[[#This Row],[T]],".",Tabela813[[#This Row],[D4]]),"")</f>
        <v>8.4.3.9.50.0.0.00</v>
      </c>
      <c r="L2559" s="27" t="s">
        <v>2884</v>
      </c>
      <c r="M2559" s="21" t="str">
        <f t="shared" si="39"/>
        <v>S</v>
      </c>
      <c r="N2559" s="21">
        <f>IF(VALUE(Tabela813[[#This Row],[RED]]) &gt; 0,1,0) + IF(VALUE(J2559)&gt;0,8,IF(VALUE(I2559)&gt;0,7,IF(VALUE(H2559)&gt;0,6,IF(VALUE(G2559)&gt;0,5,IF(VALUE(F2559)&gt;0,4,IF(VALUE(E2559)&gt;0,3,IF(VALUE(D2559)&gt;0,2,1)))))))</f>
        <v>5</v>
      </c>
      <c r="O2559" s="26" t="s">
        <v>55</v>
      </c>
      <c r="P2559" s="1" t="s">
        <v>764</v>
      </c>
      <c r="Q2559" s="1"/>
      <c r="R2559" s="21"/>
      <c r="S2559" s="7" t="str">
        <f>Tabela813[[#This Row],[NR]]&amp;" - "&amp;Tabela813[[#This Row],[Especificação]]</f>
        <v>8.4.3.9.50.0.0.00 - Transferências de Municípios a Consórcios Públicos - Intra OFSS</v>
      </c>
      <c r="T2559" s="7" t="str">
        <f>Tabela813[[#This Row],[NR]]&amp;" - "&amp;Tabela813[[#This Row],[Especificação]]</f>
        <v>8.4.3.9.50.0.0.00 - Transferências de Municípios a Consórcios Públicos - Intra OFSS</v>
      </c>
      <c r="U2559" s="7" t="str">
        <f>Tabela813[[#This Row],[NR]]&amp; " - "&amp;Tabela813[[#This Row],[Especificação]]</f>
        <v>8.4.3.9.50.0.0.00 - Transferências de Municípios a Consórcios Públicos - Intra OFSS</v>
      </c>
    </row>
    <row r="2560" spans="1:21" ht="30" x14ac:dyDescent="0.25">
      <c r="A2560" s="84"/>
      <c r="B2560" s="73"/>
      <c r="C2560" s="26" t="s">
        <v>1566</v>
      </c>
      <c r="D2560" s="26" t="s">
        <v>1568</v>
      </c>
      <c r="E2560" s="26" t="s">
        <v>1559</v>
      </c>
      <c r="F2560" s="26" t="s">
        <v>1570</v>
      </c>
      <c r="G2560" s="26" t="s">
        <v>1591</v>
      </c>
      <c r="H2560" s="26" t="s">
        <v>1561</v>
      </c>
      <c r="I2560" s="26" t="s">
        <v>1558</v>
      </c>
      <c r="J2560" s="26" t="s">
        <v>1564</v>
      </c>
      <c r="K2560" s="21" t="str">
        <f>IF(Tabela813[[#This Row],[C]]&lt;&gt;"",IF(Tabela813[[#This Row],[RED]]&lt;&gt;"",(Tabela813[[#This Row],[RED]] &amp; "."),"") &amp; CONCATENATE(Tabela813[[#This Row],[C]],".",Tabela813[[#This Row],[O]],".",Tabela813[[#This Row],[E]],".",Tabela813[[#This Row],[D1]],".",Tabela813[[#This Row],[D2]],".",Tabela813[[#This Row],[D3]],".",Tabela813[[#This Row],[T]],".",Tabela813[[#This Row],[D4]]),"")</f>
        <v>8.4.3.9.50.0.1.00</v>
      </c>
      <c r="L2560" s="27" t="s">
        <v>2885</v>
      </c>
      <c r="M2560" s="21" t="str">
        <f t="shared" ref="M2560:M2623" si="40">IF(N2560 &lt; N2561,"S","A")</f>
        <v>A</v>
      </c>
      <c r="N2560" s="21">
        <f>IF(VALUE(Tabela813[[#This Row],[RED]]) &gt; 0,1,0) + IF(VALUE(J2560)&gt;0,8,IF(VALUE(I2560)&gt;0,7,IF(VALUE(H2560)&gt;0,6,IF(VALUE(G2560)&gt;0,5,IF(VALUE(F2560)&gt;0,4,IF(VALUE(E2560)&gt;0,3,IF(VALUE(D2560)&gt;0,2,1)))))))</f>
        <v>7</v>
      </c>
      <c r="O2560" s="26" t="s">
        <v>55</v>
      </c>
      <c r="P2560" s="1" t="s">
        <v>764</v>
      </c>
      <c r="Q2560" s="1"/>
      <c r="R2560" s="21"/>
      <c r="S2560" s="7" t="str">
        <f>Tabela813[[#This Row],[NR]]&amp;" - "&amp;Tabela813[[#This Row],[Especificação]]</f>
        <v>8.4.3.9.50.0.1.00 - Transferências de Municípios a Consórcios Públicos - Principal - Intra OFSS</v>
      </c>
      <c r="T2560" s="7" t="str">
        <f>Tabela813[[#This Row],[NR]]&amp;" - "&amp;Tabela813[[#This Row],[Especificação]]</f>
        <v>8.4.3.9.50.0.1.00 - Transferências de Municípios a Consórcios Públicos - Principal - Intra OFSS</v>
      </c>
      <c r="U2560" s="7" t="str">
        <f>Tabela813[[#This Row],[NR]]&amp; " - "&amp;Tabela813[[#This Row],[Especificação]]</f>
        <v>8.4.3.9.50.0.1.00 - Transferências de Municípios a Consórcios Públicos - Principal - Intra OFSS</v>
      </c>
    </row>
    <row r="2561" spans="1:21" ht="30" x14ac:dyDescent="0.25">
      <c r="A2561" s="84"/>
      <c r="B2561" s="73"/>
      <c r="C2561" s="26" t="s">
        <v>1566</v>
      </c>
      <c r="D2561" s="26" t="s">
        <v>1568</v>
      </c>
      <c r="E2561" s="26" t="s">
        <v>1559</v>
      </c>
      <c r="F2561" s="26" t="s">
        <v>1570</v>
      </c>
      <c r="G2561" s="26" t="s">
        <v>1574</v>
      </c>
      <c r="H2561" s="26" t="s">
        <v>1561</v>
      </c>
      <c r="I2561" s="26" t="s">
        <v>1561</v>
      </c>
      <c r="J2561" s="26" t="s">
        <v>1564</v>
      </c>
      <c r="K2561" s="21" t="str">
        <f>IF(Tabela813[[#This Row],[C]]&lt;&gt;"",IF(Tabela813[[#This Row],[RED]]&lt;&gt;"",(Tabela813[[#This Row],[RED]] &amp; "."),"") &amp; CONCATENATE(Tabela813[[#This Row],[C]],".",Tabela813[[#This Row],[O]],".",Tabela813[[#This Row],[E]],".",Tabela813[[#This Row],[D1]],".",Tabela813[[#This Row],[D2]],".",Tabela813[[#This Row],[D3]],".",Tabela813[[#This Row],[T]],".",Tabela813[[#This Row],[D4]]),"")</f>
        <v>8.4.3.9.99.0.0.00</v>
      </c>
      <c r="L2561" s="27" t="s">
        <v>2883</v>
      </c>
      <c r="M2561" s="21" t="str">
        <f t="shared" si="40"/>
        <v>S</v>
      </c>
      <c r="N2561" s="21">
        <f>IF(VALUE(Tabela813[[#This Row],[RED]]) &gt; 0,1,0) + IF(VALUE(J2561)&gt;0,8,IF(VALUE(I2561)&gt;0,7,IF(VALUE(H2561)&gt;0,6,IF(VALUE(G2561)&gt;0,5,IF(VALUE(F2561)&gt;0,4,IF(VALUE(E2561)&gt;0,3,IF(VALUE(D2561)&gt;0,2,1)))))))</f>
        <v>5</v>
      </c>
      <c r="O2561" s="26" t="s">
        <v>51</v>
      </c>
      <c r="P2561" s="1" t="s">
        <v>769</v>
      </c>
      <c r="Q2561" s="1"/>
      <c r="R2561" s="21"/>
      <c r="S2561" s="7" t="str">
        <f>Tabela813[[#This Row],[NR]]&amp;" - "&amp;Tabela813[[#This Row],[Especificação]]</f>
        <v>8.4.3.9.99.0.0.00 - Outras Transferências dos Municípios - Intra OFSS</v>
      </c>
      <c r="T2561" s="7" t="str">
        <f>Tabela813[[#This Row],[NR]]&amp;" - "&amp;Tabela813[[#This Row],[Especificação]]</f>
        <v>8.4.3.9.99.0.0.00 - Outras Transferências dos Municípios - Intra OFSS</v>
      </c>
      <c r="U2561" s="7" t="str">
        <f>Tabela813[[#This Row],[NR]]&amp; " - "&amp;Tabela813[[#This Row],[Especificação]]</f>
        <v>8.4.3.9.99.0.0.00 - Outras Transferências dos Municípios - Intra OFSS</v>
      </c>
    </row>
    <row r="2562" spans="1:21" ht="30" x14ac:dyDescent="0.25">
      <c r="A2562" s="84"/>
      <c r="B2562" s="73"/>
      <c r="C2562" s="26" t="s">
        <v>1566</v>
      </c>
      <c r="D2562" s="26" t="s">
        <v>1568</v>
      </c>
      <c r="E2562" s="26" t="s">
        <v>1559</v>
      </c>
      <c r="F2562" s="26" t="s">
        <v>1570</v>
      </c>
      <c r="G2562" s="26" t="s">
        <v>1574</v>
      </c>
      <c r="H2562" s="26" t="s">
        <v>1561</v>
      </c>
      <c r="I2562" s="26" t="s">
        <v>1558</v>
      </c>
      <c r="J2562" s="26" t="s">
        <v>1564</v>
      </c>
      <c r="K2562" s="21" t="str">
        <f>IF(Tabela813[[#This Row],[C]]&lt;&gt;"",IF(Tabela813[[#This Row],[RED]]&lt;&gt;"",(Tabela813[[#This Row],[RED]] &amp; "."),"") &amp; CONCATENATE(Tabela813[[#This Row],[C]],".",Tabela813[[#This Row],[O]],".",Tabela813[[#This Row],[E]],".",Tabela813[[#This Row],[D1]],".",Tabela813[[#This Row],[D2]],".",Tabela813[[#This Row],[D3]],".",Tabela813[[#This Row],[T]],".",Tabela813[[#This Row],[D4]]),"")</f>
        <v>8.4.3.9.99.0.1.00</v>
      </c>
      <c r="L2562" s="27" t="s">
        <v>2886</v>
      </c>
      <c r="M2562" s="21" t="str">
        <f t="shared" si="40"/>
        <v>A</v>
      </c>
      <c r="N2562" s="21">
        <f>IF(VALUE(Tabela813[[#This Row],[RED]]) &gt; 0,1,0) + IF(VALUE(J2562)&gt;0,8,IF(VALUE(I2562)&gt;0,7,IF(VALUE(H2562)&gt;0,6,IF(VALUE(G2562)&gt;0,5,IF(VALUE(F2562)&gt;0,4,IF(VALUE(E2562)&gt;0,3,IF(VALUE(D2562)&gt;0,2,1)))))))</f>
        <v>7</v>
      </c>
      <c r="O2562" s="26" t="s">
        <v>51</v>
      </c>
      <c r="P2562" s="1" t="s">
        <v>769</v>
      </c>
      <c r="Q2562" s="1"/>
      <c r="R2562" s="21"/>
      <c r="S2562" s="7" t="str">
        <f>Tabela813[[#This Row],[NR]]&amp;" - "&amp;Tabela813[[#This Row],[Especificação]]</f>
        <v>8.4.3.9.99.0.1.00 - Outras Transferências dos Municípios - Principal - Intra OFSS</v>
      </c>
      <c r="T2562" s="7" t="str">
        <f>Tabela813[[#This Row],[NR]]&amp;" - "&amp;Tabela813[[#This Row],[Especificação]]</f>
        <v>8.4.3.9.99.0.1.00 - Outras Transferências dos Municípios - Principal - Intra OFSS</v>
      </c>
      <c r="U2562" s="7" t="str">
        <f>Tabela813[[#This Row],[NR]]&amp; " - "&amp;Tabela813[[#This Row],[Especificação]]</f>
        <v>8.4.3.9.99.0.1.00 - Outras Transferências dos Municípios - Principal - Intra OFSS</v>
      </c>
    </row>
    <row r="2563" spans="1:21" ht="45" x14ac:dyDescent="0.25">
      <c r="A2563" s="84"/>
      <c r="B2563" s="73"/>
      <c r="C2563" s="26" t="s">
        <v>1566</v>
      </c>
      <c r="D2563" s="26" t="s">
        <v>1568</v>
      </c>
      <c r="E2563" s="26" t="s">
        <v>1569</v>
      </c>
      <c r="F2563" s="26" t="s">
        <v>1561</v>
      </c>
      <c r="G2563" s="26" t="s">
        <v>1564</v>
      </c>
      <c r="H2563" s="26" t="s">
        <v>1561</v>
      </c>
      <c r="I2563" s="26" t="s">
        <v>1561</v>
      </c>
      <c r="J2563" s="26" t="s">
        <v>1564</v>
      </c>
      <c r="K2563" s="21" t="str">
        <f>IF(Tabela813[[#This Row],[C]]&lt;&gt;"",IF(Tabela813[[#This Row],[RED]]&lt;&gt;"",(Tabela813[[#This Row],[RED]] &amp; "."),"") &amp; CONCATENATE(Tabela813[[#This Row],[C]],".",Tabela813[[#This Row],[O]],".",Tabela813[[#This Row],[E]],".",Tabela813[[#This Row],[D1]],".",Tabela813[[#This Row],[D2]],".",Tabela813[[#This Row],[D3]],".",Tabela813[[#This Row],[T]],".",Tabela813[[#This Row],[D4]]),"")</f>
        <v>8.4.5.0.00.0.0.00</v>
      </c>
      <c r="L2563" s="27" t="s">
        <v>2887</v>
      </c>
      <c r="M2563" s="21" t="str">
        <f t="shared" si="40"/>
        <v>S</v>
      </c>
      <c r="N2563" s="21">
        <f>IF(VALUE(Tabela813[[#This Row],[RED]]) &gt; 0,1,0) + IF(VALUE(J2563)&gt;0,8,IF(VALUE(I2563)&gt;0,7,IF(VALUE(H2563)&gt;0,6,IF(VALUE(G2563)&gt;0,5,IF(VALUE(F2563)&gt;0,4,IF(VALUE(E2563)&gt;0,3,IF(VALUE(D2563)&gt;0,2,1)))))))</f>
        <v>3</v>
      </c>
      <c r="O2563" s="26" t="s">
        <v>45</v>
      </c>
      <c r="P2563" s="1" t="s">
        <v>773</v>
      </c>
      <c r="Q2563" s="1"/>
      <c r="R2563" s="21"/>
      <c r="S2563" s="7" t="str">
        <f>Tabela813[[#This Row],[NR]]&amp;" - "&amp;Tabela813[[#This Row],[Especificação]]</f>
        <v>8.4.5.0.00.0.0.00 - Transferências de Outras Instituições Públicas - Intra OFSS</v>
      </c>
      <c r="T2563" s="7" t="str">
        <f>Tabela813[[#This Row],[NR]]&amp;" - "&amp;Tabela813[[#This Row],[Especificação]]</f>
        <v>8.4.5.0.00.0.0.00 - Transferências de Outras Instituições Públicas - Intra OFSS</v>
      </c>
      <c r="U2563" s="7" t="str">
        <f>Tabela813[[#This Row],[NR]]&amp; " - "&amp;Tabela813[[#This Row],[Especificação]]</f>
        <v>8.4.5.0.00.0.0.00 - Transferências de Outras Instituições Públicas - Intra OFSS</v>
      </c>
    </row>
    <row r="2564" spans="1:21" ht="45" x14ac:dyDescent="0.25">
      <c r="A2564" s="84"/>
      <c r="B2564" s="73"/>
      <c r="C2564" s="26" t="s">
        <v>1566</v>
      </c>
      <c r="D2564" s="26" t="s">
        <v>1568</v>
      </c>
      <c r="E2564" s="26" t="s">
        <v>1569</v>
      </c>
      <c r="F2564" s="26" t="s">
        <v>1558</v>
      </c>
      <c r="G2564" s="26" t="s">
        <v>1564</v>
      </c>
      <c r="H2564" s="26" t="s">
        <v>1561</v>
      </c>
      <c r="I2564" s="26" t="s">
        <v>1561</v>
      </c>
      <c r="J2564" s="26" t="s">
        <v>1564</v>
      </c>
      <c r="K2564" s="21" t="str">
        <f>IF(Tabela813[[#This Row],[C]]&lt;&gt;"",IF(Tabela813[[#This Row],[RED]]&lt;&gt;"",(Tabela813[[#This Row],[RED]] &amp; "."),"") &amp; CONCATENATE(Tabela813[[#This Row],[C]],".",Tabela813[[#This Row],[O]],".",Tabela813[[#This Row],[E]],".",Tabela813[[#This Row],[D1]],".",Tabela813[[#This Row],[D2]],".",Tabela813[[#This Row],[D3]],".",Tabela813[[#This Row],[T]],".",Tabela813[[#This Row],[D4]]),"")</f>
        <v>8.4.5.1.00.0.0.00</v>
      </c>
      <c r="L2564" s="27" t="s">
        <v>2887</v>
      </c>
      <c r="M2564" s="21" t="str">
        <f t="shared" si="40"/>
        <v>S</v>
      </c>
      <c r="N2564" s="21">
        <f>IF(VALUE(Tabela813[[#This Row],[RED]]) &gt; 0,1,0) + IF(VALUE(J2564)&gt;0,8,IF(VALUE(I2564)&gt;0,7,IF(VALUE(H2564)&gt;0,6,IF(VALUE(G2564)&gt;0,5,IF(VALUE(F2564)&gt;0,4,IF(VALUE(E2564)&gt;0,3,IF(VALUE(D2564)&gt;0,2,1)))))))</f>
        <v>4</v>
      </c>
      <c r="O2564" s="26" t="s">
        <v>45</v>
      </c>
      <c r="P2564" s="1" t="s">
        <v>773</v>
      </c>
      <c r="Q2564" s="1"/>
      <c r="R2564" s="21"/>
      <c r="S2564" s="7" t="str">
        <f>Tabela813[[#This Row],[NR]]&amp;" - "&amp;Tabela813[[#This Row],[Especificação]]</f>
        <v>8.4.5.1.00.0.0.00 - Transferências de Outras Instituições Públicas - Intra OFSS</v>
      </c>
      <c r="T2564" s="7" t="str">
        <f>Tabela813[[#This Row],[NR]]&amp;" - "&amp;Tabela813[[#This Row],[Especificação]]</f>
        <v>8.4.5.1.00.0.0.00 - Transferências de Outras Instituições Públicas - Intra OFSS</v>
      </c>
      <c r="U2564" s="7" t="str">
        <f>Tabela813[[#This Row],[NR]]&amp; " - "&amp;Tabela813[[#This Row],[Especificação]]</f>
        <v>8.4.5.1.00.0.0.00 - Transferências de Outras Instituições Públicas - Intra OFSS</v>
      </c>
    </row>
    <row r="2565" spans="1:21" ht="45" x14ac:dyDescent="0.25">
      <c r="A2565" s="84"/>
      <c r="B2565" s="73"/>
      <c r="C2565" s="26" t="s">
        <v>1566</v>
      </c>
      <c r="D2565" s="26" t="s">
        <v>1568</v>
      </c>
      <c r="E2565" s="26" t="s">
        <v>1569</v>
      </c>
      <c r="F2565" s="26" t="s">
        <v>1558</v>
      </c>
      <c r="G2565" s="26" t="s">
        <v>1560</v>
      </c>
      <c r="H2565" s="26" t="s">
        <v>1561</v>
      </c>
      <c r="I2565" s="26" t="s">
        <v>1561</v>
      </c>
      <c r="J2565" s="26" t="s">
        <v>1564</v>
      </c>
      <c r="K2565" s="21" t="str">
        <f>IF(Tabela813[[#This Row],[C]]&lt;&gt;"",IF(Tabela813[[#This Row],[RED]]&lt;&gt;"",(Tabela813[[#This Row],[RED]] &amp; "."),"") &amp; CONCATENATE(Tabela813[[#This Row],[C]],".",Tabela813[[#This Row],[O]],".",Tabela813[[#This Row],[E]],".",Tabela813[[#This Row],[D1]],".",Tabela813[[#This Row],[D2]],".",Tabela813[[#This Row],[D3]],".",Tabela813[[#This Row],[T]],".",Tabela813[[#This Row],[D4]]),"")</f>
        <v>8.4.5.1.01.0.0.00</v>
      </c>
      <c r="L2565" s="27" t="s">
        <v>2887</v>
      </c>
      <c r="M2565" s="21" t="str">
        <f t="shared" si="40"/>
        <v>S</v>
      </c>
      <c r="N2565" s="21">
        <f>IF(VALUE(Tabela813[[#This Row],[RED]]) &gt; 0,1,0) + IF(VALUE(J2565)&gt;0,8,IF(VALUE(I2565)&gt;0,7,IF(VALUE(H2565)&gt;0,6,IF(VALUE(G2565)&gt;0,5,IF(VALUE(F2565)&gt;0,4,IF(VALUE(E2565)&gt;0,3,IF(VALUE(D2565)&gt;0,2,1)))))))</f>
        <v>5</v>
      </c>
      <c r="O2565" s="26" t="s">
        <v>51</v>
      </c>
      <c r="P2565" s="1" t="s">
        <v>4220</v>
      </c>
      <c r="Q2565" s="1"/>
      <c r="R2565" s="21"/>
      <c r="S2565" s="7" t="str">
        <f>Tabela813[[#This Row],[NR]]&amp;" - "&amp;Tabela813[[#This Row],[Especificação]]</f>
        <v>8.4.5.1.01.0.0.00 - Transferências de Outras Instituições Públicas - Intra OFSS</v>
      </c>
      <c r="T2565" s="7" t="str">
        <f>Tabela813[[#This Row],[NR]]&amp;" - "&amp;Tabela813[[#This Row],[Especificação]]</f>
        <v>8.4.5.1.01.0.0.00 - Transferências de Outras Instituições Públicas - Intra OFSS</v>
      </c>
      <c r="U2565" s="7" t="str">
        <f>Tabela813[[#This Row],[NR]]&amp; " - "&amp;Tabela813[[#This Row],[Especificação]]</f>
        <v>8.4.5.1.01.0.0.00 - Transferências de Outras Instituições Públicas - Intra OFSS</v>
      </c>
    </row>
    <row r="2566" spans="1:21" ht="45" x14ac:dyDescent="0.25">
      <c r="A2566" s="84"/>
      <c r="B2566" s="73"/>
      <c r="C2566" s="26" t="s">
        <v>1566</v>
      </c>
      <c r="D2566" s="26" t="s">
        <v>1568</v>
      </c>
      <c r="E2566" s="26" t="s">
        <v>1569</v>
      </c>
      <c r="F2566" s="26" t="s">
        <v>1558</v>
      </c>
      <c r="G2566" s="26" t="s">
        <v>1560</v>
      </c>
      <c r="H2566" s="26" t="s">
        <v>1561</v>
      </c>
      <c r="I2566" s="26" t="s">
        <v>1558</v>
      </c>
      <c r="J2566" s="26" t="s">
        <v>1564</v>
      </c>
      <c r="K2566" s="21" t="str">
        <f>IF(Tabela813[[#This Row],[C]]&lt;&gt;"",IF(Tabela813[[#This Row],[RED]]&lt;&gt;"",(Tabela813[[#This Row],[RED]] &amp; "."),"") &amp; CONCATENATE(Tabela813[[#This Row],[C]],".",Tabela813[[#This Row],[O]],".",Tabela813[[#This Row],[E]],".",Tabela813[[#This Row],[D1]],".",Tabela813[[#This Row],[D2]],".",Tabela813[[#This Row],[D3]],".",Tabela813[[#This Row],[T]],".",Tabela813[[#This Row],[D4]]),"")</f>
        <v>8.4.5.1.01.0.1.00</v>
      </c>
      <c r="L2566" s="27" t="s">
        <v>2888</v>
      </c>
      <c r="M2566" s="21" t="str">
        <f t="shared" si="40"/>
        <v>A</v>
      </c>
      <c r="N2566" s="21">
        <f>IF(VALUE(Tabela813[[#This Row],[RED]]) &gt; 0,1,0) + IF(VALUE(J2566)&gt;0,8,IF(VALUE(I2566)&gt;0,7,IF(VALUE(H2566)&gt;0,6,IF(VALUE(G2566)&gt;0,5,IF(VALUE(F2566)&gt;0,4,IF(VALUE(E2566)&gt;0,3,IF(VALUE(D2566)&gt;0,2,1)))))))</f>
        <v>7</v>
      </c>
      <c r="O2566" s="26" t="s">
        <v>51</v>
      </c>
      <c r="P2566" s="1" t="s">
        <v>4220</v>
      </c>
      <c r="Q2566" s="1"/>
      <c r="R2566" s="21"/>
      <c r="S2566" s="7" t="str">
        <f>Tabela813[[#This Row],[NR]]&amp;" - "&amp;Tabela813[[#This Row],[Especificação]]</f>
        <v>8.4.5.1.01.0.1.00 - Transferências de Outras Instituições Públicas - Principal - Intra OFSS</v>
      </c>
      <c r="T2566" s="7" t="str">
        <f>Tabela813[[#This Row],[NR]]&amp;" - "&amp;Tabela813[[#This Row],[Especificação]]</f>
        <v>8.4.5.1.01.0.1.00 - Transferências de Outras Instituições Públicas - Principal - Intra OFSS</v>
      </c>
      <c r="U2566" s="7" t="str">
        <f>Tabela813[[#This Row],[NR]]&amp; " - "&amp;Tabela813[[#This Row],[Especificação]]</f>
        <v>8.4.5.1.01.0.1.00 - Transferências de Outras Instituições Públicas - Principal - Intra OFSS</v>
      </c>
    </row>
    <row r="2567" spans="1:21" ht="30" x14ac:dyDescent="0.25">
      <c r="A2567" s="84"/>
      <c r="B2567" s="73"/>
      <c r="C2567" s="26" t="s">
        <v>1566</v>
      </c>
      <c r="D2567" s="26" t="s">
        <v>1570</v>
      </c>
      <c r="E2567" s="26" t="s">
        <v>1561</v>
      </c>
      <c r="F2567" s="26" t="s">
        <v>1561</v>
      </c>
      <c r="G2567" s="26" t="s">
        <v>1564</v>
      </c>
      <c r="H2567" s="26" t="s">
        <v>1561</v>
      </c>
      <c r="I2567" s="26" t="s">
        <v>1561</v>
      </c>
      <c r="J2567" s="26" t="s">
        <v>1564</v>
      </c>
      <c r="K2567" s="21" t="str">
        <f>IF(Tabela813[[#This Row],[C]]&lt;&gt;"",IF(Tabela813[[#This Row],[RED]]&lt;&gt;"",(Tabela813[[#This Row],[RED]] &amp; "."),"") &amp; CONCATENATE(Tabela813[[#This Row],[C]],".",Tabela813[[#This Row],[O]],".",Tabela813[[#This Row],[E]],".",Tabela813[[#This Row],[D1]],".",Tabela813[[#This Row],[D2]],".",Tabela813[[#This Row],[D3]],".",Tabela813[[#This Row],[T]],".",Tabela813[[#This Row],[D4]]),"")</f>
        <v>8.9.0.0.00.0.0.00</v>
      </c>
      <c r="L2567" s="27" t="s">
        <v>2889</v>
      </c>
      <c r="M2567" s="21" t="str">
        <f t="shared" si="40"/>
        <v>S</v>
      </c>
      <c r="N2567" s="21">
        <f>IF(VALUE(Tabela813[[#This Row],[RED]]) &gt; 0,1,0) + IF(VALUE(J2567)&gt;0,8,IF(VALUE(I2567)&gt;0,7,IF(VALUE(H2567)&gt;0,6,IF(VALUE(G2567)&gt;0,5,IF(VALUE(F2567)&gt;0,4,IF(VALUE(E2567)&gt;0,3,IF(VALUE(D2567)&gt;0,2,1)))))))</f>
        <v>2</v>
      </c>
      <c r="O2567" s="26" t="s">
        <v>45</v>
      </c>
      <c r="P2567" s="1" t="s">
        <v>784</v>
      </c>
      <c r="Q2567" s="1"/>
      <c r="R2567" s="21"/>
      <c r="S2567" s="7" t="str">
        <f>Tabela813[[#This Row],[NR]]&amp;" - "&amp;Tabela813[[#This Row],[Especificação]]</f>
        <v>8.9.0.0.00.0.0.00 - Outras Receitas de Capital - Intra OFSS</v>
      </c>
      <c r="T2567" s="7" t="str">
        <f>Tabela813[[#This Row],[NR]]&amp;" - "&amp;Tabela813[[#This Row],[Especificação]]</f>
        <v>8.9.0.0.00.0.0.00 - Outras Receitas de Capital - Intra OFSS</v>
      </c>
      <c r="U2567" s="7" t="str">
        <f>Tabela813[[#This Row],[NR]]&amp; " - "&amp;Tabela813[[#This Row],[Especificação]]</f>
        <v>8.9.0.0.00.0.0.00 - Outras Receitas de Capital - Intra OFSS</v>
      </c>
    </row>
    <row r="2568" spans="1:21" ht="30" x14ac:dyDescent="0.25">
      <c r="A2568" s="84"/>
      <c r="B2568" s="73"/>
      <c r="C2568" s="26" t="s">
        <v>1566</v>
      </c>
      <c r="D2568" s="26" t="s">
        <v>1570</v>
      </c>
      <c r="E2568" s="26" t="s">
        <v>1570</v>
      </c>
      <c r="F2568" s="26" t="s">
        <v>1561</v>
      </c>
      <c r="G2568" s="26" t="s">
        <v>1564</v>
      </c>
      <c r="H2568" s="26" t="s">
        <v>1561</v>
      </c>
      <c r="I2568" s="26" t="s">
        <v>1561</v>
      </c>
      <c r="J2568" s="26" t="s">
        <v>1564</v>
      </c>
      <c r="K2568" s="21" t="str">
        <f>IF(Tabela813[[#This Row],[C]]&lt;&gt;"",IF(Tabela813[[#This Row],[RED]]&lt;&gt;"",(Tabela813[[#This Row],[RED]] &amp; "."),"") &amp; CONCATENATE(Tabela813[[#This Row],[C]],".",Tabela813[[#This Row],[O]],".",Tabela813[[#This Row],[E]],".",Tabela813[[#This Row],[D1]],".",Tabela813[[#This Row],[D2]],".",Tabela813[[#This Row],[D3]],".",Tabela813[[#This Row],[T]],".",Tabela813[[#This Row],[D4]]),"")</f>
        <v>8.9.9.0.00.0.0.00</v>
      </c>
      <c r="L2568" s="27" t="s">
        <v>2890</v>
      </c>
      <c r="M2568" s="21" t="str">
        <f t="shared" si="40"/>
        <v>S</v>
      </c>
      <c r="N2568" s="21">
        <f>IF(VALUE(Tabela813[[#This Row],[RED]]) &gt; 0,1,0) + IF(VALUE(J2568)&gt;0,8,IF(VALUE(I2568)&gt;0,7,IF(VALUE(H2568)&gt;0,6,IF(VALUE(G2568)&gt;0,5,IF(VALUE(F2568)&gt;0,4,IF(VALUE(E2568)&gt;0,3,IF(VALUE(D2568)&gt;0,2,1)))))))</f>
        <v>3</v>
      </c>
      <c r="O2568" s="26" t="s">
        <v>45</v>
      </c>
      <c r="P2568" s="1" t="s">
        <v>791</v>
      </c>
      <c r="Q2568" s="1"/>
      <c r="R2568" s="21"/>
      <c r="S2568" s="7" t="str">
        <f>Tabela813[[#This Row],[NR]]&amp;" - "&amp;Tabela813[[#This Row],[Especificação]]</f>
        <v>8.9.9.0.00.0.0.00 - Demais Receitas de Capital - Intra OFSS</v>
      </c>
      <c r="T2568" s="7" t="str">
        <f>Tabela813[[#This Row],[NR]]&amp;" - "&amp;Tabela813[[#This Row],[Especificação]]</f>
        <v>8.9.9.0.00.0.0.00 - Demais Receitas de Capital - Intra OFSS</v>
      </c>
      <c r="U2568" s="7" t="str">
        <f>Tabela813[[#This Row],[NR]]&amp; " - "&amp;Tabela813[[#This Row],[Especificação]]</f>
        <v>8.9.9.0.00.0.0.00 - Demais Receitas de Capital - Intra OFSS</v>
      </c>
    </row>
    <row r="2569" spans="1:21" ht="30" x14ac:dyDescent="0.25">
      <c r="A2569" s="84"/>
      <c r="B2569" s="73"/>
      <c r="C2569" s="26" t="s">
        <v>1566</v>
      </c>
      <c r="D2569" s="26" t="s">
        <v>1570</v>
      </c>
      <c r="E2569" s="26" t="s">
        <v>1570</v>
      </c>
      <c r="F2569" s="26" t="s">
        <v>1570</v>
      </c>
      <c r="G2569" s="26" t="s">
        <v>1564</v>
      </c>
      <c r="H2569" s="26" t="s">
        <v>1561</v>
      </c>
      <c r="I2569" s="26" t="s">
        <v>1561</v>
      </c>
      <c r="J2569" s="26" t="s">
        <v>1564</v>
      </c>
      <c r="K2569" s="21" t="str">
        <f>IF(Tabela813[[#This Row],[C]]&lt;&gt;"",IF(Tabela813[[#This Row],[RED]]&lt;&gt;"",(Tabela813[[#This Row],[RED]] &amp; "."),"") &amp; CONCATENATE(Tabela813[[#This Row],[C]],".",Tabela813[[#This Row],[O]],".",Tabela813[[#This Row],[E]],".",Tabela813[[#This Row],[D1]],".",Tabela813[[#This Row],[D2]],".",Tabela813[[#This Row],[D3]],".",Tabela813[[#This Row],[T]],".",Tabela813[[#This Row],[D4]]),"")</f>
        <v>8.9.9.9.00.0.0.00</v>
      </c>
      <c r="L2569" s="27" t="s">
        <v>2889</v>
      </c>
      <c r="M2569" s="21" t="str">
        <f t="shared" si="40"/>
        <v>S</v>
      </c>
      <c r="N2569" s="21">
        <f>IF(VALUE(Tabela813[[#This Row],[RED]]) &gt; 0,1,0) + IF(VALUE(J2569)&gt;0,8,IF(VALUE(I2569)&gt;0,7,IF(VALUE(H2569)&gt;0,6,IF(VALUE(G2569)&gt;0,5,IF(VALUE(F2569)&gt;0,4,IF(VALUE(E2569)&gt;0,3,IF(VALUE(D2569)&gt;0,2,1)))))))</f>
        <v>4</v>
      </c>
      <c r="O2569" s="26" t="s">
        <v>45</v>
      </c>
      <c r="P2569" s="1" t="s">
        <v>791</v>
      </c>
      <c r="Q2569" s="1"/>
      <c r="R2569" s="21"/>
      <c r="S2569" s="7" t="str">
        <f>Tabela813[[#This Row],[NR]]&amp;" - "&amp;Tabela813[[#This Row],[Especificação]]</f>
        <v>8.9.9.9.00.0.0.00 - Outras Receitas de Capital - Intra OFSS</v>
      </c>
      <c r="T2569" s="7" t="str">
        <f>Tabela813[[#This Row],[NR]]&amp;" - "&amp;Tabela813[[#This Row],[Especificação]]</f>
        <v>8.9.9.9.00.0.0.00 - Outras Receitas de Capital - Intra OFSS</v>
      </c>
      <c r="U2569" s="7" t="str">
        <f>Tabela813[[#This Row],[NR]]&amp; " - "&amp;Tabela813[[#This Row],[Especificação]]</f>
        <v>8.9.9.9.00.0.0.00 - Outras Receitas de Capital - Intra OFSS</v>
      </c>
    </row>
    <row r="2570" spans="1:21" ht="45" x14ac:dyDescent="0.25">
      <c r="A2570" s="84"/>
      <c r="B2570" s="73"/>
      <c r="C2570" s="26" t="s">
        <v>1566</v>
      </c>
      <c r="D2570" s="26" t="s">
        <v>1570</v>
      </c>
      <c r="E2570" s="26" t="s">
        <v>1570</v>
      </c>
      <c r="F2570" s="26" t="s">
        <v>1570</v>
      </c>
      <c r="G2570" s="26" t="s">
        <v>1591</v>
      </c>
      <c r="H2570" s="26" t="s">
        <v>1561</v>
      </c>
      <c r="I2570" s="26" t="s">
        <v>1561</v>
      </c>
      <c r="J2570" s="26" t="s">
        <v>1564</v>
      </c>
      <c r="K2570" s="21" t="str">
        <f>IF(Tabela813[[#This Row],[C]]&lt;&gt;"",IF(Tabela813[[#This Row],[RED]]&lt;&gt;"",(Tabela813[[#This Row],[RED]] &amp; "."),"") &amp; CONCATENATE(Tabela813[[#This Row],[C]],".",Tabela813[[#This Row],[O]],".",Tabela813[[#This Row],[E]],".",Tabela813[[#This Row],[D1]],".",Tabela813[[#This Row],[D2]],".",Tabela813[[#This Row],[D3]],".",Tabela813[[#This Row],[T]],".",Tabela813[[#This Row],[D4]]),"")</f>
        <v>8.9.9.9.50.0.0.00</v>
      </c>
      <c r="L2570" s="27" t="s">
        <v>4062</v>
      </c>
      <c r="M2570" s="21" t="str">
        <f t="shared" si="40"/>
        <v>S</v>
      </c>
      <c r="N2570" s="21">
        <f>IF(VALUE(Tabela813[[#This Row],[RED]]) &gt; 0,1,0) + IF(VALUE(J2570)&gt;0,8,IF(VALUE(I2570)&gt;0,7,IF(VALUE(H2570)&gt;0,6,IF(VALUE(G2570)&gt;0,5,IF(VALUE(F2570)&gt;0,4,IF(VALUE(E2570)&gt;0,3,IF(VALUE(D2570)&gt;0,2,1)))))))</f>
        <v>5</v>
      </c>
      <c r="O2570" s="26" t="s">
        <v>55</v>
      </c>
      <c r="P2570" s="1" t="s">
        <v>792</v>
      </c>
      <c r="Q2570" s="1"/>
      <c r="R2570" s="21"/>
      <c r="S2570" s="7" t="str">
        <f>Tabela813[[#This Row],[NR]]&amp;" - "&amp;Tabela813[[#This Row],[Especificação]]</f>
        <v>8.9.9.9.50.0.0.00 - Receitas de Alienação de Certificados de Potencial Adicional de Construção - Cepac - Intra OFSS</v>
      </c>
      <c r="T2570" s="7" t="str">
        <f>Tabela813[[#This Row],[NR]]&amp;" - "&amp;Tabela813[[#This Row],[Especificação]]</f>
        <v>8.9.9.9.50.0.0.00 - Receitas de Alienação de Certificados de Potencial Adicional de Construção - Cepac - Intra OFSS</v>
      </c>
      <c r="U2570" s="7" t="str">
        <f>Tabela813[[#This Row],[NR]]&amp; " - "&amp;Tabela813[[#This Row],[Especificação]]</f>
        <v>8.9.9.9.50.0.0.00 - Receitas de Alienação de Certificados de Potencial Adicional de Construção - Cepac - Intra OFSS</v>
      </c>
    </row>
    <row r="2571" spans="1:21" ht="45" x14ac:dyDescent="0.25">
      <c r="A2571" s="84"/>
      <c r="B2571" s="73"/>
      <c r="C2571" s="26" t="s">
        <v>1566</v>
      </c>
      <c r="D2571" s="26" t="s">
        <v>1570</v>
      </c>
      <c r="E2571" s="26" t="s">
        <v>1570</v>
      </c>
      <c r="F2571" s="26" t="s">
        <v>1570</v>
      </c>
      <c r="G2571" s="26" t="s">
        <v>1591</v>
      </c>
      <c r="H2571" s="26" t="s">
        <v>1561</v>
      </c>
      <c r="I2571" s="26" t="s">
        <v>1558</v>
      </c>
      <c r="J2571" s="26" t="s">
        <v>1564</v>
      </c>
      <c r="K2571" s="21" t="str">
        <f>IF(Tabela813[[#This Row],[C]]&lt;&gt;"",IF(Tabela813[[#This Row],[RED]]&lt;&gt;"",(Tabela813[[#This Row],[RED]] &amp; "."),"") &amp; CONCATENATE(Tabela813[[#This Row],[C]],".",Tabela813[[#This Row],[O]],".",Tabela813[[#This Row],[E]],".",Tabela813[[#This Row],[D1]],".",Tabela813[[#This Row],[D2]],".",Tabela813[[#This Row],[D3]],".",Tabela813[[#This Row],[T]],".",Tabela813[[#This Row],[D4]]),"")</f>
        <v>8.9.9.9.50.0.1.00</v>
      </c>
      <c r="L2571" s="27" t="s">
        <v>4063</v>
      </c>
      <c r="M2571" s="21" t="str">
        <f t="shared" si="40"/>
        <v>A</v>
      </c>
      <c r="N2571" s="21">
        <f>IF(VALUE(Tabela813[[#This Row],[RED]]) &gt; 0,1,0) + IF(VALUE(J2571)&gt;0,8,IF(VALUE(I2571)&gt;0,7,IF(VALUE(H2571)&gt;0,6,IF(VALUE(G2571)&gt;0,5,IF(VALUE(F2571)&gt;0,4,IF(VALUE(E2571)&gt;0,3,IF(VALUE(D2571)&gt;0,2,1)))))))</f>
        <v>7</v>
      </c>
      <c r="O2571" s="26" t="s">
        <v>55</v>
      </c>
      <c r="P2571" s="1" t="s">
        <v>4350</v>
      </c>
      <c r="Q2571" s="1"/>
      <c r="R2571" s="21"/>
      <c r="S2571" s="7" t="str">
        <f>Tabela813[[#This Row],[NR]]&amp;" - "&amp;Tabela813[[#This Row],[Especificação]]</f>
        <v>8.9.9.9.50.0.1.00 - Receitas de Alienação de Certificados de Potencial Adicional de Construção - Cepac - Principal - Intra OFSS</v>
      </c>
      <c r="T2571" s="7" t="str">
        <f>Tabela813[[#This Row],[NR]]&amp;" - "&amp;Tabela813[[#This Row],[Especificação]]</f>
        <v>8.9.9.9.50.0.1.00 - Receitas de Alienação de Certificados de Potencial Adicional de Construção - Cepac - Principal - Intra OFSS</v>
      </c>
      <c r="U2571" s="7" t="str">
        <f>Tabela813[[#This Row],[NR]]&amp; " - "&amp;Tabela813[[#This Row],[Especificação]]</f>
        <v>8.9.9.9.50.0.1.00 - Receitas de Alienação de Certificados de Potencial Adicional de Construção - Cepac - Principal - Intra OFSS</v>
      </c>
    </row>
    <row r="2572" spans="1:21" ht="30" x14ac:dyDescent="0.25">
      <c r="A2572" s="84"/>
      <c r="B2572" s="73"/>
      <c r="C2572" s="26" t="s">
        <v>1566</v>
      </c>
      <c r="D2572" s="26" t="s">
        <v>1570</v>
      </c>
      <c r="E2572" s="26" t="s">
        <v>1570</v>
      </c>
      <c r="F2572" s="26" t="s">
        <v>1570</v>
      </c>
      <c r="G2572" s="26" t="s">
        <v>1574</v>
      </c>
      <c r="H2572" s="26" t="s">
        <v>1561</v>
      </c>
      <c r="I2572" s="26" t="s">
        <v>1561</v>
      </c>
      <c r="J2572" s="26" t="s">
        <v>1564</v>
      </c>
      <c r="K2572" s="21" t="str">
        <f>IF(Tabela813[[#This Row],[C]]&lt;&gt;"",IF(Tabela813[[#This Row],[RED]]&lt;&gt;"",(Tabela813[[#This Row],[RED]] &amp; "."),"") &amp; CONCATENATE(Tabela813[[#This Row],[C]],".",Tabela813[[#This Row],[O]],".",Tabela813[[#This Row],[E]],".",Tabela813[[#This Row],[D1]],".",Tabela813[[#This Row],[D2]],".",Tabela813[[#This Row],[D3]],".",Tabela813[[#This Row],[T]],".",Tabela813[[#This Row],[D4]]),"")</f>
        <v>8.9.9.9.99.0.0.00</v>
      </c>
      <c r="L2572" s="27" t="s">
        <v>2889</v>
      </c>
      <c r="M2572" s="21" t="str">
        <f t="shared" si="40"/>
        <v>S</v>
      </c>
      <c r="N2572" s="21">
        <f>IF(VALUE(Tabela813[[#This Row],[RED]]) &gt; 0,1,0) + IF(VALUE(J2572)&gt;0,8,IF(VALUE(I2572)&gt;0,7,IF(VALUE(H2572)&gt;0,6,IF(VALUE(G2572)&gt;0,5,IF(VALUE(F2572)&gt;0,4,IF(VALUE(E2572)&gt;0,3,IF(VALUE(D2572)&gt;0,2,1)))))))</f>
        <v>5</v>
      </c>
      <c r="O2572" s="26" t="s">
        <v>51</v>
      </c>
      <c r="P2572" s="1" t="s">
        <v>4226</v>
      </c>
      <c r="Q2572" s="1"/>
      <c r="R2572" s="21"/>
      <c r="S2572" s="7" t="str">
        <f>Tabela813[[#This Row],[NR]]&amp;" - "&amp;Tabela813[[#This Row],[Especificação]]</f>
        <v>8.9.9.9.99.0.0.00 - Outras Receitas de Capital - Intra OFSS</v>
      </c>
      <c r="T2572" s="7" t="str">
        <f>Tabela813[[#This Row],[NR]]&amp;" - "&amp;Tabela813[[#This Row],[Especificação]]</f>
        <v>8.9.9.9.99.0.0.00 - Outras Receitas de Capital - Intra OFSS</v>
      </c>
      <c r="U2572" s="7" t="str">
        <f>Tabela813[[#This Row],[NR]]&amp; " - "&amp;Tabela813[[#This Row],[Especificação]]</f>
        <v>8.9.9.9.99.0.0.00 - Outras Receitas de Capital - Intra OFSS</v>
      </c>
    </row>
    <row r="2573" spans="1:21" ht="30" x14ac:dyDescent="0.25">
      <c r="A2573" s="84"/>
      <c r="B2573" s="73"/>
      <c r="C2573" s="26" t="s">
        <v>1566</v>
      </c>
      <c r="D2573" s="26" t="s">
        <v>1570</v>
      </c>
      <c r="E2573" s="26" t="s">
        <v>1570</v>
      </c>
      <c r="F2573" s="26" t="s">
        <v>1570</v>
      </c>
      <c r="G2573" s="26" t="s">
        <v>1574</v>
      </c>
      <c r="H2573" s="26" t="s">
        <v>1561</v>
      </c>
      <c r="I2573" s="26" t="s">
        <v>1558</v>
      </c>
      <c r="J2573" s="26" t="s">
        <v>1564</v>
      </c>
      <c r="K2573" s="21" t="str">
        <f>IF(Tabela813[[#This Row],[C]]&lt;&gt;"",IF(Tabela813[[#This Row],[RED]]&lt;&gt;"",(Tabela813[[#This Row],[RED]] &amp; "."),"") &amp; CONCATENATE(Tabela813[[#This Row],[C]],".",Tabela813[[#This Row],[O]],".",Tabela813[[#This Row],[E]],".",Tabela813[[#This Row],[D1]],".",Tabela813[[#This Row],[D2]],".",Tabela813[[#This Row],[D3]],".",Tabela813[[#This Row],[T]],".",Tabela813[[#This Row],[D4]]),"")</f>
        <v>8.9.9.9.99.0.1.00</v>
      </c>
      <c r="L2573" s="27" t="s">
        <v>2891</v>
      </c>
      <c r="M2573" s="21" t="str">
        <f t="shared" si="40"/>
        <v>A</v>
      </c>
      <c r="N2573" s="21">
        <f>IF(VALUE(Tabela813[[#This Row],[RED]]) &gt; 0,1,0) + IF(VALUE(J2573)&gt;0,8,IF(VALUE(I2573)&gt;0,7,IF(VALUE(H2573)&gt;0,6,IF(VALUE(G2573)&gt;0,5,IF(VALUE(F2573)&gt;0,4,IF(VALUE(E2573)&gt;0,3,IF(VALUE(D2573)&gt;0,2,1)))))))</f>
        <v>7</v>
      </c>
      <c r="O2573" s="26" t="s">
        <v>51</v>
      </c>
      <c r="P2573" s="1" t="s">
        <v>4226</v>
      </c>
      <c r="Q2573" s="1"/>
      <c r="R2573" s="21"/>
      <c r="S2573" s="7" t="str">
        <f>Tabela813[[#This Row],[NR]]&amp;" - "&amp;Tabela813[[#This Row],[Especificação]]</f>
        <v>8.9.9.9.99.0.1.00 - Outras Receitas de Capital - Principal - Intra OFSS</v>
      </c>
      <c r="T2573" s="7" t="str">
        <f>Tabela813[[#This Row],[NR]]&amp;" - "&amp;Tabela813[[#This Row],[Especificação]]</f>
        <v>8.9.9.9.99.0.1.00 - Outras Receitas de Capital - Principal - Intra OFSS</v>
      </c>
      <c r="U2573" s="7" t="str">
        <f>Tabela813[[#This Row],[NR]]&amp; " - "&amp;Tabela813[[#This Row],[Especificação]]</f>
        <v>8.9.9.9.99.0.1.00 - Outras Receitas de Capital - Principal - Intra OFSS</v>
      </c>
    </row>
    <row r="2574" spans="1:21" ht="45" x14ac:dyDescent="0.25">
      <c r="A2574" s="84"/>
      <c r="B2574" s="73"/>
      <c r="C2574" s="26" t="s">
        <v>1570</v>
      </c>
      <c r="D2574" s="26" t="s">
        <v>1561</v>
      </c>
      <c r="E2574" s="26" t="s">
        <v>1561</v>
      </c>
      <c r="F2574" s="26" t="s">
        <v>1561</v>
      </c>
      <c r="G2574" s="26" t="s">
        <v>1564</v>
      </c>
      <c r="H2574" s="26" t="s">
        <v>1561</v>
      </c>
      <c r="I2574" s="26" t="s">
        <v>1561</v>
      </c>
      <c r="J2574" s="26" t="s">
        <v>1564</v>
      </c>
      <c r="K2574" s="21" t="str">
        <f>IF(Tabela813[[#This Row],[C]]&lt;&gt;"",IF(Tabela813[[#This Row],[RED]]&lt;&gt;"",(Tabela813[[#This Row],[RED]] &amp; "."),"") &amp; CONCATENATE(Tabela813[[#This Row],[C]],".",Tabela813[[#This Row],[O]],".",Tabela813[[#This Row],[E]],".",Tabela813[[#This Row],[D1]],".",Tabela813[[#This Row],[D2]],".",Tabela813[[#This Row],[D3]],".",Tabela813[[#This Row],[T]],".",Tabela813[[#This Row],[D4]]),"")</f>
        <v>9.0.0.0.00.0.0.00</v>
      </c>
      <c r="L2574" s="27" t="s">
        <v>793</v>
      </c>
      <c r="M2574" s="21" t="str">
        <f t="shared" si="40"/>
        <v>S</v>
      </c>
      <c r="N2574" s="21">
        <f>IF(VALUE(Tabela813[[#This Row],[RED]]) &gt; 0,1,0) + IF(VALUE(J2574)&gt;0,8,IF(VALUE(I2574)&gt;0,7,IF(VALUE(H2574)&gt;0,6,IF(VALUE(G2574)&gt;0,5,IF(VALUE(F2574)&gt;0,4,IF(VALUE(E2574)&gt;0,3,IF(VALUE(D2574)&gt;0,2,1)))))))</f>
        <v>1</v>
      </c>
      <c r="O2574" s="26" t="s">
        <v>45</v>
      </c>
      <c r="P2574" s="1" t="s">
        <v>794</v>
      </c>
      <c r="Q2574" s="1"/>
      <c r="R2574" s="21"/>
      <c r="S2574" s="7" t="str">
        <f>Tabela813[[#This Row],[NR]]&amp;" - "&amp;Tabela813[[#This Row],[Especificação]]</f>
        <v>9.0.0.0.00.0.0.00 - Recursos Arrecadados em Exercícios Anteriores</v>
      </c>
      <c r="T2574" s="7" t="str">
        <f>Tabela813[[#This Row],[NR]]&amp;" - "&amp;Tabela813[[#This Row],[Especificação]]</f>
        <v>9.0.0.0.00.0.0.00 - Recursos Arrecadados em Exercícios Anteriores</v>
      </c>
      <c r="U2574" s="7" t="str">
        <f>Tabela813[[#This Row],[NR]]&amp; " - "&amp;Tabela813[[#This Row],[Especificação]]</f>
        <v>9.0.0.0.00.0.0.00 - Recursos Arrecadados em Exercícios Anteriores</v>
      </c>
    </row>
    <row r="2575" spans="1:21" ht="45" x14ac:dyDescent="0.25">
      <c r="A2575" s="84"/>
      <c r="B2575" s="73"/>
      <c r="C2575" s="26" t="s">
        <v>1570</v>
      </c>
      <c r="D2575" s="26" t="s">
        <v>1570</v>
      </c>
      <c r="E2575" s="26" t="s">
        <v>1561</v>
      </c>
      <c r="F2575" s="26" t="s">
        <v>1561</v>
      </c>
      <c r="G2575" s="26" t="s">
        <v>1564</v>
      </c>
      <c r="H2575" s="26" t="s">
        <v>1561</v>
      </c>
      <c r="I2575" s="26" t="s">
        <v>1561</v>
      </c>
      <c r="J2575" s="26" t="s">
        <v>1564</v>
      </c>
      <c r="K2575" s="21" t="str">
        <f>IF(Tabela813[[#This Row],[C]]&lt;&gt;"",IF(Tabela813[[#This Row],[RED]]&lt;&gt;"",(Tabela813[[#This Row],[RED]] &amp; "."),"") &amp; CONCATENATE(Tabela813[[#This Row],[C]],".",Tabela813[[#This Row],[O]],".",Tabela813[[#This Row],[E]],".",Tabela813[[#This Row],[D1]],".",Tabela813[[#This Row],[D2]],".",Tabela813[[#This Row],[D3]],".",Tabela813[[#This Row],[T]],".",Tabela813[[#This Row],[D4]]),"")</f>
        <v>9.9.0.0.00.0.0.00</v>
      </c>
      <c r="L2575" s="27" t="s">
        <v>793</v>
      </c>
      <c r="M2575" s="21" t="str">
        <f t="shared" si="40"/>
        <v>S</v>
      </c>
      <c r="N2575" s="21">
        <f>IF(VALUE(Tabela813[[#This Row],[RED]]) &gt; 0,1,0) + IF(VALUE(J2575)&gt;0,8,IF(VALUE(I2575)&gt;0,7,IF(VALUE(H2575)&gt;0,6,IF(VALUE(G2575)&gt;0,5,IF(VALUE(F2575)&gt;0,4,IF(VALUE(E2575)&gt;0,3,IF(VALUE(D2575)&gt;0,2,1)))))))</f>
        <v>2</v>
      </c>
      <c r="O2575" s="26" t="s">
        <v>45</v>
      </c>
      <c r="P2575" s="1" t="s">
        <v>794</v>
      </c>
      <c r="Q2575" s="1"/>
      <c r="R2575" s="21"/>
      <c r="S2575" s="7" t="str">
        <f>Tabela813[[#This Row],[NR]]&amp;" - "&amp;Tabela813[[#This Row],[Especificação]]</f>
        <v>9.9.0.0.00.0.0.00 - Recursos Arrecadados em Exercícios Anteriores</v>
      </c>
      <c r="T2575" s="7" t="str">
        <f>Tabela813[[#This Row],[NR]]&amp;" - "&amp;Tabela813[[#This Row],[Especificação]]</f>
        <v>9.9.0.0.00.0.0.00 - Recursos Arrecadados em Exercícios Anteriores</v>
      </c>
      <c r="U2575" s="7" t="str">
        <f>Tabela813[[#This Row],[NR]]&amp; " - "&amp;Tabela813[[#This Row],[Especificação]]</f>
        <v>9.9.0.0.00.0.0.00 - Recursos Arrecadados em Exercícios Anteriores</v>
      </c>
    </row>
    <row r="2576" spans="1:21" ht="45" x14ac:dyDescent="0.25">
      <c r="A2576" s="84"/>
      <c r="B2576" s="73"/>
      <c r="C2576" s="26" t="s">
        <v>1570</v>
      </c>
      <c r="D2576" s="26" t="s">
        <v>1570</v>
      </c>
      <c r="E2576" s="26" t="s">
        <v>1570</v>
      </c>
      <c r="F2576" s="26" t="s">
        <v>1561</v>
      </c>
      <c r="G2576" s="26" t="s">
        <v>1564</v>
      </c>
      <c r="H2576" s="26" t="s">
        <v>1561</v>
      </c>
      <c r="I2576" s="26" t="s">
        <v>1561</v>
      </c>
      <c r="J2576" s="26" t="s">
        <v>1564</v>
      </c>
      <c r="K2576" s="21" t="str">
        <f>IF(Tabela813[[#This Row],[C]]&lt;&gt;"",IF(Tabela813[[#This Row],[RED]]&lt;&gt;"",(Tabela813[[#This Row],[RED]] &amp; "."),"") &amp; CONCATENATE(Tabela813[[#This Row],[C]],".",Tabela813[[#This Row],[O]],".",Tabela813[[#This Row],[E]],".",Tabela813[[#This Row],[D1]],".",Tabela813[[#This Row],[D2]],".",Tabela813[[#This Row],[D3]],".",Tabela813[[#This Row],[T]],".",Tabela813[[#This Row],[D4]]),"")</f>
        <v>9.9.9.0.00.0.0.00</v>
      </c>
      <c r="L2576" s="27" t="s">
        <v>793</v>
      </c>
      <c r="M2576" s="21" t="str">
        <f t="shared" si="40"/>
        <v>S</v>
      </c>
      <c r="N2576" s="21">
        <f>IF(VALUE(Tabela813[[#This Row],[RED]]) &gt; 0,1,0) + IF(VALUE(J2576)&gt;0,8,IF(VALUE(I2576)&gt;0,7,IF(VALUE(H2576)&gt;0,6,IF(VALUE(G2576)&gt;0,5,IF(VALUE(F2576)&gt;0,4,IF(VALUE(E2576)&gt;0,3,IF(VALUE(D2576)&gt;0,2,1)))))))</f>
        <v>3</v>
      </c>
      <c r="O2576" s="26" t="s">
        <v>45</v>
      </c>
      <c r="P2576" s="1" t="s">
        <v>794</v>
      </c>
      <c r="Q2576" s="1"/>
      <c r="R2576" s="21"/>
      <c r="S2576" s="7" t="str">
        <f>Tabela813[[#This Row],[NR]]&amp;" - "&amp;Tabela813[[#This Row],[Especificação]]</f>
        <v>9.9.9.0.00.0.0.00 - Recursos Arrecadados em Exercícios Anteriores</v>
      </c>
      <c r="T2576" s="7" t="str">
        <f>Tabela813[[#This Row],[NR]]&amp;" - "&amp;Tabela813[[#This Row],[Especificação]]</f>
        <v>9.9.9.0.00.0.0.00 - Recursos Arrecadados em Exercícios Anteriores</v>
      </c>
      <c r="U2576" s="7" t="str">
        <f>Tabela813[[#This Row],[NR]]&amp; " - "&amp;Tabela813[[#This Row],[Especificação]]</f>
        <v>9.9.9.0.00.0.0.00 - Recursos Arrecadados em Exercícios Anteriores</v>
      </c>
    </row>
    <row r="2577" spans="1:21" ht="45" x14ac:dyDescent="0.25">
      <c r="A2577" s="84"/>
      <c r="B2577" s="73"/>
      <c r="C2577" s="26" t="s">
        <v>1570</v>
      </c>
      <c r="D2577" s="26" t="s">
        <v>1570</v>
      </c>
      <c r="E2577" s="26" t="s">
        <v>1570</v>
      </c>
      <c r="F2577" s="26" t="s">
        <v>1561</v>
      </c>
      <c r="G2577" s="26" t="s">
        <v>1564</v>
      </c>
      <c r="H2577" s="26" t="s">
        <v>1561</v>
      </c>
      <c r="I2577" s="26" t="s">
        <v>1558</v>
      </c>
      <c r="J2577" s="26" t="s">
        <v>1564</v>
      </c>
      <c r="K2577" s="21" t="str">
        <f>IF(Tabela813[[#This Row],[C]]&lt;&gt;"",IF(Tabela813[[#This Row],[RED]]&lt;&gt;"",(Tabela813[[#This Row],[RED]] &amp; "."),"") &amp; CONCATENATE(Tabela813[[#This Row],[C]],".",Tabela813[[#This Row],[O]],".",Tabela813[[#This Row],[E]],".",Tabela813[[#This Row],[D1]],".",Tabela813[[#This Row],[D2]],".",Tabela813[[#This Row],[D3]],".",Tabela813[[#This Row],[T]],".",Tabela813[[#This Row],[D4]]),"")</f>
        <v>9.9.9.0.00.0.1.00</v>
      </c>
      <c r="L2577" s="27" t="s">
        <v>793</v>
      </c>
      <c r="M2577" s="21" t="str">
        <f t="shared" si="40"/>
        <v>A</v>
      </c>
      <c r="N2577" s="21">
        <f>IF(VALUE(Tabela813[[#This Row],[RED]]) &gt; 0,1,0) + IF(VALUE(J2577)&gt;0,8,IF(VALUE(I2577)&gt;0,7,IF(VALUE(H2577)&gt;0,6,IF(VALUE(G2577)&gt;0,5,IF(VALUE(F2577)&gt;0,4,IF(VALUE(E2577)&gt;0,3,IF(VALUE(D2577)&gt;0,2,1)))))))</f>
        <v>7</v>
      </c>
      <c r="O2577" s="26" t="s">
        <v>45</v>
      </c>
      <c r="P2577" s="1" t="s">
        <v>794</v>
      </c>
      <c r="Q2577" s="1"/>
      <c r="R2577" s="21"/>
      <c r="S2577" s="7" t="str">
        <f>Tabela813[[#This Row],[NR]]&amp;" - "&amp;Tabela813[[#This Row],[Especificação]]</f>
        <v>9.9.9.0.00.0.1.00 - Recursos Arrecadados em Exercícios Anteriores</v>
      </c>
      <c r="T2577" s="7" t="str">
        <f>Tabela813[[#This Row],[NR]]&amp;" - "&amp;Tabela813[[#This Row],[Especificação]]</f>
        <v>9.9.9.0.00.0.1.00 - Recursos Arrecadados em Exercícios Anteriores</v>
      </c>
      <c r="U2577" s="7" t="str">
        <f>Tabela813[[#This Row],[NR]]&amp; " - "&amp;Tabela813[[#This Row],[Especificação]]</f>
        <v>9.9.9.0.00.0.1.00 - Recursos Arrecadados em Exercícios Anteriores</v>
      </c>
    </row>
    <row r="2578" spans="1:21" x14ac:dyDescent="0.25">
      <c r="A2578" s="84"/>
      <c r="B2578" s="73" t="s">
        <v>1570</v>
      </c>
      <c r="C2578" s="26" t="s">
        <v>1561</v>
      </c>
      <c r="D2578" s="26" t="s">
        <v>1561</v>
      </c>
      <c r="E2578" s="26" t="s">
        <v>1561</v>
      </c>
      <c r="F2578" s="26" t="s">
        <v>1561</v>
      </c>
      <c r="G2578" s="26" t="s">
        <v>1564</v>
      </c>
      <c r="H2578" s="26" t="s">
        <v>1561</v>
      </c>
      <c r="I2578" s="26" t="s">
        <v>1561</v>
      </c>
      <c r="J2578" s="26" t="s">
        <v>1564</v>
      </c>
      <c r="K2578" s="21" t="str">
        <f>IF(Tabela813[[#This Row],[C]]&lt;&gt;"",IF(Tabela813[[#This Row],[RED]]&lt;&gt;"",(Tabela813[[#This Row],[RED]] &amp; "."),"") &amp; CONCATENATE(Tabela813[[#This Row],[C]],".",Tabela813[[#This Row],[O]],".",Tabela813[[#This Row],[E]],".",Tabela813[[#This Row],[D1]],".",Tabela813[[#This Row],[D2]],".",Tabela813[[#This Row],[D3]],".",Tabela813[[#This Row],[T]],".",Tabela813[[#This Row],[D4]]),"")</f>
        <v>9.0.0.0.0.00.0.0.00</v>
      </c>
      <c r="L2578" s="27" t="s">
        <v>1637</v>
      </c>
      <c r="M2578" s="21" t="str">
        <f t="shared" si="40"/>
        <v>A</v>
      </c>
      <c r="N2578" s="21">
        <f>IF(VALUE(Tabela813[[#This Row],[RED]]) &gt; 0,1,0) + IF(VALUE(J2578)&gt;0,8,IF(VALUE(I2578)&gt;0,7,IF(VALUE(H2578)&gt;0,6,IF(VALUE(G2578)&gt;0,5,IF(VALUE(F2578)&gt;0,4,IF(VALUE(E2578)&gt;0,3,IF(VALUE(D2578)&gt;0,2,1)))))))</f>
        <v>2</v>
      </c>
      <c r="O2578" s="26" t="s">
        <v>45</v>
      </c>
      <c r="P2578" s="1" t="s">
        <v>4227</v>
      </c>
      <c r="Q2578" s="1"/>
      <c r="R2578" s="21"/>
      <c r="S2578" s="7" t="str">
        <f>Tabela813[[#This Row],[NR]]&amp;" - "&amp;Tabela813[[#This Row],[Especificação]]</f>
        <v>9.0.0.0.0.00.0.0.00 - (-) Dedução de Receitas</v>
      </c>
      <c r="T2578" s="7" t="str">
        <f>Tabela813[[#This Row],[NR]]&amp;" - "&amp;Tabela813[[#This Row],[Especificação]]</f>
        <v>9.0.0.0.0.00.0.0.00 - (-) Dedução de Receitas</v>
      </c>
      <c r="U2578" s="7" t="str">
        <f>Tabela813[[#This Row],[NR]]&amp; " - "&amp;Tabela813[[#This Row],[Especificação]]</f>
        <v>9.0.0.0.0.00.0.0.00 - (-) Dedução de Receitas</v>
      </c>
    </row>
    <row r="2579" spans="1:21" ht="45" x14ac:dyDescent="0.25">
      <c r="A2579" s="84"/>
      <c r="B2579" s="73" t="s">
        <v>1570</v>
      </c>
      <c r="C2579" s="26" t="s">
        <v>1558</v>
      </c>
      <c r="D2579" s="26" t="s">
        <v>1561</v>
      </c>
      <c r="E2579" s="26" t="s">
        <v>1561</v>
      </c>
      <c r="F2579" s="26" t="s">
        <v>1561</v>
      </c>
      <c r="G2579" s="26" t="s">
        <v>1564</v>
      </c>
      <c r="H2579" s="26" t="s">
        <v>1561</v>
      </c>
      <c r="I2579" s="26" t="s">
        <v>1561</v>
      </c>
      <c r="J2579" s="26" t="s">
        <v>1564</v>
      </c>
      <c r="K2579" s="21" t="str">
        <f>IF(Tabela813[[#This Row],[C]]&lt;&gt;"",IF(Tabela813[[#This Row],[RED]]&lt;&gt;"",(Tabela813[[#This Row],[RED]] &amp; "."),"") &amp; CONCATENATE(Tabela813[[#This Row],[C]],".",Tabela813[[#This Row],[O]],".",Tabela813[[#This Row],[E]],".",Tabela813[[#This Row],[D1]],".",Tabela813[[#This Row],[D2]],".",Tabela813[[#This Row],[D3]],".",Tabela813[[#This Row],[T]],".",Tabela813[[#This Row],[D4]]),"")</f>
        <v>9.1.0.0.0.00.0.0.00</v>
      </c>
      <c r="L2579" s="27" t="s">
        <v>1633</v>
      </c>
      <c r="M2579" s="21" t="str">
        <f t="shared" si="40"/>
        <v>S</v>
      </c>
      <c r="N2579" s="21">
        <f>IF(VALUE(Tabela813[[#This Row],[RED]]) &gt; 0,1,0) + IF(VALUE(J2579)&gt;0,8,IF(VALUE(I2579)&gt;0,7,IF(VALUE(H2579)&gt;0,6,IF(VALUE(G2579)&gt;0,5,IF(VALUE(F2579)&gt;0,4,IF(VALUE(E2579)&gt;0,3,IF(VALUE(D2579)&gt;0,2,1)))))))</f>
        <v>2</v>
      </c>
      <c r="O2579" s="26" t="s">
        <v>45</v>
      </c>
      <c r="P2579" s="1" t="s">
        <v>4372</v>
      </c>
      <c r="Q2579" s="1"/>
      <c r="R2579" s="21"/>
      <c r="S2579" s="7" t="str">
        <f>Tabela813[[#This Row],[NR]]&amp;" - "&amp;Tabela813[[#This Row],[Especificação]]</f>
        <v>9.1.0.0.0.00.0.0.00 - (-) Dedução de Receitas Correntes</v>
      </c>
      <c r="T2579" s="7" t="str">
        <f>Tabela813[[#This Row],[NR]]&amp;" - "&amp;Tabela813[[#This Row],[Especificação]]</f>
        <v>9.1.0.0.0.00.0.0.00 - (-) Dedução de Receitas Correntes</v>
      </c>
      <c r="U2579" s="7" t="str">
        <f>Tabela813[[#This Row],[NR]]&amp; " - "&amp;Tabela813[[#This Row],[Especificação]]</f>
        <v>9.1.0.0.0.00.0.0.00 - (-) Dedução de Receitas Correntes</v>
      </c>
    </row>
    <row r="2580" spans="1:21" x14ac:dyDescent="0.25">
      <c r="A2580" s="84"/>
      <c r="B2580" s="73" t="s">
        <v>1570</v>
      </c>
      <c r="C2580" s="26" t="s">
        <v>1558</v>
      </c>
      <c r="D2580" s="26" t="s">
        <v>1558</v>
      </c>
      <c r="E2580" s="26" t="s">
        <v>1561</v>
      </c>
      <c r="F2580" s="26" t="s">
        <v>1561</v>
      </c>
      <c r="G2580" s="26" t="s">
        <v>1564</v>
      </c>
      <c r="H2580" s="26" t="s">
        <v>1561</v>
      </c>
      <c r="I2580" s="26" t="s">
        <v>1561</v>
      </c>
      <c r="J2580" s="26" t="s">
        <v>1564</v>
      </c>
      <c r="K2580" s="21" t="str">
        <f>IF(Tabela813[[#This Row],[C]]&lt;&gt;"",IF(Tabela813[[#This Row],[RED]]&lt;&gt;"",(Tabela813[[#This Row],[RED]] &amp; "."),"") &amp; CONCATENATE(Tabela813[[#This Row],[C]],".",Tabela813[[#This Row],[O]],".",Tabela813[[#This Row],[E]],".",Tabela813[[#This Row],[D1]],".",Tabela813[[#This Row],[D2]],".",Tabela813[[#This Row],[D3]],".",Tabela813[[#This Row],[T]],".",Tabela813[[#This Row],[D4]]),"")</f>
        <v>9.1.1.0.0.00.0.0.00</v>
      </c>
      <c r="L2580" s="27" t="s">
        <v>1638</v>
      </c>
      <c r="M2580" s="21" t="str">
        <f t="shared" si="40"/>
        <v>S</v>
      </c>
      <c r="N2580" s="21">
        <f>IF(VALUE(Tabela813[[#This Row],[RED]]) &gt; 0,1,0) + IF(VALUE(J2580)&gt;0,8,IF(VALUE(I2580)&gt;0,7,IF(VALUE(H2580)&gt;0,6,IF(VALUE(G2580)&gt;0,5,IF(VALUE(F2580)&gt;0,4,IF(VALUE(E2580)&gt;0,3,IF(VALUE(D2580)&gt;0,2,1)))))))</f>
        <v>3</v>
      </c>
      <c r="O2580" s="26" t="s">
        <v>45</v>
      </c>
      <c r="P2580" s="1" t="s">
        <v>4373</v>
      </c>
      <c r="Q2580" s="1"/>
      <c r="R2580" s="21"/>
      <c r="S2580" s="7" t="str">
        <f>Tabela813[[#This Row],[NR]]&amp;" - "&amp;Tabela813[[#This Row],[Especificação]]</f>
        <v>9.1.1.0.0.00.0.0.00 - (-) Dedução de Impostos, Taxas e Contribuições de Melhoria</v>
      </c>
      <c r="T2580" s="7" t="str">
        <f>Tabela813[[#This Row],[NR]]&amp;" - "&amp;Tabela813[[#This Row],[Especificação]]</f>
        <v>9.1.1.0.0.00.0.0.00 - (-) Dedução de Impostos, Taxas e Contribuições de Melhoria</v>
      </c>
      <c r="U2580" s="7" t="str">
        <f>Tabela813[[#This Row],[NR]]&amp; " - "&amp;Tabela813[[#This Row],[Especificação]]</f>
        <v>9.1.1.0.0.00.0.0.00 - (-) Dedução de Impostos, Taxas e Contribuições de Melhoria</v>
      </c>
    </row>
    <row r="2581" spans="1:21" ht="60" x14ac:dyDescent="0.25">
      <c r="A2581" s="84"/>
      <c r="B2581" s="73" t="s">
        <v>1570</v>
      </c>
      <c r="C2581" s="26" t="s">
        <v>1558</v>
      </c>
      <c r="D2581" s="26" t="s">
        <v>1558</v>
      </c>
      <c r="E2581" s="26" t="s">
        <v>1558</v>
      </c>
      <c r="F2581" s="26" t="s">
        <v>1561</v>
      </c>
      <c r="G2581" s="26" t="s">
        <v>1564</v>
      </c>
      <c r="H2581" s="26" t="s">
        <v>1561</v>
      </c>
      <c r="I2581" s="26" t="s">
        <v>1561</v>
      </c>
      <c r="J2581" s="26" t="s">
        <v>1564</v>
      </c>
      <c r="K2581" s="21" t="str">
        <f>IF(Tabela813[[#This Row],[C]]&lt;&gt;"",IF(Tabela813[[#This Row],[RED]]&lt;&gt;"",(Tabela813[[#This Row],[RED]] &amp; "."),"") &amp; CONCATENATE(Tabela813[[#This Row],[C]],".",Tabela813[[#This Row],[O]],".",Tabela813[[#This Row],[E]],".",Tabela813[[#This Row],[D1]],".",Tabela813[[#This Row],[D2]],".",Tabela813[[#This Row],[D3]],".",Tabela813[[#This Row],[T]],".",Tabela813[[#This Row],[D4]]),"")</f>
        <v>9.1.1.1.0.00.0.0.00</v>
      </c>
      <c r="L2581" s="27" t="s">
        <v>1639</v>
      </c>
      <c r="M2581" s="21" t="str">
        <f t="shared" si="40"/>
        <v>S</v>
      </c>
      <c r="N2581" s="21">
        <f>IF(VALUE(Tabela813[[#This Row],[RED]]) &gt; 0,1,0) + IF(VALUE(J2581)&gt;0,8,IF(VALUE(I2581)&gt;0,7,IF(VALUE(H2581)&gt;0,6,IF(VALUE(G2581)&gt;0,5,IF(VALUE(F2581)&gt;0,4,IF(VALUE(E2581)&gt;0,3,IF(VALUE(D2581)&gt;0,2,1)))))))</f>
        <v>4</v>
      </c>
      <c r="O2581" s="26" t="s">
        <v>45</v>
      </c>
      <c r="P2581" s="1" t="s">
        <v>4374</v>
      </c>
      <c r="Q2581" s="1"/>
      <c r="R2581" s="21"/>
      <c r="S2581" s="7" t="str">
        <f>Tabela813[[#This Row],[NR]]&amp;" - "&amp;Tabela813[[#This Row],[Especificação]]</f>
        <v>9.1.1.1.0.00.0.0.00 - (-) Dedução de Impostos</v>
      </c>
      <c r="T2581" s="7" t="str">
        <f>Tabela813[[#This Row],[NR]]&amp;" - "&amp;Tabela813[[#This Row],[Especificação]]</f>
        <v>9.1.1.1.0.00.0.0.00 - (-) Dedução de Impostos</v>
      </c>
      <c r="U2581" s="7" t="str">
        <f>Tabela813[[#This Row],[NR]]&amp; " - "&amp;Tabela813[[#This Row],[Especificação]]</f>
        <v>9.1.1.1.0.00.0.0.00 - (-) Dedução de Impostos</v>
      </c>
    </row>
    <row r="2582" spans="1:21" x14ac:dyDescent="0.25">
      <c r="A2582" s="84"/>
      <c r="B2582" s="73" t="s">
        <v>1570</v>
      </c>
      <c r="C2582" s="26" t="s">
        <v>1558</v>
      </c>
      <c r="D2582" s="26" t="s">
        <v>1558</v>
      </c>
      <c r="E2582" s="26" t="s">
        <v>1558</v>
      </c>
      <c r="F2582" s="26" t="s">
        <v>1567</v>
      </c>
      <c r="G2582" s="26" t="s">
        <v>1564</v>
      </c>
      <c r="H2582" s="26" t="s">
        <v>1561</v>
      </c>
      <c r="I2582" s="26" t="s">
        <v>1561</v>
      </c>
      <c r="J2582" s="26" t="s">
        <v>1564</v>
      </c>
      <c r="K2582" s="21" t="str">
        <f>IF(Tabela813[[#This Row],[C]]&lt;&gt;"",IF(Tabela813[[#This Row],[RED]]&lt;&gt;"",(Tabela813[[#This Row],[RED]] &amp; "."),"") &amp; CONCATENATE(Tabela813[[#This Row],[C]],".",Tabela813[[#This Row],[O]],".",Tabela813[[#This Row],[E]],".",Tabela813[[#This Row],[D1]],".",Tabela813[[#This Row],[D2]],".",Tabela813[[#This Row],[D3]],".",Tabela813[[#This Row],[T]],".",Tabela813[[#This Row],[D4]]),"")</f>
        <v>9.1.1.1.2.00.0.0.00</v>
      </c>
      <c r="L2582" s="27" t="s">
        <v>1640</v>
      </c>
      <c r="M2582" s="21" t="str">
        <f t="shared" si="40"/>
        <v>S</v>
      </c>
      <c r="N2582" s="21">
        <f>IF(VALUE(Tabela813[[#This Row],[RED]]) &gt; 0,1,0) + IF(VALUE(J2582)&gt;0,8,IF(VALUE(I2582)&gt;0,7,IF(VALUE(H2582)&gt;0,6,IF(VALUE(G2582)&gt;0,5,IF(VALUE(F2582)&gt;0,4,IF(VALUE(E2582)&gt;0,3,IF(VALUE(D2582)&gt;0,2,1)))))))</f>
        <v>5</v>
      </c>
      <c r="O2582" s="26" t="s">
        <v>45</v>
      </c>
      <c r="P2582" s="1" t="s">
        <v>4375</v>
      </c>
      <c r="Q2582" s="1"/>
      <c r="R2582" s="21"/>
      <c r="S2582" s="7" t="str">
        <f>Tabela813[[#This Row],[NR]]&amp;" - "&amp;Tabela813[[#This Row],[Especificação]]</f>
        <v>9.1.1.1.2.00.0.0.00 - (-) Dedução de Impostos sobre o Patrimônio</v>
      </c>
      <c r="T2582" s="7" t="str">
        <f>Tabela813[[#This Row],[NR]]&amp;" - "&amp;Tabela813[[#This Row],[Especificação]]</f>
        <v>9.1.1.1.2.00.0.0.00 - (-) Dedução de Impostos sobre o Patrimônio</v>
      </c>
      <c r="U2582" s="7" t="str">
        <f>Tabela813[[#This Row],[NR]]&amp; " - "&amp;Tabela813[[#This Row],[Especificação]]</f>
        <v>9.1.1.1.2.00.0.0.00 - (-) Dedução de Impostos sobre o Patrimônio</v>
      </c>
    </row>
    <row r="2583" spans="1:21" ht="45" x14ac:dyDescent="0.25">
      <c r="A2583" s="84"/>
      <c r="B2583" s="73" t="s">
        <v>1570</v>
      </c>
      <c r="C2583" s="26" t="s">
        <v>1558</v>
      </c>
      <c r="D2583" s="26" t="s">
        <v>1558</v>
      </c>
      <c r="E2583" s="26" t="s">
        <v>1558</v>
      </c>
      <c r="F2583" s="26" t="s">
        <v>1567</v>
      </c>
      <c r="G2583" s="26" t="s">
        <v>1591</v>
      </c>
      <c r="H2583" s="26" t="s">
        <v>1561</v>
      </c>
      <c r="I2583" s="26" t="s">
        <v>1561</v>
      </c>
      <c r="J2583" s="26" t="s">
        <v>1564</v>
      </c>
      <c r="K2583" s="21" t="str">
        <f>IF(Tabela813[[#This Row],[C]]&lt;&gt;"",IF(Tabela813[[#This Row],[RED]]&lt;&gt;"",(Tabela813[[#This Row],[RED]] &amp; "."),"") &amp; CONCATENATE(Tabela813[[#This Row],[C]],".",Tabela813[[#This Row],[O]],".",Tabela813[[#This Row],[E]],".",Tabela813[[#This Row],[D1]],".",Tabela813[[#This Row],[D2]],".",Tabela813[[#This Row],[D3]],".",Tabela813[[#This Row],[T]],".",Tabela813[[#This Row],[D4]]),"")</f>
        <v>9.1.1.1.2.50.0.0.00</v>
      </c>
      <c r="L2583" s="27" t="s">
        <v>1641</v>
      </c>
      <c r="M2583" s="21" t="str">
        <f t="shared" si="40"/>
        <v>S</v>
      </c>
      <c r="N2583" s="21">
        <f>IF(VALUE(Tabela813[[#This Row],[RED]]) &gt; 0,1,0) + IF(VALUE(J2583)&gt;0,8,IF(VALUE(I2583)&gt;0,7,IF(VALUE(H2583)&gt;0,6,IF(VALUE(G2583)&gt;0,5,IF(VALUE(F2583)&gt;0,4,IF(VALUE(E2583)&gt;0,3,IF(VALUE(D2583)&gt;0,2,1)))))))</f>
        <v>6</v>
      </c>
      <c r="O2583" s="26" t="s">
        <v>55</v>
      </c>
      <c r="P2583" s="1" t="s">
        <v>4376</v>
      </c>
      <c r="Q2583" s="1"/>
      <c r="R2583" s="21"/>
      <c r="S2583" s="7" t="str">
        <f>Tabela813[[#This Row],[NR]]&amp;" - "&amp;Tabela813[[#This Row],[Especificação]]</f>
        <v>9.1.1.1.2.50.0.0.00 - (-) Dedução de Imposto sobre a Propriedade Predial e Territorial Urbana</v>
      </c>
      <c r="T2583" s="7" t="str">
        <f>Tabela813[[#This Row],[NR]]&amp;" - "&amp;Tabela813[[#This Row],[Especificação]]</f>
        <v>9.1.1.1.2.50.0.0.00 - (-) Dedução de Imposto sobre a Propriedade Predial e Territorial Urbana</v>
      </c>
      <c r="U2583" s="7" t="str">
        <f>Tabela813[[#This Row],[NR]]&amp; " - "&amp;Tabela813[[#This Row],[Especificação]]</f>
        <v>9.1.1.1.2.50.0.0.00 - (-) Dedução de Imposto sobre a Propriedade Predial e Territorial Urbana</v>
      </c>
    </row>
    <row r="2584" spans="1:21" ht="45" x14ac:dyDescent="0.25">
      <c r="A2584" s="84"/>
      <c r="B2584" s="73" t="s">
        <v>1570</v>
      </c>
      <c r="C2584" s="26" t="s">
        <v>1558</v>
      </c>
      <c r="D2584" s="26" t="s">
        <v>1558</v>
      </c>
      <c r="E2584" s="26" t="s">
        <v>1558</v>
      </c>
      <c r="F2584" s="26" t="s">
        <v>1567</v>
      </c>
      <c r="G2584" s="26" t="s">
        <v>1591</v>
      </c>
      <c r="H2584" s="26" t="s">
        <v>1561</v>
      </c>
      <c r="I2584" s="26" t="s">
        <v>1558</v>
      </c>
      <c r="J2584" s="26" t="s">
        <v>1564</v>
      </c>
      <c r="K2584" s="21" t="str">
        <f>IF(Tabela813[[#This Row],[C]]&lt;&gt;"",IF(Tabela813[[#This Row],[RED]]&lt;&gt;"",(Tabela813[[#This Row],[RED]] &amp; "."),"") &amp; CONCATENATE(Tabela813[[#This Row],[C]],".",Tabela813[[#This Row],[O]],".",Tabela813[[#This Row],[E]],".",Tabela813[[#This Row],[D1]],".",Tabela813[[#This Row],[D2]],".",Tabela813[[#This Row],[D3]],".",Tabela813[[#This Row],[T]],".",Tabela813[[#This Row],[D4]]),"")</f>
        <v>9.1.1.1.2.50.0.1.00</v>
      </c>
      <c r="L2584" s="27" t="s">
        <v>1642</v>
      </c>
      <c r="M2584" s="21" t="str">
        <f t="shared" si="40"/>
        <v>A</v>
      </c>
      <c r="N2584" s="21">
        <f>IF(VALUE(Tabela813[[#This Row],[RED]]) &gt; 0,1,0) + IF(VALUE(J2584)&gt;0,8,IF(VALUE(I2584)&gt;0,7,IF(VALUE(H2584)&gt;0,6,IF(VALUE(G2584)&gt;0,5,IF(VALUE(F2584)&gt;0,4,IF(VALUE(E2584)&gt;0,3,IF(VALUE(D2584)&gt;0,2,1)))))))</f>
        <v>8</v>
      </c>
      <c r="O2584" s="26" t="s">
        <v>55</v>
      </c>
      <c r="P2584" s="1" t="s">
        <v>2939</v>
      </c>
      <c r="Q2584" s="1"/>
      <c r="R2584" s="21"/>
      <c r="S2584" s="7" t="str">
        <f>Tabela813[[#This Row],[NR]]&amp;" - "&amp;Tabela813[[#This Row],[Especificação]]</f>
        <v>9.1.1.1.2.50.0.1.00 - (-) Dedução de Imposto sobre a Propriedade Predial e Territorial Urbana - Principal</v>
      </c>
      <c r="T2584" s="7" t="str">
        <f>Tabela813[[#This Row],[NR]]&amp;" - "&amp;Tabela813[[#This Row],[Especificação]]</f>
        <v>9.1.1.1.2.50.0.1.00 - (-) Dedução de Imposto sobre a Propriedade Predial e Territorial Urbana - Principal</v>
      </c>
      <c r="U2584" s="7" t="str">
        <f>Tabela813[[#This Row],[NR]]&amp; " - "&amp;Tabela813[[#This Row],[Especificação]]</f>
        <v>9.1.1.1.2.50.0.1.00 - (-) Dedução de Imposto sobre a Propriedade Predial e Territorial Urbana - Principal</v>
      </c>
    </row>
    <row r="2585" spans="1:21" ht="45" x14ac:dyDescent="0.25">
      <c r="A2585" s="84"/>
      <c r="B2585" s="73" t="s">
        <v>1570</v>
      </c>
      <c r="C2585" s="26" t="s">
        <v>1558</v>
      </c>
      <c r="D2585" s="26" t="s">
        <v>1558</v>
      </c>
      <c r="E2585" s="26" t="s">
        <v>1558</v>
      </c>
      <c r="F2585" s="26" t="s">
        <v>1567</v>
      </c>
      <c r="G2585" s="26" t="s">
        <v>1591</v>
      </c>
      <c r="H2585" s="26" t="s">
        <v>1561</v>
      </c>
      <c r="I2585" s="26" t="s">
        <v>1567</v>
      </c>
      <c r="J2585" s="26" t="s">
        <v>1564</v>
      </c>
      <c r="K2585" s="21" t="str">
        <f>IF(Tabela813[[#This Row],[C]]&lt;&gt;"",IF(Tabela813[[#This Row],[RED]]&lt;&gt;"",(Tabela813[[#This Row],[RED]] &amp; "."),"") &amp; CONCATENATE(Tabela813[[#This Row],[C]],".",Tabela813[[#This Row],[O]],".",Tabela813[[#This Row],[E]],".",Tabela813[[#This Row],[D1]],".",Tabela813[[#This Row],[D2]],".",Tabela813[[#This Row],[D3]],".",Tabela813[[#This Row],[T]],".",Tabela813[[#This Row],[D4]]),"")</f>
        <v>9.1.1.1.2.50.0.2.00</v>
      </c>
      <c r="L2585" s="27" t="s">
        <v>1643</v>
      </c>
      <c r="M2585" s="21" t="str">
        <f t="shared" si="40"/>
        <v>A</v>
      </c>
      <c r="N2585" s="21">
        <f>IF(VALUE(Tabela813[[#This Row],[RED]]) &gt; 0,1,0) + IF(VALUE(J2585)&gt;0,8,IF(VALUE(I2585)&gt;0,7,IF(VALUE(H2585)&gt;0,6,IF(VALUE(G2585)&gt;0,5,IF(VALUE(F2585)&gt;0,4,IF(VALUE(E2585)&gt;0,3,IF(VALUE(D2585)&gt;0,2,1)))))))</f>
        <v>8</v>
      </c>
      <c r="O2585" s="26" t="s">
        <v>55</v>
      </c>
      <c r="P2585" s="1" t="s">
        <v>2939</v>
      </c>
      <c r="Q2585" s="1"/>
      <c r="R2585" s="21"/>
      <c r="S2585" s="7" t="str">
        <f>Tabela813[[#This Row],[NR]]&amp;" - "&amp;Tabela813[[#This Row],[Especificação]]</f>
        <v>9.1.1.1.2.50.0.2.00 - (-) Dedução de Imposto sobre a Propriedade Predial e Territorial Urbana - Multas e Juros de Mora</v>
      </c>
      <c r="T2585" s="7" t="str">
        <f>Tabela813[[#This Row],[NR]]&amp;" - "&amp;Tabela813[[#This Row],[Especificação]]</f>
        <v>9.1.1.1.2.50.0.2.00 - (-) Dedução de Imposto sobre a Propriedade Predial e Territorial Urbana - Multas e Juros de Mora</v>
      </c>
      <c r="U2585" s="7" t="str">
        <f>Tabela813[[#This Row],[NR]]&amp; " - "&amp;Tabela813[[#This Row],[Especificação]]</f>
        <v>9.1.1.1.2.50.0.2.00 - (-) Dedução de Imposto sobre a Propriedade Predial e Territorial Urbana - Multas e Juros de Mora</v>
      </c>
    </row>
    <row r="2586" spans="1:21" ht="45" x14ac:dyDescent="0.25">
      <c r="A2586" s="84"/>
      <c r="B2586" s="73" t="s">
        <v>1570</v>
      </c>
      <c r="C2586" s="26" t="s">
        <v>1558</v>
      </c>
      <c r="D2586" s="26" t="s">
        <v>1558</v>
      </c>
      <c r="E2586" s="26" t="s">
        <v>1558</v>
      </c>
      <c r="F2586" s="26" t="s">
        <v>1567</v>
      </c>
      <c r="G2586" s="26" t="s">
        <v>1591</v>
      </c>
      <c r="H2586" s="26" t="s">
        <v>1561</v>
      </c>
      <c r="I2586" s="26" t="s">
        <v>1559</v>
      </c>
      <c r="J2586" s="26" t="s">
        <v>1564</v>
      </c>
      <c r="K2586" s="21" t="str">
        <f>IF(Tabela813[[#This Row],[C]]&lt;&gt;"",IF(Tabela813[[#This Row],[RED]]&lt;&gt;"",(Tabela813[[#This Row],[RED]] &amp; "."),"") &amp; CONCATENATE(Tabela813[[#This Row],[C]],".",Tabela813[[#This Row],[O]],".",Tabela813[[#This Row],[E]],".",Tabela813[[#This Row],[D1]],".",Tabela813[[#This Row],[D2]],".",Tabela813[[#This Row],[D3]],".",Tabela813[[#This Row],[T]],".",Tabela813[[#This Row],[D4]]),"")</f>
        <v>9.1.1.1.2.50.0.3.00</v>
      </c>
      <c r="L2586" s="27" t="s">
        <v>1644</v>
      </c>
      <c r="M2586" s="21" t="str">
        <f t="shared" si="40"/>
        <v>A</v>
      </c>
      <c r="N2586" s="21">
        <f>IF(VALUE(Tabela813[[#This Row],[RED]]) &gt; 0,1,0) + IF(VALUE(J2586)&gt;0,8,IF(VALUE(I2586)&gt;0,7,IF(VALUE(H2586)&gt;0,6,IF(VALUE(G2586)&gt;0,5,IF(VALUE(F2586)&gt;0,4,IF(VALUE(E2586)&gt;0,3,IF(VALUE(D2586)&gt;0,2,1)))))))</f>
        <v>8</v>
      </c>
      <c r="O2586" s="26" t="s">
        <v>55</v>
      </c>
      <c r="P2586" s="1" t="s">
        <v>2939</v>
      </c>
      <c r="Q2586" s="1"/>
      <c r="R2586" s="21"/>
      <c r="S2586" s="7" t="str">
        <f>Tabela813[[#This Row],[NR]]&amp;" - "&amp;Tabela813[[#This Row],[Especificação]]</f>
        <v>9.1.1.1.2.50.0.3.00 - (-) Dedução de Imposto sobre a Propriedade Predial e Territorial Urbana - Dívida Ativa</v>
      </c>
      <c r="T2586" s="7" t="str">
        <f>Tabela813[[#This Row],[NR]]&amp;" - "&amp;Tabela813[[#This Row],[Especificação]]</f>
        <v>9.1.1.1.2.50.0.3.00 - (-) Dedução de Imposto sobre a Propriedade Predial e Territorial Urbana - Dívida Ativa</v>
      </c>
      <c r="U2586" s="7" t="str">
        <f>Tabela813[[#This Row],[NR]]&amp; " - "&amp;Tabela813[[#This Row],[Especificação]]</f>
        <v>9.1.1.1.2.50.0.3.00 - (-) Dedução de Imposto sobre a Propriedade Predial e Territorial Urbana - Dívida Ativa</v>
      </c>
    </row>
    <row r="2587" spans="1:21" ht="45" x14ac:dyDescent="0.25">
      <c r="A2587" s="84"/>
      <c r="B2587" s="73" t="s">
        <v>1570</v>
      </c>
      <c r="C2587" s="26" t="s">
        <v>1558</v>
      </c>
      <c r="D2587" s="26" t="s">
        <v>1558</v>
      </c>
      <c r="E2587" s="26" t="s">
        <v>1558</v>
      </c>
      <c r="F2587" s="26" t="s">
        <v>1567</v>
      </c>
      <c r="G2587" s="26" t="s">
        <v>1591</v>
      </c>
      <c r="H2587" s="26" t="s">
        <v>1561</v>
      </c>
      <c r="I2587" s="26" t="s">
        <v>1568</v>
      </c>
      <c r="J2587" s="26" t="s">
        <v>1564</v>
      </c>
      <c r="K2587" s="21" t="str">
        <f>IF(Tabela813[[#This Row],[C]]&lt;&gt;"",IF(Tabela813[[#This Row],[RED]]&lt;&gt;"",(Tabela813[[#This Row],[RED]] &amp; "."),"") &amp; CONCATENATE(Tabela813[[#This Row],[C]],".",Tabela813[[#This Row],[O]],".",Tabela813[[#This Row],[E]],".",Tabela813[[#This Row],[D1]],".",Tabela813[[#This Row],[D2]],".",Tabela813[[#This Row],[D3]],".",Tabela813[[#This Row],[T]],".",Tabela813[[#This Row],[D4]]),"")</f>
        <v>9.1.1.1.2.50.0.4.00</v>
      </c>
      <c r="L2587" s="27" t="s">
        <v>1645</v>
      </c>
      <c r="M2587" s="21" t="str">
        <f t="shared" si="40"/>
        <v>A</v>
      </c>
      <c r="N2587" s="21">
        <f>IF(VALUE(Tabela813[[#This Row],[RED]]) &gt; 0,1,0) + IF(VALUE(J2587)&gt;0,8,IF(VALUE(I2587)&gt;0,7,IF(VALUE(H2587)&gt;0,6,IF(VALUE(G2587)&gt;0,5,IF(VALUE(F2587)&gt;0,4,IF(VALUE(E2587)&gt;0,3,IF(VALUE(D2587)&gt;0,2,1)))))))</f>
        <v>8</v>
      </c>
      <c r="O2587" s="26" t="s">
        <v>55</v>
      </c>
      <c r="P2587" s="1" t="s">
        <v>2939</v>
      </c>
      <c r="Q2587" s="1"/>
      <c r="R2587" s="21"/>
      <c r="S2587" s="7" t="str">
        <f>Tabela813[[#This Row],[NR]]&amp;" - "&amp;Tabela813[[#This Row],[Especificação]]</f>
        <v>9.1.1.1.2.50.0.4.00 - (-) Dedução de Imposto sobre a Propriedade Predial e Territorial Urbana - Dívida Ativa - Multas e Juros de Mora da Dívida Ativa</v>
      </c>
      <c r="T2587" s="7" t="str">
        <f>Tabela813[[#This Row],[NR]]&amp;" - "&amp;Tabela813[[#This Row],[Especificação]]</f>
        <v>9.1.1.1.2.50.0.4.00 - (-) Dedução de Imposto sobre a Propriedade Predial e Territorial Urbana - Dívida Ativa - Multas e Juros de Mora da Dívida Ativa</v>
      </c>
      <c r="U2587" s="7" t="str">
        <f>Tabela813[[#This Row],[NR]]&amp; " - "&amp;Tabela813[[#This Row],[Especificação]]</f>
        <v>9.1.1.1.2.50.0.4.00 - (-) Dedução de Imposto sobre a Propriedade Predial e Territorial Urbana - Dívida Ativa - Multas e Juros de Mora da Dívida Ativa</v>
      </c>
    </row>
    <row r="2588" spans="1:21" ht="45" x14ac:dyDescent="0.25">
      <c r="A2588" s="84"/>
      <c r="B2588" s="73" t="s">
        <v>1570</v>
      </c>
      <c r="C2588" s="26" t="s">
        <v>1558</v>
      </c>
      <c r="D2588" s="26" t="s">
        <v>1558</v>
      </c>
      <c r="E2588" s="26" t="s">
        <v>1558</v>
      </c>
      <c r="F2588" s="26" t="s">
        <v>1567</v>
      </c>
      <c r="G2588" s="26" t="s">
        <v>1591</v>
      </c>
      <c r="H2588" s="26" t="s">
        <v>1561</v>
      </c>
      <c r="I2588" s="26" t="s">
        <v>1569</v>
      </c>
      <c r="J2588" s="26" t="s">
        <v>1564</v>
      </c>
      <c r="K2588" s="21" t="str">
        <f>IF(Tabela813[[#This Row],[C]]&lt;&gt;"",IF(Tabela813[[#This Row],[RED]]&lt;&gt;"",(Tabela813[[#This Row],[RED]] &amp; "."),"") &amp; CONCATENATE(Tabela813[[#This Row],[C]],".",Tabela813[[#This Row],[O]],".",Tabela813[[#This Row],[E]],".",Tabela813[[#This Row],[D1]],".",Tabela813[[#This Row],[D2]],".",Tabela813[[#This Row],[D3]],".",Tabela813[[#This Row],[T]],".",Tabela813[[#This Row],[D4]]),"")</f>
        <v>9.1.1.1.2.50.0.5.00</v>
      </c>
      <c r="L2588" s="27" t="s">
        <v>1646</v>
      </c>
      <c r="M2588" s="21" t="str">
        <f t="shared" si="40"/>
        <v>A</v>
      </c>
      <c r="N2588" s="21">
        <f>IF(VALUE(Tabela813[[#This Row],[RED]]) &gt; 0,1,0) + IF(VALUE(J2588)&gt;0,8,IF(VALUE(I2588)&gt;0,7,IF(VALUE(H2588)&gt;0,6,IF(VALUE(G2588)&gt;0,5,IF(VALUE(F2588)&gt;0,4,IF(VALUE(E2588)&gt;0,3,IF(VALUE(D2588)&gt;0,2,1)))))))</f>
        <v>8</v>
      </c>
      <c r="O2588" s="26" t="s">
        <v>55</v>
      </c>
      <c r="P2588" s="1" t="s">
        <v>2939</v>
      </c>
      <c r="Q2588" s="1"/>
      <c r="R2588" s="21"/>
      <c r="S2588" s="7" t="str">
        <f>Tabela813[[#This Row],[NR]]&amp;" - "&amp;Tabela813[[#This Row],[Especificação]]</f>
        <v>9.1.1.1.2.50.0.5.00 - (-) Dedução de Imposto sobre a Propriedade Predial e Territorial Urbana - Multas</v>
      </c>
      <c r="T2588" s="7" t="str">
        <f>Tabela813[[#This Row],[NR]]&amp;" - "&amp;Tabela813[[#This Row],[Especificação]]</f>
        <v>9.1.1.1.2.50.0.5.00 - (-) Dedução de Imposto sobre a Propriedade Predial e Territorial Urbana - Multas</v>
      </c>
      <c r="U2588" s="7" t="str">
        <f>Tabela813[[#This Row],[NR]]&amp; " - "&amp;Tabela813[[#This Row],[Especificação]]</f>
        <v>9.1.1.1.2.50.0.5.00 - (-) Dedução de Imposto sobre a Propriedade Predial e Territorial Urbana - Multas</v>
      </c>
    </row>
    <row r="2589" spans="1:21" ht="45" x14ac:dyDescent="0.25">
      <c r="A2589" s="84"/>
      <c r="B2589" s="73" t="s">
        <v>1570</v>
      </c>
      <c r="C2589" s="26" t="s">
        <v>1558</v>
      </c>
      <c r="D2589" s="26" t="s">
        <v>1558</v>
      </c>
      <c r="E2589" s="26" t="s">
        <v>1558</v>
      </c>
      <c r="F2589" s="26" t="s">
        <v>1567</v>
      </c>
      <c r="G2589" s="26" t="s">
        <v>1591</v>
      </c>
      <c r="H2589" s="26" t="s">
        <v>1561</v>
      </c>
      <c r="I2589" s="26" t="s">
        <v>1563</v>
      </c>
      <c r="J2589" s="26" t="s">
        <v>1564</v>
      </c>
      <c r="K2589" s="21" t="str">
        <f>IF(Tabela813[[#This Row],[C]]&lt;&gt;"",IF(Tabela813[[#This Row],[RED]]&lt;&gt;"",(Tabela813[[#This Row],[RED]] &amp; "."),"") &amp; CONCATENATE(Tabela813[[#This Row],[C]],".",Tabela813[[#This Row],[O]],".",Tabela813[[#This Row],[E]],".",Tabela813[[#This Row],[D1]],".",Tabela813[[#This Row],[D2]],".",Tabela813[[#This Row],[D3]],".",Tabela813[[#This Row],[T]],".",Tabela813[[#This Row],[D4]]),"")</f>
        <v>9.1.1.1.2.50.0.6.00</v>
      </c>
      <c r="L2589" s="27" t="s">
        <v>1647</v>
      </c>
      <c r="M2589" s="21" t="str">
        <f t="shared" si="40"/>
        <v>A</v>
      </c>
      <c r="N2589" s="21">
        <f>IF(VALUE(Tabela813[[#This Row],[RED]]) &gt; 0,1,0) + IF(VALUE(J2589)&gt;0,8,IF(VALUE(I2589)&gt;0,7,IF(VALUE(H2589)&gt;0,6,IF(VALUE(G2589)&gt;0,5,IF(VALUE(F2589)&gt;0,4,IF(VALUE(E2589)&gt;0,3,IF(VALUE(D2589)&gt;0,2,1)))))))</f>
        <v>8</v>
      </c>
      <c r="O2589" s="26" t="s">
        <v>55</v>
      </c>
      <c r="P2589" s="1" t="s">
        <v>2939</v>
      </c>
      <c r="Q2589" s="1"/>
      <c r="R2589" s="21"/>
      <c r="S2589" s="7" t="str">
        <f>Tabela813[[#This Row],[NR]]&amp;" - "&amp;Tabela813[[#This Row],[Especificação]]</f>
        <v>9.1.1.1.2.50.0.6.00 - (-) Dedução de Imposto sobre a Propriedade Predial e Territorial Urbana - Juros de Mora</v>
      </c>
      <c r="T2589" s="7" t="str">
        <f>Tabela813[[#This Row],[NR]]&amp;" - "&amp;Tabela813[[#This Row],[Especificação]]</f>
        <v>9.1.1.1.2.50.0.6.00 - (-) Dedução de Imposto sobre a Propriedade Predial e Territorial Urbana - Juros de Mora</v>
      </c>
      <c r="U2589" s="7" t="str">
        <f>Tabela813[[#This Row],[NR]]&amp; " - "&amp;Tabela813[[#This Row],[Especificação]]</f>
        <v>9.1.1.1.2.50.0.6.00 - (-) Dedução de Imposto sobre a Propriedade Predial e Territorial Urbana - Juros de Mora</v>
      </c>
    </row>
    <row r="2590" spans="1:21" ht="45" x14ac:dyDescent="0.25">
      <c r="A2590" s="84"/>
      <c r="B2590" s="73" t="s">
        <v>1570</v>
      </c>
      <c r="C2590" s="26" t="s">
        <v>1558</v>
      </c>
      <c r="D2590" s="26" t="s">
        <v>1558</v>
      </c>
      <c r="E2590" s="26" t="s">
        <v>1558</v>
      </c>
      <c r="F2590" s="26" t="s">
        <v>1567</v>
      </c>
      <c r="G2590" s="26" t="s">
        <v>1591</v>
      </c>
      <c r="H2590" s="26" t="s">
        <v>1561</v>
      </c>
      <c r="I2590" s="26" t="s">
        <v>1565</v>
      </c>
      <c r="J2590" s="26" t="s">
        <v>1564</v>
      </c>
      <c r="K2590" s="21" t="str">
        <f>IF(Tabela813[[#This Row],[C]]&lt;&gt;"",IF(Tabela813[[#This Row],[RED]]&lt;&gt;"",(Tabela813[[#This Row],[RED]] &amp; "."),"") &amp; CONCATENATE(Tabela813[[#This Row],[C]],".",Tabela813[[#This Row],[O]],".",Tabela813[[#This Row],[E]],".",Tabela813[[#This Row],[D1]],".",Tabela813[[#This Row],[D2]],".",Tabela813[[#This Row],[D3]],".",Tabela813[[#This Row],[T]],".",Tabela813[[#This Row],[D4]]),"")</f>
        <v>9.1.1.1.2.50.0.7.00</v>
      </c>
      <c r="L2590" s="27" t="s">
        <v>1648</v>
      </c>
      <c r="M2590" s="21" t="str">
        <f t="shared" si="40"/>
        <v>A</v>
      </c>
      <c r="N2590" s="21">
        <f>IF(VALUE(Tabela813[[#This Row],[RED]]) &gt; 0,1,0) + IF(VALUE(J2590)&gt;0,8,IF(VALUE(I2590)&gt;0,7,IF(VALUE(H2590)&gt;0,6,IF(VALUE(G2590)&gt;0,5,IF(VALUE(F2590)&gt;0,4,IF(VALUE(E2590)&gt;0,3,IF(VALUE(D2590)&gt;0,2,1)))))))</f>
        <v>8</v>
      </c>
      <c r="O2590" s="26" t="s">
        <v>55</v>
      </c>
      <c r="P2590" s="1" t="s">
        <v>2939</v>
      </c>
      <c r="Q2590" s="1"/>
      <c r="R2590" s="21"/>
      <c r="S2590" s="7" t="str">
        <f>Tabela813[[#This Row],[NR]]&amp;" - "&amp;Tabela813[[#This Row],[Especificação]]</f>
        <v>9.1.1.1.2.50.0.7.00 - (-) Dedução de Imposto sobre a Propriedade Predial e Territorial Urbana - Dívida Ativa - Multas da Dívida Ativa</v>
      </c>
      <c r="T2590" s="7" t="str">
        <f>Tabela813[[#This Row],[NR]]&amp;" - "&amp;Tabela813[[#This Row],[Especificação]]</f>
        <v>9.1.1.1.2.50.0.7.00 - (-) Dedução de Imposto sobre a Propriedade Predial e Territorial Urbana - Dívida Ativa - Multas da Dívida Ativa</v>
      </c>
      <c r="U2590" s="7" t="str">
        <f>Tabela813[[#This Row],[NR]]&amp; " - "&amp;Tabela813[[#This Row],[Especificação]]</f>
        <v>9.1.1.1.2.50.0.7.00 - (-) Dedução de Imposto sobre a Propriedade Predial e Territorial Urbana - Dívida Ativa - Multas da Dívida Ativa</v>
      </c>
    </row>
    <row r="2591" spans="1:21" ht="45" x14ac:dyDescent="0.25">
      <c r="A2591" s="84"/>
      <c r="B2591" s="73" t="s">
        <v>1570</v>
      </c>
      <c r="C2591" s="26" t="s">
        <v>1558</v>
      </c>
      <c r="D2591" s="26" t="s">
        <v>1558</v>
      </c>
      <c r="E2591" s="26" t="s">
        <v>1558</v>
      </c>
      <c r="F2591" s="26" t="s">
        <v>1567</v>
      </c>
      <c r="G2591" s="26" t="s">
        <v>1591</v>
      </c>
      <c r="H2591" s="26" t="s">
        <v>1561</v>
      </c>
      <c r="I2591" s="26" t="s">
        <v>1566</v>
      </c>
      <c r="J2591" s="26" t="s">
        <v>1564</v>
      </c>
      <c r="K2591" s="21" t="str">
        <f>IF(Tabela813[[#This Row],[C]]&lt;&gt;"",IF(Tabela813[[#This Row],[RED]]&lt;&gt;"",(Tabela813[[#This Row],[RED]] &amp; "."),"") &amp; CONCATENATE(Tabela813[[#This Row],[C]],".",Tabela813[[#This Row],[O]],".",Tabela813[[#This Row],[E]],".",Tabela813[[#This Row],[D1]],".",Tabela813[[#This Row],[D2]],".",Tabela813[[#This Row],[D3]],".",Tabela813[[#This Row],[T]],".",Tabela813[[#This Row],[D4]]),"")</f>
        <v>9.1.1.1.2.50.0.8.00</v>
      </c>
      <c r="L2591" s="27" t="s">
        <v>1649</v>
      </c>
      <c r="M2591" s="21" t="str">
        <f t="shared" si="40"/>
        <v>A</v>
      </c>
      <c r="N2591" s="21">
        <f>IF(VALUE(Tabela813[[#This Row],[RED]]) &gt; 0,1,0) + IF(VALUE(J2591)&gt;0,8,IF(VALUE(I2591)&gt;0,7,IF(VALUE(H2591)&gt;0,6,IF(VALUE(G2591)&gt;0,5,IF(VALUE(F2591)&gt;0,4,IF(VALUE(E2591)&gt;0,3,IF(VALUE(D2591)&gt;0,2,1)))))))</f>
        <v>8</v>
      </c>
      <c r="O2591" s="26" t="s">
        <v>55</v>
      </c>
      <c r="P2591" s="1" t="s">
        <v>2939</v>
      </c>
      <c r="Q2591" s="1"/>
      <c r="R2591" s="21"/>
      <c r="S2591" s="7" t="str">
        <f>Tabela813[[#This Row],[NR]]&amp;" - "&amp;Tabela813[[#This Row],[Especificação]]</f>
        <v>9.1.1.1.2.50.0.8.00 - (-) Dedução de Imposto sobre a Propriedade Predial e Territorial Urbana - Juros de Mora da Dívida Ativa</v>
      </c>
      <c r="T2591" s="7" t="str">
        <f>Tabela813[[#This Row],[NR]]&amp;" - "&amp;Tabela813[[#This Row],[Especificação]]</f>
        <v>9.1.1.1.2.50.0.8.00 - (-) Dedução de Imposto sobre a Propriedade Predial e Territorial Urbana - Juros de Mora da Dívida Ativa</v>
      </c>
      <c r="U2591" s="7" t="str">
        <f>Tabela813[[#This Row],[NR]]&amp; " - "&amp;Tabela813[[#This Row],[Especificação]]</f>
        <v>9.1.1.1.2.50.0.8.00 - (-) Dedução de Imposto sobre a Propriedade Predial e Territorial Urbana - Juros de Mora da Dívida Ativa</v>
      </c>
    </row>
    <row r="2592" spans="1:21" ht="60" x14ac:dyDescent="0.25">
      <c r="A2592" s="84"/>
      <c r="B2592" s="73" t="s">
        <v>1570</v>
      </c>
      <c r="C2592" s="26" t="s">
        <v>1558</v>
      </c>
      <c r="D2592" s="26" t="s">
        <v>1558</v>
      </c>
      <c r="E2592" s="26" t="s">
        <v>1558</v>
      </c>
      <c r="F2592" s="26" t="s">
        <v>1567</v>
      </c>
      <c r="G2592" s="26" t="s">
        <v>1595</v>
      </c>
      <c r="H2592" s="26" t="s">
        <v>1561</v>
      </c>
      <c r="I2592" s="26" t="s">
        <v>1561</v>
      </c>
      <c r="J2592" s="26" t="s">
        <v>1564</v>
      </c>
      <c r="K2592" s="21" t="str">
        <f>IF(Tabela813[[#This Row],[C]]&lt;&gt;"",IF(Tabela813[[#This Row],[RED]]&lt;&gt;"",(Tabela813[[#This Row],[RED]] &amp; "."),"") &amp; CONCATENATE(Tabela813[[#This Row],[C]],".",Tabela813[[#This Row],[O]],".",Tabela813[[#This Row],[E]],".",Tabela813[[#This Row],[D1]],".",Tabela813[[#This Row],[D2]],".",Tabela813[[#This Row],[D3]],".",Tabela813[[#This Row],[T]],".",Tabela813[[#This Row],[D4]]),"")</f>
        <v>9.1.1.1.2.53.0.0.00</v>
      </c>
      <c r="L2592" s="27" t="s">
        <v>1650</v>
      </c>
      <c r="M2592" s="21" t="str">
        <f t="shared" si="40"/>
        <v>S</v>
      </c>
      <c r="N2592" s="21">
        <f>IF(VALUE(Tabela813[[#This Row],[RED]]) &gt; 0,1,0) + IF(VALUE(J2592)&gt;0,8,IF(VALUE(I2592)&gt;0,7,IF(VALUE(H2592)&gt;0,6,IF(VALUE(G2592)&gt;0,5,IF(VALUE(F2592)&gt;0,4,IF(VALUE(E2592)&gt;0,3,IF(VALUE(D2592)&gt;0,2,1)))))))</f>
        <v>6</v>
      </c>
      <c r="O2592" s="26" t="s">
        <v>55</v>
      </c>
      <c r="P2592" s="1" t="s">
        <v>4377</v>
      </c>
      <c r="Q2592" s="1"/>
      <c r="R2592" s="21"/>
      <c r="S2592" s="7" t="str">
        <f>Tabela813[[#This Row],[NR]]&amp;" - "&amp;Tabela813[[#This Row],[Especificação]]</f>
        <v>9.1.1.1.2.53.0.0.00 - (-) Dedução de Impostos sobre Transmissão "Inter Vivos" de Bens Imóveis e de Direitos Reais sobre Imóveis</v>
      </c>
      <c r="T2592" s="7" t="str">
        <f>Tabela813[[#This Row],[NR]]&amp;" - "&amp;Tabela813[[#This Row],[Especificação]]</f>
        <v>9.1.1.1.2.53.0.0.00 - (-) Dedução de Impostos sobre Transmissão "Inter Vivos" de Bens Imóveis e de Direitos Reais sobre Imóveis</v>
      </c>
      <c r="U2592" s="7" t="str">
        <f>Tabela813[[#This Row],[NR]]&amp; " - "&amp;Tabela813[[#This Row],[Especificação]]</f>
        <v>9.1.1.1.2.53.0.0.00 - (-) Dedução de Impostos sobre Transmissão "Inter Vivos" de Bens Imóveis e de Direitos Reais sobre Imóveis</v>
      </c>
    </row>
    <row r="2593" spans="1:21" ht="60" x14ac:dyDescent="0.25">
      <c r="A2593" s="84"/>
      <c r="B2593" s="73" t="s">
        <v>1570</v>
      </c>
      <c r="C2593" s="26" t="s">
        <v>1558</v>
      </c>
      <c r="D2593" s="26" t="s">
        <v>1558</v>
      </c>
      <c r="E2593" s="26" t="s">
        <v>1558</v>
      </c>
      <c r="F2593" s="26" t="s">
        <v>1567</v>
      </c>
      <c r="G2593" s="26" t="s">
        <v>1595</v>
      </c>
      <c r="H2593" s="26" t="s">
        <v>1561</v>
      </c>
      <c r="I2593" s="26" t="s">
        <v>1558</v>
      </c>
      <c r="J2593" s="26" t="s">
        <v>1564</v>
      </c>
      <c r="K2593" s="21" t="str">
        <f>IF(Tabela813[[#This Row],[C]]&lt;&gt;"",IF(Tabela813[[#This Row],[RED]]&lt;&gt;"",(Tabela813[[#This Row],[RED]] &amp; "."),"") &amp; CONCATENATE(Tabela813[[#This Row],[C]],".",Tabela813[[#This Row],[O]],".",Tabela813[[#This Row],[E]],".",Tabela813[[#This Row],[D1]],".",Tabela813[[#This Row],[D2]],".",Tabela813[[#This Row],[D3]],".",Tabela813[[#This Row],[T]],".",Tabela813[[#This Row],[D4]]),"")</f>
        <v>9.1.1.1.2.53.0.1.00</v>
      </c>
      <c r="L2593" s="27" t="s">
        <v>1651</v>
      </c>
      <c r="M2593" s="21" t="str">
        <f t="shared" si="40"/>
        <v>A</v>
      </c>
      <c r="N2593" s="21">
        <f>IF(VALUE(Tabela813[[#This Row],[RED]]) &gt; 0,1,0) + IF(VALUE(J2593)&gt;0,8,IF(VALUE(I2593)&gt;0,7,IF(VALUE(H2593)&gt;0,6,IF(VALUE(G2593)&gt;0,5,IF(VALUE(F2593)&gt;0,4,IF(VALUE(E2593)&gt;0,3,IF(VALUE(D2593)&gt;0,2,1)))))))</f>
        <v>8</v>
      </c>
      <c r="O2593" s="26" t="s">
        <v>55</v>
      </c>
      <c r="P2593" s="1" t="s">
        <v>2940</v>
      </c>
      <c r="Q2593" s="1"/>
      <c r="R2593" s="21"/>
      <c r="S2593" s="7" t="str">
        <f>Tabela813[[#This Row],[NR]]&amp;" - "&amp;Tabela813[[#This Row],[Especificação]]</f>
        <v>9.1.1.1.2.53.0.1.00 - (-) Dedução de Impostos sobre Transmissão "Inter Vivos" de Bens Imóveis e de Direitos Reais sobre Imóveis - Principal</v>
      </c>
      <c r="T2593" s="7" t="str">
        <f>Tabela813[[#This Row],[NR]]&amp;" - "&amp;Tabela813[[#This Row],[Especificação]]</f>
        <v>9.1.1.1.2.53.0.1.00 - (-) Dedução de Impostos sobre Transmissão "Inter Vivos" de Bens Imóveis e de Direitos Reais sobre Imóveis - Principal</v>
      </c>
      <c r="U2593" s="7" t="str">
        <f>Tabela813[[#This Row],[NR]]&amp; " - "&amp;Tabela813[[#This Row],[Especificação]]</f>
        <v>9.1.1.1.2.53.0.1.00 - (-) Dedução de Impostos sobre Transmissão "Inter Vivos" de Bens Imóveis e de Direitos Reais sobre Imóveis - Principal</v>
      </c>
    </row>
    <row r="2594" spans="1:21" ht="60" x14ac:dyDescent="0.25">
      <c r="A2594" s="84"/>
      <c r="B2594" s="73" t="s">
        <v>1570</v>
      </c>
      <c r="C2594" s="26" t="s">
        <v>1558</v>
      </c>
      <c r="D2594" s="26" t="s">
        <v>1558</v>
      </c>
      <c r="E2594" s="26" t="s">
        <v>1558</v>
      </c>
      <c r="F2594" s="26" t="s">
        <v>1567</v>
      </c>
      <c r="G2594" s="26" t="s">
        <v>1595</v>
      </c>
      <c r="H2594" s="26" t="s">
        <v>1561</v>
      </c>
      <c r="I2594" s="26" t="s">
        <v>1567</v>
      </c>
      <c r="J2594" s="26" t="s">
        <v>1564</v>
      </c>
      <c r="K2594" s="21" t="str">
        <f>IF(Tabela813[[#This Row],[C]]&lt;&gt;"",IF(Tabela813[[#This Row],[RED]]&lt;&gt;"",(Tabela813[[#This Row],[RED]] &amp; "."),"") &amp; CONCATENATE(Tabela813[[#This Row],[C]],".",Tabela813[[#This Row],[O]],".",Tabela813[[#This Row],[E]],".",Tabela813[[#This Row],[D1]],".",Tabela813[[#This Row],[D2]],".",Tabela813[[#This Row],[D3]],".",Tabela813[[#This Row],[T]],".",Tabela813[[#This Row],[D4]]),"")</f>
        <v>9.1.1.1.2.53.0.2.00</v>
      </c>
      <c r="L2594" s="27" t="s">
        <v>1652</v>
      </c>
      <c r="M2594" s="21" t="str">
        <f t="shared" si="40"/>
        <v>A</v>
      </c>
      <c r="N2594" s="21">
        <f>IF(VALUE(Tabela813[[#This Row],[RED]]) &gt; 0,1,0) + IF(VALUE(J2594)&gt;0,8,IF(VALUE(I2594)&gt;0,7,IF(VALUE(H2594)&gt;0,6,IF(VALUE(G2594)&gt;0,5,IF(VALUE(F2594)&gt;0,4,IF(VALUE(E2594)&gt;0,3,IF(VALUE(D2594)&gt;0,2,1)))))))</f>
        <v>8</v>
      </c>
      <c r="O2594" s="26" t="s">
        <v>55</v>
      </c>
      <c r="P2594" s="1" t="s">
        <v>2940</v>
      </c>
      <c r="Q2594" s="1"/>
      <c r="R2594" s="21"/>
      <c r="S2594" s="7" t="str">
        <f>Tabela813[[#This Row],[NR]]&amp;" - "&amp;Tabela813[[#This Row],[Especificação]]</f>
        <v>9.1.1.1.2.53.0.2.00 - (-) Dedução de Impostos sobre Transmissão "Inter Vivos" de Bens Imóveis e de Direitos Reais sobre Imóveis - Multas e Juros de Mora</v>
      </c>
      <c r="T2594" s="7" t="str">
        <f>Tabela813[[#This Row],[NR]]&amp;" - "&amp;Tabela813[[#This Row],[Especificação]]</f>
        <v>9.1.1.1.2.53.0.2.00 - (-) Dedução de Impostos sobre Transmissão "Inter Vivos" de Bens Imóveis e de Direitos Reais sobre Imóveis - Multas e Juros de Mora</v>
      </c>
      <c r="U2594" s="7" t="str">
        <f>Tabela813[[#This Row],[NR]]&amp; " - "&amp;Tabela813[[#This Row],[Especificação]]</f>
        <v>9.1.1.1.2.53.0.2.00 - (-) Dedução de Impostos sobre Transmissão "Inter Vivos" de Bens Imóveis e de Direitos Reais sobre Imóveis - Multas e Juros de Mora</v>
      </c>
    </row>
    <row r="2595" spans="1:21" ht="60" x14ac:dyDescent="0.25">
      <c r="A2595" s="84"/>
      <c r="B2595" s="73" t="s">
        <v>1570</v>
      </c>
      <c r="C2595" s="26" t="s">
        <v>1558</v>
      </c>
      <c r="D2595" s="26" t="s">
        <v>1558</v>
      </c>
      <c r="E2595" s="26" t="s">
        <v>1558</v>
      </c>
      <c r="F2595" s="26" t="s">
        <v>1567</v>
      </c>
      <c r="G2595" s="26" t="s">
        <v>1595</v>
      </c>
      <c r="H2595" s="26" t="s">
        <v>1561</v>
      </c>
      <c r="I2595" s="26" t="s">
        <v>1559</v>
      </c>
      <c r="J2595" s="26" t="s">
        <v>1564</v>
      </c>
      <c r="K2595" s="21" t="str">
        <f>IF(Tabela813[[#This Row],[C]]&lt;&gt;"",IF(Tabela813[[#This Row],[RED]]&lt;&gt;"",(Tabela813[[#This Row],[RED]] &amp; "."),"") &amp; CONCATENATE(Tabela813[[#This Row],[C]],".",Tabela813[[#This Row],[O]],".",Tabela813[[#This Row],[E]],".",Tabela813[[#This Row],[D1]],".",Tabela813[[#This Row],[D2]],".",Tabela813[[#This Row],[D3]],".",Tabela813[[#This Row],[T]],".",Tabela813[[#This Row],[D4]]),"")</f>
        <v>9.1.1.1.2.53.0.3.00</v>
      </c>
      <c r="L2595" s="27" t="s">
        <v>1653</v>
      </c>
      <c r="M2595" s="21" t="str">
        <f t="shared" si="40"/>
        <v>A</v>
      </c>
      <c r="N2595" s="21">
        <f>IF(VALUE(Tabela813[[#This Row],[RED]]) &gt; 0,1,0) + IF(VALUE(J2595)&gt;0,8,IF(VALUE(I2595)&gt;0,7,IF(VALUE(H2595)&gt;0,6,IF(VALUE(G2595)&gt;0,5,IF(VALUE(F2595)&gt;0,4,IF(VALUE(E2595)&gt;0,3,IF(VALUE(D2595)&gt;0,2,1)))))))</f>
        <v>8</v>
      </c>
      <c r="O2595" s="26" t="s">
        <v>55</v>
      </c>
      <c r="P2595" s="1" t="s">
        <v>2940</v>
      </c>
      <c r="Q2595" s="1"/>
      <c r="R2595" s="21"/>
      <c r="S2595" s="7" t="str">
        <f>Tabela813[[#This Row],[NR]]&amp;" - "&amp;Tabela813[[#This Row],[Especificação]]</f>
        <v>9.1.1.1.2.53.0.3.00 - (-) Dedução de Impostos sobre Transmissão "Inter Vivos" de Bens Imóveis e de Direitos Reais sobre Imóveis - Dívida Ativa</v>
      </c>
      <c r="T2595" s="7" t="str">
        <f>Tabela813[[#This Row],[NR]]&amp;" - "&amp;Tabela813[[#This Row],[Especificação]]</f>
        <v>9.1.1.1.2.53.0.3.00 - (-) Dedução de Impostos sobre Transmissão "Inter Vivos" de Bens Imóveis e de Direitos Reais sobre Imóveis - Dívida Ativa</v>
      </c>
      <c r="U2595" s="7" t="str">
        <f>Tabela813[[#This Row],[NR]]&amp; " - "&amp;Tabela813[[#This Row],[Especificação]]</f>
        <v>9.1.1.1.2.53.0.3.00 - (-) Dedução de Impostos sobre Transmissão "Inter Vivos" de Bens Imóveis e de Direitos Reais sobre Imóveis - Dívida Ativa</v>
      </c>
    </row>
    <row r="2596" spans="1:21" ht="60" x14ac:dyDescent="0.25">
      <c r="A2596" s="84"/>
      <c r="B2596" s="73" t="s">
        <v>1570</v>
      </c>
      <c r="C2596" s="26" t="s">
        <v>1558</v>
      </c>
      <c r="D2596" s="26" t="s">
        <v>1558</v>
      </c>
      <c r="E2596" s="26" t="s">
        <v>1558</v>
      </c>
      <c r="F2596" s="26" t="s">
        <v>1567</v>
      </c>
      <c r="G2596" s="26" t="s">
        <v>1595</v>
      </c>
      <c r="H2596" s="26" t="s">
        <v>1561</v>
      </c>
      <c r="I2596" s="26" t="s">
        <v>1568</v>
      </c>
      <c r="J2596" s="26" t="s">
        <v>1564</v>
      </c>
      <c r="K2596" s="21" t="str">
        <f>IF(Tabela813[[#This Row],[C]]&lt;&gt;"",IF(Tabela813[[#This Row],[RED]]&lt;&gt;"",(Tabela813[[#This Row],[RED]] &amp; "."),"") &amp; CONCATENATE(Tabela813[[#This Row],[C]],".",Tabela813[[#This Row],[O]],".",Tabela813[[#This Row],[E]],".",Tabela813[[#This Row],[D1]],".",Tabela813[[#This Row],[D2]],".",Tabela813[[#This Row],[D3]],".",Tabela813[[#This Row],[T]],".",Tabela813[[#This Row],[D4]]),"")</f>
        <v>9.1.1.1.2.53.0.4.00</v>
      </c>
      <c r="L2596" s="27" t="s">
        <v>1654</v>
      </c>
      <c r="M2596" s="21" t="str">
        <f t="shared" si="40"/>
        <v>A</v>
      </c>
      <c r="N2596" s="21">
        <f>IF(VALUE(Tabela813[[#This Row],[RED]]) &gt; 0,1,0) + IF(VALUE(J2596)&gt;0,8,IF(VALUE(I2596)&gt;0,7,IF(VALUE(H2596)&gt;0,6,IF(VALUE(G2596)&gt;0,5,IF(VALUE(F2596)&gt;0,4,IF(VALUE(E2596)&gt;0,3,IF(VALUE(D2596)&gt;0,2,1)))))))</f>
        <v>8</v>
      </c>
      <c r="O2596" s="26" t="s">
        <v>55</v>
      </c>
      <c r="P2596" s="1" t="s">
        <v>2940</v>
      </c>
      <c r="Q2596" s="1"/>
      <c r="R2596" s="21"/>
      <c r="S2596" s="7" t="str">
        <f>Tabela813[[#This Row],[NR]]&amp;" - "&amp;Tabela813[[#This Row],[Especificação]]</f>
        <v>9.1.1.1.2.53.0.4.00 - (-) Dedução de Impostos sobre Transmissão "Inter Vivos" de Bens Imóveis e de Direitos Reais sobre Imóveis - Dívida Ativa - Multas e Juros de Mora da Dívida Ativa</v>
      </c>
      <c r="T2596" s="7" t="str">
        <f>Tabela813[[#This Row],[NR]]&amp;" - "&amp;Tabela813[[#This Row],[Especificação]]</f>
        <v>9.1.1.1.2.53.0.4.00 - (-) Dedução de Impostos sobre Transmissão "Inter Vivos" de Bens Imóveis e de Direitos Reais sobre Imóveis - Dívida Ativa - Multas e Juros de Mora da Dívida Ativa</v>
      </c>
      <c r="U2596" s="7" t="str">
        <f>Tabela813[[#This Row],[NR]]&amp; " - "&amp;Tabela813[[#This Row],[Especificação]]</f>
        <v>9.1.1.1.2.53.0.4.00 - (-) Dedução de Impostos sobre Transmissão "Inter Vivos" de Bens Imóveis e de Direitos Reais sobre Imóveis - Dívida Ativa - Multas e Juros de Mora da Dívida Ativa</v>
      </c>
    </row>
    <row r="2597" spans="1:21" ht="60" x14ac:dyDescent="0.25">
      <c r="A2597" s="84"/>
      <c r="B2597" s="73" t="s">
        <v>1570</v>
      </c>
      <c r="C2597" s="26" t="s">
        <v>1558</v>
      </c>
      <c r="D2597" s="26" t="s">
        <v>1558</v>
      </c>
      <c r="E2597" s="26" t="s">
        <v>1558</v>
      </c>
      <c r="F2597" s="26" t="s">
        <v>1567</v>
      </c>
      <c r="G2597" s="26" t="s">
        <v>1595</v>
      </c>
      <c r="H2597" s="26" t="s">
        <v>1561</v>
      </c>
      <c r="I2597" s="26" t="s">
        <v>1569</v>
      </c>
      <c r="J2597" s="26" t="s">
        <v>1564</v>
      </c>
      <c r="K2597" s="21" t="str">
        <f>IF(Tabela813[[#This Row],[C]]&lt;&gt;"",IF(Tabela813[[#This Row],[RED]]&lt;&gt;"",(Tabela813[[#This Row],[RED]] &amp; "."),"") &amp; CONCATENATE(Tabela813[[#This Row],[C]],".",Tabela813[[#This Row],[O]],".",Tabela813[[#This Row],[E]],".",Tabela813[[#This Row],[D1]],".",Tabela813[[#This Row],[D2]],".",Tabela813[[#This Row],[D3]],".",Tabela813[[#This Row],[T]],".",Tabela813[[#This Row],[D4]]),"")</f>
        <v>9.1.1.1.2.53.0.5.00</v>
      </c>
      <c r="L2597" s="27" t="s">
        <v>1655</v>
      </c>
      <c r="M2597" s="21" t="str">
        <f t="shared" si="40"/>
        <v>A</v>
      </c>
      <c r="N2597" s="21">
        <f>IF(VALUE(Tabela813[[#This Row],[RED]]) &gt; 0,1,0) + IF(VALUE(J2597)&gt;0,8,IF(VALUE(I2597)&gt;0,7,IF(VALUE(H2597)&gt;0,6,IF(VALUE(G2597)&gt;0,5,IF(VALUE(F2597)&gt;0,4,IF(VALUE(E2597)&gt;0,3,IF(VALUE(D2597)&gt;0,2,1)))))))</f>
        <v>8</v>
      </c>
      <c r="O2597" s="26" t="s">
        <v>55</v>
      </c>
      <c r="P2597" s="1" t="s">
        <v>2940</v>
      </c>
      <c r="Q2597" s="1"/>
      <c r="R2597" s="21"/>
      <c r="S2597" s="7" t="str">
        <f>Tabela813[[#This Row],[NR]]&amp;" - "&amp;Tabela813[[#This Row],[Especificação]]</f>
        <v>9.1.1.1.2.53.0.5.00 - (-) Dedução de Impostos sobre Transmissão "Inter Vivos" de Bens Imóveis e de Direitos Reais sobre Imóveis - Multas</v>
      </c>
      <c r="T2597" s="7" t="str">
        <f>Tabela813[[#This Row],[NR]]&amp;" - "&amp;Tabela813[[#This Row],[Especificação]]</f>
        <v>9.1.1.1.2.53.0.5.00 - (-) Dedução de Impostos sobre Transmissão "Inter Vivos" de Bens Imóveis e de Direitos Reais sobre Imóveis - Multas</v>
      </c>
      <c r="U2597" s="7" t="str">
        <f>Tabela813[[#This Row],[NR]]&amp; " - "&amp;Tabela813[[#This Row],[Especificação]]</f>
        <v>9.1.1.1.2.53.0.5.00 - (-) Dedução de Impostos sobre Transmissão "Inter Vivos" de Bens Imóveis e de Direitos Reais sobre Imóveis - Multas</v>
      </c>
    </row>
    <row r="2598" spans="1:21" ht="60" x14ac:dyDescent="0.25">
      <c r="A2598" s="84"/>
      <c r="B2598" s="73" t="s">
        <v>1570</v>
      </c>
      <c r="C2598" s="26" t="s">
        <v>1558</v>
      </c>
      <c r="D2598" s="26" t="s">
        <v>1558</v>
      </c>
      <c r="E2598" s="26" t="s">
        <v>1558</v>
      </c>
      <c r="F2598" s="26" t="s">
        <v>1567</v>
      </c>
      <c r="G2598" s="26" t="s">
        <v>1595</v>
      </c>
      <c r="H2598" s="26" t="s">
        <v>1561</v>
      </c>
      <c r="I2598" s="26" t="s">
        <v>1563</v>
      </c>
      <c r="J2598" s="26" t="s">
        <v>1564</v>
      </c>
      <c r="K2598" s="21" t="str">
        <f>IF(Tabela813[[#This Row],[C]]&lt;&gt;"",IF(Tabela813[[#This Row],[RED]]&lt;&gt;"",(Tabela813[[#This Row],[RED]] &amp; "."),"") &amp; CONCATENATE(Tabela813[[#This Row],[C]],".",Tabela813[[#This Row],[O]],".",Tabela813[[#This Row],[E]],".",Tabela813[[#This Row],[D1]],".",Tabela813[[#This Row],[D2]],".",Tabela813[[#This Row],[D3]],".",Tabela813[[#This Row],[T]],".",Tabela813[[#This Row],[D4]]),"")</f>
        <v>9.1.1.1.2.53.0.6.00</v>
      </c>
      <c r="L2598" s="27" t="s">
        <v>1656</v>
      </c>
      <c r="M2598" s="21" t="str">
        <f t="shared" si="40"/>
        <v>A</v>
      </c>
      <c r="N2598" s="21">
        <f>IF(VALUE(Tabela813[[#This Row],[RED]]) &gt; 0,1,0) + IF(VALUE(J2598)&gt;0,8,IF(VALUE(I2598)&gt;0,7,IF(VALUE(H2598)&gt;0,6,IF(VALUE(G2598)&gt;0,5,IF(VALUE(F2598)&gt;0,4,IF(VALUE(E2598)&gt;0,3,IF(VALUE(D2598)&gt;0,2,1)))))))</f>
        <v>8</v>
      </c>
      <c r="O2598" s="26" t="s">
        <v>55</v>
      </c>
      <c r="P2598" s="1" t="s">
        <v>2940</v>
      </c>
      <c r="Q2598" s="1"/>
      <c r="R2598" s="21"/>
      <c r="S2598" s="7" t="str">
        <f>Tabela813[[#This Row],[NR]]&amp;" - "&amp;Tabela813[[#This Row],[Especificação]]</f>
        <v>9.1.1.1.2.53.0.6.00 - (-) Dedução de Impostos sobre Transmissão "Inter Vivos" de Bens Imóveis e de Direitos Reais sobre Imóveis - Juros de Mora</v>
      </c>
      <c r="T2598" s="7" t="str">
        <f>Tabela813[[#This Row],[NR]]&amp;" - "&amp;Tabela813[[#This Row],[Especificação]]</f>
        <v>9.1.1.1.2.53.0.6.00 - (-) Dedução de Impostos sobre Transmissão "Inter Vivos" de Bens Imóveis e de Direitos Reais sobre Imóveis - Juros de Mora</v>
      </c>
      <c r="U2598" s="7" t="str">
        <f>Tabela813[[#This Row],[NR]]&amp; " - "&amp;Tabela813[[#This Row],[Especificação]]</f>
        <v>9.1.1.1.2.53.0.6.00 - (-) Dedução de Impostos sobre Transmissão "Inter Vivos" de Bens Imóveis e de Direitos Reais sobre Imóveis - Juros de Mora</v>
      </c>
    </row>
    <row r="2599" spans="1:21" ht="60" x14ac:dyDescent="0.25">
      <c r="A2599" s="84"/>
      <c r="B2599" s="73" t="s">
        <v>1570</v>
      </c>
      <c r="C2599" s="26" t="s">
        <v>1558</v>
      </c>
      <c r="D2599" s="26" t="s">
        <v>1558</v>
      </c>
      <c r="E2599" s="26" t="s">
        <v>1558</v>
      </c>
      <c r="F2599" s="26" t="s">
        <v>1567</v>
      </c>
      <c r="G2599" s="26" t="s">
        <v>1595</v>
      </c>
      <c r="H2599" s="26" t="s">
        <v>1561</v>
      </c>
      <c r="I2599" s="26" t="s">
        <v>1565</v>
      </c>
      <c r="J2599" s="26" t="s">
        <v>1564</v>
      </c>
      <c r="K2599" s="21" t="str">
        <f>IF(Tabela813[[#This Row],[C]]&lt;&gt;"",IF(Tabela813[[#This Row],[RED]]&lt;&gt;"",(Tabela813[[#This Row],[RED]] &amp; "."),"") &amp; CONCATENATE(Tabela813[[#This Row],[C]],".",Tabela813[[#This Row],[O]],".",Tabela813[[#This Row],[E]],".",Tabela813[[#This Row],[D1]],".",Tabela813[[#This Row],[D2]],".",Tabela813[[#This Row],[D3]],".",Tabela813[[#This Row],[T]],".",Tabela813[[#This Row],[D4]]),"")</f>
        <v>9.1.1.1.2.53.0.7.00</v>
      </c>
      <c r="L2599" s="27" t="s">
        <v>1657</v>
      </c>
      <c r="M2599" s="21" t="str">
        <f t="shared" si="40"/>
        <v>A</v>
      </c>
      <c r="N2599" s="21">
        <f>IF(VALUE(Tabela813[[#This Row],[RED]]) &gt; 0,1,0) + IF(VALUE(J2599)&gt;0,8,IF(VALUE(I2599)&gt;0,7,IF(VALUE(H2599)&gt;0,6,IF(VALUE(G2599)&gt;0,5,IF(VALUE(F2599)&gt;0,4,IF(VALUE(E2599)&gt;0,3,IF(VALUE(D2599)&gt;0,2,1)))))))</f>
        <v>8</v>
      </c>
      <c r="O2599" s="26" t="s">
        <v>55</v>
      </c>
      <c r="P2599" s="1" t="s">
        <v>2940</v>
      </c>
      <c r="Q2599" s="1"/>
      <c r="R2599" s="21"/>
      <c r="S2599" s="7" t="str">
        <f>Tabela813[[#This Row],[NR]]&amp;" - "&amp;Tabela813[[#This Row],[Especificação]]</f>
        <v>9.1.1.1.2.53.0.7.00 - (-) Dedução de Impostos sobre Transmissão "Inter Vivos" de Bens Imóveis e de Direitos Reais sobre Imóveis - Dívida Ativa - Multas da Dívida Ativa</v>
      </c>
      <c r="T2599" s="7" t="str">
        <f>Tabela813[[#This Row],[NR]]&amp;" - "&amp;Tabela813[[#This Row],[Especificação]]</f>
        <v>9.1.1.1.2.53.0.7.00 - (-) Dedução de Impostos sobre Transmissão "Inter Vivos" de Bens Imóveis e de Direitos Reais sobre Imóveis - Dívida Ativa - Multas da Dívida Ativa</v>
      </c>
      <c r="U2599" s="7" t="str">
        <f>Tabela813[[#This Row],[NR]]&amp; " - "&amp;Tabela813[[#This Row],[Especificação]]</f>
        <v>9.1.1.1.2.53.0.7.00 - (-) Dedução de Impostos sobre Transmissão "Inter Vivos" de Bens Imóveis e de Direitos Reais sobre Imóveis - Dívida Ativa - Multas da Dívida Ativa</v>
      </c>
    </row>
    <row r="2600" spans="1:21" ht="60" x14ac:dyDescent="0.25">
      <c r="A2600" s="84"/>
      <c r="B2600" s="73" t="s">
        <v>1570</v>
      </c>
      <c r="C2600" s="26" t="s">
        <v>1558</v>
      </c>
      <c r="D2600" s="26" t="s">
        <v>1558</v>
      </c>
      <c r="E2600" s="26" t="s">
        <v>1558</v>
      </c>
      <c r="F2600" s="26" t="s">
        <v>1567</v>
      </c>
      <c r="G2600" s="26" t="s">
        <v>1595</v>
      </c>
      <c r="H2600" s="26" t="s">
        <v>1561</v>
      </c>
      <c r="I2600" s="26" t="s">
        <v>1566</v>
      </c>
      <c r="J2600" s="26" t="s">
        <v>1564</v>
      </c>
      <c r="K2600" s="21" t="str">
        <f>IF(Tabela813[[#This Row],[C]]&lt;&gt;"",IF(Tabela813[[#This Row],[RED]]&lt;&gt;"",(Tabela813[[#This Row],[RED]] &amp; "."),"") &amp; CONCATENATE(Tabela813[[#This Row],[C]],".",Tabela813[[#This Row],[O]],".",Tabela813[[#This Row],[E]],".",Tabela813[[#This Row],[D1]],".",Tabela813[[#This Row],[D2]],".",Tabela813[[#This Row],[D3]],".",Tabela813[[#This Row],[T]],".",Tabela813[[#This Row],[D4]]),"")</f>
        <v>9.1.1.1.2.53.0.8.00</v>
      </c>
      <c r="L2600" s="27" t="s">
        <v>1658</v>
      </c>
      <c r="M2600" s="21" t="str">
        <f t="shared" si="40"/>
        <v>A</v>
      </c>
      <c r="N2600" s="21">
        <f>IF(VALUE(Tabela813[[#This Row],[RED]]) &gt; 0,1,0) + IF(VALUE(J2600)&gt;0,8,IF(VALUE(I2600)&gt;0,7,IF(VALUE(H2600)&gt;0,6,IF(VALUE(G2600)&gt;0,5,IF(VALUE(F2600)&gt;0,4,IF(VALUE(E2600)&gt;0,3,IF(VALUE(D2600)&gt;0,2,1)))))))</f>
        <v>8</v>
      </c>
      <c r="O2600" s="26" t="s">
        <v>55</v>
      </c>
      <c r="P2600" s="1" t="s">
        <v>2940</v>
      </c>
      <c r="Q2600" s="1"/>
      <c r="R2600" s="21"/>
      <c r="S2600" s="7" t="str">
        <f>Tabela813[[#This Row],[NR]]&amp;" - "&amp;Tabela813[[#This Row],[Especificação]]</f>
        <v>9.1.1.1.2.53.0.8.00 - (-) Dedução de Impostos sobre Transmissão "Inter Vivos" de Bens Imóveis e de Direitos Reais sobre Imóveis - Juros de Mora da Dívida Ativa</v>
      </c>
      <c r="T2600" s="7" t="str">
        <f>Tabela813[[#This Row],[NR]]&amp;" - "&amp;Tabela813[[#This Row],[Especificação]]</f>
        <v>9.1.1.1.2.53.0.8.00 - (-) Dedução de Impostos sobre Transmissão "Inter Vivos" de Bens Imóveis e de Direitos Reais sobre Imóveis - Juros de Mora da Dívida Ativa</v>
      </c>
      <c r="U2600" s="7" t="str">
        <f>Tabela813[[#This Row],[NR]]&amp; " - "&amp;Tabela813[[#This Row],[Especificação]]</f>
        <v>9.1.1.1.2.53.0.8.00 - (-) Dedução de Impostos sobre Transmissão "Inter Vivos" de Bens Imóveis e de Direitos Reais sobre Imóveis - Juros de Mora da Dívida Ativa</v>
      </c>
    </row>
    <row r="2601" spans="1:21" x14ac:dyDescent="0.25">
      <c r="A2601" s="84"/>
      <c r="B2601" s="73" t="s">
        <v>1570</v>
      </c>
      <c r="C2601" s="26" t="s">
        <v>1558</v>
      </c>
      <c r="D2601" s="26" t="s">
        <v>1558</v>
      </c>
      <c r="E2601" s="26" t="s">
        <v>1558</v>
      </c>
      <c r="F2601" s="26" t="s">
        <v>1559</v>
      </c>
      <c r="G2601" s="26" t="s">
        <v>1564</v>
      </c>
      <c r="H2601" s="26" t="s">
        <v>1561</v>
      </c>
      <c r="I2601" s="26" t="s">
        <v>1561</v>
      </c>
      <c r="J2601" s="26" t="s">
        <v>1564</v>
      </c>
      <c r="K2601" s="21" t="str">
        <f>IF(Tabela813[[#This Row],[C]]&lt;&gt;"",IF(Tabela813[[#This Row],[RED]]&lt;&gt;"",(Tabela813[[#This Row],[RED]] &amp; "."),"") &amp; CONCATENATE(Tabela813[[#This Row],[C]],".",Tabela813[[#This Row],[O]],".",Tabela813[[#This Row],[E]],".",Tabela813[[#This Row],[D1]],".",Tabela813[[#This Row],[D2]],".",Tabela813[[#This Row],[D3]],".",Tabela813[[#This Row],[T]],".",Tabela813[[#This Row],[D4]]),"")</f>
        <v>9.1.1.1.3.00.0.0.00</v>
      </c>
      <c r="L2601" s="27" t="s">
        <v>1659</v>
      </c>
      <c r="M2601" s="21" t="str">
        <f t="shared" si="40"/>
        <v>S</v>
      </c>
      <c r="N2601" s="21">
        <f>IF(VALUE(Tabela813[[#This Row],[RED]]) &gt; 0,1,0) + IF(VALUE(J2601)&gt;0,8,IF(VALUE(I2601)&gt;0,7,IF(VALUE(H2601)&gt;0,6,IF(VALUE(G2601)&gt;0,5,IF(VALUE(F2601)&gt;0,4,IF(VALUE(E2601)&gt;0,3,IF(VALUE(D2601)&gt;0,2,1)))))))</f>
        <v>5</v>
      </c>
      <c r="O2601" s="26" t="s">
        <v>45</v>
      </c>
      <c r="P2601" s="1" t="s">
        <v>4378</v>
      </c>
      <c r="Q2601" s="1"/>
      <c r="R2601" s="21"/>
      <c r="S2601" s="7" t="str">
        <f>Tabela813[[#This Row],[NR]]&amp;" - "&amp;Tabela813[[#This Row],[Especificação]]</f>
        <v>9.1.1.1.3.00.0.0.00 - (-) Dedução de Impostos sobre a Renda e Proventos de Qualquer Natureza</v>
      </c>
      <c r="T2601" s="7" t="str">
        <f>Tabela813[[#This Row],[NR]]&amp;" - "&amp;Tabela813[[#This Row],[Especificação]]</f>
        <v>9.1.1.1.3.00.0.0.00 - (-) Dedução de Impostos sobre a Renda e Proventos de Qualquer Natureza</v>
      </c>
      <c r="U2601" s="7" t="str">
        <f>Tabela813[[#This Row],[NR]]&amp; " - "&amp;Tabela813[[#This Row],[Especificação]]</f>
        <v>9.1.1.1.3.00.0.0.00 - (-) Dedução de Impostos sobre a Renda e Proventos de Qualquer Natureza</v>
      </c>
    </row>
    <row r="2602" spans="1:21" ht="30" x14ac:dyDescent="0.25">
      <c r="A2602" s="84"/>
      <c r="B2602" s="73" t="s">
        <v>1570</v>
      </c>
      <c r="C2602" s="26" t="s">
        <v>1558</v>
      </c>
      <c r="D2602" s="26" t="s">
        <v>1558</v>
      </c>
      <c r="E2602" s="26" t="s">
        <v>1558</v>
      </c>
      <c r="F2602" s="26" t="s">
        <v>1559</v>
      </c>
      <c r="G2602" s="26" t="s">
        <v>1571</v>
      </c>
      <c r="H2602" s="26" t="s">
        <v>1561</v>
      </c>
      <c r="I2602" s="26" t="s">
        <v>1561</v>
      </c>
      <c r="J2602" s="26" t="s">
        <v>1564</v>
      </c>
      <c r="K2602" s="21" t="str">
        <f>IF(Tabela813[[#This Row],[C]]&lt;&gt;"",IF(Tabela813[[#This Row],[RED]]&lt;&gt;"",(Tabela813[[#This Row],[RED]] &amp; "."),"") &amp; CONCATENATE(Tabela813[[#This Row],[C]],".",Tabela813[[#This Row],[O]],".",Tabela813[[#This Row],[E]],".",Tabela813[[#This Row],[D1]],".",Tabela813[[#This Row],[D2]],".",Tabela813[[#This Row],[D3]],".",Tabela813[[#This Row],[T]],".",Tabela813[[#This Row],[D4]]),"")</f>
        <v>9.1.1.1.3.03.0.0.00</v>
      </c>
      <c r="L2602" s="27" t="s">
        <v>1660</v>
      </c>
      <c r="M2602" s="21" t="str">
        <f t="shared" si="40"/>
        <v>S</v>
      </c>
      <c r="N2602" s="21">
        <f>IF(VALUE(Tabela813[[#This Row],[RED]]) &gt; 0,1,0) + IF(VALUE(J2602)&gt;0,8,IF(VALUE(I2602)&gt;0,7,IF(VALUE(H2602)&gt;0,6,IF(VALUE(G2602)&gt;0,5,IF(VALUE(F2602)&gt;0,4,IF(VALUE(E2602)&gt;0,3,IF(VALUE(D2602)&gt;0,2,1)))))))</f>
        <v>6</v>
      </c>
      <c r="O2602" s="26" t="s">
        <v>51</v>
      </c>
      <c r="P2602" s="1" t="s">
        <v>4379</v>
      </c>
      <c r="Q2602" s="1"/>
      <c r="R2602" s="21"/>
      <c r="S2602" s="7" t="str">
        <f>Tabela813[[#This Row],[NR]]&amp;" - "&amp;Tabela813[[#This Row],[Especificação]]</f>
        <v>9.1.1.1.3.03.0.0.00 - (-) Dedução de Imposto sobre a Renda - Retido na Fonte</v>
      </c>
      <c r="T2602" s="7" t="str">
        <f>Tabela813[[#This Row],[NR]]&amp;" - "&amp;Tabela813[[#This Row],[Especificação]]</f>
        <v>9.1.1.1.3.03.0.0.00 - (-) Dedução de Imposto sobre a Renda - Retido na Fonte</v>
      </c>
      <c r="U2602" s="7" t="str">
        <f>Tabela813[[#This Row],[NR]]&amp; " - "&amp;Tabela813[[#This Row],[Especificação]]</f>
        <v>9.1.1.1.3.03.0.0.00 - (-) Dedução de Imposto sobre a Renda - Retido na Fonte</v>
      </c>
    </row>
    <row r="2603" spans="1:21" x14ac:dyDescent="0.25">
      <c r="A2603" s="84"/>
      <c r="B2603" s="73" t="s">
        <v>1570</v>
      </c>
      <c r="C2603" s="26" t="s">
        <v>1558</v>
      </c>
      <c r="D2603" s="26" t="s">
        <v>1558</v>
      </c>
      <c r="E2603" s="26" t="s">
        <v>1558</v>
      </c>
      <c r="F2603" s="26" t="s">
        <v>1559</v>
      </c>
      <c r="G2603" s="26" t="s">
        <v>1571</v>
      </c>
      <c r="H2603" s="26" t="s">
        <v>1558</v>
      </c>
      <c r="I2603" s="26" t="s">
        <v>1561</v>
      </c>
      <c r="J2603" s="26" t="s">
        <v>1564</v>
      </c>
      <c r="K2603" s="21" t="str">
        <f>IF(Tabela813[[#This Row],[C]]&lt;&gt;"",IF(Tabela813[[#This Row],[RED]]&lt;&gt;"",(Tabela813[[#This Row],[RED]] &amp; "."),"") &amp; CONCATENATE(Tabela813[[#This Row],[C]],".",Tabela813[[#This Row],[O]],".",Tabela813[[#This Row],[E]],".",Tabela813[[#This Row],[D1]],".",Tabela813[[#This Row],[D2]],".",Tabela813[[#This Row],[D3]],".",Tabela813[[#This Row],[T]],".",Tabela813[[#This Row],[D4]]),"")</f>
        <v>9.1.1.1.3.03.1.0.00</v>
      </c>
      <c r="L2603" s="27" t="s">
        <v>1661</v>
      </c>
      <c r="M2603" s="21" t="str">
        <f t="shared" si="40"/>
        <v>S</v>
      </c>
      <c r="N2603" s="21">
        <f>IF(VALUE(Tabela813[[#This Row],[RED]]) &gt; 0,1,0) + IF(VALUE(J2603)&gt;0,8,IF(VALUE(I2603)&gt;0,7,IF(VALUE(H2603)&gt;0,6,IF(VALUE(G2603)&gt;0,5,IF(VALUE(F2603)&gt;0,4,IF(VALUE(E2603)&gt;0,3,IF(VALUE(D2603)&gt;0,2,1)))))))</f>
        <v>7</v>
      </c>
      <c r="O2603" s="26" t="s">
        <v>51</v>
      </c>
      <c r="P2603" s="1" t="s">
        <v>2941</v>
      </c>
      <c r="Q2603" s="1"/>
      <c r="R2603" s="21"/>
      <c r="S2603" s="7" t="str">
        <f>Tabela813[[#This Row],[NR]]&amp;" - "&amp;Tabela813[[#This Row],[Especificação]]</f>
        <v>9.1.1.1.3.03.1.0.00 - (-) Dedução de Imposto sobre a Renda - Retido na Fonte - Trabalho</v>
      </c>
      <c r="T2603" s="7" t="str">
        <f>Tabela813[[#This Row],[NR]]&amp;" - "&amp;Tabela813[[#This Row],[Especificação]]</f>
        <v>9.1.1.1.3.03.1.0.00 - (-) Dedução de Imposto sobre a Renda - Retido na Fonte - Trabalho</v>
      </c>
      <c r="U2603" s="7" t="str">
        <f>Tabela813[[#This Row],[NR]]&amp; " - "&amp;Tabela813[[#This Row],[Especificação]]</f>
        <v>9.1.1.1.3.03.1.0.00 - (-) Dedução de Imposto sobre a Renda - Retido na Fonte - Trabalho</v>
      </c>
    </row>
    <row r="2604" spans="1:21" ht="30" x14ac:dyDescent="0.25">
      <c r="A2604" s="84"/>
      <c r="B2604" s="73" t="s">
        <v>1570</v>
      </c>
      <c r="C2604" s="26" t="s">
        <v>1558</v>
      </c>
      <c r="D2604" s="26" t="s">
        <v>1558</v>
      </c>
      <c r="E2604" s="26" t="s">
        <v>1558</v>
      </c>
      <c r="F2604" s="26" t="s">
        <v>1559</v>
      </c>
      <c r="G2604" s="26" t="s">
        <v>1571</v>
      </c>
      <c r="H2604" s="26" t="s">
        <v>1558</v>
      </c>
      <c r="I2604" s="26" t="s">
        <v>1558</v>
      </c>
      <c r="J2604" s="26" t="s">
        <v>1564</v>
      </c>
      <c r="K2604" s="21" t="str">
        <f>IF(Tabela813[[#This Row],[C]]&lt;&gt;"",IF(Tabela813[[#This Row],[RED]]&lt;&gt;"",(Tabela813[[#This Row],[RED]] &amp; "."),"") &amp; CONCATENATE(Tabela813[[#This Row],[C]],".",Tabela813[[#This Row],[O]],".",Tabela813[[#This Row],[E]],".",Tabela813[[#This Row],[D1]],".",Tabela813[[#This Row],[D2]],".",Tabela813[[#This Row],[D3]],".",Tabela813[[#This Row],[T]],".",Tabela813[[#This Row],[D4]]),"")</f>
        <v>9.1.1.1.3.03.1.1.00</v>
      </c>
      <c r="L2604" s="27" t="s">
        <v>1662</v>
      </c>
      <c r="M2604" s="21" t="str">
        <f t="shared" si="40"/>
        <v>A</v>
      </c>
      <c r="N2604" s="21">
        <f>IF(VALUE(Tabela813[[#This Row],[RED]]) &gt; 0,1,0) + IF(VALUE(J2604)&gt;0,8,IF(VALUE(I2604)&gt;0,7,IF(VALUE(H2604)&gt;0,6,IF(VALUE(G2604)&gt;0,5,IF(VALUE(F2604)&gt;0,4,IF(VALUE(E2604)&gt;0,3,IF(VALUE(D2604)&gt;0,2,1)))))))</f>
        <v>8</v>
      </c>
      <c r="O2604" s="26" t="s">
        <v>51</v>
      </c>
      <c r="P2604" s="1" t="s">
        <v>2941</v>
      </c>
      <c r="Q2604" s="1"/>
      <c r="R2604" s="21"/>
      <c r="S2604" s="7" t="str">
        <f>Tabela813[[#This Row],[NR]]&amp;" - "&amp;Tabela813[[#This Row],[Especificação]]</f>
        <v>9.1.1.1.3.03.1.1.00 - (-) Dedução de Imposto sobre a Renda - Retido na Fonte - Trabalho - Principal</v>
      </c>
      <c r="T2604" s="7" t="str">
        <f>Tabela813[[#This Row],[NR]]&amp;" - "&amp;Tabela813[[#This Row],[Especificação]]</f>
        <v>9.1.1.1.3.03.1.1.00 - (-) Dedução de Imposto sobre a Renda - Retido na Fonte - Trabalho - Principal</v>
      </c>
      <c r="U2604" s="7" t="str">
        <f>Tabela813[[#This Row],[NR]]&amp; " - "&amp;Tabela813[[#This Row],[Especificação]]</f>
        <v>9.1.1.1.3.03.1.1.00 - (-) Dedução de Imposto sobre a Renda - Retido na Fonte - Trabalho - Principal</v>
      </c>
    </row>
    <row r="2605" spans="1:21" ht="30" x14ac:dyDescent="0.25">
      <c r="A2605" s="84"/>
      <c r="B2605" s="73" t="s">
        <v>1570</v>
      </c>
      <c r="C2605" s="26" t="s">
        <v>1558</v>
      </c>
      <c r="D2605" s="26" t="s">
        <v>1558</v>
      </c>
      <c r="E2605" s="26" t="s">
        <v>1558</v>
      </c>
      <c r="F2605" s="26" t="s">
        <v>1559</v>
      </c>
      <c r="G2605" s="26" t="s">
        <v>1571</v>
      </c>
      <c r="H2605" s="26" t="s">
        <v>1558</v>
      </c>
      <c r="I2605" s="26" t="s">
        <v>1567</v>
      </c>
      <c r="J2605" s="26" t="s">
        <v>1564</v>
      </c>
      <c r="K2605" s="21" t="str">
        <f>IF(Tabela813[[#This Row],[C]]&lt;&gt;"",IF(Tabela813[[#This Row],[RED]]&lt;&gt;"",(Tabela813[[#This Row],[RED]] &amp; "."),"") &amp; CONCATENATE(Tabela813[[#This Row],[C]],".",Tabela813[[#This Row],[O]],".",Tabela813[[#This Row],[E]],".",Tabela813[[#This Row],[D1]],".",Tabela813[[#This Row],[D2]],".",Tabela813[[#This Row],[D3]],".",Tabela813[[#This Row],[T]],".",Tabela813[[#This Row],[D4]]),"")</f>
        <v>9.1.1.1.3.03.1.2.00</v>
      </c>
      <c r="L2605" s="27" t="s">
        <v>1663</v>
      </c>
      <c r="M2605" s="21" t="str">
        <f t="shared" si="40"/>
        <v>A</v>
      </c>
      <c r="N2605" s="21">
        <f>IF(VALUE(Tabela813[[#This Row],[RED]]) &gt; 0,1,0) + IF(VALUE(J2605)&gt;0,8,IF(VALUE(I2605)&gt;0,7,IF(VALUE(H2605)&gt;0,6,IF(VALUE(G2605)&gt;0,5,IF(VALUE(F2605)&gt;0,4,IF(VALUE(E2605)&gt;0,3,IF(VALUE(D2605)&gt;0,2,1)))))))</f>
        <v>8</v>
      </c>
      <c r="O2605" s="26" t="s">
        <v>51</v>
      </c>
      <c r="P2605" s="1" t="s">
        <v>2941</v>
      </c>
      <c r="Q2605" s="1"/>
      <c r="R2605" s="21"/>
      <c r="S2605" s="7" t="str">
        <f>Tabela813[[#This Row],[NR]]&amp;" - "&amp;Tabela813[[#This Row],[Especificação]]</f>
        <v>9.1.1.1.3.03.1.2.00 - (-) Dedução de Imposto sobre a Renda - Retido na Fonte - Trabalho - Multas e Juros de Mora</v>
      </c>
      <c r="T2605" s="7" t="str">
        <f>Tabela813[[#This Row],[NR]]&amp;" - "&amp;Tabela813[[#This Row],[Especificação]]</f>
        <v>9.1.1.1.3.03.1.2.00 - (-) Dedução de Imposto sobre a Renda - Retido na Fonte - Trabalho - Multas e Juros de Mora</v>
      </c>
      <c r="U2605" s="7" t="str">
        <f>Tabela813[[#This Row],[NR]]&amp; " - "&amp;Tabela813[[#This Row],[Especificação]]</f>
        <v>9.1.1.1.3.03.1.2.00 - (-) Dedução de Imposto sobre a Renda - Retido na Fonte - Trabalho - Multas e Juros de Mora</v>
      </c>
    </row>
    <row r="2606" spans="1:21" ht="30" x14ac:dyDescent="0.25">
      <c r="A2606" s="84"/>
      <c r="B2606" s="73" t="s">
        <v>1570</v>
      </c>
      <c r="C2606" s="26" t="s">
        <v>1558</v>
      </c>
      <c r="D2606" s="26" t="s">
        <v>1558</v>
      </c>
      <c r="E2606" s="26" t="s">
        <v>1558</v>
      </c>
      <c r="F2606" s="26" t="s">
        <v>1559</v>
      </c>
      <c r="G2606" s="26" t="s">
        <v>1571</v>
      </c>
      <c r="H2606" s="26" t="s">
        <v>1558</v>
      </c>
      <c r="I2606" s="26" t="s">
        <v>1559</v>
      </c>
      <c r="J2606" s="26" t="s">
        <v>1564</v>
      </c>
      <c r="K2606" s="21" t="str">
        <f>IF(Tabela813[[#This Row],[C]]&lt;&gt;"",IF(Tabela813[[#This Row],[RED]]&lt;&gt;"",(Tabela813[[#This Row],[RED]] &amp; "."),"") &amp; CONCATENATE(Tabela813[[#This Row],[C]],".",Tabela813[[#This Row],[O]],".",Tabela813[[#This Row],[E]],".",Tabela813[[#This Row],[D1]],".",Tabela813[[#This Row],[D2]],".",Tabela813[[#This Row],[D3]],".",Tabela813[[#This Row],[T]],".",Tabela813[[#This Row],[D4]]),"")</f>
        <v>9.1.1.1.3.03.1.3.00</v>
      </c>
      <c r="L2606" s="27" t="s">
        <v>1664</v>
      </c>
      <c r="M2606" s="21" t="str">
        <f t="shared" si="40"/>
        <v>A</v>
      </c>
      <c r="N2606" s="21">
        <f>IF(VALUE(Tabela813[[#This Row],[RED]]) &gt; 0,1,0) + IF(VALUE(J2606)&gt;0,8,IF(VALUE(I2606)&gt;0,7,IF(VALUE(H2606)&gt;0,6,IF(VALUE(G2606)&gt;0,5,IF(VALUE(F2606)&gt;0,4,IF(VALUE(E2606)&gt;0,3,IF(VALUE(D2606)&gt;0,2,1)))))))</f>
        <v>8</v>
      </c>
      <c r="O2606" s="26" t="s">
        <v>51</v>
      </c>
      <c r="P2606" s="1" t="s">
        <v>2941</v>
      </c>
      <c r="Q2606" s="1"/>
      <c r="R2606" s="21"/>
      <c r="S2606" s="7" t="str">
        <f>Tabela813[[#This Row],[NR]]&amp;" - "&amp;Tabela813[[#This Row],[Especificação]]</f>
        <v>9.1.1.1.3.03.1.3.00 - (-) Dedução de Imposto sobre a Renda - Retido na Fonte - Trabalho - Dívida Ativa</v>
      </c>
      <c r="T2606" s="7" t="str">
        <f>Tabela813[[#This Row],[NR]]&amp;" - "&amp;Tabela813[[#This Row],[Especificação]]</f>
        <v>9.1.1.1.3.03.1.3.00 - (-) Dedução de Imposto sobre a Renda - Retido na Fonte - Trabalho - Dívida Ativa</v>
      </c>
      <c r="U2606" s="7" t="str">
        <f>Tabela813[[#This Row],[NR]]&amp; " - "&amp;Tabela813[[#This Row],[Especificação]]</f>
        <v>9.1.1.1.3.03.1.3.00 - (-) Dedução de Imposto sobre a Renda - Retido na Fonte - Trabalho - Dívida Ativa</v>
      </c>
    </row>
    <row r="2607" spans="1:21" ht="30" x14ac:dyDescent="0.25">
      <c r="A2607" s="84"/>
      <c r="B2607" s="73" t="s">
        <v>1570</v>
      </c>
      <c r="C2607" s="26" t="s">
        <v>1558</v>
      </c>
      <c r="D2607" s="26" t="s">
        <v>1558</v>
      </c>
      <c r="E2607" s="26" t="s">
        <v>1558</v>
      </c>
      <c r="F2607" s="26" t="s">
        <v>1559</v>
      </c>
      <c r="G2607" s="26" t="s">
        <v>1571</v>
      </c>
      <c r="H2607" s="26" t="s">
        <v>1558</v>
      </c>
      <c r="I2607" s="26" t="s">
        <v>1568</v>
      </c>
      <c r="J2607" s="26" t="s">
        <v>1564</v>
      </c>
      <c r="K2607" s="21" t="str">
        <f>IF(Tabela813[[#This Row],[C]]&lt;&gt;"",IF(Tabela813[[#This Row],[RED]]&lt;&gt;"",(Tabela813[[#This Row],[RED]] &amp; "."),"") &amp; CONCATENATE(Tabela813[[#This Row],[C]],".",Tabela813[[#This Row],[O]],".",Tabela813[[#This Row],[E]],".",Tabela813[[#This Row],[D1]],".",Tabela813[[#This Row],[D2]],".",Tabela813[[#This Row],[D3]],".",Tabela813[[#This Row],[T]],".",Tabela813[[#This Row],[D4]]),"")</f>
        <v>9.1.1.1.3.03.1.4.00</v>
      </c>
      <c r="L2607" s="27" t="s">
        <v>1665</v>
      </c>
      <c r="M2607" s="21" t="str">
        <f t="shared" si="40"/>
        <v>A</v>
      </c>
      <c r="N2607" s="21">
        <f>IF(VALUE(Tabela813[[#This Row],[RED]]) &gt; 0,1,0) + IF(VALUE(J2607)&gt;0,8,IF(VALUE(I2607)&gt;0,7,IF(VALUE(H2607)&gt;0,6,IF(VALUE(G2607)&gt;0,5,IF(VALUE(F2607)&gt;0,4,IF(VALUE(E2607)&gt;0,3,IF(VALUE(D2607)&gt;0,2,1)))))))</f>
        <v>8</v>
      </c>
      <c r="O2607" s="26" t="s">
        <v>51</v>
      </c>
      <c r="P2607" s="1" t="s">
        <v>2941</v>
      </c>
      <c r="Q2607" s="1"/>
      <c r="R2607" s="21"/>
      <c r="S2607" s="7" t="str">
        <f>Tabela813[[#This Row],[NR]]&amp;" - "&amp;Tabela813[[#This Row],[Especificação]]</f>
        <v>9.1.1.1.3.03.1.4.00 - (-) Dedução de Imposto sobre a Renda - Retido na Fonte - Trabalho - Dívida Ativa - Multas e Juros de Mora da Dívida Ativa</v>
      </c>
      <c r="T2607" s="7" t="str">
        <f>Tabela813[[#This Row],[NR]]&amp;" - "&amp;Tabela813[[#This Row],[Especificação]]</f>
        <v>9.1.1.1.3.03.1.4.00 - (-) Dedução de Imposto sobre a Renda - Retido na Fonte - Trabalho - Dívida Ativa - Multas e Juros de Mora da Dívida Ativa</v>
      </c>
      <c r="U2607" s="7" t="str">
        <f>Tabela813[[#This Row],[NR]]&amp; " - "&amp;Tabela813[[#This Row],[Especificação]]</f>
        <v>9.1.1.1.3.03.1.4.00 - (-) Dedução de Imposto sobre a Renda - Retido na Fonte - Trabalho - Dívida Ativa - Multas e Juros de Mora da Dívida Ativa</v>
      </c>
    </row>
    <row r="2608" spans="1:21" x14ac:dyDescent="0.25">
      <c r="A2608" s="84"/>
      <c r="B2608" s="73" t="s">
        <v>1570</v>
      </c>
      <c r="C2608" s="26" t="s">
        <v>1558</v>
      </c>
      <c r="D2608" s="26" t="s">
        <v>1558</v>
      </c>
      <c r="E2608" s="26" t="s">
        <v>1558</v>
      </c>
      <c r="F2608" s="26" t="s">
        <v>1559</v>
      </c>
      <c r="G2608" s="26" t="s">
        <v>1571</v>
      </c>
      <c r="H2608" s="26" t="s">
        <v>1558</v>
      </c>
      <c r="I2608" s="26" t="s">
        <v>1569</v>
      </c>
      <c r="J2608" s="26" t="s">
        <v>1564</v>
      </c>
      <c r="K2608" s="21" t="str">
        <f>IF(Tabela813[[#This Row],[C]]&lt;&gt;"",IF(Tabela813[[#This Row],[RED]]&lt;&gt;"",(Tabela813[[#This Row],[RED]] &amp; "."),"") &amp; CONCATENATE(Tabela813[[#This Row],[C]],".",Tabela813[[#This Row],[O]],".",Tabela813[[#This Row],[E]],".",Tabela813[[#This Row],[D1]],".",Tabela813[[#This Row],[D2]],".",Tabela813[[#This Row],[D3]],".",Tabela813[[#This Row],[T]],".",Tabela813[[#This Row],[D4]]),"")</f>
        <v>9.1.1.1.3.03.1.5.00</v>
      </c>
      <c r="L2608" s="27" t="s">
        <v>1666</v>
      </c>
      <c r="M2608" s="21" t="str">
        <f t="shared" si="40"/>
        <v>A</v>
      </c>
      <c r="N2608" s="21">
        <f>IF(VALUE(Tabela813[[#This Row],[RED]]) &gt; 0,1,0) + IF(VALUE(J2608)&gt;0,8,IF(VALUE(I2608)&gt;0,7,IF(VALUE(H2608)&gt;0,6,IF(VALUE(G2608)&gt;0,5,IF(VALUE(F2608)&gt;0,4,IF(VALUE(E2608)&gt;0,3,IF(VALUE(D2608)&gt;0,2,1)))))))</f>
        <v>8</v>
      </c>
      <c r="O2608" s="26" t="s">
        <v>51</v>
      </c>
      <c r="P2608" s="1" t="s">
        <v>2941</v>
      </c>
      <c r="Q2608" s="1"/>
      <c r="R2608" s="21"/>
      <c r="S2608" s="7" t="str">
        <f>Tabela813[[#This Row],[NR]]&amp;" - "&amp;Tabela813[[#This Row],[Especificação]]</f>
        <v>9.1.1.1.3.03.1.5.00 - (-) Dedução de Imposto sobre a Renda - Retido na Fonte - Trabalho - Multas</v>
      </c>
      <c r="T2608" s="7" t="str">
        <f>Tabela813[[#This Row],[NR]]&amp;" - "&amp;Tabela813[[#This Row],[Especificação]]</f>
        <v>9.1.1.1.3.03.1.5.00 - (-) Dedução de Imposto sobre a Renda - Retido na Fonte - Trabalho - Multas</v>
      </c>
      <c r="U2608" s="7" t="str">
        <f>Tabela813[[#This Row],[NR]]&amp; " - "&amp;Tabela813[[#This Row],[Especificação]]</f>
        <v>9.1.1.1.3.03.1.5.00 - (-) Dedução de Imposto sobre a Renda - Retido na Fonte - Trabalho - Multas</v>
      </c>
    </row>
    <row r="2609" spans="1:21" ht="30" x14ac:dyDescent="0.25">
      <c r="A2609" s="84"/>
      <c r="B2609" s="73" t="s">
        <v>1570</v>
      </c>
      <c r="C2609" s="26" t="s">
        <v>1558</v>
      </c>
      <c r="D2609" s="26" t="s">
        <v>1558</v>
      </c>
      <c r="E2609" s="26" t="s">
        <v>1558</v>
      </c>
      <c r="F2609" s="26" t="s">
        <v>1559</v>
      </c>
      <c r="G2609" s="26" t="s">
        <v>1571</v>
      </c>
      <c r="H2609" s="26" t="s">
        <v>1558</v>
      </c>
      <c r="I2609" s="26" t="s">
        <v>1563</v>
      </c>
      <c r="J2609" s="26" t="s">
        <v>1564</v>
      </c>
      <c r="K2609" s="21" t="str">
        <f>IF(Tabela813[[#This Row],[C]]&lt;&gt;"",IF(Tabela813[[#This Row],[RED]]&lt;&gt;"",(Tabela813[[#This Row],[RED]] &amp; "."),"") &amp; CONCATENATE(Tabela813[[#This Row],[C]],".",Tabela813[[#This Row],[O]],".",Tabela813[[#This Row],[E]],".",Tabela813[[#This Row],[D1]],".",Tabela813[[#This Row],[D2]],".",Tabela813[[#This Row],[D3]],".",Tabela813[[#This Row],[T]],".",Tabela813[[#This Row],[D4]]),"")</f>
        <v>9.1.1.1.3.03.1.6.00</v>
      </c>
      <c r="L2609" s="27" t="s">
        <v>1667</v>
      </c>
      <c r="M2609" s="21" t="str">
        <f t="shared" si="40"/>
        <v>A</v>
      </c>
      <c r="N2609" s="21">
        <f>IF(VALUE(Tabela813[[#This Row],[RED]]) &gt; 0,1,0) + IF(VALUE(J2609)&gt;0,8,IF(VALUE(I2609)&gt;0,7,IF(VALUE(H2609)&gt;0,6,IF(VALUE(G2609)&gt;0,5,IF(VALUE(F2609)&gt;0,4,IF(VALUE(E2609)&gt;0,3,IF(VALUE(D2609)&gt;0,2,1)))))))</f>
        <v>8</v>
      </c>
      <c r="O2609" s="26" t="s">
        <v>51</v>
      </c>
      <c r="P2609" s="1" t="s">
        <v>2941</v>
      </c>
      <c r="Q2609" s="1"/>
      <c r="R2609" s="21"/>
      <c r="S2609" s="7" t="str">
        <f>Tabela813[[#This Row],[NR]]&amp;" - "&amp;Tabela813[[#This Row],[Especificação]]</f>
        <v>9.1.1.1.3.03.1.6.00 - (-) Dedução de Imposto sobre a Renda - Retido na Fonte - Trabalho - Juros de Mora</v>
      </c>
      <c r="T2609" s="7" t="str">
        <f>Tabela813[[#This Row],[NR]]&amp;" - "&amp;Tabela813[[#This Row],[Especificação]]</f>
        <v>9.1.1.1.3.03.1.6.00 - (-) Dedução de Imposto sobre a Renda - Retido na Fonte - Trabalho - Juros de Mora</v>
      </c>
      <c r="U2609" s="7" t="str">
        <f>Tabela813[[#This Row],[NR]]&amp; " - "&amp;Tabela813[[#This Row],[Especificação]]</f>
        <v>9.1.1.1.3.03.1.6.00 - (-) Dedução de Imposto sobre a Renda - Retido na Fonte - Trabalho - Juros de Mora</v>
      </c>
    </row>
    <row r="2610" spans="1:21" ht="30" x14ac:dyDescent="0.25">
      <c r="A2610" s="84"/>
      <c r="B2610" s="73" t="s">
        <v>1570</v>
      </c>
      <c r="C2610" s="26" t="s">
        <v>1558</v>
      </c>
      <c r="D2610" s="26" t="s">
        <v>1558</v>
      </c>
      <c r="E2610" s="26" t="s">
        <v>1558</v>
      </c>
      <c r="F2610" s="26" t="s">
        <v>1559</v>
      </c>
      <c r="G2610" s="26" t="s">
        <v>1571</v>
      </c>
      <c r="H2610" s="26" t="s">
        <v>1558</v>
      </c>
      <c r="I2610" s="26" t="s">
        <v>1565</v>
      </c>
      <c r="J2610" s="26" t="s">
        <v>1564</v>
      </c>
      <c r="K2610" s="21" t="str">
        <f>IF(Tabela813[[#This Row],[C]]&lt;&gt;"",IF(Tabela813[[#This Row],[RED]]&lt;&gt;"",(Tabela813[[#This Row],[RED]] &amp; "."),"") &amp; CONCATENATE(Tabela813[[#This Row],[C]],".",Tabela813[[#This Row],[O]],".",Tabela813[[#This Row],[E]],".",Tabela813[[#This Row],[D1]],".",Tabela813[[#This Row],[D2]],".",Tabela813[[#This Row],[D3]],".",Tabela813[[#This Row],[T]],".",Tabela813[[#This Row],[D4]]),"")</f>
        <v>9.1.1.1.3.03.1.7.00</v>
      </c>
      <c r="L2610" s="27" t="s">
        <v>1668</v>
      </c>
      <c r="M2610" s="21" t="str">
        <f t="shared" si="40"/>
        <v>A</v>
      </c>
      <c r="N2610" s="21">
        <f>IF(VALUE(Tabela813[[#This Row],[RED]]) &gt; 0,1,0) + IF(VALUE(J2610)&gt;0,8,IF(VALUE(I2610)&gt;0,7,IF(VALUE(H2610)&gt;0,6,IF(VALUE(G2610)&gt;0,5,IF(VALUE(F2610)&gt;0,4,IF(VALUE(E2610)&gt;0,3,IF(VALUE(D2610)&gt;0,2,1)))))))</f>
        <v>8</v>
      </c>
      <c r="O2610" s="26" t="s">
        <v>51</v>
      </c>
      <c r="P2610" s="1" t="s">
        <v>2941</v>
      </c>
      <c r="Q2610" s="1"/>
      <c r="R2610" s="21"/>
      <c r="S2610" s="7" t="str">
        <f>Tabela813[[#This Row],[NR]]&amp;" - "&amp;Tabela813[[#This Row],[Especificação]]</f>
        <v>9.1.1.1.3.03.1.7.00 - (-) Dedução de Imposto sobre a Renda - Retido na Fonte - Trabalho - Dívida Ativa - Multas da Dívida Ativa</v>
      </c>
      <c r="T2610" s="7" t="str">
        <f>Tabela813[[#This Row],[NR]]&amp;" - "&amp;Tabela813[[#This Row],[Especificação]]</f>
        <v>9.1.1.1.3.03.1.7.00 - (-) Dedução de Imposto sobre a Renda - Retido na Fonte - Trabalho - Dívida Ativa - Multas da Dívida Ativa</v>
      </c>
      <c r="U2610" s="7" t="str">
        <f>Tabela813[[#This Row],[NR]]&amp; " - "&amp;Tabela813[[#This Row],[Especificação]]</f>
        <v>9.1.1.1.3.03.1.7.00 - (-) Dedução de Imposto sobre a Renda - Retido na Fonte - Trabalho - Dívida Ativa - Multas da Dívida Ativa</v>
      </c>
    </row>
    <row r="2611" spans="1:21" ht="30" x14ac:dyDescent="0.25">
      <c r="A2611" s="84"/>
      <c r="B2611" s="73" t="s">
        <v>1570</v>
      </c>
      <c r="C2611" s="26" t="s">
        <v>1558</v>
      </c>
      <c r="D2611" s="26" t="s">
        <v>1558</v>
      </c>
      <c r="E2611" s="26" t="s">
        <v>1558</v>
      </c>
      <c r="F2611" s="26" t="s">
        <v>1559</v>
      </c>
      <c r="G2611" s="26" t="s">
        <v>1571</v>
      </c>
      <c r="H2611" s="26" t="s">
        <v>1558</v>
      </c>
      <c r="I2611" s="26" t="s">
        <v>1566</v>
      </c>
      <c r="J2611" s="26" t="s">
        <v>1564</v>
      </c>
      <c r="K2611" s="21" t="str">
        <f>IF(Tabela813[[#This Row],[C]]&lt;&gt;"",IF(Tabela813[[#This Row],[RED]]&lt;&gt;"",(Tabela813[[#This Row],[RED]] &amp; "."),"") &amp; CONCATENATE(Tabela813[[#This Row],[C]],".",Tabela813[[#This Row],[O]],".",Tabela813[[#This Row],[E]],".",Tabela813[[#This Row],[D1]],".",Tabela813[[#This Row],[D2]],".",Tabela813[[#This Row],[D3]],".",Tabela813[[#This Row],[T]],".",Tabela813[[#This Row],[D4]]),"")</f>
        <v>9.1.1.1.3.03.1.8.00</v>
      </c>
      <c r="L2611" s="27" t="s">
        <v>1669</v>
      </c>
      <c r="M2611" s="21" t="str">
        <f t="shared" si="40"/>
        <v>A</v>
      </c>
      <c r="N2611" s="21">
        <f>IF(VALUE(Tabela813[[#This Row],[RED]]) &gt; 0,1,0) + IF(VALUE(J2611)&gt;0,8,IF(VALUE(I2611)&gt;0,7,IF(VALUE(H2611)&gt;0,6,IF(VALUE(G2611)&gt;0,5,IF(VALUE(F2611)&gt;0,4,IF(VALUE(E2611)&gt;0,3,IF(VALUE(D2611)&gt;0,2,1)))))))</f>
        <v>8</v>
      </c>
      <c r="O2611" s="26" t="s">
        <v>51</v>
      </c>
      <c r="P2611" s="1" t="s">
        <v>2941</v>
      </c>
      <c r="Q2611" s="1"/>
      <c r="R2611" s="21"/>
      <c r="S2611" s="7" t="str">
        <f>Tabela813[[#This Row],[NR]]&amp;" - "&amp;Tabela813[[#This Row],[Especificação]]</f>
        <v>9.1.1.1.3.03.1.8.00 - (-) Dedução de Imposto sobre a Renda - Retido na Fonte - Trabalho - Juros de Mora da Dívida Ativa</v>
      </c>
      <c r="T2611" s="7" t="str">
        <f>Tabela813[[#This Row],[NR]]&amp;" - "&amp;Tabela813[[#This Row],[Especificação]]</f>
        <v>9.1.1.1.3.03.1.8.00 - (-) Dedução de Imposto sobre a Renda - Retido na Fonte - Trabalho - Juros de Mora da Dívida Ativa</v>
      </c>
      <c r="U2611" s="7" t="str">
        <f>Tabela813[[#This Row],[NR]]&amp; " - "&amp;Tabela813[[#This Row],[Especificação]]</f>
        <v>9.1.1.1.3.03.1.8.00 - (-) Dedução de Imposto sobre a Renda - Retido na Fonte - Trabalho - Juros de Mora da Dívida Ativa</v>
      </c>
    </row>
    <row r="2612" spans="1:21" ht="165" x14ac:dyDescent="0.25">
      <c r="A2612" s="84"/>
      <c r="B2612" s="73" t="s">
        <v>1570</v>
      </c>
      <c r="C2612" s="26" t="s">
        <v>1558</v>
      </c>
      <c r="D2612" s="26" t="s">
        <v>1558</v>
      </c>
      <c r="E2612" s="26" t="s">
        <v>1558</v>
      </c>
      <c r="F2612" s="26" t="s">
        <v>1559</v>
      </c>
      <c r="G2612" s="26" t="s">
        <v>1571</v>
      </c>
      <c r="H2612" s="26" t="s">
        <v>1568</v>
      </c>
      <c r="I2612" s="26" t="s">
        <v>1561</v>
      </c>
      <c r="J2612" s="26" t="s">
        <v>1564</v>
      </c>
      <c r="K2612" s="21" t="str">
        <f>IF(Tabela813[[#This Row],[C]]&lt;&gt;"",IF(Tabela813[[#This Row],[RED]]&lt;&gt;"",(Tabela813[[#This Row],[RED]] &amp; "."),"") &amp; CONCATENATE(Tabela813[[#This Row],[C]],".",Tabela813[[#This Row],[O]],".",Tabela813[[#This Row],[E]],".",Tabela813[[#This Row],[D1]],".",Tabela813[[#This Row],[D2]],".",Tabela813[[#This Row],[D3]],".",Tabela813[[#This Row],[T]],".",Tabela813[[#This Row],[D4]]),"")</f>
        <v>9.1.1.1.3.03.4.0.00</v>
      </c>
      <c r="L2612" s="27" t="s">
        <v>1670</v>
      </c>
      <c r="M2612" s="21" t="str">
        <f t="shared" si="40"/>
        <v>S</v>
      </c>
      <c r="N2612" s="21">
        <f>IF(VALUE(Tabela813[[#This Row],[RED]]) &gt; 0,1,0) + IF(VALUE(J2612)&gt;0,8,IF(VALUE(I2612)&gt;0,7,IF(VALUE(H2612)&gt;0,6,IF(VALUE(G2612)&gt;0,5,IF(VALUE(F2612)&gt;0,4,IF(VALUE(E2612)&gt;0,3,IF(VALUE(D2612)&gt;0,2,1)))))))</f>
        <v>7</v>
      </c>
      <c r="O2612" s="26" t="s">
        <v>51</v>
      </c>
      <c r="P2612" s="1" t="s">
        <v>2942</v>
      </c>
      <c r="Q2612" s="1"/>
      <c r="R2612" s="21"/>
      <c r="S2612" s="7" t="str">
        <f>Tabela813[[#This Row],[NR]]&amp;" - "&amp;Tabela813[[#This Row],[Especificação]]</f>
        <v>9.1.1.1.3.03.4.0.00 - (-) Dedução de Imposto sobre a Renda - Retido na Fonte - Outros Rendimentos</v>
      </c>
      <c r="T2612" s="7" t="str">
        <f>Tabela813[[#This Row],[NR]]&amp;" - "&amp;Tabela813[[#This Row],[Especificação]]</f>
        <v>9.1.1.1.3.03.4.0.00 - (-) Dedução de Imposto sobre a Renda - Retido na Fonte - Outros Rendimentos</v>
      </c>
      <c r="U2612" s="7" t="str">
        <f>Tabela813[[#This Row],[NR]]&amp; " - "&amp;Tabela813[[#This Row],[Especificação]]</f>
        <v>9.1.1.1.3.03.4.0.00 - (-) Dedução de Imposto sobre a Renda - Retido na Fonte - Outros Rendimentos</v>
      </c>
    </row>
    <row r="2613" spans="1:21" ht="165" x14ac:dyDescent="0.25">
      <c r="A2613" s="84"/>
      <c r="B2613" s="73" t="s">
        <v>1570</v>
      </c>
      <c r="C2613" s="26" t="s">
        <v>1558</v>
      </c>
      <c r="D2613" s="26" t="s">
        <v>1558</v>
      </c>
      <c r="E2613" s="26" t="s">
        <v>1558</v>
      </c>
      <c r="F2613" s="26" t="s">
        <v>1559</v>
      </c>
      <c r="G2613" s="26" t="s">
        <v>1571</v>
      </c>
      <c r="H2613" s="26" t="s">
        <v>1568</v>
      </c>
      <c r="I2613" s="26" t="s">
        <v>1558</v>
      </c>
      <c r="J2613" s="26" t="s">
        <v>1564</v>
      </c>
      <c r="K2613" s="21" t="str">
        <f>IF(Tabela813[[#This Row],[C]]&lt;&gt;"",IF(Tabela813[[#This Row],[RED]]&lt;&gt;"",(Tabela813[[#This Row],[RED]] &amp; "."),"") &amp; CONCATENATE(Tabela813[[#This Row],[C]],".",Tabela813[[#This Row],[O]],".",Tabela813[[#This Row],[E]],".",Tabela813[[#This Row],[D1]],".",Tabela813[[#This Row],[D2]],".",Tabela813[[#This Row],[D3]],".",Tabela813[[#This Row],[T]],".",Tabela813[[#This Row],[D4]]),"")</f>
        <v>9.1.1.1.3.03.4.1.00</v>
      </c>
      <c r="L2613" s="27" t="s">
        <v>1671</v>
      </c>
      <c r="M2613" s="21" t="str">
        <f t="shared" si="40"/>
        <v>A</v>
      </c>
      <c r="N2613" s="21">
        <f>IF(VALUE(Tabela813[[#This Row],[RED]]) &gt; 0,1,0) + IF(VALUE(J2613)&gt;0,8,IF(VALUE(I2613)&gt;0,7,IF(VALUE(H2613)&gt;0,6,IF(VALUE(G2613)&gt;0,5,IF(VALUE(F2613)&gt;0,4,IF(VALUE(E2613)&gt;0,3,IF(VALUE(D2613)&gt;0,2,1)))))))</f>
        <v>8</v>
      </c>
      <c r="O2613" s="26" t="s">
        <v>51</v>
      </c>
      <c r="P2613" s="1" t="s">
        <v>2942</v>
      </c>
      <c r="Q2613" s="1"/>
      <c r="R2613" s="21"/>
      <c r="S2613" s="7" t="str">
        <f>Tabela813[[#This Row],[NR]]&amp;" - "&amp;Tabela813[[#This Row],[Especificação]]</f>
        <v>9.1.1.1.3.03.4.1.00 - (-) Dedução de Imposto sobre a Renda - Retido na Fonte - Outros Rendimentos - Principal</v>
      </c>
      <c r="T2613" s="7" t="str">
        <f>Tabela813[[#This Row],[NR]]&amp;" - "&amp;Tabela813[[#This Row],[Especificação]]</f>
        <v>9.1.1.1.3.03.4.1.00 - (-) Dedução de Imposto sobre a Renda - Retido na Fonte - Outros Rendimentos - Principal</v>
      </c>
      <c r="U2613" s="7" t="str">
        <f>Tabela813[[#This Row],[NR]]&amp; " - "&amp;Tabela813[[#This Row],[Especificação]]</f>
        <v>9.1.1.1.3.03.4.1.00 - (-) Dedução de Imposto sobre a Renda - Retido na Fonte - Outros Rendimentos - Principal</v>
      </c>
    </row>
    <row r="2614" spans="1:21" ht="165" x14ac:dyDescent="0.25">
      <c r="A2614" s="84"/>
      <c r="B2614" s="73" t="s">
        <v>1570</v>
      </c>
      <c r="C2614" s="26" t="s">
        <v>1558</v>
      </c>
      <c r="D2614" s="26" t="s">
        <v>1558</v>
      </c>
      <c r="E2614" s="26" t="s">
        <v>1558</v>
      </c>
      <c r="F2614" s="26" t="s">
        <v>1559</v>
      </c>
      <c r="G2614" s="26" t="s">
        <v>1571</v>
      </c>
      <c r="H2614" s="26" t="s">
        <v>1568</v>
      </c>
      <c r="I2614" s="26" t="s">
        <v>1567</v>
      </c>
      <c r="J2614" s="26" t="s">
        <v>1564</v>
      </c>
      <c r="K2614" s="21" t="str">
        <f>IF(Tabela813[[#This Row],[C]]&lt;&gt;"",IF(Tabela813[[#This Row],[RED]]&lt;&gt;"",(Tabela813[[#This Row],[RED]] &amp; "."),"") &amp; CONCATENATE(Tabela813[[#This Row],[C]],".",Tabela813[[#This Row],[O]],".",Tabela813[[#This Row],[E]],".",Tabela813[[#This Row],[D1]],".",Tabela813[[#This Row],[D2]],".",Tabela813[[#This Row],[D3]],".",Tabela813[[#This Row],[T]],".",Tabela813[[#This Row],[D4]]),"")</f>
        <v>9.1.1.1.3.03.4.2.00</v>
      </c>
      <c r="L2614" s="27" t="s">
        <v>1672</v>
      </c>
      <c r="M2614" s="21" t="str">
        <f t="shared" si="40"/>
        <v>A</v>
      </c>
      <c r="N2614" s="21">
        <f>IF(VALUE(Tabela813[[#This Row],[RED]]) &gt; 0,1,0) + IF(VALUE(J2614)&gt;0,8,IF(VALUE(I2614)&gt;0,7,IF(VALUE(H2614)&gt;0,6,IF(VALUE(G2614)&gt;0,5,IF(VALUE(F2614)&gt;0,4,IF(VALUE(E2614)&gt;0,3,IF(VALUE(D2614)&gt;0,2,1)))))))</f>
        <v>8</v>
      </c>
      <c r="O2614" s="26" t="s">
        <v>51</v>
      </c>
      <c r="P2614" s="1" t="s">
        <v>2942</v>
      </c>
      <c r="Q2614" s="1"/>
      <c r="R2614" s="21"/>
      <c r="S2614" s="7" t="str">
        <f>Tabela813[[#This Row],[NR]]&amp;" - "&amp;Tabela813[[#This Row],[Especificação]]</f>
        <v>9.1.1.1.3.03.4.2.00 - (-) Dedução de Imposto sobre a Renda - Retido na Fonte - Outros Rendimentos - Multas e Juros de Mora</v>
      </c>
      <c r="T2614" s="7" t="str">
        <f>Tabela813[[#This Row],[NR]]&amp;" - "&amp;Tabela813[[#This Row],[Especificação]]</f>
        <v>9.1.1.1.3.03.4.2.00 - (-) Dedução de Imposto sobre a Renda - Retido na Fonte - Outros Rendimentos - Multas e Juros de Mora</v>
      </c>
      <c r="U2614" s="7" t="str">
        <f>Tabela813[[#This Row],[NR]]&amp; " - "&amp;Tabela813[[#This Row],[Especificação]]</f>
        <v>9.1.1.1.3.03.4.2.00 - (-) Dedução de Imposto sobre a Renda - Retido na Fonte - Outros Rendimentos - Multas e Juros de Mora</v>
      </c>
    </row>
    <row r="2615" spans="1:21" ht="165" x14ac:dyDescent="0.25">
      <c r="A2615" s="84"/>
      <c r="B2615" s="73" t="s">
        <v>1570</v>
      </c>
      <c r="C2615" s="26" t="s">
        <v>1558</v>
      </c>
      <c r="D2615" s="26" t="s">
        <v>1558</v>
      </c>
      <c r="E2615" s="26" t="s">
        <v>1558</v>
      </c>
      <c r="F2615" s="26" t="s">
        <v>1559</v>
      </c>
      <c r="G2615" s="26" t="s">
        <v>1571</v>
      </c>
      <c r="H2615" s="26" t="s">
        <v>1568</v>
      </c>
      <c r="I2615" s="26" t="s">
        <v>1559</v>
      </c>
      <c r="J2615" s="26" t="s">
        <v>1564</v>
      </c>
      <c r="K2615" s="21" t="str">
        <f>IF(Tabela813[[#This Row],[C]]&lt;&gt;"",IF(Tabela813[[#This Row],[RED]]&lt;&gt;"",(Tabela813[[#This Row],[RED]] &amp; "."),"") &amp; CONCATENATE(Tabela813[[#This Row],[C]],".",Tabela813[[#This Row],[O]],".",Tabela813[[#This Row],[E]],".",Tabela813[[#This Row],[D1]],".",Tabela813[[#This Row],[D2]],".",Tabela813[[#This Row],[D3]],".",Tabela813[[#This Row],[T]],".",Tabela813[[#This Row],[D4]]),"")</f>
        <v>9.1.1.1.3.03.4.3.00</v>
      </c>
      <c r="L2615" s="27" t="s">
        <v>1673</v>
      </c>
      <c r="M2615" s="21" t="str">
        <f t="shared" si="40"/>
        <v>A</v>
      </c>
      <c r="N2615" s="21">
        <f>IF(VALUE(Tabela813[[#This Row],[RED]]) &gt; 0,1,0) + IF(VALUE(J2615)&gt;0,8,IF(VALUE(I2615)&gt;0,7,IF(VALUE(H2615)&gt;0,6,IF(VALUE(G2615)&gt;0,5,IF(VALUE(F2615)&gt;0,4,IF(VALUE(E2615)&gt;0,3,IF(VALUE(D2615)&gt;0,2,1)))))))</f>
        <v>8</v>
      </c>
      <c r="O2615" s="26" t="s">
        <v>51</v>
      </c>
      <c r="P2615" s="1" t="s">
        <v>2942</v>
      </c>
      <c r="Q2615" s="1"/>
      <c r="R2615" s="21"/>
      <c r="S2615" s="7" t="str">
        <f>Tabela813[[#This Row],[NR]]&amp;" - "&amp;Tabela813[[#This Row],[Especificação]]</f>
        <v>9.1.1.1.3.03.4.3.00 - (-) Dedução de Imposto sobre a Renda - Retido na Fonte - Outros Rendimentos - Dívida Ativa</v>
      </c>
      <c r="T2615" s="7" t="str">
        <f>Tabela813[[#This Row],[NR]]&amp;" - "&amp;Tabela813[[#This Row],[Especificação]]</f>
        <v>9.1.1.1.3.03.4.3.00 - (-) Dedução de Imposto sobre a Renda - Retido na Fonte - Outros Rendimentos - Dívida Ativa</v>
      </c>
      <c r="U2615" s="7" t="str">
        <f>Tabela813[[#This Row],[NR]]&amp; " - "&amp;Tabela813[[#This Row],[Especificação]]</f>
        <v>9.1.1.1.3.03.4.3.00 - (-) Dedução de Imposto sobre a Renda - Retido na Fonte - Outros Rendimentos - Dívida Ativa</v>
      </c>
    </row>
    <row r="2616" spans="1:21" ht="165" x14ac:dyDescent="0.25">
      <c r="A2616" s="84"/>
      <c r="B2616" s="73" t="s">
        <v>1570</v>
      </c>
      <c r="C2616" s="26" t="s">
        <v>1558</v>
      </c>
      <c r="D2616" s="26" t="s">
        <v>1558</v>
      </c>
      <c r="E2616" s="26" t="s">
        <v>1558</v>
      </c>
      <c r="F2616" s="26" t="s">
        <v>1559</v>
      </c>
      <c r="G2616" s="26" t="s">
        <v>1571</v>
      </c>
      <c r="H2616" s="26" t="s">
        <v>1568</v>
      </c>
      <c r="I2616" s="26" t="s">
        <v>1568</v>
      </c>
      <c r="J2616" s="26" t="s">
        <v>1564</v>
      </c>
      <c r="K2616" s="21" t="str">
        <f>IF(Tabela813[[#This Row],[C]]&lt;&gt;"",IF(Tabela813[[#This Row],[RED]]&lt;&gt;"",(Tabela813[[#This Row],[RED]] &amp; "."),"") &amp; CONCATENATE(Tabela813[[#This Row],[C]],".",Tabela813[[#This Row],[O]],".",Tabela813[[#This Row],[E]],".",Tabela813[[#This Row],[D1]],".",Tabela813[[#This Row],[D2]],".",Tabela813[[#This Row],[D3]],".",Tabela813[[#This Row],[T]],".",Tabela813[[#This Row],[D4]]),"")</f>
        <v>9.1.1.1.3.03.4.4.00</v>
      </c>
      <c r="L2616" s="27" t="s">
        <v>1674</v>
      </c>
      <c r="M2616" s="21" t="str">
        <f t="shared" si="40"/>
        <v>A</v>
      </c>
      <c r="N2616" s="21">
        <f>IF(VALUE(Tabela813[[#This Row],[RED]]) &gt; 0,1,0) + IF(VALUE(J2616)&gt;0,8,IF(VALUE(I2616)&gt;0,7,IF(VALUE(H2616)&gt;0,6,IF(VALUE(G2616)&gt;0,5,IF(VALUE(F2616)&gt;0,4,IF(VALUE(E2616)&gt;0,3,IF(VALUE(D2616)&gt;0,2,1)))))))</f>
        <v>8</v>
      </c>
      <c r="O2616" s="26" t="s">
        <v>51</v>
      </c>
      <c r="P2616" s="1" t="s">
        <v>2942</v>
      </c>
      <c r="Q2616" s="1"/>
      <c r="R2616" s="21"/>
      <c r="S2616" s="7" t="str">
        <f>Tabela813[[#This Row],[NR]]&amp;" - "&amp;Tabela813[[#This Row],[Especificação]]</f>
        <v>9.1.1.1.3.03.4.4.00 - (-) Dedução de Imposto sobre a Renda - Retido na Fonte - Outros Rendimentos - Dívida Ativa - Multas e Juros de Mora da Dívida Ativa</v>
      </c>
      <c r="T2616" s="7" t="str">
        <f>Tabela813[[#This Row],[NR]]&amp;" - "&amp;Tabela813[[#This Row],[Especificação]]</f>
        <v>9.1.1.1.3.03.4.4.00 - (-) Dedução de Imposto sobre a Renda - Retido na Fonte - Outros Rendimentos - Dívida Ativa - Multas e Juros de Mora da Dívida Ativa</v>
      </c>
      <c r="U2616" s="7" t="str">
        <f>Tabela813[[#This Row],[NR]]&amp; " - "&amp;Tabela813[[#This Row],[Especificação]]</f>
        <v>9.1.1.1.3.03.4.4.00 - (-) Dedução de Imposto sobre a Renda - Retido na Fonte - Outros Rendimentos - Dívida Ativa - Multas e Juros de Mora da Dívida Ativa</v>
      </c>
    </row>
    <row r="2617" spans="1:21" ht="165" x14ac:dyDescent="0.25">
      <c r="A2617" s="84"/>
      <c r="B2617" s="73" t="s">
        <v>1570</v>
      </c>
      <c r="C2617" s="26" t="s">
        <v>1558</v>
      </c>
      <c r="D2617" s="26" t="s">
        <v>1558</v>
      </c>
      <c r="E2617" s="26" t="s">
        <v>1558</v>
      </c>
      <c r="F2617" s="26" t="s">
        <v>1559</v>
      </c>
      <c r="G2617" s="26" t="s">
        <v>1571</v>
      </c>
      <c r="H2617" s="26" t="s">
        <v>1568</v>
      </c>
      <c r="I2617" s="26" t="s">
        <v>1569</v>
      </c>
      <c r="J2617" s="26" t="s">
        <v>1564</v>
      </c>
      <c r="K2617" s="21" t="str">
        <f>IF(Tabela813[[#This Row],[C]]&lt;&gt;"",IF(Tabela813[[#This Row],[RED]]&lt;&gt;"",(Tabela813[[#This Row],[RED]] &amp; "."),"") &amp; CONCATENATE(Tabela813[[#This Row],[C]],".",Tabela813[[#This Row],[O]],".",Tabela813[[#This Row],[E]],".",Tabela813[[#This Row],[D1]],".",Tabela813[[#This Row],[D2]],".",Tabela813[[#This Row],[D3]],".",Tabela813[[#This Row],[T]],".",Tabela813[[#This Row],[D4]]),"")</f>
        <v>9.1.1.1.3.03.4.5.00</v>
      </c>
      <c r="L2617" s="27" t="s">
        <v>1675</v>
      </c>
      <c r="M2617" s="21" t="str">
        <f t="shared" si="40"/>
        <v>A</v>
      </c>
      <c r="N2617" s="21">
        <f>IF(VALUE(Tabela813[[#This Row],[RED]]) &gt; 0,1,0) + IF(VALUE(J2617)&gt;0,8,IF(VALUE(I2617)&gt;0,7,IF(VALUE(H2617)&gt;0,6,IF(VALUE(G2617)&gt;0,5,IF(VALUE(F2617)&gt;0,4,IF(VALUE(E2617)&gt;0,3,IF(VALUE(D2617)&gt;0,2,1)))))))</f>
        <v>8</v>
      </c>
      <c r="O2617" s="26" t="s">
        <v>51</v>
      </c>
      <c r="P2617" s="1" t="s">
        <v>2942</v>
      </c>
      <c r="Q2617" s="1"/>
      <c r="R2617" s="21"/>
      <c r="S2617" s="7" t="str">
        <f>Tabela813[[#This Row],[NR]]&amp;" - "&amp;Tabela813[[#This Row],[Especificação]]</f>
        <v>9.1.1.1.3.03.4.5.00 - (-) Dedução de Imposto sobre a Renda - Retido na Fonte - Outros Rendimentos - Multas</v>
      </c>
      <c r="T2617" s="7" t="str">
        <f>Tabela813[[#This Row],[NR]]&amp;" - "&amp;Tabela813[[#This Row],[Especificação]]</f>
        <v>9.1.1.1.3.03.4.5.00 - (-) Dedução de Imposto sobre a Renda - Retido na Fonte - Outros Rendimentos - Multas</v>
      </c>
      <c r="U2617" s="7" t="str">
        <f>Tabela813[[#This Row],[NR]]&amp; " - "&amp;Tabela813[[#This Row],[Especificação]]</f>
        <v>9.1.1.1.3.03.4.5.00 - (-) Dedução de Imposto sobre a Renda - Retido na Fonte - Outros Rendimentos - Multas</v>
      </c>
    </row>
    <row r="2618" spans="1:21" ht="165" x14ac:dyDescent="0.25">
      <c r="A2618" s="84"/>
      <c r="B2618" s="73" t="s">
        <v>1570</v>
      </c>
      <c r="C2618" s="26" t="s">
        <v>1558</v>
      </c>
      <c r="D2618" s="26" t="s">
        <v>1558</v>
      </c>
      <c r="E2618" s="26" t="s">
        <v>1558</v>
      </c>
      <c r="F2618" s="26" t="s">
        <v>1559</v>
      </c>
      <c r="G2618" s="26" t="s">
        <v>1571</v>
      </c>
      <c r="H2618" s="26" t="s">
        <v>1568</v>
      </c>
      <c r="I2618" s="26" t="s">
        <v>1563</v>
      </c>
      <c r="J2618" s="26" t="s">
        <v>1564</v>
      </c>
      <c r="K2618" s="21" t="str">
        <f>IF(Tabela813[[#This Row],[C]]&lt;&gt;"",IF(Tabela813[[#This Row],[RED]]&lt;&gt;"",(Tabela813[[#This Row],[RED]] &amp; "."),"") &amp; CONCATENATE(Tabela813[[#This Row],[C]],".",Tabela813[[#This Row],[O]],".",Tabela813[[#This Row],[E]],".",Tabela813[[#This Row],[D1]],".",Tabela813[[#This Row],[D2]],".",Tabela813[[#This Row],[D3]],".",Tabela813[[#This Row],[T]],".",Tabela813[[#This Row],[D4]]),"")</f>
        <v>9.1.1.1.3.03.4.6.00</v>
      </c>
      <c r="L2618" s="27" t="s">
        <v>1676</v>
      </c>
      <c r="M2618" s="21" t="str">
        <f t="shared" si="40"/>
        <v>A</v>
      </c>
      <c r="N2618" s="21">
        <f>IF(VALUE(Tabela813[[#This Row],[RED]]) &gt; 0,1,0) + IF(VALUE(J2618)&gt;0,8,IF(VALUE(I2618)&gt;0,7,IF(VALUE(H2618)&gt;0,6,IF(VALUE(G2618)&gt;0,5,IF(VALUE(F2618)&gt;0,4,IF(VALUE(E2618)&gt;0,3,IF(VALUE(D2618)&gt;0,2,1)))))))</f>
        <v>8</v>
      </c>
      <c r="O2618" s="26" t="s">
        <v>51</v>
      </c>
      <c r="P2618" s="1" t="s">
        <v>2942</v>
      </c>
      <c r="Q2618" s="1"/>
      <c r="R2618" s="21"/>
      <c r="S2618" s="7" t="str">
        <f>Tabela813[[#This Row],[NR]]&amp;" - "&amp;Tabela813[[#This Row],[Especificação]]</f>
        <v>9.1.1.1.3.03.4.6.00 - (-) Dedução de Imposto sobre a Renda - Retido na Fonte - Outros Rendimentos - Juros de Mora</v>
      </c>
      <c r="T2618" s="7" t="str">
        <f>Tabela813[[#This Row],[NR]]&amp;" - "&amp;Tabela813[[#This Row],[Especificação]]</f>
        <v>9.1.1.1.3.03.4.6.00 - (-) Dedução de Imposto sobre a Renda - Retido na Fonte - Outros Rendimentos - Juros de Mora</v>
      </c>
      <c r="U2618" s="7" t="str">
        <f>Tabela813[[#This Row],[NR]]&amp; " - "&amp;Tabela813[[#This Row],[Especificação]]</f>
        <v>9.1.1.1.3.03.4.6.00 - (-) Dedução de Imposto sobre a Renda - Retido na Fonte - Outros Rendimentos - Juros de Mora</v>
      </c>
    </row>
    <row r="2619" spans="1:21" ht="165" x14ac:dyDescent="0.25">
      <c r="A2619" s="297"/>
      <c r="B2619" s="73" t="s">
        <v>1570</v>
      </c>
      <c r="C2619" s="26" t="s">
        <v>1558</v>
      </c>
      <c r="D2619" s="26" t="s">
        <v>1558</v>
      </c>
      <c r="E2619" s="26" t="s">
        <v>1558</v>
      </c>
      <c r="F2619" s="26" t="s">
        <v>1559</v>
      </c>
      <c r="G2619" s="26" t="s">
        <v>1571</v>
      </c>
      <c r="H2619" s="26" t="s">
        <v>1568</v>
      </c>
      <c r="I2619" s="26" t="s">
        <v>1565</v>
      </c>
      <c r="J2619" s="26" t="s">
        <v>1564</v>
      </c>
      <c r="K2619" s="21" t="str">
        <f>IF(Tabela813[[#This Row],[C]]&lt;&gt;"",IF(Tabela813[[#This Row],[RED]]&lt;&gt;"",(Tabela813[[#This Row],[RED]] &amp; "."),"") &amp; CONCATENATE(Tabela813[[#This Row],[C]],".",Tabela813[[#This Row],[O]],".",Tabela813[[#This Row],[E]],".",Tabela813[[#This Row],[D1]],".",Tabela813[[#This Row],[D2]],".",Tabela813[[#This Row],[D3]],".",Tabela813[[#This Row],[T]],".",Tabela813[[#This Row],[D4]]),"")</f>
        <v>9.1.1.1.3.03.4.7.00</v>
      </c>
      <c r="L2619" s="27" t="s">
        <v>1677</v>
      </c>
      <c r="M2619" s="21" t="str">
        <f t="shared" si="40"/>
        <v>A</v>
      </c>
      <c r="N2619" s="21">
        <f>IF(VALUE(Tabela813[[#This Row],[RED]]) &gt; 0,1,0) + IF(VALUE(J2619)&gt;0,8,IF(VALUE(I2619)&gt;0,7,IF(VALUE(H2619)&gt;0,6,IF(VALUE(G2619)&gt;0,5,IF(VALUE(F2619)&gt;0,4,IF(VALUE(E2619)&gt;0,3,IF(VALUE(D2619)&gt;0,2,1)))))))</f>
        <v>8</v>
      </c>
      <c r="O2619" s="26" t="s">
        <v>51</v>
      </c>
      <c r="P2619" s="1" t="s">
        <v>2942</v>
      </c>
      <c r="Q2619" s="1"/>
      <c r="R2619" s="21"/>
      <c r="S2619" s="7" t="str">
        <f>Tabela813[[#This Row],[NR]]&amp;" - "&amp;Tabela813[[#This Row],[Especificação]]</f>
        <v>9.1.1.1.3.03.4.7.00 - (-) Dedução de Imposto sobre a Renda - Retido na Fonte - Outros Rendimentos - Dívida Ativa - Multas da Dívida Ativa</v>
      </c>
      <c r="T2619" s="7" t="str">
        <f>Tabela813[[#This Row],[NR]]&amp;" - "&amp;Tabela813[[#This Row],[Especificação]]</f>
        <v>9.1.1.1.3.03.4.7.00 - (-) Dedução de Imposto sobre a Renda - Retido na Fonte - Outros Rendimentos - Dívida Ativa - Multas da Dívida Ativa</v>
      </c>
      <c r="U2619" s="7" t="str">
        <f>Tabela813[[#This Row],[NR]]&amp; " - "&amp;Tabela813[[#This Row],[Especificação]]</f>
        <v>9.1.1.1.3.03.4.7.00 - (-) Dedução de Imposto sobre a Renda - Retido na Fonte - Outros Rendimentos - Dívida Ativa - Multas da Dívida Ativa</v>
      </c>
    </row>
    <row r="2620" spans="1:21" ht="165" x14ac:dyDescent="0.25">
      <c r="A2620" s="297"/>
      <c r="B2620" s="73" t="s">
        <v>1570</v>
      </c>
      <c r="C2620" s="26" t="s">
        <v>1558</v>
      </c>
      <c r="D2620" s="26" t="s">
        <v>1558</v>
      </c>
      <c r="E2620" s="26" t="s">
        <v>1558</v>
      </c>
      <c r="F2620" s="26" t="s">
        <v>1559</v>
      </c>
      <c r="G2620" s="26" t="s">
        <v>1571</v>
      </c>
      <c r="H2620" s="26" t="s">
        <v>1568</v>
      </c>
      <c r="I2620" s="26" t="s">
        <v>1566</v>
      </c>
      <c r="J2620" s="26" t="s">
        <v>1564</v>
      </c>
      <c r="K2620" s="21" t="str">
        <f>IF(Tabela813[[#This Row],[C]]&lt;&gt;"",IF(Tabela813[[#This Row],[RED]]&lt;&gt;"",(Tabela813[[#This Row],[RED]] &amp; "."),"") &amp; CONCATENATE(Tabela813[[#This Row],[C]],".",Tabela813[[#This Row],[O]],".",Tabela813[[#This Row],[E]],".",Tabela813[[#This Row],[D1]],".",Tabela813[[#This Row],[D2]],".",Tabela813[[#This Row],[D3]],".",Tabela813[[#This Row],[T]],".",Tabela813[[#This Row],[D4]]),"")</f>
        <v>9.1.1.1.3.03.4.8.00</v>
      </c>
      <c r="L2620" s="27" t="s">
        <v>1678</v>
      </c>
      <c r="M2620" s="21" t="str">
        <f t="shared" si="40"/>
        <v>A</v>
      </c>
      <c r="N2620" s="21">
        <f>IF(VALUE(Tabela813[[#This Row],[RED]]) &gt; 0,1,0) + IF(VALUE(J2620)&gt;0,8,IF(VALUE(I2620)&gt;0,7,IF(VALUE(H2620)&gt;0,6,IF(VALUE(G2620)&gt;0,5,IF(VALUE(F2620)&gt;0,4,IF(VALUE(E2620)&gt;0,3,IF(VALUE(D2620)&gt;0,2,1)))))))</f>
        <v>8</v>
      </c>
      <c r="O2620" s="26" t="s">
        <v>51</v>
      </c>
      <c r="P2620" s="1" t="s">
        <v>2942</v>
      </c>
      <c r="Q2620" s="1"/>
      <c r="R2620" s="21"/>
      <c r="S2620" s="7" t="str">
        <f>Tabela813[[#This Row],[NR]]&amp;" - "&amp;Tabela813[[#This Row],[Especificação]]</f>
        <v>9.1.1.1.3.03.4.8.00 - (-) Dedução de Imposto sobre a Renda - Retido na Fonte - Outros Rendimentos - Juros de Mora da Dívida Ativa</v>
      </c>
      <c r="T2620" s="7" t="str">
        <f>Tabela813[[#This Row],[NR]]&amp;" - "&amp;Tabela813[[#This Row],[Especificação]]</f>
        <v>9.1.1.1.3.03.4.8.00 - (-) Dedução de Imposto sobre a Renda - Retido na Fonte - Outros Rendimentos - Juros de Mora da Dívida Ativa</v>
      </c>
      <c r="U2620" s="7" t="str">
        <f>Tabela813[[#This Row],[NR]]&amp; " - "&amp;Tabela813[[#This Row],[Especificação]]</f>
        <v>9.1.1.1.3.03.4.8.00 - (-) Dedução de Imposto sobre a Renda - Retido na Fonte - Outros Rendimentos - Juros de Mora da Dívida Ativa</v>
      </c>
    </row>
    <row r="2621" spans="1:21" ht="90" x14ac:dyDescent="0.25">
      <c r="A2621" s="297"/>
      <c r="B2621" s="73" t="s">
        <v>1570</v>
      </c>
      <c r="C2621" s="26" t="s">
        <v>1558</v>
      </c>
      <c r="D2621" s="26" t="s">
        <v>1558</v>
      </c>
      <c r="E2621" s="26" t="s">
        <v>1558</v>
      </c>
      <c r="F2621" s="26" t="s">
        <v>1568</v>
      </c>
      <c r="G2621" s="26" t="s">
        <v>1564</v>
      </c>
      <c r="H2621" s="26" t="s">
        <v>1561</v>
      </c>
      <c r="I2621" s="26" t="s">
        <v>1561</v>
      </c>
      <c r="J2621" s="26" t="s">
        <v>1564</v>
      </c>
      <c r="K2621" s="21" t="str">
        <f>IF(Tabela813[[#This Row],[C]]&lt;&gt;"",IF(Tabela813[[#This Row],[RED]]&lt;&gt;"",(Tabela813[[#This Row],[RED]] &amp; "."),"") &amp; CONCATENATE(Tabela813[[#This Row],[C]],".",Tabela813[[#This Row],[O]],".",Tabela813[[#This Row],[E]],".",Tabela813[[#This Row],[D1]],".",Tabela813[[#This Row],[D2]],".",Tabela813[[#This Row],[D3]],".",Tabela813[[#This Row],[T]],".",Tabela813[[#This Row],[D4]]),"")</f>
        <v>9.1.1.1.4.00.0.0.00</v>
      </c>
      <c r="L2621" s="27" t="s">
        <v>1679</v>
      </c>
      <c r="M2621" s="21" t="str">
        <f t="shared" si="40"/>
        <v>S</v>
      </c>
      <c r="N2621" s="21">
        <f>IF(VALUE(Tabela813[[#This Row],[RED]]) &gt; 0,1,0) + IF(VALUE(J2621)&gt;0,8,IF(VALUE(I2621)&gt;0,7,IF(VALUE(H2621)&gt;0,6,IF(VALUE(G2621)&gt;0,5,IF(VALUE(F2621)&gt;0,4,IF(VALUE(E2621)&gt;0,3,IF(VALUE(D2621)&gt;0,2,1)))))))</f>
        <v>5</v>
      </c>
      <c r="O2621" s="26" t="s">
        <v>45</v>
      </c>
      <c r="P2621" s="1" t="s">
        <v>4380</v>
      </c>
      <c r="Q2621" s="1"/>
      <c r="R2621" s="21"/>
      <c r="S2621" s="7" t="str">
        <f>Tabela813[[#This Row],[NR]]&amp;" - "&amp;Tabela813[[#This Row],[Especificação]]</f>
        <v>9.1.1.1.4.00.0.0.00 - (-) Dedução de Impostos sobre a Produção e Circulação de Mercadorias e Serviços</v>
      </c>
      <c r="T2621" s="7" t="str">
        <f>Tabela813[[#This Row],[NR]]&amp;" - "&amp;Tabela813[[#This Row],[Especificação]]</f>
        <v>9.1.1.1.4.00.0.0.00 - (-) Dedução de Impostos sobre a Produção e Circulação de Mercadorias e Serviços</v>
      </c>
      <c r="U2621" s="7" t="str">
        <f>Tabela813[[#This Row],[NR]]&amp; " - "&amp;Tabela813[[#This Row],[Especificação]]</f>
        <v>9.1.1.1.4.00.0.0.00 - (-) Dedução de Impostos sobre a Produção e Circulação de Mercadorias e Serviços</v>
      </c>
    </row>
    <row r="2622" spans="1:21" ht="45" x14ac:dyDescent="0.25">
      <c r="A2622" s="297"/>
      <c r="B2622" s="73" t="s">
        <v>1570</v>
      </c>
      <c r="C2622" s="26" t="s">
        <v>1558</v>
      </c>
      <c r="D2622" s="26" t="s">
        <v>1558</v>
      </c>
      <c r="E2622" s="26" t="s">
        <v>1558</v>
      </c>
      <c r="F2622" s="26" t="s">
        <v>1568</v>
      </c>
      <c r="G2622" s="26" t="s">
        <v>1596</v>
      </c>
      <c r="H2622" s="26" t="s">
        <v>1561</v>
      </c>
      <c r="I2622" s="26" t="s">
        <v>1561</v>
      </c>
      <c r="J2622" s="26" t="s">
        <v>1564</v>
      </c>
      <c r="K2622" s="21" t="str">
        <f>IF(Tabela813[[#This Row],[C]]&lt;&gt;"",IF(Tabela813[[#This Row],[RED]]&lt;&gt;"",(Tabela813[[#This Row],[RED]] &amp; "."),"") &amp; CONCATENATE(Tabela813[[#This Row],[C]],".",Tabela813[[#This Row],[O]],".",Tabela813[[#This Row],[E]],".",Tabela813[[#This Row],[D1]],".",Tabela813[[#This Row],[D2]],".",Tabela813[[#This Row],[D3]],".",Tabela813[[#This Row],[T]],".",Tabela813[[#This Row],[D4]]),"")</f>
        <v>9.1.1.1.4.51.0.0.00</v>
      </c>
      <c r="L2622" s="27" t="s">
        <v>1680</v>
      </c>
      <c r="M2622" s="21" t="str">
        <f t="shared" si="40"/>
        <v>S</v>
      </c>
      <c r="N2622" s="21">
        <f>IF(VALUE(Tabela813[[#This Row],[RED]]) &gt; 0,1,0) + IF(VALUE(J2622)&gt;0,8,IF(VALUE(I2622)&gt;0,7,IF(VALUE(H2622)&gt;0,6,IF(VALUE(G2622)&gt;0,5,IF(VALUE(F2622)&gt;0,4,IF(VALUE(E2622)&gt;0,3,IF(VALUE(D2622)&gt;0,2,1)))))))</f>
        <v>6</v>
      </c>
      <c r="O2622" s="26" t="s">
        <v>55</v>
      </c>
      <c r="P2622" s="1" t="s">
        <v>4381</v>
      </c>
      <c r="Q2622" s="1"/>
      <c r="R2622" s="21"/>
      <c r="S2622" s="7" t="str">
        <f>Tabela813[[#This Row],[NR]]&amp;" - "&amp;Tabela813[[#This Row],[Especificação]]</f>
        <v>9.1.1.1.4.51.0.0.00 - (-) Dedução de Impostos sobre Serviços</v>
      </c>
      <c r="T2622" s="7" t="str">
        <f>Tabela813[[#This Row],[NR]]&amp;" - "&amp;Tabela813[[#This Row],[Especificação]]</f>
        <v>9.1.1.1.4.51.0.0.00 - (-) Dedução de Impostos sobre Serviços</v>
      </c>
      <c r="U2622" s="7" t="str">
        <f>Tabela813[[#This Row],[NR]]&amp; " - "&amp;Tabela813[[#This Row],[Especificação]]</f>
        <v>9.1.1.1.4.51.0.0.00 - (-) Dedução de Impostos sobre Serviços</v>
      </c>
    </row>
    <row r="2623" spans="1:21" ht="45" x14ac:dyDescent="0.25">
      <c r="A2623" s="297"/>
      <c r="B2623" s="73" t="s">
        <v>1570</v>
      </c>
      <c r="C2623" s="26" t="s">
        <v>1558</v>
      </c>
      <c r="D2623" s="26" t="s">
        <v>1558</v>
      </c>
      <c r="E2623" s="26" t="s">
        <v>1558</v>
      </c>
      <c r="F2623" s="26" t="s">
        <v>1568</v>
      </c>
      <c r="G2623" s="26" t="s">
        <v>1596</v>
      </c>
      <c r="H2623" s="26" t="s">
        <v>1558</v>
      </c>
      <c r="I2623" s="26" t="s">
        <v>1561</v>
      </c>
      <c r="J2623" s="26" t="s">
        <v>1564</v>
      </c>
      <c r="K2623" s="21" t="str">
        <f>IF(Tabela813[[#This Row],[C]]&lt;&gt;"",IF(Tabela813[[#This Row],[RED]]&lt;&gt;"",(Tabela813[[#This Row],[RED]] &amp; "."),"") &amp; CONCATENATE(Tabela813[[#This Row],[C]],".",Tabela813[[#This Row],[O]],".",Tabela813[[#This Row],[E]],".",Tabela813[[#This Row],[D1]],".",Tabela813[[#This Row],[D2]],".",Tabela813[[#This Row],[D3]],".",Tabela813[[#This Row],[T]],".",Tabela813[[#This Row],[D4]]),"")</f>
        <v>9.1.1.1.4.51.1.0.00</v>
      </c>
      <c r="L2623" s="27" t="s">
        <v>6866</v>
      </c>
      <c r="M2623" s="21" t="str">
        <f t="shared" si="40"/>
        <v>S</v>
      </c>
      <c r="N2623" s="21">
        <f>IF(VALUE(Tabela813[[#This Row],[RED]]) &gt; 0,1,0) + IF(VALUE(J2623)&gt;0,8,IF(VALUE(I2623)&gt;0,7,IF(VALUE(H2623)&gt;0,6,IF(VALUE(G2623)&gt;0,5,IF(VALUE(F2623)&gt;0,4,IF(VALUE(E2623)&gt;0,3,IF(VALUE(D2623)&gt;0,2,1)))))))</f>
        <v>7</v>
      </c>
      <c r="O2623" s="26" t="s">
        <v>55</v>
      </c>
      <c r="P2623" s="1" t="s">
        <v>2943</v>
      </c>
      <c r="Q2623" s="1"/>
      <c r="R2623" s="21"/>
      <c r="S2623" s="7" t="str">
        <f>Tabela813[[#This Row],[NR]]&amp;" - "&amp;Tabela813[[#This Row],[Especificação]]</f>
        <v>9.1.1.1.4.51.1.0.00 - (-) Dedução de Imposto sobre Serviços de Qualquer Natureza - ISSQN</v>
      </c>
      <c r="T2623" s="7" t="str">
        <f>Tabela813[[#This Row],[NR]]&amp;" - "&amp;Tabela813[[#This Row],[Especificação]]</f>
        <v>9.1.1.1.4.51.1.0.00 - (-) Dedução de Imposto sobre Serviços de Qualquer Natureza - ISSQN</v>
      </c>
      <c r="U2623" s="7" t="str">
        <f>Tabela813[[#This Row],[NR]]&amp; " - "&amp;Tabela813[[#This Row],[Especificação]]</f>
        <v>9.1.1.1.4.51.1.0.00 - (-) Dedução de Imposto sobre Serviços de Qualquer Natureza - ISSQN</v>
      </c>
    </row>
    <row r="2624" spans="1:21" ht="45" x14ac:dyDescent="0.25">
      <c r="A2624" s="297"/>
      <c r="B2624" s="73" t="s">
        <v>1570</v>
      </c>
      <c r="C2624" s="26" t="s">
        <v>1558</v>
      </c>
      <c r="D2624" s="26" t="s">
        <v>1558</v>
      </c>
      <c r="E2624" s="26" t="s">
        <v>1558</v>
      </c>
      <c r="F2624" s="26" t="s">
        <v>1568</v>
      </c>
      <c r="G2624" s="26" t="s">
        <v>1596</v>
      </c>
      <c r="H2624" s="26" t="s">
        <v>1558</v>
      </c>
      <c r="I2624" s="26" t="s">
        <v>1558</v>
      </c>
      <c r="J2624" s="26" t="s">
        <v>1564</v>
      </c>
      <c r="K2624" s="21" t="str">
        <f>IF(Tabela813[[#This Row],[C]]&lt;&gt;"",IF(Tabela813[[#This Row],[RED]]&lt;&gt;"",(Tabela813[[#This Row],[RED]] &amp; "."),"") &amp; CONCATENATE(Tabela813[[#This Row],[C]],".",Tabela813[[#This Row],[O]],".",Tabela813[[#This Row],[E]],".",Tabela813[[#This Row],[D1]],".",Tabela813[[#This Row],[D2]],".",Tabela813[[#This Row],[D3]],".",Tabela813[[#This Row],[T]],".",Tabela813[[#This Row],[D4]]),"")</f>
        <v>9.1.1.1.4.51.1.1.00</v>
      </c>
      <c r="L2624" s="27" t="s">
        <v>6867</v>
      </c>
      <c r="M2624" s="21" t="str">
        <f t="shared" ref="M2624:M2687" si="41">IF(N2624 &lt; N2625,"S","A")</f>
        <v>A</v>
      </c>
      <c r="N2624" s="21">
        <f>IF(VALUE(Tabela813[[#This Row],[RED]]) &gt; 0,1,0) + IF(VALUE(J2624)&gt;0,8,IF(VALUE(I2624)&gt;0,7,IF(VALUE(H2624)&gt;0,6,IF(VALUE(G2624)&gt;0,5,IF(VALUE(F2624)&gt;0,4,IF(VALUE(E2624)&gt;0,3,IF(VALUE(D2624)&gt;0,2,1)))))))</f>
        <v>8</v>
      </c>
      <c r="O2624" s="26" t="s">
        <v>55</v>
      </c>
      <c r="P2624" s="1" t="s">
        <v>2943</v>
      </c>
      <c r="Q2624" s="1"/>
      <c r="R2624" s="21"/>
      <c r="S2624" s="7" t="str">
        <f>Tabela813[[#This Row],[NR]]&amp;" - "&amp;Tabela813[[#This Row],[Especificação]]</f>
        <v>9.1.1.1.4.51.1.1.00 - (-) Dedução de Imposto sobre Serviços de Qualquer Natureza - ISSQN - Principal</v>
      </c>
      <c r="T2624" s="7" t="str">
        <f>Tabela813[[#This Row],[NR]]&amp;" - "&amp;Tabela813[[#This Row],[Especificação]]</f>
        <v>9.1.1.1.4.51.1.1.00 - (-) Dedução de Imposto sobre Serviços de Qualquer Natureza - ISSQN - Principal</v>
      </c>
      <c r="U2624" s="7" t="str">
        <f>Tabela813[[#This Row],[NR]]&amp; " - "&amp;Tabela813[[#This Row],[Especificação]]</f>
        <v>9.1.1.1.4.51.1.1.00 - (-) Dedução de Imposto sobre Serviços de Qualquer Natureza - ISSQN - Principal</v>
      </c>
    </row>
    <row r="2625" spans="1:21" ht="45" x14ac:dyDescent="0.25">
      <c r="A2625" s="297"/>
      <c r="B2625" s="73" t="s">
        <v>1570</v>
      </c>
      <c r="C2625" s="26" t="s">
        <v>1558</v>
      </c>
      <c r="D2625" s="26" t="s">
        <v>1558</v>
      </c>
      <c r="E2625" s="26" t="s">
        <v>1558</v>
      </c>
      <c r="F2625" s="26" t="s">
        <v>1568</v>
      </c>
      <c r="G2625" s="26" t="s">
        <v>1596</v>
      </c>
      <c r="H2625" s="26" t="s">
        <v>1558</v>
      </c>
      <c r="I2625" s="26" t="s">
        <v>1567</v>
      </c>
      <c r="J2625" s="26" t="s">
        <v>1564</v>
      </c>
      <c r="K2625" s="21" t="str">
        <f>IF(Tabela813[[#This Row],[C]]&lt;&gt;"",IF(Tabela813[[#This Row],[RED]]&lt;&gt;"",(Tabela813[[#This Row],[RED]] &amp; "."),"") &amp; CONCATENATE(Tabela813[[#This Row],[C]],".",Tabela813[[#This Row],[O]],".",Tabela813[[#This Row],[E]],".",Tabela813[[#This Row],[D1]],".",Tabela813[[#This Row],[D2]],".",Tabela813[[#This Row],[D3]],".",Tabela813[[#This Row],[T]],".",Tabela813[[#This Row],[D4]]),"")</f>
        <v>9.1.1.1.4.51.1.2.00</v>
      </c>
      <c r="L2625" s="27" t="s">
        <v>6868</v>
      </c>
      <c r="M2625" s="21" t="str">
        <f t="shared" si="41"/>
        <v>A</v>
      </c>
      <c r="N2625" s="21">
        <f>IF(VALUE(Tabela813[[#This Row],[RED]]) &gt; 0,1,0) + IF(VALUE(J2625)&gt;0,8,IF(VALUE(I2625)&gt;0,7,IF(VALUE(H2625)&gt;0,6,IF(VALUE(G2625)&gt;0,5,IF(VALUE(F2625)&gt;0,4,IF(VALUE(E2625)&gt;0,3,IF(VALUE(D2625)&gt;0,2,1)))))))</f>
        <v>8</v>
      </c>
      <c r="O2625" s="26" t="s">
        <v>55</v>
      </c>
      <c r="P2625" s="1" t="s">
        <v>2943</v>
      </c>
      <c r="Q2625" s="1"/>
      <c r="R2625" s="21"/>
      <c r="S2625" s="7" t="str">
        <f>Tabela813[[#This Row],[NR]]&amp;" - "&amp;Tabela813[[#This Row],[Especificação]]</f>
        <v>9.1.1.1.4.51.1.2.00 - (-) Dedução de Imposto sobre Serviços de Qualquer Natureza - ISSQN - Multas e Juros de Mora</v>
      </c>
      <c r="T2625" s="7" t="str">
        <f>Tabela813[[#This Row],[NR]]&amp;" - "&amp;Tabela813[[#This Row],[Especificação]]</f>
        <v>9.1.1.1.4.51.1.2.00 - (-) Dedução de Imposto sobre Serviços de Qualquer Natureza - ISSQN - Multas e Juros de Mora</v>
      </c>
      <c r="U2625" s="7" t="str">
        <f>Tabela813[[#This Row],[NR]]&amp; " - "&amp;Tabela813[[#This Row],[Especificação]]</f>
        <v>9.1.1.1.4.51.1.2.00 - (-) Dedução de Imposto sobre Serviços de Qualquer Natureza - ISSQN - Multas e Juros de Mora</v>
      </c>
    </row>
    <row r="2626" spans="1:21" ht="45" x14ac:dyDescent="0.25">
      <c r="A2626" s="297"/>
      <c r="B2626" s="73" t="s">
        <v>1570</v>
      </c>
      <c r="C2626" s="26" t="s">
        <v>1558</v>
      </c>
      <c r="D2626" s="26" t="s">
        <v>1558</v>
      </c>
      <c r="E2626" s="26" t="s">
        <v>1558</v>
      </c>
      <c r="F2626" s="26" t="s">
        <v>1568</v>
      </c>
      <c r="G2626" s="26" t="s">
        <v>1596</v>
      </c>
      <c r="H2626" s="26" t="s">
        <v>1558</v>
      </c>
      <c r="I2626" s="26" t="s">
        <v>1559</v>
      </c>
      <c r="J2626" s="26" t="s">
        <v>1564</v>
      </c>
      <c r="K2626" s="21" t="str">
        <f>IF(Tabela813[[#This Row],[C]]&lt;&gt;"",IF(Tabela813[[#This Row],[RED]]&lt;&gt;"",(Tabela813[[#This Row],[RED]] &amp; "."),"") &amp; CONCATENATE(Tabela813[[#This Row],[C]],".",Tabela813[[#This Row],[O]],".",Tabela813[[#This Row],[E]],".",Tabela813[[#This Row],[D1]],".",Tabela813[[#This Row],[D2]],".",Tabela813[[#This Row],[D3]],".",Tabela813[[#This Row],[T]],".",Tabela813[[#This Row],[D4]]),"")</f>
        <v>9.1.1.1.4.51.1.3.00</v>
      </c>
      <c r="L2626" s="27" t="s">
        <v>6869</v>
      </c>
      <c r="M2626" s="21" t="str">
        <f t="shared" si="41"/>
        <v>A</v>
      </c>
      <c r="N2626" s="21">
        <f>IF(VALUE(Tabela813[[#This Row],[RED]]) &gt; 0,1,0) + IF(VALUE(J2626)&gt;0,8,IF(VALUE(I2626)&gt;0,7,IF(VALUE(H2626)&gt;0,6,IF(VALUE(G2626)&gt;0,5,IF(VALUE(F2626)&gt;0,4,IF(VALUE(E2626)&gt;0,3,IF(VALUE(D2626)&gt;0,2,1)))))))</f>
        <v>8</v>
      </c>
      <c r="O2626" s="26" t="s">
        <v>55</v>
      </c>
      <c r="P2626" s="1" t="s">
        <v>2943</v>
      </c>
      <c r="Q2626" s="1"/>
      <c r="R2626" s="21"/>
      <c r="S2626" s="7" t="str">
        <f>Tabela813[[#This Row],[NR]]&amp;" - "&amp;Tabela813[[#This Row],[Especificação]]</f>
        <v>9.1.1.1.4.51.1.3.00 - (-) Dedução de Imposto sobre Serviços de Qualquer Natureza - ISSQN - Dívida Ativa</v>
      </c>
      <c r="T2626" s="7" t="str">
        <f>Tabela813[[#This Row],[NR]]&amp;" - "&amp;Tabela813[[#This Row],[Especificação]]</f>
        <v>9.1.1.1.4.51.1.3.00 - (-) Dedução de Imposto sobre Serviços de Qualquer Natureza - ISSQN - Dívida Ativa</v>
      </c>
      <c r="U2626" s="7" t="str">
        <f>Tabela813[[#This Row],[NR]]&amp; " - "&amp;Tabela813[[#This Row],[Especificação]]</f>
        <v>9.1.1.1.4.51.1.3.00 - (-) Dedução de Imposto sobre Serviços de Qualquer Natureza - ISSQN - Dívida Ativa</v>
      </c>
    </row>
    <row r="2627" spans="1:21" ht="45" x14ac:dyDescent="0.25">
      <c r="A2627" s="297"/>
      <c r="B2627" s="73" t="s">
        <v>1570</v>
      </c>
      <c r="C2627" s="26" t="s">
        <v>1558</v>
      </c>
      <c r="D2627" s="26" t="s">
        <v>1558</v>
      </c>
      <c r="E2627" s="26" t="s">
        <v>1558</v>
      </c>
      <c r="F2627" s="26" t="s">
        <v>1568</v>
      </c>
      <c r="G2627" s="26" t="s">
        <v>1596</v>
      </c>
      <c r="H2627" s="26" t="s">
        <v>1558</v>
      </c>
      <c r="I2627" s="26" t="s">
        <v>1568</v>
      </c>
      <c r="J2627" s="26" t="s">
        <v>1564</v>
      </c>
      <c r="K2627" s="21" t="str">
        <f>IF(Tabela813[[#This Row],[C]]&lt;&gt;"",IF(Tabela813[[#This Row],[RED]]&lt;&gt;"",(Tabela813[[#This Row],[RED]] &amp; "."),"") &amp; CONCATENATE(Tabela813[[#This Row],[C]],".",Tabela813[[#This Row],[O]],".",Tabela813[[#This Row],[E]],".",Tabela813[[#This Row],[D1]],".",Tabela813[[#This Row],[D2]],".",Tabela813[[#This Row],[D3]],".",Tabela813[[#This Row],[T]],".",Tabela813[[#This Row],[D4]]),"")</f>
        <v>9.1.1.1.4.51.1.4.00</v>
      </c>
      <c r="L2627" s="27" t="s">
        <v>6870</v>
      </c>
      <c r="M2627" s="21" t="str">
        <f t="shared" si="41"/>
        <v>A</v>
      </c>
      <c r="N2627" s="21">
        <f>IF(VALUE(Tabela813[[#This Row],[RED]]) &gt; 0,1,0) + IF(VALUE(J2627)&gt;0,8,IF(VALUE(I2627)&gt;0,7,IF(VALUE(H2627)&gt;0,6,IF(VALUE(G2627)&gt;0,5,IF(VALUE(F2627)&gt;0,4,IF(VALUE(E2627)&gt;0,3,IF(VALUE(D2627)&gt;0,2,1)))))))</f>
        <v>8</v>
      </c>
      <c r="O2627" s="26" t="s">
        <v>55</v>
      </c>
      <c r="P2627" s="1" t="s">
        <v>2943</v>
      </c>
      <c r="Q2627" s="1"/>
      <c r="R2627" s="21"/>
      <c r="S2627" s="7" t="str">
        <f>Tabela813[[#This Row],[NR]]&amp;" - "&amp;Tabela813[[#This Row],[Especificação]]</f>
        <v>9.1.1.1.4.51.1.4.00 - (-) Dedução de Imposto sobre Serviços de Qualquer Natureza - ISSQN - Dívida Ativa - Multas e Juros de Mora da Dívida Ativa</v>
      </c>
      <c r="T2627" s="7" t="str">
        <f>Tabela813[[#This Row],[NR]]&amp;" - "&amp;Tabela813[[#This Row],[Especificação]]</f>
        <v>9.1.1.1.4.51.1.4.00 - (-) Dedução de Imposto sobre Serviços de Qualquer Natureza - ISSQN - Dívida Ativa - Multas e Juros de Mora da Dívida Ativa</v>
      </c>
      <c r="U2627" s="7" t="str">
        <f>Tabela813[[#This Row],[NR]]&amp; " - "&amp;Tabela813[[#This Row],[Especificação]]</f>
        <v>9.1.1.1.4.51.1.4.00 - (-) Dedução de Imposto sobre Serviços de Qualquer Natureza - ISSQN - Dívida Ativa - Multas e Juros de Mora da Dívida Ativa</v>
      </c>
    </row>
    <row r="2628" spans="1:21" ht="45" x14ac:dyDescent="0.25">
      <c r="A2628" s="84"/>
      <c r="B2628" s="73" t="s">
        <v>1570</v>
      </c>
      <c r="C2628" s="26" t="s">
        <v>1558</v>
      </c>
      <c r="D2628" s="26" t="s">
        <v>1558</v>
      </c>
      <c r="E2628" s="26" t="s">
        <v>1558</v>
      </c>
      <c r="F2628" s="26" t="s">
        <v>1568</v>
      </c>
      <c r="G2628" s="26" t="s">
        <v>1596</v>
      </c>
      <c r="H2628" s="26" t="s">
        <v>1558</v>
      </c>
      <c r="I2628" s="26" t="s">
        <v>1569</v>
      </c>
      <c r="J2628" s="26" t="s">
        <v>1564</v>
      </c>
      <c r="K2628" s="21" t="str">
        <f>IF(Tabela813[[#This Row],[C]]&lt;&gt;"",IF(Tabela813[[#This Row],[RED]]&lt;&gt;"",(Tabela813[[#This Row],[RED]] &amp; "."),"") &amp; CONCATENATE(Tabela813[[#This Row],[C]],".",Tabela813[[#This Row],[O]],".",Tabela813[[#This Row],[E]],".",Tabela813[[#This Row],[D1]],".",Tabela813[[#This Row],[D2]],".",Tabela813[[#This Row],[D3]],".",Tabela813[[#This Row],[T]],".",Tabela813[[#This Row],[D4]]),"")</f>
        <v>9.1.1.1.4.51.1.5.00</v>
      </c>
      <c r="L2628" s="27" t="s">
        <v>6871</v>
      </c>
      <c r="M2628" s="21" t="str">
        <f t="shared" si="41"/>
        <v>A</v>
      </c>
      <c r="N2628" s="21">
        <f>IF(VALUE(Tabela813[[#This Row],[RED]]) &gt; 0,1,0) + IF(VALUE(J2628)&gt;0,8,IF(VALUE(I2628)&gt;0,7,IF(VALUE(H2628)&gt;0,6,IF(VALUE(G2628)&gt;0,5,IF(VALUE(F2628)&gt;0,4,IF(VALUE(E2628)&gt;0,3,IF(VALUE(D2628)&gt;0,2,1)))))))</f>
        <v>8</v>
      </c>
      <c r="O2628" s="26" t="s">
        <v>55</v>
      </c>
      <c r="P2628" s="1" t="s">
        <v>2943</v>
      </c>
      <c r="Q2628" s="1"/>
      <c r="R2628" s="21"/>
      <c r="S2628" s="7" t="str">
        <f>Tabela813[[#This Row],[NR]]&amp;" - "&amp;Tabela813[[#This Row],[Especificação]]</f>
        <v>9.1.1.1.4.51.1.5.00 - (-) Dedução de Imposto sobre Serviços de Qualquer Natureza - ISSQN - Multas</v>
      </c>
      <c r="T2628" s="7" t="str">
        <f>Tabela813[[#This Row],[NR]]&amp;" - "&amp;Tabela813[[#This Row],[Especificação]]</f>
        <v>9.1.1.1.4.51.1.5.00 - (-) Dedução de Imposto sobre Serviços de Qualquer Natureza - ISSQN - Multas</v>
      </c>
      <c r="U2628" s="7" t="str">
        <f>Tabela813[[#This Row],[NR]]&amp; " - "&amp;Tabela813[[#This Row],[Especificação]]</f>
        <v>9.1.1.1.4.51.1.5.00 - (-) Dedução de Imposto sobre Serviços de Qualquer Natureza - ISSQN - Multas</v>
      </c>
    </row>
    <row r="2629" spans="1:21" ht="45" x14ac:dyDescent="0.25">
      <c r="A2629" s="84"/>
      <c r="B2629" s="73" t="s">
        <v>1570</v>
      </c>
      <c r="C2629" s="26" t="s">
        <v>1558</v>
      </c>
      <c r="D2629" s="26" t="s">
        <v>1558</v>
      </c>
      <c r="E2629" s="26" t="s">
        <v>1558</v>
      </c>
      <c r="F2629" s="26" t="s">
        <v>1568</v>
      </c>
      <c r="G2629" s="26" t="s">
        <v>1596</v>
      </c>
      <c r="H2629" s="26" t="s">
        <v>1558</v>
      </c>
      <c r="I2629" s="26" t="s">
        <v>1563</v>
      </c>
      <c r="J2629" s="26" t="s">
        <v>1564</v>
      </c>
      <c r="K2629" s="21" t="str">
        <f>IF(Tabela813[[#This Row],[C]]&lt;&gt;"",IF(Tabela813[[#This Row],[RED]]&lt;&gt;"",(Tabela813[[#This Row],[RED]] &amp; "."),"") &amp; CONCATENATE(Tabela813[[#This Row],[C]],".",Tabela813[[#This Row],[O]],".",Tabela813[[#This Row],[E]],".",Tabela813[[#This Row],[D1]],".",Tabela813[[#This Row],[D2]],".",Tabela813[[#This Row],[D3]],".",Tabela813[[#This Row],[T]],".",Tabela813[[#This Row],[D4]]),"")</f>
        <v>9.1.1.1.4.51.1.6.00</v>
      </c>
      <c r="L2629" s="27" t="s">
        <v>6872</v>
      </c>
      <c r="M2629" s="21" t="str">
        <f t="shared" si="41"/>
        <v>A</v>
      </c>
      <c r="N2629" s="21">
        <f>IF(VALUE(Tabela813[[#This Row],[RED]]) &gt; 0,1,0) + IF(VALUE(J2629)&gt;0,8,IF(VALUE(I2629)&gt;0,7,IF(VALUE(H2629)&gt;0,6,IF(VALUE(G2629)&gt;0,5,IF(VALUE(F2629)&gt;0,4,IF(VALUE(E2629)&gt;0,3,IF(VALUE(D2629)&gt;0,2,1)))))))</f>
        <v>8</v>
      </c>
      <c r="O2629" s="26" t="s">
        <v>55</v>
      </c>
      <c r="P2629" s="1" t="s">
        <v>2943</v>
      </c>
      <c r="Q2629" s="1"/>
      <c r="R2629" s="21"/>
      <c r="S2629" s="7" t="str">
        <f>Tabela813[[#This Row],[NR]]&amp;" - "&amp;Tabela813[[#This Row],[Especificação]]</f>
        <v>9.1.1.1.4.51.1.6.00 - (-) Dedução de Imposto sobre Serviços de Qualquer Natureza - ISSQN - Juros de Mora</v>
      </c>
      <c r="T2629" s="7" t="str">
        <f>Tabela813[[#This Row],[NR]]&amp;" - "&amp;Tabela813[[#This Row],[Especificação]]</f>
        <v>9.1.1.1.4.51.1.6.00 - (-) Dedução de Imposto sobre Serviços de Qualquer Natureza - ISSQN - Juros de Mora</v>
      </c>
      <c r="U2629" s="7" t="str">
        <f>Tabela813[[#This Row],[NR]]&amp; " - "&amp;Tabela813[[#This Row],[Especificação]]</f>
        <v>9.1.1.1.4.51.1.6.00 - (-) Dedução de Imposto sobre Serviços de Qualquer Natureza - ISSQN - Juros de Mora</v>
      </c>
    </row>
    <row r="2630" spans="1:21" ht="45" x14ac:dyDescent="0.25">
      <c r="A2630" s="84"/>
      <c r="B2630" s="73" t="s">
        <v>1570</v>
      </c>
      <c r="C2630" s="26" t="s">
        <v>1558</v>
      </c>
      <c r="D2630" s="26" t="s">
        <v>1558</v>
      </c>
      <c r="E2630" s="26" t="s">
        <v>1558</v>
      </c>
      <c r="F2630" s="26" t="s">
        <v>1568</v>
      </c>
      <c r="G2630" s="26" t="s">
        <v>1596</v>
      </c>
      <c r="H2630" s="26" t="s">
        <v>1558</v>
      </c>
      <c r="I2630" s="26" t="s">
        <v>1565</v>
      </c>
      <c r="J2630" s="26" t="s">
        <v>1564</v>
      </c>
      <c r="K2630" s="21" t="str">
        <f>IF(Tabela813[[#This Row],[C]]&lt;&gt;"",IF(Tabela813[[#This Row],[RED]]&lt;&gt;"",(Tabela813[[#This Row],[RED]] &amp; "."),"") &amp; CONCATENATE(Tabela813[[#This Row],[C]],".",Tabela813[[#This Row],[O]],".",Tabela813[[#This Row],[E]],".",Tabela813[[#This Row],[D1]],".",Tabela813[[#This Row],[D2]],".",Tabela813[[#This Row],[D3]],".",Tabela813[[#This Row],[T]],".",Tabela813[[#This Row],[D4]]),"")</f>
        <v>9.1.1.1.4.51.1.7.00</v>
      </c>
      <c r="L2630" s="27" t="s">
        <v>6873</v>
      </c>
      <c r="M2630" s="21" t="str">
        <f t="shared" si="41"/>
        <v>A</v>
      </c>
      <c r="N2630" s="21">
        <f>IF(VALUE(Tabela813[[#This Row],[RED]]) &gt; 0,1,0) + IF(VALUE(J2630)&gt;0,8,IF(VALUE(I2630)&gt;0,7,IF(VALUE(H2630)&gt;0,6,IF(VALUE(G2630)&gt;0,5,IF(VALUE(F2630)&gt;0,4,IF(VALUE(E2630)&gt;0,3,IF(VALUE(D2630)&gt;0,2,1)))))))</f>
        <v>8</v>
      </c>
      <c r="O2630" s="26" t="s">
        <v>55</v>
      </c>
      <c r="P2630" s="1" t="s">
        <v>2943</v>
      </c>
      <c r="Q2630" s="1"/>
      <c r="R2630" s="21"/>
      <c r="S2630" s="7" t="str">
        <f>Tabela813[[#This Row],[NR]]&amp;" - "&amp;Tabela813[[#This Row],[Especificação]]</f>
        <v>9.1.1.1.4.51.1.7.00 - (-) Dedução de Imposto sobre Serviços de Qualquer Natureza - ISSQN - Dívida Ativa - Multas da Dívida Ativa</v>
      </c>
      <c r="T2630" s="7" t="str">
        <f>Tabela813[[#This Row],[NR]]&amp;" - "&amp;Tabela813[[#This Row],[Especificação]]</f>
        <v>9.1.1.1.4.51.1.7.00 - (-) Dedução de Imposto sobre Serviços de Qualquer Natureza - ISSQN - Dívida Ativa - Multas da Dívida Ativa</v>
      </c>
      <c r="U2630" s="7" t="str">
        <f>Tabela813[[#This Row],[NR]]&amp; " - "&amp;Tabela813[[#This Row],[Especificação]]</f>
        <v>9.1.1.1.4.51.1.7.00 - (-) Dedução de Imposto sobre Serviços de Qualquer Natureza - ISSQN - Dívida Ativa - Multas da Dívida Ativa</v>
      </c>
    </row>
    <row r="2631" spans="1:21" ht="45" x14ac:dyDescent="0.25">
      <c r="A2631" s="84"/>
      <c r="B2631" s="73" t="s">
        <v>1570</v>
      </c>
      <c r="C2631" s="26" t="s">
        <v>1558</v>
      </c>
      <c r="D2631" s="26" t="s">
        <v>1558</v>
      </c>
      <c r="E2631" s="26" t="s">
        <v>1558</v>
      </c>
      <c r="F2631" s="26" t="s">
        <v>1568</v>
      </c>
      <c r="G2631" s="26" t="s">
        <v>1596</v>
      </c>
      <c r="H2631" s="26" t="s">
        <v>1558</v>
      </c>
      <c r="I2631" s="26" t="s">
        <v>1566</v>
      </c>
      <c r="J2631" s="26" t="s">
        <v>1564</v>
      </c>
      <c r="K2631" s="21" t="str">
        <f>IF(Tabela813[[#This Row],[C]]&lt;&gt;"",IF(Tabela813[[#This Row],[RED]]&lt;&gt;"",(Tabela813[[#This Row],[RED]] &amp; "."),"") &amp; CONCATENATE(Tabela813[[#This Row],[C]],".",Tabela813[[#This Row],[O]],".",Tabela813[[#This Row],[E]],".",Tabela813[[#This Row],[D1]],".",Tabela813[[#This Row],[D2]],".",Tabela813[[#This Row],[D3]],".",Tabela813[[#This Row],[T]],".",Tabela813[[#This Row],[D4]]),"")</f>
        <v>9.1.1.1.4.51.1.8.00</v>
      </c>
      <c r="L2631" s="27" t="s">
        <v>6874</v>
      </c>
      <c r="M2631" s="21" t="str">
        <f t="shared" si="41"/>
        <v>A</v>
      </c>
      <c r="N2631" s="21">
        <f>IF(VALUE(Tabela813[[#This Row],[RED]]) &gt; 0,1,0) + IF(VALUE(J2631)&gt;0,8,IF(VALUE(I2631)&gt;0,7,IF(VALUE(H2631)&gt;0,6,IF(VALUE(G2631)&gt;0,5,IF(VALUE(F2631)&gt;0,4,IF(VALUE(E2631)&gt;0,3,IF(VALUE(D2631)&gt;0,2,1)))))))</f>
        <v>8</v>
      </c>
      <c r="O2631" s="26" t="s">
        <v>55</v>
      </c>
      <c r="P2631" s="1" t="s">
        <v>2943</v>
      </c>
      <c r="Q2631" s="1"/>
      <c r="R2631" s="21"/>
      <c r="S2631" s="7" t="str">
        <f>Tabela813[[#This Row],[NR]]&amp;" - "&amp;Tabela813[[#This Row],[Especificação]]</f>
        <v>9.1.1.1.4.51.1.8.00 - (-) Dedução de Imposto sobre Serviços de Qualquer Natureza - ISSQN - Juros de Mora da Dívida Ativa</v>
      </c>
      <c r="T2631" s="7" t="str">
        <f>Tabela813[[#This Row],[NR]]&amp;" - "&amp;Tabela813[[#This Row],[Especificação]]</f>
        <v>9.1.1.1.4.51.1.8.00 - (-) Dedução de Imposto sobre Serviços de Qualquer Natureza - ISSQN - Juros de Mora da Dívida Ativa</v>
      </c>
      <c r="U2631" s="7" t="str">
        <f>Tabela813[[#This Row],[NR]]&amp; " - "&amp;Tabela813[[#This Row],[Especificação]]</f>
        <v>9.1.1.1.4.51.1.8.00 - (-) Dedução de Imposto sobre Serviços de Qualquer Natureza - ISSQN - Juros de Mora da Dívida Ativa</v>
      </c>
    </row>
    <row r="2632" spans="1:21" ht="45" x14ac:dyDescent="0.25">
      <c r="A2632" s="84"/>
      <c r="B2632" s="73" t="s">
        <v>1570</v>
      </c>
      <c r="C2632" s="26" t="s">
        <v>1558</v>
      </c>
      <c r="D2632" s="26" t="s">
        <v>1558</v>
      </c>
      <c r="E2632" s="26" t="s">
        <v>1558</v>
      </c>
      <c r="F2632" s="26" t="s">
        <v>1568</v>
      </c>
      <c r="G2632" s="26" t="s">
        <v>1596</v>
      </c>
      <c r="H2632" s="26" t="s">
        <v>1567</v>
      </c>
      <c r="I2632" s="26" t="s">
        <v>1561</v>
      </c>
      <c r="J2632" s="26" t="s">
        <v>1564</v>
      </c>
      <c r="K2632" s="21" t="str">
        <f>IF(Tabela813[[#This Row],[C]]&lt;&gt;"",IF(Tabela813[[#This Row],[RED]]&lt;&gt;"",(Tabela813[[#This Row],[RED]] &amp; "."),"") &amp; CONCATENATE(Tabela813[[#This Row],[C]],".",Tabela813[[#This Row],[O]],".",Tabela813[[#This Row],[E]],".",Tabela813[[#This Row],[D1]],".",Tabela813[[#This Row],[D2]],".",Tabela813[[#This Row],[D3]],".",Tabela813[[#This Row],[T]],".",Tabela813[[#This Row],[D4]]),"")</f>
        <v>9.1.1.1.4.51.2.0.00</v>
      </c>
      <c r="L2632" s="27" t="s">
        <v>1681</v>
      </c>
      <c r="M2632" s="21" t="str">
        <f t="shared" si="41"/>
        <v>S</v>
      </c>
      <c r="N2632" s="21">
        <f>IF(VALUE(Tabela813[[#This Row],[RED]]) &gt; 0,1,0) + IF(VALUE(J2632)&gt;0,8,IF(VALUE(I2632)&gt;0,7,IF(VALUE(H2632)&gt;0,6,IF(VALUE(G2632)&gt;0,5,IF(VALUE(F2632)&gt;0,4,IF(VALUE(E2632)&gt;0,3,IF(VALUE(D2632)&gt;0,2,1)))))))</f>
        <v>7</v>
      </c>
      <c r="O2632" s="26" t="s">
        <v>55</v>
      </c>
      <c r="P2632" s="1" t="s">
        <v>2944</v>
      </c>
      <c r="Q2632" s="1"/>
      <c r="R2632" s="21"/>
      <c r="S2632" s="7" t="str">
        <f>Tabela813[[#This Row],[NR]]&amp;" - "&amp;Tabela813[[#This Row],[Especificação]]</f>
        <v>9.1.1.1.4.51.2.0.00 - (-) Dedução de Adicional ISS - Fundo Municipal de Combate à Pobreza</v>
      </c>
      <c r="T2632" s="7" t="str">
        <f>Tabela813[[#This Row],[NR]]&amp;" - "&amp;Tabela813[[#This Row],[Especificação]]</f>
        <v>9.1.1.1.4.51.2.0.00 - (-) Dedução de Adicional ISS - Fundo Municipal de Combate à Pobreza</v>
      </c>
      <c r="U2632" s="7" t="str">
        <f>Tabela813[[#This Row],[NR]]&amp; " - "&amp;Tabela813[[#This Row],[Especificação]]</f>
        <v>9.1.1.1.4.51.2.0.00 - (-) Dedução de Adicional ISS - Fundo Municipal de Combate à Pobreza</v>
      </c>
    </row>
    <row r="2633" spans="1:21" ht="45" x14ac:dyDescent="0.25">
      <c r="A2633" s="84"/>
      <c r="B2633" s="73" t="s">
        <v>1570</v>
      </c>
      <c r="C2633" s="26" t="s">
        <v>1558</v>
      </c>
      <c r="D2633" s="26" t="s">
        <v>1558</v>
      </c>
      <c r="E2633" s="26" t="s">
        <v>1558</v>
      </c>
      <c r="F2633" s="26" t="s">
        <v>1568</v>
      </c>
      <c r="G2633" s="26" t="s">
        <v>1596</v>
      </c>
      <c r="H2633" s="26" t="s">
        <v>1567</v>
      </c>
      <c r="I2633" s="26" t="s">
        <v>1558</v>
      </c>
      <c r="J2633" s="26" t="s">
        <v>1564</v>
      </c>
      <c r="K2633" s="21" t="str">
        <f>IF(Tabela813[[#This Row],[C]]&lt;&gt;"",IF(Tabela813[[#This Row],[RED]]&lt;&gt;"",(Tabela813[[#This Row],[RED]] &amp; "."),"") &amp; CONCATENATE(Tabela813[[#This Row],[C]],".",Tabela813[[#This Row],[O]],".",Tabela813[[#This Row],[E]],".",Tabela813[[#This Row],[D1]],".",Tabela813[[#This Row],[D2]],".",Tabela813[[#This Row],[D3]],".",Tabela813[[#This Row],[T]],".",Tabela813[[#This Row],[D4]]),"")</f>
        <v>9.1.1.1.4.51.2.1.00</v>
      </c>
      <c r="L2633" s="27" t="s">
        <v>1682</v>
      </c>
      <c r="M2633" s="21" t="str">
        <f t="shared" si="41"/>
        <v>A</v>
      </c>
      <c r="N2633" s="21">
        <f>IF(VALUE(Tabela813[[#This Row],[RED]]) &gt; 0,1,0) + IF(VALUE(J2633)&gt;0,8,IF(VALUE(I2633)&gt;0,7,IF(VALUE(H2633)&gt;0,6,IF(VALUE(G2633)&gt;0,5,IF(VALUE(F2633)&gt;0,4,IF(VALUE(E2633)&gt;0,3,IF(VALUE(D2633)&gt;0,2,1)))))))</f>
        <v>8</v>
      </c>
      <c r="O2633" s="26" t="s">
        <v>55</v>
      </c>
      <c r="P2633" s="1" t="s">
        <v>2944</v>
      </c>
      <c r="Q2633" s="1"/>
      <c r="R2633" s="21"/>
      <c r="S2633" s="7" t="str">
        <f>Tabela813[[#This Row],[NR]]&amp;" - "&amp;Tabela813[[#This Row],[Especificação]]</f>
        <v>9.1.1.1.4.51.2.1.00 - (-) Dedução de Adicional ISS - Fundo Municipal de Combate à Pobreza - Principal</v>
      </c>
      <c r="T2633" s="7" t="str">
        <f>Tabela813[[#This Row],[NR]]&amp;" - "&amp;Tabela813[[#This Row],[Especificação]]</f>
        <v>9.1.1.1.4.51.2.1.00 - (-) Dedução de Adicional ISS - Fundo Municipal de Combate à Pobreza - Principal</v>
      </c>
      <c r="U2633" s="7" t="str">
        <f>Tabela813[[#This Row],[NR]]&amp; " - "&amp;Tabela813[[#This Row],[Especificação]]</f>
        <v>9.1.1.1.4.51.2.1.00 - (-) Dedução de Adicional ISS - Fundo Municipal de Combate à Pobreza - Principal</v>
      </c>
    </row>
    <row r="2634" spans="1:21" ht="45" x14ac:dyDescent="0.25">
      <c r="A2634" s="84"/>
      <c r="B2634" s="73" t="s">
        <v>1570</v>
      </c>
      <c r="C2634" s="26" t="s">
        <v>1558</v>
      </c>
      <c r="D2634" s="26" t="s">
        <v>1558</v>
      </c>
      <c r="E2634" s="26" t="s">
        <v>1558</v>
      </c>
      <c r="F2634" s="26" t="s">
        <v>1568</v>
      </c>
      <c r="G2634" s="26" t="s">
        <v>1596</v>
      </c>
      <c r="H2634" s="26" t="s">
        <v>1567</v>
      </c>
      <c r="I2634" s="26" t="s">
        <v>1567</v>
      </c>
      <c r="J2634" s="26" t="s">
        <v>1564</v>
      </c>
      <c r="K2634" s="21" t="str">
        <f>IF(Tabela813[[#This Row],[C]]&lt;&gt;"",IF(Tabela813[[#This Row],[RED]]&lt;&gt;"",(Tabela813[[#This Row],[RED]] &amp; "."),"") &amp; CONCATENATE(Tabela813[[#This Row],[C]],".",Tabela813[[#This Row],[O]],".",Tabela813[[#This Row],[E]],".",Tabela813[[#This Row],[D1]],".",Tabela813[[#This Row],[D2]],".",Tabela813[[#This Row],[D3]],".",Tabela813[[#This Row],[T]],".",Tabela813[[#This Row],[D4]]),"")</f>
        <v>9.1.1.1.4.51.2.2.00</v>
      </c>
      <c r="L2634" s="27" t="s">
        <v>1683</v>
      </c>
      <c r="M2634" s="21" t="str">
        <f t="shared" si="41"/>
        <v>A</v>
      </c>
      <c r="N2634" s="21">
        <f>IF(VALUE(Tabela813[[#This Row],[RED]]) &gt; 0,1,0) + IF(VALUE(J2634)&gt;0,8,IF(VALUE(I2634)&gt;0,7,IF(VALUE(H2634)&gt;0,6,IF(VALUE(G2634)&gt;0,5,IF(VALUE(F2634)&gt;0,4,IF(VALUE(E2634)&gt;0,3,IF(VALUE(D2634)&gt;0,2,1)))))))</f>
        <v>8</v>
      </c>
      <c r="O2634" s="26" t="s">
        <v>55</v>
      </c>
      <c r="P2634" s="1" t="s">
        <v>2944</v>
      </c>
      <c r="Q2634" s="1"/>
      <c r="R2634" s="21"/>
      <c r="S2634" s="7" t="str">
        <f>Tabela813[[#This Row],[NR]]&amp;" - "&amp;Tabela813[[#This Row],[Especificação]]</f>
        <v>9.1.1.1.4.51.2.2.00 - (-) Dedução de Adicional ISS - Fundo Municipal de Combate à Pobreza - Multas e Juros de Mora</v>
      </c>
      <c r="T2634" s="7" t="str">
        <f>Tabela813[[#This Row],[NR]]&amp;" - "&amp;Tabela813[[#This Row],[Especificação]]</f>
        <v>9.1.1.1.4.51.2.2.00 - (-) Dedução de Adicional ISS - Fundo Municipal de Combate à Pobreza - Multas e Juros de Mora</v>
      </c>
      <c r="U2634" s="7" t="str">
        <f>Tabela813[[#This Row],[NR]]&amp; " - "&amp;Tabela813[[#This Row],[Especificação]]</f>
        <v>9.1.1.1.4.51.2.2.00 - (-) Dedução de Adicional ISS - Fundo Municipal de Combate à Pobreza - Multas e Juros de Mora</v>
      </c>
    </row>
    <row r="2635" spans="1:21" ht="45" x14ac:dyDescent="0.25">
      <c r="A2635" s="84"/>
      <c r="B2635" s="73" t="s">
        <v>1570</v>
      </c>
      <c r="C2635" s="26" t="s">
        <v>1558</v>
      </c>
      <c r="D2635" s="26" t="s">
        <v>1558</v>
      </c>
      <c r="E2635" s="26" t="s">
        <v>1558</v>
      </c>
      <c r="F2635" s="26" t="s">
        <v>1568</v>
      </c>
      <c r="G2635" s="26" t="s">
        <v>1596</v>
      </c>
      <c r="H2635" s="26" t="s">
        <v>1567</v>
      </c>
      <c r="I2635" s="26" t="s">
        <v>1559</v>
      </c>
      <c r="J2635" s="26" t="s">
        <v>1564</v>
      </c>
      <c r="K2635" s="21" t="str">
        <f>IF(Tabela813[[#This Row],[C]]&lt;&gt;"",IF(Tabela813[[#This Row],[RED]]&lt;&gt;"",(Tabela813[[#This Row],[RED]] &amp; "."),"") &amp; CONCATENATE(Tabela813[[#This Row],[C]],".",Tabela813[[#This Row],[O]],".",Tabela813[[#This Row],[E]],".",Tabela813[[#This Row],[D1]],".",Tabela813[[#This Row],[D2]],".",Tabela813[[#This Row],[D3]],".",Tabela813[[#This Row],[T]],".",Tabela813[[#This Row],[D4]]),"")</f>
        <v>9.1.1.1.4.51.2.3.00</v>
      </c>
      <c r="L2635" s="27" t="s">
        <v>1684</v>
      </c>
      <c r="M2635" s="21" t="str">
        <f t="shared" si="41"/>
        <v>A</v>
      </c>
      <c r="N2635" s="21">
        <f>IF(VALUE(Tabela813[[#This Row],[RED]]) &gt; 0,1,0) + IF(VALUE(J2635)&gt;0,8,IF(VALUE(I2635)&gt;0,7,IF(VALUE(H2635)&gt;0,6,IF(VALUE(G2635)&gt;0,5,IF(VALUE(F2635)&gt;0,4,IF(VALUE(E2635)&gt;0,3,IF(VALUE(D2635)&gt;0,2,1)))))))</f>
        <v>8</v>
      </c>
      <c r="O2635" s="26" t="s">
        <v>55</v>
      </c>
      <c r="P2635" s="1" t="s">
        <v>2944</v>
      </c>
      <c r="Q2635" s="1"/>
      <c r="R2635" s="21"/>
      <c r="S2635" s="7" t="str">
        <f>Tabela813[[#This Row],[NR]]&amp;" - "&amp;Tabela813[[#This Row],[Especificação]]</f>
        <v>9.1.1.1.4.51.2.3.00 - (-) Dedução de Adicional ISS - Fundo Municipal de Combate à Pobreza - Dívida Ativa</v>
      </c>
      <c r="T2635" s="7" t="str">
        <f>Tabela813[[#This Row],[NR]]&amp;" - "&amp;Tabela813[[#This Row],[Especificação]]</f>
        <v>9.1.1.1.4.51.2.3.00 - (-) Dedução de Adicional ISS - Fundo Municipal de Combate à Pobreza - Dívida Ativa</v>
      </c>
      <c r="U2635" s="7" t="str">
        <f>Tabela813[[#This Row],[NR]]&amp; " - "&amp;Tabela813[[#This Row],[Especificação]]</f>
        <v>9.1.1.1.4.51.2.3.00 - (-) Dedução de Adicional ISS - Fundo Municipal de Combate à Pobreza - Dívida Ativa</v>
      </c>
    </row>
    <row r="2636" spans="1:21" ht="45" x14ac:dyDescent="0.25">
      <c r="A2636" s="84"/>
      <c r="B2636" s="73" t="s">
        <v>1570</v>
      </c>
      <c r="C2636" s="26" t="s">
        <v>1558</v>
      </c>
      <c r="D2636" s="26" t="s">
        <v>1558</v>
      </c>
      <c r="E2636" s="26" t="s">
        <v>1558</v>
      </c>
      <c r="F2636" s="26" t="s">
        <v>1568</v>
      </c>
      <c r="G2636" s="26" t="s">
        <v>1596</v>
      </c>
      <c r="H2636" s="26" t="s">
        <v>1567</v>
      </c>
      <c r="I2636" s="26" t="s">
        <v>1568</v>
      </c>
      <c r="J2636" s="26" t="s">
        <v>1564</v>
      </c>
      <c r="K2636" s="21" t="str">
        <f>IF(Tabela813[[#This Row],[C]]&lt;&gt;"",IF(Tabela813[[#This Row],[RED]]&lt;&gt;"",(Tabela813[[#This Row],[RED]] &amp; "."),"") &amp; CONCATENATE(Tabela813[[#This Row],[C]],".",Tabela813[[#This Row],[O]],".",Tabela813[[#This Row],[E]],".",Tabela813[[#This Row],[D1]],".",Tabela813[[#This Row],[D2]],".",Tabela813[[#This Row],[D3]],".",Tabela813[[#This Row],[T]],".",Tabela813[[#This Row],[D4]]),"")</f>
        <v>9.1.1.1.4.51.2.4.00</v>
      </c>
      <c r="L2636" s="27" t="s">
        <v>1685</v>
      </c>
      <c r="M2636" s="21" t="str">
        <f t="shared" si="41"/>
        <v>A</v>
      </c>
      <c r="N2636" s="21">
        <f>IF(VALUE(Tabela813[[#This Row],[RED]]) &gt; 0,1,0) + IF(VALUE(J2636)&gt;0,8,IF(VALUE(I2636)&gt;0,7,IF(VALUE(H2636)&gt;0,6,IF(VALUE(G2636)&gt;0,5,IF(VALUE(F2636)&gt;0,4,IF(VALUE(E2636)&gt;0,3,IF(VALUE(D2636)&gt;0,2,1)))))))</f>
        <v>8</v>
      </c>
      <c r="O2636" s="26" t="s">
        <v>55</v>
      </c>
      <c r="P2636" s="1" t="s">
        <v>2944</v>
      </c>
      <c r="Q2636" s="1"/>
      <c r="R2636" s="21"/>
      <c r="S2636" s="7" t="str">
        <f>Tabela813[[#This Row],[NR]]&amp;" - "&amp;Tabela813[[#This Row],[Especificação]]</f>
        <v>9.1.1.1.4.51.2.4.00 - (-) Dedução de Adicional ISS - Fundo Municipal de Combate à Pobreza - Dívida Ativa - Multas e Juros de Mora da Dívida Ativa</v>
      </c>
      <c r="T2636" s="7" t="str">
        <f>Tabela813[[#This Row],[NR]]&amp;" - "&amp;Tabela813[[#This Row],[Especificação]]</f>
        <v>9.1.1.1.4.51.2.4.00 - (-) Dedução de Adicional ISS - Fundo Municipal de Combate à Pobreza - Dívida Ativa - Multas e Juros de Mora da Dívida Ativa</v>
      </c>
      <c r="U2636" s="7" t="str">
        <f>Tabela813[[#This Row],[NR]]&amp; " - "&amp;Tabela813[[#This Row],[Especificação]]</f>
        <v>9.1.1.1.4.51.2.4.00 - (-) Dedução de Adicional ISS - Fundo Municipal de Combate à Pobreza - Dívida Ativa - Multas e Juros de Mora da Dívida Ativa</v>
      </c>
    </row>
    <row r="2637" spans="1:21" ht="45" x14ac:dyDescent="0.25">
      <c r="A2637" s="84"/>
      <c r="B2637" s="73" t="s">
        <v>1570</v>
      </c>
      <c r="C2637" s="26" t="s">
        <v>1558</v>
      </c>
      <c r="D2637" s="26" t="s">
        <v>1558</v>
      </c>
      <c r="E2637" s="26" t="s">
        <v>1558</v>
      </c>
      <c r="F2637" s="26" t="s">
        <v>1568</v>
      </c>
      <c r="G2637" s="26" t="s">
        <v>1596</v>
      </c>
      <c r="H2637" s="26" t="s">
        <v>1567</v>
      </c>
      <c r="I2637" s="26" t="s">
        <v>1569</v>
      </c>
      <c r="J2637" s="26" t="s">
        <v>1564</v>
      </c>
      <c r="K2637" s="21" t="str">
        <f>IF(Tabela813[[#This Row],[C]]&lt;&gt;"",IF(Tabela813[[#This Row],[RED]]&lt;&gt;"",(Tabela813[[#This Row],[RED]] &amp; "."),"") &amp; CONCATENATE(Tabela813[[#This Row],[C]],".",Tabela813[[#This Row],[O]],".",Tabela813[[#This Row],[E]],".",Tabela813[[#This Row],[D1]],".",Tabela813[[#This Row],[D2]],".",Tabela813[[#This Row],[D3]],".",Tabela813[[#This Row],[T]],".",Tabela813[[#This Row],[D4]]),"")</f>
        <v>9.1.1.1.4.51.2.5.00</v>
      </c>
      <c r="L2637" s="27" t="s">
        <v>1686</v>
      </c>
      <c r="M2637" s="21" t="str">
        <f t="shared" si="41"/>
        <v>A</v>
      </c>
      <c r="N2637" s="21">
        <f>IF(VALUE(Tabela813[[#This Row],[RED]]) &gt; 0,1,0) + IF(VALUE(J2637)&gt;0,8,IF(VALUE(I2637)&gt;0,7,IF(VALUE(H2637)&gt;0,6,IF(VALUE(G2637)&gt;0,5,IF(VALUE(F2637)&gt;0,4,IF(VALUE(E2637)&gt;0,3,IF(VALUE(D2637)&gt;0,2,1)))))))</f>
        <v>8</v>
      </c>
      <c r="O2637" s="26" t="s">
        <v>55</v>
      </c>
      <c r="P2637" s="1" t="s">
        <v>2944</v>
      </c>
      <c r="Q2637" s="1"/>
      <c r="R2637" s="21"/>
      <c r="S2637" s="7" t="str">
        <f>Tabela813[[#This Row],[NR]]&amp;" - "&amp;Tabela813[[#This Row],[Especificação]]</f>
        <v>9.1.1.1.4.51.2.5.00 - (-) Dedução de Adicional ISS - Fundo Municipal de Combate à Pobreza - Multas</v>
      </c>
      <c r="T2637" s="7" t="str">
        <f>Tabela813[[#This Row],[NR]]&amp;" - "&amp;Tabela813[[#This Row],[Especificação]]</f>
        <v>9.1.1.1.4.51.2.5.00 - (-) Dedução de Adicional ISS - Fundo Municipal de Combate à Pobreza - Multas</v>
      </c>
      <c r="U2637" s="7" t="str">
        <f>Tabela813[[#This Row],[NR]]&amp; " - "&amp;Tabela813[[#This Row],[Especificação]]</f>
        <v>9.1.1.1.4.51.2.5.00 - (-) Dedução de Adicional ISS - Fundo Municipal de Combate à Pobreza - Multas</v>
      </c>
    </row>
    <row r="2638" spans="1:21" ht="45" x14ac:dyDescent="0.25">
      <c r="A2638" s="84"/>
      <c r="B2638" s="73" t="s">
        <v>1570</v>
      </c>
      <c r="C2638" s="26" t="s">
        <v>1558</v>
      </c>
      <c r="D2638" s="26" t="s">
        <v>1558</v>
      </c>
      <c r="E2638" s="26" t="s">
        <v>1558</v>
      </c>
      <c r="F2638" s="26" t="s">
        <v>1568</v>
      </c>
      <c r="G2638" s="26" t="s">
        <v>1596</v>
      </c>
      <c r="H2638" s="26" t="s">
        <v>1567</v>
      </c>
      <c r="I2638" s="26" t="s">
        <v>1563</v>
      </c>
      <c r="J2638" s="26" t="s">
        <v>1564</v>
      </c>
      <c r="K2638" s="21" t="str">
        <f>IF(Tabela813[[#This Row],[C]]&lt;&gt;"",IF(Tabela813[[#This Row],[RED]]&lt;&gt;"",(Tabela813[[#This Row],[RED]] &amp; "."),"") &amp; CONCATENATE(Tabela813[[#This Row],[C]],".",Tabela813[[#This Row],[O]],".",Tabela813[[#This Row],[E]],".",Tabela813[[#This Row],[D1]],".",Tabela813[[#This Row],[D2]],".",Tabela813[[#This Row],[D3]],".",Tabela813[[#This Row],[T]],".",Tabela813[[#This Row],[D4]]),"")</f>
        <v>9.1.1.1.4.51.2.6.00</v>
      </c>
      <c r="L2638" s="27" t="s">
        <v>1687</v>
      </c>
      <c r="M2638" s="21" t="str">
        <f t="shared" si="41"/>
        <v>A</v>
      </c>
      <c r="N2638" s="21">
        <f>IF(VALUE(Tabela813[[#This Row],[RED]]) &gt; 0,1,0) + IF(VALUE(J2638)&gt;0,8,IF(VALUE(I2638)&gt;0,7,IF(VALUE(H2638)&gt;0,6,IF(VALUE(G2638)&gt;0,5,IF(VALUE(F2638)&gt;0,4,IF(VALUE(E2638)&gt;0,3,IF(VALUE(D2638)&gt;0,2,1)))))))</f>
        <v>8</v>
      </c>
      <c r="O2638" s="26" t="s">
        <v>55</v>
      </c>
      <c r="P2638" s="1" t="s">
        <v>2944</v>
      </c>
      <c r="Q2638" s="1"/>
      <c r="R2638" s="21"/>
      <c r="S2638" s="7" t="str">
        <f>Tabela813[[#This Row],[NR]]&amp;" - "&amp;Tabela813[[#This Row],[Especificação]]</f>
        <v>9.1.1.1.4.51.2.6.00 - (-) Dedução de Adicional ISS - Fundo Municipal de Combate à Pobreza - Juros de Mora</v>
      </c>
      <c r="T2638" s="7" t="str">
        <f>Tabela813[[#This Row],[NR]]&amp;" - "&amp;Tabela813[[#This Row],[Especificação]]</f>
        <v>9.1.1.1.4.51.2.6.00 - (-) Dedução de Adicional ISS - Fundo Municipal de Combate à Pobreza - Juros de Mora</v>
      </c>
      <c r="U2638" s="7" t="str">
        <f>Tabela813[[#This Row],[NR]]&amp; " - "&amp;Tabela813[[#This Row],[Especificação]]</f>
        <v>9.1.1.1.4.51.2.6.00 - (-) Dedução de Adicional ISS - Fundo Municipal de Combate à Pobreza - Juros de Mora</v>
      </c>
    </row>
    <row r="2639" spans="1:21" ht="45" x14ac:dyDescent="0.25">
      <c r="A2639" s="84"/>
      <c r="B2639" s="73" t="s">
        <v>1570</v>
      </c>
      <c r="C2639" s="26" t="s">
        <v>1558</v>
      </c>
      <c r="D2639" s="26" t="s">
        <v>1558</v>
      </c>
      <c r="E2639" s="26" t="s">
        <v>1558</v>
      </c>
      <c r="F2639" s="26" t="s">
        <v>1568</v>
      </c>
      <c r="G2639" s="26" t="s">
        <v>1596</v>
      </c>
      <c r="H2639" s="26" t="s">
        <v>1567</v>
      </c>
      <c r="I2639" s="26" t="s">
        <v>1565</v>
      </c>
      <c r="J2639" s="26" t="s">
        <v>1564</v>
      </c>
      <c r="K2639" s="21" t="str">
        <f>IF(Tabela813[[#This Row],[C]]&lt;&gt;"",IF(Tabela813[[#This Row],[RED]]&lt;&gt;"",(Tabela813[[#This Row],[RED]] &amp; "."),"") &amp; CONCATENATE(Tabela813[[#This Row],[C]],".",Tabela813[[#This Row],[O]],".",Tabela813[[#This Row],[E]],".",Tabela813[[#This Row],[D1]],".",Tabela813[[#This Row],[D2]],".",Tabela813[[#This Row],[D3]],".",Tabela813[[#This Row],[T]],".",Tabela813[[#This Row],[D4]]),"")</f>
        <v>9.1.1.1.4.51.2.7.00</v>
      </c>
      <c r="L2639" s="27" t="s">
        <v>1688</v>
      </c>
      <c r="M2639" s="21" t="str">
        <f t="shared" si="41"/>
        <v>A</v>
      </c>
      <c r="N2639" s="21">
        <f>IF(VALUE(Tabela813[[#This Row],[RED]]) &gt; 0,1,0) + IF(VALUE(J2639)&gt;0,8,IF(VALUE(I2639)&gt;0,7,IF(VALUE(H2639)&gt;0,6,IF(VALUE(G2639)&gt;0,5,IF(VALUE(F2639)&gt;0,4,IF(VALUE(E2639)&gt;0,3,IF(VALUE(D2639)&gt;0,2,1)))))))</f>
        <v>8</v>
      </c>
      <c r="O2639" s="26" t="s">
        <v>55</v>
      </c>
      <c r="P2639" s="1" t="s">
        <v>2944</v>
      </c>
      <c r="Q2639" s="1"/>
      <c r="R2639" s="21"/>
      <c r="S2639" s="7" t="str">
        <f>Tabela813[[#This Row],[NR]]&amp;" - "&amp;Tabela813[[#This Row],[Especificação]]</f>
        <v>9.1.1.1.4.51.2.7.00 - (-) Dedução de Adicional ISS - Fundo Municipal de Combate à Pobreza - Dívida Ativa - Multas da Dívida Ativa</v>
      </c>
      <c r="T2639" s="7" t="str">
        <f>Tabela813[[#This Row],[NR]]&amp;" - "&amp;Tabela813[[#This Row],[Especificação]]</f>
        <v>9.1.1.1.4.51.2.7.00 - (-) Dedução de Adicional ISS - Fundo Municipal de Combate à Pobreza - Dívida Ativa - Multas da Dívida Ativa</v>
      </c>
      <c r="U2639" s="7" t="str">
        <f>Tabela813[[#This Row],[NR]]&amp; " - "&amp;Tabela813[[#This Row],[Especificação]]</f>
        <v>9.1.1.1.4.51.2.7.00 - (-) Dedução de Adicional ISS - Fundo Municipal de Combate à Pobreza - Dívida Ativa - Multas da Dívida Ativa</v>
      </c>
    </row>
    <row r="2640" spans="1:21" ht="45" x14ac:dyDescent="0.25">
      <c r="A2640" s="84"/>
      <c r="B2640" s="73" t="s">
        <v>1570</v>
      </c>
      <c r="C2640" s="26" t="s">
        <v>1558</v>
      </c>
      <c r="D2640" s="26" t="s">
        <v>1558</v>
      </c>
      <c r="E2640" s="26" t="s">
        <v>1558</v>
      </c>
      <c r="F2640" s="26" t="s">
        <v>1568</v>
      </c>
      <c r="G2640" s="26" t="s">
        <v>1596</v>
      </c>
      <c r="H2640" s="26" t="s">
        <v>1567</v>
      </c>
      <c r="I2640" s="26" t="s">
        <v>1566</v>
      </c>
      <c r="J2640" s="26" t="s">
        <v>1564</v>
      </c>
      <c r="K2640" s="21" t="str">
        <f>IF(Tabela813[[#This Row],[C]]&lt;&gt;"",IF(Tabela813[[#This Row],[RED]]&lt;&gt;"",(Tabela813[[#This Row],[RED]] &amp; "."),"") &amp; CONCATENATE(Tabela813[[#This Row],[C]],".",Tabela813[[#This Row],[O]],".",Tabela813[[#This Row],[E]],".",Tabela813[[#This Row],[D1]],".",Tabela813[[#This Row],[D2]],".",Tabela813[[#This Row],[D3]],".",Tabela813[[#This Row],[T]],".",Tabela813[[#This Row],[D4]]),"")</f>
        <v>9.1.1.1.4.51.2.8.00</v>
      </c>
      <c r="L2640" s="27" t="s">
        <v>1689</v>
      </c>
      <c r="M2640" s="21" t="str">
        <f t="shared" si="41"/>
        <v>A</v>
      </c>
      <c r="N2640" s="21">
        <f>IF(VALUE(Tabela813[[#This Row],[RED]]) &gt; 0,1,0) + IF(VALUE(J2640)&gt;0,8,IF(VALUE(I2640)&gt;0,7,IF(VALUE(H2640)&gt;0,6,IF(VALUE(G2640)&gt;0,5,IF(VALUE(F2640)&gt;0,4,IF(VALUE(E2640)&gt;0,3,IF(VALUE(D2640)&gt;0,2,1)))))))</f>
        <v>8</v>
      </c>
      <c r="O2640" s="26" t="s">
        <v>55</v>
      </c>
      <c r="P2640" s="1" t="s">
        <v>2944</v>
      </c>
      <c r="Q2640" s="1"/>
      <c r="R2640" s="21"/>
      <c r="S2640" s="7" t="str">
        <f>Tabela813[[#This Row],[NR]]&amp;" - "&amp;Tabela813[[#This Row],[Especificação]]</f>
        <v>9.1.1.1.4.51.2.8.00 - (-) Dedução de Adicional ISS - Fundo Municipal de Combate à Pobreza - Juros de Mora da Dívida Ativa</v>
      </c>
      <c r="T2640" s="7" t="str">
        <f>Tabela813[[#This Row],[NR]]&amp;" - "&amp;Tabela813[[#This Row],[Especificação]]</f>
        <v>9.1.1.1.4.51.2.8.00 - (-) Dedução de Adicional ISS - Fundo Municipal de Combate à Pobreza - Juros de Mora da Dívida Ativa</v>
      </c>
      <c r="U2640" s="7" t="str">
        <f>Tabela813[[#This Row],[NR]]&amp; " - "&amp;Tabela813[[#This Row],[Especificação]]</f>
        <v>9.1.1.1.4.51.2.8.00 - (-) Dedução de Adicional ISS - Fundo Municipal de Combate à Pobreza - Juros de Mora da Dívida Ativa</v>
      </c>
    </row>
    <row r="2641" spans="1:21" ht="60" x14ac:dyDescent="0.25">
      <c r="A2641" s="84"/>
      <c r="B2641" s="73" t="s">
        <v>1570</v>
      </c>
      <c r="C2641" s="26" t="s">
        <v>1558</v>
      </c>
      <c r="D2641" s="26" t="s">
        <v>1558</v>
      </c>
      <c r="E2641" s="26" t="s">
        <v>1558</v>
      </c>
      <c r="F2641" s="26" t="s">
        <v>1568</v>
      </c>
      <c r="G2641" s="26" t="s">
        <v>1598</v>
      </c>
      <c r="H2641" s="26" t="s">
        <v>1561</v>
      </c>
      <c r="I2641" s="26" t="s">
        <v>1561</v>
      </c>
      <c r="J2641" s="26" t="s">
        <v>1564</v>
      </c>
      <c r="K2641" s="21" t="str">
        <f>IF(Tabela813[[#This Row],[C]]&lt;&gt;"",IF(Tabela813[[#This Row],[RED]]&lt;&gt;"",(Tabela813[[#This Row],[RED]] &amp; "."),"") &amp; CONCATENATE(Tabela813[[#This Row],[C]],".",Tabela813[[#This Row],[O]],".",Tabela813[[#This Row],[E]],".",Tabela813[[#This Row],[D1]],".",Tabela813[[#This Row],[D2]],".",Tabela813[[#This Row],[D3]],".",Tabela813[[#This Row],[T]],".",Tabela813[[#This Row],[D4]]),"")</f>
        <v>9.1.1.1.4.52.0.0.00</v>
      </c>
      <c r="L2641" s="27" t="s">
        <v>1690</v>
      </c>
      <c r="M2641" s="21" t="str">
        <f t="shared" si="41"/>
        <v>S</v>
      </c>
      <c r="N2641" s="21">
        <f>IF(VALUE(Tabela813[[#This Row],[RED]]) &gt; 0,1,0) + IF(VALUE(J2641)&gt;0,8,IF(VALUE(I2641)&gt;0,7,IF(VALUE(H2641)&gt;0,6,IF(VALUE(G2641)&gt;0,5,IF(VALUE(F2641)&gt;0,4,IF(VALUE(E2641)&gt;0,3,IF(VALUE(D2641)&gt;0,2,1)))))))</f>
        <v>6</v>
      </c>
      <c r="O2641" s="26" t="s">
        <v>55</v>
      </c>
      <c r="P2641" s="1" t="s">
        <v>4382</v>
      </c>
      <c r="Q2641" s="1"/>
      <c r="R2641" s="21"/>
      <c r="S2641" s="7" t="str">
        <f>Tabela813[[#This Row],[NR]]&amp;" - "&amp;Tabela813[[#This Row],[Especificação]]</f>
        <v>9.1.1.1.4.52.0.0.00 - (-) Dedução de Imposto sobre Vendas a Varejo de Combustíveis Líquidos e Gasosos (IVVC)</v>
      </c>
      <c r="T2641" s="7" t="str">
        <f>Tabela813[[#This Row],[NR]]&amp;" - "&amp;Tabela813[[#This Row],[Especificação]]</f>
        <v>9.1.1.1.4.52.0.0.00 - (-) Dedução de Imposto sobre Vendas a Varejo de Combustíveis Líquidos e Gasosos (IVVC)</v>
      </c>
      <c r="U2641" s="7" t="str">
        <f>Tabela813[[#This Row],[NR]]&amp; " - "&amp;Tabela813[[#This Row],[Especificação]]</f>
        <v>9.1.1.1.4.52.0.0.00 - (-) Dedução de Imposto sobre Vendas a Varejo de Combustíveis Líquidos e Gasosos (IVVC)</v>
      </c>
    </row>
    <row r="2642" spans="1:21" ht="60" x14ac:dyDescent="0.25">
      <c r="A2642" s="84"/>
      <c r="B2642" s="73" t="s">
        <v>1570</v>
      </c>
      <c r="C2642" s="26" t="s">
        <v>1558</v>
      </c>
      <c r="D2642" s="26" t="s">
        <v>1558</v>
      </c>
      <c r="E2642" s="26" t="s">
        <v>1558</v>
      </c>
      <c r="F2642" s="26" t="s">
        <v>1568</v>
      </c>
      <c r="G2642" s="26" t="s">
        <v>1598</v>
      </c>
      <c r="H2642" s="26" t="s">
        <v>1561</v>
      </c>
      <c r="I2642" s="26" t="s">
        <v>1558</v>
      </c>
      <c r="J2642" s="26" t="s">
        <v>1564</v>
      </c>
      <c r="K2642" s="21" t="str">
        <f>IF(Tabela813[[#This Row],[C]]&lt;&gt;"",IF(Tabela813[[#This Row],[RED]]&lt;&gt;"",(Tabela813[[#This Row],[RED]] &amp; "."),"") &amp; CONCATENATE(Tabela813[[#This Row],[C]],".",Tabela813[[#This Row],[O]],".",Tabela813[[#This Row],[E]],".",Tabela813[[#This Row],[D1]],".",Tabela813[[#This Row],[D2]],".",Tabela813[[#This Row],[D3]],".",Tabela813[[#This Row],[T]],".",Tabela813[[#This Row],[D4]]),"")</f>
        <v>9.1.1.1.4.52.0.1.00</v>
      </c>
      <c r="L2642" s="27" t="s">
        <v>1691</v>
      </c>
      <c r="M2642" s="21" t="str">
        <f t="shared" si="41"/>
        <v>A</v>
      </c>
      <c r="N2642" s="21">
        <f>IF(VALUE(Tabela813[[#This Row],[RED]]) &gt; 0,1,0) + IF(VALUE(J2642)&gt;0,8,IF(VALUE(I2642)&gt;0,7,IF(VALUE(H2642)&gt;0,6,IF(VALUE(G2642)&gt;0,5,IF(VALUE(F2642)&gt;0,4,IF(VALUE(E2642)&gt;0,3,IF(VALUE(D2642)&gt;0,2,1)))))))</f>
        <v>8</v>
      </c>
      <c r="O2642" s="26" t="s">
        <v>55</v>
      </c>
      <c r="P2642" s="1" t="s">
        <v>2945</v>
      </c>
      <c r="Q2642" s="1"/>
      <c r="R2642" s="21"/>
      <c r="S2642" s="7" t="str">
        <f>Tabela813[[#This Row],[NR]]&amp;" - "&amp;Tabela813[[#This Row],[Especificação]]</f>
        <v>9.1.1.1.4.52.0.1.00 - (-) Dedução de Imposto sobre Vendas a Varejo de Combustíveis Líquidos e Gasosos (IVVC) - Principal</v>
      </c>
      <c r="T2642" s="7" t="str">
        <f>Tabela813[[#This Row],[NR]]&amp;" - "&amp;Tabela813[[#This Row],[Especificação]]</f>
        <v>9.1.1.1.4.52.0.1.00 - (-) Dedução de Imposto sobre Vendas a Varejo de Combustíveis Líquidos e Gasosos (IVVC) - Principal</v>
      </c>
      <c r="U2642" s="7" t="str">
        <f>Tabela813[[#This Row],[NR]]&amp; " - "&amp;Tabela813[[#This Row],[Especificação]]</f>
        <v>9.1.1.1.4.52.0.1.00 - (-) Dedução de Imposto sobre Vendas a Varejo de Combustíveis Líquidos e Gasosos (IVVC) - Principal</v>
      </c>
    </row>
    <row r="2643" spans="1:21" ht="60" x14ac:dyDescent="0.25">
      <c r="A2643" s="84"/>
      <c r="B2643" s="73" t="s">
        <v>1570</v>
      </c>
      <c r="C2643" s="26" t="s">
        <v>1558</v>
      </c>
      <c r="D2643" s="26" t="s">
        <v>1558</v>
      </c>
      <c r="E2643" s="26" t="s">
        <v>1558</v>
      </c>
      <c r="F2643" s="26" t="s">
        <v>1568</v>
      </c>
      <c r="G2643" s="26" t="s">
        <v>1598</v>
      </c>
      <c r="H2643" s="26" t="s">
        <v>1561</v>
      </c>
      <c r="I2643" s="26" t="s">
        <v>1567</v>
      </c>
      <c r="J2643" s="26" t="s">
        <v>1564</v>
      </c>
      <c r="K2643" s="21" t="str">
        <f>IF(Tabela813[[#This Row],[C]]&lt;&gt;"",IF(Tabela813[[#This Row],[RED]]&lt;&gt;"",(Tabela813[[#This Row],[RED]] &amp; "."),"") &amp; CONCATENATE(Tabela813[[#This Row],[C]],".",Tabela813[[#This Row],[O]],".",Tabela813[[#This Row],[E]],".",Tabela813[[#This Row],[D1]],".",Tabela813[[#This Row],[D2]],".",Tabela813[[#This Row],[D3]],".",Tabela813[[#This Row],[T]],".",Tabela813[[#This Row],[D4]]),"")</f>
        <v>9.1.1.1.4.52.0.2.00</v>
      </c>
      <c r="L2643" s="27" t="s">
        <v>1692</v>
      </c>
      <c r="M2643" s="21" t="str">
        <f t="shared" si="41"/>
        <v>A</v>
      </c>
      <c r="N2643" s="21">
        <f>IF(VALUE(Tabela813[[#This Row],[RED]]) &gt; 0,1,0) + IF(VALUE(J2643)&gt;0,8,IF(VALUE(I2643)&gt;0,7,IF(VALUE(H2643)&gt;0,6,IF(VALUE(G2643)&gt;0,5,IF(VALUE(F2643)&gt;0,4,IF(VALUE(E2643)&gt;0,3,IF(VALUE(D2643)&gt;0,2,1)))))))</f>
        <v>8</v>
      </c>
      <c r="O2643" s="26" t="s">
        <v>55</v>
      </c>
      <c r="P2643" s="1" t="s">
        <v>2945</v>
      </c>
      <c r="Q2643" s="1"/>
      <c r="R2643" s="21"/>
      <c r="S2643" s="7" t="str">
        <f>Tabela813[[#This Row],[NR]]&amp;" - "&amp;Tabela813[[#This Row],[Especificação]]</f>
        <v>9.1.1.1.4.52.0.2.00 - (-) Dedução de Imposto sobre Vendas a Varejo de Combustíveis Líquidos e Gasosos (IVVC) - Multas e Juros de Mora</v>
      </c>
      <c r="T2643" s="7" t="str">
        <f>Tabela813[[#This Row],[NR]]&amp;" - "&amp;Tabela813[[#This Row],[Especificação]]</f>
        <v>9.1.1.1.4.52.0.2.00 - (-) Dedução de Imposto sobre Vendas a Varejo de Combustíveis Líquidos e Gasosos (IVVC) - Multas e Juros de Mora</v>
      </c>
      <c r="U2643" s="7" t="str">
        <f>Tabela813[[#This Row],[NR]]&amp; " - "&amp;Tabela813[[#This Row],[Especificação]]</f>
        <v>9.1.1.1.4.52.0.2.00 - (-) Dedução de Imposto sobre Vendas a Varejo de Combustíveis Líquidos e Gasosos (IVVC) - Multas e Juros de Mora</v>
      </c>
    </row>
    <row r="2644" spans="1:21" ht="60" x14ac:dyDescent="0.25">
      <c r="A2644" s="84"/>
      <c r="B2644" s="73" t="s">
        <v>1570</v>
      </c>
      <c r="C2644" s="26" t="s">
        <v>1558</v>
      </c>
      <c r="D2644" s="26" t="s">
        <v>1558</v>
      </c>
      <c r="E2644" s="26" t="s">
        <v>1558</v>
      </c>
      <c r="F2644" s="26" t="s">
        <v>1568</v>
      </c>
      <c r="G2644" s="26" t="s">
        <v>1598</v>
      </c>
      <c r="H2644" s="26" t="s">
        <v>1561</v>
      </c>
      <c r="I2644" s="26" t="s">
        <v>1559</v>
      </c>
      <c r="J2644" s="26" t="s">
        <v>1564</v>
      </c>
      <c r="K2644" s="21" t="str">
        <f>IF(Tabela813[[#This Row],[C]]&lt;&gt;"",IF(Tabela813[[#This Row],[RED]]&lt;&gt;"",(Tabela813[[#This Row],[RED]] &amp; "."),"") &amp; CONCATENATE(Tabela813[[#This Row],[C]],".",Tabela813[[#This Row],[O]],".",Tabela813[[#This Row],[E]],".",Tabela813[[#This Row],[D1]],".",Tabela813[[#This Row],[D2]],".",Tabela813[[#This Row],[D3]],".",Tabela813[[#This Row],[T]],".",Tabela813[[#This Row],[D4]]),"")</f>
        <v>9.1.1.1.4.52.0.3.00</v>
      </c>
      <c r="L2644" s="27" t="s">
        <v>1693</v>
      </c>
      <c r="M2644" s="21" t="str">
        <f t="shared" si="41"/>
        <v>A</v>
      </c>
      <c r="N2644" s="21">
        <f>IF(VALUE(Tabela813[[#This Row],[RED]]) &gt; 0,1,0) + IF(VALUE(J2644)&gt;0,8,IF(VALUE(I2644)&gt;0,7,IF(VALUE(H2644)&gt;0,6,IF(VALUE(G2644)&gt;0,5,IF(VALUE(F2644)&gt;0,4,IF(VALUE(E2644)&gt;0,3,IF(VALUE(D2644)&gt;0,2,1)))))))</f>
        <v>8</v>
      </c>
      <c r="O2644" s="26" t="s">
        <v>55</v>
      </c>
      <c r="P2644" s="1" t="s">
        <v>2945</v>
      </c>
      <c r="Q2644" s="1"/>
      <c r="R2644" s="21"/>
      <c r="S2644" s="7" t="str">
        <f>Tabela813[[#This Row],[NR]]&amp;" - "&amp;Tabela813[[#This Row],[Especificação]]</f>
        <v>9.1.1.1.4.52.0.3.00 - (-) Dedução de Imposto sobre Vendas a Varejo de Combustíveis Líquidos e Gasosos (IVVC) - Dívida Ativa</v>
      </c>
      <c r="T2644" s="7" t="str">
        <f>Tabela813[[#This Row],[NR]]&amp;" - "&amp;Tabela813[[#This Row],[Especificação]]</f>
        <v>9.1.1.1.4.52.0.3.00 - (-) Dedução de Imposto sobre Vendas a Varejo de Combustíveis Líquidos e Gasosos (IVVC) - Dívida Ativa</v>
      </c>
      <c r="U2644" s="7" t="str">
        <f>Tabela813[[#This Row],[NR]]&amp; " - "&amp;Tabela813[[#This Row],[Especificação]]</f>
        <v>9.1.1.1.4.52.0.3.00 - (-) Dedução de Imposto sobre Vendas a Varejo de Combustíveis Líquidos e Gasosos (IVVC) - Dívida Ativa</v>
      </c>
    </row>
    <row r="2645" spans="1:21" ht="60" x14ac:dyDescent="0.25">
      <c r="A2645" s="84"/>
      <c r="B2645" s="73" t="s">
        <v>1570</v>
      </c>
      <c r="C2645" s="26" t="s">
        <v>1558</v>
      </c>
      <c r="D2645" s="26" t="s">
        <v>1558</v>
      </c>
      <c r="E2645" s="26" t="s">
        <v>1558</v>
      </c>
      <c r="F2645" s="26" t="s">
        <v>1568</v>
      </c>
      <c r="G2645" s="26" t="s">
        <v>1598</v>
      </c>
      <c r="H2645" s="26" t="s">
        <v>1561</v>
      </c>
      <c r="I2645" s="26" t="s">
        <v>1568</v>
      </c>
      <c r="J2645" s="26" t="s">
        <v>1564</v>
      </c>
      <c r="K2645" s="21" t="str">
        <f>IF(Tabela813[[#This Row],[C]]&lt;&gt;"",IF(Tabela813[[#This Row],[RED]]&lt;&gt;"",(Tabela813[[#This Row],[RED]] &amp; "."),"") &amp; CONCATENATE(Tabela813[[#This Row],[C]],".",Tabela813[[#This Row],[O]],".",Tabela813[[#This Row],[E]],".",Tabela813[[#This Row],[D1]],".",Tabela813[[#This Row],[D2]],".",Tabela813[[#This Row],[D3]],".",Tabela813[[#This Row],[T]],".",Tabela813[[#This Row],[D4]]),"")</f>
        <v>9.1.1.1.4.52.0.4.00</v>
      </c>
      <c r="L2645" s="27" t="s">
        <v>1694</v>
      </c>
      <c r="M2645" s="21" t="str">
        <f t="shared" si="41"/>
        <v>A</v>
      </c>
      <c r="N2645" s="21">
        <f>IF(VALUE(Tabela813[[#This Row],[RED]]) &gt; 0,1,0) + IF(VALUE(J2645)&gt;0,8,IF(VALUE(I2645)&gt;0,7,IF(VALUE(H2645)&gt;0,6,IF(VALUE(G2645)&gt;0,5,IF(VALUE(F2645)&gt;0,4,IF(VALUE(E2645)&gt;0,3,IF(VALUE(D2645)&gt;0,2,1)))))))</f>
        <v>8</v>
      </c>
      <c r="O2645" s="26" t="s">
        <v>55</v>
      </c>
      <c r="P2645" s="1" t="s">
        <v>2945</v>
      </c>
      <c r="Q2645" s="1"/>
      <c r="R2645" s="21"/>
      <c r="S2645" s="7" t="str">
        <f>Tabela813[[#This Row],[NR]]&amp;" - "&amp;Tabela813[[#This Row],[Especificação]]</f>
        <v>9.1.1.1.4.52.0.4.00 - (-) Dedução de Imposto sobre Vendas a Varejo de Combustíveis Líquidos e Gasosos (IVVC) - Dívida Ativa - Multas e Juros de Mora da Dívida Ativa</v>
      </c>
      <c r="T2645" s="7" t="str">
        <f>Tabela813[[#This Row],[NR]]&amp;" - "&amp;Tabela813[[#This Row],[Especificação]]</f>
        <v>9.1.1.1.4.52.0.4.00 - (-) Dedução de Imposto sobre Vendas a Varejo de Combustíveis Líquidos e Gasosos (IVVC) - Dívida Ativa - Multas e Juros de Mora da Dívida Ativa</v>
      </c>
      <c r="U2645" s="7" t="str">
        <f>Tabela813[[#This Row],[NR]]&amp; " - "&amp;Tabela813[[#This Row],[Especificação]]</f>
        <v>9.1.1.1.4.52.0.4.00 - (-) Dedução de Imposto sobre Vendas a Varejo de Combustíveis Líquidos e Gasosos (IVVC) - Dívida Ativa - Multas e Juros de Mora da Dívida Ativa</v>
      </c>
    </row>
    <row r="2646" spans="1:21" ht="60" x14ac:dyDescent="0.25">
      <c r="A2646" s="84"/>
      <c r="B2646" s="73" t="s">
        <v>1570</v>
      </c>
      <c r="C2646" s="26" t="s">
        <v>1558</v>
      </c>
      <c r="D2646" s="26" t="s">
        <v>1558</v>
      </c>
      <c r="E2646" s="26" t="s">
        <v>1558</v>
      </c>
      <c r="F2646" s="26" t="s">
        <v>1568</v>
      </c>
      <c r="G2646" s="26" t="s">
        <v>1598</v>
      </c>
      <c r="H2646" s="26" t="s">
        <v>1561</v>
      </c>
      <c r="I2646" s="26" t="s">
        <v>1569</v>
      </c>
      <c r="J2646" s="26" t="s">
        <v>1564</v>
      </c>
      <c r="K2646" s="21" t="str">
        <f>IF(Tabela813[[#This Row],[C]]&lt;&gt;"",IF(Tabela813[[#This Row],[RED]]&lt;&gt;"",(Tabela813[[#This Row],[RED]] &amp; "."),"") &amp; CONCATENATE(Tabela813[[#This Row],[C]],".",Tabela813[[#This Row],[O]],".",Tabela813[[#This Row],[E]],".",Tabela813[[#This Row],[D1]],".",Tabela813[[#This Row],[D2]],".",Tabela813[[#This Row],[D3]],".",Tabela813[[#This Row],[T]],".",Tabela813[[#This Row],[D4]]),"")</f>
        <v>9.1.1.1.4.52.0.5.00</v>
      </c>
      <c r="L2646" s="27" t="s">
        <v>1695</v>
      </c>
      <c r="M2646" s="21" t="str">
        <f t="shared" si="41"/>
        <v>A</v>
      </c>
      <c r="N2646" s="21">
        <f>IF(VALUE(Tabela813[[#This Row],[RED]]) &gt; 0,1,0) + IF(VALUE(J2646)&gt;0,8,IF(VALUE(I2646)&gt;0,7,IF(VALUE(H2646)&gt;0,6,IF(VALUE(G2646)&gt;0,5,IF(VALUE(F2646)&gt;0,4,IF(VALUE(E2646)&gt;0,3,IF(VALUE(D2646)&gt;0,2,1)))))))</f>
        <v>8</v>
      </c>
      <c r="O2646" s="26" t="s">
        <v>55</v>
      </c>
      <c r="P2646" s="1" t="s">
        <v>2945</v>
      </c>
      <c r="Q2646" s="1"/>
      <c r="R2646" s="21"/>
      <c r="S2646" s="7" t="str">
        <f>Tabela813[[#This Row],[NR]]&amp;" - "&amp;Tabela813[[#This Row],[Especificação]]</f>
        <v>9.1.1.1.4.52.0.5.00 - (-) Dedução de Imposto sobre Vendas a Varejo de Combustíveis Líquidos e Gasosos (IVVC) - Multas</v>
      </c>
      <c r="T2646" s="7" t="str">
        <f>Tabela813[[#This Row],[NR]]&amp;" - "&amp;Tabela813[[#This Row],[Especificação]]</f>
        <v>9.1.1.1.4.52.0.5.00 - (-) Dedução de Imposto sobre Vendas a Varejo de Combustíveis Líquidos e Gasosos (IVVC) - Multas</v>
      </c>
      <c r="U2646" s="7" t="str">
        <f>Tabela813[[#This Row],[NR]]&amp; " - "&amp;Tabela813[[#This Row],[Especificação]]</f>
        <v>9.1.1.1.4.52.0.5.00 - (-) Dedução de Imposto sobre Vendas a Varejo de Combustíveis Líquidos e Gasosos (IVVC) - Multas</v>
      </c>
    </row>
    <row r="2647" spans="1:21" ht="60" x14ac:dyDescent="0.25">
      <c r="A2647" s="84"/>
      <c r="B2647" s="73" t="s">
        <v>1570</v>
      </c>
      <c r="C2647" s="26" t="s">
        <v>1558</v>
      </c>
      <c r="D2647" s="26" t="s">
        <v>1558</v>
      </c>
      <c r="E2647" s="26" t="s">
        <v>1558</v>
      </c>
      <c r="F2647" s="26" t="s">
        <v>1568</v>
      </c>
      <c r="G2647" s="26" t="s">
        <v>1598</v>
      </c>
      <c r="H2647" s="26" t="s">
        <v>1561</v>
      </c>
      <c r="I2647" s="26" t="s">
        <v>1563</v>
      </c>
      <c r="J2647" s="26" t="s">
        <v>1564</v>
      </c>
      <c r="K2647" s="21" t="str">
        <f>IF(Tabela813[[#This Row],[C]]&lt;&gt;"",IF(Tabela813[[#This Row],[RED]]&lt;&gt;"",(Tabela813[[#This Row],[RED]] &amp; "."),"") &amp; CONCATENATE(Tabela813[[#This Row],[C]],".",Tabela813[[#This Row],[O]],".",Tabela813[[#This Row],[E]],".",Tabela813[[#This Row],[D1]],".",Tabela813[[#This Row],[D2]],".",Tabela813[[#This Row],[D3]],".",Tabela813[[#This Row],[T]],".",Tabela813[[#This Row],[D4]]),"")</f>
        <v>9.1.1.1.4.52.0.6.00</v>
      </c>
      <c r="L2647" s="27" t="s">
        <v>1696</v>
      </c>
      <c r="M2647" s="21" t="str">
        <f t="shared" si="41"/>
        <v>A</v>
      </c>
      <c r="N2647" s="21">
        <f>IF(VALUE(Tabela813[[#This Row],[RED]]) &gt; 0,1,0) + IF(VALUE(J2647)&gt;0,8,IF(VALUE(I2647)&gt;0,7,IF(VALUE(H2647)&gt;0,6,IF(VALUE(G2647)&gt;0,5,IF(VALUE(F2647)&gt;0,4,IF(VALUE(E2647)&gt;0,3,IF(VALUE(D2647)&gt;0,2,1)))))))</f>
        <v>8</v>
      </c>
      <c r="O2647" s="26" t="s">
        <v>55</v>
      </c>
      <c r="P2647" s="1" t="s">
        <v>2945</v>
      </c>
      <c r="Q2647" s="1"/>
      <c r="R2647" s="21"/>
      <c r="S2647" s="7" t="str">
        <f>Tabela813[[#This Row],[NR]]&amp;" - "&amp;Tabela813[[#This Row],[Especificação]]</f>
        <v>9.1.1.1.4.52.0.6.00 - (-) Dedução de Imposto sobre Vendas a Varejo de Combustíveis Líquidos e Gasosos (IVVC) - Juros de Mora</v>
      </c>
      <c r="T2647" s="7" t="str">
        <f>Tabela813[[#This Row],[NR]]&amp;" - "&amp;Tabela813[[#This Row],[Especificação]]</f>
        <v>9.1.1.1.4.52.0.6.00 - (-) Dedução de Imposto sobre Vendas a Varejo de Combustíveis Líquidos e Gasosos (IVVC) - Juros de Mora</v>
      </c>
      <c r="U2647" s="7" t="str">
        <f>Tabela813[[#This Row],[NR]]&amp; " - "&amp;Tabela813[[#This Row],[Especificação]]</f>
        <v>9.1.1.1.4.52.0.6.00 - (-) Dedução de Imposto sobre Vendas a Varejo de Combustíveis Líquidos e Gasosos (IVVC) - Juros de Mora</v>
      </c>
    </row>
    <row r="2648" spans="1:21" ht="60" x14ac:dyDescent="0.25">
      <c r="A2648" s="84"/>
      <c r="B2648" s="73" t="s">
        <v>1570</v>
      </c>
      <c r="C2648" s="26" t="s">
        <v>1558</v>
      </c>
      <c r="D2648" s="26" t="s">
        <v>1558</v>
      </c>
      <c r="E2648" s="26" t="s">
        <v>1558</v>
      </c>
      <c r="F2648" s="26" t="s">
        <v>1568</v>
      </c>
      <c r="G2648" s="26" t="s">
        <v>1598</v>
      </c>
      <c r="H2648" s="26" t="s">
        <v>1561</v>
      </c>
      <c r="I2648" s="26" t="s">
        <v>1565</v>
      </c>
      <c r="J2648" s="26" t="s">
        <v>1564</v>
      </c>
      <c r="K2648" s="21" t="str">
        <f>IF(Tabela813[[#This Row],[C]]&lt;&gt;"",IF(Tabela813[[#This Row],[RED]]&lt;&gt;"",(Tabela813[[#This Row],[RED]] &amp; "."),"") &amp; CONCATENATE(Tabela813[[#This Row],[C]],".",Tabela813[[#This Row],[O]],".",Tabela813[[#This Row],[E]],".",Tabela813[[#This Row],[D1]],".",Tabela813[[#This Row],[D2]],".",Tabela813[[#This Row],[D3]],".",Tabela813[[#This Row],[T]],".",Tabela813[[#This Row],[D4]]),"")</f>
        <v>9.1.1.1.4.52.0.7.00</v>
      </c>
      <c r="L2648" s="27" t="s">
        <v>1697</v>
      </c>
      <c r="M2648" s="21" t="str">
        <f t="shared" si="41"/>
        <v>A</v>
      </c>
      <c r="N2648" s="21">
        <f>IF(VALUE(Tabela813[[#This Row],[RED]]) &gt; 0,1,0) + IF(VALUE(J2648)&gt;0,8,IF(VALUE(I2648)&gt;0,7,IF(VALUE(H2648)&gt;0,6,IF(VALUE(G2648)&gt;0,5,IF(VALUE(F2648)&gt;0,4,IF(VALUE(E2648)&gt;0,3,IF(VALUE(D2648)&gt;0,2,1)))))))</f>
        <v>8</v>
      </c>
      <c r="O2648" s="26" t="s">
        <v>55</v>
      </c>
      <c r="P2648" s="1" t="s">
        <v>2945</v>
      </c>
      <c r="Q2648" s="1"/>
      <c r="R2648" s="21"/>
      <c r="S2648" s="7" t="str">
        <f>Tabela813[[#This Row],[NR]]&amp;" - "&amp;Tabela813[[#This Row],[Especificação]]</f>
        <v>9.1.1.1.4.52.0.7.00 - (-) Dedução de Imposto sobre Vendas a Varejo de Combustíveis Líquidos e Gasosos (IVVC) - Dívida Ativa - Multas da Dívida Ativa</v>
      </c>
      <c r="T2648" s="7" t="str">
        <f>Tabela813[[#This Row],[NR]]&amp;" - "&amp;Tabela813[[#This Row],[Especificação]]</f>
        <v>9.1.1.1.4.52.0.7.00 - (-) Dedução de Imposto sobre Vendas a Varejo de Combustíveis Líquidos e Gasosos (IVVC) - Dívida Ativa - Multas da Dívida Ativa</v>
      </c>
      <c r="U2648" s="7" t="str">
        <f>Tabela813[[#This Row],[NR]]&amp; " - "&amp;Tabela813[[#This Row],[Especificação]]</f>
        <v>9.1.1.1.4.52.0.7.00 - (-) Dedução de Imposto sobre Vendas a Varejo de Combustíveis Líquidos e Gasosos (IVVC) - Dívida Ativa - Multas da Dívida Ativa</v>
      </c>
    </row>
    <row r="2649" spans="1:21" ht="60" x14ac:dyDescent="0.25">
      <c r="A2649" s="84"/>
      <c r="B2649" s="73" t="s">
        <v>1570</v>
      </c>
      <c r="C2649" s="26" t="s">
        <v>1558</v>
      </c>
      <c r="D2649" s="26" t="s">
        <v>1558</v>
      </c>
      <c r="E2649" s="26" t="s">
        <v>1558</v>
      </c>
      <c r="F2649" s="26" t="s">
        <v>1568</v>
      </c>
      <c r="G2649" s="26" t="s">
        <v>1598</v>
      </c>
      <c r="H2649" s="26" t="s">
        <v>1561</v>
      </c>
      <c r="I2649" s="26" t="s">
        <v>1566</v>
      </c>
      <c r="J2649" s="26" t="s">
        <v>1564</v>
      </c>
      <c r="K2649" s="21" t="str">
        <f>IF(Tabela813[[#This Row],[C]]&lt;&gt;"",IF(Tabela813[[#This Row],[RED]]&lt;&gt;"",(Tabela813[[#This Row],[RED]] &amp; "."),"") &amp; CONCATENATE(Tabela813[[#This Row],[C]],".",Tabela813[[#This Row],[O]],".",Tabela813[[#This Row],[E]],".",Tabela813[[#This Row],[D1]],".",Tabela813[[#This Row],[D2]],".",Tabela813[[#This Row],[D3]],".",Tabela813[[#This Row],[T]],".",Tabela813[[#This Row],[D4]]),"")</f>
        <v>9.1.1.1.4.52.0.8.00</v>
      </c>
      <c r="L2649" s="27" t="s">
        <v>1698</v>
      </c>
      <c r="M2649" s="21" t="str">
        <f t="shared" si="41"/>
        <v>A</v>
      </c>
      <c r="N2649" s="21">
        <f>IF(VALUE(Tabela813[[#This Row],[RED]]) &gt; 0,1,0) + IF(VALUE(J2649)&gt;0,8,IF(VALUE(I2649)&gt;0,7,IF(VALUE(H2649)&gt;0,6,IF(VALUE(G2649)&gt;0,5,IF(VALUE(F2649)&gt;0,4,IF(VALUE(E2649)&gt;0,3,IF(VALUE(D2649)&gt;0,2,1)))))))</f>
        <v>8</v>
      </c>
      <c r="O2649" s="26" t="s">
        <v>55</v>
      </c>
      <c r="P2649" s="1" t="s">
        <v>2945</v>
      </c>
      <c r="Q2649" s="1"/>
      <c r="R2649" s="21"/>
      <c r="S2649" s="7" t="str">
        <f>Tabela813[[#This Row],[NR]]&amp;" - "&amp;Tabela813[[#This Row],[Especificação]]</f>
        <v>9.1.1.1.4.52.0.8.00 - (-) Dedução de Imposto sobre Vendas a Varejo de Combustíveis Líquidos e Gasosos (IVVC) - Juros de Mora da Dívida Ativa</v>
      </c>
      <c r="T2649" s="7" t="str">
        <f>Tabela813[[#This Row],[NR]]&amp;" - "&amp;Tabela813[[#This Row],[Especificação]]</f>
        <v>9.1.1.1.4.52.0.8.00 - (-) Dedução de Imposto sobre Vendas a Varejo de Combustíveis Líquidos e Gasosos (IVVC) - Juros de Mora da Dívida Ativa</v>
      </c>
      <c r="U2649" s="7" t="str">
        <f>Tabela813[[#This Row],[NR]]&amp; " - "&amp;Tabela813[[#This Row],[Especificação]]</f>
        <v>9.1.1.1.4.52.0.8.00 - (-) Dedução de Imposto sobre Vendas a Varejo de Combustíveis Líquidos e Gasosos (IVVC) - Juros de Mora da Dívida Ativa</v>
      </c>
    </row>
    <row r="2650" spans="1:21" x14ac:dyDescent="0.25">
      <c r="A2650" s="84"/>
      <c r="B2650" s="73" t="s">
        <v>1570</v>
      </c>
      <c r="C2650" s="26" t="s">
        <v>1558</v>
      </c>
      <c r="D2650" s="26" t="s">
        <v>1558</v>
      </c>
      <c r="E2650" s="26" t="s">
        <v>1558</v>
      </c>
      <c r="F2650" s="26" t="s">
        <v>1570</v>
      </c>
      <c r="G2650" s="26" t="s">
        <v>1564</v>
      </c>
      <c r="H2650" s="26" t="s">
        <v>1561</v>
      </c>
      <c r="I2650" s="26" t="s">
        <v>1561</v>
      </c>
      <c r="J2650" s="26" t="s">
        <v>1564</v>
      </c>
      <c r="K2650" s="21" t="str">
        <f>IF(Tabela813[[#This Row],[C]]&lt;&gt;"",IF(Tabela813[[#This Row],[RED]]&lt;&gt;"",(Tabela813[[#This Row],[RED]] &amp; "."),"") &amp; CONCATENATE(Tabela813[[#This Row],[C]],".",Tabela813[[#This Row],[O]],".",Tabela813[[#This Row],[E]],".",Tabela813[[#This Row],[D1]],".",Tabela813[[#This Row],[D2]],".",Tabela813[[#This Row],[D3]],".",Tabela813[[#This Row],[T]],".",Tabela813[[#This Row],[D4]]),"")</f>
        <v>9.1.1.1.9.00.0.0.00</v>
      </c>
      <c r="L2650" s="27" t="s">
        <v>1699</v>
      </c>
      <c r="M2650" s="21" t="str">
        <f t="shared" si="41"/>
        <v>S</v>
      </c>
      <c r="N2650" s="21">
        <f>IF(VALUE(Tabela813[[#This Row],[RED]]) &gt; 0,1,0) + IF(VALUE(J2650)&gt;0,8,IF(VALUE(I2650)&gt;0,7,IF(VALUE(H2650)&gt;0,6,IF(VALUE(G2650)&gt;0,5,IF(VALUE(F2650)&gt;0,4,IF(VALUE(E2650)&gt;0,3,IF(VALUE(D2650)&gt;0,2,1)))))))</f>
        <v>5</v>
      </c>
      <c r="O2650" s="26" t="s">
        <v>45</v>
      </c>
      <c r="P2650" s="1" t="s">
        <v>4383</v>
      </c>
      <c r="Q2650" s="1"/>
      <c r="R2650" s="21"/>
      <c r="S2650" s="7" t="str">
        <f>Tabela813[[#This Row],[NR]]&amp;" - "&amp;Tabela813[[#This Row],[Especificação]]</f>
        <v>9.1.1.1.9.00.0.0.00 - (-) Dedução de Outros Impostos</v>
      </c>
      <c r="T2650" s="7" t="str">
        <f>Tabela813[[#This Row],[NR]]&amp;" - "&amp;Tabela813[[#This Row],[Especificação]]</f>
        <v>9.1.1.1.9.00.0.0.00 - (-) Dedução de Outros Impostos</v>
      </c>
      <c r="U2650" s="7" t="str">
        <f>Tabela813[[#This Row],[NR]]&amp; " - "&amp;Tabela813[[#This Row],[Especificação]]</f>
        <v>9.1.1.1.9.00.0.0.00 - (-) Dedução de Outros Impostos</v>
      </c>
    </row>
    <row r="2651" spans="1:21" x14ac:dyDescent="0.25">
      <c r="A2651" s="84"/>
      <c r="B2651" s="73" t="s">
        <v>1570</v>
      </c>
      <c r="C2651" s="26" t="s">
        <v>1558</v>
      </c>
      <c r="D2651" s="26" t="s">
        <v>1558</v>
      </c>
      <c r="E2651" s="26" t="s">
        <v>1558</v>
      </c>
      <c r="F2651" s="26" t="s">
        <v>1570</v>
      </c>
      <c r="G2651" s="26" t="s">
        <v>1574</v>
      </c>
      <c r="H2651" s="26" t="s">
        <v>1561</v>
      </c>
      <c r="I2651" s="26" t="s">
        <v>1561</v>
      </c>
      <c r="J2651" s="26" t="s">
        <v>1564</v>
      </c>
      <c r="K2651" s="21" t="str">
        <f>IF(Tabela813[[#This Row],[C]]&lt;&gt;"",IF(Tabela813[[#This Row],[RED]]&lt;&gt;"",(Tabela813[[#This Row],[RED]] &amp; "."),"") &amp; CONCATENATE(Tabela813[[#This Row],[C]],".",Tabela813[[#This Row],[O]],".",Tabela813[[#This Row],[E]],".",Tabela813[[#This Row],[D1]],".",Tabela813[[#This Row],[D2]],".",Tabela813[[#This Row],[D3]],".",Tabela813[[#This Row],[T]],".",Tabela813[[#This Row],[D4]]),"")</f>
        <v>9.1.1.1.9.99.0.0.00</v>
      </c>
      <c r="L2651" s="27" t="s">
        <v>1699</v>
      </c>
      <c r="M2651" s="21" t="str">
        <f t="shared" si="41"/>
        <v>S</v>
      </c>
      <c r="N2651" s="21">
        <f>IF(VALUE(Tabela813[[#This Row],[RED]]) &gt; 0,1,0) + IF(VALUE(J2651)&gt;0,8,IF(VALUE(I2651)&gt;0,7,IF(VALUE(H2651)&gt;0,6,IF(VALUE(G2651)&gt;0,5,IF(VALUE(F2651)&gt;0,4,IF(VALUE(E2651)&gt;0,3,IF(VALUE(D2651)&gt;0,2,1)))))))</f>
        <v>6</v>
      </c>
      <c r="O2651" s="26" t="s">
        <v>51</v>
      </c>
      <c r="P2651" s="1" t="s">
        <v>4384</v>
      </c>
      <c r="Q2651" s="1"/>
      <c r="R2651" s="21"/>
      <c r="S2651" s="7" t="str">
        <f>Tabela813[[#This Row],[NR]]&amp;" - "&amp;Tabela813[[#This Row],[Especificação]]</f>
        <v>9.1.1.1.9.99.0.0.00 - (-) Dedução de Outros Impostos</v>
      </c>
      <c r="T2651" s="7" t="str">
        <f>Tabela813[[#This Row],[NR]]&amp;" - "&amp;Tabela813[[#This Row],[Especificação]]</f>
        <v>9.1.1.1.9.99.0.0.00 - (-) Dedução de Outros Impostos</v>
      </c>
      <c r="U2651" s="7" t="str">
        <f>Tabela813[[#This Row],[NR]]&amp; " - "&amp;Tabela813[[#This Row],[Especificação]]</f>
        <v>9.1.1.1.9.99.0.0.00 - (-) Dedução de Outros Impostos</v>
      </c>
    </row>
    <row r="2652" spans="1:21" x14ac:dyDescent="0.25">
      <c r="A2652" s="84"/>
      <c r="B2652" s="73" t="s">
        <v>1570</v>
      </c>
      <c r="C2652" s="26" t="s">
        <v>1558</v>
      </c>
      <c r="D2652" s="26" t="s">
        <v>1558</v>
      </c>
      <c r="E2652" s="26" t="s">
        <v>1558</v>
      </c>
      <c r="F2652" s="26" t="s">
        <v>1570</v>
      </c>
      <c r="G2652" s="26" t="s">
        <v>1574</v>
      </c>
      <c r="H2652" s="26" t="s">
        <v>1561</v>
      </c>
      <c r="I2652" s="26" t="s">
        <v>1558</v>
      </c>
      <c r="J2652" s="26" t="s">
        <v>1564</v>
      </c>
      <c r="K2652" s="21" t="str">
        <f>IF(Tabela813[[#This Row],[C]]&lt;&gt;"",IF(Tabela813[[#This Row],[RED]]&lt;&gt;"",(Tabela813[[#This Row],[RED]] &amp; "."),"") &amp; CONCATENATE(Tabela813[[#This Row],[C]],".",Tabela813[[#This Row],[O]],".",Tabela813[[#This Row],[E]],".",Tabela813[[#This Row],[D1]],".",Tabela813[[#This Row],[D2]],".",Tabela813[[#This Row],[D3]],".",Tabela813[[#This Row],[T]],".",Tabela813[[#This Row],[D4]]),"")</f>
        <v>9.1.1.1.9.99.0.1.00</v>
      </c>
      <c r="L2652" s="27" t="s">
        <v>1700</v>
      </c>
      <c r="M2652" s="21" t="str">
        <f t="shared" si="41"/>
        <v>A</v>
      </c>
      <c r="N2652" s="21">
        <f>IF(VALUE(Tabela813[[#This Row],[RED]]) &gt; 0,1,0) + IF(VALUE(J2652)&gt;0,8,IF(VALUE(I2652)&gt;0,7,IF(VALUE(H2652)&gt;0,6,IF(VALUE(G2652)&gt;0,5,IF(VALUE(F2652)&gt;0,4,IF(VALUE(E2652)&gt;0,3,IF(VALUE(D2652)&gt;0,2,1)))))))</f>
        <v>8</v>
      </c>
      <c r="O2652" s="26" t="s">
        <v>51</v>
      </c>
      <c r="P2652" s="1" t="s">
        <v>2946</v>
      </c>
      <c r="Q2652" s="1"/>
      <c r="R2652" s="21"/>
      <c r="S2652" s="7" t="str">
        <f>Tabela813[[#This Row],[NR]]&amp;" - "&amp;Tabela813[[#This Row],[Especificação]]</f>
        <v>9.1.1.1.9.99.0.1.00 - (-) Dedução de Outros Impostos - Principal</v>
      </c>
      <c r="T2652" s="7" t="str">
        <f>Tabela813[[#This Row],[NR]]&amp;" - "&amp;Tabela813[[#This Row],[Especificação]]</f>
        <v>9.1.1.1.9.99.0.1.00 - (-) Dedução de Outros Impostos - Principal</v>
      </c>
      <c r="U2652" s="7" t="str">
        <f>Tabela813[[#This Row],[NR]]&amp; " - "&amp;Tabela813[[#This Row],[Especificação]]</f>
        <v>9.1.1.1.9.99.0.1.00 - (-) Dedução de Outros Impostos - Principal</v>
      </c>
    </row>
    <row r="2653" spans="1:21" x14ac:dyDescent="0.25">
      <c r="A2653" s="84"/>
      <c r="B2653" s="73" t="s">
        <v>1570</v>
      </c>
      <c r="C2653" s="26" t="s">
        <v>1558</v>
      </c>
      <c r="D2653" s="26" t="s">
        <v>1558</v>
      </c>
      <c r="E2653" s="26" t="s">
        <v>1558</v>
      </c>
      <c r="F2653" s="26" t="s">
        <v>1570</v>
      </c>
      <c r="G2653" s="26" t="s">
        <v>1574</v>
      </c>
      <c r="H2653" s="26" t="s">
        <v>1561</v>
      </c>
      <c r="I2653" s="26" t="s">
        <v>1567</v>
      </c>
      <c r="J2653" s="26" t="s">
        <v>1564</v>
      </c>
      <c r="K2653" s="21" t="str">
        <f>IF(Tabela813[[#This Row],[C]]&lt;&gt;"",IF(Tabela813[[#This Row],[RED]]&lt;&gt;"",(Tabela813[[#This Row],[RED]] &amp; "."),"") &amp; CONCATENATE(Tabela813[[#This Row],[C]],".",Tabela813[[#This Row],[O]],".",Tabela813[[#This Row],[E]],".",Tabela813[[#This Row],[D1]],".",Tabela813[[#This Row],[D2]],".",Tabela813[[#This Row],[D3]],".",Tabela813[[#This Row],[T]],".",Tabela813[[#This Row],[D4]]),"")</f>
        <v>9.1.1.1.9.99.0.2.00</v>
      </c>
      <c r="L2653" s="27" t="s">
        <v>1701</v>
      </c>
      <c r="M2653" s="21" t="str">
        <f t="shared" si="41"/>
        <v>A</v>
      </c>
      <c r="N2653" s="21">
        <f>IF(VALUE(Tabela813[[#This Row],[RED]]) &gt; 0,1,0) + IF(VALUE(J2653)&gt;0,8,IF(VALUE(I2653)&gt;0,7,IF(VALUE(H2653)&gt;0,6,IF(VALUE(G2653)&gt;0,5,IF(VALUE(F2653)&gt;0,4,IF(VALUE(E2653)&gt;0,3,IF(VALUE(D2653)&gt;0,2,1)))))))</f>
        <v>8</v>
      </c>
      <c r="O2653" s="26" t="s">
        <v>51</v>
      </c>
      <c r="P2653" s="1" t="s">
        <v>2946</v>
      </c>
      <c r="Q2653" s="1"/>
      <c r="R2653" s="21"/>
      <c r="S2653" s="7" t="str">
        <f>Tabela813[[#This Row],[NR]]&amp;" - "&amp;Tabela813[[#This Row],[Especificação]]</f>
        <v>9.1.1.1.9.99.0.2.00 - (-) Dedução de Outros Impostos - Multas e Juros de Mora</v>
      </c>
      <c r="T2653" s="7" t="str">
        <f>Tabela813[[#This Row],[NR]]&amp;" - "&amp;Tabela813[[#This Row],[Especificação]]</f>
        <v>9.1.1.1.9.99.0.2.00 - (-) Dedução de Outros Impostos - Multas e Juros de Mora</v>
      </c>
      <c r="U2653" s="7" t="str">
        <f>Tabela813[[#This Row],[NR]]&amp; " - "&amp;Tabela813[[#This Row],[Especificação]]</f>
        <v>9.1.1.1.9.99.0.2.00 - (-) Dedução de Outros Impostos - Multas e Juros de Mora</v>
      </c>
    </row>
    <row r="2654" spans="1:21" x14ac:dyDescent="0.25">
      <c r="A2654" s="84"/>
      <c r="B2654" s="73" t="s">
        <v>1570</v>
      </c>
      <c r="C2654" s="26" t="s">
        <v>1558</v>
      </c>
      <c r="D2654" s="26" t="s">
        <v>1558</v>
      </c>
      <c r="E2654" s="26" t="s">
        <v>1558</v>
      </c>
      <c r="F2654" s="26" t="s">
        <v>1570</v>
      </c>
      <c r="G2654" s="26" t="s">
        <v>1574</v>
      </c>
      <c r="H2654" s="26" t="s">
        <v>1561</v>
      </c>
      <c r="I2654" s="26" t="s">
        <v>1559</v>
      </c>
      <c r="J2654" s="26" t="s">
        <v>1564</v>
      </c>
      <c r="K2654" s="21" t="str">
        <f>IF(Tabela813[[#This Row],[C]]&lt;&gt;"",IF(Tabela813[[#This Row],[RED]]&lt;&gt;"",(Tabela813[[#This Row],[RED]] &amp; "."),"") &amp; CONCATENATE(Tabela813[[#This Row],[C]],".",Tabela813[[#This Row],[O]],".",Tabela813[[#This Row],[E]],".",Tabela813[[#This Row],[D1]],".",Tabela813[[#This Row],[D2]],".",Tabela813[[#This Row],[D3]],".",Tabela813[[#This Row],[T]],".",Tabela813[[#This Row],[D4]]),"")</f>
        <v>9.1.1.1.9.99.0.3.00</v>
      </c>
      <c r="L2654" s="27" t="s">
        <v>1702</v>
      </c>
      <c r="M2654" s="21" t="str">
        <f t="shared" si="41"/>
        <v>A</v>
      </c>
      <c r="N2654" s="21">
        <f>IF(VALUE(Tabela813[[#This Row],[RED]]) &gt; 0,1,0) + IF(VALUE(J2654)&gt;0,8,IF(VALUE(I2654)&gt;0,7,IF(VALUE(H2654)&gt;0,6,IF(VALUE(G2654)&gt;0,5,IF(VALUE(F2654)&gt;0,4,IF(VALUE(E2654)&gt;0,3,IF(VALUE(D2654)&gt;0,2,1)))))))</f>
        <v>8</v>
      </c>
      <c r="O2654" s="26" t="s">
        <v>51</v>
      </c>
      <c r="P2654" s="1" t="s">
        <v>2946</v>
      </c>
      <c r="Q2654" s="1"/>
      <c r="R2654" s="21"/>
      <c r="S2654" s="7" t="str">
        <f>Tabela813[[#This Row],[NR]]&amp;" - "&amp;Tabela813[[#This Row],[Especificação]]</f>
        <v>9.1.1.1.9.99.0.3.00 - (-) Dedução de Outros Impostos - Dívida Ativa</v>
      </c>
      <c r="T2654" s="7" t="str">
        <f>Tabela813[[#This Row],[NR]]&amp;" - "&amp;Tabela813[[#This Row],[Especificação]]</f>
        <v>9.1.1.1.9.99.0.3.00 - (-) Dedução de Outros Impostos - Dívida Ativa</v>
      </c>
      <c r="U2654" s="7" t="str">
        <f>Tabela813[[#This Row],[NR]]&amp; " - "&amp;Tabela813[[#This Row],[Especificação]]</f>
        <v>9.1.1.1.9.99.0.3.00 - (-) Dedução de Outros Impostos - Dívida Ativa</v>
      </c>
    </row>
    <row r="2655" spans="1:21" ht="30" x14ac:dyDescent="0.25">
      <c r="A2655" s="84"/>
      <c r="B2655" s="73" t="s">
        <v>1570</v>
      </c>
      <c r="C2655" s="26" t="s">
        <v>1558</v>
      </c>
      <c r="D2655" s="26" t="s">
        <v>1558</v>
      </c>
      <c r="E2655" s="26" t="s">
        <v>1558</v>
      </c>
      <c r="F2655" s="26" t="s">
        <v>1570</v>
      </c>
      <c r="G2655" s="26" t="s">
        <v>1574</v>
      </c>
      <c r="H2655" s="26" t="s">
        <v>1561</v>
      </c>
      <c r="I2655" s="26" t="s">
        <v>1568</v>
      </c>
      <c r="J2655" s="26" t="s">
        <v>1564</v>
      </c>
      <c r="K2655" s="21" t="str">
        <f>IF(Tabela813[[#This Row],[C]]&lt;&gt;"",IF(Tabela813[[#This Row],[RED]]&lt;&gt;"",(Tabela813[[#This Row],[RED]] &amp; "."),"") &amp; CONCATENATE(Tabela813[[#This Row],[C]],".",Tabela813[[#This Row],[O]],".",Tabela813[[#This Row],[E]],".",Tabela813[[#This Row],[D1]],".",Tabela813[[#This Row],[D2]],".",Tabela813[[#This Row],[D3]],".",Tabela813[[#This Row],[T]],".",Tabela813[[#This Row],[D4]]),"")</f>
        <v>9.1.1.1.9.99.0.4.00</v>
      </c>
      <c r="L2655" s="27" t="s">
        <v>1703</v>
      </c>
      <c r="M2655" s="21" t="str">
        <f t="shared" si="41"/>
        <v>A</v>
      </c>
      <c r="N2655" s="21">
        <f>IF(VALUE(Tabela813[[#This Row],[RED]]) &gt; 0,1,0) + IF(VALUE(J2655)&gt;0,8,IF(VALUE(I2655)&gt;0,7,IF(VALUE(H2655)&gt;0,6,IF(VALUE(G2655)&gt;0,5,IF(VALUE(F2655)&gt;0,4,IF(VALUE(E2655)&gt;0,3,IF(VALUE(D2655)&gt;0,2,1)))))))</f>
        <v>8</v>
      </c>
      <c r="O2655" s="26" t="s">
        <v>51</v>
      </c>
      <c r="P2655" s="1" t="s">
        <v>2946</v>
      </c>
      <c r="Q2655" s="1"/>
      <c r="R2655" s="21"/>
      <c r="S2655" s="7" t="str">
        <f>Tabela813[[#This Row],[NR]]&amp;" - "&amp;Tabela813[[#This Row],[Especificação]]</f>
        <v>9.1.1.1.9.99.0.4.00 - (-) Dedução de Outros Impostos - Dívida Ativa - Multas e Juros de Mora da Dívida Ativa</v>
      </c>
      <c r="T2655" s="7" t="str">
        <f>Tabela813[[#This Row],[NR]]&amp;" - "&amp;Tabela813[[#This Row],[Especificação]]</f>
        <v>9.1.1.1.9.99.0.4.00 - (-) Dedução de Outros Impostos - Dívida Ativa - Multas e Juros de Mora da Dívida Ativa</v>
      </c>
      <c r="U2655" s="7" t="str">
        <f>Tabela813[[#This Row],[NR]]&amp; " - "&amp;Tabela813[[#This Row],[Especificação]]</f>
        <v>9.1.1.1.9.99.0.4.00 - (-) Dedução de Outros Impostos - Dívida Ativa - Multas e Juros de Mora da Dívida Ativa</v>
      </c>
    </row>
    <row r="2656" spans="1:21" x14ac:dyDescent="0.25">
      <c r="A2656" s="84"/>
      <c r="B2656" s="73" t="s">
        <v>1570</v>
      </c>
      <c r="C2656" s="26" t="s">
        <v>1558</v>
      </c>
      <c r="D2656" s="26" t="s">
        <v>1558</v>
      </c>
      <c r="E2656" s="26" t="s">
        <v>1558</v>
      </c>
      <c r="F2656" s="26" t="s">
        <v>1570</v>
      </c>
      <c r="G2656" s="26" t="s">
        <v>1574</v>
      </c>
      <c r="H2656" s="26" t="s">
        <v>1561</v>
      </c>
      <c r="I2656" s="26" t="s">
        <v>1569</v>
      </c>
      <c r="J2656" s="26" t="s">
        <v>1564</v>
      </c>
      <c r="K2656" s="21" t="str">
        <f>IF(Tabela813[[#This Row],[C]]&lt;&gt;"",IF(Tabela813[[#This Row],[RED]]&lt;&gt;"",(Tabela813[[#This Row],[RED]] &amp; "."),"") &amp; CONCATENATE(Tabela813[[#This Row],[C]],".",Tabela813[[#This Row],[O]],".",Tabela813[[#This Row],[E]],".",Tabela813[[#This Row],[D1]],".",Tabela813[[#This Row],[D2]],".",Tabela813[[#This Row],[D3]],".",Tabela813[[#This Row],[T]],".",Tabela813[[#This Row],[D4]]),"")</f>
        <v>9.1.1.1.9.99.0.5.00</v>
      </c>
      <c r="L2656" s="27" t="s">
        <v>1704</v>
      </c>
      <c r="M2656" s="21" t="str">
        <f t="shared" si="41"/>
        <v>A</v>
      </c>
      <c r="N2656" s="21">
        <f>IF(VALUE(Tabela813[[#This Row],[RED]]) &gt; 0,1,0) + IF(VALUE(J2656)&gt;0,8,IF(VALUE(I2656)&gt;0,7,IF(VALUE(H2656)&gt;0,6,IF(VALUE(G2656)&gt;0,5,IF(VALUE(F2656)&gt;0,4,IF(VALUE(E2656)&gt;0,3,IF(VALUE(D2656)&gt;0,2,1)))))))</f>
        <v>8</v>
      </c>
      <c r="O2656" s="26" t="s">
        <v>51</v>
      </c>
      <c r="P2656" s="1" t="s">
        <v>2946</v>
      </c>
      <c r="Q2656" s="1"/>
      <c r="R2656" s="21"/>
      <c r="S2656" s="7" t="str">
        <f>Tabela813[[#This Row],[NR]]&amp;" - "&amp;Tabela813[[#This Row],[Especificação]]</f>
        <v>9.1.1.1.9.99.0.5.00 - (-) Dedução de Outros Impostos - Multas</v>
      </c>
      <c r="T2656" s="7" t="str">
        <f>Tabela813[[#This Row],[NR]]&amp;" - "&amp;Tabela813[[#This Row],[Especificação]]</f>
        <v>9.1.1.1.9.99.0.5.00 - (-) Dedução de Outros Impostos - Multas</v>
      </c>
      <c r="U2656" s="7" t="str">
        <f>Tabela813[[#This Row],[NR]]&amp; " - "&amp;Tabela813[[#This Row],[Especificação]]</f>
        <v>9.1.1.1.9.99.0.5.00 - (-) Dedução de Outros Impostos - Multas</v>
      </c>
    </row>
    <row r="2657" spans="1:21" x14ac:dyDescent="0.25">
      <c r="A2657" s="84"/>
      <c r="B2657" s="73" t="s">
        <v>1570</v>
      </c>
      <c r="C2657" s="26" t="s">
        <v>1558</v>
      </c>
      <c r="D2657" s="26" t="s">
        <v>1558</v>
      </c>
      <c r="E2657" s="26" t="s">
        <v>1558</v>
      </c>
      <c r="F2657" s="26" t="s">
        <v>1570</v>
      </c>
      <c r="G2657" s="26" t="s">
        <v>1574</v>
      </c>
      <c r="H2657" s="26" t="s">
        <v>1561</v>
      </c>
      <c r="I2657" s="26" t="s">
        <v>1563</v>
      </c>
      <c r="J2657" s="26" t="s">
        <v>1564</v>
      </c>
      <c r="K2657" s="21" t="str">
        <f>IF(Tabela813[[#This Row],[C]]&lt;&gt;"",IF(Tabela813[[#This Row],[RED]]&lt;&gt;"",(Tabela813[[#This Row],[RED]] &amp; "."),"") &amp; CONCATENATE(Tabela813[[#This Row],[C]],".",Tabela813[[#This Row],[O]],".",Tabela813[[#This Row],[E]],".",Tabela813[[#This Row],[D1]],".",Tabela813[[#This Row],[D2]],".",Tabela813[[#This Row],[D3]],".",Tabela813[[#This Row],[T]],".",Tabela813[[#This Row],[D4]]),"")</f>
        <v>9.1.1.1.9.99.0.6.00</v>
      </c>
      <c r="L2657" s="27" t="s">
        <v>1705</v>
      </c>
      <c r="M2657" s="21" t="str">
        <f t="shared" si="41"/>
        <v>A</v>
      </c>
      <c r="N2657" s="21">
        <f>IF(VALUE(Tabela813[[#This Row],[RED]]) &gt; 0,1,0) + IF(VALUE(J2657)&gt;0,8,IF(VALUE(I2657)&gt;0,7,IF(VALUE(H2657)&gt;0,6,IF(VALUE(G2657)&gt;0,5,IF(VALUE(F2657)&gt;0,4,IF(VALUE(E2657)&gt;0,3,IF(VALUE(D2657)&gt;0,2,1)))))))</f>
        <v>8</v>
      </c>
      <c r="O2657" s="26" t="s">
        <v>51</v>
      </c>
      <c r="P2657" s="1" t="s">
        <v>2946</v>
      </c>
      <c r="Q2657" s="1"/>
      <c r="R2657" s="21"/>
      <c r="S2657" s="7" t="str">
        <f>Tabela813[[#This Row],[NR]]&amp;" - "&amp;Tabela813[[#This Row],[Especificação]]</f>
        <v>9.1.1.1.9.99.0.6.00 - (-) Dedução de Outros Impostos - Juros de Mora</v>
      </c>
      <c r="T2657" s="7" t="str">
        <f>Tabela813[[#This Row],[NR]]&amp;" - "&amp;Tabela813[[#This Row],[Especificação]]</f>
        <v>9.1.1.1.9.99.0.6.00 - (-) Dedução de Outros Impostos - Juros de Mora</v>
      </c>
      <c r="U2657" s="7" t="str">
        <f>Tabela813[[#This Row],[NR]]&amp; " - "&amp;Tabela813[[#This Row],[Especificação]]</f>
        <v>9.1.1.1.9.99.0.6.00 - (-) Dedução de Outros Impostos - Juros de Mora</v>
      </c>
    </row>
    <row r="2658" spans="1:21" x14ac:dyDescent="0.25">
      <c r="A2658" s="84"/>
      <c r="B2658" s="73" t="s">
        <v>1570</v>
      </c>
      <c r="C2658" s="26" t="s">
        <v>1558</v>
      </c>
      <c r="D2658" s="26" t="s">
        <v>1558</v>
      </c>
      <c r="E2658" s="26" t="s">
        <v>1558</v>
      </c>
      <c r="F2658" s="26" t="s">
        <v>1570</v>
      </c>
      <c r="G2658" s="26" t="s">
        <v>1574</v>
      </c>
      <c r="H2658" s="26" t="s">
        <v>1561</v>
      </c>
      <c r="I2658" s="26" t="s">
        <v>1565</v>
      </c>
      <c r="J2658" s="26" t="s">
        <v>1564</v>
      </c>
      <c r="K2658" s="21" t="str">
        <f>IF(Tabela813[[#This Row],[C]]&lt;&gt;"",IF(Tabela813[[#This Row],[RED]]&lt;&gt;"",(Tabela813[[#This Row],[RED]] &amp; "."),"") &amp; CONCATENATE(Tabela813[[#This Row],[C]],".",Tabela813[[#This Row],[O]],".",Tabela813[[#This Row],[E]],".",Tabela813[[#This Row],[D1]],".",Tabela813[[#This Row],[D2]],".",Tabela813[[#This Row],[D3]],".",Tabela813[[#This Row],[T]],".",Tabela813[[#This Row],[D4]]),"")</f>
        <v>9.1.1.1.9.99.0.7.00</v>
      </c>
      <c r="L2658" s="27" t="s">
        <v>1706</v>
      </c>
      <c r="M2658" s="21" t="str">
        <f t="shared" si="41"/>
        <v>A</v>
      </c>
      <c r="N2658" s="21">
        <f>IF(VALUE(Tabela813[[#This Row],[RED]]) &gt; 0,1,0) + IF(VALUE(J2658)&gt;0,8,IF(VALUE(I2658)&gt;0,7,IF(VALUE(H2658)&gt;0,6,IF(VALUE(G2658)&gt;0,5,IF(VALUE(F2658)&gt;0,4,IF(VALUE(E2658)&gt;0,3,IF(VALUE(D2658)&gt;0,2,1)))))))</f>
        <v>8</v>
      </c>
      <c r="O2658" s="26" t="s">
        <v>51</v>
      </c>
      <c r="P2658" s="1" t="s">
        <v>2946</v>
      </c>
      <c r="Q2658" s="1"/>
      <c r="R2658" s="21"/>
      <c r="S2658" s="7" t="str">
        <f>Tabela813[[#This Row],[NR]]&amp;" - "&amp;Tabela813[[#This Row],[Especificação]]</f>
        <v>9.1.1.1.9.99.0.7.00 - (-) Dedução de Outros Impostos - Dívida Ativa - Multas da Dívida Ativa</v>
      </c>
      <c r="T2658" s="7" t="str">
        <f>Tabela813[[#This Row],[NR]]&amp;" - "&amp;Tabela813[[#This Row],[Especificação]]</f>
        <v>9.1.1.1.9.99.0.7.00 - (-) Dedução de Outros Impostos - Dívida Ativa - Multas da Dívida Ativa</v>
      </c>
      <c r="U2658" s="7" t="str">
        <f>Tabela813[[#This Row],[NR]]&amp; " - "&amp;Tabela813[[#This Row],[Especificação]]</f>
        <v>9.1.1.1.9.99.0.7.00 - (-) Dedução de Outros Impostos - Dívida Ativa - Multas da Dívida Ativa</v>
      </c>
    </row>
    <row r="2659" spans="1:21" x14ac:dyDescent="0.25">
      <c r="A2659" s="84"/>
      <c r="B2659" s="73" t="s">
        <v>1570</v>
      </c>
      <c r="C2659" s="26" t="s">
        <v>1558</v>
      </c>
      <c r="D2659" s="26" t="s">
        <v>1558</v>
      </c>
      <c r="E2659" s="26" t="s">
        <v>1558</v>
      </c>
      <c r="F2659" s="26" t="s">
        <v>1570</v>
      </c>
      <c r="G2659" s="26" t="s">
        <v>1574</v>
      </c>
      <c r="H2659" s="26" t="s">
        <v>1561</v>
      </c>
      <c r="I2659" s="26" t="s">
        <v>1566</v>
      </c>
      <c r="J2659" s="26" t="s">
        <v>1564</v>
      </c>
      <c r="K2659" s="21" t="str">
        <f>IF(Tabela813[[#This Row],[C]]&lt;&gt;"",IF(Tabela813[[#This Row],[RED]]&lt;&gt;"",(Tabela813[[#This Row],[RED]] &amp; "."),"") &amp; CONCATENATE(Tabela813[[#This Row],[C]],".",Tabela813[[#This Row],[O]],".",Tabela813[[#This Row],[E]],".",Tabela813[[#This Row],[D1]],".",Tabela813[[#This Row],[D2]],".",Tabela813[[#This Row],[D3]],".",Tabela813[[#This Row],[T]],".",Tabela813[[#This Row],[D4]]),"")</f>
        <v>9.1.1.1.9.99.0.8.00</v>
      </c>
      <c r="L2659" s="27" t="s">
        <v>1707</v>
      </c>
      <c r="M2659" s="21" t="str">
        <f t="shared" si="41"/>
        <v>A</v>
      </c>
      <c r="N2659" s="21">
        <f>IF(VALUE(Tabela813[[#This Row],[RED]]) &gt; 0,1,0) + IF(VALUE(J2659)&gt;0,8,IF(VALUE(I2659)&gt;0,7,IF(VALUE(H2659)&gt;0,6,IF(VALUE(G2659)&gt;0,5,IF(VALUE(F2659)&gt;0,4,IF(VALUE(E2659)&gt;0,3,IF(VALUE(D2659)&gt;0,2,1)))))))</f>
        <v>8</v>
      </c>
      <c r="O2659" s="26" t="s">
        <v>51</v>
      </c>
      <c r="P2659" s="1" t="s">
        <v>2946</v>
      </c>
      <c r="Q2659" s="1"/>
      <c r="R2659" s="21"/>
      <c r="S2659" s="7" t="str">
        <f>Tabela813[[#This Row],[NR]]&amp;" - "&amp;Tabela813[[#This Row],[Especificação]]</f>
        <v>9.1.1.1.9.99.0.8.00 - (-) Dedução de Outros Impostos - Juros de Mora da Dívida Ativa</v>
      </c>
      <c r="T2659" s="7" t="str">
        <f>Tabela813[[#This Row],[NR]]&amp;" - "&amp;Tabela813[[#This Row],[Especificação]]</f>
        <v>9.1.1.1.9.99.0.8.00 - (-) Dedução de Outros Impostos - Juros de Mora da Dívida Ativa</v>
      </c>
      <c r="U2659" s="7" t="str">
        <f>Tabela813[[#This Row],[NR]]&amp; " - "&amp;Tabela813[[#This Row],[Especificação]]</f>
        <v>9.1.1.1.9.99.0.8.00 - (-) Dedução de Outros Impostos - Juros de Mora da Dívida Ativa</v>
      </c>
    </row>
    <row r="2660" spans="1:21" ht="45" x14ac:dyDescent="0.25">
      <c r="A2660" s="84"/>
      <c r="B2660" s="73" t="s">
        <v>1570</v>
      </c>
      <c r="C2660" s="26" t="s">
        <v>1558</v>
      </c>
      <c r="D2660" s="26" t="s">
        <v>1558</v>
      </c>
      <c r="E2660" s="26" t="s">
        <v>1567</v>
      </c>
      <c r="F2660" s="26" t="s">
        <v>1561</v>
      </c>
      <c r="G2660" s="26" t="s">
        <v>1564</v>
      </c>
      <c r="H2660" s="26" t="s">
        <v>1561</v>
      </c>
      <c r="I2660" s="26" t="s">
        <v>1561</v>
      </c>
      <c r="J2660" s="26" t="s">
        <v>1564</v>
      </c>
      <c r="K2660" s="21" t="str">
        <f>IF(Tabela813[[#This Row],[C]]&lt;&gt;"",IF(Tabela813[[#This Row],[RED]]&lt;&gt;"",(Tabela813[[#This Row],[RED]] &amp; "."),"") &amp; CONCATENATE(Tabela813[[#This Row],[C]],".",Tabela813[[#This Row],[O]],".",Tabela813[[#This Row],[E]],".",Tabela813[[#This Row],[D1]],".",Tabela813[[#This Row],[D2]],".",Tabela813[[#This Row],[D3]],".",Tabela813[[#This Row],[T]],".",Tabela813[[#This Row],[D4]]),"")</f>
        <v>9.1.1.2.0.00.0.0.00</v>
      </c>
      <c r="L2660" s="27" t="s">
        <v>1708</v>
      </c>
      <c r="M2660" s="21" t="str">
        <f t="shared" si="41"/>
        <v>S</v>
      </c>
      <c r="N2660" s="21">
        <f>IF(VALUE(Tabela813[[#This Row],[RED]]) &gt; 0,1,0) + IF(VALUE(J2660)&gt;0,8,IF(VALUE(I2660)&gt;0,7,IF(VALUE(H2660)&gt;0,6,IF(VALUE(G2660)&gt;0,5,IF(VALUE(F2660)&gt;0,4,IF(VALUE(E2660)&gt;0,3,IF(VALUE(D2660)&gt;0,2,1)))))))</f>
        <v>4</v>
      </c>
      <c r="O2660" s="26" t="s">
        <v>45</v>
      </c>
      <c r="P2660" s="1" t="s">
        <v>4385</v>
      </c>
      <c r="Q2660" s="1"/>
      <c r="R2660" s="21"/>
      <c r="S2660" s="7" t="str">
        <f>Tabela813[[#This Row],[NR]]&amp;" - "&amp;Tabela813[[#This Row],[Especificação]]</f>
        <v>9.1.1.2.0.00.0.0.00 - (-) Dedução de Taxas</v>
      </c>
      <c r="T2660" s="7" t="str">
        <f>Tabela813[[#This Row],[NR]]&amp;" - "&amp;Tabela813[[#This Row],[Especificação]]</f>
        <v>9.1.1.2.0.00.0.0.00 - (-) Dedução de Taxas</v>
      </c>
      <c r="U2660" s="7" t="str">
        <f>Tabela813[[#This Row],[NR]]&amp; " - "&amp;Tabela813[[#This Row],[Especificação]]</f>
        <v>9.1.1.2.0.00.0.0.00 - (-) Dedução de Taxas</v>
      </c>
    </row>
    <row r="2661" spans="1:21" x14ac:dyDescent="0.25">
      <c r="A2661" s="84"/>
      <c r="B2661" s="73" t="s">
        <v>1570</v>
      </c>
      <c r="C2661" s="26" t="s">
        <v>1558</v>
      </c>
      <c r="D2661" s="26" t="s">
        <v>1558</v>
      </c>
      <c r="E2661" s="26" t="s">
        <v>1567</v>
      </c>
      <c r="F2661" s="26" t="s">
        <v>1558</v>
      </c>
      <c r="G2661" s="26" t="s">
        <v>1564</v>
      </c>
      <c r="H2661" s="26" t="s">
        <v>1561</v>
      </c>
      <c r="I2661" s="26" t="s">
        <v>1561</v>
      </c>
      <c r="J2661" s="26" t="s">
        <v>1564</v>
      </c>
      <c r="K2661" s="21" t="str">
        <f>IF(Tabela813[[#This Row],[C]]&lt;&gt;"",IF(Tabela813[[#This Row],[RED]]&lt;&gt;"",(Tabela813[[#This Row],[RED]] &amp; "."),"") &amp; CONCATENATE(Tabela813[[#This Row],[C]],".",Tabela813[[#This Row],[O]],".",Tabela813[[#This Row],[E]],".",Tabela813[[#This Row],[D1]],".",Tabela813[[#This Row],[D2]],".",Tabela813[[#This Row],[D3]],".",Tabela813[[#This Row],[T]],".",Tabela813[[#This Row],[D4]]),"")</f>
        <v>9.1.1.2.1.00.0.0.00</v>
      </c>
      <c r="L2661" s="27" t="s">
        <v>4064</v>
      </c>
      <c r="M2661" s="21" t="str">
        <f t="shared" si="41"/>
        <v>S</v>
      </c>
      <c r="N2661" s="21">
        <f>IF(VALUE(Tabela813[[#This Row],[RED]]) &gt; 0,1,0) + IF(VALUE(J2661)&gt;0,8,IF(VALUE(I2661)&gt;0,7,IF(VALUE(H2661)&gt;0,6,IF(VALUE(G2661)&gt;0,5,IF(VALUE(F2661)&gt;0,4,IF(VALUE(E2661)&gt;0,3,IF(VALUE(D2661)&gt;0,2,1)))))))</f>
        <v>5</v>
      </c>
      <c r="O2661" s="26" t="s">
        <v>45</v>
      </c>
      <c r="P2661" s="1" t="s">
        <v>4386</v>
      </c>
      <c r="Q2661" s="1"/>
      <c r="R2661" s="21"/>
      <c r="S2661" s="7" t="str">
        <f>Tabela813[[#This Row],[NR]]&amp;" - "&amp;Tabela813[[#This Row],[Especificação]]</f>
        <v>9.1.1.2.1.00.0.0.00 - (-) Dedução de Taxas Pelo Exercício do Poder de Polícia</v>
      </c>
      <c r="T2661" s="7" t="str">
        <f>Tabela813[[#This Row],[NR]]&amp;" - "&amp;Tabela813[[#This Row],[Especificação]]</f>
        <v>9.1.1.2.1.00.0.0.00 - (-) Dedução de Taxas Pelo Exercício do Poder de Polícia</v>
      </c>
      <c r="U2661" s="7" t="str">
        <f>Tabela813[[#This Row],[NR]]&amp; " - "&amp;Tabela813[[#This Row],[Especificação]]</f>
        <v>9.1.1.2.1.00.0.0.00 - (-) Dedução de Taxas Pelo Exercício do Poder de Polícia</v>
      </c>
    </row>
    <row r="2662" spans="1:21" x14ac:dyDescent="0.25">
      <c r="A2662" s="84"/>
      <c r="B2662" s="73" t="s">
        <v>1570</v>
      </c>
      <c r="C2662" s="26" t="s">
        <v>1558</v>
      </c>
      <c r="D2662" s="26" t="s">
        <v>1558</v>
      </c>
      <c r="E2662" s="26" t="s">
        <v>1567</v>
      </c>
      <c r="F2662" s="26" t="s">
        <v>1558</v>
      </c>
      <c r="G2662" s="26" t="s">
        <v>1560</v>
      </c>
      <c r="H2662" s="26" t="s">
        <v>1561</v>
      </c>
      <c r="I2662" s="26" t="s">
        <v>1561</v>
      </c>
      <c r="J2662" s="26" t="s">
        <v>1564</v>
      </c>
      <c r="K2662" s="21" t="str">
        <f>IF(Tabela813[[#This Row],[C]]&lt;&gt;"",IF(Tabela813[[#This Row],[RED]]&lt;&gt;"",(Tabela813[[#This Row],[RED]] &amp; "."),"") &amp; CONCATENATE(Tabela813[[#This Row],[C]],".",Tabela813[[#This Row],[O]],".",Tabela813[[#This Row],[E]],".",Tabela813[[#This Row],[D1]],".",Tabela813[[#This Row],[D2]],".",Tabela813[[#This Row],[D3]],".",Tabela813[[#This Row],[T]],".",Tabela813[[#This Row],[D4]]),"")</f>
        <v>9.1.1.2.1.01.0.0.00</v>
      </c>
      <c r="L2662" s="27" t="s">
        <v>1709</v>
      </c>
      <c r="M2662" s="21" t="str">
        <f t="shared" si="41"/>
        <v>S</v>
      </c>
      <c r="N2662" s="21">
        <f>IF(VALUE(Tabela813[[#This Row],[RED]]) &gt; 0,1,0) + IF(VALUE(J2662)&gt;0,8,IF(VALUE(I2662)&gt;0,7,IF(VALUE(H2662)&gt;0,6,IF(VALUE(G2662)&gt;0,5,IF(VALUE(F2662)&gt;0,4,IF(VALUE(E2662)&gt;0,3,IF(VALUE(D2662)&gt;0,2,1)))))))</f>
        <v>6</v>
      </c>
      <c r="O2662" s="26" t="s">
        <v>51</v>
      </c>
      <c r="P2662" s="1" t="s">
        <v>4387</v>
      </c>
      <c r="Q2662" s="1"/>
      <c r="R2662" s="21"/>
      <c r="S2662" s="7" t="str">
        <f>Tabela813[[#This Row],[NR]]&amp;" - "&amp;Tabela813[[#This Row],[Especificação]]</f>
        <v>9.1.1.2.1.01.0.0.00 - (-) Dedução de Taxas de Inspeção, Controle e Fiscalização</v>
      </c>
      <c r="T2662" s="7" t="str">
        <f>Tabela813[[#This Row],[NR]]&amp;" - "&amp;Tabela813[[#This Row],[Especificação]]</f>
        <v>9.1.1.2.1.01.0.0.00 - (-) Dedução de Taxas de Inspeção, Controle e Fiscalização</v>
      </c>
      <c r="U2662" s="7" t="str">
        <f>Tabela813[[#This Row],[NR]]&amp; " - "&amp;Tabela813[[#This Row],[Especificação]]</f>
        <v>9.1.1.2.1.01.0.0.00 - (-) Dedução de Taxas de Inspeção, Controle e Fiscalização</v>
      </c>
    </row>
    <row r="2663" spans="1:21" x14ac:dyDescent="0.25">
      <c r="A2663" s="84"/>
      <c r="B2663" s="73" t="s">
        <v>1570</v>
      </c>
      <c r="C2663" s="26" t="s">
        <v>1558</v>
      </c>
      <c r="D2663" s="26" t="s">
        <v>1558</v>
      </c>
      <c r="E2663" s="26" t="s">
        <v>1567</v>
      </c>
      <c r="F2663" s="26" t="s">
        <v>1558</v>
      </c>
      <c r="G2663" s="26" t="s">
        <v>1560</v>
      </c>
      <c r="H2663" s="26" t="s">
        <v>1561</v>
      </c>
      <c r="I2663" s="26" t="s">
        <v>1558</v>
      </c>
      <c r="J2663" s="26" t="s">
        <v>1564</v>
      </c>
      <c r="K2663" s="21" t="str">
        <f>IF(Tabela813[[#This Row],[C]]&lt;&gt;"",IF(Tabela813[[#This Row],[RED]]&lt;&gt;"",(Tabela813[[#This Row],[RED]] &amp; "."),"") &amp; CONCATENATE(Tabela813[[#This Row],[C]],".",Tabela813[[#This Row],[O]],".",Tabela813[[#This Row],[E]],".",Tabela813[[#This Row],[D1]],".",Tabela813[[#This Row],[D2]],".",Tabela813[[#This Row],[D3]],".",Tabela813[[#This Row],[T]],".",Tabela813[[#This Row],[D4]]),"")</f>
        <v>9.1.1.2.1.01.0.1.00</v>
      </c>
      <c r="L2663" s="27" t="s">
        <v>1710</v>
      </c>
      <c r="M2663" s="21" t="str">
        <f t="shared" si="41"/>
        <v>A</v>
      </c>
      <c r="N2663" s="21">
        <f>IF(VALUE(Tabela813[[#This Row],[RED]]) &gt; 0,1,0) + IF(VALUE(J2663)&gt;0,8,IF(VALUE(I2663)&gt;0,7,IF(VALUE(H2663)&gt;0,6,IF(VALUE(G2663)&gt;0,5,IF(VALUE(F2663)&gt;0,4,IF(VALUE(E2663)&gt;0,3,IF(VALUE(D2663)&gt;0,2,1)))))))</f>
        <v>8</v>
      </c>
      <c r="O2663" s="26" t="s">
        <v>51</v>
      </c>
      <c r="P2663" s="1" t="s">
        <v>2947</v>
      </c>
      <c r="Q2663" s="1"/>
      <c r="R2663" s="21"/>
      <c r="S2663" s="7" t="str">
        <f>Tabela813[[#This Row],[NR]]&amp;" - "&amp;Tabela813[[#This Row],[Especificação]]</f>
        <v>9.1.1.2.1.01.0.1.00 - (-) Dedução de Taxas de Inspeção, Controle e Fiscalização - Principal</v>
      </c>
      <c r="T2663" s="7" t="str">
        <f>Tabela813[[#This Row],[NR]]&amp;" - "&amp;Tabela813[[#This Row],[Especificação]]</f>
        <v>9.1.1.2.1.01.0.1.00 - (-) Dedução de Taxas de Inspeção, Controle e Fiscalização - Principal</v>
      </c>
      <c r="U2663" s="7" t="str">
        <f>Tabela813[[#This Row],[NR]]&amp; " - "&amp;Tabela813[[#This Row],[Especificação]]</f>
        <v>9.1.1.2.1.01.0.1.00 - (-) Dedução de Taxas de Inspeção, Controle e Fiscalização - Principal</v>
      </c>
    </row>
    <row r="2664" spans="1:21" ht="30" x14ac:dyDescent="0.25">
      <c r="A2664" s="84"/>
      <c r="B2664" s="73" t="s">
        <v>1570</v>
      </c>
      <c r="C2664" s="26" t="s">
        <v>1558</v>
      </c>
      <c r="D2664" s="26" t="s">
        <v>1558</v>
      </c>
      <c r="E2664" s="26" t="s">
        <v>1567</v>
      </c>
      <c r="F2664" s="26" t="s">
        <v>1558</v>
      </c>
      <c r="G2664" s="26" t="s">
        <v>1560</v>
      </c>
      <c r="H2664" s="26" t="s">
        <v>1561</v>
      </c>
      <c r="I2664" s="26" t="s">
        <v>1567</v>
      </c>
      <c r="J2664" s="26" t="s">
        <v>1564</v>
      </c>
      <c r="K2664" s="21" t="str">
        <f>IF(Tabela813[[#This Row],[C]]&lt;&gt;"",IF(Tabela813[[#This Row],[RED]]&lt;&gt;"",(Tabela813[[#This Row],[RED]] &amp; "."),"") &amp; CONCATENATE(Tabela813[[#This Row],[C]],".",Tabela813[[#This Row],[O]],".",Tabela813[[#This Row],[E]],".",Tabela813[[#This Row],[D1]],".",Tabela813[[#This Row],[D2]],".",Tabela813[[#This Row],[D3]],".",Tabela813[[#This Row],[T]],".",Tabela813[[#This Row],[D4]]),"")</f>
        <v>9.1.1.2.1.01.0.2.00</v>
      </c>
      <c r="L2664" s="27" t="s">
        <v>1711</v>
      </c>
      <c r="M2664" s="21" t="str">
        <f t="shared" si="41"/>
        <v>A</v>
      </c>
      <c r="N2664" s="21">
        <f>IF(VALUE(Tabela813[[#This Row],[RED]]) &gt; 0,1,0) + IF(VALUE(J2664)&gt;0,8,IF(VALUE(I2664)&gt;0,7,IF(VALUE(H2664)&gt;0,6,IF(VALUE(G2664)&gt;0,5,IF(VALUE(F2664)&gt;0,4,IF(VALUE(E2664)&gt;0,3,IF(VALUE(D2664)&gt;0,2,1)))))))</f>
        <v>8</v>
      </c>
      <c r="O2664" s="26" t="s">
        <v>51</v>
      </c>
      <c r="P2664" s="1" t="s">
        <v>2947</v>
      </c>
      <c r="Q2664" s="1"/>
      <c r="R2664" s="21"/>
      <c r="S2664" s="7" t="str">
        <f>Tabela813[[#This Row],[NR]]&amp;" - "&amp;Tabela813[[#This Row],[Especificação]]</f>
        <v>9.1.1.2.1.01.0.2.00 - (-) Dedução de Taxas de Inspeção, Controle e Fiscalização - Multas e Juros de Mora</v>
      </c>
      <c r="T2664" s="7" t="str">
        <f>Tabela813[[#This Row],[NR]]&amp;" - "&amp;Tabela813[[#This Row],[Especificação]]</f>
        <v>9.1.1.2.1.01.0.2.00 - (-) Dedução de Taxas de Inspeção, Controle e Fiscalização - Multas e Juros de Mora</v>
      </c>
      <c r="U2664" s="7" t="str">
        <f>Tabela813[[#This Row],[NR]]&amp; " - "&amp;Tabela813[[#This Row],[Especificação]]</f>
        <v>9.1.1.2.1.01.0.2.00 - (-) Dedução de Taxas de Inspeção, Controle e Fiscalização - Multas e Juros de Mora</v>
      </c>
    </row>
    <row r="2665" spans="1:21" x14ac:dyDescent="0.25">
      <c r="A2665" s="84"/>
      <c r="B2665" s="73" t="s">
        <v>1570</v>
      </c>
      <c r="C2665" s="26" t="s">
        <v>1558</v>
      </c>
      <c r="D2665" s="26" t="s">
        <v>1558</v>
      </c>
      <c r="E2665" s="26" t="s">
        <v>1567</v>
      </c>
      <c r="F2665" s="26" t="s">
        <v>1558</v>
      </c>
      <c r="G2665" s="26" t="s">
        <v>1560</v>
      </c>
      <c r="H2665" s="26" t="s">
        <v>1561</v>
      </c>
      <c r="I2665" s="26" t="s">
        <v>1559</v>
      </c>
      <c r="J2665" s="26" t="s">
        <v>1564</v>
      </c>
      <c r="K2665" s="21" t="str">
        <f>IF(Tabela813[[#This Row],[C]]&lt;&gt;"",IF(Tabela813[[#This Row],[RED]]&lt;&gt;"",(Tabela813[[#This Row],[RED]] &amp; "."),"") &amp; CONCATENATE(Tabela813[[#This Row],[C]],".",Tabela813[[#This Row],[O]],".",Tabela813[[#This Row],[E]],".",Tabela813[[#This Row],[D1]],".",Tabela813[[#This Row],[D2]],".",Tabela813[[#This Row],[D3]],".",Tabela813[[#This Row],[T]],".",Tabela813[[#This Row],[D4]]),"")</f>
        <v>9.1.1.2.1.01.0.3.00</v>
      </c>
      <c r="L2665" s="27" t="s">
        <v>1712</v>
      </c>
      <c r="M2665" s="21" t="str">
        <f t="shared" si="41"/>
        <v>A</v>
      </c>
      <c r="N2665" s="21">
        <f>IF(VALUE(Tabela813[[#This Row],[RED]]) &gt; 0,1,0) + IF(VALUE(J2665)&gt;0,8,IF(VALUE(I2665)&gt;0,7,IF(VALUE(H2665)&gt;0,6,IF(VALUE(G2665)&gt;0,5,IF(VALUE(F2665)&gt;0,4,IF(VALUE(E2665)&gt;0,3,IF(VALUE(D2665)&gt;0,2,1)))))))</f>
        <v>8</v>
      </c>
      <c r="O2665" s="26" t="s">
        <v>51</v>
      </c>
      <c r="P2665" s="1" t="s">
        <v>2947</v>
      </c>
      <c r="Q2665" s="1"/>
      <c r="R2665" s="21"/>
      <c r="S2665" s="7" t="str">
        <f>Tabela813[[#This Row],[NR]]&amp;" - "&amp;Tabela813[[#This Row],[Especificação]]</f>
        <v>9.1.1.2.1.01.0.3.00 - (-) Dedução de Taxas de Inspeção, Controle e Fiscalização - Dívida Ativa</v>
      </c>
      <c r="T2665" s="7" t="str">
        <f>Tabela813[[#This Row],[NR]]&amp;" - "&amp;Tabela813[[#This Row],[Especificação]]</f>
        <v>9.1.1.2.1.01.0.3.00 - (-) Dedução de Taxas de Inspeção, Controle e Fiscalização - Dívida Ativa</v>
      </c>
      <c r="U2665" s="7" t="str">
        <f>Tabela813[[#This Row],[NR]]&amp; " - "&amp;Tabela813[[#This Row],[Especificação]]</f>
        <v>9.1.1.2.1.01.0.3.00 - (-) Dedução de Taxas de Inspeção, Controle e Fiscalização - Dívida Ativa</v>
      </c>
    </row>
    <row r="2666" spans="1:21" ht="30" x14ac:dyDescent="0.25">
      <c r="A2666" s="84"/>
      <c r="B2666" s="73" t="s">
        <v>1570</v>
      </c>
      <c r="C2666" s="26" t="s">
        <v>1558</v>
      </c>
      <c r="D2666" s="26" t="s">
        <v>1558</v>
      </c>
      <c r="E2666" s="26" t="s">
        <v>1567</v>
      </c>
      <c r="F2666" s="26" t="s">
        <v>1558</v>
      </c>
      <c r="G2666" s="26" t="s">
        <v>1560</v>
      </c>
      <c r="H2666" s="26" t="s">
        <v>1561</v>
      </c>
      <c r="I2666" s="26" t="s">
        <v>1568</v>
      </c>
      <c r="J2666" s="26" t="s">
        <v>1564</v>
      </c>
      <c r="K2666" s="21" t="str">
        <f>IF(Tabela813[[#This Row],[C]]&lt;&gt;"",IF(Tabela813[[#This Row],[RED]]&lt;&gt;"",(Tabela813[[#This Row],[RED]] &amp; "."),"") &amp; CONCATENATE(Tabela813[[#This Row],[C]],".",Tabela813[[#This Row],[O]],".",Tabela813[[#This Row],[E]],".",Tabela813[[#This Row],[D1]],".",Tabela813[[#This Row],[D2]],".",Tabela813[[#This Row],[D3]],".",Tabela813[[#This Row],[T]],".",Tabela813[[#This Row],[D4]]),"")</f>
        <v>9.1.1.2.1.01.0.4.00</v>
      </c>
      <c r="L2666" s="27" t="s">
        <v>1713</v>
      </c>
      <c r="M2666" s="21" t="str">
        <f t="shared" si="41"/>
        <v>A</v>
      </c>
      <c r="N2666" s="21">
        <f>IF(VALUE(Tabela813[[#This Row],[RED]]) &gt; 0,1,0) + IF(VALUE(J2666)&gt;0,8,IF(VALUE(I2666)&gt;0,7,IF(VALUE(H2666)&gt;0,6,IF(VALUE(G2666)&gt;0,5,IF(VALUE(F2666)&gt;0,4,IF(VALUE(E2666)&gt;0,3,IF(VALUE(D2666)&gt;0,2,1)))))))</f>
        <v>8</v>
      </c>
      <c r="O2666" s="26" t="s">
        <v>51</v>
      </c>
      <c r="P2666" s="1" t="s">
        <v>2947</v>
      </c>
      <c r="Q2666" s="1"/>
      <c r="R2666" s="21"/>
      <c r="S2666" s="7" t="str">
        <f>Tabela813[[#This Row],[NR]]&amp;" - "&amp;Tabela813[[#This Row],[Especificação]]</f>
        <v>9.1.1.2.1.01.0.4.00 - (-) Dedução de Taxas de Inspeção, Controle e Fiscalização - Dívida Ativa - Multas e Juros de Mora da Dívida Ativa</v>
      </c>
      <c r="T2666" s="7" t="str">
        <f>Tabela813[[#This Row],[NR]]&amp;" - "&amp;Tabela813[[#This Row],[Especificação]]</f>
        <v>9.1.1.2.1.01.0.4.00 - (-) Dedução de Taxas de Inspeção, Controle e Fiscalização - Dívida Ativa - Multas e Juros de Mora da Dívida Ativa</v>
      </c>
      <c r="U2666" s="7" t="str">
        <f>Tabela813[[#This Row],[NR]]&amp; " - "&amp;Tabela813[[#This Row],[Especificação]]</f>
        <v>9.1.1.2.1.01.0.4.00 - (-) Dedução de Taxas de Inspeção, Controle e Fiscalização - Dívida Ativa - Multas e Juros de Mora da Dívida Ativa</v>
      </c>
    </row>
    <row r="2667" spans="1:21" x14ac:dyDescent="0.25">
      <c r="A2667" s="84"/>
      <c r="B2667" s="73" t="s">
        <v>1570</v>
      </c>
      <c r="C2667" s="26" t="s">
        <v>1558</v>
      </c>
      <c r="D2667" s="26" t="s">
        <v>1558</v>
      </c>
      <c r="E2667" s="26" t="s">
        <v>1567</v>
      </c>
      <c r="F2667" s="26" t="s">
        <v>1558</v>
      </c>
      <c r="G2667" s="26" t="s">
        <v>1560</v>
      </c>
      <c r="H2667" s="26" t="s">
        <v>1561</v>
      </c>
      <c r="I2667" s="26" t="s">
        <v>1569</v>
      </c>
      <c r="J2667" s="26" t="s">
        <v>1564</v>
      </c>
      <c r="K2667" s="21" t="str">
        <f>IF(Tabela813[[#This Row],[C]]&lt;&gt;"",IF(Tabela813[[#This Row],[RED]]&lt;&gt;"",(Tabela813[[#This Row],[RED]] &amp; "."),"") &amp; CONCATENATE(Tabela813[[#This Row],[C]],".",Tabela813[[#This Row],[O]],".",Tabela813[[#This Row],[E]],".",Tabela813[[#This Row],[D1]],".",Tabela813[[#This Row],[D2]],".",Tabela813[[#This Row],[D3]],".",Tabela813[[#This Row],[T]],".",Tabela813[[#This Row],[D4]]),"")</f>
        <v>9.1.1.2.1.01.0.5.00</v>
      </c>
      <c r="L2667" s="27" t="s">
        <v>1714</v>
      </c>
      <c r="M2667" s="21" t="str">
        <f t="shared" si="41"/>
        <v>A</v>
      </c>
      <c r="N2667" s="21">
        <f>IF(VALUE(Tabela813[[#This Row],[RED]]) &gt; 0,1,0) + IF(VALUE(J2667)&gt;0,8,IF(VALUE(I2667)&gt;0,7,IF(VALUE(H2667)&gt;0,6,IF(VALUE(G2667)&gt;0,5,IF(VALUE(F2667)&gt;0,4,IF(VALUE(E2667)&gt;0,3,IF(VALUE(D2667)&gt;0,2,1)))))))</f>
        <v>8</v>
      </c>
      <c r="O2667" s="26" t="s">
        <v>51</v>
      </c>
      <c r="P2667" s="1" t="s">
        <v>2947</v>
      </c>
      <c r="Q2667" s="1"/>
      <c r="R2667" s="21"/>
      <c r="S2667" s="7" t="str">
        <f>Tabela813[[#This Row],[NR]]&amp;" - "&amp;Tabela813[[#This Row],[Especificação]]</f>
        <v>9.1.1.2.1.01.0.5.00 - (-) Dedução de Taxas de Inspeção, Controle e Fiscalização - Multas</v>
      </c>
      <c r="T2667" s="7" t="str">
        <f>Tabela813[[#This Row],[NR]]&amp;" - "&amp;Tabela813[[#This Row],[Especificação]]</f>
        <v>9.1.1.2.1.01.0.5.00 - (-) Dedução de Taxas de Inspeção, Controle e Fiscalização - Multas</v>
      </c>
      <c r="U2667" s="7" t="str">
        <f>Tabela813[[#This Row],[NR]]&amp; " - "&amp;Tabela813[[#This Row],[Especificação]]</f>
        <v>9.1.1.2.1.01.0.5.00 - (-) Dedução de Taxas de Inspeção, Controle e Fiscalização - Multas</v>
      </c>
    </row>
    <row r="2668" spans="1:21" x14ac:dyDescent="0.25">
      <c r="A2668" s="84"/>
      <c r="B2668" s="73" t="s">
        <v>1570</v>
      </c>
      <c r="C2668" s="26" t="s">
        <v>1558</v>
      </c>
      <c r="D2668" s="26" t="s">
        <v>1558</v>
      </c>
      <c r="E2668" s="26" t="s">
        <v>1567</v>
      </c>
      <c r="F2668" s="26" t="s">
        <v>1558</v>
      </c>
      <c r="G2668" s="26" t="s">
        <v>1560</v>
      </c>
      <c r="H2668" s="26" t="s">
        <v>1561</v>
      </c>
      <c r="I2668" s="26" t="s">
        <v>1563</v>
      </c>
      <c r="J2668" s="26" t="s">
        <v>1564</v>
      </c>
      <c r="K2668" s="21" t="str">
        <f>IF(Tabela813[[#This Row],[C]]&lt;&gt;"",IF(Tabela813[[#This Row],[RED]]&lt;&gt;"",(Tabela813[[#This Row],[RED]] &amp; "."),"") &amp; CONCATENATE(Tabela813[[#This Row],[C]],".",Tabela813[[#This Row],[O]],".",Tabela813[[#This Row],[E]],".",Tabela813[[#This Row],[D1]],".",Tabela813[[#This Row],[D2]],".",Tabela813[[#This Row],[D3]],".",Tabela813[[#This Row],[T]],".",Tabela813[[#This Row],[D4]]),"")</f>
        <v>9.1.1.2.1.01.0.6.00</v>
      </c>
      <c r="L2668" s="27" t="s">
        <v>1715</v>
      </c>
      <c r="M2668" s="21" t="str">
        <f t="shared" si="41"/>
        <v>A</v>
      </c>
      <c r="N2668" s="21">
        <f>IF(VALUE(Tabela813[[#This Row],[RED]]) &gt; 0,1,0) + IF(VALUE(J2668)&gt;0,8,IF(VALUE(I2668)&gt;0,7,IF(VALUE(H2668)&gt;0,6,IF(VALUE(G2668)&gt;0,5,IF(VALUE(F2668)&gt;0,4,IF(VALUE(E2668)&gt;0,3,IF(VALUE(D2668)&gt;0,2,1)))))))</f>
        <v>8</v>
      </c>
      <c r="O2668" s="26" t="s">
        <v>51</v>
      </c>
      <c r="P2668" s="1" t="s">
        <v>2947</v>
      </c>
      <c r="Q2668" s="1"/>
      <c r="R2668" s="21"/>
      <c r="S2668" s="7" t="str">
        <f>Tabela813[[#This Row],[NR]]&amp;" - "&amp;Tabela813[[#This Row],[Especificação]]</f>
        <v>9.1.1.2.1.01.0.6.00 - (-) Dedução de Taxas de Inspeção, Controle e Fiscalização - Juros de Mora</v>
      </c>
      <c r="T2668" s="7" t="str">
        <f>Tabela813[[#This Row],[NR]]&amp;" - "&amp;Tabela813[[#This Row],[Especificação]]</f>
        <v>9.1.1.2.1.01.0.6.00 - (-) Dedução de Taxas de Inspeção, Controle e Fiscalização - Juros de Mora</v>
      </c>
      <c r="U2668" s="7" t="str">
        <f>Tabela813[[#This Row],[NR]]&amp; " - "&amp;Tabela813[[#This Row],[Especificação]]</f>
        <v>9.1.1.2.1.01.0.6.00 - (-) Dedução de Taxas de Inspeção, Controle e Fiscalização - Juros de Mora</v>
      </c>
    </row>
    <row r="2669" spans="1:21" ht="30" x14ac:dyDescent="0.25">
      <c r="A2669" s="84"/>
      <c r="B2669" s="73" t="s">
        <v>1570</v>
      </c>
      <c r="C2669" s="26" t="s">
        <v>1558</v>
      </c>
      <c r="D2669" s="26" t="s">
        <v>1558</v>
      </c>
      <c r="E2669" s="26" t="s">
        <v>1567</v>
      </c>
      <c r="F2669" s="26" t="s">
        <v>1558</v>
      </c>
      <c r="G2669" s="26" t="s">
        <v>1560</v>
      </c>
      <c r="H2669" s="26" t="s">
        <v>1561</v>
      </c>
      <c r="I2669" s="26" t="s">
        <v>1565</v>
      </c>
      <c r="J2669" s="26" t="s">
        <v>1564</v>
      </c>
      <c r="K2669" s="21" t="str">
        <f>IF(Tabela813[[#This Row],[C]]&lt;&gt;"",IF(Tabela813[[#This Row],[RED]]&lt;&gt;"",(Tabela813[[#This Row],[RED]] &amp; "."),"") &amp; CONCATENATE(Tabela813[[#This Row],[C]],".",Tabela813[[#This Row],[O]],".",Tabela813[[#This Row],[E]],".",Tabela813[[#This Row],[D1]],".",Tabela813[[#This Row],[D2]],".",Tabela813[[#This Row],[D3]],".",Tabela813[[#This Row],[T]],".",Tabela813[[#This Row],[D4]]),"")</f>
        <v>9.1.1.2.1.01.0.7.00</v>
      </c>
      <c r="L2669" s="27" t="s">
        <v>1716</v>
      </c>
      <c r="M2669" s="21" t="str">
        <f t="shared" si="41"/>
        <v>A</v>
      </c>
      <c r="N2669" s="21">
        <f>IF(VALUE(Tabela813[[#This Row],[RED]]) &gt; 0,1,0) + IF(VALUE(J2669)&gt;0,8,IF(VALUE(I2669)&gt;0,7,IF(VALUE(H2669)&gt;0,6,IF(VALUE(G2669)&gt;0,5,IF(VALUE(F2669)&gt;0,4,IF(VALUE(E2669)&gt;0,3,IF(VALUE(D2669)&gt;0,2,1)))))))</f>
        <v>8</v>
      </c>
      <c r="O2669" s="26" t="s">
        <v>51</v>
      </c>
      <c r="P2669" s="1" t="s">
        <v>2947</v>
      </c>
      <c r="Q2669" s="1"/>
      <c r="R2669" s="21"/>
      <c r="S2669" s="7" t="str">
        <f>Tabela813[[#This Row],[NR]]&amp;" - "&amp;Tabela813[[#This Row],[Especificação]]</f>
        <v>9.1.1.2.1.01.0.7.00 - (-) Dedução de Taxas de Inspeção, Controle e Fiscalização - Dívida Ativa - Multas da Dívida Ativa</v>
      </c>
      <c r="T2669" s="7" t="str">
        <f>Tabela813[[#This Row],[NR]]&amp;" - "&amp;Tabela813[[#This Row],[Especificação]]</f>
        <v>9.1.1.2.1.01.0.7.00 - (-) Dedução de Taxas de Inspeção, Controle e Fiscalização - Dívida Ativa - Multas da Dívida Ativa</v>
      </c>
      <c r="U2669" s="7" t="str">
        <f>Tabela813[[#This Row],[NR]]&amp; " - "&amp;Tabela813[[#This Row],[Especificação]]</f>
        <v>9.1.1.2.1.01.0.7.00 - (-) Dedução de Taxas de Inspeção, Controle e Fiscalização - Dívida Ativa - Multas da Dívida Ativa</v>
      </c>
    </row>
    <row r="2670" spans="1:21" ht="30" x14ac:dyDescent="0.25">
      <c r="A2670" s="84"/>
      <c r="B2670" s="73" t="s">
        <v>1570</v>
      </c>
      <c r="C2670" s="26" t="s">
        <v>1558</v>
      </c>
      <c r="D2670" s="26" t="s">
        <v>1558</v>
      </c>
      <c r="E2670" s="26" t="s">
        <v>1567</v>
      </c>
      <c r="F2670" s="26" t="s">
        <v>1558</v>
      </c>
      <c r="G2670" s="26" t="s">
        <v>1560</v>
      </c>
      <c r="H2670" s="26" t="s">
        <v>1561</v>
      </c>
      <c r="I2670" s="26" t="s">
        <v>1566</v>
      </c>
      <c r="J2670" s="26" t="s">
        <v>1564</v>
      </c>
      <c r="K2670" s="21" t="str">
        <f>IF(Tabela813[[#This Row],[C]]&lt;&gt;"",IF(Tabela813[[#This Row],[RED]]&lt;&gt;"",(Tabela813[[#This Row],[RED]] &amp; "."),"") &amp; CONCATENATE(Tabela813[[#This Row],[C]],".",Tabela813[[#This Row],[O]],".",Tabela813[[#This Row],[E]],".",Tabela813[[#This Row],[D1]],".",Tabela813[[#This Row],[D2]],".",Tabela813[[#This Row],[D3]],".",Tabela813[[#This Row],[T]],".",Tabela813[[#This Row],[D4]]),"")</f>
        <v>9.1.1.2.1.01.0.8.00</v>
      </c>
      <c r="L2670" s="27" t="s">
        <v>1717</v>
      </c>
      <c r="M2670" s="21" t="str">
        <f t="shared" si="41"/>
        <v>A</v>
      </c>
      <c r="N2670" s="21">
        <f>IF(VALUE(Tabela813[[#This Row],[RED]]) &gt; 0,1,0) + IF(VALUE(J2670)&gt;0,8,IF(VALUE(I2670)&gt;0,7,IF(VALUE(H2670)&gt;0,6,IF(VALUE(G2670)&gt;0,5,IF(VALUE(F2670)&gt;0,4,IF(VALUE(E2670)&gt;0,3,IF(VALUE(D2670)&gt;0,2,1)))))))</f>
        <v>8</v>
      </c>
      <c r="O2670" s="26" t="s">
        <v>51</v>
      </c>
      <c r="P2670" s="1" t="s">
        <v>2947</v>
      </c>
      <c r="Q2670" s="1"/>
      <c r="R2670" s="21"/>
      <c r="S2670" s="7" t="str">
        <f>Tabela813[[#This Row],[NR]]&amp;" - "&amp;Tabela813[[#This Row],[Especificação]]</f>
        <v>9.1.1.2.1.01.0.8.00 - (-) Dedução de Taxas de Inspeção, Controle e Fiscalização - Juros de Mora da Dívida Ativa</v>
      </c>
      <c r="T2670" s="7" t="str">
        <f>Tabela813[[#This Row],[NR]]&amp;" - "&amp;Tabela813[[#This Row],[Especificação]]</f>
        <v>9.1.1.2.1.01.0.8.00 - (-) Dedução de Taxas de Inspeção, Controle e Fiscalização - Juros de Mora da Dívida Ativa</v>
      </c>
      <c r="U2670" s="7" t="str">
        <f>Tabela813[[#This Row],[NR]]&amp; " - "&amp;Tabela813[[#This Row],[Especificação]]</f>
        <v>9.1.1.2.1.01.0.8.00 - (-) Dedução de Taxas de Inspeção, Controle e Fiscalização - Juros de Mora da Dívida Ativa</v>
      </c>
    </row>
    <row r="2671" spans="1:21" ht="30" x14ac:dyDescent="0.25">
      <c r="A2671" s="84"/>
      <c r="B2671" s="73" t="s">
        <v>1570</v>
      </c>
      <c r="C2671" s="26" t="s">
        <v>1558</v>
      </c>
      <c r="D2671" s="26" t="s">
        <v>1558</v>
      </c>
      <c r="E2671" s="26" t="s">
        <v>1567</v>
      </c>
      <c r="F2671" s="26" t="s">
        <v>1558</v>
      </c>
      <c r="G2671" s="26" t="s">
        <v>1572</v>
      </c>
      <c r="H2671" s="26" t="s">
        <v>1561</v>
      </c>
      <c r="I2671" s="26" t="s">
        <v>1561</v>
      </c>
      <c r="J2671" s="26" t="s">
        <v>1564</v>
      </c>
      <c r="K2671" s="21" t="str">
        <f>IF(Tabela813[[#This Row],[C]]&lt;&gt;"",IF(Tabela813[[#This Row],[RED]]&lt;&gt;"",(Tabela813[[#This Row],[RED]] &amp; "."),"") &amp; CONCATENATE(Tabela813[[#This Row],[C]],".",Tabela813[[#This Row],[O]],".",Tabela813[[#This Row],[E]],".",Tabela813[[#This Row],[D1]],".",Tabela813[[#This Row],[D2]],".",Tabela813[[#This Row],[D3]],".",Tabela813[[#This Row],[T]],".",Tabela813[[#This Row],[D4]]),"")</f>
        <v>9.1.1.2.1.04.0.0.00</v>
      </c>
      <c r="L2671" s="27" t="s">
        <v>1718</v>
      </c>
      <c r="M2671" s="21" t="str">
        <f t="shared" si="41"/>
        <v>S</v>
      </c>
      <c r="N2671" s="21">
        <f>IF(VALUE(Tabela813[[#This Row],[RED]]) &gt; 0,1,0) + IF(VALUE(J2671)&gt;0,8,IF(VALUE(I2671)&gt;0,7,IF(VALUE(H2671)&gt;0,6,IF(VALUE(G2671)&gt;0,5,IF(VALUE(F2671)&gt;0,4,IF(VALUE(E2671)&gt;0,3,IF(VALUE(D2671)&gt;0,2,1)))))))</f>
        <v>6</v>
      </c>
      <c r="O2671" s="26" t="s">
        <v>51</v>
      </c>
      <c r="P2671" s="1" t="s">
        <v>4388</v>
      </c>
      <c r="Q2671" s="1"/>
      <c r="R2671" s="21"/>
      <c r="S2671" s="7" t="str">
        <f>Tabela813[[#This Row],[NR]]&amp;" - "&amp;Tabela813[[#This Row],[Especificação]]</f>
        <v>9.1.1.2.1.04.0.0.00 - (-) Dedução de Taxa de Controle e Fiscalização Ambiental</v>
      </c>
      <c r="T2671" s="7" t="str">
        <f>Tabela813[[#This Row],[NR]]&amp;" - "&amp;Tabela813[[#This Row],[Especificação]]</f>
        <v>9.1.1.2.1.04.0.0.00 - (-) Dedução de Taxa de Controle e Fiscalização Ambiental</v>
      </c>
      <c r="U2671" s="7" t="str">
        <f>Tabela813[[#This Row],[NR]]&amp; " - "&amp;Tabela813[[#This Row],[Especificação]]</f>
        <v>9.1.1.2.1.04.0.0.00 - (-) Dedução de Taxa de Controle e Fiscalização Ambiental</v>
      </c>
    </row>
    <row r="2672" spans="1:21" ht="30" x14ac:dyDescent="0.25">
      <c r="A2672" s="84"/>
      <c r="B2672" s="73" t="s">
        <v>1570</v>
      </c>
      <c r="C2672" s="26" t="s">
        <v>1558</v>
      </c>
      <c r="D2672" s="26" t="s">
        <v>1558</v>
      </c>
      <c r="E2672" s="26" t="s">
        <v>1567</v>
      </c>
      <c r="F2672" s="26" t="s">
        <v>1558</v>
      </c>
      <c r="G2672" s="26" t="s">
        <v>1572</v>
      </c>
      <c r="H2672" s="26" t="s">
        <v>1561</v>
      </c>
      <c r="I2672" s="26" t="s">
        <v>1558</v>
      </c>
      <c r="J2672" s="26" t="s">
        <v>1564</v>
      </c>
      <c r="K2672" s="21" t="str">
        <f>IF(Tabela813[[#This Row],[C]]&lt;&gt;"",IF(Tabela813[[#This Row],[RED]]&lt;&gt;"",(Tabela813[[#This Row],[RED]] &amp; "."),"") &amp; CONCATENATE(Tabela813[[#This Row],[C]],".",Tabela813[[#This Row],[O]],".",Tabela813[[#This Row],[E]],".",Tabela813[[#This Row],[D1]],".",Tabela813[[#This Row],[D2]],".",Tabela813[[#This Row],[D3]],".",Tabela813[[#This Row],[T]],".",Tabela813[[#This Row],[D4]]),"")</f>
        <v>9.1.1.2.1.04.0.1.00</v>
      </c>
      <c r="L2672" s="27" t="s">
        <v>1719</v>
      </c>
      <c r="M2672" s="21" t="str">
        <f t="shared" si="41"/>
        <v>A</v>
      </c>
      <c r="N2672" s="21">
        <f>IF(VALUE(Tabela813[[#This Row],[RED]]) &gt; 0,1,0) + IF(VALUE(J2672)&gt;0,8,IF(VALUE(I2672)&gt;0,7,IF(VALUE(H2672)&gt;0,6,IF(VALUE(G2672)&gt;0,5,IF(VALUE(F2672)&gt;0,4,IF(VALUE(E2672)&gt;0,3,IF(VALUE(D2672)&gt;0,2,1)))))))</f>
        <v>8</v>
      </c>
      <c r="O2672" s="26" t="s">
        <v>51</v>
      </c>
      <c r="P2672" s="1" t="s">
        <v>2948</v>
      </c>
      <c r="Q2672" s="1"/>
      <c r="R2672" s="21"/>
      <c r="S2672" s="7" t="str">
        <f>Tabela813[[#This Row],[NR]]&amp;" - "&amp;Tabela813[[#This Row],[Especificação]]</f>
        <v>9.1.1.2.1.04.0.1.00 - (-) Dedução de Taxa de Controle e Fiscalização Ambiental - Principal</v>
      </c>
      <c r="T2672" s="7" t="str">
        <f>Tabela813[[#This Row],[NR]]&amp;" - "&amp;Tabela813[[#This Row],[Especificação]]</f>
        <v>9.1.1.2.1.04.0.1.00 - (-) Dedução de Taxa de Controle e Fiscalização Ambiental - Principal</v>
      </c>
      <c r="U2672" s="7" t="str">
        <f>Tabela813[[#This Row],[NR]]&amp; " - "&amp;Tabela813[[#This Row],[Especificação]]</f>
        <v>9.1.1.2.1.04.0.1.00 - (-) Dedução de Taxa de Controle e Fiscalização Ambiental - Principal</v>
      </c>
    </row>
    <row r="2673" spans="1:21" ht="30" x14ac:dyDescent="0.25">
      <c r="A2673" s="84"/>
      <c r="B2673" s="73" t="s">
        <v>1570</v>
      </c>
      <c r="C2673" s="26" t="s">
        <v>1558</v>
      </c>
      <c r="D2673" s="26" t="s">
        <v>1558</v>
      </c>
      <c r="E2673" s="26" t="s">
        <v>1567</v>
      </c>
      <c r="F2673" s="26" t="s">
        <v>1558</v>
      </c>
      <c r="G2673" s="26" t="s">
        <v>1572</v>
      </c>
      <c r="H2673" s="26" t="s">
        <v>1561</v>
      </c>
      <c r="I2673" s="26" t="s">
        <v>1567</v>
      </c>
      <c r="J2673" s="26" t="s">
        <v>1564</v>
      </c>
      <c r="K2673" s="21" t="str">
        <f>IF(Tabela813[[#This Row],[C]]&lt;&gt;"",IF(Tabela813[[#This Row],[RED]]&lt;&gt;"",(Tabela813[[#This Row],[RED]] &amp; "."),"") &amp; CONCATENATE(Tabela813[[#This Row],[C]],".",Tabela813[[#This Row],[O]],".",Tabela813[[#This Row],[E]],".",Tabela813[[#This Row],[D1]],".",Tabela813[[#This Row],[D2]],".",Tabela813[[#This Row],[D3]],".",Tabela813[[#This Row],[T]],".",Tabela813[[#This Row],[D4]]),"")</f>
        <v>9.1.1.2.1.04.0.2.00</v>
      </c>
      <c r="L2673" s="27" t="s">
        <v>1720</v>
      </c>
      <c r="M2673" s="21" t="str">
        <f t="shared" si="41"/>
        <v>A</v>
      </c>
      <c r="N2673" s="21">
        <f>IF(VALUE(Tabela813[[#This Row],[RED]]) &gt; 0,1,0) + IF(VALUE(J2673)&gt;0,8,IF(VALUE(I2673)&gt;0,7,IF(VALUE(H2673)&gt;0,6,IF(VALUE(G2673)&gt;0,5,IF(VALUE(F2673)&gt;0,4,IF(VALUE(E2673)&gt;0,3,IF(VALUE(D2673)&gt;0,2,1)))))))</f>
        <v>8</v>
      </c>
      <c r="O2673" s="26" t="s">
        <v>51</v>
      </c>
      <c r="P2673" s="1" t="s">
        <v>2948</v>
      </c>
      <c r="Q2673" s="1"/>
      <c r="R2673" s="21"/>
      <c r="S2673" s="7" t="str">
        <f>Tabela813[[#This Row],[NR]]&amp;" - "&amp;Tabela813[[#This Row],[Especificação]]</f>
        <v>9.1.1.2.1.04.0.2.00 - (-) Dedução de Taxa de Controle e Fiscalização Ambiental - Multas e Juros de Mora</v>
      </c>
      <c r="T2673" s="7" t="str">
        <f>Tabela813[[#This Row],[NR]]&amp;" - "&amp;Tabela813[[#This Row],[Especificação]]</f>
        <v>9.1.1.2.1.04.0.2.00 - (-) Dedução de Taxa de Controle e Fiscalização Ambiental - Multas e Juros de Mora</v>
      </c>
      <c r="U2673" s="7" t="str">
        <f>Tabela813[[#This Row],[NR]]&amp; " - "&amp;Tabela813[[#This Row],[Especificação]]</f>
        <v>9.1.1.2.1.04.0.2.00 - (-) Dedução de Taxa de Controle e Fiscalização Ambiental - Multas e Juros de Mora</v>
      </c>
    </row>
    <row r="2674" spans="1:21" ht="30" x14ac:dyDescent="0.25">
      <c r="A2674" s="84"/>
      <c r="B2674" s="73" t="s">
        <v>1570</v>
      </c>
      <c r="C2674" s="26" t="s">
        <v>1558</v>
      </c>
      <c r="D2674" s="26" t="s">
        <v>1558</v>
      </c>
      <c r="E2674" s="26" t="s">
        <v>1567</v>
      </c>
      <c r="F2674" s="26" t="s">
        <v>1558</v>
      </c>
      <c r="G2674" s="26" t="s">
        <v>1572</v>
      </c>
      <c r="H2674" s="26" t="s">
        <v>1561</v>
      </c>
      <c r="I2674" s="26" t="s">
        <v>1559</v>
      </c>
      <c r="J2674" s="26" t="s">
        <v>1564</v>
      </c>
      <c r="K2674" s="21" t="str">
        <f>IF(Tabela813[[#This Row],[C]]&lt;&gt;"",IF(Tabela813[[#This Row],[RED]]&lt;&gt;"",(Tabela813[[#This Row],[RED]] &amp; "."),"") &amp; CONCATENATE(Tabela813[[#This Row],[C]],".",Tabela813[[#This Row],[O]],".",Tabela813[[#This Row],[E]],".",Tabela813[[#This Row],[D1]],".",Tabela813[[#This Row],[D2]],".",Tabela813[[#This Row],[D3]],".",Tabela813[[#This Row],[T]],".",Tabela813[[#This Row],[D4]]),"")</f>
        <v>9.1.1.2.1.04.0.3.00</v>
      </c>
      <c r="L2674" s="27" t="s">
        <v>1721</v>
      </c>
      <c r="M2674" s="21" t="str">
        <f t="shared" si="41"/>
        <v>A</v>
      </c>
      <c r="N2674" s="21">
        <f>IF(VALUE(Tabela813[[#This Row],[RED]]) &gt; 0,1,0) + IF(VALUE(J2674)&gt;0,8,IF(VALUE(I2674)&gt;0,7,IF(VALUE(H2674)&gt;0,6,IF(VALUE(G2674)&gt;0,5,IF(VALUE(F2674)&gt;0,4,IF(VALUE(E2674)&gt;0,3,IF(VALUE(D2674)&gt;0,2,1)))))))</f>
        <v>8</v>
      </c>
      <c r="O2674" s="26" t="s">
        <v>51</v>
      </c>
      <c r="P2674" s="1" t="s">
        <v>2948</v>
      </c>
      <c r="Q2674" s="1"/>
      <c r="R2674" s="21"/>
      <c r="S2674" s="7" t="str">
        <f>Tabela813[[#This Row],[NR]]&amp;" - "&amp;Tabela813[[#This Row],[Especificação]]</f>
        <v>9.1.1.2.1.04.0.3.00 - (-) Dedução de Taxa de Controle e Fiscalização Ambiental - Dívida Ativa</v>
      </c>
      <c r="T2674" s="7" t="str">
        <f>Tabela813[[#This Row],[NR]]&amp;" - "&amp;Tabela813[[#This Row],[Especificação]]</f>
        <v>9.1.1.2.1.04.0.3.00 - (-) Dedução de Taxa de Controle e Fiscalização Ambiental - Dívida Ativa</v>
      </c>
      <c r="U2674" s="7" t="str">
        <f>Tabela813[[#This Row],[NR]]&amp; " - "&amp;Tabela813[[#This Row],[Especificação]]</f>
        <v>9.1.1.2.1.04.0.3.00 - (-) Dedução de Taxa de Controle e Fiscalização Ambiental - Dívida Ativa</v>
      </c>
    </row>
    <row r="2675" spans="1:21" ht="30" x14ac:dyDescent="0.25">
      <c r="A2675" s="84"/>
      <c r="B2675" s="73" t="s">
        <v>1570</v>
      </c>
      <c r="C2675" s="26" t="s">
        <v>1558</v>
      </c>
      <c r="D2675" s="26" t="s">
        <v>1558</v>
      </c>
      <c r="E2675" s="26" t="s">
        <v>1567</v>
      </c>
      <c r="F2675" s="26" t="s">
        <v>1558</v>
      </c>
      <c r="G2675" s="26" t="s">
        <v>1572</v>
      </c>
      <c r="H2675" s="26" t="s">
        <v>1561</v>
      </c>
      <c r="I2675" s="26" t="s">
        <v>1568</v>
      </c>
      <c r="J2675" s="26" t="s">
        <v>1564</v>
      </c>
      <c r="K2675" s="21" t="str">
        <f>IF(Tabela813[[#This Row],[C]]&lt;&gt;"",IF(Tabela813[[#This Row],[RED]]&lt;&gt;"",(Tabela813[[#This Row],[RED]] &amp; "."),"") &amp; CONCATENATE(Tabela813[[#This Row],[C]],".",Tabela813[[#This Row],[O]],".",Tabela813[[#This Row],[E]],".",Tabela813[[#This Row],[D1]],".",Tabela813[[#This Row],[D2]],".",Tabela813[[#This Row],[D3]],".",Tabela813[[#This Row],[T]],".",Tabela813[[#This Row],[D4]]),"")</f>
        <v>9.1.1.2.1.04.0.4.00</v>
      </c>
      <c r="L2675" s="27" t="s">
        <v>1722</v>
      </c>
      <c r="M2675" s="21" t="str">
        <f t="shared" si="41"/>
        <v>A</v>
      </c>
      <c r="N2675" s="21">
        <f>IF(VALUE(Tabela813[[#This Row],[RED]]) &gt; 0,1,0) + IF(VALUE(J2675)&gt;0,8,IF(VALUE(I2675)&gt;0,7,IF(VALUE(H2675)&gt;0,6,IF(VALUE(G2675)&gt;0,5,IF(VALUE(F2675)&gt;0,4,IF(VALUE(E2675)&gt;0,3,IF(VALUE(D2675)&gt;0,2,1)))))))</f>
        <v>8</v>
      </c>
      <c r="O2675" s="26" t="s">
        <v>51</v>
      </c>
      <c r="P2675" s="1" t="s">
        <v>2948</v>
      </c>
      <c r="Q2675" s="1"/>
      <c r="R2675" s="21"/>
      <c r="S2675" s="7" t="str">
        <f>Tabela813[[#This Row],[NR]]&amp;" - "&amp;Tabela813[[#This Row],[Especificação]]</f>
        <v>9.1.1.2.1.04.0.4.00 - (-) Dedução de Taxa de Controle e Fiscalização Ambiental - Dívida Ativa - Multas e Juros de Mora da Dívida Ativa</v>
      </c>
      <c r="T2675" s="7" t="str">
        <f>Tabela813[[#This Row],[NR]]&amp;" - "&amp;Tabela813[[#This Row],[Especificação]]</f>
        <v>9.1.1.2.1.04.0.4.00 - (-) Dedução de Taxa de Controle e Fiscalização Ambiental - Dívida Ativa - Multas e Juros de Mora da Dívida Ativa</v>
      </c>
      <c r="U2675" s="7" t="str">
        <f>Tabela813[[#This Row],[NR]]&amp; " - "&amp;Tabela813[[#This Row],[Especificação]]</f>
        <v>9.1.1.2.1.04.0.4.00 - (-) Dedução de Taxa de Controle e Fiscalização Ambiental - Dívida Ativa - Multas e Juros de Mora da Dívida Ativa</v>
      </c>
    </row>
    <row r="2676" spans="1:21" ht="30" x14ac:dyDescent="0.25">
      <c r="A2676" s="84"/>
      <c r="B2676" s="73" t="s">
        <v>1570</v>
      </c>
      <c r="C2676" s="26" t="s">
        <v>1558</v>
      </c>
      <c r="D2676" s="26" t="s">
        <v>1558</v>
      </c>
      <c r="E2676" s="26" t="s">
        <v>1567</v>
      </c>
      <c r="F2676" s="26" t="s">
        <v>1558</v>
      </c>
      <c r="G2676" s="26" t="s">
        <v>1572</v>
      </c>
      <c r="H2676" s="26" t="s">
        <v>1561</v>
      </c>
      <c r="I2676" s="26" t="s">
        <v>1569</v>
      </c>
      <c r="J2676" s="26" t="s">
        <v>1564</v>
      </c>
      <c r="K2676" s="21" t="str">
        <f>IF(Tabela813[[#This Row],[C]]&lt;&gt;"",IF(Tabela813[[#This Row],[RED]]&lt;&gt;"",(Tabela813[[#This Row],[RED]] &amp; "."),"") &amp; CONCATENATE(Tabela813[[#This Row],[C]],".",Tabela813[[#This Row],[O]],".",Tabela813[[#This Row],[E]],".",Tabela813[[#This Row],[D1]],".",Tabela813[[#This Row],[D2]],".",Tabela813[[#This Row],[D3]],".",Tabela813[[#This Row],[T]],".",Tabela813[[#This Row],[D4]]),"")</f>
        <v>9.1.1.2.1.04.0.5.00</v>
      </c>
      <c r="L2676" s="27" t="s">
        <v>1723</v>
      </c>
      <c r="M2676" s="21" t="str">
        <f t="shared" si="41"/>
        <v>A</v>
      </c>
      <c r="N2676" s="21">
        <f>IF(VALUE(Tabela813[[#This Row],[RED]]) &gt; 0,1,0) + IF(VALUE(J2676)&gt;0,8,IF(VALUE(I2676)&gt;0,7,IF(VALUE(H2676)&gt;0,6,IF(VALUE(G2676)&gt;0,5,IF(VALUE(F2676)&gt;0,4,IF(VALUE(E2676)&gt;0,3,IF(VALUE(D2676)&gt;0,2,1)))))))</f>
        <v>8</v>
      </c>
      <c r="O2676" s="26" t="s">
        <v>51</v>
      </c>
      <c r="P2676" s="1" t="s">
        <v>2948</v>
      </c>
      <c r="Q2676" s="1"/>
      <c r="R2676" s="21"/>
      <c r="S2676" s="7" t="str">
        <f>Tabela813[[#This Row],[NR]]&amp;" - "&amp;Tabela813[[#This Row],[Especificação]]</f>
        <v>9.1.1.2.1.04.0.5.00 - (-) Dedução de Taxa de Controle e Fiscalização Ambiental - Multas</v>
      </c>
      <c r="T2676" s="7" t="str">
        <f>Tabela813[[#This Row],[NR]]&amp;" - "&amp;Tabela813[[#This Row],[Especificação]]</f>
        <v>9.1.1.2.1.04.0.5.00 - (-) Dedução de Taxa de Controle e Fiscalização Ambiental - Multas</v>
      </c>
      <c r="U2676" s="7" t="str">
        <f>Tabela813[[#This Row],[NR]]&amp; " - "&amp;Tabela813[[#This Row],[Especificação]]</f>
        <v>9.1.1.2.1.04.0.5.00 - (-) Dedução de Taxa de Controle e Fiscalização Ambiental - Multas</v>
      </c>
    </row>
    <row r="2677" spans="1:21" ht="30" x14ac:dyDescent="0.25">
      <c r="A2677" s="84"/>
      <c r="B2677" s="73" t="s">
        <v>1570</v>
      </c>
      <c r="C2677" s="26" t="s">
        <v>1558</v>
      </c>
      <c r="D2677" s="26" t="s">
        <v>1558</v>
      </c>
      <c r="E2677" s="26" t="s">
        <v>1567</v>
      </c>
      <c r="F2677" s="26" t="s">
        <v>1558</v>
      </c>
      <c r="G2677" s="26" t="s">
        <v>1572</v>
      </c>
      <c r="H2677" s="26" t="s">
        <v>1561</v>
      </c>
      <c r="I2677" s="26" t="s">
        <v>1563</v>
      </c>
      <c r="J2677" s="26" t="s">
        <v>1564</v>
      </c>
      <c r="K2677" s="21" t="str">
        <f>IF(Tabela813[[#This Row],[C]]&lt;&gt;"",IF(Tabela813[[#This Row],[RED]]&lt;&gt;"",(Tabela813[[#This Row],[RED]] &amp; "."),"") &amp; CONCATENATE(Tabela813[[#This Row],[C]],".",Tabela813[[#This Row],[O]],".",Tabela813[[#This Row],[E]],".",Tabela813[[#This Row],[D1]],".",Tabela813[[#This Row],[D2]],".",Tabela813[[#This Row],[D3]],".",Tabela813[[#This Row],[T]],".",Tabela813[[#This Row],[D4]]),"")</f>
        <v>9.1.1.2.1.04.0.6.00</v>
      </c>
      <c r="L2677" s="27" t="s">
        <v>1724</v>
      </c>
      <c r="M2677" s="21" t="str">
        <f t="shared" si="41"/>
        <v>A</v>
      </c>
      <c r="N2677" s="21">
        <f>IF(VALUE(Tabela813[[#This Row],[RED]]) &gt; 0,1,0) + IF(VALUE(J2677)&gt;0,8,IF(VALUE(I2677)&gt;0,7,IF(VALUE(H2677)&gt;0,6,IF(VALUE(G2677)&gt;0,5,IF(VALUE(F2677)&gt;0,4,IF(VALUE(E2677)&gt;0,3,IF(VALUE(D2677)&gt;0,2,1)))))))</f>
        <v>8</v>
      </c>
      <c r="O2677" s="26" t="s">
        <v>51</v>
      </c>
      <c r="P2677" s="1" t="s">
        <v>2948</v>
      </c>
      <c r="Q2677" s="1"/>
      <c r="R2677" s="21"/>
      <c r="S2677" s="7" t="str">
        <f>Tabela813[[#This Row],[NR]]&amp;" - "&amp;Tabela813[[#This Row],[Especificação]]</f>
        <v>9.1.1.2.1.04.0.6.00 - (-) Dedução de Taxa de Controle e Fiscalização Ambiental - Juros de Mora</v>
      </c>
      <c r="T2677" s="7" t="str">
        <f>Tabela813[[#This Row],[NR]]&amp;" - "&amp;Tabela813[[#This Row],[Especificação]]</f>
        <v>9.1.1.2.1.04.0.6.00 - (-) Dedução de Taxa de Controle e Fiscalização Ambiental - Juros de Mora</v>
      </c>
      <c r="U2677" s="7" t="str">
        <f>Tabela813[[#This Row],[NR]]&amp; " - "&amp;Tabela813[[#This Row],[Especificação]]</f>
        <v>9.1.1.2.1.04.0.6.00 - (-) Dedução de Taxa de Controle e Fiscalização Ambiental - Juros de Mora</v>
      </c>
    </row>
    <row r="2678" spans="1:21" ht="30" x14ac:dyDescent="0.25">
      <c r="A2678" s="84"/>
      <c r="B2678" s="73" t="s">
        <v>1570</v>
      </c>
      <c r="C2678" s="26" t="s">
        <v>1558</v>
      </c>
      <c r="D2678" s="26" t="s">
        <v>1558</v>
      </c>
      <c r="E2678" s="26" t="s">
        <v>1567</v>
      </c>
      <c r="F2678" s="26" t="s">
        <v>1558</v>
      </c>
      <c r="G2678" s="26" t="s">
        <v>1572</v>
      </c>
      <c r="H2678" s="26" t="s">
        <v>1561</v>
      </c>
      <c r="I2678" s="26" t="s">
        <v>1565</v>
      </c>
      <c r="J2678" s="26" t="s">
        <v>1564</v>
      </c>
      <c r="K2678" s="21" t="str">
        <f>IF(Tabela813[[#This Row],[C]]&lt;&gt;"",IF(Tabela813[[#This Row],[RED]]&lt;&gt;"",(Tabela813[[#This Row],[RED]] &amp; "."),"") &amp; CONCATENATE(Tabela813[[#This Row],[C]],".",Tabela813[[#This Row],[O]],".",Tabela813[[#This Row],[E]],".",Tabela813[[#This Row],[D1]],".",Tabela813[[#This Row],[D2]],".",Tabela813[[#This Row],[D3]],".",Tabela813[[#This Row],[T]],".",Tabela813[[#This Row],[D4]]),"")</f>
        <v>9.1.1.2.1.04.0.7.00</v>
      </c>
      <c r="L2678" s="27" t="s">
        <v>1725</v>
      </c>
      <c r="M2678" s="21" t="str">
        <f t="shared" si="41"/>
        <v>A</v>
      </c>
      <c r="N2678" s="21">
        <f>IF(VALUE(Tabela813[[#This Row],[RED]]) &gt; 0,1,0) + IF(VALUE(J2678)&gt;0,8,IF(VALUE(I2678)&gt;0,7,IF(VALUE(H2678)&gt;0,6,IF(VALUE(G2678)&gt;0,5,IF(VALUE(F2678)&gt;0,4,IF(VALUE(E2678)&gt;0,3,IF(VALUE(D2678)&gt;0,2,1)))))))</f>
        <v>8</v>
      </c>
      <c r="O2678" s="26" t="s">
        <v>51</v>
      </c>
      <c r="P2678" s="1" t="s">
        <v>2948</v>
      </c>
      <c r="Q2678" s="1"/>
      <c r="R2678" s="21"/>
      <c r="S2678" s="7" t="str">
        <f>Tabela813[[#This Row],[NR]]&amp;" - "&amp;Tabela813[[#This Row],[Especificação]]</f>
        <v>9.1.1.2.1.04.0.7.00 - (-) Dedução de Taxa de Controle e Fiscalização Ambiental - Dívida Ativa - Multas da Dívida Ativa</v>
      </c>
      <c r="T2678" s="7" t="str">
        <f>Tabela813[[#This Row],[NR]]&amp;" - "&amp;Tabela813[[#This Row],[Especificação]]</f>
        <v>9.1.1.2.1.04.0.7.00 - (-) Dedução de Taxa de Controle e Fiscalização Ambiental - Dívida Ativa - Multas da Dívida Ativa</v>
      </c>
      <c r="U2678" s="7" t="str">
        <f>Tabela813[[#This Row],[NR]]&amp; " - "&amp;Tabela813[[#This Row],[Especificação]]</f>
        <v>9.1.1.2.1.04.0.7.00 - (-) Dedução de Taxa de Controle e Fiscalização Ambiental - Dívida Ativa - Multas da Dívida Ativa</v>
      </c>
    </row>
    <row r="2679" spans="1:21" ht="30" x14ac:dyDescent="0.25">
      <c r="A2679" s="84"/>
      <c r="B2679" s="73" t="s">
        <v>1570</v>
      </c>
      <c r="C2679" s="26" t="s">
        <v>1558</v>
      </c>
      <c r="D2679" s="26" t="s">
        <v>1558</v>
      </c>
      <c r="E2679" s="26" t="s">
        <v>1567</v>
      </c>
      <c r="F2679" s="26" t="s">
        <v>1558</v>
      </c>
      <c r="G2679" s="26" t="s">
        <v>1572</v>
      </c>
      <c r="H2679" s="26" t="s">
        <v>1561</v>
      </c>
      <c r="I2679" s="26" t="s">
        <v>1566</v>
      </c>
      <c r="J2679" s="26" t="s">
        <v>1564</v>
      </c>
      <c r="K2679" s="21" t="str">
        <f>IF(Tabela813[[#This Row],[C]]&lt;&gt;"",IF(Tabela813[[#This Row],[RED]]&lt;&gt;"",(Tabela813[[#This Row],[RED]] &amp; "."),"") &amp; CONCATENATE(Tabela813[[#This Row],[C]],".",Tabela813[[#This Row],[O]],".",Tabela813[[#This Row],[E]],".",Tabela813[[#This Row],[D1]],".",Tabela813[[#This Row],[D2]],".",Tabela813[[#This Row],[D3]],".",Tabela813[[#This Row],[T]],".",Tabela813[[#This Row],[D4]]),"")</f>
        <v>9.1.1.2.1.04.0.8.00</v>
      </c>
      <c r="L2679" s="27" t="s">
        <v>1726</v>
      </c>
      <c r="M2679" s="21" t="str">
        <f t="shared" si="41"/>
        <v>A</v>
      </c>
      <c r="N2679" s="21">
        <f>IF(VALUE(Tabela813[[#This Row],[RED]]) &gt; 0,1,0) + IF(VALUE(J2679)&gt;0,8,IF(VALUE(I2679)&gt;0,7,IF(VALUE(H2679)&gt;0,6,IF(VALUE(G2679)&gt;0,5,IF(VALUE(F2679)&gt;0,4,IF(VALUE(E2679)&gt;0,3,IF(VALUE(D2679)&gt;0,2,1)))))))</f>
        <v>8</v>
      </c>
      <c r="O2679" s="26" t="s">
        <v>51</v>
      </c>
      <c r="P2679" s="1" t="s">
        <v>2948</v>
      </c>
      <c r="Q2679" s="1"/>
      <c r="R2679" s="21"/>
      <c r="S2679" s="7" t="str">
        <f>Tabela813[[#This Row],[NR]]&amp;" - "&amp;Tabela813[[#This Row],[Especificação]]</f>
        <v>9.1.1.2.1.04.0.8.00 - (-) Dedução de Taxa de Controle e Fiscalização Ambiental - Juros de Mora da Dívida Ativa</v>
      </c>
      <c r="T2679" s="7" t="str">
        <f>Tabela813[[#This Row],[NR]]&amp;" - "&amp;Tabela813[[#This Row],[Especificação]]</f>
        <v>9.1.1.2.1.04.0.8.00 - (-) Dedução de Taxa de Controle e Fiscalização Ambiental - Juros de Mora da Dívida Ativa</v>
      </c>
      <c r="U2679" s="7" t="str">
        <f>Tabela813[[#This Row],[NR]]&amp; " - "&amp;Tabela813[[#This Row],[Especificação]]</f>
        <v>9.1.1.2.1.04.0.8.00 - (-) Dedução de Taxa de Controle e Fiscalização Ambiental - Juros de Mora da Dívida Ativa</v>
      </c>
    </row>
    <row r="2680" spans="1:21" ht="30" x14ac:dyDescent="0.25">
      <c r="A2680" s="84"/>
      <c r="B2680" s="73" t="s">
        <v>1570</v>
      </c>
      <c r="C2680" s="26" t="s">
        <v>1558</v>
      </c>
      <c r="D2680" s="26" t="s">
        <v>1558</v>
      </c>
      <c r="E2680" s="26" t="s">
        <v>1567</v>
      </c>
      <c r="F2680" s="26" t="s">
        <v>1558</v>
      </c>
      <c r="G2680" s="26" t="s">
        <v>1591</v>
      </c>
      <c r="H2680" s="26" t="s">
        <v>1561</v>
      </c>
      <c r="I2680" s="26" t="s">
        <v>1561</v>
      </c>
      <c r="J2680" s="26" t="s">
        <v>1564</v>
      </c>
      <c r="K2680" s="21" t="str">
        <f>IF(Tabela813[[#This Row],[C]]&lt;&gt;"",IF(Tabela813[[#This Row],[RED]]&lt;&gt;"",(Tabela813[[#This Row],[RED]] &amp; "."),"") &amp; CONCATENATE(Tabela813[[#This Row],[C]],".",Tabela813[[#This Row],[O]],".",Tabela813[[#This Row],[E]],".",Tabela813[[#This Row],[D1]],".",Tabela813[[#This Row],[D2]],".",Tabela813[[#This Row],[D3]],".",Tabela813[[#This Row],[T]],".",Tabela813[[#This Row],[D4]]),"")</f>
        <v>9.1.1.2.1.50.0.0.00</v>
      </c>
      <c r="L2680" s="27" t="s">
        <v>1727</v>
      </c>
      <c r="M2680" s="21" t="str">
        <f t="shared" si="41"/>
        <v>S</v>
      </c>
      <c r="N2680" s="21">
        <f>IF(VALUE(Tabela813[[#This Row],[RED]]) &gt; 0,1,0) + IF(VALUE(J2680)&gt;0,8,IF(VALUE(I2680)&gt;0,7,IF(VALUE(H2680)&gt;0,6,IF(VALUE(G2680)&gt;0,5,IF(VALUE(F2680)&gt;0,4,IF(VALUE(E2680)&gt;0,3,IF(VALUE(D2680)&gt;0,2,1)))))))</f>
        <v>6</v>
      </c>
      <c r="O2680" s="26" t="s">
        <v>55</v>
      </c>
      <c r="P2680" s="1" t="s">
        <v>4389</v>
      </c>
      <c r="Q2680" s="1"/>
      <c r="R2680" s="21"/>
      <c r="S2680" s="7" t="str">
        <f>Tabela813[[#This Row],[NR]]&amp;" - "&amp;Tabela813[[#This Row],[Especificação]]</f>
        <v>9.1.1.2.1.50.0.0.00 - (-) Dedução de Taxa de Fiscalização de Vigilância Sanitária</v>
      </c>
      <c r="T2680" s="7" t="str">
        <f>Tabela813[[#This Row],[NR]]&amp;" - "&amp;Tabela813[[#This Row],[Especificação]]</f>
        <v>9.1.1.2.1.50.0.0.00 - (-) Dedução de Taxa de Fiscalização de Vigilância Sanitária</v>
      </c>
      <c r="U2680" s="7" t="str">
        <f>Tabela813[[#This Row],[NR]]&amp; " - "&amp;Tabela813[[#This Row],[Especificação]]</f>
        <v>9.1.1.2.1.50.0.0.00 - (-) Dedução de Taxa de Fiscalização de Vigilância Sanitária</v>
      </c>
    </row>
    <row r="2681" spans="1:21" ht="30" x14ac:dyDescent="0.25">
      <c r="A2681" s="84"/>
      <c r="B2681" s="73" t="s">
        <v>1570</v>
      </c>
      <c r="C2681" s="26" t="s">
        <v>1558</v>
      </c>
      <c r="D2681" s="26" t="s">
        <v>1558</v>
      </c>
      <c r="E2681" s="26" t="s">
        <v>1567</v>
      </c>
      <c r="F2681" s="26" t="s">
        <v>1558</v>
      </c>
      <c r="G2681" s="26" t="s">
        <v>1591</v>
      </c>
      <c r="H2681" s="26" t="s">
        <v>1561</v>
      </c>
      <c r="I2681" s="26" t="s">
        <v>1558</v>
      </c>
      <c r="J2681" s="26" t="s">
        <v>1564</v>
      </c>
      <c r="K2681" s="21" t="str">
        <f>IF(Tabela813[[#This Row],[C]]&lt;&gt;"",IF(Tabela813[[#This Row],[RED]]&lt;&gt;"",(Tabela813[[#This Row],[RED]] &amp; "."),"") &amp; CONCATENATE(Tabela813[[#This Row],[C]],".",Tabela813[[#This Row],[O]],".",Tabela813[[#This Row],[E]],".",Tabela813[[#This Row],[D1]],".",Tabela813[[#This Row],[D2]],".",Tabela813[[#This Row],[D3]],".",Tabela813[[#This Row],[T]],".",Tabela813[[#This Row],[D4]]),"")</f>
        <v>9.1.1.2.1.50.0.1.00</v>
      </c>
      <c r="L2681" s="27" t="s">
        <v>1728</v>
      </c>
      <c r="M2681" s="21" t="str">
        <f t="shared" si="41"/>
        <v>A</v>
      </c>
      <c r="N2681" s="21">
        <f>IF(VALUE(Tabela813[[#This Row],[RED]]) &gt; 0,1,0) + IF(VALUE(J2681)&gt;0,8,IF(VALUE(I2681)&gt;0,7,IF(VALUE(H2681)&gt;0,6,IF(VALUE(G2681)&gt;0,5,IF(VALUE(F2681)&gt;0,4,IF(VALUE(E2681)&gt;0,3,IF(VALUE(D2681)&gt;0,2,1)))))))</f>
        <v>8</v>
      </c>
      <c r="O2681" s="26" t="s">
        <v>55</v>
      </c>
      <c r="P2681" s="1" t="s">
        <v>2949</v>
      </c>
      <c r="Q2681" s="1"/>
      <c r="R2681" s="21"/>
      <c r="S2681" s="7" t="str">
        <f>Tabela813[[#This Row],[NR]]&amp;" - "&amp;Tabela813[[#This Row],[Especificação]]</f>
        <v>9.1.1.2.1.50.0.1.00 - (-) Dedução de Taxa de Fiscalização de Vigilância Sanitária - Principal</v>
      </c>
      <c r="T2681" s="7" t="str">
        <f>Tabela813[[#This Row],[NR]]&amp;" - "&amp;Tabela813[[#This Row],[Especificação]]</f>
        <v>9.1.1.2.1.50.0.1.00 - (-) Dedução de Taxa de Fiscalização de Vigilância Sanitária - Principal</v>
      </c>
      <c r="U2681" s="7" t="str">
        <f>Tabela813[[#This Row],[NR]]&amp; " - "&amp;Tabela813[[#This Row],[Especificação]]</f>
        <v>9.1.1.2.1.50.0.1.00 - (-) Dedução de Taxa de Fiscalização de Vigilância Sanitária - Principal</v>
      </c>
    </row>
    <row r="2682" spans="1:21" ht="30" x14ac:dyDescent="0.25">
      <c r="A2682" s="84"/>
      <c r="B2682" s="73" t="s">
        <v>1570</v>
      </c>
      <c r="C2682" s="26" t="s">
        <v>1558</v>
      </c>
      <c r="D2682" s="26" t="s">
        <v>1558</v>
      </c>
      <c r="E2682" s="26" t="s">
        <v>1567</v>
      </c>
      <c r="F2682" s="26" t="s">
        <v>1558</v>
      </c>
      <c r="G2682" s="26" t="s">
        <v>1591</v>
      </c>
      <c r="H2682" s="26" t="s">
        <v>1561</v>
      </c>
      <c r="I2682" s="26" t="s">
        <v>1567</v>
      </c>
      <c r="J2682" s="26" t="s">
        <v>1564</v>
      </c>
      <c r="K2682" s="21" t="str">
        <f>IF(Tabela813[[#This Row],[C]]&lt;&gt;"",IF(Tabela813[[#This Row],[RED]]&lt;&gt;"",(Tabela813[[#This Row],[RED]] &amp; "."),"") &amp; CONCATENATE(Tabela813[[#This Row],[C]],".",Tabela813[[#This Row],[O]],".",Tabela813[[#This Row],[E]],".",Tabela813[[#This Row],[D1]],".",Tabela813[[#This Row],[D2]],".",Tabela813[[#This Row],[D3]],".",Tabela813[[#This Row],[T]],".",Tabela813[[#This Row],[D4]]),"")</f>
        <v>9.1.1.2.1.50.0.2.00</v>
      </c>
      <c r="L2682" s="27" t="s">
        <v>1729</v>
      </c>
      <c r="M2682" s="21" t="str">
        <f t="shared" si="41"/>
        <v>A</v>
      </c>
      <c r="N2682" s="21">
        <f>IF(VALUE(Tabela813[[#This Row],[RED]]) &gt; 0,1,0) + IF(VALUE(J2682)&gt;0,8,IF(VALUE(I2682)&gt;0,7,IF(VALUE(H2682)&gt;0,6,IF(VALUE(G2682)&gt;0,5,IF(VALUE(F2682)&gt;0,4,IF(VALUE(E2682)&gt;0,3,IF(VALUE(D2682)&gt;0,2,1)))))))</f>
        <v>8</v>
      </c>
      <c r="O2682" s="26" t="s">
        <v>55</v>
      </c>
      <c r="P2682" s="1" t="s">
        <v>2949</v>
      </c>
      <c r="Q2682" s="1"/>
      <c r="R2682" s="21"/>
      <c r="S2682" s="7" t="str">
        <f>Tabela813[[#This Row],[NR]]&amp;" - "&amp;Tabela813[[#This Row],[Especificação]]</f>
        <v>9.1.1.2.1.50.0.2.00 - (-) Dedução de Taxa de Fiscalização de Vigilância Sanitária - Multas e Juros de Mora</v>
      </c>
      <c r="T2682" s="7" t="str">
        <f>Tabela813[[#This Row],[NR]]&amp;" - "&amp;Tabela813[[#This Row],[Especificação]]</f>
        <v>9.1.1.2.1.50.0.2.00 - (-) Dedução de Taxa de Fiscalização de Vigilância Sanitária - Multas e Juros de Mora</v>
      </c>
      <c r="U2682" s="7" t="str">
        <f>Tabela813[[#This Row],[NR]]&amp; " - "&amp;Tabela813[[#This Row],[Especificação]]</f>
        <v>9.1.1.2.1.50.0.2.00 - (-) Dedução de Taxa de Fiscalização de Vigilância Sanitária - Multas e Juros de Mora</v>
      </c>
    </row>
    <row r="2683" spans="1:21" ht="30" x14ac:dyDescent="0.25">
      <c r="A2683" s="84"/>
      <c r="B2683" s="73" t="s">
        <v>1570</v>
      </c>
      <c r="C2683" s="26" t="s">
        <v>1558</v>
      </c>
      <c r="D2683" s="26" t="s">
        <v>1558</v>
      </c>
      <c r="E2683" s="26" t="s">
        <v>1567</v>
      </c>
      <c r="F2683" s="26" t="s">
        <v>1558</v>
      </c>
      <c r="G2683" s="26" t="s">
        <v>1591</v>
      </c>
      <c r="H2683" s="26" t="s">
        <v>1561</v>
      </c>
      <c r="I2683" s="26" t="s">
        <v>1559</v>
      </c>
      <c r="J2683" s="26" t="s">
        <v>1564</v>
      </c>
      <c r="K2683" s="21" t="str">
        <f>IF(Tabela813[[#This Row],[C]]&lt;&gt;"",IF(Tabela813[[#This Row],[RED]]&lt;&gt;"",(Tabela813[[#This Row],[RED]] &amp; "."),"") &amp; CONCATENATE(Tabela813[[#This Row],[C]],".",Tabela813[[#This Row],[O]],".",Tabela813[[#This Row],[E]],".",Tabela813[[#This Row],[D1]],".",Tabela813[[#This Row],[D2]],".",Tabela813[[#This Row],[D3]],".",Tabela813[[#This Row],[T]],".",Tabela813[[#This Row],[D4]]),"")</f>
        <v>9.1.1.2.1.50.0.3.00</v>
      </c>
      <c r="L2683" s="27" t="s">
        <v>1730</v>
      </c>
      <c r="M2683" s="21" t="str">
        <f t="shared" si="41"/>
        <v>A</v>
      </c>
      <c r="N2683" s="21">
        <f>IF(VALUE(Tabela813[[#This Row],[RED]]) &gt; 0,1,0) + IF(VALUE(J2683)&gt;0,8,IF(VALUE(I2683)&gt;0,7,IF(VALUE(H2683)&gt;0,6,IF(VALUE(G2683)&gt;0,5,IF(VALUE(F2683)&gt;0,4,IF(VALUE(E2683)&gt;0,3,IF(VALUE(D2683)&gt;0,2,1)))))))</f>
        <v>8</v>
      </c>
      <c r="O2683" s="26" t="s">
        <v>55</v>
      </c>
      <c r="P2683" s="1" t="s">
        <v>2949</v>
      </c>
      <c r="Q2683" s="1"/>
      <c r="R2683" s="21"/>
      <c r="S2683" s="7" t="str">
        <f>Tabela813[[#This Row],[NR]]&amp;" - "&amp;Tabela813[[#This Row],[Especificação]]</f>
        <v>9.1.1.2.1.50.0.3.00 - (-) Dedução de Taxa de Fiscalização de Vigilância Sanitária - Dívida Ativa</v>
      </c>
      <c r="T2683" s="7" t="str">
        <f>Tabela813[[#This Row],[NR]]&amp;" - "&amp;Tabela813[[#This Row],[Especificação]]</f>
        <v>9.1.1.2.1.50.0.3.00 - (-) Dedução de Taxa de Fiscalização de Vigilância Sanitária - Dívida Ativa</v>
      </c>
      <c r="U2683" s="7" t="str">
        <f>Tabela813[[#This Row],[NR]]&amp; " - "&amp;Tabela813[[#This Row],[Especificação]]</f>
        <v>9.1.1.2.1.50.0.3.00 - (-) Dedução de Taxa de Fiscalização de Vigilância Sanitária - Dívida Ativa</v>
      </c>
    </row>
    <row r="2684" spans="1:21" ht="30" x14ac:dyDescent="0.25">
      <c r="A2684" s="84"/>
      <c r="B2684" s="73" t="s">
        <v>1570</v>
      </c>
      <c r="C2684" s="26" t="s">
        <v>1558</v>
      </c>
      <c r="D2684" s="26" t="s">
        <v>1558</v>
      </c>
      <c r="E2684" s="26" t="s">
        <v>1567</v>
      </c>
      <c r="F2684" s="26" t="s">
        <v>1558</v>
      </c>
      <c r="G2684" s="26" t="s">
        <v>1591</v>
      </c>
      <c r="H2684" s="26" t="s">
        <v>1561</v>
      </c>
      <c r="I2684" s="26" t="s">
        <v>1568</v>
      </c>
      <c r="J2684" s="26" t="s">
        <v>1564</v>
      </c>
      <c r="K2684" s="21" t="str">
        <f>IF(Tabela813[[#This Row],[C]]&lt;&gt;"",IF(Tabela813[[#This Row],[RED]]&lt;&gt;"",(Tabela813[[#This Row],[RED]] &amp; "."),"") &amp; CONCATENATE(Tabela813[[#This Row],[C]],".",Tabela813[[#This Row],[O]],".",Tabela813[[#This Row],[E]],".",Tabela813[[#This Row],[D1]],".",Tabela813[[#This Row],[D2]],".",Tabela813[[#This Row],[D3]],".",Tabela813[[#This Row],[T]],".",Tabela813[[#This Row],[D4]]),"")</f>
        <v>9.1.1.2.1.50.0.4.00</v>
      </c>
      <c r="L2684" s="27" t="s">
        <v>1731</v>
      </c>
      <c r="M2684" s="21" t="str">
        <f t="shared" si="41"/>
        <v>A</v>
      </c>
      <c r="N2684" s="21">
        <f>IF(VALUE(Tabela813[[#This Row],[RED]]) &gt; 0,1,0) + IF(VALUE(J2684)&gt;0,8,IF(VALUE(I2684)&gt;0,7,IF(VALUE(H2684)&gt;0,6,IF(VALUE(G2684)&gt;0,5,IF(VALUE(F2684)&gt;0,4,IF(VALUE(E2684)&gt;0,3,IF(VALUE(D2684)&gt;0,2,1)))))))</f>
        <v>8</v>
      </c>
      <c r="O2684" s="26" t="s">
        <v>55</v>
      </c>
      <c r="P2684" s="1" t="s">
        <v>2949</v>
      </c>
      <c r="Q2684" s="1"/>
      <c r="R2684" s="21"/>
      <c r="S2684" s="7" t="str">
        <f>Tabela813[[#This Row],[NR]]&amp;" - "&amp;Tabela813[[#This Row],[Especificação]]</f>
        <v>9.1.1.2.1.50.0.4.00 - (-) Dedução de Taxa de Fiscalização de Vigilância Sanitária - Dívida Ativa - Multas e Juros de Mora da Dívida Ativa</v>
      </c>
      <c r="T2684" s="7" t="str">
        <f>Tabela813[[#This Row],[NR]]&amp;" - "&amp;Tabela813[[#This Row],[Especificação]]</f>
        <v>9.1.1.2.1.50.0.4.00 - (-) Dedução de Taxa de Fiscalização de Vigilância Sanitária - Dívida Ativa - Multas e Juros de Mora da Dívida Ativa</v>
      </c>
      <c r="U2684" s="7" t="str">
        <f>Tabela813[[#This Row],[NR]]&amp; " - "&amp;Tabela813[[#This Row],[Especificação]]</f>
        <v>9.1.1.2.1.50.0.4.00 - (-) Dedução de Taxa de Fiscalização de Vigilância Sanitária - Dívida Ativa - Multas e Juros de Mora da Dívida Ativa</v>
      </c>
    </row>
    <row r="2685" spans="1:21" ht="30" x14ac:dyDescent="0.25">
      <c r="A2685" s="84"/>
      <c r="B2685" s="73" t="s">
        <v>1570</v>
      </c>
      <c r="C2685" s="26" t="s">
        <v>1558</v>
      </c>
      <c r="D2685" s="26" t="s">
        <v>1558</v>
      </c>
      <c r="E2685" s="26" t="s">
        <v>1567</v>
      </c>
      <c r="F2685" s="26" t="s">
        <v>1558</v>
      </c>
      <c r="G2685" s="26" t="s">
        <v>1591</v>
      </c>
      <c r="H2685" s="26" t="s">
        <v>1561</v>
      </c>
      <c r="I2685" s="26" t="s">
        <v>1569</v>
      </c>
      <c r="J2685" s="26" t="s">
        <v>1564</v>
      </c>
      <c r="K2685" s="21" t="str">
        <f>IF(Tabela813[[#This Row],[C]]&lt;&gt;"",IF(Tabela813[[#This Row],[RED]]&lt;&gt;"",(Tabela813[[#This Row],[RED]] &amp; "."),"") &amp; CONCATENATE(Tabela813[[#This Row],[C]],".",Tabela813[[#This Row],[O]],".",Tabela813[[#This Row],[E]],".",Tabela813[[#This Row],[D1]],".",Tabela813[[#This Row],[D2]],".",Tabela813[[#This Row],[D3]],".",Tabela813[[#This Row],[T]],".",Tabela813[[#This Row],[D4]]),"")</f>
        <v>9.1.1.2.1.50.0.5.00</v>
      </c>
      <c r="L2685" s="27" t="s">
        <v>1732</v>
      </c>
      <c r="M2685" s="21" t="str">
        <f t="shared" si="41"/>
        <v>A</v>
      </c>
      <c r="N2685" s="21">
        <f>IF(VALUE(Tabela813[[#This Row],[RED]]) &gt; 0,1,0) + IF(VALUE(J2685)&gt;0,8,IF(VALUE(I2685)&gt;0,7,IF(VALUE(H2685)&gt;0,6,IF(VALUE(G2685)&gt;0,5,IF(VALUE(F2685)&gt;0,4,IF(VALUE(E2685)&gt;0,3,IF(VALUE(D2685)&gt;0,2,1)))))))</f>
        <v>8</v>
      </c>
      <c r="O2685" s="26" t="s">
        <v>55</v>
      </c>
      <c r="P2685" s="1" t="s">
        <v>2949</v>
      </c>
      <c r="Q2685" s="1"/>
      <c r="R2685" s="21"/>
      <c r="S2685" s="7" t="str">
        <f>Tabela813[[#This Row],[NR]]&amp;" - "&amp;Tabela813[[#This Row],[Especificação]]</f>
        <v>9.1.1.2.1.50.0.5.00 - (-) Dedução de Taxa de Fiscalização de Vigilância Sanitária - Multas</v>
      </c>
      <c r="T2685" s="7" t="str">
        <f>Tabela813[[#This Row],[NR]]&amp;" - "&amp;Tabela813[[#This Row],[Especificação]]</f>
        <v>9.1.1.2.1.50.0.5.00 - (-) Dedução de Taxa de Fiscalização de Vigilância Sanitária - Multas</v>
      </c>
      <c r="U2685" s="7" t="str">
        <f>Tabela813[[#This Row],[NR]]&amp; " - "&amp;Tabela813[[#This Row],[Especificação]]</f>
        <v>9.1.1.2.1.50.0.5.00 - (-) Dedução de Taxa de Fiscalização de Vigilância Sanitária - Multas</v>
      </c>
    </row>
    <row r="2686" spans="1:21" ht="30" x14ac:dyDescent="0.25">
      <c r="A2686" s="84"/>
      <c r="B2686" s="73" t="s">
        <v>1570</v>
      </c>
      <c r="C2686" s="26" t="s">
        <v>1558</v>
      </c>
      <c r="D2686" s="26" t="s">
        <v>1558</v>
      </c>
      <c r="E2686" s="26" t="s">
        <v>1567</v>
      </c>
      <c r="F2686" s="26" t="s">
        <v>1558</v>
      </c>
      <c r="G2686" s="26" t="s">
        <v>1591</v>
      </c>
      <c r="H2686" s="26" t="s">
        <v>1561</v>
      </c>
      <c r="I2686" s="26" t="s">
        <v>1563</v>
      </c>
      <c r="J2686" s="26" t="s">
        <v>1564</v>
      </c>
      <c r="K2686" s="21" t="str">
        <f>IF(Tabela813[[#This Row],[C]]&lt;&gt;"",IF(Tabela813[[#This Row],[RED]]&lt;&gt;"",(Tabela813[[#This Row],[RED]] &amp; "."),"") &amp; CONCATENATE(Tabela813[[#This Row],[C]],".",Tabela813[[#This Row],[O]],".",Tabela813[[#This Row],[E]],".",Tabela813[[#This Row],[D1]],".",Tabela813[[#This Row],[D2]],".",Tabela813[[#This Row],[D3]],".",Tabela813[[#This Row],[T]],".",Tabela813[[#This Row],[D4]]),"")</f>
        <v>9.1.1.2.1.50.0.6.00</v>
      </c>
      <c r="L2686" s="27" t="s">
        <v>1733</v>
      </c>
      <c r="M2686" s="21" t="str">
        <f t="shared" si="41"/>
        <v>A</v>
      </c>
      <c r="N2686" s="21">
        <f>IF(VALUE(Tabela813[[#This Row],[RED]]) &gt; 0,1,0) + IF(VALUE(J2686)&gt;0,8,IF(VALUE(I2686)&gt;0,7,IF(VALUE(H2686)&gt;0,6,IF(VALUE(G2686)&gt;0,5,IF(VALUE(F2686)&gt;0,4,IF(VALUE(E2686)&gt;0,3,IF(VALUE(D2686)&gt;0,2,1)))))))</f>
        <v>8</v>
      </c>
      <c r="O2686" s="26" t="s">
        <v>55</v>
      </c>
      <c r="P2686" s="1" t="s">
        <v>2949</v>
      </c>
      <c r="Q2686" s="1"/>
      <c r="R2686" s="21"/>
      <c r="S2686" s="7" t="str">
        <f>Tabela813[[#This Row],[NR]]&amp;" - "&amp;Tabela813[[#This Row],[Especificação]]</f>
        <v>9.1.1.2.1.50.0.6.00 - (-) Dedução de Taxa de Fiscalização de Vigilância Sanitária - Juros de Mora</v>
      </c>
      <c r="T2686" s="7" t="str">
        <f>Tabela813[[#This Row],[NR]]&amp;" - "&amp;Tabela813[[#This Row],[Especificação]]</f>
        <v>9.1.1.2.1.50.0.6.00 - (-) Dedução de Taxa de Fiscalização de Vigilância Sanitária - Juros de Mora</v>
      </c>
      <c r="U2686" s="7" t="str">
        <f>Tabela813[[#This Row],[NR]]&amp; " - "&amp;Tabela813[[#This Row],[Especificação]]</f>
        <v>9.1.1.2.1.50.0.6.00 - (-) Dedução de Taxa de Fiscalização de Vigilância Sanitária - Juros de Mora</v>
      </c>
    </row>
    <row r="2687" spans="1:21" ht="30" x14ac:dyDescent="0.25">
      <c r="A2687" s="84"/>
      <c r="B2687" s="73" t="s">
        <v>1570</v>
      </c>
      <c r="C2687" s="26" t="s">
        <v>1558</v>
      </c>
      <c r="D2687" s="26" t="s">
        <v>1558</v>
      </c>
      <c r="E2687" s="26" t="s">
        <v>1567</v>
      </c>
      <c r="F2687" s="26" t="s">
        <v>1558</v>
      </c>
      <c r="G2687" s="26" t="s">
        <v>1591</v>
      </c>
      <c r="H2687" s="26" t="s">
        <v>1561</v>
      </c>
      <c r="I2687" s="26" t="s">
        <v>1565</v>
      </c>
      <c r="J2687" s="26" t="s">
        <v>1564</v>
      </c>
      <c r="K2687" s="21" t="str">
        <f>IF(Tabela813[[#This Row],[C]]&lt;&gt;"",IF(Tabela813[[#This Row],[RED]]&lt;&gt;"",(Tabela813[[#This Row],[RED]] &amp; "."),"") &amp; CONCATENATE(Tabela813[[#This Row],[C]],".",Tabela813[[#This Row],[O]],".",Tabela813[[#This Row],[E]],".",Tabela813[[#This Row],[D1]],".",Tabela813[[#This Row],[D2]],".",Tabela813[[#This Row],[D3]],".",Tabela813[[#This Row],[T]],".",Tabela813[[#This Row],[D4]]),"")</f>
        <v>9.1.1.2.1.50.0.7.00</v>
      </c>
      <c r="L2687" s="27" t="s">
        <v>1734</v>
      </c>
      <c r="M2687" s="21" t="str">
        <f t="shared" si="41"/>
        <v>A</v>
      </c>
      <c r="N2687" s="21">
        <f>IF(VALUE(Tabela813[[#This Row],[RED]]) &gt; 0,1,0) + IF(VALUE(J2687)&gt;0,8,IF(VALUE(I2687)&gt;0,7,IF(VALUE(H2687)&gt;0,6,IF(VALUE(G2687)&gt;0,5,IF(VALUE(F2687)&gt;0,4,IF(VALUE(E2687)&gt;0,3,IF(VALUE(D2687)&gt;0,2,1)))))))</f>
        <v>8</v>
      </c>
      <c r="O2687" s="26" t="s">
        <v>55</v>
      </c>
      <c r="P2687" s="1" t="s">
        <v>2949</v>
      </c>
      <c r="Q2687" s="1"/>
      <c r="R2687" s="21"/>
      <c r="S2687" s="7" t="str">
        <f>Tabela813[[#This Row],[NR]]&amp;" - "&amp;Tabela813[[#This Row],[Especificação]]</f>
        <v>9.1.1.2.1.50.0.7.00 - (-) Dedução de Taxa de Fiscalização de Vigilância Sanitária - Dívida Ativa - Multas da Dívida Ativa</v>
      </c>
      <c r="T2687" s="7" t="str">
        <f>Tabela813[[#This Row],[NR]]&amp;" - "&amp;Tabela813[[#This Row],[Especificação]]</f>
        <v>9.1.1.2.1.50.0.7.00 - (-) Dedução de Taxa de Fiscalização de Vigilância Sanitária - Dívida Ativa - Multas da Dívida Ativa</v>
      </c>
      <c r="U2687" s="7" t="str">
        <f>Tabela813[[#This Row],[NR]]&amp; " - "&amp;Tabela813[[#This Row],[Especificação]]</f>
        <v>9.1.1.2.1.50.0.7.00 - (-) Dedução de Taxa de Fiscalização de Vigilância Sanitária - Dívida Ativa - Multas da Dívida Ativa</v>
      </c>
    </row>
    <row r="2688" spans="1:21" ht="30" x14ac:dyDescent="0.25">
      <c r="A2688" s="84"/>
      <c r="B2688" s="73" t="s">
        <v>1570</v>
      </c>
      <c r="C2688" s="26" t="s">
        <v>1558</v>
      </c>
      <c r="D2688" s="26" t="s">
        <v>1558</v>
      </c>
      <c r="E2688" s="26" t="s">
        <v>1567</v>
      </c>
      <c r="F2688" s="26" t="s">
        <v>1558</v>
      </c>
      <c r="G2688" s="26" t="s">
        <v>1591</v>
      </c>
      <c r="H2688" s="26" t="s">
        <v>1561</v>
      </c>
      <c r="I2688" s="26" t="s">
        <v>1566</v>
      </c>
      <c r="J2688" s="26" t="s">
        <v>1564</v>
      </c>
      <c r="K2688" s="21" t="str">
        <f>IF(Tabela813[[#This Row],[C]]&lt;&gt;"",IF(Tabela813[[#This Row],[RED]]&lt;&gt;"",(Tabela813[[#This Row],[RED]] &amp; "."),"") &amp; CONCATENATE(Tabela813[[#This Row],[C]],".",Tabela813[[#This Row],[O]],".",Tabela813[[#This Row],[E]],".",Tabela813[[#This Row],[D1]],".",Tabela813[[#This Row],[D2]],".",Tabela813[[#This Row],[D3]],".",Tabela813[[#This Row],[T]],".",Tabela813[[#This Row],[D4]]),"")</f>
        <v>9.1.1.2.1.50.0.8.00</v>
      </c>
      <c r="L2688" s="27" t="s">
        <v>1735</v>
      </c>
      <c r="M2688" s="21" t="str">
        <f t="shared" ref="M2688:M2751" si="42">IF(N2688 &lt; N2689,"S","A")</f>
        <v>A</v>
      </c>
      <c r="N2688" s="21">
        <f>IF(VALUE(Tabela813[[#This Row],[RED]]) &gt; 0,1,0) + IF(VALUE(J2688)&gt;0,8,IF(VALUE(I2688)&gt;0,7,IF(VALUE(H2688)&gt;0,6,IF(VALUE(G2688)&gt;0,5,IF(VALUE(F2688)&gt;0,4,IF(VALUE(E2688)&gt;0,3,IF(VALUE(D2688)&gt;0,2,1)))))))</f>
        <v>8</v>
      </c>
      <c r="O2688" s="26" t="s">
        <v>55</v>
      </c>
      <c r="P2688" s="1" t="s">
        <v>2949</v>
      </c>
      <c r="Q2688" s="1"/>
      <c r="R2688" s="21"/>
      <c r="S2688" s="7" t="str">
        <f>Tabela813[[#This Row],[NR]]&amp;" - "&amp;Tabela813[[#This Row],[Especificação]]</f>
        <v>9.1.1.2.1.50.0.8.00 - (-) Dedução de Taxa de Fiscalização de Vigilância Sanitária - Juros de Mora da Dívida Ativa</v>
      </c>
      <c r="T2688" s="7" t="str">
        <f>Tabela813[[#This Row],[NR]]&amp;" - "&amp;Tabela813[[#This Row],[Especificação]]</f>
        <v>9.1.1.2.1.50.0.8.00 - (-) Dedução de Taxa de Fiscalização de Vigilância Sanitária - Juros de Mora da Dívida Ativa</v>
      </c>
      <c r="U2688" s="7" t="str">
        <f>Tabela813[[#This Row],[NR]]&amp; " - "&amp;Tabela813[[#This Row],[Especificação]]</f>
        <v>9.1.1.2.1.50.0.8.00 - (-) Dedução de Taxa de Fiscalização de Vigilância Sanitária - Juros de Mora da Dívida Ativa</v>
      </c>
    </row>
    <row r="2689" spans="1:21" ht="30" x14ac:dyDescent="0.25">
      <c r="A2689" s="84"/>
      <c r="B2689" s="73" t="s">
        <v>1570</v>
      </c>
      <c r="C2689" s="26" t="s">
        <v>1558</v>
      </c>
      <c r="D2689" s="26" t="s">
        <v>1558</v>
      </c>
      <c r="E2689" s="26" t="s">
        <v>1567</v>
      </c>
      <c r="F2689" s="26" t="s">
        <v>1558</v>
      </c>
      <c r="G2689" s="26" t="s">
        <v>1596</v>
      </c>
      <c r="H2689" s="26" t="s">
        <v>1561</v>
      </c>
      <c r="I2689" s="26" t="s">
        <v>1561</v>
      </c>
      <c r="J2689" s="26" t="s">
        <v>1564</v>
      </c>
      <c r="K2689" s="21" t="str">
        <f>IF(Tabela813[[#This Row],[C]]&lt;&gt;"",IF(Tabela813[[#This Row],[RED]]&lt;&gt;"",(Tabela813[[#This Row],[RED]] &amp; "."),"") &amp; CONCATENATE(Tabela813[[#This Row],[C]],".",Tabela813[[#This Row],[O]],".",Tabela813[[#This Row],[E]],".",Tabela813[[#This Row],[D1]],".",Tabela813[[#This Row],[D2]],".",Tabela813[[#This Row],[D3]],".",Tabela813[[#This Row],[T]],".",Tabela813[[#This Row],[D4]]),"")</f>
        <v>9.1.1.2.1.51.0.0.00</v>
      </c>
      <c r="L2689" s="27" t="s">
        <v>1736</v>
      </c>
      <c r="M2689" s="21" t="str">
        <f t="shared" si="42"/>
        <v>S</v>
      </c>
      <c r="N2689" s="21">
        <f>IF(VALUE(Tabela813[[#This Row],[RED]]) &gt; 0,1,0) + IF(VALUE(J2689)&gt;0,8,IF(VALUE(I2689)&gt;0,7,IF(VALUE(H2689)&gt;0,6,IF(VALUE(G2689)&gt;0,5,IF(VALUE(F2689)&gt;0,4,IF(VALUE(E2689)&gt;0,3,IF(VALUE(D2689)&gt;0,2,1)))))))</f>
        <v>6</v>
      </c>
      <c r="O2689" s="26" t="s">
        <v>55</v>
      </c>
      <c r="P2689" s="1" t="s">
        <v>4390</v>
      </c>
      <c r="Q2689" s="1"/>
      <c r="R2689" s="21"/>
      <c r="S2689" s="7" t="str">
        <f>Tabela813[[#This Row],[NR]]&amp;" - "&amp;Tabela813[[#This Row],[Especificação]]</f>
        <v>9.1.1.2.1.51.0.0.00 - (-) Dedução de Taxa de Saúde Suplementar</v>
      </c>
      <c r="T2689" s="7" t="str">
        <f>Tabela813[[#This Row],[NR]]&amp;" - "&amp;Tabela813[[#This Row],[Especificação]]</f>
        <v>9.1.1.2.1.51.0.0.00 - (-) Dedução de Taxa de Saúde Suplementar</v>
      </c>
      <c r="U2689" s="7" t="str">
        <f>Tabela813[[#This Row],[NR]]&amp; " - "&amp;Tabela813[[#This Row],[Especificação]]</f>
        <v>9.1.1.2.1.51.0.0.00 - (-) Dedução de Taxa de Saúde Suplementar</v>
      </c>
    </row>
    <row r="2690" spans="1:21" ht="30" x14ac:dyDescent="0.25">
      <c r="A2690" s="84"/>
      <c r="B2690" s="73" t="s">
        <v>1570</v>
      </c>
      <c r="C2690" s="26" t="s">
        <v>1558</v>
      </c>
      <c r="D2690" s="26" t="s">
        <v>1558</v>
      </c>
      <c r="E2690" s="26" t="s">
        <v>1567</v>
      </c>
      <c r="F2690" s="26" t="s">
        <v>1558</v>
      </c>
      <c r="G2690" s="26" t="s">
        <v>1596</v>
      </c>
      <c r="H2690" s="26" t="s">
        <v>1561</v>
      </c>
      <c r="I2690" s="26" t="s">
        <v>1558</v>
      </c>
      <c r="J2690" s="26" t="s">
        <v>1564</v>
      </c>
      <c r="K2690" s="21" t="str">
        <f>IF(Tabela813[[#This Row],[C]]&lt;&gt;"",IF(Tabela813[[#This Row],[RED]]&lt;&gt;"",(Tabela813[[#This Row],[RED]] &amp; "."),"") &amp; CONCATENATE(Tabela813[[#This Row],[C]],".",Tabela813[[#This Row],[O]],".",Tabela813[[#This Row],[E]],".",Tabela813[[#This Row],[D1]],".",Tabela813[[#This Row],[D2]],".",Tabela813[[#This Row],[D3]],".",Tabela813[[#This Row],[T]],".",Tabela813[[#This Row],[D4]]),"")</f>
        <v>9.1.1.2.1.51.0.1.00</v>
      </c>
      <c r="L2690" s="27" t="s">
        <v>1737</v>
      </c>
      <c r="M2690" s="21" t="str">
        <f t="shared" si="42"/>
        <v>A</v>
      </c>
      <c r="N2690" s="21">
        <f>IF(VALUE(Tabela813[[#This Row],[RED]]) &gt; 0,1,0) + IF(VALUE(J2690)&gt;0,8,IF(VALUE(I2690)&gt;0,7,IF(VALUE(H2690)&gt;0,6,IF(VALUE(G2690)&gt;0,5,IF(VALUE(F2690)&gt;0,4,IF(VALUE(E2690)&gt;0,3,IF(VALUE(D2690)&gt;0,2,1)))))))</f>
        <v>8</v>
      </c>
      <c r="O2690" s="26" t="s">
        <v>55</v>
      </c>
      <c r="P2690" s="1" t="s">
        <v>2950</v>
      </c>
      <c r="Q2690" s="1"/>
      <c r="R2690" s="21"/>
      <c r="S2690" s="7" t="str">
        <f>Tabela813[[#This Row],[NR]]&amp;" - "&amp;Tabela813[[#This Row],[Especificação]]</f>
        <v>9.1.1.2.1.51.0.1.00 - (-) Dedução de Taxa de Saúde Suplementar - Principal</v>
      </c>
      <c r="T2690" s="7" t="str">
        <f>Tabela813[[#This Row],[NR]]&amp;" - "&amp;Tabela813[[#This Row],[Especificação]]</f>
        <v>9.1.1.2.1.51.0.1.00 - (-) Dedução de Taxa de Saúde Suplementar - Principal</v>
      </c>
      <c r="U2690" s="7" t="str">
        <f>Tabela813[[#This Row],[NR]]&amp; " - "&amp;Tabela813[[#This Row],[Especificação]]</f>
        <v>9.1.1.2.1.51.0.1.00 - (-) Dedução de Taxa de Saúde Suplementar - Principal</v>
      </c>
    </row>
    <row r="2691" spans="1:21" ht="30" x14ac:dyDescent="0.25">
      <c r="A2691" s="84"/>
      <c r="B2691" s="73" t="s">
        <v>1570</v>
      </c>
      <c r="C2691" s="26" t="s">
        <v>1558</v>
      </c>
      <c r="D2691" s="26" t="s">
        <v>1558</v>
      </c>
      <c r="E2691" s="26" t="s">
        <v>1567</v>
      </c>
      <c r="F2691" s="26" t="s">
        <v>1558</v>
      </c>
      <c r="G2691" s="26" t="s">
        <v>1596</v>
      </c>
      <c r="H2691" s="26" t="s">
        <v>1561</v>
      </c>
      <c r="I2691" s="26" t="s">
        <v>1567</v>
      </c>
      <c r="J2691" s="26" t="s">
        <v>1564</v>
      </c>
      <c r="K2691" s="21" t="str">
        <f>IF(Tabela813[[#This Row],[C]]&lt;&gt;"",IF(Tabela813[[#This Row],[RED]]&lt;&gt;"",(Tabela813[[#This Row],[RED]] &amp; "."),"") &amp; CONCATENATE(Tabela813[[#This Row],[C]],".",Tabela813[[#This Row],[O]],".",Tabela813[[#This Row],[E]],".",Tabela813[[#This Row],[D1]],".",Tabela813[[#This Row],[D2]],".",Tabela813[[#This Row],[D3]],".",Tabela813[[#This Row],[T]],".",Tabela813[[#This Row],[D4]]),"")</f>
        <v>9.1.1.2.1.51.0.2.00</v>
      </c>
      <c r="L2691" s="27" t="s">
        <v>1738</v>
      </c>
      <c r="M2691" s="21" t="str">
        <f t="shared" si="42"/>
        <v>A</v>
      </c>
      <c r="N2691" s="21">
        <f>IF(VALUE(Tabela813[[#This Row],[RED]]) &gt; 0,1,0) + IF(VALUE(J2691)&gt;0,8,IF(VALUE(I2691)&gt;0,7,IF(VALUE(H2691)&gt;0,6,IF(VALUE(G2691)&gt;0,5,IF(VALUE(F2691)&gt;0,4,IF(VALUE(E2691)&gt;0,3,IF(VALUE(D2691)&gt;0,2,1)))))))</f>
        <v>8</v>
      </c>
      <c r="O2691" s="26" t="s">
        <v>55</v>
      </c>
      <c r="P2691" s="1" t="s">
        <v>2950</v>
      </c>
      <c r="Q2691" s="1"/>
      <c r="R2691" s="21"/>
      <c r="S2691" s="7" t="str">
        <f>Tabela813[[#This Row],[NR]]&amp;" - "&amp;Tabela813[[#This Row],[Especificação]]</f>
        <v>9.1.1.2.1.51.0.2.00 - (-) Dedução de Taxa de Saúde Suplementar - Multas e Juros de Mora</v>
      </c>
      <c r="T2691" s="7" t="str">
        <f>Tabela813[[#This Row],[NR]]&amp;" - "&amp;Tabela813[[#This Row],[Especificação]]</f>
        <v>9.1.1.2.1.51.0.2.00 - (-) Dedução de Taxa de Saúde Suplementar - Multas e Juros de Mora</v>
      </c>
      <c r="U2691" s="7" t="str">
        <f>Tabela813[[#This Row],[NR]]&amp; " - "&amp;Tabela813[[#This Row],[Especificação]]</f>
        <v>9.1.1.2.1.51.0.2.00 - (-) Dedução de Taxa de Saúde Suplementar - Multas e Juros de Mora</v>
      </c>
    </row>
    <row r="2692" spans="1:21" ht="30" x14ac:dyDescent="0.25">
      <c r="A2692" s="84"/>
      <c r="B2692" s="73" t="s">
        <v>1570</v>
      </c>
      <c r="C2692" s="26" t="s">
        <v>1558</v>
      </c>
      <c r="D2692" s="26" t="s">
        <v>1558</v>
      </c>
      <c r="E2692" s="26" t="s">
        <v>1567</v>
      </c>
      <c r="F2692" s="26" t="s">
        <v>1558</v>
      </c>
      <c r="G2692" s="26" t="s">
        <v>1596</v>
      </c>
      <c r="H2692" s="26" t="s">
        <v>1561</v>
      </c>
      <c r="I2692" s="26" t="s">
        <v>1559</v>
      </c>
      <c r="J2692" s="26" t="s">
        <v>1564</v>
      </c>
      <c r="K2692" s="21" t="str">
        <f>IF(Tabela813[[#This Row],[C]]&lt;&gt;"",IF(Tabela813[[#This Row],[RED]]&lt;&gt;"",(Tabela813[[#This Row],[RED]] &amp; "."),"") &amp; CONCATENATE(Tabela813[[#This Row],[C]],".",Tabela813[[#This Row],[O]],".",Tabela813[[#This Row],[E]],".",Tabela813[[#This Row],[D1]],".",Tabela813[[#This Row],[D2]],".",Tabela813[[#This Row],[D3]],".",Tabela813[[#This Row],[T]],".",Tabela813[[#This Row],[D4]]),"")</f>
        <v>9.1.1.2.1.51.0.3.00</v>
      </c>
      <c r="L2692" s="27" t="s">
        <v>1739</v>
      </c>
      <c r="M2692" s="21" t="str">
        <f t="shared" si="42"/>
        <v>A</v>
      </c>
      <c r="N2692" s="21">
        <f>IF(VALUE(Tabela813[[#This Row],[RED]]) &gt; 0,1,0) + IF(VALUE(J2692)&gt;0,8,IF(VALUE(I2692)&gt;0,7,IF(VALUE(H2692)&gt;0,6,IF(VALUE(G2692)&gt;0,5,IF(VALUE(F2692)&gt;0,4,IF(VALUE(E2692)&gt;0,3,IF(VALUE(D2692)&gt;0,2,1)))))))</f>
        <v>8</v>
      </c>
      <c r="O2692" s="26" t="s">
        <v>55</v>
      </c>
      <c r="P2692" s="1" t="s">
        <v>2950</v>
      </c>
      <c r="Q2692" s="1"/>
      <c r="R2692" s="21"/>
      <c r="S2692" s="7" t="str">
        <f>Tabela813[[#This Row],[NR]]&amp;" - "&amp;Tabela813[[#This Row],[Especificação]]</f>
        <v>9.1.1.2.1.51.0.3.00 - (-) Dedução de Taxa de Saúde Suplementar - Dívida Ativa</v>
      </c>
      <c r="T2692" s="7" t="str">
        <f>Tabela813[[#This Row],[NR]]&amp;" - "&amp;Tabela813[[#This Row],[Especificação]]</f>
        <v>9.1.1.2.1.51.0.3.00 - (-) Dedução de Taxa de Saúde Suplementar - Dívida Ativa</v>
      </c>
      <c r="U2692" s="7" t="str">
        <f>Tabela813[[#This Row],[NR]]&amp; " - "&amp;Tabela813[[#This Row],[Especificação]]</f>
        <v>9.1.1.2.1.51.0.3.00 - (-) Dedução de Taxa de Saúde Suplementar - Dívida Ativa</v>
      </c>
    </row>
    <row r="2693" spans="1:21" ht="30" x14ac:dyDescent="0.25">
      <c r="A2693" s="84"/>
      <c r="B2693" s="73" t="s">
        <v>1570</v>
      </c>
      <c r="C2693" s="26" t="s">
        <v>1558</v>
      </c>
      <c r="D2693" s="26" t="s">
        <v>1558</v>
      </c>
      <c r="E2693" s="26" t="s">
        <v>1567</v>
      </c>
      <c r="F2693" s="26" t="s">
        <v>1558</v>
      </c>
      <c r="G2693" s="26" t="s">
        <v>1596</v>
      </c>
      <c r="H2693" s="26" t="s">
        <v>1561</v>
      </c>
      <c r="I2693" s="26" t="s">
        <v>1568</v>
      </c>
      <c r="J2693" s="26" t="s">
        <v>1564</v>
      </c>
      <c r="K2693" s="21" t="str">
        <f>IF(Tabela813[[#This Row],[C]]&lt;&gt;"",IF(Tabela813[[#This Row],[RED]]&lt;&gt;"",(Tabela813[[#This Row],[RED]] &amp; "."),"") &amp; CONCATENATE(Tabela813[[#This Row],[C]],".",Tabela813[[#This Row],[O]],".",Tabela813[[#This Row],[E]],".",Tabela813[[#This Row],[D1]],".",Tabela813[[#This Row],[D2]],".",Tabela813[[#This Row],[D3]],".",Tabela813[[#This Row],[T]],".",Tabela813[[#This Row],[D4]]),"")</f>
        <v>9.1.1.2.1.51.0.4.00</v>
      </c>
      <c r="L2693" s="27" t="s">
        <v>1740</v>
      </c>
      <c r="M2693" s="21" t="str">
        <f t="shared" si="42"/>
        <v>A</v>
      </c>
      <c r="N2693" s="21">
        <f>IF(VALUE(Tabela813[[#This Row],[RED]]) &gt; 0,1,0) + IF(VALUE(J2693)&gt;0,8,IF(VALUE(I2693)&gt;0,7,IF(VALUE(H2693)&gt;0,6,IF(VALUE(G2693)&gt;0,5,IF(VALUE(F2693)&gt;0,4,IF(VALUE(E2693)&gt;0,3,IF(VALUE(D2693)&gt;0,2,1)))))))</f>
        <v>8</v>
      </c>
      <c r="O2693" s="26" t="s">
        <v>55</v>
      </c>
      <c r="P2693" s="1" t="s">
        <v>2950</v>
      </c>
      <c r="Q2693" s="1"/>
      <c r="R2693" s="21"/>
      <c r="S2693" s="7" t="str">
        <f>Tabela813[[#This Row],[NR]]&amp;" - "&amp;Tabela813[[#This Row],[Especificação]]</f>
        <v>9.1.1.2.1.51.0.4.00 - (-) Dedução de Taxa de Saúde Suplementar - Dívida Ativa - Multas e Juros de Mora da Dívida Ativa</v>
      </c>
      <c r="T2693" s="7" t="str">
        <f>Tabela813[[#This Row],[NR]]&amp;" - "&amp;Tabela813[[#This Row],[Especificação]]</f>
        <v>9.1.1.2.1.51.0.4.00 - (-) Dedução de Taxa de Saúde Suplementar - Dívida Ativa - Multas e Juros de Mora da Dívida Ativa</v>
      </c>
      <c r="U2693" s="7" t="str">
        <f>Tabela813[[#This Row],[NR]]&amp; " - "&amp;Tabela813[[#This Row],[Especificação]]</f>
        <v>9.1.1.2.1.51.0.4.00 - (-) Dedução de Taxa de Saúde Suplementar - Dívida Ativa - Multas e Juros de Mora da Dívida Ativa</v>
      </c>
    </row>
    <row r="2694" spans="1:21" ht="30" x14ac:dyDescent="0.25">
      <c r="A2694" s="84"/>
      <c r="B2694" s="73" t="s">
        <v>1570</v>
      </c>
      <c r="C2694" s="26" t="s">
        <v>1558</v>
      </c>
      <c r="D2694" s="26" t="s">
        <v>1558</v>
      </c>
      <c r="E2694" s="26" t="s">
        <v>1567</v>
      </c>
      <c r="F2694" s="26" t="s">
        <v>1558</v>
      </c>
      <c r="G2694" s="26" t="s">
        <v>1596</v>
      </c>
      <c r="H2694" s="26" t="s">
        <v>1561</v>
      </c>
      <c r="I2694" s="26" t="s">
        <v>1569</v>
      </c>
      <c r="J2694" s="26" t="s">
        <v>1564</v>
      </c>
      <c r="K2694" s="21" t="str">
        <f>IF(Tabela813[[#This Row],[C]]&lt;&gt;"",IF(Tabela813[[#This Row],[RED]]&lt;&gt;"",(Tabela813[[#This Row],[RED]] &amp; "."),"") &amp; CONCATENATE(Tabela813[[#This Row],[C]],".",Tabela813[[#This Row],[O]],".",Tabela813[[#This Row],[E]],".",Tabela813[[#This Row],[D1]],".",Tabela813[[#This Row],[D2]],".",Tabela813[[#This Row],[D3]],".",Tabela813[[#This Row],[T]],".",Tabela813[[#This Row],[D4]]),"")</f>
        <v>9.1.1.2.1.51.0.5.00</v>
      </c>
      <c r="L2694" s="27" t="s">
        <v>1741</v>
      </c>
      <c r="M2694" s="21" t="str">
        <f t="shared" si="42"/>
        <v>A</v>
      </c>
      <c r="N2694" s="21">
        <f>IF(VALUE(Tabela813[[#This Row],[RED]]) &gt; 0,1,0) + IF(VALUE(J2694)&gt;0,8,IF(VALUE(I2694)&gt;0,7,IF(VALUE(H2694)&gt;0,6,IF(VALUE(G2694)&gt;0,5,IF(VALUE(F2694)&gt;0,4,IF(VALUE(E2694)&gt;0,3,IF(VALUE(D2694)&gt;0,2,1)))))))</f>
        <v>8</v>
      </c>
      <c r="O2694" s="26" t="s">
        <v>55</v>
      </c>
      <c r="P2694" s="1" t="s">
        <v>2950</v>
      </c>
      <c r="Q2694" s="1"/>
      <c r="R2694" s="21"/>
      <c r="S2694" s="7" t="str">
        <f>Tabela813[[#This Row],[NR]]&amp;" - "&amp;Tabela813[[#This Row],[Especificação]]</f>
        <v>9.1.1.2.1.51.0.5.00 - (-) Dedução de Taxa de Saúde Suplementar - Multas</v>
      </c>
      <c r="T2694" s="7" t="str">
        <f>Tabela813[[#This Row],[NR]]&amp;" - "&amp;Tabela813[[#This Row],[Especificação]]</f>
        <v>9.1.1.2.1.51.0.5.00 - (-) Dedução de Taxa de Saúde Suplementar - Multas</v>
      </c>
      <c r="U2694" s="7" t="str">
        <f>Tabela813[[#This Row],[NR]]&amp; " - "&amp;Tabela813[[#This Row],[Especificação]]</f>
        <v>9.1.1.2.1.51.0.5.00 - (-) Dedução de Taxa de Saúde Suplementar - Multas</v>
      </c>
    </row>
    <row r="2695" spans="1:21" ht="30" x14ac:dyDescent="0.25">
      <c r="A2695" s="84"/>
      <c r="B2695" s="73" t="s">
        <v>1570</v>
      </c>
      <c r="C2695" s="26" t="s">
        <v>1558</v>
      </c>
      <c r="D2695" s="26" t="s">
        <v>1558</v>
      </c>
      <c r="E2695" s="26" t="s">
        <v>1567</v>
      </c>
      <c r="F2695" s="26" t="s">
        <v>1558</v>
      </c>
      <c r="G2695" s="26" t="s">
        <v>1596</v>
      </c>
      <c r="H2695" s="26" t="s">
        <v>1561</v>
      </c>
      <c r="I2695" s="26" t="s">
        <v>1563</v>
      </c>
      <c r="J2695" s="26" t="s">
        <v>1564</v>
      </c>
      <c r="K2695" s="21" t="str">
        <f>IF(Tabela813[[#This Row],[C]]&lt;&gt;"",IF(Tabela813[[#This Row],[RED]]&lt;&gt;"",(Tabela813[[#This Row],[RED]] &amp; "."),"") &amp; CONCATENATE(Tabela813[[#This Row],[C]],".",Tabela813[[#This Row],[O]],".",Tabela813[[#This Row],[E]],".",Tabela813[[#This Row],[D1]],".",Tabela813[[#This Row],[D2]],".",Tabela813[[#This Row],[D3]],".",Tabela813[[#This Row],[T]],".",Tabela813[[#This Row],[D4]]),"")</f>
        <v>9.1.1.2.1.51.0.6.00</v>
      </c>
      <c r="L2695" s="27" t="s">
        <v>1742</v>
      </c>
      <c r="M2695" s="21" t="str">
        <f t="shared" si="42"/>
        <v>A</v>
      </c>
      <c r="N2695" s="21">
        <f>IF(VALUE(Tabela813[[#This Row],[RED]]) &gt; 0,1,0) + IF(VALUE(J2695)&gt;0,8,IF(VALUE(I2695)&gt;0,7,IF(VALUE(H2695)&gt;0,6,IF(VALUE(G2695)&gt;0,5,IF(VALUE(F2695)&gt;0,4,IF(VALUE(E2695)&gt;0,3,IF(VALUE(D2695)&gt;0,2,1)))))))</f>
        <v>8</v>
      </c>
      <c r="O2695" s="26" t="s">
        <v>55</v>
      </c>
      <c r="P2695" s="1" t="s">
        <v>2950</v>
      </c>
      <c r="Q2695" s="1"/>
      <c r="R2695" s="21"/>
      <c r="S2695" s="7" t="str">
        <f>Tabela813[[#This Row],[NR]]&amp;" - "&amp;Tabela813[[#This Row],[Especificação]]</f>
        <v>9.1.1.2.1.51.0.6.00 - (-) Dedução de Taxa de Saúde Suplementar - Juros de Mora</v>
      </c>
      <c r="T2695" s="7" t="str">
        <f>Tabela813[[#This Row],[NR]]&amp;" - "&amp;Tabela813[[#This Row],[Especificação]]</f>
        <v>9.1.1.2.1.51.0.6.00 - (-) Dedução de Taxa de Saúde Suplementar - Juros de Mora</v>
      </c>
      <c r="U2695" s="7" t="str">
        <f>Tabela813[[#This Row],[NR]]&amp; " - "&amp;Tabela813[[#This Row],[Especificação]]</f>
        <v>9.1.1.2.1.51.0.6.00 - (-) Dedução de Taxa de Saúde Suplementar - Juros de Mora</v>
      </c>
    </row>
    <row r="2696" spans="1:21" ht="30" x14ac:dyDescent="0.25">
      <c r="A2696" s="84"/>
      <c r="B2696" s="73" t="s">
        <v>1570</v>
      </c>
      <c r="C2696" s="26" t="s">
        <v>1558</v>
      </c>
      <c r="D2696" s="26" t="s">
        <v>1558</v>
      </c>
      <c r="E2696" s="26" t="s">
        <v>1567</v>
      </c>
      <c r="F2696" s="26" t="s">
        <v>1558</v>
      </c>
      <c r="G2696" s="26" t="s">
        <v>1596</v>
      </c>
      <c r="H2696" s="26" t="s">
        <v>1561</v>
      </c>
      <c r="I2696" s="26" t="s">
        <v>1565</v>
      </c>
      <c r="J2696" s="26" t="s">
        <v>1564</v>
      </c>
      <c r="K2696" s="21" t="str">
        <f>IF(Tabela813[[#This Row],[C]]&lt;&gt;"",IF(Tabela813[[#This Row],[RED]]&lt;&gt;"",(Tabela813[[#This Row],[RED]] &amp; "."),"") &amp; CONCATENATE(Tabela813[[#This Row],[C]],".",Tabela813[[#This Row],[O]],".",Tabela813[[#This Row],[E]],".",Tabela813[[#This Row],[D1]],".",Tabela813[[#This Row],[D2]],".",Tabela813[[#This Row],[D3]],".",Tabela813[[#This Row],[T]],".",Tabela813[[#This Row],[D4]]),"")</f>
        <v>9.1.1.2.1.51.0.7.00</v>
      </c>
      <c r="L2696" s="27" t="s">
        <v>1743</v>
      </c>
      <c r="M2696" s="21" t="str">
        <f t="shared" si="42"/>
        <v>A</v>
      </c>
      <c r="N2696" s="21">
        <f>IF(VALUE(Tabela813[[#This Row],[RED]]) &gt; 0,1,0) + IF(VALUE(J2696)&gt;0,8,IF(VALUE(I2696)&gt;0,7,IF(VALUE(H2696)&gt;0,6,IF(VALUE(G2696)&gt;0,5,IF(VALUE(F2696)&gt;0,4,IF(VALUE(E2696)&gt;0,3,IF(VALUE(D2696)&gt;0,2,1)))))))</f>
        <v>8</v>
      </c>
      <c r="O2696" s="26" t="s">
        <v>55</v>
      </c>
      <c r="P2696" s="1" t="s">
        <v>2950</v>
      </c>
      <c r="Q2696" s="1"/>
      <c r="R2696" s="21"/>
      <c r="S2696" s="7" t="str">
        <f>Tabela813[[#This Row],[NR]]&amp;" - "&amp;Tabela813[[#This Row],[Especificação]]</f>
        <v>9.1.1.2.1.51.0.7.00 - (-) Dedução de Taxa de Saúde Suplementar - Dívida Ativa - Multas da Dívida Ativa</v>
      </c>
      <c r="T2696" s="7" t="str">
        <f>Tabela813[[#This Row],[NR]]&amp;" - "&amp;Tabela813[[#This Row],[Especificação]]</f>
        <v>9.1.1.2.1.51.0.7.00 - (-) Dedução de Taxa de Saúde Suplementar - Dívida Ativa - Multas da Dívida Ativa</v>
      </c>
      <c r="U2696" s="7" t="str">
        <f>Tabela813[[#This Row],[NR]]&amp; " - "&amp;Tabela813[[#This Row],[Especificação]]</f>
        <v>9.1.1.2.1.51.0.7.00 - (-) Dedução de Taxa de Saúde Suplementar - Dívida Ativa - Multas da Dívida Ativa</v>
      </c>
    </row>
    <row r="2697" spans="1:21" ht="30" x14ac:dyDescent="0.25">
      <c r="A2697" s="84"/>
      <c r="B2697" s="73" t="s">
        <v>1570</v>
      </c>
      <c r="C2697" s="26" t="s">
        <v>1558</v>
      </c>
      <c r="D2697" s="26" t="s">
        <v>1558</v>
      </c>
      <c r="E2697" s="26" t="s">
        <v>1567</v>
      </c>
      <c r="F2697" s="26" t="s">
        <v>1558</v>
      </c>
      <c r="G2697" s="26" t="s">
        <v>1596</v>
      </c>
      <c r="H2697" s="26" t="s">
        <v>1561</v>
      </c>
      <c r="I2697" s="26" t="s">
        <v>1566</v>
      </c>
      <c r="J2697" s="26" t="s">
        <v>1564</v>
      </c>
      <c r="K2697" s="21" t="str">
        <f>IF(Tabela813[[#This Row],[C]]&lt;&gt;"",IF(Tabela813[[#This Row],[RED]]&lt;&gt;"",(Tabela813[[#This Row],[RED]] &amp; "."),"") &amp; CONCATENATE(Tabela813[[#This Row],[C]],".",Tabela813[[#This Row],[O]],".",Tabela813[[#This Row],[E]],".",Tabela813[[#This Row],[D1]],".",Tabela813[[#This Row],[D2]],".",Tabela813[[#This Row],[D3]],".",Tabela813[[#This Row],[T]],".",Tabela813[[#This Row],[D4]]),"")</f>
        <v>9.1.1.2.1.51.0.8.00</v>
      </c>
      <c r="L2697" s="27" t="s">
        <v>1744</v>
      </c>
      <c r="M2697" s="21" t="str">
        <f t="shared" si="42"/>
        <v>A</v>
      </c>
      <c r="N2697" s="21">
        <f>IF(VALUE(Tabela813[[#This Row],[RED]]) &gt; 0,1,0) + IF(VALUE(J2697)&gt;0,8,IF(VALUE(I2697)&gt;0,7,IF(VALUE(H2697)&gt;0,6,IF(VALUE(G2697)&gt;0,5,IF(VALUE(F2697)&gt;0,4,IF(VALUE(E2697)&gt;0,3,IF(VALUE(D2697)&gt;0,2,1)))))))</f>
        <v>8</v>
      </c>
      <c r="O2697" s="26" t="s">
        <v>55</v>
      </c>
      <c r="P2697" s="1" t="s">
        <v>2950</v>
      </c>
      <c r="Q2697" s="1"/>
      <c r="R2697" s="21"/>
      <c r="S2697" s="7" t="str">
        <f>Tabela813[[#This Row],[NR]]&amp;" - "&amp;Tabela813[[#This Row],[Especificação]]</f>
        <v>9.1.1.2.1.51.0.8.00 - (-) Dedução de Taxa de Saúde Suplementar - Juros de Mora da Dívida Ativa</v>
      </c>
      <c r="T2697" s="7" t="str">
        <f>Tabela813[[#This Row],[NR]]&amp;" - "&amp;Tabela813[[#This Row],[Especificação]]</f>
        <v>9.1.1.2.1.51.0.8.00 - (-) Dedução de Taxa de Saúde Suplementar - Juros de Mora da Dívida Ativa</v>
      </c>
      <c r="U2697" s="7" t="str">
        <f>Tabela813[[#This Row],[NR]]&amp; " - "&amp;Tabela813[[#This Row],[Especificação]]</f>
        <v>9.1.1.2.1.51.0.8.00 - (-) Dedução de Taxa de Saúde Suplementar - Juros de Mora da Dívida Ativa</v>
      </c>
    </row>
    <row r="2698" spans="1:21" ht="30" x14ac:dyDescent="0.25">
      <c r="A2698" s="84"/>
      <c r="B2698" s="73" t="s">
        <v>1570</v>
      </c>
      <c r="C2698" s="26" t="s">
        <v>1558</v>
      </c>
      <c r="D2698" s="26" t="s">
        <v>1558</v>
      </c>
      <c r="E2698" s="26" t="s">
        <v>1567</v>
      </c>
      <c r="F2698" s="26" t="s">
        <v>1567</v>
      </c>
      <c r="G2698" s="26" t="s">
        <v>1564</v>
      </c>
      <c r="H2698" s="26" t="s">
        <v>1561</v>
      </c>
      <c r="I2698" s="26" t="s">
        <v>1561</v>
      </c>
      <c r="J2698" s="26" t="s">
        <v>1564</v>
      </c>
      <c r="K2698" s="21" t="str">
        <f>IF(Tabela813[[#This Row],[C]]&lt;&gt;"",IF(Tabela813[[#This Row],[RED]]&lt;&gt;"",(Tabela813[[#This Row],[RED]] &amp; "."),"") &amp; CONCATENATE(Tabela813[[#This Row],[C]],".",Tabela813[[#This Row],[O]],".",Tabela813[[#This Row],[E]],".",Tabela813[[#This Row],[D1]],".",Tabela813[[#This Row],[D2]],".",Tabela813[[#This Row],[D3]],".",Tabela813[[#This Row],[T]],".",Tabela813[[#This Row],[D4]]),"")</f>
        <v>9.1.1.2.2.00.0.0.00</v>
      </c>
      <c r="L2698" s="27" t="s">
        <v>4065</v>
      </c>
      <c r="M2698" s="21" t="str">
        <f t="shared" si="42"/>
        <v>S</v>
      </c>
      <c r="N2698" s="21">
        <f>IF(VALUE(Tabela813[[#This Row],[RED]]) &gt; 0,1,0) + IF(VALUE(J2698)&gt;0,8,IF(VALUE(I2698)&gt;0,7,IF(VALUE(H2698)&gt;0,6,IF(VALUE(G2698)&gt;0,5,IF(VALUE(F2698)&gt;0,4,IF(VALUE(E2698)&gt;0,3,IF(VALUE(D2698)&gt;0,2,1)))))))</f>
        <v>5</v>
      </c>
      <c r="O2698" s="26" t="s">
        <v>45</v>
      </c>
      <c r="P2698" s="1" t="s">
        <v>4391</v>
      </c>
      <c r="Q2698" s="1"/>
      <c r="R2698" s="21"/>
      <c r="S2698" s="7" t="str">
        <f>Tabela813[[#This Row],[NR]]&amp;" - "&amp;Tabela813[[#This Row],[Especificação]]</f>
        <v>9.1.1.2.2.00.0.0.00 - (-) Dedução de Taxas Pela Prestação de Serviços</v>
      </c>
      <c r="T2698" s="7" t="str">
        <f>Tabela813[[#This Row],[NR]]&amp;" - "&amp;Tabela813[[#This Row],[Especificação]]</f>
        <v>9.1.1.2.2.00.0.0.00 - (-) Dedução de Taxas Pela Prestação de Serviços</v>
      </c>
      <c r="U2698" s="7" t="str">
        <f>Tabela813[[#This Row],[NR]]&amp; " - "&amp;Tabela813[[#This Row],[Especificação]]</f>
        <v>9.1.1.2.2.00.0.0.00 - (-) Dedução de Taxas Pela Prestação de Serviços</v>
      </c>
    </row>
    <row r="2699" spans="1:21" ht="30" x14ac:dyDescent="0.25">
      <c r="A2699" s="84"/>
      <c r="B2699" s="73" t="s">
        <v>1570</v>
      </c>
      <c r="C2699" s="26" t="s">
        <v>1558</v>
      </c>
      <c r="D2699" s="26" t="s">
        <v>1558</v>
      </c>
      <c r="E2699" s="26" t="s">
        <v>1567</v>
      </c>
      <c r="F2699" s="26" t="s">
        <v>1567</v>
      </c>
      <c r="G2699" s="26" t="s">
        <v>1560</v>
      </c>
      <c r="H2699" s="26" t="s">
        <v>1561</v>
      </c>
      <c r="I2699" s="26" t="s">
        <v>1561</v>
      </c>
      <c r="J2699" s="26" t="s">
        <v>1564</v>
      </c>
      <c r="K2699" s="21" t="str">
        <f>IF(Tabela813[[#This Row],[C]]&lt;&gt;"",IF(Tabela813[[#This Row],[RED]]&lt;&gt;"",(Tabela813[[#This Row],[RED]] &amp; "."),"") &amp; CONCATENATE(Tabela813[[#This Row],[C]],".",Tabela813[[#This Row],[O]],".",Tabela813[[#This Row],[E]],".",Tabela813[[#This Row],[D1]],".",Tabela813[[#This Row],[D2]],".",Tabela813[[#This Row],[D3]],".",Tabela813[[#This Row],[T]],".",Tabela813[[#This Row],[D4]]),"")</f>
        <v>9.1.1.2.2.01.0.0.00</v>
      </c>
      <c r="L2699" s="27" t="s">
        <v>4066</v>
      </c>
      <c r="M2699" s="21" t="str">
        <f t="shared" si="42"/>
        <v>S</v>
      </c>
      <c r="N2699" s="21">
        <f>IF(VALUE(Tabela813[[#This Row],[RED]]) &gt; 0,1,0) + IF(VALUE(J2699)&gt;0,8,IF(VALUE(I2699)&gt;0,7,IF(VALUE(H2699)&gt;0,6,IF(VALUE(G2699)&gt;0,5,IF(VALUE(F2699)&gt;0,4,IF(VALUE(E2699)&gt;0,3,IF(VALUE(D2699)&gt;0,2,1)))))))</f>
        <v>6</v>
      </c>
      <c r="O2699" s="26" t="s">
        <v>51</v>
      </c>
      <c r="P2699" s="1" t="s">
        <v>4392</v>
      </c>
      <c r="Q2699" s="1"/>
      <c r="R2699" s="21"/>
      <c r="S2699" s="7" t="str">
        <f>Tabela813[[#This Row],[NR]]&amp;" - "&amp;Tabela813[[#This Row],[Especificação]]</f>
        <v>9.1.1.2.2.01.0.0.00 - (-) Dedução de Taxas Pela Prestação de Serviços em Geral</v>
      </c>
      <c r="T2699" s="7" t="str">
        <f>Tabela813[[#This Row],[NR]]&amp;" - "&amp;Tabela813[[#This Row],[Especificação]]</f>
        <v>9.1.1.2.2.01.0.0.00 - (-) Dedução de Taxas Pela Prestação de Serviços em Geral</v>
      </c>
      <c r="U2699" s="7" t="str">
        <f>Tabela813[[#This Row],[NR]]&amp; " - "&amp;Tabela813[[#This Row],[Especificação]]</f>
        <v>9.1.1.2.2.01.0.0.00 - (-) Dedução de Taxas Pela Prestação de Serviços em Geral</v>
      </c>
    </row>
    <row r="2700" spans="1:21" ht="30" x14ac:dyDescent="0.25">
      <c r="A2700" s="84"/>
      <c r="B2700" s="73" t="s">
        <v>1570</v>
      </c>
      <c r="C2700" s="26" t="s">
        <v>1558</v>
      </c>
      <c r="D2700" s="26" t="s">
        <v>1558</v>
      </c>
      <c r="E2700" s="26" t="s">
        <v>1567</v>
      </c>
      <c r="F2700" s="26" t="s">
        <v>1567</v>
      </c>
      <c r="G2700" s="26" t="s">
        <v>1560</v>
      </c>
      <c r="H2700" s="26" t="s">
        <v>1561</v>
      </c>
      <c r="I2700" s="26" t="s">
        <v>1558</v>
      </c>
      <c r="J2700" s="26" t="s">
        <v>1564</v>
      </c>
      <c r="K2700" s="21" t="str">
        <f>IF(Tabela813[[#This Row],[C]]&lt;&gt;"",IF(Tabela813[[#This Row],[RED]]&lt;&gt;"",(Tabela813[[#This Row],[RED]] &amp; "."),"") &amp; CONCATENATE(Tabela813[[#This Row],[C]],".",Tabela813[[#This Row],[O]],".",Tabela813[[#This Row],[E]],".",Tabela813[[#This Row],[D1]],".",Tabela813[[#This Row],[D2]],".",Tabela813[[#This Row],[D3]],".",Tabela813[[#This Row],[T]],".",Tabela813[[#This Row],[D4]]),"")</f>
        <v>9.1.1.2.2.01.0.1.00</v>
      </c>
      <c r="L2700" s="27" t="s">
        <v>4067</v>
      </c>
      <c r="M2700" s="21" t="str">
        <f t="shared" si="42"/>
        <v>A</v>
      </c>
      <c r="N2700" s="21">
        <f>IF(VALUE(Tabela813[[#This Row],[RED]]) &gt; 0,1,0) + IF(VALUE(J2700)&gt;0,8,IF(VALUE(I2700)&gt;0,7,IF(VALUE(H2700)&gt;0,6,IF(VALUE(G2700)&gt;0,5,IF(VALUE(F2700)&gt;0,4,IF(VALUE(E2700)&gt;0,3,IF(VALUE(D2700)&gt;0,2,1)))))))</f>
        <v>8</v>
      </c>
      <c r="O2700" s="26" t="s">
        <v>51</v>
      </c>
      <c r="P2700" s="1" t="s">
        <v>2951</v>
      </c>
      <c r="Q2700" s="1"/>
      <c r="R2700" s="21"/>
      <c r="S2700" s="7" t="str">
        <f>Tabela813[[#This Row],[NR]]&amp;" - "&amp;Tabela813[[#This Row],[Especificação]]</f>
        <v>9.1.1.2.2.01.0.1.00 - (-) Dedução de Taxas Pela Prestação de Serviços em Geral - Principal</v>
      </c>
      <c r="T2700" s="7" t="str">
        <f>Tabela813[[#This Row],[NR]]&amp;" - "&amp;Tabela813[[#This Row],[Especificação]]</f>
        <v>9.1.1.2.2.01.0.1.00 - (-) Dedução de Taxas Pela Prestação de Serviços em Geral - Principal</v>
      </c>
      <c r="U2700" s="7" t="str">
        <f>Tabela813[[#This Row],[NR]]&amp; " - "&amp;Tabela813[[#This Row],[Especificação]]</f>
        <v>9.1.1.2.2.01.0.1.00 - (-) Dedução de Taxas Pela Prestação de Serviços em Geral - Principal</v>
      </c>
    </row>
    <row r="2701" spans="1:21" ht="30" x14ac:dyDescent="0.25">
      <c r="A2701" s="84"/>
      <c r="B2701" s="73" t="s">
        <v>1570</v>
      </c>
      <c r="C2701" s="26" t="s">
        <v>1558</v>
      </c>
      <c r="D2701" s="26" t="s">
        <v>1558</v>
      </c>
      <c r="E2701" s="26" t="s">
        <v>1567</v>
      </c>
      <c r="F2701" s="26" t="s">
        <v>1567</v>
      </c>
      <c r="G2701" s="26" t="s">
        <v>1560</v>
      </c>
      <c r="H2701" s="26" t="s">
        <v>1561</v>
      </c>
      <c r="I2701" s="26" t="s">
        <v>1567</v>
      </c>
      <c r="J2701" s="26" t="s">
        <v>1564</v>
      </c>
      <c r="K2701" s="21" t="str">
        <f>IF(Tabela813[[#This Row],[C]]&lt;&gt;"",IF(Tabela813[[#This Row],[RED]]&lt;&gt;"",(Tabela813[[#This Row],[RED]] &amp; "."),"") &amp; CONCATENATE(Tabela813[[#This Row],[C]],".",Tabela813[[#This Row],[O]],".",Tabela813[[#This Row],[E]],".",Tabela813[[#This Row],[D1]],".",Tabela813[[#This Row],[D2]],".",Tabela813[[#This Row],[D3]],".",Tabela813[[#This Row],[T]],".",Tabela813[[#This Row],[D4]]),"")</f>
        <v>9.1.1.2.2.01.0.2.00</v>
      </c>
      <c r="L2701" s="27" t="s">
        <v>4068</v>
      </c>
      <c r="M2701" s="21" t="str">
        <f t="shared" si="42"/>
        <v>A</v>
      </c>
      <c r="N2701" s="21">
        <f>IF(VALUE(Tabela813[[#This Row],[RED]]) &gt; 0,1,0) + IF(VALUE(J2701)&gt;0,8,IF(VALUE(I2701)&gt;0,7,IF(VALUE(H2701)&gt;0,6,IF(VALUE(G2701)&gt;0,5,IF(VALUE(F2701)&gt;0,4,IF(VALUE(E2701)&gt;0,3,IF(VALUE(D2701)&gt;0,2,1)))))))</f>
        <v>8</v>
      </c>
      <c r="O2701" s="26" t="s">
        <v>51</v>
      </c>
      <c r="P2701" s="1" t="s">
        <v>2951</v>
      </c>
      <c r="Q2701" s="1"/>
      <c r="R2701" s="21"/>
      <c r="S2701" s="7" t="str">
        <f>Tabela813[[#This Row],[NR]]&amp;" - "&amp;Tabela813[[#This Row],[Especificação]]</f>
        <v>9.1.1.2.2.01.0.2.00 - (-) Dedução de Taxas Pela Prestação de Serviços em Geral - Multas e Juros de Mora</v>
      </c>
      <c r="T2701" s="7" t="str">
        <f>Tabela813[[#This Row],[NR]]&amp;" - "&amp;Tabela813[[#This Row],[Especificação]]</f>
        <v>9.1.1.2.2.01.0.2.00 - (-) Dedução de Taxas Pela Prestação de Serviços em Geral - Multas e Juros de Mora</v>
      </c>
      <c r="U2701" s="7" t="str">
        <f>Tabela813[[#This Row],[NR]]&amp; " - "&amp;Tabela813[[#This Row],[Especificação]]</f>
        <v>9.1.1.2.2.01.0.2.00 - (-) Dedução de Taxas Pela Prestação de Serviços em Geral - Multas e Juros de Mora</v>
      </c>
    </row>
    <row r="2702" spans="1:21" ht="30" x14ac:dyDescent="0.25">
      <c r="A2702" s="84"/>
      <c r="B2702" s="73" t="s">
        <v>1570</v>
      </c>
      <c r="C2702" s="26" t="s">
        <v>1558</v>
      </c>
      <c r="D2702" s="26" t="s">
        <v>1558</v>
      </c>
      <c r="E2702" s="26" t="s">
        <v>1567</v>
      </c>
      <c r="F2702" s="26" t="s">
        <v>1567</v>
      </c>
      <c r="G2702" s="26" t="s">
        <v>1560</v>
      </c>
      <c r="H2702" s="26" t="s">
        <v>1561</v>
      </c>
      <c r="I2702" s="26" t="s">
        <v>1559</v>
      </c>
      <c r="J2702" s="26" t="s">
        <v>1564</v>
      </c>
      <c r="K2702" s="21" t="str">
        <f>IF(Tabela813[[#This Row],[C]]&lt;&gt;"",IF(Tabela813[[#This Row],[RED]]&lt;&gt;"",(Tabela813[[#This Row],[RED]] &amp; "."),"") &amp; CONCATENATE(Tabela813[[#This Row],[C]],".",Tabela813[[#This Row],[O]],".",Tabela813[[#This Row],[E]],".",Tabela813[[#This Row],[D1]],".",Tabela813[[#This Row],[D2]],".",Tabela813[[#This Row],[D3]],".",Tabela813[[#This Row],[T]],".",Tabela813[[#This Row],[D4]]),"")</f>
        <v>9.1.1.2.2.01.0.3.00</v>
      </c>
      <c r="L2702" s="27" t="s">
        <v>4069</v>
      </c>
      <c r="M2702" s="21" t="str">
        <f t="shared" si="42"/>
        <v>A</v>
      </c>
      <c r="N2702" s="21">
        <f>IF(VALUE(Tabela813[[#This Row],[RED]]) &gt; 0,1,0) + IF(VALUE(J2702)&gt;0,8,IF(VALUE(I2702)&gt;0,7,IF(VALUE(H2702)&gt;0,6,IF(VALUE(G2702)&gt;0,5,IF(VALUE(F2702)&gt;0,4,IF(VALUE(E2702)&gt;0,3,IF(VALUE(D2702)&gt;0,2,1)))))))</f>
        <v>8</v>
      </c>
      <c r="O2702" s="26" t="s">
        <v>51</v>
      </c>
      <c r="P2702" s="1" t="s">
        <v>2951</v>
      </c>
      <c r="Q2702" s="1"/>
      <c r="R2702" s="21"/>
      <c r="S2702" s="7" t="str">
        <f>Tabela813[[#This Row],[NR]]&amp;" - "&amp;Tabela813[[#This Row],[Especificação]]</f>
        <v>9.1.1.2.2.01.0.3.00 - (-) Dedução de Taxas Pela Prestação de Serviços em Geral - Dívida Ativa</v>
      </c>
      <c r="T2702" s="7" t="str">
        <f>Tabela813[[#This Row],[NR]]&amp;" - "&amp;Tabela813[[#This Row],[Especificação]]</f>
        <v>9.1.1.2.2.01.0.3.00 - (-) Dedução de Taxas Pela Prestação de Serviços em Geral - Dívida Ativa</v>
      </c>
      <c r="U2702" s="7" t="str">
        <f>Tabela813[[#This Row],[NR]]&amp; " - "&amp;Tabela813[[#This Row],[Especificação]]</f>
        <v>9.1.1.2.2.01.0.3.00 - (-) Dedução de Taxas Pela Prestação de Serviços em Geral - Dívida Ativa</v>
      </c>
    </row>
    <row r="2703" spans="1:21" ht="30" x14ac:dyDescent="0.25">
      <c r="A2703" s="84"/>
      <c r="B2703" s="73" t="s">
        <v>1570</v>
      </c>
      <c r="C2703" s="26" t="s">
        <v>1558</v>
      </c>
      <c r="D2703" s="26" t="s">
        <v>1558</v>
      </c>
      <c r="E2703" s="26" t="s">
        <v>1567</v>
      </c>
      <c r="F2703" s="26" t="s">
        <v>1567</v>
      </c>
      <c r="G2703" s="26" t="s">
        <v>1560</v>
      </c>
      <c r="H2703" s="26" t="s">
        <v>1561</v>
      </c>
      <c r="I2703" s="26" t="s">
        <v>1568</v>
      </c>
      <c r="J2703" s="26" t="s">
        <v>1564</v>
      </c>
      <c r="K2703" s="21" t="str">
        <f>IF(Tabela813[[#This Row],[C]]&lt;&gt;"",IF(Tabela813[[#This Row],[RED]]&lt;&gt;"",(Tabela813[[#This Row],[RED]] &amp; "."),"") &amp; CONCATENATE(Tabela813[[#This Row],[C]],".",Tabela813[[#This Row],[O]],".",Tabela813[[#This Row],[E]],".",Tabela813[[#This Row],[D1]],".",Tabela813[[#This Row],[D2]],".",Tabela813[[#This Row],[D3]],".",Tabela813[[#This Row],[T]],".",Tabela813[[#This Row],[D4]]),"")</f>
        <v>9.1.1.2.2.01.0.4.00</v>
      </c>
      <c r="L2703" s="27" t="s">
        <v>4070</v>
      </c>
      <c r="M2703" s="21" t="str">
        <f t="shared" si="42"/>
        <v>A</v>
      </c>
      <c r="N2703" s="21">
        <f>IF(VALUE(Tabela813[[#This Row],[RED]]) &gt; 0,1,0) + IF(VALUE(J2703)&gt;0,8,IF(VALUE(I2703)&gt;0,7,IF(VALUE(H2703)&gt;0,6,IF(VALUE(G2703)&gt;0,5,IF(VALUE(F2703)&gt;0,4,IF(VALUE(E2703)&gt;0,3,IF(VALUE(D2703)&gt;0,2,1)))))))</f>
        <v>8</v>
      </c>
      <c r="O2703" s="26" t="s">
        <v>51</v>
      </c>
      <c r="P2703" s="1" t="s">
        <v>2951</v>
      </c>
      <c r="Q2703" s="1"/>
      <c r="R2703" s="21"/>
      <c r="S2703" s="7" t="str">
        <f>Tabela813[[#This Row],[NR]]&amp;" - "&amp;Tabela813[[#This Row],[Especificação]]</f>
        <v>9.1.1.2.2.01.0.4.00 - (-) Dedução de Taxas Pela Prestação de Serviços em Geral - Dívida Ativa - Multas e Juros de Mora da Dívida Ativa</v>
      </c>
      <c r="T2703" s="7" t="str">
        <f>Tabela813[[#This Row],[NR]]&amp;" - "&amp;Tabela813[[#This Row],[Especificação]]</f>
        <v>9.1.1.2.2.01.0.4.00 - (-) Dedução de Taxas Pela Prestação de Serviços em Geral - Dívida Ativa - Multas e Juros de Mora da Dívida Ativa</v>
      </c>
      <c r="U2703" s="7" t="str">
        <f>Tabela813[[#This Row],[NR]]&amp; " - "&amp;Tabela813[[#This Row],[Especificação]]</f>
        <v>9.1.1.2.2.01.0.4.00 - (-) Dedução de Taxas Pela Prestação de Serviços em Geral - Dívida Ativa - Multas e Juros de Mora da Dívida Ativa</v>
      </c>
    </row>
    <row r="2704" spans="1:21" ht="30" x14ac:dyDescent="0.25">
      <c r="A2704" s="84"/>
      <c r="B2704" s="73" t="s">
        <v>1570</v>
      </c>
      <c r="C2704" s="26" t="s">
        <v>1558</v>
      </c>
      <c r="D2704" s="26" t="s">
        <v>1558</v>
      </c>
      <c r="E2704" s="26" t="s">
        <v>1567</v>
      </c>
      <c r="F2704" s="26" t="s">
        <v>1567</v>
      </c>
      <c r="G2704" s="26" t="s">
        <v>1560</v>
      </c>
      <c r="H2704" s="26" t="s">
        <v>1561</v>
      </c>
      <c r="I2704" s="26" t="s">
        <v>1569</v>
      </c>
      <c r="J2704" s="26" t="s">
        <v>1564</v>
      </c>
      <c r="K2704" s="21" t="str">
        <f>IF(Tabela813[[#This Row],[C]]&lt;&gt;"",IF(Tabela813[[#This Row],[RED]]&lt;&gt;"",(Tabela813[[#This Row],[RED]] &amp; "."),"") &amp; CONCATENATE(Tabela813[[#This Row],[C]],".",Tabela813[[#This Row],[O]],".",Tabela813[[#This Row],[E]],".",Tabela813[[#This Row],[D1]],".",Tabela813[[#This Row],[D2]],".",Tabela813[[#This Row],[D3]],".",Tabela813[[#This Row],[T]],".",Tabela813[[#This Row],[D4]]),"")</f>
        <v>9.1.1.2.2.01.0.5.00</v>
      </c>
      <c r="L2704" s="27" t="s">
        <v>4071</v>
      </c>
      <c r="M2704" s="21" t="str">
        <f t="shared" si="42"/>
        <v>A</v>
      </c>
      <c r="N2704" s="21">
        <f>IF(VALUE(Tabela813[[#This Row],[RED]]) &gt; 0,1,0) + IF(VALUE(J2704)&gt;0,8,IF(VALUE(I2704)&gt;0,7,IF(VALUE(H2704)&gt;0,6,IF(VALUE(G2704)&gt;0,5,IF(VALUE(F2704)&gt;0,4,IF(VALUE(E2704)&gt;0,3,IF(VALUE(D2704)&gt;0,2,1)))))))</f>
        <v>8</v>
      </c>
      <c r="O2704" s="26" t="s">
        <v>51</v>
      </c>
      <c r="P2704" s="1" t="s">
        <v>2951</v>
      </c>
      <c r="Q2704" s="1"/>
      <c r="R2704" s="21"/>
      <c r="S2704" s="7" t="str">
        <f>Tabela813[[#This Row],[NR]]&amp;" - "&amp;Tabela813[[#This Row],[Especificação]]</f>
        <v>9.1.1.2.2.01.0.5.00 - (-) Dedução de Taxas Pela Prestação de Serviços em Geral - Multas</v>
      </c>
      <c r="T2704" s="7" t="str">
        <f>Tabela813[[#This Row],[NR]]&amp;" - "&amp;Tabela813[[#This Row],[Especificação]]</f>
        <v>9.1.1.2.2.01.0.5.00 - (-) Dedução de Taxas Pela Prestação de Serviços em Geral - Multas</v>
      </c>
      <c r="U2704" s="7" t="str">
        <f>Tabela813[[#This Row],[NR]]&amp; " - "&amp;Tabela813[[#This Row],[Especificação]]</f>
        <v>9.1.1.2.2.01.0.5.00 - (-) Dedução de Taxas Pela Prestação de Serviços em Geral - Multas</v>
      </c>
    </row>
    <row r="2705" spans="1:21" ht="30" x14ac:dyDescent="0.25">
      <c r="A2705" s="84"/>
      <c r="B2705" s="73" t="s">
        <v>1570</v>
      </c>
      <c r="C2705" s="26" t="s">
        <v>1558</v>
      </c>
      <c r="D2705" s="26" t="s">
        <v>1558</v>
      </c>
      <c r="E2705" s="26" t="s">
        <v>1567</v>
      </c>
      <c r="F2705" s="26" t="s">
        <v>1567</v>
      </c>
      <c r="G2705" s="26" t="s">
        <v>1560</v>
      </c>
      <c r="H2705" s="26" t="s">
        <v>1561</v>
      </c>
      <c r="I2705" s="26" t="s">
        <v>1563</v>
      </c>
      <c r="J2705" s="26" t="s">
        <v>1564</v>
      </c>
      <c r="K2705" s="21" t="str">
        <f>IF(Tabela813[[#This Row],[C]]&lt;&gt;"",IF(Tabela813[[#This Row],[RED]]&lt;&gt;"",(Tabela813[[#This Row],[RED]] &amp; "."),"") &amp; CONCATENATE(Tabela813[[#This Row],[C]],".",Tabela813[[#This Row],[O]],".",Tabela813[[#This Row],[E]],".",Tabela813[[#This Row],[D1]],".",Tabela813[[#This Row],[D2]],".",Tabela813[[#This Row],[D3]],".",Tabela813[[#This Row],[T]],".",Tabela813[[#This Row],[D4]]),"")</f>
        <v>9.1.1.2.2.01.0.6.00</v>
      </c>
      <c r="L2705" s="27" t="s">
        <v>4072</v>
      </c>
      <c r="M2705" s="21" t="str">
        <f t="shared" si="42"/>
        <v>A</v>
      </c>
      <c r="N2705" s="21">
        <f>IF(VALUE(Tabela813[[#This Row],[RED]]) &gt; 0,1,0) + IF(VALUE(J2705)&gt;0,8,IF(VALUE(I2705)&gt;0,7,IF(VALUE(H2705)&gt;0,6,IF(VALUE(G2705)&gt;0,5,IF(VALUE(F2705)&gt;0,4,IF(VALUE(E2705)&gt;0,3,IF(VALUE(D2705)&gt;0,2,1)))))))</f>
        <v>8</v>
      </c>
      <c r="O2705" s="26" t="s">
        <v>51</v>
      </c>
      <c r="P2705" s="1" t="s">
        <v>2951</v>
      </c>
      <c r="Q2705" s="1"/>
      <c r="R2705" s="21"/>
      <c r="S2705" s="7" t="str">
        <f>Tabela813[[#This Row],[NR]]&amp;" - "&amp;Tabela813[[#This Row],[Especificação]]</f>
        <v>9.1.1.2.2.01.0.6.00 - (-) Dedução de Taxas Pela Prestação de Serviços em Geral - Juros de Mora</v>
      </c>
      <c r="T2705" s="7" t="str">
        <f>Tabela813[[#This Row],[NR]]&amp;" - "&amp;Tabela813[[#This Row],[Especificação]]</f>
        <v>9.1.1.2.2.01.0.6.00 - (-) Dedução de Taxas Pela Prestação de Serviços em Geral - Juros de Mora</v>
      </c>
      <c r="U2705" s="7" t="str">
        <f>Tabela813[[#This Row],[NR]]&amp; " - "&amp;Tabela813[[#This Row],[Especificação]]</f>
        <v>9.1.1.2.2.01.0.6.00 - (-) Dedução de Taxas Pela Prestação de Serviços em Geral - Juros de Mora</v>
      </c>
    </row>
    <row r="2706" spans="1:21" ht="30" x14ac:dyDescent="0.25">
      <c r="A2706" s="84"/>
      <c r="B2706" s="73" t="s">
        <v>1570</v>
      </c>
      <c r="C2706" s="26" t="s">
        <v>1558</v>
      </c>
      <c r="D2706" s="26" t="s">
        <v>1558</v>
      </c>
      <c r="E2706" s="26" t="s">
        <v>1567</v>
      </c>
      <c r="F2706" s="26" t="s">
        <v>1567</v>
      </c>
      <c r="G2706" s="26" t="s">
        <v>1560</v>
      </c>
      <c r="H2706" s="26" t="s">
        <v>1561</v>
      </c>
      <c r="I2706" s="26" t="s">
        <v>1565</v>
      </c>
      <c r="J2706" s="26" t="s">
        <v>1564</v>
      </c>
      <c r="K2706" s="21" t="str">
        <f>IF(Tabela813[[#This Row],[C]]&lt;&gt;"",IF(Tabela813[[#This Row],[RED]]&lt;&gt;"",(Tabela813[[#This Row],[RED]] &amp; "."),"") &amp; CONCATENATE(Tabela813[[#This Row],[C]],".",Tabela813[[#This Row],[O]],".",Tabela813[[#This Row],[E]],".",Tabela813[[#This Row],[D1]],".",Tabela813[[#This Row],[D2]],".",Tabela813[[#This Row],[D3]],".",Tabela813[[#This Row],[T]],".",Tabela813[[#This Row],[D4]]),"")</f>
        <v>9.1.1.2.2.01.0.7.00</v>
      </c>
      <c r="L2706" s="27" t="s">
        <v>4073</v>
      </c>
      <c r="M2706" s="21" t="str">
        <f t="shared" si="42"/>
        <v>A</v>
      </c>
      <c r="N2706" s="21">
        <f>IF(VALUE(Tabela813[[#This Row],[RED]]) &gt; 0,1,0) + IF(VALUE(J2706)&gt;0,8,IF(VALUE(I2706)&gt;0,7,IF(VALUE(H2706)&gt;0,6,IF(VALUE(G2706)&gt;0,5,IF(VALUE(F2706)&gt;0,4,IF(VALUE(E2706)&gt;0,3,IF(VALUE(D2706)&gt;0,2,1)))))))</f>
        <v>8</v>
      </c>
      <c r="O2706" s="26" t="s">
        <v>51</v>
      </c>
      <c r="P2706" s="1" t="s">
        <v>2951</v>
      </c>
      <c r="Q2706" s="1"/>
      <c r="R2706" s="21"/>
      <c r="S2706" s="7" t="str">
        <f>Tabela813[[#This Row],[NR]]&amp;" - "&amp;Tabela813[[#This Row],[Especificação]]</f>
        <v>9.1.1.2.2.01.0.7.00 - (-) Dedução de Taxas Pela Prestação de Serviços em Geral - Dívida Ativa - Multas da Dívida Ativa</v>
      </c>
      <c r="T2706" s="7" t="str">
        <f>Tabela813[[#This Row],[NR]]&amp;" - "&amp;Tabela813[[#This Row],[Especificação]]</f>
        <v>9.1.1.2.2.01.0.7.00 - (-) Dedução de Taxas Pela Prestação de Serviços em Geral - Dívida Ativa - Multas da Dívida Ativa</v>
      </c>
      <c r="U2706" s="7" t="str">
        <f>Tabela813[[#This Row],[NR]]&amp; " - "&amp;Tabela813[[#This Row],[Especificação]]</f>
        <v>9.1.1.2.2.01.0.7.00 - (-) Dedução de Taxas Pela Prestação de Serviços em Geral - Dívida Ativa - Multas da Dívida Ativa</v>
      </c>
    </row>
    <row r="2707" spans="1:21" ht="30" x14ac:dyDescent="0.25">
      <c r="A2707" s="84"/>
      <c r="B2707" s="73" t="s">
        <v>1570</v>
      </c>
      <c r="C2707" s="26" t="s">
        <v>1558</v>
      </c>
      <c r="D2707" s="26" t="s">
        <v>1558</v>
      </c>
      <c r="E2707" s="26" t="s">
        <v>1567</v>
      </c>
      <c r="F2707" s="26" t="s">
        <v>1567</v>
      </c>
      <c r="G2707" s="26" t="s">
        <v>1560</v>
      </c>
      <c r="H2707" s="26" t="s">
        <v>1561</v>
      </c>
      <c r="I2707" s="26" t="s">
        <v>1566</v>
      </c>
      <c r="J2707" s="26" t="s">
        <v>1564</v>
      </c>
      <c r="K2707" s="21" t="str">
        <f>IF(Tabela813[[#This Row],[C]]&lt;&gt;"",IF(Tabela813[[#This Row],[RED]]&lt;&gt;"",(Tabela813[[#This Row],[RED]] &amp; "."),"") &amp; CONCATENATE(Tabela813[[#This Row],[C]],".",Tabela813[[#This Row],[O]],".",Tabela813[[#This Row],[E]],".",Tabela813[[#This Row],[D1]],".",Tabela813[[#This Row],[D2]],".",Tabela813[[#This Row],[D3]],".",Tabela813[[#This Row],[T]],".",Tabela813[[#This Row],[D4]]),"")</f>
        <v>9.1.1.2.2.01.0.8.00</v>
      </c>
      <c r="L2707" s="27" t="s">
        <v>4074</v>
      </c>
      <c r="M2707" s="21" t="str">
        <f t="shared" si="42"/>
        <v>A</v>
      </c>
      <c r="N2707" s="21">
        <f>IF(VALUE(Tabela813[[#This Row],[RED]]) &gt; 0,1,0) + IF(VALUE(J2707)&gt;0,8,IF(VALUE(I2707)&gt;0,7,IF(VALUE(H2707)&gt;0,6,IF(VALUE(G2707)&gt;0,5,IF(VALUE(F2707)&gt;0,4,IF(VALUE(E2707)&gt;0,3,IF(VALUE(D2707)&gt;0,2,1)))))))</f>
        <v>8</v>
      </c>
      <c r="O2707" s="26" t="s">
        <v>51</v>
      </c>
      <c r="P2707" s="1" t="s">
        <v>2951</v>
      </c>
      <c r="Q2707" s="1"/>
      <c r="R2707" s="21"/>
      <c r="S2707" s="7" t="str">
        <f>Tabela813[[#This Row],[NR]]&amp;" - "&amp;Tabela813[[#This Row],[Especificação]]</f>
        <v>9.1.1.2.2.01.0.8.00 - (-) Dedução de Taxas Pela Prestação de Serviços em Geral - Juros de Mora da Dívida Ativa</v>
      </c>
      <c r="T2707" s="7" t="str">
        <f>Tabela813[[#This Row],[NR]]&amp;" - "&amp;Tabela813[[#This Row],[Especificação]]</f>
        <v>9.1.1.2.2.01.0.8.00 - (-) Dedução de Taxas Pela Prestação de Serviços em Geral - Juros de Mora da Dívida Ativa</v>
      </c>
      <c r="U2707" s="7" t="str">
        <f>Tabela813[[#This Row],[NR]]&amp; " - "&amp;Tabela813[[#This Row],[Especificação]]</f>
        <v>9.1.1.2.2.01.0.8.00 - (-) Dedução de Taxas Pela Prestação de Serviços em Geral - Juros de Mora da Dívida Ativa</v>
      </c>
    </row>
    <row r="2708" spans="1:21" ht="30" x14ac:dyDescent="0.25">
      <c r="A2708" s="84"/>
      <c r="B2708" s="73" t="s">
        <v>1570</v>
      </c>
      <c r="C2708" s="26" t="s">
        <v>1558</v>
      </c>
      <c r="D2708" s="26" t="s">
        <v>1558</v>
      </c>
      <c r="E2708" s="26" t="s">
        <v>1567</v>
      </c>
      <c r="F2708" s="26" t="s">
        <v>1567</v>
      </c>
      <c r="G2708" s="26" t="s">
        <v>1598</v>
      </c>
      <c r="H2708" s="26" t="s">
        <v>1561</v>
      </c>
      <c r="I2708" s="26" t="s">
        <v>1561</v>
      </c>
      <c r="J2708" s="26" t="s">
        <v>1564</v>
      </c>
      <c r="K2708" s="21" t="str">
        <f>IF(Tabela813[[#This Row],[C]]&lt;&gt;"",IF(Tabela813[[#This Row],[RED]]&lt;&gt;"",(Tabela813[[#This Row],[RED]] &amp; "."),"") &amp; CONCATENATE(Tabela813[[#This Row],[C]],".",Tabela813[[#This Row],[O]],".",Tabela813[[#This Row],[E]],".",Tabela813[[#This Row],[D1]],".",Tabela813[[#This Row],[D2]],".",Tabela813[[#This Row],[D3]],".",Tabela813[[#This Row],[T]],".",Tabela813[[#This Row],[D4]]),"")</f>
        <v>9.1.1.2.2.52.0.0.00</v>
      </c>
      <c r="L2708" s="27" t="s">
        <v>1745</v>
      </c>
      <c r="M2708" s="21" t="str">
        <f t="shared" si="42"/>
        <v>S</v>
      </c>
      <c r="N2708" s="21">
        <f>IF(VALUE(Tabela813[[#This Row],[RED]]) &gt; 0,1,0) + IF(VALUE(J2708)&gt;0,8,IF(VALUE(I2708)&gt;0,7,IF(VALUE(H2708)&gt;0,6,IF(VALUE(G2708)&gt;0,5,IF(VALUE(F2708)&gt;0,4,IF(VALUE(E2708)&gt;0,3,IF(VALUE(D2708)&gt;0,2,1)))))))</f>
        <v>6</v>
      </c>
      <c r="O2708" s="26" t="s">
        <v>55</v>
      </c>
      <c r="P2708" s="1" t="s">
        <v>4393</v>
      </c>
      <c r="Q2708" s="1" t="s">
        <v>102</v>
      </c>
      <c r="R2708" s="21"/>
      <c r="S2708" s="7" t="str">
        <f>Tabela813[[#This Row],[NR]]&amp;" - "&amp;Tabela813[[#This Row],[Especificação]]</f>
        <v>9.1.1.2.2.52.0.0.00 - (-) Dedução de Taxa de Estudo de Impacto de Vizinhança (EIV)</v>
      </c>
      <c r="T2708" s="7" t="str">
        <f>Tabela813[[#This Row],[NR]]&amp;" - "&amp;Tabela813[[#This Row],[Especificação]]</f>
        <v>9.1.1.2.2.52.0.0.00 - (-) Dedução de Taxa de Estudo de Impacto de Vizinhança (EIV)</v>
      </c>
      <c r="U2708" s="7" t="str">
        <f>Tabela813[[#This Row],[NR]]&amp; " - "&amp;Tabela813[[#This Row],[Especificação]]</f>
        <v>9.1.1.2.2.52.0.0.00 - (-) Dedução de Taxa de Estudo de Impacto de Vizinhança (EIV)</v>
      </c>
    </row>
    <row r="2709" spans="1:21" ht="30" x14ac:dyDescent="0.25">
      <c r="A2709" s="84"/>
      <c r="B2709" s="73" t="s">
        <v>1570</v>
      </c>
      <c r="C2709" s="26" t="s">
        <v>1558</v>
      </c>
      <c r="D2709" s="26" t="s">
        <v>1558</v>
      </c>
      <c r="E2709" s="26" t="s">
        <v>1567</v>
      </c>
      <c r="F2709" s="26" t="s">
        <v>1567</v>
      </c>
      <c r="G2709" s="26" t="s">
        <v>1598</v>
      </c>
      <c r="H2709" s="26" t="s">
        <v>1561</v>
      </c>
      <c r="I2709" s="26" t="s">
        <v>1558</v>
      </c>
      <c r="J2709" s="26" t="s">
        <v>1564</v>
      </c>
      <c r="K2709" s="21" t="str">
        <f>IF(Tabela813[[#This Row],[C]]&lt;&gt;"",IF(Tabela813[[#This Row],[RED]]&lt;&gt;"",(Tabela813[[#This Row],[RED]] &amp; "."),"") &amp; CONCATENATE(Tabela813[[#This Row],[C]],".",Tabela813[[#This Row],[O]],".",Tabela813[[#This Row],[E]],".",Tabela813[[#This Row],[D1]],".",Tabela813[[#This Row],[D2]],".",Tabela813[[#This Row],[D3]],".",Tabela813[[#This Row],[T]],".",Tabela813[[#This Row],[D4]]),"")</f>
        <v>9.1.1.2.2.52.0.1.00</v>
      </c>
      <c r="L2709" s="27" t="s">
        <v>1746</v>
      </c>
      <c r="M2709" s="21" t="str">
        <f t="shared" si="42"/>
        <v>A</v>
      </c>
      <c r="N2709" s="21">
        <f>IF(VALUE(Tabela813[[#This Row],[RED]]) &gt; 0,1,0) + IF(VALUE(J2709)&gt;0,8,IF(VALUE(I2709)&gt;0,7,IF(VALUE(H2709)&gt;0,6,IF(VALUE(G2709)&gt;0,5,IF(VALUE(F2709)&gt;0,4,IF(VALUE(E2709)&gt;0,3,IF(VALUE(D2709)&gt;0,2,1)))))))</f>
        <v>8</v>
      </c>
      <c r="O2709" s="26" t="s">
        <v>55</v>
      </c>
      <c r="P2709" s="1" t="s">
        <v>2952</v>
      </c>
      <c r="Q2709" s="1" t="s">
        <v>102</v>
      </c>
      <c r="R2709" s="21"/>
      <c r="S2709" s="7" t="str">
        <f>Tabela813[[#This Row],[NR]]&amp;" - "&amp;Tabela813[[#This Row],[Especificação]]</f>
        <v>9.1.1.2.2.52.0.1.00 - (-) Dedução de Taxa de Estudo de Impacto de Vizinhança (EIV) - Principal</v>
      </c>
      <c r="T2709" s="7" t="str">
        <f>Tabela813[[#This Row],[NR]]&amp;" - "&amp;Tabela813[[#This Row],[Especificação]]</f>
        <v>9.1.1.2.2.52.0.1.00 - (-) Dedução de Taxa de Estudo de Impacto de Vizinhança (EIV) - Principal</v>
      </c>
      <c r="U2709" s="7" t="str">
        <f>Tabela813[[#This Row],[NR]]&amp; " - "&amp;Tabela813[[#This Row],[Especificação]]</f>
        <v>9.1.1.2.2.52.0.1.00 - (-) Dedução de Taxa de Estudo de Impacto de Vizinhança (EIV) - Principal</v>
      </c>
    </row>
    <row r="2710" spans="1:21" ht="30" x14ac:dyDescent="0.25">
      <c r="A2710" s="84"/>
      <c r="B2710" s="73" t="s">
        <v>1570</v>
      </c>
      <c r="C2710" s="26" t="s">
        <v>1558</v>
      </c>
      <c r="D2710" s="26" t="s">
        <v>1558</v>
      </c>
      <c r="E2710" s="26" t="s">
        <v>1567</v>
      </c>
      <c r="F2710" s="26" t="s">
        <v>1567</v>
      </c>
      <c r="G2710" s="26" t="s">
        <v>1598</v>
      </c>
      <c r="H2710" s="26" t="s">
        <v>1561</v>
      </c>
      <c r="I2710" s="26" t="s">
        <v>1567</v>
      </c>
      <c r="J2710" s="26" t="s">
        <v>1564</v>
      </c>
      <c r="K2710" s="21" t="str">
        <f>IF(Tabela813[[#This Row],[C]]&lt;&gt;"",IF(Tabela813[[#This Row],[RED]]&lt;&gt;"",(Tabela813[[#This Row],[RED]] &amp; "."),"") &amp; CONCATENATE(Tabela813[[#This Row],[C]],".",Tabela813[[#This Row],[O]],".",Tabela813[[#This Row],[E]],".",Tabela813[[#This Row],[D1]],".",Tabela813[[#This Row],[D2]],".",Tabela813[[#This Row],[D3]],".",Tabela813[[#This Row],[T]],".",Tabela813[[#This Row],[D4]]),"")</f>
        <v>9.1.1.2.2.52.0.2.00</v>
      </c>
      <c r="L2710" s="27" t="s">
        <v>1747</v>
      </c>
      <c r="M2710" s="21" t="str">
        <f t="shared" si="42"/>
        <v>A</v>
      </c>
      <c r="N2710" s="21">
        <f>IF(VALUE(Tabela813[[#This Row],[RED]]) &gt; 0,1,0) + IF(VALUE(J2710)&gt;0,8,IF(VALUE(I2710)&gt;0,7,IF(VALUE(H2710)&gt;0,6,IF(VALUE(G2710)&gt;0,5,IF(VALUE(F2710)&gt;0,4,IF(VALUE(E2710)&gt;0,3,IF(VALUE(D2710)&gt;0,2,1)))))))</f>
        <v>8</v>
      </c>
      <c r="O2710" s="26" t="s">
        <v>55</v>
      </c>
      <c r="P2710" s="1" t="s">
        <v>2952</v>
      </c>
      <c r="Q2710" s="1" t="s">
        <v>102</v>
      </c>
      <c r="R2710" s="21"/>
      <c r="S2710" s="7" t="str">
        <f>Tabela813[[#This Row],[NR]]&amp;" - "&amp;Tabela813[[#This Row],[Especificação]]</f>
        <v>9.1.1.2.2.52.0.2.00 - (-) Dedução de Taxa de Estudo de Impacto de Vizinhança (EIV) - Multas e Juros de Mora</v>
      </c>
      <c r="T2710" s="7" t="str">
        <f>Tabela813[[#This Row],[NR]]&amp;" - "&amp;Tabela813[[#This Row],[Especificação]]</f>
        <v>9.1.1.2.2.52.0.2.00 - (-) Dedução de Taxa de Estudo de Impacto de Vizinhança (EIV) - Multas e Juros de Mora</v>
      </c>
      <c r="U2710" s="7" t="str">
        <f>Tabela813[[#This Row],[NR]]&amp; " - "&amp;Tabela813[[#This Row],[Especificação]]</f>
        <v>9.1.1.2.2.52.0.2.00 - (-) Dedução de Taxa de Estudo de Impacto de Vizinhança (EIV) - Multas e Juros de Mora</v>
      </c>
    </row>
    <row r="2711" spans="1:21" ht="30" x14ac:dyDescent="0.25">
      <c r="A2711" s="84"/>
      <c r="B2711" s="73" t="s">
        <v>1570</v>
      </c>
      <c r="C2711" s="26" t="s">
        <v>1558</v>
      </c>
      <c r="D2711" s="26" t="s">
        <v>1558</v>
      </c>
      <c r="E2711" s="26" t="s">
        <v>1567</v>
      </c>
      <c r="F2711" s="26" t="s">
        <v>1567</v>
      </c>
      <c r="G2711" s="26" t="s">
        <v>1598</v>
      </c>
      <c r="H2711" s="26" t="s">
        <v>1561</v>
      </c>
      <c r="I2711" s="26" t="s">
        <v>1559</v>
      </c>
      <c r="J2711" s="26" t="s">
        <v>1564</v>
      </c>
      <c r="K2711" s="21" t="str">
        <f>IF(Tabela813[[#This Row],[C]]&lt;&gt;"",IF(Tabela813[[#This Row],[RED]]&lt;&gt;"",(Tabela813[[#This Row],[RED]] &amp; "."),"") &amp; CONCATENATE(Tabela813[[#This Row],[C]],".",Tabela813[[#This Row],[O]],".",Tabela813[[#This Row],[E]],".",Tabela813[[#This Row],[D1]],".",Tabela813[[#This Row],[D2]],".",Tabela813[[#This Row],[D3]],".",Tabela813[[#This Row],[T]],".",Tabela813[[#This Row],[D4]]),"")</f>
        <v>9.1.1.2.2.52.0.3.00</v>
      </c>
      <c r="L2711" s="27" t="s">
        <v>1748</v>
      </c>
      <c r="M2711" s="21" t="str">
        <f t="shared" si="42"/>
        <v>A</v>
      </c>
      <c r="N2711" s="21">
        <f>IF(VALUE(Tabela813[[#This Row],[RED]]) &gt; 0,1,0) + IF(VALUE(J2711)&gt;0,8,IF(VALUE(I2711)&gt;0,7,IF(VALUE(H2711)&gt;0,6,IF(VALUE(G2711)&gt;0,5,IF(VALUE(F2711)&gt;0,4,IF(VALUE(E2711)&gt;0,3,IF(VALUE(D2711)&gt;0,2,1)))))))</f>
        <v>8</v>
      </c>
      <c r="O2711" s="26" t="s">
        <v>55</v>
      </c>
      <c r="P2711" s="1" t="s">
        <v>2952</v>
      </c>
      <c r="Q2711" s="1" t="s">
        <v>102</v>
      </c>
      <c r="R2711" s="21"/>
      <c r="S2711" s="7" t="str">
        <f>Tabela813[[#This Row],[NR]]&amp;" - "&amp;Tabela813[[#This Row],[Especificação]]</f>
        <v>9.1.1.2.2.52.0.3.00 - (-) Dedução de Taxa de Estudo de Impacto de Vizinhança (EIV) - Dívida Ativa</v>
      </c>
      <c r="T2711" s="7" t="str">
        <f>Tabela813[[#This Row],[NR]]&amp;" - "&amp;Tabela813[[#This Row],[Especificação]]</f>
        <v>9.1.1.2.2.52.0.3.00 - (-) Dedução de Taxa de Estudo de Impacto de Vizinhança (EIV) - Dívida Ativa</v>
      </c>
      <c r="U2711" s="7" t="str">
        <f>Tabela813[[#This Row],[NR]]&amp; " - "&amp;Tabela813[[#This Row],[Especificação]]</f>
        <v>9.1.1.2.2.52.0.3.00 - (-) Dedução de Taxa de Estudo de Impacto de Vizinhança (EIV) - Dívida Ativa</v>
      </c>
    </row>
    <row r="2712" spans="1:21" ht="30" x14ac:dyDescent="0.25">
      <c r="A2712" s="84"/>
      <c r="B2712" s="73" t="s">
        <v>1570</v>
      </c>
      <c r="C2712" s="26" t="s">
        <v>1558</v>
      </c>
      <c r="D2712" s="26" t="s">
        <v>1558</v>
      </c>
      <c r="E2712" s="26" t="s">
        <v>1567</v>
      </c>
      <c r="F2712" s="26" t="s">
        <v>1567</v>
      </c>
      <c r="G2712" s="26" t="s">
        <v>1598</v>
      </c>
      <c r="H2712" s="26" t="s">
        <v>1561</v>
      </c>
      <c r="I2712" s="26" t="s">
        <v>1568</v>
      </c>
      <c r="J2712" s="26" t="s">
        <v>1564</v>
      </c>
      <c r="K2712" s="21" t="str">
        <f>IF(Tabela813[[#This Row],[C]]&lt;&gt;"",IF(Tabela813[[#This Row],[RED]]&lt;&gt;"",(Tabela813[[#This Row],[RED]] &amp; "."),"") &amp; CONCATENATE(Tabela813[[#This Row],[C]],".",Tabela813[[#This Row],[O]],".",Tabela813[[#This Row],[E]],".",Tabela813[[#This Row],[D1]],".",Tabela813[[#This Row],[D2]],".",Tabela813[[#This Row],[D3]],".",Tabela813[[#This Row],[T]],".",Tabela813[[#This Row],[D4]]),"")</f>
        <v>9.1.1.2.2.52.0.4.00</v>
      </c>
      <c r="L2712" s="27" t="s">
        <v>1749</v>
      </c>
      <c r="M2712" s="21" t="str">
        <f t="shared" si="42"/>
        <v>A</v>
      </c>
      <c r="N2712" s="21">
        <f>IF(VALUE(Tabela813[[#This Row],[RED]]) &gt; 0,1,0) + IF(VALUE(J2712)&gt;0,8,IF(VALUE(I2712)&gt;0,7,IF(VALUE(H2712)&gt;0,6,IF(VALUE(G2712)&gt;0,5,IF(VALUE(F2712)&gt;0,4,IF(VALUE(E2712)&gt;0,3,IF(VALUE(D2712)&gt;0,2,1)))))))</f>
        <v>8</v>
      </c>
      <c r="O2712" s="26" t="s">
        <v>55</v>
      </c>
      <c r="P2712" s="1" t="s">
        <v>2952</v>
      </c>
      <c r="Q2712" s="1" t="s">
        <v>102</v>
      </c>
      <c r="R2712" s="21"/>
      <c r="S2712" s="7" t="str">
        <f>Tabela813[[#This Row],[NR]]&amp;" - "&amp;Tabela813[[#This Row],[Especificação]]</f>
        <v>9.1.1.2.2.52.0.4.00 - (-) Dedução de Taxa de Estudo de Impacto de Vizinhança (EIV) - Dívida Ativa - Multas e Juros de Mora da Dívida Ativa</v>
      </c>
      <c r="T2712" s="7" t="str">
        <f>Tabela813[[#This Row],[NR]]&amp;" - "&amp;Tabela813[[#This Row],[Especificação]]</f>
        <v>9.1.1.2.2.52.0.4.00 - (-) Dedução de Taxa de Estudo de Impacto de Vizinhança (EIV) - Dívida Ativa - Multas e Juros de Mora da Dívida Ativa</v>
      </c>
      <c r="U2712" s="7" t="str">
        <f>Tabela813[[#This Row],[NR]]&amp; " - "&amp;Tabela813[[#This Row],[Especificação]]</f>
        <v>9.1.1.2.2.52.0.4.00 - (-) Dedução de Taxa de Estudo de Impacto de Vizinhança (EIV) - Dívida Ativa - Multas e Juros de Mora da Dívida Ativa</v>
      </c>
    </row>
    <row r="2713" spans="1:21" ht="30" x14ac:dyDescent="0.25">
      <c r="A2713" s="84"/>
      <c r="B2713" s="73" t="s">
        <v>1570</v>
      </c>
      <c r="C2713" s="26" t="s">
        <v>1558</v>
      </c>
      <c r="D2713" s="26" t="s">
        <v>1558</v>
      </c>
      <c r="E2713" s="26" t="s">
        <v>1567</v>
      </c>
      <c r="F2713" s="26" t="s">
        <v>1567</v>
      </c>
      <c r="G2713" s="26" t="s">
        <v>1598</v>
      </c>
      <c r="H2713" s="26" t="s">
        <v>1561</v>
      </c>
      <c r="I2713" s="26" t="s">
        <v>1569</v>
      </c>
      <c r="J2713" s="26" t="s">
        <v>1564</v>
      </c>
      <c r="K2713" s="21" t="str">
        <f>IF(Tabela813[[#This Row],[C]]&lt;&gt;"",IF(Tabela813[[#This Row],[RED]]&lt;&gt;"",(Tabela813[[#This Row],[RED]] &amp; "."),"") &amp; CONCATENATE(Tabela813[[#This Row],[C]],".",Tabela813[[#This Row],[O]],".",Tabela813[[#This Row],[E]],".",Tabela813[[#This Row],[D1]],".",Tabela813[[#This Row],[D2]],".",Tabela813[[#This Row],[D3]],".",Tabela813[[#This Row],[T]],".",Tabela813[[#This Row],[D4]]),"")</f>
        <v>9.1.1.2.2.52.0.5.00</v>
      </c>
      <c r="L2713" s="27" t="s">
        <v>1750</v>
      </c>
      <c r="M2713" s="21" t="str">
        <f t="shared" si="42"/>
        <v>A</v>
      </c>
      <c r="N2713" s="21">
        <f>IF(VALUE(Tabela813[[#This Row],[RED]]) &gt; 0,1,0) + IF(VALUE(J2713)&gt;0,8,IF(VALUE(I2713)&gt;0,7,IF(VALUE(H2713)&gt;0,6,IF(VALUE(G2713)&gt;0,5,IF(VALUE(F2713)&gt;0,4,IF(VALUE(E2713)&gt;0,3,IF(VALUE(D2713)&gt;0,2,1)))))))</f>
        <v>8</v>
      </c>
      <c r="O2713" s="26" t="s">
        <v>55</v>
      </c>
      <c r="P2713" s="1" t="s">
        <v>2952</v>
      </c>
      <c r="Q2713" s="1" t="s">
        <v>102</v>
      </c>
      <c r="R2713" s="21"/>
      <c r="S2713" s="7" t="str">
        <f>Tabela813[[#This Row],[NR]]&amp;" - "&amp;Tabela813[[#This Row],[Especificação]]</f>
        <v>9.1.1.2.2.52.0.5.00 - (-) Dedução de Taxa de Estudo de Impacto de Vizinhança (EIV) - Multas</v>
      </c>
      <c r="T2713" s="7" t="str">
        <f>Tabela813[[#This Row],[NR]]&amp;" - "&amp;Tabela813[[#This Row],[Especificação]]</f>
        <v>9.1.1.2.2.52.0.5.00 - (-) Dedução de Taxa de Estudo de Impacto de Vizinhança (EIV) - Multas</v>
      </c>
      <c r="U2713" s="7" t="str">
        <f>Tabela813[[#This Row],[NR]]&amp; " - "&amp;Tabela813[[#This Row],[Especificação]]</f>
        <v>9.1.1.2.2.52.0.5.00 - (-) Dedução de Taxa de Estudo de Impacto de Vizinhança (EIV) - Multas</v>
      </c>
    </row>
    <row r="2714" spans="1:21" ht="30" x14ac:dyDescent="0.25">
      <c r="A2714" s="84"/>
      <c r="B2714" s="73" t="s">
        <v>1570</v>
      </c>
      <c r="C2714" s="26" t="s">
        <v>1558</v>
      </c>
      <c r="D2714" s="26" t="s">
        <v>1558</v>
      </c>
      <c r="E2714" s="26" t="s">
        <v>1567</v>
      </c>
      <c r="F2714" s="26" t="s">
        <v>1567</v>
      </c>
      <c r="G2714" s="26" t="s">
        <v>1598</v>
      </c>
      <c r="H2714" s="26" t="s">
        <v>1561</v>
      </c>
      <c r="I2714" s="26" t="s">
        <v>1563</v>
      </c>
      <c r="J2714" s="26" t="s">
        <v>1564</v>
      </c>
      <c r="K2714" s="21" t="str">
        <f>IF(Tabela813[[#This Row],[C]]&lt;&gt;"",IF(Tabela813[[#This Row],[RED]]&lt;&gt;"",(Tabela813[[#This Row],[RED]] &amp; "."),"") &amp; CONCATENATE(Tabela813[[#This Row],[C]],".",Tabela813[[#This Row],[O]],".",Tabela813[[#This Row],[E]],".",Tabela813[[#This Row],[D1]],".",Tabela813[[#This Row],[D2]],".",Tabela813[[#This Row],[D3]],".",Tabela813[[#This Row],[T]],".",Tabela813[[#This Row],[D4]]),"")</f>
        <v>9.1.1.2.2.52.0.6.00</v>
      </c>
      <c r="L2714" s="27" t="s">
        <v>1751</v>
      </c>
      <c r="M2714" s="21" t="str">
        <f t="shared" si="42"/>
        <v>A</v>
      </c>
      <c r="N2714" s="21">
        <f>IF(VALUE(Tabela813[[#This Row],[RED]]) &gt; 0,1,0) + IF(VALUE(J2714)&gt;0,8,IF(VALUE(I2714)&gt;0,7,IF(VALUE(H2714)&gt;0,6,IF(VALUE(G2714)&gt;0,5,IF(VALUE(F2714)&gt;0,4,IF(VALUE(E2714)&gt;0,3,IF(VALUE(D2714)&gt;0,2,1)))))))</f>
        <v>8</v>
      </c>
      <c r="O2714" s="26" t="s">
        <v>55</v>
      </c>
      <c r="P2714" s="1" t="s">
        <v>2952</v>
      </c>
      <c r="Q2714" s="1" t="s">
        <v>102</v>
      </c>
      <c r="R2714" s="21"/>
      <c r="S2714" s="7" t="str">
        <f>Tabela813[[#This Row],[NR]]&amp;" - "&amp;Tabela813[[#This Row],[Especificação]]</f>
        <v>9.1.1.2.2.52.0.6.00 - (-) Dedução de Taxa de Estudo de Impacto de Vizinhança (EIV) - Juros de Mora</v>
      </c>
      <c r="T2714" s="7" t="str">
        <f>Tabela813[[#This Row],[NR]]&amp;" - "&amp;Tabela813[[#This Row],[Especificação]]</f>
        <v>9.1.1.2.2.52.0.6.00 - (-) Dedução de Taxa de Estudo de Impacto de Vizinhança (EIV) - Juros de Mora</v>
      </c>
      <c r="U2714" s="7" t="str">
        <f>Tabela813[[#This Row],[NR]]&amp; " - "&amp;Tabela813[[#This Row],[Especificação]]</f>
        <v>9.1.1.2.2.52.0.6.00 - (-) Dedução de Taxa de Estudo de Impacto de Vizinhança (EIV) - Juros de Mora</v>
      </c>
    </row>
    <row r="2715" spans="1:21" ht="30" x14ac:dyDescent="0.25">
      <c r="A2715" s="84"/>
      <c r="B2715" s="73" t="s">
        <v>1570</v>
      </c>
      <c r="C2715" s="26" t="s">
        <v>1558</v>
      </c>
      <c r="D2715" s="26" t="s">
        <v>1558</v>
      </c>
      <c r="E2715" s="26" t="s">
        <v>1567</v>
      </c>
      <c r="F2715" s="26" t="s">
        <v>1567</v>
      </c>
      <c r="G2715" s="26" t="s">
        <v>1598</v>
      </c>
      <c r="H2715" s="26" t="s">
        <v>1561</v>
      </c>
      <c r="I2715" s="26" t="s">
        <v>1565</v>
      </c>
      <c r="J2715" s="26" t="s">
        <v>1564</v>
      </c>
      <c r="K2715" s="21" t="str">
        <f>IF(Tabela813[[#This Row],[C]]&lt;&gt;"",IF(Tabela813[[#This Row],[RED]]&lt;&gt;"",(Tabela813[[#This Row],[RED]] &amp; "."),"") &amp; CONCATENATE(Tabela813[[#This Row],[C]],".",Tabela813[[#This Row],[O]],".",Tabela813[[#This Row],[E]],".",Tabela813[[#This Row],[D1]],".",Tabela813[[#This Row],[D2]],".",Tabela813[[#This Row],[D3]],".",Tabela813[[#This Row],[T]],".",Tabela813[[#This Row],[D4]]),"")</f>
        <v>9.1.1.2.2.52.0.7.00</v>
      </c>
      <c r="L2715" s="27" t="s">
        <v>1752</v>
      </c>
      <c r="M2715" s="21" t="str">
        <f t="shared" si="42"/>
        <v>A</v>
      </c>
      <c r="N2715" s="21">
        <f>IF(VALUE(Tabela813[[#This Row],[RED]]) &gt; 0,1,0) + IF(VALUE(J2715)&gt;0,8,IF(VALUE(I2715)&gt;0,7,IF(VALUE(H2715)&gt;0,6,IF(VALUE(G2715)&gt;0,5,IF(VALUE(F2715)&gt;0,4,IF(VALUE(E2715)&gt;0,3,IF(VALUE(D2715)&gt;0,2,1)))))))</f>
        <v>8</v>
      </c>
      <c r="O2715" s="26" t="s">
        <v>55</v>
      </c>
      <c r="P2715" s="1" t="s">
        <v>2952</v>
      </c>
      <c r="Q2715" s="1" t="s">
        <v>102</v>
      </c>
      <c r="R2715" s="21"/>
      <c r="S2715" s="7" t="str">
        <f>Tabela813[[#This Row],[NR]]&amp;" - "&amp;Tabela813[[#This Row],[Especificação]]</f>
        <v>9.1.1.2.2.52.0.7.00 - (-) Dedução de Taxa de Estudo de Impacto de Vizinhança (EIV) - Dívida Ativa - Multas da Dívida Ativa</v>
      </c>
      <c r="T2715" s="7" t="str">
        <f>Tabela813[[#This Row],[NR]]&amp;" - "&amp;Tabela813[[#This Row],[Especificação]]</f>
        <v>9.1.1.2.2.52.0.7.00 - (-) Dedução de Taxa de Estudo de Impacto de Vizinhança (EIV) - Dívida Ativa - Multas da Dívida Ativa</v>
      </c>
      <c r="U2715" s="7" t="str">
        <f>Tabela813[[#This Row],[NR]]&amp; " - "&amp;Tabela813[[#This Row],[Especificação]]</f>
        <v>9.1.1.2.2.52.0.7.00 - (-) Dedução de Taxa de Estudo de Impacto de Vizinhança (EIV) - Dívida Ativa - Multas da Dívida Ativa</v>
      </c>
    </row>
    <row r="2716" spans="1:21" ht="30" x14ac:dyDescent="0.25">
      <c r="A2716" s="84"/>
      <c r="B2716" s="73" t="s">
        <v>1570</v>
      </c>
      <c r="C2716" s="26" t="s">
        <v>1558</v>
      </c>
      <c r="D2716" s="26" t="s">
        <v>1558</v>
      </c>
      <c r="E2716" s="26" t="s">
        <v>1567</v>
      </c>
      <c r="F2716" s="26" t="s">
        <v>1567</v>
      </c>
      <c r="G2716" s="26" t="s">
        <v>1598</v>
      </c>
      <c r="H2716" s="26" t="s">
        <v>1561</v>
      </c>
      <c r="I2716" s="26" t="s">
        <v>1566</v>
      </c>
      <c r="J2716" s="26" t="s">
        <v>1564</v>
      </c>
      <c r="K2716" s="21" t="str">
        <f>IF(Tabela813[[#This Row],[C]]&lt;&gt;"",IF(Tabela813[[#This Row],[RED]]&lt;&gt;"",(Tabela813[[#This Row],[RED]] &amp; "."),"") &amp; CONCATENATE(Tabela813[[#This Row],[C]],".",Tabela813[[#This Row],[O]],".",Tabela813[[#This Row],[E]],".",Tabela813[[#This Row],[D1]],".",Tabela813[[#This Row],[D2]],".",Tabela813[[#This Row],[D3]],".",Tabela813[[#This Row],[T]],".",Tabela813[[#This Row],[D4]]),"")</f>
        <v>9.1.1.2.2.52.0.8.00</v>
      </c>
      <c r="L2716" s="27" t="s">
        <v>1753</v>
      </c>
      <c r="M2716" s="21" t="str">
        <f t="shared" si="42"/>
        <v>A</v>
      </c>
      <c r="N2716" s="21">
        <f>IF(VALUE(Tabela813[[#This Row],[RED]]) &gt; 0,1,0) + IF(VALUE(J2716)&gt;0,8,IF(VALUE(I2716)&gt;0,7,IF(VALUE(H2716)&gt;0,6,IF(VALUE(G2716)&gt;0,5,IF(VALUE(F2716)&gt;0,4,IF(VALUE(E2716)&gt;0,3,IF(VALUE(D2716)&gt;0,2,1)))))))</f>
        <v>8</v>
      </c>
      <c r="O2716" s="26" t="s">
        <v>55</v>
      </c>
      <c r="P2716" s="1" t="s">
        <v>2952</v>
      </c>
      <c r="Q2716" s="1" t="s">
        <v>102</v>
      </c>
      <c r="R2716" s="21"/>
      <c r="S2716" s="7" t="str">
        <f>Tabela813[[#This Row],[NR]]&amp;" - "&amp;Tabela813[[#This Row],[Especificação]]</f>
        <v>9.1.1.2.2.52.0.8.00 - (-) Dedução de Taxa de Estudo de Impacto de Vizinhança (EIV) - Juros de Mora da Dívida Ativa</v>
      </c>
      <c r="T2716" s="7" t="str">
        <f>Tabela813[[#This Row],[NR]]&amp;" - "&amp;Tabela813[[#This Row],[Especificação]]</f>
        <v>9.1.1.2.2.52.0.8.00 - (-) Dedução de Taxa de Estudo de Impacto de Vizinhança (EIV) - Juros de Mora da Dívida Ativa</v>
      </c>
      <c r="U2716" s="7" t="str">
        <f>Tabela813[[#This Row],[NR]]&amp; " - "&amp;Tabela813[[#This Row],[Especificação]]</f>
        <v>9.1.1.2.2.52.0.8.00 - (-) Dedução de Taxa de Estudo de Impacto de Vizinhança (EIV) - Juros de Mora da Dívida Ativa</v>
      </c>
    </row>
    <row r="2717" spans="1:21" x14ac:dyDescent="0.25">
      <c r="A2717" s="84"/>
      <c r="B2717" s="73" t="s">
        <v>1570</v>
      </c>
      <c r="C2717" s="26" t="s">
        <v>1558</v>
      </c>
      <c r="D2717" s="26" t="s">
        <v>1558</v>
      </c>
      <c r="E2717" s="26" t="s">
        <v>1559</v>
      </c>
      <c r="F2717" s="26" t="s">
        <v>1561</v>
      </c>
      <c r="G2717" s="26" t="s">
        <v>1564</v>
      </c>
      <c r="H2717" s="26" t="s">
        <v>1561</v>
      </c>
      <c r="I2717" s="26" t="s">
        <v>1561</v>
      </c>
      <c r="J2717" s="26" t="s">
        <v>1564</v>
      </c>
      <c r="K2717" s="21" t="str">
        <f>IF(Tabela813[[#This Row],[C]]&lt;&gt;"",IF(Tabela813[[#This Row],[RED]]&lt;&gt;"",(Tabela813[[#This Row],[RED]] &amp; "."),"") &amp; CONCATENATE(Tabela813[[#This Row],[C]],".",Tabela813[[#This Row],[O]],".",Tabela813[[#This Row],[E]],".",Tabela813[[#This Row],[D1]],".",Tabela813[[#This Row],[D2]],".",Tabela813[[#This Row],[D3]],".",Tabela813[[#This Row],[T]],".",Tabela813[[#This Row],[D4]]),"")</f>
        <v>9.1.1.3.0.00.0.0.00</v>
      </c>
      <c r="L2717" s="27" t="s">
        <v>1754</v>
      </c>
      <c r="M2717" s="21" t="str">
        <f t="shared" si="42"/>
        <v>S</v>
      </c>
      <c r="N2717" s="21">
        <f>IF(VALUE(Tabela813[[#This Row],[RED]]) &gt; 0,1,0) + IF(VALUE(J2717)&gt;0,8,IF(VALUE(I2717)&gt;0,7,IF(VALUE(H2717)&gt;0,6,IF(VALUE(G2717)&gt;0,5,IF(VALUE(F2717)&gt;0,4,IF(VALUE(E2717)&gt;0,3,IF(VALUE(D2717)&gt;0,2,1)))))))</f>
        <v>4</v>
      </c>
      <c r="O2717" s="26" t="s">
        <v>45</v>
      </c>
      <c r="P2717" s="1" t="s">
        <v>4394</v>
      </c>
      <c r="Q2717" s="1"/>
      <c r="R2717" s="21"/>
      <c r="S2717" s="7" t="str">
        <f>Tabela813[[#This Row],[NR]]&amp;" - "&amp;Tabela813[[#This Row],[Especificação]]</f>
        <v>9.1.1.3.0.00.0.0.00 - (-) Dedução de Contribuição de Melhoria</v>
      </c>
      <c r="T2717" s="7" t="str">
        <f>Tabela813[[#This Row],[NR]]&amp;" - "&amp;Tabela813[[#This Row],[Especificação]]</f>
        <v>9.1.1.3.0.00.0.0.00 - (-) Dedução de Contribuição de Melhoria</v>
      </c>
      <c r="U2717" s="7" t="str">
        <f>Tabela813[[#This Row],[NR]]&amp; " - "&amp;Tabela813[[#This Row],[Especificação]]</f>
        <v>9.1.1.3.0.00.0.0.00 - (-) Dedução de Contribuição de Melhoria</v>
      </c>
    </row>
    <row r="2718" spans="1:21" x14ac:dyDescent="0.25">
      <c r="A2718" s="84"/>
      <c r="B2718" s="73" t="s">
        <v>1570</v>
      </c>
      <c r="C2718" s="26" t="s">
        <v>1558</v>
      </c>
      <c r="D2718" s="26" t="s">
        <v>1558</v>
      </c>
      <c r="E2718" s="26" t="s">
        <v>1559</v>
      </c>
      <c r="F2718" s="26" t="s">
        <v>1558</v>
      </c>
      <c r="G2718" s="26" t="s">
        <v>1564</v>
      </c>
      <c r="H2718" s="26" t="s">
        <v>1561</v>
      </c>
      <c r="I2718" s="26" t="s">
        <v>1561</v>
      </c>
      <c r="J2718" s="26" t="s">
        <v>1564</v>
      </c>
      <c r="K2718" s="21" t="str">
        <f>IF(Tabela813[[#This Row],[C]]&lt;&gt;"",IF(Tabela813[[#This Row],[RED]]&lt;&gt;"",(Tabela813[[#This Row],[RED]] &amp; "."),"") &amp; CONCATENATE(Tabela813[[#This Row],[C]],".",Tabela813[[#This Row],[O]],".",Tabela813[[#This Row],[E]],".",Tabela813[[#This Row],[D1]],".",Tabela813[[#This Row],[D2]],".",Tabela813[[#This Row],[D3]],".",Tabela813[[#This Row],[T]],".",Tabela813[[#This Row],[D4]]),"")</f>
        <v>9.1.1.3.1.00.0.0.00</v>
      </c>
      <c r="L2718" s="27" t="s">
        <v>1754</v>
      </c>
      <c r="M2718" s="21" t="str">
        <f t="shared" si="42"/>
        <v>S</v>
      </c>
      <c r="N2718" s="21">
        <f>IF(VALUE(Tabela813[[#This Row],[RED]]) &gt; 0,1,0) + IF(VALUE(J2718)&gt;0,8,IF(VALUE(I2718)&gt;0,7,IF(VALUE(H2718)&gt;0,6,IF(VALUE(G2718)&gt;0,5,IF(VALUE(F2718)&gt;0,4,IF(VALUE(E2718)&gt;0,3,IF(VALUE(D2718)&gt;0,2,1)))))))</f>
        <v>5</v>
      </c>
      <c r="O2718" s="26" t="s">
        <v>45</v>
      </c>
      <c r="P2718" s="1" t="s">
        <v>4394</v>
      </c>
      <c r="Q2718" s="1"/>
      <c r="R2718" s="21"/>
      <c r="S2718" s="7" t="str">
        <f>Tabela813[[#This Row],[NR]]&amp;" - "&amp;Tabela813[[#This Row],[Especificação]]</f>
        <v>9.1.1.3.1.00.0.0.00 - (-) Dedução de Contribuição de Melhoria</v>
      </c>
      <c r="T2718" s="7" t="str">
        <f>Tabela813[[#This Row],[NR]]&amp;" - "&amp;Tabela813[[#This Row],[Especificação]]</f>
        <v>9.1.1.3.1.00.0.0.00 - (-) Dedução de Contribuição de Melhoria</v>
      </c>
      <c r="U2718" s="7" t="str">
        <f>Tabela813[[#This Row],[NR]]&amp; " - "&amp;Tabela813[[#This Row],[Especificação]]</f>
        <v>9.1.1.3.1.00.0.0.00 - (-) Dedução de Contribuição de Melhoria</v>
      </c>
    </row>
    <row r="2719" spans="1:21" ht="30" x14ac:dyDescent="0.25">
      <c r="A2719" s="84"/>
      <c r="B2719" s="73" t="s">
        <v>1570</v>
      </c>
      <c r="C2719" s="26" t="s">
        <v>1558</v>
      </c>
      <c r="D2719" s="26" t="s">
        <v>1558</v>
      </c>
      <c r="E2719" s="26" t="s">
        <v>1559</v>
      </c>
      <c r="F2719" s="26" t="s">
        <v>1558</v>
      </c>
      <c r="G2719" s="26" t="s">
        <v>1591</v>
      </c>
      <c r="H2719" s="26" t="s">
        <v>1561</v>
      </c>
      <c r="I2719" s="26" t="s">
        <v>1561</v>
      </c>
      <c r="J2719" s="26" t="s">
        <v>1564</v>
      </c>
      <c r="K2719" s="21" t="str">
        <f>IF(Tabela813[[#This Row],[C]]&lt;&gt;"",IF(Tabela813[[#This Row],[RED]]&lt;&gt;"",(Tabela813[[#This Row],[RED]] &amp; "."),"") &amp; CONCATENATE(Tabela813[[#This Row],[C]],".",Tabela813[[#This Row],[O]],".",Tabela813[[#This Row],[E]],".",Tabela813[[#This Row],[D1]],".",Tabela813[[#This Row],[D2]],".",Tabela813[[#This Row],[D3]],".",Tabela813[[#This Row],[T]],".",Tabela813[[#This Row],[D4]]),"")</f>
        <v>9.1.1.3.1.50.0.0.00</v>
      </c>
      <c r="L2719" s="27" t="s">
        <v>1755</v>
      </c>
      <c r="M2719" s="21" t="str">
        <f t="shared" si="42"/>
        <v>S</v>
      </c>
      <c r="N2719" s="21">
        <f>IF(VALUE(Tabela813[[#This Row],[RED]]) &gt; 0,1,0) + IF(VALUE(J2719)&gt;0,8,IF(VALUE(I2719)&gt;0,7,IF(VALUE(H2719)&gt;0,6,IF(VALUE(G2719)&gt;0,5,IF(VALUE(F2719)&gt;0,4,IF(VALUE(E2719)&gt;0,3,IF(VALUE(D2719)&gt;0,2,1)))))))</f>
        <v>6</v>
      </c>
      <c r="O2719" s="26" t="s">
        <v>55</v>
      </c>
      <c r="P2719" s="1" t="s">
        <v>4395</v>
      </c>
      <c r="Q2719" s="1"/>
      <c r="R2719" s="21"/>
      <c r="S2719" s="7" t="str">
        <f>Tabela813[[#This Row],[NR]]&amp;" - "&amp;Tabela813[[#This Row],[Especificação]]</f>
        <v>9.1.1.3.1.50.0.0.00 - (-) Dedução de Contribuição de Melhoria para Expansão da Rede de Água Potável e Esgoto Sanitário</v>
      </c>
      <c r="T2719" s="7" t="str">
        <f>Tabela813[[#This Row],[NR]]&amp;" - "&amp;Tabela813[[#This Row],[Especificação]]</f>
        <v>9.1.1.3.1.50.0.0.00 - (-) Dedução de Contribuição de Melhoria para Expansão da Rede de Água Potável e Esgoto Sanitário</v>
      </c>
      <c r="U2719" s="7" t="str">
        <f>Tabela813[[#This Row],[NR]]&amp; " - "&amp;Tabela813[[#This Row],[Especificação]]</f>
        <v>9.1.1.3.1.50.0.0.00 - (-) Dedução de Contribuição de Melhoria para Expansão da Rede de Água Potável e Esgoto Sanitário</v>
      </c>
    </row>
    <row r="2720" spans="1:21" ht="30" x14ac:dyDescent="0.25">
      <c r="A2720" s="84"/>
      <c r="B2720" s="73" t="s">
        <v>1570</v>
      </c>
      <c r="C2720" s="26" t="s">
        <v>1558</v>
      </c>
      <c r="D2720" s="26" t="s">
        <v>1558</v>
      </c>
      <c r="E2720" s="26" t="s">
        <v>1559</v>
      </c>
      <c r="F2720" s="26" t="s">
        <v>1558</v>
      </c>
      <c r="G2720" s="26" t="s">
        <v>1591</v>
      </c>
      <c r="H2720" s="26" t="s">
        <v>1561</v>
      </c>
      <c r="I2720" s="26" t="s">
        <v>1558</v>
      </c>
      <c r="J2720" s="26" t="s">
        <v>1564</v>
      </c>
      <c r="K2720" s="21" t="str">
        <f>IF(Tabela813[[#This Row],[C]]&lt;&gt;"",IF(Tabela813[[#This Row],[RED]]&lt;&gt;"",(Tabela813[[#This Row],[RED]] &amp; "."),"") &amp; CONCATENATE(Tabela813[[#This Row],[C]],".",Tabela813[[#This Row],[O]],".",Tabela813[[#This Row],[E]],".",Tabela813[[#This Row],[D1]],".",Tabela813[[#This Row],[D2]],".",Tabela813[[#This Row],[D3]],".",Tabela813[[#This Row],[T]],".",Tabela813[[#This Row],[D4]]),"")</f>
        <v>9.1.1.3.1.50.0.1.00</v>
      </c>
      <c r="L2720" s="27" t="s">
        <v>1756</v>
      </c>
      <c r="M2720" s="21" t="str">
        <f t="shared" si="42"/>
        <v>A</v>
      </c>
      <c r="N2720" s="21">
        <f>IF(VALUE(Tabela813[[#This Row],[RED]]) &gt; 0,1,0) + IF(VALUE(J2720)&gt;0,8,IF(VALUE(I2720)&gt;0,7,IF(VALUE(H2720)&gt;0,6,IF(VALUE(G2720)&gt;0,5,IF(VALUE(F2720)&gt;0,4,IF(VALUE(E2720)&gt;0,3,IF(VALUE(D2720)&gt;0,2,1)))))))</f>
        <v>8</v>
      </c>
      <c r="O2720" s="26" t="s">
        <v>55</v>
      </c>
      <c r="P2720" s="1" t="s">
        <v>2953</v>
      </c>
      <c r="Q2720" s="1"/>
      <c r="R2720" s="21"/>
      <c r="S2720" s="7" t="str">
        <f>Tabela813[[#This Row],[NR]]&amp;" - "&amp;Tabela813[[#This Row],[Especificação]]</f>
        <v>9.1.1.3.1.50.0.1.00 - (-) Dedução de Contribuição de Melhoria para Expansão da Rede de Água Potável e Esgoto Sanitário - Principal</v>
      </c>
      <c r="T2720" s="7" t="str">
        <f>Tabela813[[#This Row],[NR]]&amp;" - "&amp;Tabela813[[#This Row],[Especificação]]</f>
        <v>9.1.1.3.1.50.0.1.00 - (-) Dedução de Contribuição de Melhoria para Expansão da Rede de Água Potável e Esgoto Sanitário - Principal</v>
      </c>
      <c r="U2720" s="7" t="str">
        <f>Tabela813[[#This Row],[NR]]&amp; " - "&amp;Tabela813[[#This Row],[Especificação]]</f>
        <v>9.1.1.3.1.50.0.1.00 - (-) Dedução de Contribuição de Melhoria para Expansão da Rede de Água Potável e Esgoto Sanitário - Principal</v>
      </c>
    </row>
    <row r="2721" spans="1:21" ht="30" x14ac:dyDescent="0.25">
      <c r="A2721" s="84"/>
      <c r="B2721" s="73" t="s">
        <v>1570</v>
      </c>
      <c r="C2721" s="26" t="s">
        <v>1558</v>
      </c>
      <c r="D2721" s="26" t="s">
        <v>1558</v>
      </c>
      <c r="E2721" s="26" t="s">
        <v>1559</v>
      </c>
      <c r="F2721" s="26" t="s">
        <v>1558</v>
      </c>
      <c r="G2721" s="26" t="s">
        <v>1591</v>
      </c>
      <c r="H2721" s="26" t="s">
        <v>1561</v>
      </c>
      <c r="I2721" s="26" t="s">
        <v>1567</v>
      </c>
      <c r="J2721" s="26" t="s">
        <v>1564</v>
      </c>
      <c r="K2721" s="21" t="str">
        <f>IF(Tabela813[[#This Row],[C]]&lt;&gt;"",IF(Tabela813[[#This Row],[RED]]&lt;&gt;"",(Tabela813[[#This Row],[RED]] &amp; "."),"") &amp; CONCATENATE(Tabela813[[#This Row],[C]],".",Tabela813[[#This Row],[O]],".",Tabela813[[#This Row],[E]],".",Tabela813[[#This Row],[D1]],".",Tabela813[[#This Row],[D2]],".",Tabela813[[#This Row],[D3]],".",Tabela813[[#This Row],[T]],".",Tabela813[[#This Row],[D4]]),"")</f>
        <v>9.1.1.3.1.50.0.2.00</v>
      </c>
      <c r="L2721" s="27" t="s">
        <v>1757</v>
      </c>
      <c r="M2721" s="21" t="str">
        <f t="shared" si="42"/>
        <v>A</v>
      </c>
      <c r="N2721" s="21">
        <f>IF(VALUE(Tabela813[[#This Row],[RED]]) &gt; 0,1,0) + IF(VALUE(J2721)&gt;0,8,IF(VALUE(I2721)&gt;0,7,IF(VALUE(H2721)&gt;0,6,IF(VALUE(G2721)&gt;0,5,IF(VALUE(F2721)&gt;0,4,IF(VALUE(E2721)&gt;0,3,IF(VALUE(D2721)&gt;0,2,1)))))))</f>
        <v>8</v>
      </c>
      <c r="O2721" s="26" t="s">
        <v>55</v>
      </c>
      <c r="P2721" s="1" t="s">
        <v>2953</v>
      </c>
      <c r="Q2721" s="1"/>
      <c r="R2721" s="21"/>
      <c r="S2721" s="7" t="str">
        <f>Tabela813[[#This Row],[NR]]&amp;" - "&amp;Tabela813[[#This Row],[Especificação]]</f>
        <v>9.1.1.3.1.50.0.2.00 - (-) Dedução de Contribuição de Melhoria para Expansão da Rede de Água Potável e Esgoto Sanitário - Multas e Juros de Mora</v>
      </c>
      <c r="T2721" s="7" t="str">
        <f>Tabela813[[#This Row],[NR]]&amp;" - "&amp;Tabela813[[#This Row],[Especificação]]</f>
        <v>9.1.1.3.1.50.0.2.00 - (-) Dedução de Contribuição de Melhoria para Expansão da Rede de Água Potável e Esgoto Sanitário - Multas e Juros de Mora</v>
      </c>
      <c r="U2721" s="7" t="str">
        <f>Tabela813[[#This Row],[NR]]&amp; " - "&amp;Tabela813[[#This Row],[Especificação]]</f>
        <v>9.1.1.3.1.50.0.2.00 - (-) Dedução de Contribuição de Melhoria para Expansão da Rede de Água Potável e Esgoto Sanitário - Multas e Juros de Mora</v>
      </c>
    </row>
    <row r="2722" spans="1:21" ht="30" x14ac:dyDescent="0.25">
      <c r="A2722" s="84"/>
      <c r="B2722" s="73" t="s">
        <v>1570</v>
      </c>
      <c r="C2722" s="26" t="s">
        <v>1558</v>
      </c>
      <c r="D2722" s="26" t="s">
        <v>1558</v>
      </c>
      <c r="E2722" s="26" t="s">
        <v>1559</v>
      </c>
      <c r="F2722" s="26" t="s">
        <v>1558</v>
      </c>
      <c r="G2722" s="26" t="s">
        <v>1591</v>
      </c>
      <c r="H2722" s="26" t="s">
        <v>1561</v>
      </c>
      <c r="I2722" s="26" t="s">
        <v>1559</v>
      </c>
      <c r="J2722" s="26" t="s">
        <v>1564</v>
      </c>
      <c r="K2722" s="21" t="str">
        <f>IF(Tabela813[[#This Row],[C]]&lt;&gt;"",IF(Tabela813[[#This Row],[RED]]&lt;&gt;"",(Tabela813[[#This Row],[RED]] &amp; "."),"") &amp; CONCATENATE(Tabela813[[#This Row],[C]],".",Tabela813[[#This Row],[O]],".",Tabela813[[#This Row],[E]],".",Tabela813[[#This Row],[D1]],".",Tabela813[[#This Row],[D2]],".",Tabela813[[#This Row],[D3]],".",Tabela813[[#This Row],[T]],".",Tabela813[[#This Row],[D4]]),"")</f>
        <v>9.1.1.3.1.50.0.3.00</v>
      </c>
      <c r="L2722" s="27" t="s">
        <v>1758</v>
      </c>
      <c r="M2722" s="21" t="str">
        <f t="shared" si="42"/>
        <v>A</v>
      </c>
      <c r="N2722" s="21">
        <f>IF(VALUE(Tabela813[[#This Row],[RED]]) &gt; 0,1,0) + IF(VALUE(J2722)&gt;0,8,IF(VALUE(I2722)&gt;0,7,IF(VALUE(H2722)&gt;0,6,IF(VALUE(G2722)&gt;0,5,IF(VALUE(F2722)&gt;0,4,IF(VALUE(E2722)&gt;0,3,IF(VALUE(D2722)&gt;0,2,1)))))))</f>
        <v>8</v>
      </c>
      <c r="O2722" s="26" t="s">
        <v>55</v>
      </c>
      <c r="P2722" s="1" t="s">
        <v>2953</v>
      </c>
      <c r="Q2722" s="1"/>
      <c r="R2722" s="21"/>
      <c r="S2722" s="7" t="str">
        <f>Tabela813[[#This Row],[NR]]&amp;" - "&amp;Tabela813[[#This Row],[Especificação]]</f>
        <v>9.1.1.3.1.50.0.3.00 - (-) Dedução de Contribuição de Melhoria para Expansão da Rede de Água Potável e Esgoto Sanitário - Dívida Ativa</v>
      </c>
      <c r="T2722" s="7" t="str">
        <f>Tabela813[[#This Row],[NR]]&amp;" - "&amp;Tabela813[[#This Row],[Especificação]]</f>
        <v>9.1.1.3.1.50.0.3.00 - (-) Dedução de Contribuição de Melhoria para Expansão da Rede de Água Potável e Esgoto Sanitário - Dívida Ativa</v>
      </c>
      <c r="U2722" s="7" t="str">
        <f>Tabela813[[#This Row],[NR]]&amp; " - "&amp;Tabela813[[#This Row],[Especificação]]</f>
        <v>9.1.1.3.1.50.0.3.00 - (-) Dedução de Contribuição de Melhoria para Expansão da Rede de Água Potável e Esgoto Sanitário - Dívida Ativa</v>
      </c>
    </row>
    <row r="2723" spans="1:21" ht="45" x14ac:dyDescent="0.25">
      <c r="A2723" s="84"/>
      <c r="B2723" s="73" t="s">
        <v>1570</v>
      </c>
      <c r="C2723" s="26" t="s">
        <v>1558</v>
      </c>
      <c r="D2723" s="26" t="s">
        <v>1558</v>
      </c>
      <c r="E2723" s="26" t="s">
        <v>1559</v>
      </c>
      <c r="F2723" s="26" t="s">
        <v>1558</v>
      </c>
      <c r="G2723" s="26" t="s">
        <v>1591</v>
      </c>
      <c r="H2723" s="26" t="s">
        <v>1561</v>
      </c>
      <c r="I2723" s="26" t="s">
        <v>1568</v>
      </c>
      <c r="J2723" s="26" t="s">
        <v>1564</v>
      </c>
      <c r="K2723" s="21" t="str">
        <f>IF(Tabela813[[#This Row],[C]]&lt;&gt;"",IF(Tabela813[[#This Row],[RED]]&lt;&gt;"",(Tabela813[[#This Row],[RED]] &amp; "."),"") &amp; CONCATENATE(Tabela813[[#This Row],[C]],".",Tabela813[[#This Row],[O]],".",Tabela813[[#This Row],[E]],".",Tabela813[[#This Row],[D1]],".",Tabela813[[#This Row],[D2]],".",Tabela813[[#This Row],[D3]],".",Tabela813[[#This Row],[T]],".",Tabela813[[#This Row],[D4]]),"")</f>
        <v>9.1.1.3.1.50.0.4.00</v>
      </c>
      <c r="L2723" s="27" t="s">
        <v>1759</v>
      </c>
      <c r="M2723" s="21" t="str">
        <f t="shared" si="42"/>
        <v>A</v>
      </c>
      <c r="N2723" s="21">
        <f>IF(VALUE(Tabela813[[#This Row],[RED]]) &gt; 0,1,0) + IF(VALUE(J2723)&gt;0,8,IF(VALUE(I2723)&gt;0,7,IF(VALUE(H2723)&gt;0,6,IF(VALUE(G2723)&gt;0,5,IF(VALUE(F2723)&gt;0,4,IF(VALUE(E2723)&gt;0,3,IF(VALUE(D2723)&gt;0,2,1)))))))</f>
        <v>8</v>
      </c>
      <c r="O2723" s="26" t="s">
        <v>55</v>
      </c>
      <c r="P2723" s="1" t="s">
        <v>2953</v>
      </c>
      <c r="Q2723" s="1"/>
      <c r="R2723" s="21"/>
      <c r="S2723" s="7" t="str">
        <f>Tabela813[[#This Row],[NR]]&amp;" - "&amp;Tabela813[[#This Row],[Especificação]]</f>
        <v>9.1.1.3.1.50.0.4.00 - (-) Dedução de Contribuição de Melhoria para Expansão da Rede de Água Potável e Esgoto Sanitário - Dívida Ativa - Multas e Juros de Mora da Dívida Ativa</v>
      </c>
      <c r="T2723" s="7" t="str">
        <f>Tabela813[[#This Row],[NR]]&amp;" - "&amp;Tabela813[[#This Row],[Especificação]]</f>
        <v>9.1.1.3.1.50.0.4.00 - (-) Dedução de Contribuição de Melhoria para Expansão da Rede de Água Potável e Esgoto Sanitário - Dívida Ativa - Multas e Juros de Mora da Dívida Ativa</v>
      </c>
      <c r="U2723" s="7" t="str">
        <f>Tabela813[[#This Row],[NR]]&amp; " - "&amp;Tabela813[[#This Row],[Especificação]]</f>
        <v>9.1.1.3.1.50.0.4.00 - (-) Dedução de Contribuição de Melhoria para Expansão da Rede de Água Potável e Esgoto Sanitário - Dívida Ativa - Multas e Juros de Mora da Dívida Ativa</v>
      </c>
    </row>
    <row r="2724" spans="1:21" ht="30" x14ac:dyDescent="0.25">
      <c r="A2724" s="84"/>
      <c r="B2724" s="73" t="s">
        <v>1570</v>
      </c>
      <c r="C2724" s="26" t="s">
        <v>1558</v>
      </c>
      <c r="D2724" s="26" t="s">
        <v>1558</v>
      </c>
      <c r="E2724" s="26" t="s">
        <v>1559</v>
      </c>
      <c r="F2724" s="26" t="s">
        <v>1558</v>
      </c>
      <c r="G2724" s="26" t="s">
        <v>1591</v>
      </c>
      <c r="H2724" s="26" t="s">
        <v>1561</v>
      </c>
      <c r="I2724" s="26" t="s">
        <v>1569</v>
      </c>
      <c r="J2724" s="26" t="s">
        <v>1564</v>
      </c>
      <c r="K2724" s="21" t="str">
        <f>IF(Tabela813[[#This Row],[C]]&lt;&gt;"",IF(Tabela813[[#This Row],[RED]]&lt;&gt;"",(Tabela813[[#This Row],[RED]] &amp; "."),"") &amp; CONCATENATE(Tabela813[[#This Row],[C]],".",Tabela813[[#This Row],[O]],".",Tabela813[[#This Row],[E]],".",Tabela813[[#This Row],[D1]],".",Tabela813[[#This Row],[D2]],".",Tabela813[[#This Row],[D3]],".",Tabela813[[#This Row],[T]],".",Tabela813[[#This Row],[D4]]),"")</f>
        <v>9.1.1.3.1.50.0.5.00</v>
      </c>
      <c r="L2724" s="27" t="s">
        <v>1760</v>
      </c>
      <c r="M2724" s="21" t="str">
        <f t="shared" si="42"/>
        <v>A</v>
      </c>
      <c r="N2724" s="21">
        <f>IF(VALUE(Tabela813[[#This Row],[RED]]) &gt; 0,1,0) + IF(VALUE(J2724)&gt;0,8,IF(VALUE(I2724)&gt;0,7,IF(VALUE(H2724)&gt;0,6,IF(VALUE(G2724)&gt;0,5,IF(VALUE(F2724)&gt;0,4,IF(VALUE(E2724)&gt;0,3,IF(VALUE(D2724)&gt;0,2,1)))))))</f>
        <v>8</v>
      </c>
      <c r="O2724" s="26" t="s">
        <v>55</v>
      </c>
      <c r="P2724" s="1" t="s">
        <v>2953</v>
      </c>
      <c r="Q2724" s="1"/>
      <c r="R2724" s="21"/>
      <c r="S2724" s="7" t="str">
        <f>Tabela813[[#This Row],[NR]]&amp;" - "&amp;Tabela813[[#This Row],[Especificação]]</f>
        <v>9.1.1.3.1.50.0.5.00 - (-) Dedução de Contribuição de Melhoria para Expansão da Rede de Água Potável e Esgoto Sanitário - Multas</v>
      </c>
      <c r="T2724" s="7" t="str">
        <f>Tabela813[[#This Row],[NR]]&amp;" - "&amp;Tabela813[[#This Row],[Especificação]]</f>
        <v>9.1.1.3.1.50.0.5.00 - (-) Dedução de Contribuição de Melhoria para Expansão da Rede de Água Potável e Esgoto Sanitário - Multas</v>
      </c>
      <c r="U2724" s="7" t="str">
        <f>Tabela813[[#This Row],[NR]]&amp; " - "&amp;Tabela813[[#This Row],[Especificação]]</f>
        <v>9.1.1.3.1.50.0.5.00 - (-) Dedução de Contribuição de Melhoria para Expansão da Rede de Água Potável e Esgoto Sanitário - Multas</v>
      </c>
    </row>
    <row r="2725" spans="1:21" ht="30" x14ac:dyDescent="0.25">
      <c r="A2725" s="84"/>
      <c r="B2725" s="73" t="s">
        <v>1570</v>
      </c>
      <c r="C2725" s="26" t="s">
        <v>1558</v>
      </c>
      <c r="D2725" s="26" t="s">
        <v>1558</v>
      </c>
      <c r="E2725" s="26" t="s">
        <v>1559</v>
      </c>
      <c r="F2725" s="26" t="s">
        <v>1558</v>
      </c>
      <c r="G2725" s="26" t="s">
        <v>1591</v>
      </c>
      <c r="H2725" s="26" t="s">
        <v>1561</v>
      </c>
      <c r="I2725" s="26" t="s">
        <v>1563</v>
      </c>
      <c r="J2725" s="26" t="s">
        <v>1564</v>
      </c>
      <c r="K2725" s="21" t="str">
        <f>IF(Tabela813[[#This Row],[C]]&lt;&gt;"",IF(Tabela813[[#This Row],[RED]]&lt;&gt;"",(Tabela813[[#This Row],[RED]] &amp; "."),"") &amp; CONCATENATE(Tabela813[[#This Row],[C]],".",Tabela813[[#This Row],[O]],".",Tabela813[[#This Row],[E]],".",Tabela813[[#This Row],[D1]],".",Tabela813[[#This Row],[D2]],".",Tabela813[[#This Row],[D3]],".",Tabela813[[#This Row],[T]],".",Tabela813[[#This Row],[D4]]),"")</f>
        <v>9.1.1.3.1.50.0.6.00</v>
      </c>
      <c r="L2725" s="27" t="s">
        <v>1761</v>
      </c>
      <c r="M2725" s="21" t="str">
        <f t="shared" si="42"/>
        <v>A</v>
      </c>
      <c r="N2725" s="21">
        <f>IF(VALUE(Tabela813[[#This Row],[RED]]) &gt; 0,1,0) + IF(VALUE(J2725)&gt;0,8,IF(VALUE(I2725)&gt;0,7,IF(VALUE(H2725)&gt;0,6,IF(VALUE(G2725)&gt;0,5,IF(VALUE(F2725)&gt;0,4,IF(VALUE(E2725)&gt;0,3,IF(VALUE(D2725)&gt;0,2,1)))))))</f>
        <v>8</v>
      </c>
      <c r="O2725" s="26" t="s">
        <v>55</v>
      </c>
      <c r="P2725" s="1" t="s">
        <v>2953</v>
      </c>
      <c r="Q2725" s="1"/>
      <c r="R2725" s="21"/>
      <c r="S2725" s="7" t="str">
        <f>Tabela813[[#This Row],[NR]]&amp;" - "&amp;Tabela813[[#This Row],[Especificação]]</f>
        <v>9.1.1.3.1.50.0.6.00 - (-) Dedução de Contribuição de Melhoria para Expansão da Rede de Água Potável e Esgoto Sanitário - Juros de Mora</v>
      </c>
      <c r="T2725" s="7" t="str">
        <f>Tabela813[[#This Row],[NR]]&amp;" - "&amp;Tabela813[[#This Row],[Especificação]]</f>
        <v>9.1.1.3.1.50.0.6.00 - (-) Dedução de Contribuição de Melhoria para Expansão da Rede de Água Potável e Esgoto Sanitário - Juros de Mora</v>
      </c>
      <c r="U2725" s="7" t="str">
        <f>Tabela813[[#This Row],[NR]]&amp; " - "&amp;Tabela813[[#This Row],[Especificação]]</f>
        <v>9.1.1.3.1.50.0.6.00 - (-) Dedução de Contribuição de Melhoria para Expansão da Rede de Água Potável e Esgoto Sanitário - Juros de Mora</v>
      </c>
    </row>
    <row r="2726" spans="1:21" ht="30" x14ac:dyDescent="0.25">
      <c r="A2726" s="84"/>
      <c r="B2726" s="73" t="s">
        <v>1570</v>
      </c>
      <c r="C2726" s="26" t="s">
        <v>1558</v>
      </c>
      <c r="D2726" s="26" t="s">
        <v>1558</v>
      </c>
      <c r="E2726" s="26" t="s">
        <v>1559</v>
      </c>
      <c r="F2726" s="26" t="s">
        <v>1558</v>
      </c>
      <c r="G2726" s="26" t="s">
        <v>1591</v>
      </c>
      <c r="H2726" s="26" t="s">
        <v>1561</v>
      </c>
      <c r="I2726" s="26" t="s">
        <v>1565</v>
      </c>
      <c r="J2726" s="26" t="s">
        <v>1564</v>
      </c>
      <c r="K2726" s="21" t="str">
        <f>IF(Tabela813[[#This Row],[C]]&lt;&gt;"",IF(Tabela813[[#This Row],[RED]]&lt;&gt;"",(Tabela813[[#This Row],[RED]] &amp; "."),"") &amp; CONCATENATE(Tabela813[[#This Row],[C]],".",Tabela813[[#This Row],[O]],".",Tabela813[[#This Row],[E]],".",Tabela813[[#This Row],[D1]],".",Tabela813[[#This Row],[D2]],".",Tabela813[[#This Row],[D3]],".",Tabela813[[#This Row],[T]],".",Tabela813[[#This Row],[D4]]),"")</f>
        <v>9.1.1.3.1.50.0.7.00</v>
      </c>
      <c r="L2726" s="27" t="s">
        <v>1762</v>
      </c>
      <c r="M2726" s="21" t="str">
        <f t="shared" si="42"/>
        <v>A</v>
      </c>
      <c r="N2726" s="21">
        <f>IF(VALUE(Tabela813[[#This Row],[RED]]) &gt; 0,1,0) + IF(VALUE(J2726)&gt;0,8,IF(VALUE(I2726)&gt;0,7,IF(VALUE(H2726)&gt;0,6,IF(VALUE(G2726)&gt;0,5,IF(VALUE(F2726)&gt;0,4,IF(VALUE(E2726)&gt;0,3,IF(VALUE(D2726)&gt;0,2,1)))))))</f>
        <v>8</v>
      </c>
      <c r="O2726" s="26" t="s">
        <v>55</v>
      </c>
      <c r="P2726" s="1" t="s">
        <v>2953</v>
      </c>
      <c r="Q2726" s="1"/>
      <c r="R2726" s="21"/>
      <c r="S2726" s="7" t="str">
        <f>Tabela813[[#This Row],[NR]]&amp;" - "&amp;Tabela813[[#This Row],[Especificação]]</f>
        <v>9.1.1.3.1.50.0.7.00 - (-) Dedução de Contribuição de Melhoria para Expansão da Rede de Água Potável e Esgoto Sanitário - Dívida Ativa - Multas da Dívida Ativa</v>
      </c>
      <c r="T2726" s="7" t="str">
        <f>Tabela813[[#This Row],[NR]]&amp;" - "&amp;Tabela813[[#This Row],[Especificação]]</f>
        <v>9.1.1.3.1.50.0.7.00 - (-) Dedução de Contribuição de Melhoria para Expansão da Rede de Água Potável e Esgoto Sanitário - Dívida Ativa - Multas da Dívida Ativa</v>
      </c>
      <c r="U2726" s="7" t="str">
        <f>Tabela813[[#This Row],[NR]]&amp; " - "&amp;Tabela813[[#This Row],[Especificação]]</f>
        <v>9.1.1.3.1.50.0.7.00 - (-) Dedução de Contribuição de Melhoria para Expansão da Rede de Água Potável e Esgoto Sanitário - Dívida Ativa - Multas da Dívida Ativa</v>
      </c>
    </row>
    <row r="2727" spans="1:21" ht="30" x14ac:dyDescent="0.25">
      <c r="A2727" s="84"/>
      <c r="B2727" s="73" t="s">
        <v>1570</v>
      </c>
      <c r="C2727" s="26" t="s">
        <v>1558</v>
      </c>
      <c r="D2727" s="26" t="s">
        <v>1558</v>
      </c>
      <c r="E2727" s="26" t="s">
        <v>1559</v>
      </c>
      <c r="F2727" s="26" t="s">
        <v>1558</v>
      </c>
      <c r="G2727" s="26" t="s">
        <v>1591</v>
      </c>
      <c r="H2727" s="26" t="s">
        <v>1561</v>
      </c>
      <c r="I2727" s="26" t="s">
        <v>1566</v>
      </c>
      <c r="J2727" s="26" t="s">
        <v>1564</v>
      </c>
      <c r="K2727" s="21" t="str">
        <f>IF(Tabela813[[#This Row],[C]]&lt;&gt;"",IF(Tabela813[[#This Row],[RED]]&lt;&gt;"",(Tabela813[[#This Row],[RED]] &amp; "."),"") &amp; CONCATENATE(Tabela813[[#This Row],[C]],".",Tabela813[[#This Row],[O]],".",Tabela813[[#This Row],[E]],".",Tabela813[[#This Row],[D1]],".",Tabela813[[#This Row],[D2]],".",Tabela813[[#This Row],[D3]],".",Tabela813[[#This Row],[T]],".",Tabela813[[#This Row],[D4]]),"")</f>
        <v>9.1.1.3.1.50.0.8.00</v>
      </c>
      <c r="L2727" s="27" t="s">
        <v>1763</v>
      </c>
      <c r="M2727" s="21" t="str">
        <f t="shared" si="42"/>
        <v>A</v>
      </c>
      <c r="N2727" s="21">
        <f>IF(VALUE(Tabela813[[#This Row],[RED]]) &gt; 0,1,0) + IF(VALUE(J2727)&gt;0,8,IF(VALUE(I2727)&gt;0,7,IF(VALUE(H2727)&gt;0,6,IF(VALUE(G2727)&gt;0,5,IF(VALUE(F2727)&gt;0,4,IF(VALUE(E2727)&gt;0,3,IF(VALUE(D2727)&gt;0,2,1)))))))</f>
        <v>8</v>
      </c>
      <c r="O2727" s="26" t="s">
        <v>55</v>
      </c>
      <c r="P2727" s="1" t="s">
        <v>2953</v>
      </c>
      <c r="Q2727" s="1"/>
      <c r="R2727" s="21"/>
      <c r="S2727" s="7" t="str">
        <f>Tabela813[[#This Row],[NR]]&amp;" - "&amp;Tabela813[[#This Row],[Especificação]]</f>
        <v>9.1.1.3.1.50.0.8.00 - (-) Dedução de Contribuição de Melhoria para Expansão da Rede de Água Potável e Esgoto Sanitário - Juros de Mora da Dívida Ativa</v>
      </c>
      <c r="T2727" s="7" t="str">
        <f>Tabela813[[#This Row],[NR]]&amp;" - "&amp;Tabela813[[#This Row],[Especificação]]</f>
        <v>9.1.1.3.1.50.0.8.00 - (-) Dedução de Contribuição de Melhoria para Expansão da Rede de Água Potável e Esgoto Sanitário - Juros de Mora da Dívida Ativa</v>
      </c>
      <c r="U2727" s="7" t="str">
        <f>Tabela813[[#This Row],[NR]]&amp; " - "&amp;Tabela813[[#This Row],[Especificação]]</f>
        <v>9.1.1.3.1.50.0.8.00 - (-) Dedução de Contribuição de Melhoria para Expansão da Rede de Água Potável e Esgoto Sanitário - Juros de Mora da Dívida Ativa</v>
      </c>
    </row>
    <row r="2728" spans="1:21" ht="30" x14ac:dyDescent="0.25">
      <c r="A2728" s="84"/>
      <c r="B2728" s="73" t="s">
        <v>1570</v>
      </c>
      <c r="C2728" s="26" t="s">
        <v>1558</v>
      </c>
      <c r="D2728" s="26" t="s">
        <v>1558</v>
      </c>
      <c r="E2728" s="26" t="s">
        <v>1559</v>
      </c>
      <c r="F2728" s="26" t="s">
        <v>1558</v>
      </c>
      <c r="G2728" s="26" t="s">
        <v>1596</v>
      </c>
      <c r="H2728" s="26" t="s">
        <v>1561</v>
      </c>
      <c r="I2728" s="26" t="s">
        <v>1561</v>
      </c>
      <c r="J2728" s="26" t="s">
        <v>1564</v>
      </c>
      <c r="K2728" s="21" t="str">
        <f>IF(Tabela813[[#This Row],[C]]&lt;&gt;"",IF(Tabela813[[#This Row],[RED]]&lt;&gt;"",(Tabela813[[#This Row],[RED]] &amp; "."),"") &amp; CONCATENATE(Tabela813[[#This Row],[C]],".",Tabela813[[#This Row],[O]],".",Tabela813[[#This Row],[E]],".",Tabela813[[#This Row],[D1]],".",Tabela813[[#This Row],[D2]],".",Tabela813[[#This Row],[D3]],".",Tabela813[[#This Row],[T]],".",Tabela813[[#This Row],[D4]]),"")</f>
        <v>9.1.1.3.1.51.0.0.00</v>
      </c>
      <c r="L2728" s="27" t="s">
        <v>1764</v>
      </c>
      <c r="M2728" s="21" t="str">
        <f t="shared" si="42"/>
        <v>S</v>
      </c>
      <c r="N2728" s="21">
        <f>IF(VALUE(Tabela813[[#This Row],[RED]]) &gt; 0,1,0) + IF(VALUE(J2728)&gt;0,8,IF(VALUE(I2728)&gt;0,7,IF(VALUE(H2728)&gt;0,6,IF(VALUE(G2728)&gt;0,5,IF(VALUE(F2728)&gt;0,4,IF(VALUE(E2728)&gt;0,3,IF(VALUE(D2728)&gt;0,2,1)))))))</f>
        <v>6</v>
      </c>
      <c r="O2728" s="26" t="s">
        <v>55</v>
      </c>
      <c r="P2728" s="1" t="s">
        <v>4396</v>
      </c>
      <c r="Q2728" s="1"/>
      <c r="R2728" s="21"/>
      <c r="S2728" s="7" t="str">
        <f>Tabela813[[#This Row],[NR]]&amp;" - "&amp;Tabela813[[#This Row],[Especificação]]</f>
        <v>9.1.1.3.1.51.0.0.00 - (-) Dedução de Contribuição de Melhoria para Expansão da Rede de Iluminação Pública na Cidade</v>
      </c>
      <c r="T2728" s="7" t="str">
        <f>Tabela813[[#This Row],[NR]]&amp;" - "&amp;Tabela813[[#This Row],[Especificação]]</f>
        <v>9.1.1.3.1.51.0.0.00 - (-) Dedução de Contribuição de Melhoria para Expansão da Rede de Iluminação Pública na Cidade</v>
      </c>
      <c r="U2728" s="7" t="str">
        <f>Tabela813[[#This Row],[NR]]&amp; " - "&amp;Tabela813[[#This Row],[Especificação]]</f>
        <v>9.1.1.3.1.51.0.0.00 - (-) Dedução de Contribuição de Melhoria para Expansão da Rede de Iluminação Pública na Cidade</v>
      </c>
    </row>
    <row r="2729" spans="1:21" ht="30" x14ac:dyDescent="0.25">
      <c r="A2729" s="84"/>
      <c r="B2729" s="73" t="s">
        <v>1570</v>
      </c>
      <c r="C2729" s="26" t="s">
        <v>1558</v>
      </c>
      <c r="D2729" s="26" t="s">
        <v>1558</v>
      </c>
      <c r="E2729" s="26" t="s">
        <v>1559</v>
      </c>
      <c r="F2729" s="26" t="s">
        <v>1558</v>
      </c>
      <c r="G2729" s="26" t="s">
        <v>1596</v>
      </c>
      <c r="H2729" s="26" t="s">
        <v>1561</v>
      </c>
      <c r="I2729" s="26" t="s">
        <v>1558</v>
      </c>
      <c r="J2729" s="26" t="s">
        <v>1564</v>
      </c>
      <c r="K2729" s="21" t="str">
        <f>IF(Tabela813[[#This Row],[C]]&lt;&gt;"",IF(Tabela813[[#This Row],[RED]]&lt;&gt;"",(Tabela813[[#This Row],[RED]] &amp; "."),"") &amp; CONCATENATE(Tabela813[[#This Row],[C]],".",Tabela813[[#This Row],[O]],".",Tabela813[[#This Row],[E]],".",Tabela813[[#This Row],[D1]],".",Tabela813[[#This Row],[D2]],".",Tabela813[[#This Row],[D3]],".",Tabela813[[#This Row],[T]],".",Tabela813[[#This Row],[D4]]),"")</f>
        <v>9.1.1.3.1.51.0.1.00</v>
      </c>
      <c r="L2729" s="27" t="s">
        <v>1765</v>
      </c>
      <c r="M2729" s="21" t="str">
        <f t="shared" si="42"/>
        <v>A</v>
      </c>
      <c r="N2729" s="21">
        <f>IF(VALUE(Tabela813[[#This Row],[RED]]) &gt; 0,1,0) + IF(VALUE(J2729)&gt;0,8,IF(VALUE(I2729)&gt;0,7,IF(VALUE(H2729)&gt;0,6,IF(VALUE(G2729)&gt;0,5,IF(VALUE(F2729)&gt;0,4,IF(VALUE(E2729)&gt;0,3,IF(VALUE(D2729)&gt;0,2,1)))))))</f>
        <v>8</v>
      </c>
      <c r="O2729" s="26" t="s">
        <v>55</v>
      </c>
      <c r="P2729" s="1" t="s">
        <v>2954</v>
      </c>
      <c r="Q2729" s="1"/>
      <c r="R2729" s="21"/>
      <c r="S2729" s="7" t="str">
        <f>Tabela813[[#This Row],[NR]]&amp;" - "&amp;Tabela813[[#This Row],[Especificação]]</f>
        <v>9.1.1.3.1.51.0.1.00 - (-) Dedução de Contribuição de Melhoria para Expansão da Rede de Iluminação Pública na Cidade - Principal</v>
      </c>
      <c r="T2729" s="7" t="str">
        <f>Tabela813[[#This Row],[NR]]&amp;" - "&amp;Tabela813[[#This Row],[Especificação]]</f>
        <v>9.1.1.3.1.51.0.1.00 - (-) Dedução de Contribuição de Melhoria para Expansão da Rede de Iluminação Pública na Cidade - Principal</v>
      </c>
      <c r="U2729" s="7" t="str">
        <f>Tabela813[[#This Row],[NR]]&amp; " - "&amp;Tabela813[[#This Row],[Especificação]]</f>
        <v>9.1.1.3.1.51.0.1.00 - (-) Dedução de Contribuição de Melhoria para Expansão da Rede de Iluminação Pública na Cidade - Principal</v>
      </c>
    </row>
    <row r="2730" spans="1:21" ht="30" x14ac:dyDescent="0.25">
      <c r="A2730" s="84"/>
      <c r="B2730" s="74" t="s">
        <v>1570</v>
      </c>
      <c r="C2730" s="26" t="s">
        <v>1558</v>
      </c>
      <c r="D2730" s="26" t="s">
        <v>1558</v>
      </c>
      <c r="E2730" s="26" t="s">
        <v>1559</v>
      </c>
      <c r="F2730" s="26" t="s">
        <v>1558</v>
      </c>
      <c r="G2730" s="26" t="s">
        <v>1596</v>
      </c>
      <c r="H2730" s="26" t="s">
        <v>1561</v>
      </c>
      <c r="I2730" s="26" t="s">
        <v>1567</v>
      </c>
      <c r="J2730" s="26" t="s">
        <v>1564</v>
      </c>
      <c r="K2730" s="21" t="str">
        <f>IF(Tabela813[[#This Row],[C]]&lt;&gt;"",IF(Tabela813[[#This Row],[RED]]&lt;&gt;"",(Tabela813[[#This Row],[RED]] &amp; "."),"") &amp; CONCATENATE(Tabela813[[#This Row],[C]],".",Tabela813[[#This Row],[O]],".",Tabela813[[#This Row],[E]],".",Tabela813[[#This Row],[D1]],".",Tabela813[[#This Row],[D2]],".",Tabela813[[#This Row],[D3]],".",Tabela813[[#This Row],[T]],".",Tabela813[[#This Row],[D4]]),"")</f>
        <v>9.1.1.3.1.51.0.2.00</v>
      </c>
      <c r="L2730" s="27" t="s">
        <v>1766</v>
      </c>
      <c r="M2730" s="21" t="str">
        <f t="shared" si="42"/>
        <v>A</v>
      </c>
      <c r="N2730" s="21">
        <f>IF(VALUE(Tabela813[[#This Row],[RED]]) &gt; 0,1,0) + IF(VALUE(J2730)&gt;0,8,IF(VALUE(I2730)&gt;0,7,IF(VALUE(H2730)&gt;0,6,IF(VALUE(G2730)&gt;0,5,IF(VALUE(F2730)&gt;0,4,IF(VALUE(E2730)&gt;0,3,IF(VALUE(D2730)&gt;0,2,1)))))))</f>
        <v>8</v>
      </c>
      <c r="O2730" s="26" t="s">
        <v>55</v>
      </c>
      <c r="P2730" s="1" t="s">
        <v>2954</v>
      </c>
      <c r="Q2730" s="1"/>
      <c r="R2730" s="21"/>
      <c r="S2730" s="7" t="str">
        <f>Tabela813[[#This Row],[NR]]&amp;" - "&amp;Tabela813[[#This Row],[Especificação]]</f>
        <v>9.1.1.3.1.51.0.2.00 - (-) Dedução de Contribuição de Melhoria para Expansão da Rede de Iluminação Pública na Cidade - Multas e Juros de Mora</v>
      </c>
      <c r="T2730" s="7" t="str">
        <f>Tabela813[[#This Row],[NR]]&amp;" - "&amp;Tabela813[[#This Row],[Especificação]]</f>
        <v>9.1.1.3.1.51.0.2.00 - (-) Dedução de Contribuição de Melhoria para Expansão da Rede de Iluminação Pública na Cidade - Multas e Juros de Mora</v>
      </c>
      <c r="U2730" s="7" t="str">
        <f>Tabela813[[#This Row],[NR]]&amp; " - "&amp;Tabela813[[#This Row],[Especificação]]</f>
        <v>9.1.1.3.1.51.0.2.00 - (-) Dedução de Contribuição de Melhoria para Expansão da Rede de Iluminação Pública na Cidade - Multas e Juros de Mora</v>
      </c>
    </row>
    <row r="2731" spans="1:21" ht="30" x14ac:dyDescent="0.25">
      <c r="A2731" s="84"/>
      <c r="B2731" s="74" t="s">
        <v>1570</v>
      </c>
      <c r="C2731" s="26" t="s">
        <v>1558</v>
      </c>
      <c r="D2731" s="26" t="s">
        <v>1558</v>
      </c>
      <c r="E2731" s="26" t="s">
        <v>1559</v>
      </c>
      <c r="F2731" s="26" t="s">
        <v>1558</v>
      </c>
      <c r="G2731" s="26" t="s">
        <v>1596</v>
      </c>
      <c r="H2731" s="26" t="s">
        <v>1561</v>
      </c>
      <c r="I2731" s="26" t="s">
        <v>1559</v>
      </c>
      <c r="J2731" s="26" t="s">
        <v>1564</v>
      </c>
      <c r="K2731" s="21" t="str">
        <f>IF(Tabela813[[#This Row],[C]]&lt;&gt;"",IF(Tabela813[[#This Row],[RED]]&lt;&gt;"",(Tabela813[[#This Row],[RED]] &amp; "."),"") &amp; CONCATENATE(Tabela813[[#This Row],[C]],".",Tabela813[[#This Row],[O]],".",Tabela813[[#This Row],[E]],".",Tabela813[[#This Row],[D1]],".",Tabela813[[#This Row],[D2]],".",Tabela813[[#This Row],[D3]],".",Tabela813[[#This Row],[T]],".",Tabela813[[#This Row],[D4]]),"")</f>
        <v>9.1.1.3.1.51.0.3.00</v>
      </c>
      <c r="L2731" s="27" t="s">
        <v>1767</v>
      </c>
      <c r="M2731" s="21" t="str">
        <f t="shared" si="42"/>
        <v>A</v>
      </c>
      <c r="N2731" s="21">
        <f>IF(VALUE(Tabela813[[#This Row],[RED]]) &gt; 0,1,0) + IF(VALUE(J2731)&gt;0,8,IF(VALUE(I2731)&gt;0,7,IF(VALUE(H2731)&gt;0,6,IF(VALUE(G2731)&gt;0,5,IF(VALUE(F2731)&gt;0,4,IF(VALUE(E2731)&gt;0,3,IF(VALUE(D2731)&gt;0,2,1)))))))</f>
        <v>8</v>
      </c>
      <c r="O2731" s="26" t="s">
        <v>55</v>
      </c>
      <c r="P2731" s="1" t="s">
        <v>2954</v>
      </c>
      <c r="Q2731" s="1"/>
      <c r="R2731" s="21"/>
      <c r="S2731" s="7" t="str">
        <f>Tabela813[[#This Row],[NR]]&amp;" - "&amp;Tabela813[[#This Row],[Especificação]]</f>
        <v>9.1.1.3.1.51.0.3.00 - (-) Dedução de Contribuição de Melhoria para Expansão da Rede de Iluminação Pública na Cidade - Dívida Ativa</v>
      </c>
      <c r="T2731" s="7" t="str">
        <f>Tabela813[[#This Row],[NR]]&amp;" - "&amp;Tabela813[[#This Row],[Especificação]]</f>
        <v>9.1.1.3.1.51.0.3.00 - (-) Dedução de Contribuição de Melhoria para Expansão da Rede de Iluminação Pública na Cidade - Dívida Ativa</v>
      </c>
      <c r="U2731" s="7" t="str">
        <f>Tabela813[[#This Row],[NR]]&amp; " - "&amp;Tabela813[[#This Row],[Especificação]]</f>
        <v>9.1.1.3.1.51.0.3.00 - (-) Dedução de Contribuição de Melhoria para Expansão da Rede de Iluminação Pública na Cidade - Dívida Ativa</v>
      </c>
    </row>
    <row r="2732" spans="1:21" ht="45" x14ac:dyDescent="0.25">
      <c r="A2732" s="84"/>
      <c r="B2732" s="74" t="s">
        <v>1570</v>
      </c>
      <c r="C2732" s="26" t="s">
        <v>1558</v>
      </c>
      <c r="D2732" s="26" t="s">
        <v>1558</v>
      </c>
      <c r="E2732" s="26" t="s">
        <v>1559</v>
      </c>
      <c r="F2732" s="26" t="s">
        <v>1558</v>
      </c>
      <c r="G2732" s="26" t="s">
        <v>1596</v>
      </c>
      <c r="H2732" s="26" t="s">
        <v>1561</v>
      </c>
      <c r="I2732" s="26" t="s">
        <v>1568</v>
      </c>
      <c r="J2732" s="26" t="s">
        <v>1564</v>
      </c>
      <c r="K2732" s="21" t="str">
        <f>IF(Tabela813[[#This Row],[C]]&lt;&gt;"",IF(Tabela813[[#This Row],[RED]]&lt;&gt;"",(Tabela813[[#This Row],[RED]] &amp; "."),"") &amp; CONCATENATE(Tabela813[[#This Row],[C]],".",Tabela813[[#This Row],[O]],".",Tabela813[[#This Row],[E]],".",Tabela813[[#This Row],[D1]],".",Tabela813[[#This Row],[D2]],".",Tabela813[[#This Row],[D3]],".",Tabela813[[#This Row],[T]],".",Tabela813[[#This Row],[D4]]),"")</f>
        <v>9.1.1.3.1.51.0.4.00</v>
      </c>
      <c r="L2732" s="27" t="s">
        <v>1768</v>
      </c>
      <c r="M2732" s="21" t="str">
        <f t="shared" si="42"/>
        <v>A</v>
      </c>
      <c r="N2732" s="21">
        <f>IF(VALUE(Tabela813[[#This Row],[RED]]) &gt; 0,1,0) + IF(VALUE(J2732)&gt;0,8,IF(VALUE(I2732)&gt;0,7,IF(VALUE(H2732)&gt;0,6,IF(VALUE(G2732)&gt;0,5,IF(VALUE(F2732)&gt;0,4,IF(VALUE(E2732)&gt;0,3,IF(VALUE(D2732)&gt;0,2,1)))))))</f>
        <v>8</v>
      </c>
      <c r="O2732" s="26" t="s">
        <v>55</v>
      </c>
      <c r="P2732" s="1" t="s">
        <v>2954</v>
      </c>
      <c r="Q2732" s="1"/>
      <c r="R2732" s="21"/>
      <c r="S2732" s="7" t="str">
        <f>Tabela813[[#This Row],[NR]]&amp;" - "&amp;Tabela813[[#This Row],[Especificação]]</f>
        <v>9.1.1.3.1.51.0.4.00 - (-) Dedução de Contribuição de Melhoria para Expansão da Rede de Iluminação Pública na Cidade - Dívida Ativa - Multas e Juros de Mora da Dívida Ativa</v>
      </c>
      <c r="T2732" s="7" t="str">
        <f>Tabela813[[#This Row],[NR]]&amp;" - "&amp;Tabela813[[#This Row],[Especificação]]</f>
        <v>9.1.1.3.1.51.0.4.00 - (-) Dedução de Contribuição de Melhoria para Expansão da Rede de Iluminação Pública na Cidade - Dívida Ativa - Multas e Juros de Mora da Dívida Ativa</v>
      </c>
      <c r="U2732" s="7" t="str">
        <f>Tabela813[[#This Row],[NR]]&amp; " - "&amp;Tabela813[[#This Row],[Especificação]]</f>
        <v>9.1.1.3.1.51.0.4.00 - (-) Dedução de Contribuição de Melhoria para Expansão da Rede de Iluminação Pública na Cidade - Dívida Ativa - Multas e Juros de Mora da Dívida Ativa</v>
      </c>
    </row>
    <row r="2733" spans="1:21" ht="30" x14ac:dyDescent="0.25">
      <c r="A2733" s="84"/>
      <c r="B2733" s="74" t="s">
        <v>1570</v>
      </c>
      <c r="C2733" s="26" t="s">
        <v>1558</v>
      </c>
      <c r="D2733" s="26" t="s">
        <v>1558</v>
      </c>
      <c r="E2733" s="26" t="s">
        <v>1559</v>
      </c>
      <c r="F2733" s="26" t="s">
        <v>1558</v>
      </c>
      <c r="G2733" s="26" t="s">
        <v>1596</v>
      </c>
      <c r="H2733" s="26" t="s">
        <v>1561</v>
      </c>
      <c r="I2733" s="26" t="s">
        <v>1569</v>
      </c>
      <c r="J2733" s="26" t="s">
        <v>1564</v>
      </c>
      <c r="K2733" s="21" t="str">
        <f>IF(Tabela813[[#This Row],[C]]&lt;&gt;"",IF(Tabela813[[#This Row],[RED]]&lt;&gt;"",(Tabela813[[#This Row],[RED]] &amp; "."),"") &amp; CONCATENATE(Tabela813[[#This Row],[C]],".",Tabela813[[#This Row],[O]],".",Tabela813[[#This Row],[E]],".",Tabela813[[#This Row],[D1]],".",Tabela813[[#This Row],[D2]],".",Tabela813[[#This Row],[D3]],".",Tabela813[[#This Row],[T]],".",Tabela813[[#This Row],[D4]]),"")</f>
        <v>9.1.1.3.1.51.0.5.00</v>
      </c>
      <c r="L2733" s="27" t="s">
        <v>1769</v>
      </c>
      <c r="M2733" s="21" t="str">
        <f t="shared" si="42"/>
        <v>A</v>
      </c>
      <c r="N2733" s="21">
        <f>IF(VALUE(Tabela813[[#This Row],[RED]]) &gt; 0,1,0) + IF(VALUE(J2733)&gt;0,8,IF(VALUE(I2733)&gt;0,7,IF(VALUE(H2733)&gt;0,6,IF(VALUE(G2733)&gt;0,5,IF(VALUE(F2733)&gt;0,4,IF(VALUE(E2733)&gt;0,3,IF(VALUE(D2733)&gt;0,2,1)))))))</f>
        <v>8</v>
      </c>
      <c r="O2733" s="26" t="s">
        <v>55</v>
      </c>
      <c r="P2733" s="1" t="s">
        <v>2954</v>
      </c>
      <c r="Q2733" s="1"/>
      <c r="R2733" s="21"/>
      <c r="S2733" s="7" t="str">
        <f>Tabela813[[#This Row],[NR]]&amp;" - "&amp;Tabela813[[#This Row],[Especificação]]</f>
        <v>9.1.1.3.1.51.0.5.00 - (-) Dedução de Contribuição de Melhoria para Expansão da Rede de Iluminação Pública na Cidade - Multas</v>
      </c>
      <c r="T2733" s="7" t="str">
        <f>Tabela813[[#This Row],[NR]]&amp;" - "&amp;Tabela813[[#This Row],[Especificação]]</f>
        <v>9.1.1.3.1.51.0.5.00 - (-) Dedução de Contribuição de Melhoria para Expansão da Rede de Iluminação Pública na Cidade - Multas</v>
      </c>
      <c r="U2733" s="7" t="str">
        <f>Tabela813[[#This Row],[NR]]&amp; " - "&amp;Tabela813[[#This Row],[Especificação]]</f>
        <v>9.1.1.3.1.51.0.5.00 - (-) Dedução de Contribuição de Melhoria para Expansão da Rede de Iluminação Pública na Cidade - Multas</v>
      </c>
    </row>
    <row r="2734" spans="1:21" ht="30" x14ac:dyDescent="0.25">
      <c r="A2734" s="84"/>
      <c r="B2734" s="74" t="s">
        <v>1570</v>
      </c>
      <c r="C2734" s="26" t="s">
        <v>1558</v>
      </c>
      <c r="D2734" s="26" t="s">
        <v>1558</v>
      </c>
      <c r="E2734" s="26" t="s">
        <v>1559</v>
      </c>
      <c r="F2734" s="26" t="s">
        <v>1558</v>
      </c>
      <c r="G2734" s="26" t="s">
        <v>1596</v>
      </c>
      <c r="H2734" s="26" t="s">
        <v>1561</v>
      </c>
      <c r="I2734" s="26" t="s">
        <v>1563</v>
      </c>
      <c r="J2734" s="26" t="s">
        <v>1564</v>
      </c>
      <c r="K2734" s="21" t="str">
        <f>IF(Tabela813[[#This Row],[C]]&lt;&gt;"",IF(Tabela813[[#This Row],[RED]]&lt;&gt;"",(Tabela813[[#This Row],[RED]] &amp; "."),"") &amp; CONCATENATE(Tabela813[[#This Row],[C]],".",Tabela813[[#This Row],[O]],".",Tabela813[[#This Row],[E]],".",Tabela813[[#This Row],[D1]],".",Tabela813[[#This Row],[D2]],".",Tabela813[[#This Row],[D3]],".",Tabela813[[#This Row],[T]],".",Tabela813[[#This Row],[D4]]),"")</f>
        <v>9.1.1.3.1.51.0.6.00</v>
      </c>
      <c r="L2734" s="27" t="s">
        <v>1770</v>
      </c>
      <c r="M2734" s="21" t="str">
        <f t="shared" si="42"/>
        <v>A</v>
      </c>
      <c r="N2734" s="21">
        <f>IF(VALUE(Tabela813[[#This Row],[RED]]) &gt; 0,1,0) + IF(VALUE(J2734)&gt;0,8,IF(VALUE(I2734)&gt;0,7,IF(VALUE(H2734)&gt;0,6,IF(VALUE(G2734)&gt;0,5,IF(VALUE(F2734)&gt;0,4,IF(VALUE(E2734)&gt;0,3,IF(VALUE(D2734)&gt;0,2,1)))))))</f>
        <v>8</v>
      </c>
      <c r="O2734" s="26" t="s">
        <v>55</v>
      </c>
      <c r="P2734" s="1" t="s">
        <v>2954</v>
      </c>
      <c r="Q2734" s="1"/>
      <c r="R2734" s="21"/>
      <c r="S2734" s="7" t="str">
        <f>Tabela813[[#This Row],[NR]]&amp;" - "&amp;Tabela813[[#This Row],[Especificação]]</f>
        <v>9.1.1.3.1.51.0.6.00 - (-) Dedução de Contribuição de Melhoria para Expansão da Rede de Iluminação Pública na Cidade - Juros de Mora</v>
      </c>
      <c r="T2734" s="7" t="str">
        <f>Tabela813[[#This Row],[NR]]&amp;" - "&amp;Tabela813[[#This Row],[Especificação]]</f>
        <v>9.1.1.3.1.51.0.6.00 - (-) Dedução de Contribuição de Melhoria para Expansão da Rede de Iluminação Pública na Cidade - Juros de Mora</v>
      </c>
      <c r="U2734" s="7" t="str">
        <f>Tabela813[[#This Row],[NR]]&amp; " - "&amp;Tabela813[[#This Row],[Especificação]]</f>
        <v>9.1.1.3.1.51.0.6.00 - (-) Dedução de Contribuição de Melhoria para Expansão da Rede de Iluminação Pública na Cidade - Juros de Mora</v>
      </c>
    </row>
    <row r="2735" spans="1:21" ht="30" x14ac:dyDescent="0.25">
      <c r="A2735" s="84"/>
      <c r="B2735" s="74" t="s">
        <v>1570</v>
      </c>
      <c r="C2735" s="26" t="s">
        <v>1558</v>
      </c>
      <c r="D2735" s="26" t="s">
        <v>1558</v>
      </c>
      <c r="E2735" s="26" t="s">
        <v>1559</v>
      </c>
      <c r="F2735" s="26" t="s">
        <v>1558</v>
      </c>
      <c r="G2735" s="26" t="s">
        <v>1596</v>
      </c>
      <c r="H2735" s="26" t="s">
        <v>1561</v>
      </c>
      <c r="I2735" s="26" t="s">
        <v>1565</v>
      </c>
      <c r="J2735" s="26" t="s">
        <v>1564</v>
      </c>
      <c r="K2735" s="21" t="str">
        <f>IF(Tabela813[[#This Row],[C]]&lt;&gt;"",IF(Tabela813[[#This Row],[RED]]&lt;&gt;"",(Tabela813[[#This Row],[RED]] &amp; "."),"") &amp; CONCATENATE(Tabela813[[#This Row],[C]],".",Tabela813[[#This Row],[O]],".",Tabela813[[#This Row],[E]],".",Tabela813[[#This Row],[D1]],".",Tabela813[[#This Row],[D2]],".",Tabela813[[#This Row],[D3]],".",Tabela813[[#This Row],[T]],".",Tabela813[[#This Row],[D4]]),"")</f>
        <v>9.1.1.3.1.51.0.7.00</v>
      </c>
      <c r="L2735" s="27" t="s">
        <v>1771</v>
      </c>
      <c r="M2735" s="21" t="str">
        <f t="shared" si="42"/>
        <v>A</v>
      </c>
      <c r="N2735" s="21">
        <f>IF(VALUE(Tabela813[[#This Row],[RED]]) &gt; 0,1,0) + IF(VALUE(J2735)&gt;0,8,IF(VALUE(I2735)&gt;0,7,IF(VALUE(H2735)&gt;0,6,IF(VALUE(G2735)&gt;0,5,IF(VALUE(F2735)&gt;0,4,IF(VALUE(E2735)&gt;0,3,IF(VALUE(D2735)&gt;0,2,1)))))))</f>
        <v>8</v>
      </c>
      <c r="O2735" s="26" t="s">
        <v>55</v>
      </c>
      <c r="P2735" s="1" t="s">
        <v>2954</v>
      </c>
      <c r="Q2735" s="1"/>
      <c r="R2735" s="21"/>
      <c r="S2735" s="7" t="str">
        <f>Tabela813[[#This Row],[NR]]&amp;" - "&amp;Tabela813[[#This Row],[Especificação]]</f>
        <v>9.1.1.3.1.51.0.7.00 - (-) Dedução de Contribuição de Melhoria para Expansão da Rede de Iluminação Pública na Cidade - Dívida Ativa - Multas da Dívida Ativa</v>
      </c>
      <c r="T2735" s="7" t="str">
        <f>Tabela813[[#This Row],[NR]]&amp;" - "&amp;Tabela813[[#This Row],[Especificação]]</f>
        <v>9.1.1.3.1.51.0.7.00 - (-) Dedução de Contribuição de Melhoria para Expansão da Rede de Iluminação Pública na Cidade - Dívida Ativa - Multas da Dívida Ativa</v>
      </c>
      <c r="U2735" s="7" t="str">
        <f>Tabela813[[#This Row],[NR]]&amp; " - "&amp;Tabela813[[#This Row],[Especificação]]</f>
        <v>9.1.1.3.1.51.0.7.00 - (-) Dedução de Contribuição de Melhoria para Expansão da Rede de Iluminação Pública na Cidade - Dívida Ativa - Multas da Dívida Ativa</v>
      </c>
    </row>
    <row r="2736" spans="1:21" ht="30" x14ac:dyDescent="0.25">
      <c r="A2736" s="84"/>
      <c r="B2736" s="74" t="s">
        <v>1570</v>
      </c>
      <c r="C2736" s="26" t="s">
        <v>1558</v>
      </c>
      <c r="D2736" s="26" t="s">
        <v>1558</v>
      </c>
      <c r="E2736" s="26" t="s">
        <v>1559</v>
      </c>
      <c r="F2736" s="26" t="s">
        <v>1558</v>
      </c>
      <c r="G2736" s="26" t="s">
        <v>1596</v>
      </c>
      <c r="H2736" s="26" t="s">
        <v>1561</v>
      </c>
      <c r="I2736" s="26" t="s">
        <v>1566</v>
      </c>
      <c r="J2736" s="26" t="s">
        <v>1564</v>
      </c>
      <c r="K2736" s="21" t="str">
        <f>IF(Tabela813[[#This Row],[C]]&lt;&gt;"",IF(Tabela813[[#This Row],[RED]]&lt;&gt;"",(Tabela813[[#This Row],[RED]] &amp; "."),"") &amp; CONCATENATE(Tabela813[[#This Row],[C]],".",Tabela813[[#This Row],[O]],".",Tabela813[[#This Row],[E]],".",Tabela813[[#This Row],[D1]],".",Tabela813[[#This Row],[D2]],".",Tabela813[[#This Row],[D3]],".",Tabela813[[#This Row],[T]],".",Tabela813[[#This Row],[D4]]),"")</f>
        <v>9.1.1.3.1.51.0.8.00</v>
      </c>
      <c r="L2736" s="27" t="s">
        <v>1772</v>
      </c>
      <c r="M2736" s="21" t="str">
        <f t="shared" si="42"/>
        <v>A</v>
      </c>
      <c r="N2736" s="21">
        <f>IF(VALUE(Tabela813[[#This Row],[RED]]) &gt; 0,1,0) + IF(VALUE(J2736)&gt;0,8,IF(VALUE(I2736)&gt;0,7,IF(VALUE(H2736)&gt;0,6,IF(VALUE(G2736)&gt;0,5,IF(VALUE(F2736)&gt;0,4,IF(VALUE(E2736)&gt;0,3,IF(VALUE(D2736)&gt;0,2,1)))))))</f>
        <v>8</v>
      </c>
      <c r="O2736" s="26" t="s">
        <v>55</v>
      </c>
      <c r="P2736" s="1" t="s">
        <v>2954</v>
      </c>
      <c r="Q2736" s="1"/>
      <c r="R2736" s="21"/>
      <c r="S2736" s="7" t="str">
        <f>Tabela813[[#This Row],[NR]]&amp;" - "&amp;Tabela813[[#This Row],[Especificação]]</f>
        <v>9.1.1.3.1.51.0.8.00 - (-) Dedução de Contribuição de Melhoria para Expansão da Rede de Iluminação Pública na Cidade - Juros de Mora da Dívida Ativa</v>
      </c>
      <c r="T2736" s="7" t="str">
        <f>Tabela813[[#This Row],[NR]]&amp;" - "&amp;Tabela813[[#This Row],[Especificação]]</f>
        <v>9.1.1.3.1.51.0.8.00 - (-) Dedução de Contribuição de Melhoria para Expansão da Rede de Iluminação Pública na Cidade - Juros de Mora da Dívida Ativa</v>
      </c>
      <c r="U2736" s="7" t="str">
        <f>Tabela813[[#This Row],[NR]]&amp; " - "&amp;Tabela813[[#This Row],[Especificação]]</f>
        <v>9.1.1.3.1.51.0.8.00 - (-) Dedução de Contribuição de Melhoria para Expansão da Rede de Iluminação Pública na Cidade - Juros de Mora da Dívida Ativa</v>
      </c>
    </row>
    <row r="2737" spans="1:21" ht="30" x14ac:dyDescent="0.25">
      <c r="A2737" s="84"/>
      <c r="B2737" s="74" t="s">
        <v>1570</v>
      </c>
      <c r="C2737" s="26" t="s">
        <v>1558</v>
      </c>
      <c r="D2737" s="26" t="s">
        <v>1558</v>
      </c>
      <c r="E2737" s="26" t="s">
        <v>1559</v>
      </c>
      <c r="F2737" s="26" t="s">
        <v>1558</v>
      </c>
      <c r="G2737" s="26" t="s">
        <v>1598</v>
      </c>
      <c r="H2737" s="26" t="s">
        <v>1561</v>
      </c>
      <c r="I2737" s="26" t="s">
        <v>1561</v>
      </c>
      <c r="J2737" s="26" t="s">
        <v>1564</v>
      </c>
      <c r="K2737" s="21" t="str">
        <f>IF(Tabela813[[#This Row],[C]]&lt;&gt;"",IF(Tabela813[[#This Row],[RED]]&lt;&gt;"",(Tabela813[[#This Row],[RED]] &amp; "."),"") &amp; CONCATENATE(Tabela813[[#This Row],[C]],".",Tabela813[[#This Row],[O]],".",Tabela813[[#This Row],[E]],".",Tabela813[[#This Row],[D1]],".",Tabela813[[#This Row],[D2]],".",Tabela813[[#This Row],[D3]],".",Tabela813[[#This Row],[T]],".",Tabela813[[#This Row],[D4]]),"")</f>
        <v>9.1.1.3.1.52.0.0.00</v>
      </c>
      <c r="L2737" s="27" t="s">
        <v>1773</v>
      </c>
      <c r="M2737" s="21" t="str">
        <f t="shared" si="42"/>
        <v>S</v>
      </c>
      <c r="N2737" s="21">
        <f>IF(VALUE(Tabela813[[#This Row],[RED]]) &gt; 0,1,0) + IF(VALUE(J2737)&gt;0,8,IF(VALUE(I2737)&gt;0,7,IF(VALUE(H2737)&gt;0,6,IF(VALUE(G2737)&gt;0,5,IF(VALUE(F2737)&gt;0,4,IF(VALUE(E2737)&gt;0,3,IF(VALUE(D2737)&gt;0,2,1)))))))</f>
        <v>6</v>
      </c>
      <c r="O2737" s="26" t="s">
        <v>55</v>
      </c>
      <c r="P2737" s="1" t="s">
        <v>4397</v>
      </c>
      <c r="Q2737" s="1"/>
      <c r="R2737" s="21"/>
      <c r="S2737" s="7" t="str">
        <f>Tabela813[[#This Row],[NR]]&amp;" - "&amp;Tabela813[[#This Row],[Especificação]]</f>
        <v>9.1.1.3.1.52.0.0.00 - (-) Dedução de Contribuição de Melhoria para Expansão de Rede de Iluminação Pública Rural</v>
      </c>
      <c r="T2737" s="7" t="str">
        <f>Tabela813[[#This Row],[NR]]&amp;" - "&amp;Tabela813[[#This Row],[Especificação]]</f>
        <v>9.1.1.3.1.52.0.0.00 - (-) Dedução de Contribuição de Melhoria para Expansão de Rede de Iluminação Pública Rural</v>
      </c>
      <c r="U2737" s="7" t="str">
        <f>Tabela813[[#This Row],[NR]]&amp; " - "&amp;Tabela813[[#This Row],[Especificação]]</f>
        <v>9.1.1.3.1.52.0.0.00 - (-) Dedução de Contribuição de Melhoria para Expansão de Rede de Iluminação Pública Rural</v>
      </c>
    </row>
    <row r="2738" spans="1:21" ht="30" x14ac:dyDescent="0.25">
      <c r="A2738" s="84"/>
      <c r="B2738" s="74" t="s">
        <v>1570</v>
      </c>
      <c r="C2738" s="26" t="s">
        <v>1558</v>
      </c>
      <c r="D2738" s="26" t="s">
        <v>1558</v>
      </c>
      <c r="E2738" s="26" t="s">
        <v>1559</v>
      </c>
      <c r="F2738" s="26" t="s">
        <v>1558</v>
      </c>
      <c r="G2738" s="26" t="s">
        <v>1598</v>
      </c>
      <c r="H2738" s="26" t="s">
        <v>1561</v>
      </c>
      <c r="I2738" s="26" t="s">
        <v>1558</v>
      </c>
      <c r="J2738" s="26" t="s">
        <v>1564</v>
      </c>
      <c r="K2738" s="21" t="str">
        <f>IF(Tabela813[[#This Row],[C]]&lt;&gt;"",IF(Tabela813[[#This Row],[RED]]&lt;&gt;"",(Tabela813[[#This Row],[RED]] &amp; "."),"") &amp; CONCATENATE(Tabela813[[#This Row],[C]],".",Tabela813[[#This Row],[O]],".",Tabela813[[#This Row],[E]],".",Tabela813[[#This Row],[D1]],".",Tabela813[[#This Row],[D2]],".",Tabela813[[#This Row],[D3]],".",Tabela813[[#This Row],[T]],".",Tabela813[[#This Row],[D4]]),"")</f>
        <v>9.1.1.3.1.52.0.1.00</v>
      </c>
      <c r="L2738" s="27" t="s">
        <v>1774</v>
      </c>
      <c r="M2738" s="21" t="str">
        <f t="shared" si="42"/>
        <v>A</v>
      </c>
      <c r="N2738" s="21">
        <f>IF(VALUE(Tabela813[[#This Row],[RED]]) &gt; 0,1,0) + IF(VALUE(J2738)&gt;0,8,IF(VALUE(I2738)&gt;0,7,IF(VALUE(H2738)&gt;0,6,IF(VALUE(G2738)&gt;0,5,IF(VALUE(F2738)&gt;0,4,IF(VALUE(E2738)&gt;0,3,IF(VALUE(D2738)&gt;0,2,1)))))))</f>
        <v>8</v>
      </c>
      <c r="O2738" s="26" t="s">
        <v>55</v>
      </c>
      <c r="P2738" s="1" t="s">
        <v>2955</v>
      </c>
      <c r="Q2738" s="1"/>
      <c r="R2738" s="21"/>
      <c r="S2738" s="7" t="str">
        <f>Tabela813[[#This Row],[NR]]&amp;" - "&amp;Tabela813[[#This Row],[Especificação]]</f>
        <v>9.1.1.3.1.52.0.1.00 - (-) Dedução de Contribuição de Melhoria para Expansão de Rede de Iluminação Pública Rural - Principal</v>
      </c>
      <c r="T2738" s="7" t="str">
        <f>Tabela813[[#This Row],[NR]]&amp;" - "&amp;Tabela813[[#This Row],[Especificação]]</f>
        <v>9.1.1.3.1.52.0.1.00 - (-) Dedução de Contribuição de Melhoria para Expansão de Rede de Iluminação Pública Rural - Principal</v>
      </c>
      <c r="U2738" s="7" t="str">
        <f>Tabela813[[#This Row],[NR]]&amp; " - "&amp;Tabela813[[#This Row],[Especificação]]</f>
        <v>9.1.1.3.1.52.0.1.00 - (-) Dedução de Contribuição de Melhoria para Expansão de Rede de Iluminação Pública Rural - Principal</v>
      </c>
    </row>
    <row r="2739" spans="1:21" ht="30" x14ac:dyDescent="0.25">
      <c r="A2739" s="84"/>
      <c r="B2739" s="73" t="s">
        <v>1570</v>
      </c>
      <c r="C2739" s="26" t="s">
        <v>1558</v>
      </c>
      <c r="D2739" s="26" t="s">
        <v>1558</v>
      </c>
      <c r="E2739" s="26" t="s">
        <v>1559</v>
      </c>
      <c r="F2739" s="26" t="s">
        <v>1558</v>
      </c>
      <c r="G2739" s="26" t="s">
        <v>1598</v>
      </c>
      <c r="H2739" s="26" t="s">
        <v>1561</v>
      </c>
      <c r="I2739" s="26" t="s">
        <v>1567</v>
      </c>
      <c r="J2739" s="26" t="s">
        <v>1564</v>
      </c>
      <c r="K2739" s="21" t="str">
        <f>IF(Tabela813[[#This Row],[C]]&lt;&gt;"",IF(Tabela813[[#This Row],[RED]]&lt;&gt;"",(Tabela813[[#This Row],[RED]] &amp; "."),"") &amp; CONCATENATE(Tabela813[[#This Row],[C]],".",Tabela813[[#This Row],[O]],".",Tabela813[[#This Row],[E]],".",Tabela813[[#This Row],[D1]],".",Tabela813[[#This Row],[D2]],".",Tabela813[[#This Row],[D3]],".",Tabela813[[#This Row],[T]],".",Tabela813[[#This Row],[D4]]),"")</f>
        <v>9.1.1.3.1.52.0.2.00</v>
      </c>
      <c r="L2739" s="27" t="s">
        <v>1775</v>
      </c>
      <c r="M2739" s="21" t="str">
        <f t="shared" si="42"/>
        <v>A</v>
      </c>
      <c r="N2739" s="21">
        <f>IF(VALUE(Tabela813[[#This Row],[RED]]) &gt; 0,1,0) + IF(VALUE(J2739)&gt;0,8,IF(VALUE(I2739)&gt;0,7,IF(VALUE(H2739)&gt;0,6,IF(VALUE(G2739)&gt;0,5,IF(VALUE(F2739)&gt;0,4,IF(VALUE(E2739)&gt;0,3,IF(VALUE(D2739)&gt;0,2,1)))))))</f>
        <v>8</v>
      </c>
      <c r="O2739" s="26" t="s">
        <v>55</v>
      </c>
      <c r="P2739" s="1" t="s">
        <v>2955</v>
      </c>
      <c r="Q2739" s="1"/>
      <c r="R2739" s="21"/>
      <c r="S2739" s="7" t="str">
        <f>Tabela813[[#This Row],[NR]]&amp;" - "&amp;Tabela813[[#This Row],[Especificação]]</f>
        <v>9.1.1.3.1.52.0.2.00 - (-) Dedução de Contribuição de Melhoria para Expansão de Rede de Iluminação Pública Rural - Multas e Juros de Mora</v>
      </c>
      <c r="T2739" s="7" t="str">
        <f>Tabela813[[#This Row],[NR]]&amp;" - "&amp;Tabela813[[#This Row],[Especificação]]</f>
        <v>9.1.1.3.1.52.0.2.00 - (-) Dedução de Contribuição de Melhoria para Expansão de Rede de Iluminação Pública Rural - Multas e Juros de Mora</v>
      </c>
      <c r="U2739" s="7" t="str">
        <f>Tabela813[[#This Row],[NR]]&amp; " - "&amp;Tabela813[[#This Row],[Especificação]]</f>
        <v>9.1.1.3.1.52.0.2.00 - (-) Dedução de Contribuição de Melhoria para Expansão de Rede de Iluminação Pública Rural - Multas e Juros de Mora</v>
      </c>
    </row>
    <row r="2740" spans="1:21" ht="30" x14ac:dyDescent="0.25">
      <c r="A2740" s="84"/>
      <c r="B2740" s="73" t="s">
        <v>1570</v>
      </c>
      <c r="C2740" s="26" t="s">
        <v>1558</v>
      </c>
      <c r="D2740" s="26" t="s">
        <v>1558</v>
      </c>
      <c r="E2740" s="26" t="s">
        <v>1559</v>
      </c>
      <c r="F2740" s="26" t="s">
        <v>1558</v>
      </c>
      <c r="G2740" s="26" t="s">
        <v>1598</v>
      </c>
      <c r="H2740" s="26" t="s">
        <v>1561</v>
      </c>
      <c r="I2740" s="26" t="s">
        <v>1559</v>
      </c>
      <c r="J2740" s="26" t="s">
        <v>1564</v>
      </c>
      <c r="K2740" s="21" t="str">
        <f>IF(Tabela813[[#This Row],[C]]&lt;&gt;"",IF(Tabela813[[#This Row],[RED]]&lt;&gt;"",(Tabela813[[#This Row],[RED]] &amp; "."),"") &amp; CONCATENATE(Tabela813[[#This Row],[C]],".",Tabela813[[#This Row],[O]],".",Tabela813[[#This Row],[E]],".",Tabela813[[#This Row],[D1]],".",Tabela813[[#This Row],[D2]],".",Tabela813[[#This Row],[D3]],".",Tabela813[[#This Row],[T]],".",Tabela813[[#This Row],[D4]]),"")</f>
        <v>9.1.1.3.1.52.0.3.00</v>
      </c>
      <c r="L2740" s="27" t="s">
        <v>1776</v>
      </c>
      <c r="M2740" s="21" t="str">
        <f t="shared" si="42"/>
        <v>A</v>
      </c>
      <c r="N2740" s="21">
        <f>IF(VALUE(Tabela813[[#This Row],[RED]]) &gt; 0,1,0) + IF(VALUE(J2740)&gt;0,8,IF(VALUE(I2740)&gt;0,7,IF(VALUE(H2740)&gt;0,6,IF(VALUE(G2740)&gt;0,5,IF(VALUE(F2740)&gt;0,4,IF(VALUE(E2740)&gt;0,3,IF(VALUE(D2740)&gt;0,2,1)))))))</f>
        <v>8</v>
      </c>
      <c r="O2740" s="26" t="s">
        <v>55</v>
      </c>
      <c r="P2740" s="1" t="s">
        <v>2955</v>
      </c>
      <c r="Q2740" s="1"/>
      <c r="R2740" s="21"/>
      <c r="S2740" s="7" t="str">
        <f>Tabela813[[#This Row],[NR]]&amp;" - "&amp;Tabela813[[#This Row],[Especificação]]</f>
        <v>9.1.1.3.1.52.0.3.00 - (-) Dedução de Contribuição de Melhoria para Expansão de Rede de Iluminação Pública Rural - Dívida Ativa</v>
      </c>
      <c r="T2740" s="7" t="str">
        <f>Tabela813[[#This Row],[NR]]&amp;" - "&amp;Tabela813[[#This Row],[Especificação]]</f>
        <v>9.1.1.3.1.52.0.3.00 - (-) Dedução de Contribuição de Melhoria para Expansão de Rede de Iluminação Pública Rural - Dívida Ativa</v>
      </c>
      <c r="U2740" s="7" t="str">
        <f>Tabela813[[#This Row],[NR]]&amp; " - "&amp;Tabela813[[#This Row],[Especificação]]</f>
        <v>9.1.1.3.1.52.0.3.00 - (-) Dedução de Contribuição de Melhoria para Expansão de Rede de Iluminação Pública Rural - Dívida Ativa</v>
      </c>
    </row>
    <row r="2741" spans="1:21" ht="45" x14ac:dyDescent="0.25">
      <c r="A2741" s="84"/>
      <c r="B2741" s="73" t="s">
        <v>1570</v>
      </c>
      <c r="C2741" s="26" t="s">
        <v>1558</v>
      </c>
      <c r="D2741" s="26" t="s">
        <v>1558</v>
      </c>
      <c r="E2741" s="26" t="s">
        <v>1559</v>
      </c>
      <c r="F2741" s="26" t="s">
        <v>1558</v>
      </c>
      <c r="G2741" s="26" t="s">
        <v>1598</v>
      </c>
      <c r="H2741" s="26" t="s">
        <v>1561</v>
      </c>
      <c r="I2741" s="26" t="s">
        <v>1568</v>
      </c>
      <c r="J2741" s="26" t="s">
        <v>1564</v>
      </c>
      <c r="K2741" s="21" t="str">
        <f>IF(Tabela813[[#This Row],[C]]&lt;&gt;"",IF(Tabela813[[#This Row],[RED]]&lt;&gt;"",(Tabela813[[#This Row],[RED]] &amp; "."),"") &amp; CONCATENATE(Tabela813[[#This Row],[C]],".",Tabela813[[#This Row],[O]],".",Tabela813[[#This Row],[E]],".",Tabela813[[#This Row],[D1]],".",Tabela813[[#This Row],[D2]],".",Tabela813[[#This Row],[D3]],".",Tabela813[[#This Row],[T]],".",Tabela813[[#This Row],[D4]]),"")</f>
        <v>9.1.1.3.1.52.0.4.00</v>
      </c>
      <c r="L2741" s="27" t="s">
        <v>1777</v>
      </c>
      <c r="M2741" s="21" t="str">
        <f t="shared" si="42"/>
        <v>A</v>
      </c>
      <c r="N2741" s="21">
        <f>IF(VALUE(Tabela813[[#This Row],[RED]]) &gt; 0,1,0) + IF(VALUE(J2741)&gt;0,8,IF(VALUE(I2741)&gt;0,7,IF(VALUE(H2741)&gt;0,6,IF(VALUE(G2741)&gt;0,5,IF(VALUE(F2741)&gt;0,4,IF(VALUE(E2741)&gt;0,3,IF(VALUE(D2741)&gt;0,2,1)))))))</f>
        <v>8</v>
      </c>
      <c r="O2741" s="26" t="s">
        <v>55</v>
      </c>
      <c r="P2741" s="1" t="s">
        <v>2955</v>
      </c>
      <c r="Q2741" s="1"/>
      <c r="R2741" s="21"/>
      <c r="S2741" s="7" t="str">
        <f>Tabela813[[#This Row],[NR]]&amp;" - "&amp;Tabela813[[#This Row],[Especificação]]</f>
        <v>9.1.1.3.1.52.0.4.00 - (-) Dedução de Contribuição de Melhoria para Expansão de Rede de Iluminação Pública Rural - Dívida Ativa - Multas e Juros de Mora da Dívida Ativa</v>
      </c>
      <c r="T2741" s="7" t="str">
        <f>Tabela813[[#This Row],[NR]]&amp;" - "&amp;Tabela813[[#This Row],[Especificação]]</f>
        <v>9.1.1.3.1.52.0.4.00 - (-) Dedução de Contribuição de Melhoria para Expansão de Rede de Iluminação Pública Rural - Dívida Ativa - Multas e Juros de Mora da Dívida Ativa</v>
      </c>
      <c r="U2741" s="7" t="str">
        <f>Tabela813[[#This Row],[NR]]&amp; " - "&amp;Tabela813[[#This Row],[Especificação]]</f>
        <v>9.1.1.3.1.52.0.4.00 - (-) Dedução de Contribuição de Melhoria para Expansão de Rede de Iluminação Pública Rural - Dívida Ativa - Multas e Juros de Mora da Dívida Ativa</v>
      </c>
    </row>
    <row r="2742" spans="1:21" ht="30" x14ac:dyDescent="0.25">
      <c r="A2742" s="84"/>
      <c r="B2742" s="73" t="s">
        <v>1570</v>
      </c>
      <c r="C2742" s="26" t="s">
        <v>1558</v>
      </c>
      <c r="D2742" s="26" t="s">
        <v>1558</v>
      </c>
      <c r="E2742" s="26" t="s">
        <v>1559</v>
      </c>
      <c r="F2742" s="26" t="s">
        <v>1558</v>
      </c>
      <c r="G2742" s="26" t="s">
        <v>1598</v>
      </c>
      <c r="H2742" s="26" t="s">
        <v>1561</v>
      </c>
      <c r="I2742" s="26" t="s">
        <v>1569</v>
      </c>
      <c r="J2742" s="26" t="s">
        <v>1564</v>
      </c>
      <c r="K2742" s="21" t="str">
        <f>IF(Tabela813[[#This Row],[C]]&lt;&gt;"",IF(Tabela813[[#This Row],[RED]]&lt;&gt;"",(Tabela813[[#This Row],[RED]] &amp; "."),"") &amp; CONCATENATE(Tabela813[[#This Row],[C]],".",Tabela813[[#This Row],[O]],".",Tabela813[[#This Row],[E]],".",Tabela813[[#This Row],[D1]],".",Tabela813[[#This Row],[D2]],".",Tabela813[[#This Row],[D3]],".",Tabela813[[#This Row],[T]],".",Tabela813[[#This Row],[D4]]),"")</f>
        <v>9.1.1.3.1.52.0.5.00</v>
      </c>
      <c r="L2742" s="27" t="s">
        <v>1778</v>
      </c>
      <c r="M2742" s="21" t="str">
        <f t="shared" si="42"/>
        <v>A</v>
      </c>
      <c r="N2742" s="21">
        <f>IF(VALUE(Tabela813[[#This Row],[RED]]) &gt; 0,1,0) + IF(VALUE(J2742)&gt;0,8,IF(VALUE(I2742)&gt;0,7,IF(VALUE(H2742)&gt;0,6,IF(VALUE(G2742)&gt;0,5,IF(VALUE(F2742)&gt;0,4,IF(VALUE(E2742)&gt;0,3,IF(VALUE(D2742)&gt;0,2,1)))))))</f>
        <v>8</v>
      </c>
      <c r="O2742" s="26" t="s">
        <v>55</v>
      </c>
      <c r="P2742" s="1" t="s">
        <v>2955</v>
      </c>
      <c r="Q2742" s="1"/>
      <c r="R2742" s="21"/>
      <c r="S2742" s="7" t="str">
        <f>Tabela813[[#This Row],[NR]]&amp;" - "&amp;Tabela813[[#This Row],[Especificação]]</f>
        <v>9.1.1.3.1.52.0.5.00 - (-) Dedução de Contribuição de Melhoria para Expansão de Rede de Iluminação Pública Rural - Multas</v>
      </c>
      <c r="T2742" s="7" t="str">
        <f>Tabela813[[#This Row],[NR]]&amp;" - "&amp;Tabela813[[#This Row],[Especificação]]</f>
        <v>9.1.1.3.1.52.0.5.00 - (-) Dedução de Contribuição de Melhoria para Expansão de Rede de Iluminação Pública Rural - Multas</v>
      </c>
      <c r="U2742" s="7" t="str">
        <f>Tabela813[[#This Row],[NR]]&amp; " - "&amp;Tabela813[[#This Row],[Especificação]]</f>
        <v>9.1.1.3.1.52.0.5.00 - (-) Dedução de Contribuição de Melhoria para Expansão de Rede de Iluminação Pública Rural - Multas</v>
      </c>
    </row>
    <row r="2743" spans="1:21" ht="30" x14ac:dyDescent="0.25">
      <c r="A2743" s="84"/>
      <c r="B2743" s="73" t="s">
        <v>1570</v>
      </c>
      <c r="C2743" s="26" t="s">
        <v>1558</v>
      </c>
      <c r="D2743" s="26" t="s">
        <v>1558</v>
      </c>
      <c r="E2743" s="26" t="s">
        <v>1559</v>
      </c>
      <c r="F2743" s="26" t="s">
        <v>1558</v>
      </c>
      <c r="G2743" s="26" t="s">
        <v>1598</v>
      </c>
      <c r="H2743" s="26" t="s">
        <v>1561</v>
      </c>
      <c r="I2743" s="26" t="s">
        <v>1563</v>
      </c>
      <c r="J2743" s="26" t="s">
        <v>1564</v>
      </c>
      <c r="K2743" s="21" t="str">
        <f>IF(Tabela813[[#This Row],[C]]&lt;&gt;"",IF(Tabela813[[#This Row],[RED]]&lt;&gt;"",(Tabela813[[#This Row],[RED]] &amp; "."),"") &amp; CONCATENATE(Tabela813[[#This Row],[C]],".",Tabela813[[#This Row],[O]],".",Tabela813[[#This Row],[E]],".",Tabela813[[#This Row],[D1]],".",Tabela813[[#This Row],[D2]],".",Tabela813[[#This Row],[D3]],".",Tabela813[[#This Row],[T]],".",Tabela813[[#This Row],[D4]]),"")</f>
        <v>9.1.1.3.1.52.0.6.00</v>
      </c>
      <c r="L2743" s="27" t="s">
        <v>1779</v>
      </c>
      <c r="M2743" s="21" t="str">
        <f t="shared" si="42"/>
        <v>A</v>
      </c>
      <c r="N2743" s="21">
        <f>IF(VALUE(Tabela813[[#This Row],[RED]]) &gt; 0,1,0) + IF(VALUE(J2743)&gt;0,8,IF(VALUE(I2743)&gt;0,7,IF(VALUE(H2743)&gt;0,6,IF(VALUE(G2743)&gt;0,5,IF(VALUE(F2743)&gt;0,4,IF(VALUE(E2743)&gt;0,3,IF(VALUE(D2743)&gt;0,2,1)))))))</f>
        <v>8</v>
      </c>
      <c r="O2743" s="26" t="s">
        <v>55</v>
      </c>
      <c r="P2743" s="1" t="s">
        <v>2955</v>
      </c>
      <c r="Q2743" s="1"/>
      <c r="R2743" s="21"/>
      <c r="S2743" s="7" t="str">
        <f>Tabela813[[#This Row],[NR]]&amp;" - "&amp;Tabela813[[#This Row],[Especificação]]</f>
        <v>9.1.1.3.1.52.0.6.00 - (-) Dedução de Contribuição de Melhoria para Expansão de Rede de Iluminação Pública Rural - Juros de Mora</v>
      </c>
      <c r="T2743" s="7" t="str">
        <f>Tabela813[[#This Row],[NR]]&amp;" - "&amp;Tabela813[[#This Row],[Especificação]]</f>
        <v>9.1.1.3.1.52.0.6.00 - (-) Dedução de Contribuição de Melhoria para Expansão de Rede de Iluminação Pública Rural - Juros de Mora</v>
      </c>
      <c r="U2743" s="7" t="str">
        <f>Tabela813[[#This Row],[NR]]&amp; " - "&amp;Tabela813[[#This Row],[Especificação]]</f>
        <v>9.1.1.3.1.52.0.6.00 - (-) Dedução de Contribuição de Melhoria para Expansão de Rede de Iluminação Pública Rural - Juros de Mora</v>
      </c>
    </row>
    <row r="2744" spans="1:21" ht="30" x14ac:dyDescent="0.25">
      <c r="A2744" s="84"/>
      <c r="B2744" s="73" t="s">
        <v>1570</v>
      </c>
      <c r="C2744" s="26" t="s">
        <v>1558</v>
      </c>
      <c r="D2744" s="26" t="s">
        <v>1558</v>
      </c>
      <c r="E2744" s="26" t="s">
        <v>1559</v>
      </c>
      <c r="F2744" s="26" t="s">
        <v>1558</v>
      </c>
      <c r="G2744" s="26" t="s">
        <v>1598</v>
      </c>
      <c r="H2744" s="26" t="s">
        <v>1561</v>
      </c>
      <c r="I2744" s="26" t="s">
        <v>1565</v>
      </c>
      <c r="J2744" s="26" t="s">
        <v>1564</v>
      </c>
      <c r="K2744" s="21" t="str">
        <f>IF(Tabela813[[#This Row],[C]]&lt;&gt;"",IF(Tabela813[[#This Row],[RED]]&lt;&gt;"",(Tabela813[[#This Row],[RED]] &amp; "."),"") &amp; CONCATENATE(Tabela813[[#This Row],[C]],".",Tabela813[[#This Row],[O]],".",Tabela813[[#This Row],[E]],".",Tabela813[[#This Row],[D1]],".",Tabela813[[#This Row],[D2]],".",Tabela813[[#This Row],[D3]],".",Tabela813[[#This Row],[T]],".",Tabela813[[#This Row],[D4]]),"")</f>
        <v>9.1.1.3.1.52.0.7.00</v>
      </c>
      <c r="L2744" s="27" t="s">
        <v>1780</v>
      </c>
      <c r="M2744" s="21" t="str">
        <f t="shared" si="42"/>
        <v>A</v>
      </c>
      <c r="N2744" s="21">
        <f>IF(VALUE(Tabela813[[#This Row],[RED]]) &gt; 0,1,0) + IF(VALUE(J2744)&gt;0,8,IF(VALUE(I2744)&gt;0,7,IF(VALUE(H2744)&gt;0,6,IF(VALUE(G2744)&gt;0,5,IF(VALUE(F2744)&gt;0,4,IF(VALUE(E2744)&gt;0,3,IF(VALUE(D2744)&gt;0,2,1)))))))</f>
        <v>8</v>
      </c>
      <c r="O2744" s="26" t="s">
        <v>55</v>
      </c>
      <c r="P2744" s="1" t="s">
        <v>2955</v>
      </c>
      <c r="Q2744" s="1"/>
      <c r="R2744" s="21"/>
      <c r="S2744" s="7" t="str">
        <f>Tabela813[[#This Row],[NR]]&amp;" - "&amp;Tabela813[[#This Row],[Especificação]]</f>
        <v>9.1.1.3.1.52.0.7.00 - (-) Dedução de Contribuição de Melhoria para Expansão de Rede de Iluminação Pública Rural - Dívida Ativa - Multas da Dívida Ativa</v>
      </c>
      <c r="T2744" s="7" t="str">
        <f>Tabela813[[#This Row],[NR]]&amp;" - "&amp;Tabela813[[#This Row],[Especificação]]</f>
        <v>9.1.1.3.1.52.0.7.00 - (-) Dedução de Contribuição de Melhoria para Expansão de Rede de Iluminação Pública Rural - Dívida Ativa - Multas da Dívida Ativa</v>
      </c>
      <c r="U2744" s="7" t="str">
        <f>Tabela813[[#This Row],[NR]]&amp; " - "&amp;Tabela813[[#This Row],[Especificação]]</f>
        <v>9.1.1.3.1.52.0.7.00 - (-) Dedução de Contribuição de Melhoria para Expansão de Rede de Iluminação Pública Rural - Dívida Ativa - Multas da Dívida Ativa</v>
      </c>
    </row>
    <row r="2745" spans="1:21" ht="30" x14ac:dyDescent="0.25">
      <c r="A2745" s="84"/>
      <c r="B2745" s="73" t="s">
        <v>1570</v>
      </c>
      <c r="C2745" s="26" t="s">
        <v>1558</v>
      </c>
      <c r="D2745" s="26" t="s">
        <v>1558</v>
      </c>
      <c r="E2745" s="26" t="s">
        <v>1559</v>
      </c>
      <c r="F2745" s="26" t="s">
        <v>1558</v>
      </c>
      <c r="G2745" s="26" t="s">
        <v>1598</v>
      </c>
      <c r="H2745" s="26" t="s">
        <v>1561</v>
      </c>
      <c r="I2745" s="26" t="s">
        <v>1566</v>
      </c>
      <c r="J2745" s="26" t="s">
        <v>1564</v>
      </c>
      <c r="K2745" s="21" t="str">
        <f>IF(Tabela813[[#This Row],[C]]&lt;&gt;"",IF(Tabela813[[#This Row],[RED]]&lt;&gt;"",(Tabela813[[#This Row],[RED]] &amp; "."),"") &amp; CONCATENATE(Tabela813[[#This Row],[C]],".",Tabela813[[#This Row],[O]],".",Tabela813[[#This Row],[E]],".",Tabela813[[#This Row],[D1]],".",Tabela813[[#This Row],[D2]],".",Tabela813[[#This Row],[D3]],".",Tabela813[[#This Row],[T]],".",Tabela813[[#This Row],[D4]]),"")</f>
        <v>9.1.1.3.1.52.0.8.00</v>
      </c>
      <c r="L2745" s="27" t="s">
        <v>1781</v>
      </c>
      <c r="M2745" s="21" t="str">
        <f t="shared" si="42"/>
        <v>A</v>
      </c>
      <c r="N2745" s="21">
        <f>IF(VALUE(Tabela813[[#This Row],[RED]]) &gt; 0,1,0) + IF(VALUE(J2745)&gt;0,8,IF(VALUE(I2745)&gt;0,7,IF(VALUE(H2745)&gt;0,6,IF(VALUE(G2745)&gt;0,5,IF(VALUE(F2745)&gt;0,4,IF(VALUE(E2745)&gt;0,3,IF(VALUE(D2745)&gt;0,2,1)))))))</f>
        <v>8</v>
      </c>
      <c r="O2745" s="26" t="s">
        <v>55</v>
      </c>
      <c r="P2745" s="1" t="s">
        <v>2955</v>
      </c>
      <c r="Q2745" s="1"/>
      <c r="R2745" s="21"/>
      <c r="S2745" s="7" t="str">
        <f>Tabela813[[#This Row],[NR]]&amp;" - "&amp;Tabela813[[#This Row],[Especificação]]</f>
        <v>9.1.1.3.1.52.0.8.00 - (-) Dedução de Contribuição de Melhoria para Expansão de Rede de Iluminação Pública Rural - Juros de Mora da Dívida Ativa</v>
      </c>
      <c r="T2745" s="7" t="str">
        <f>Tabela813[[#This Row],[NR]]&amp;" - "&amp;Tabela813[[#This Row],[Especificação]]</f>
        <v>9.1.1.3.1.52.0.8.00 - (-) Dedução de Contribuição de Melhoria para Expansão de Rede de Iluminação Pública Rural - Juros de Mora da Dívida Ativa</v>
      </c>
      <c r="U2745" s="7" t="str">
        <f>Tabela813[[#This Row],[NR]]&amp; " - "&amp;Tabela813[[#This Row],[Especificação]]</f>
        <v>9.1.1.3.1.52.0.8.00 - (-) Dedução de Contribuição de Melhoria para Expansão de Rede de Iluminação Pública Rural - Juros de Mora da Dívida Ativa</v>
      </c>
    </row>
    <row r="2746" spans="1:21" ht="30" x14ac:dyDescent="0.25">
      <c r="A2746" s="84"/>
      <c r="B2746" s="73" t="s">
        <v>1570</v>
      </c>
      <c r="C2746" s="26" t="s">
        <v>1558</v>
      </c>
      <c r="D2746" s="26" t="s">
        <v>1558</v>
      </c>
      <c r="E2746" s="26" t="s">
        <v>1559</v>
      </c>
      <c r="F2746" s="26" t="s">
        <v>1558</v>
      </c>
      <c r="G2746" s="26" t="s">
        <v>1595</v>
      </c>
      <c r="H2746" s="26" t="s">
        <v>1561</v>
      </c>
      <c r="I2746" s="26" t="s">
        <v>1561</v>
      </c>
      <c r="J2746" s="26" t="s">
        <v>1564</v>
      </c>
      <c r="K2746" s="21" t="str">
        <f>IF(Tabela813[[#This Row],[C]]&lt;&gt;"",IF(Tabela813[[#This Row],[RED]]&lt;&gt;"",(Tabela813[[#This Row],[RED]] &amp; "."),"") &amp; CONCATENATE(Tabela813[[#This Row],[C]],".",Tabela813[[#This Row],[O]],".",Tabela813[[#This Row],[E]],".",Tabela813[[#This Row],[D1]],".",Tabela813[[#This Row],[D2]],".",Tabela813[[#This Row],[D3]],".",Tabela813[[#This Row],[T]],".",Tabela813[[#This Row],[D4]]),"")</f>
        <v>9.1.1.3.1.53.0.0.00</v>
      </c>
      <c r="L2746" s="27" t="s">
        <v>1782</v>
      </c>
      <c r="M2746" s="21" t="str">
        <f t="shared" si="42"/>
        <v>S</v>
      </c>
      <c r="N2746" s="21">
        <f>IF(VALUE(Tabela813[[#This Row],[RED]]) &gt; 0,1,0) + IF(VALUE(J2746)&gt;0,8,IF(VALUE(I2746)&gt;0,7,IF(VALUE(H2746)&gt;0,6,IF(VALUE(G2746)&gt;0,5,IF(VALUE(F2746)&gt;0,4,IF(VALUE(E2746)&gt;0,3,IF(VALUE(D2746)&gt;0,2,1)))))))</f>
        <v>6</v>
      </c>
      <c r="O2746" s="26" t="s">
        <v>55</v>
      </c>
      <c r="P2746" s="1" t="s">
        <v>4398</v>
      </c>
      <c r="Q2746" s="1"/>
      <c r="R2746" s="21"/>
      <c r="S2746" s="7" t="str">
        <f>Tabela813[[#This Row],[NR]]&amp;" - "&amp;Tabela813[[#This Row],[Especificação]]</f>
        <v>9.1.1.3.1.53.0.0.00 - (-) Dedução de Contribuição de Melhoria para Pavimentação e Obras Complementares</v>
      </c>
      <c r="T2746" s="7" t="str">
        <f>Tabela813[[#This Row],[NR]]&amp;" - "&amp;Tabela813[[#This Row],[Especificação]]</f>
        <v>9.1.1.3.1.53.0.0.00 - (-) Dedução de Contribuição de Melhoria para Pavimentação e Obras Complementares</v>
      </c>
      <c r="U2746" s="7" t="str">
        <f>Tabela813[[#This Row],[NR]]&amp; " - "&amp;Tabela813[[#This Row],[Especificação]]</f>
        <v>9.1.1.3.1.53.0.0.00 - (-) Dedução de Contribuição de Melhoria para Pavimentação e Obras Complementares</v>
      </c>
    </row>
    <row r="2747" spans="1:21" ht="30" x14ac:dyDescent="0.25">
      <c r="A2747" s="84"/>
      <c r="B2747" s="73" t="s">
        <v>1570</v>
      </c>
      <c r="C2747" s="26" t="s">
        <v>1558</v>
      </c>
      <c r="D2747" s="26" t="s">
        <v>1558</v>
      </c>
      <c r="E2747" s="26" t="s">
        <v>1559</v>
      </c>
      <c r="F2747" s="26" t="s">
        <v>1558</v>
      </c>
      <c r="G2747" s="26" t="s">
        <v>1595</v>
      </c>
      <c r="H2747" s="26" t="s">
        <v>1561</v>
      </c>
      <c r="I2747" s="26" t="s">
        <v>1558</v>
      </c>
      <c r="J2747" s="26" t="s">
        <v>1564</v>
      </c>
      <c r="K2747" s="21" t="str">
        <f>IF(Tabela813[[#This Row],[C]]&lt;&gt;"",IF(Tabela813[[#This Row],[RED]]&lt;&gt;"",(Tabela813[[#This Row],[RED]] &amp; "."),"") &amp; CONCATENATE(Tabela813[[#This Row],[C]],".",Tabela813[[#This Row],[O]],".",Tabela813[[#This Row],[E]],".",Tabela813[[#This Row],[D1]],".",Tabela813[[#This Row],[D2]],".",Tabela813[[#This Row],[D3]],".",Tabela813[[#This Row],[T]],".",Tabela813[[#This Row],[D4]]),"")</f>
        <v>9.1.1.3.1.53.0.1.00</v>
      </c>
      <c r="L2747" s="27" t="s">
        <v>1783</v>
      </c>
      <c r="M2747" s="21" t="str">
        <f t="shared" si="42"/>
        <v>A</v>
      </c>
      <c r="N2747" s="21">
        <f>IF(VALUE(Tabela813[[#This Row],[RED]]) &gt; 0,1,0) + IF(VALUE(J2747)&gt;0,8,IF(VALUE(I2747)&gt;0,7,IF(VALUE(H2747)&gt;0,6,IF(VALUE(G2747)&gt;0,5,IF(VALUE(F2747)&gt;0,4,IF(VALUE(E2747)&gt;0,3,IF(VALUE(D2747)&gt;0,2,1)))))))</f>
        <v>8</v>
      </c>
      <c r="O2747" s="26" t="s">
        <v>55</v>
      </c>
      <c r="P2747" s="1" t="s">
        <v>2956</v>
      </c>
      <c r="Q2747" s="1"/>
      <c r="R2747" s="21"/>
      <c r="S2747" s="7" t="str">
        <f>Tabela813[[#This Row],[NR]]&amp;" - "&amp;Tabela813[[#This Row],[Especificação]]</f>
        <v>9.1.1.3.1.53.0.1.00 - (-) Dedução de Contribuição de Melhoria para Pavimentação e Obras Complementares - Principal</v>
      </c>
      <c r="T2747" s="7" t="str">
        <f>Tabela813[[#This Row],[NR]]&amp;" - "&amp;Tabela813[[#This Row],[Especificação]]</f>
        <v>9.1.1.3.1.53.0.1.00 - (-) Dedução de Contribuição de Melhoria para Pavimentação e Obras Complementares - Principal</v>
      </c>
      <c r="U2747" s="7" t="str">
        <f>Tabela813[[#This Row],[NR]]&amp; " - "&amp;Tabela813[[#This Row],[Especificação]]</f>
        <v>9.1.1.3.1.53.0.1.00 - (-) Dedução de Contribuição de Melhoria para Pavimentação e Obras Complementares - Principal</v>
      </c>
    </row>
    <row r="2748" spans="1:21" ht="30" x14ac:dyDescent="0.25">
      <c r="A2748" s="84"/>
      <c r="B2748" s="73" t="s">
        <v>1570</v>
      </c>
      <c r="C2748" s="26" t="s">
        <v>1558</v>
      </c>
      <c r="D2748" s="26" t="s">
        <v>1558</v>
      </c>
      <c r="E2748" s="26" t="s">
        <v>1559</v>
      </c>
      <c r="F2748" s="26" t="s">
        <v>1558</v>
      </c>
      <c r="G2748" s="26" t="s">
        <v>1595</v>
      </c>
      <c r="H2748" s="26" t="s">
        <v>1561</v>
      </c>
      <c r="I2748" s="26" t="s">
        <v>1567</v>
      </c>
      <c r="J2748" s="26" t="s">
        <v>1564</v>
      </c>
      <c r="K2748" s="21" t="str">
        <f>IF(Tabela813[[#This Row],[C]]&lt;&gt;"",IF(Tabela813[[#This Row],[RED]]&lt;&gt;"",(Tabela813[[#This Row],[RED]] &amp; "."),"") &amp; CONCATENATE(Tabela813[[#This Row],[C]],".",Tabela813[[#This Row],[O]],".",Tabela813[[#This Row],[E]],".",Tabela813[[#This Row],[D1]],".",Tabela813[[#This Row],[D2]],".",Tabela813[[#This Row],[D3]],".",Tabela813[[#This Row],[T]],".",Tabela813[[#This Row],[D4]]),"")</f>
        <v>9.1.1.3.1.53.0.2.00</v>
      </c>
      <c r="L2748" s="27" t="s">
        <v>1784</v>
      </c>
      <c r="M2748" s="21" t="str">
        <f t="shared" si="42"/>
        <v>A</v>
      </c>
      <c r="N2748" s="21">
        <f>IF(VALUE(Tabela813[[#This Row],[RED]]) &gt; 0,1,0) + IF(VALUE(J2748)&gt;0,8,IF(VALUE(I2748)&gt;0,7,IF(VALUE(H2748)&gt;0,6,IF(VALUE(G2748)&gt;0,5,IF(VALUE(F2748)&gt;0,4,IF(VALUE(E2748)&gt;0,3,IF(VALUE(D2748)&gt;0,2,1)))))))</f>
        <v>8</v>
      </c>
      <c r="O2748" s="26" t="s">
        <v>55</v>
      </c>
      <c r="P2748" s="1" t="s">
        <v>2956</v>
      </c>
      <c r="Q2748" s="1"/>
      <c r="R2748" s="21"/>
      <c r="S2748" s="7" t="str">
        <f>Tabela813[[#This Row],[NR]]&amp;" - "&amp;Tabela813[[#This Row],[Especificação]]</f>
        <v>9.1.1.3.1.53.0.2.00 - (-) Dedução de Contribuição de Melhoria para Pavimentação e Obras Complementares - Multas e Juros de Mora</v>
      </c>
      <c r="T2748" s="7" t="str">
        <f>Tabela813[[#This Row],[NR]]&amp;" - "&amp;Tabela813[[#This Row],[Especificação]]</f>
        <v>9.1.1.3.1.53.0.2.00 - (-) Dedução de Contribuição de Melhoria para Pavimentação e Obras Complementares - Multas e Juros de Mora</v>
      </c>
      <c r="U2748" s="7" t="str">
        <f>Tabela813[[#This Row],[NR]]&amp; " - "&amp;Tabela813[[#This Row],[Especificação]]</f>
        <v>9.1.1.3.1.53.0.2.00 - (-) Dedução de Contribuição de Melhoria para Pavimentação e Obras Complementares - Multas e Juros de Mora</v>
      </c>
    </row>
    <row r="2749" spans="1:21" ht="30" x14ac:dyDescent="0.25">
      <c r="A2749" s="84"/>
      <c r="B2749" s="73" t="s">
        <v>1570</v>
      </c>
      <c r="C2749" s="26" t="s">
        <v>1558</v>
      </c>
      <c r="D2749" s="26" t="s">
        <v>1558</v>
      </c>
      <c r="E2749" s="26" t="s">
        <v>1559</v>
      </c>
      <c r="F2749" s="26" t="s">
        <v>1558</v>
      </c>
      <c r="G2749" s="26" t="s">
        <v>1595</v>
      </c>
      <c r="H2749" s="26" t="s">
        <v>1561</v>
      </c>
      <c r="I2749" s="26" t="s">
        <v>1559</v>
      </c>
      <c r="J2749" s="26" t="s">
        <v>1564</v>
      </c>
      <c r="K2749" s="21" t="str">
        <f>IF(Tabela813[[#This Row],[C]]&lt;&gt;"",IF(Tabela813[[#This Row],[RED]]&lt;&gt;"",(Tabela813[[#This Row],[RED]] &amp; "."),"") &amp; CONCATENATE(Tabela813[[#This Row],[C]],".",Tabela813[[#This Row],[O]],".",Tabela813[[#This Row],[E]],".",Tabela813[[#This Row],[D1]],".",Tabela813[[#This Row],[D2]],".",Tabela813[[#This Row],[D3]],".",Tabela813[[#This Row],[T]],".",Tabela813[[#This Row],[D4]]),"")</f>
        <v>9.1.1.3.1.53.0.3.00</v>
      </c>
      <c r="L2749" s="27" t="s">
        <v>1785</v>
      </c>
      <c r="M2749" s="21" t="str">
        <f t="shared" si="42"/>
        <v>A</v>
      </c>
      <c r="N2749" s="21">
        <f>IF(VALUE(Tabela813[[#This Row],[RED]]) &gt; 0,1,0) + IF(VALUE(J2749)&gt;0,8,IF(VALUE(I2749)&gt;0,7,IF(VALUE(H2749)&gt;0,6,IF(VALUE(G2749)&gt;0,5,IF(VALUE(F2749)&gt;0,4,IF(VALUE(E2749)&gt;0,3,IF(VALUE(D2749)&gt;0,2,1)))))))</f>
        <v>8</v>
      </c>
      <c r="O2749" s="26" t="s">
        <v>55</v>
      </c>
      <c r="P2749" s="1" t="s">
        <v>2956</v>
      </c>
      <c r="Q2749" s="1"/>
      <c r="R2749" s="21"/>
      <c r="S2749" s="7" t="str">
        <f>Tabela813[[#This Row],[NR]]&amp;" - "&amp;Tabela813[[#This Row],[Especificação]]</f>
        <v>9.1.1.3.1.53.0.3.00 - (-) Dedução de Contribuição de Melhoria para Pavimentação e Obras Complementares - Dívida Ativa</v>
      </c>
      <c r="T2749" s="7" t="str">
        <f>Tabela813[[#This Row],[NR]]&amp;" - "&amp;Tabela813[[#This Row],[Especificação]]</f>
        <v>9.1.1.3.1.53.0.3.00 - (-) Dedução de Contribuição de Melhoria para Pavimentação e Obras Complementares - Dívida Ativa</v>
      </c>
      <c r="U2749" s="7" t="str">
        <f>Tabela813[[#This Row],[NR]]&amp; " - "&amp;Tabela813[[#This Row],[Especificação]]</f>
        <v>9.1.1.3.1.53.0.3.00 - (-) Dedução de Contribuição de Melhoria para Pavimentação e Obras Complementares - Dívida Ativa</v>
      </c>
    </row>
    <row r="2750" spans="1:21" ht="30" x14ac:dyDescent="0.25">
      <c r="A2750" s="84"/>
      <c r="B2750" s="73" t="s">
        <v>1570</v>
      </c>
      <c r="C2750" s="26" t="s">
        <v>1558</v>
      </c>
      <c r="D2750" s="26" t="s">
        <v>1558</v>
      </c>
      <c r="E2750" s="26" t="s">
        <v>1559</v>
      </c>
      <c r="F2750" s="26" t="s">
        <v>1558</v>
      </c>
      <c r="G2750" s="26" t="s">
        <v>1595</v>
      </c>
      <c r="H2750" s="26" t="s">
        <v>1561</v>
      </c>
      <c r="I2750" s="26" t="s">
        <v>1568</v>
      </c>
      <c r="J2750" s="26" t="s">
        <v>1564</v>
      </c>
      <c r="K2750" s="21" t="str">
        <f>IF(Tabela813[[#This Row],[C]]&lt;&gt;"",IF(Tabela813[[#This Row],[RED]]&lt;&gt;"",(Tabela813[[#This Row],[RED]] &amp; "."),"") &amp; CONCATENATE(Tabela813[[#This Row],[C]],".",Tabela813[[#This Row],[O]],".",Tabela813[[#This Row],[E]],".",Tabela813[[#This Row],[D1]],".",Tabela813[[#This Row],[D2]],".",Tabela813[[#This Row],[D3]],".",Tabela813[[#This Row],[T]],".",Tabela813[[#This Row],[D4]]),"")</f>
        <v>9.1.1.3.1.53.0.4.00</v>
      </c>
      <c r="L2750" s="27" t="s">
        <v>1786</v>
      </c>
      <c r="M2750" s="21" t="str">
        <f t="shared" si="42"/>
        <v>A</v>
      </c>
      <c r="N2750" s="21">
        <f>IF(VALUE(Tabela813[[#This Row],[RED]]) &gt; 0,1,0) + IF(VALUE(J2750)&gt;0,8,IF(VALUE(I2750)&gt;0,7,IF(VALUE(H2750)&gt;0,6,IF(VALUE(G2750)&gt;0,5,IF(VALUE(F2750)&gt;0,4,IF(VALUE(E2750)&gt;0,3,IF(VALUE(D2750)&gt;0,2,1)))))))</f>
        <v>8</v>
      </c>
      <c r="O2750" s="26" t="s">
        <v>55</v>
      </c>
      <c r="P2750" s="1" t="s">
        <v>2956</v>
      </c>
      <c r="Q2750" s="1"/>
      <c r="R2750" s="21"/>
      <c r="S2750" s="7" t="str">
        <f>Tabela813[[#This Row],[NR]]&amp;" - "&amp;Tabela813[[#This Row],[Especificação]]</f>
        <v>9.1.1.3.1.53.0.4.00 - (-) Dedução de Contribuição de Melhoria para Pavimentação e Obras Complementares - Dívida Ativa - Multas e Juros de Mora da Dívida Ativa</v>
      </c>
      <c r="T2750" s="7" t="str">
        <f>Tabela813[[#This Row],[NR]]&amp;" - "&amp;Tabela813[[#This Row],[Especificação]]</f>
        <v>9.1.1.3.1.53.0.4.00 - (-) Dedução de Contribuição de Melhoria para Pavimentação e Obras Complementares - Dívida Ativa - Multas e Juros de Mora da Dívida Ativa</v>
      </c>
      <c r="U2750" s="7" t="str">
        <f>Tabela813[[#This Row],[NR]]&amp; " - "&amp;Tabela813[[#This Row],[Especificação]]</f>
        <v>9.1.1.3.1.53.0.4.00 - (-) Dedução de Contribuição de Melhoria para Pavimentação e Obras Complementares - Dívida Ativa - Multas e Juros de Mora da Dívida Ativa</v>
      </c>
    </row>
    <row r="2751" spans="1:21" ht="30" x14ac:dyDescent="0.25">
      <c r="A2751" s="84"/>
      <c r="B2751" s="73" t="s">
        <v>1570</v>
      </c>
      <c r="C2751" s="26" t="s">
        <v>1558</v>
      </c>
      <c r="D2751" s="26" t="s">
        <v>1558</v>
      </c>
      <c r="E2751" s="26" t="s">
        <v>1559</v>
      </c>
      <c r="F2751" s="26" t="s">
        <v>1558</v>
      </c>
      <c r="G2751" s="26" t="s">
        <v>1595</v>
      </c>
      <c r="H2751" s="26" t="s">
        <v>1561</v>
      </c>
      <c r="I2751" s="26" t="s">
        <v>1569</v>
      </c>
      <c r="J2751" s="26" t="s">
        <v>1564</v>
      </c>
      <c r="K2751" s="21" t="str">
        <f>IF(Tabela813[[#This Row],[C]]&lt;&gt;"",IF(Tabela813[[#This Row],[RED]]&lt;&gt;"",(Tabela813[[#This Row],[RED]] &amp; "."),"") &amp; CONCATENATE(Tabela813[[#This Row],[C]],".",Tabela813[[#This Row],[O]],".",Tabela813[[#This Row],[E]],".",Tabela813[[#This Row],[D1]],".",Tabela813[[#This Row],[D2]],".",Tabela813[[#This Row],[D3]],".",Tabela813[[#This Row],[T]],".",Tabela813[[#This Row],[D4]]),"")</f>
        <v>9.1.1.3.1.53.0.5.00</v>
      </c>
      <c r="L2751" s="27" t="s">
        <v>1787</v>
      </c>
      <c r="M2751" s="21" t="str">
        <f t="shared" si="42"/>
        <v>A</v>
      </c>
      <c r="N2751" s="21">
        <f>IF(VALUE(Tabela813[[#This Row],[RED]]) &gt; 0,1,0) + IF(VALUE(J2751)&gt;0,8,IF(VALUE(I2751)&gt;0,7,IF(VALUE(H2751)&gt;0,6,IF(VALUE(G2751)&gt;0,5,IF(VALUE(F2751)&gt;0,4,IF(VALUE(E2751)&gt;0,3,IF(VALUE(D2751)&gt;0,2,1)))))))</f>
        <v>8</v>
      </c>
      <c r="O2751" s="26" t="s">
        <v>55</v>
      </c>
      <c r="P2751" s="1" t="s">
        <v>2956</v>
      </c>
      <c r="Q2751" s="1"/>
      <c r="R2751" s="21"/>
      <c r="S2751" s="7" t="str">
        <f>Tabela813[[#This Row],[NR]]&amp;" - "&amp;Tabela813[[#This Row],[Especificação]]</f>
        <v>9.1.1.3.1.53.0.5.00 - (-) Dedução de Contribuição de Melhoria para Pavimentação e Obras Complementares - Multas</v>
      </c>
      <c r="T2751" s="7" t="str">
        <f>Tabela813[[#This Row],[NR]]&amp;" - "&amp;Tabela813[[#This Row],[Especificação]]</f>
        <v>9.1.1.3.1.53.0.5.00 - (-) Dedução de Contribuição de Melhoria para Pavimentação e Obras Complementares - Multas</v>
      </c>
      <c r="U2751" s="7" t="str">
        <f>Tabela813[[#This Row],[NR]]&amp; " - "&amp;Tabela813[[#This Row],[Especificação]]</f>
        <v>9.1.1.3.1.53.0.5.00 - (-) Dedução de Contribuição de Melhoria para Pavimentação e Obras Complementares - Multas</v>
      </c>
    </row>
    <row r="2752" spans="1:21" ht="30" x14ac:dyDescent="0.25">
      <c r="A2752" s="84"/>
      <c r="B2752" s="73" t="s">
        <v>1570</v>
      </c>
      <c r="C2752" s="26" t="s">
        <v>1558</v>
      </c>
      <c r="D2752" s="26" t="s">
        <v>1558</v>
      </c>
      <c r="E2752" s="26" t="s">
        <v>1559</v>
      </c>
      <c r="F2752" s="26" t="s">
        <v>1558</v>
      </c>
      <c r="G2752" s="26" t="s">
        <v>1595</v>
      </c>
      <c r="H2752" s="26" t="s">
        <v>1561</v>
      </c>
      <c r="I2752" s="26" t="s">
        <v>1563</v>
      </c>
      <c r="J2752" s="26" t="s">
        <v>1564</v>
      </c>
      <c r="K2752" s="21" t="str">
        <f>IF(Tabela813[[#This Row],[C]]&lt;&gt;"",IF(Tabela813[[#This Row],[RED]]&lt;&gt;"",(Tabela813[[#This Row],[RED]] &amp; "."),"") &amp; CONCATENATE(Tabela813[[#This Row],[C]],".",Tabela813[[#This Row],[O]],".",Tabela813[[#This Row],[E]],".",Tabela813[[#This Row],[D1]],".",Tabela813[[#This Row],[D2]],".",Tabela813[[#This Row],[D3]],".",Tabela813[[#This Row],[T]],".",Tabela813[[#This Row],[D4]]),"")</f>
        <v>9.1.1.3.1.53.0.6.00</v>
      </c>
      <c r="L2752" s="27" t="s">
        <v>1788</v>
      </c>
      <c r="M2752" s="21" t="str">
        <f t="shared" ref="M2752:M2815" si="43">IF(N2752 &lt; N2753,"S","A")</f>
        <v>A</v>
      </c>
      <c r="N2752" s="21">
        <f>IF(VALUE(Tabela813[[#This Row],[RED]]) &gt; 0,1,0) + IF(VALUE(J2752)&gt;0,8,IF(VALUE(I2752)&gt;0,7,IF(VALUE(H2752)&gt;0,6,IF(VALUE(G2752)&gt;0,5,IF(VALUE(F2752)&gt;0,4,IF(VALUE(E2752)&gt;0,3,IF(VALUE(D2752)&gt;0,2,1)))))))</f>
        <v>8</v>
      </c>
      <c r="O2752" s="26" t="s">
        <v>55</v>
      </c>
      <c r="P2752" s="1" t="s">
        <v>2956</v>
      </c>
      <c r="Q2752" s="1"/>
      <c r="R2752" s="21"/>
      <c r="S2752" s="7" t="str">
        <f>Tabela813[[#This Row],[NR]]&amp;" - "&amp;Tabela813[[#This Row],[Especificação]]</f>
        <v>9.1.1.3.1.53.0.6.00 - (-) Dedução de Contribuição de Melhoria para Pavimentação e Obras Complementares - Juros de Mora</v>
      </c>
      <c r="T2752" s="7" t="str">
        <f>Tabela813[[#This Row],[NR]]&amp;" - "&amp;Tabela813[[#This Row],[Especificação]]</f>
        <v>9.1.1.3.1.53.0.6.00 - (-) Dedução de Contribuição de Melhoria para Pavimentação e Obras Complementares - Juros de Mora</v>
      </c>
      <c r="U2752" s="7" t="str">
        <f>Tabela813[[#This Row],[NR]]&amp; " - "&amp;Tabela813[[#This Row],[Especificação]]</f>
        <v>9.1.1.3.1.53.0.6.00 - (-) Dedução de Contribuição de Melhoria para Pavimentação e Obras Complementares - Juros de Mora</v>
      </c>
    </row>
    <row r="2753" spans="1:21" ht="30" x14ac:dyDescent="0.25">
      <c r="A2753" s="84"/>
      <c r="B2753" s="73" t="s">
        <v>1570</v>
      </c>
      <c r="C2753" s="26" t="s">
        <v>1558</v>
      </c>
      <c r="D2753" s="26" t="s">
        <v>1558</v>
      </c>
      <c r="E2753" s="26" t="s">
        <v>1559</v>
      </c>
      <c r="F2753" s="26" t="s">
        <v>1558</v>
      </c>
      <c r="G2753" s="26" t="s">
        <v>1595</v>
      </c>
      <c r="H2753" s="26" t="s">
        <v>1561</v>
      </c>
      <c r="I2753" s="26" t="s">
        <v>1565</v>
      </c>
      <c r="J2753" s="26" t="s">
        <v>1564</v>
      </c>
      <c r="K2753" s="21" t="str">
        <f>IF(Tabela813[[#This Row],[C]]&lt;&gt;"",IF(Tabela813[[#This Row],[RED]]&lt;&gt;"",(Tabela813[[#This Row],[RED]] &amp; "."),"") &amp; CONCATENATE(Tabela813[[#This Row],[C]],".",Tabela813[[#This Row],[O]],".",Tabela813[[#This Row],[E]],".",Tabela813[[#This Row],[D1]],".",Tabela813[[#This Row],[D2]],".",Tabela813[[#This Row],[D3]],".",Tabela813[[#This Row],[T]],".",Tabela813[[#This Row],[D4]]),"")</f>
        <v>9.1.1.3.1.53.0.7.00</v>
      </c>
      <c r="L2753" s="27" t="s">
        <v>1789</v>
      </c>
      <c r="M2753" s="21" t="str">
        <f t="shared" si="43"/>
        <v>A</v>
      </c>
      <c r="N2753" s="21">
        <f>IF(VALUE(Tabela813[[#This Row],[RED]]) &gt; 0,1,0) + IF(VALUE(J2753)&gt;0,8,IF(VALUE(I2753)&gt;0,7,IF(VALUE(H2753)&gt;0,6,IF(VALUE(G2753)&gt;0,5,IF(VALUE(F2753)&gt;0,4,IF(VALUE(E2753)&gt;0,3,IF(VALUE(D2753)&gt;0,2,1)))))))</f>
        <v>8</v>
      </c>
      <c r="O2753" s="26" t="s">
        <v>55</v>
      </c>
      <c r="P2753" s="1" t="s">
        <v>2956</v>
      </c>
      <c r="Q2753" s="1"/>
      <c r="R2753" s="21"/>
      <c r="S2753" s="7" t="str">
        <f>Tabela813[[#This Row],[NR]]&amp;" - "&amp;Tabela813[[#This Row],[Especificação]]</f>
        <v>9.1.1.3.1.53.0.7.00 - (-) Dedução de Contribuição de Melhoria para Pavimentação e Obras Complementares - Dívida Ativa - Multas da Dívida Ativa</v>
      </c>
      <c r="T2753" s="7" t="str">
        <f>Tabela813[[#This Row],[NR]]&amp;" - "&amp;Tabela813[[#This Row],[Especificação]]</f>
        <v>9.1.1.3.1.53.0.7.00 - (-) Dedução de Contribuição de Melhoria para Pavimentação e Obras Complementares - Dívida Ativa - Multas da Dívida Ativa</v>
      </c>
      <c r="U2753" s="7" t="str">
        <f>Tabela813[[#This Row],[NR]]&amp; " - "&amp;Tabela813[[#This Row],[Especificação]]</f>
        <v>9.1.1.3.1.53.0.7.00 - (-) Dedução de Contribuição de Melhoria para Pavimentação e Obras Complementares - Dívida Ativa - Multas da Dívida Ativa</v>
      </c>
    </row>
    <row r="2754" spans="1:21" ht="30" x14ac:dyDescent="0.25">
      <c r="A2754" s="84"/>
      <c r="B2754" s="73" t="s">
        <v>1570</v>
      </c>
      <c r="C2754" s="26" t="s">
        <v>1558</v>
      </c>
      <c r="D2754" s="26" t="s">
        <v>1558</v>
      </c>
      <c r="E2754" s="26" t="s">
        <v>1559</v>
      </c>
      <c r="F2754" s="26" t="s">
        <v>1558</v>
      </c>
      <c r="G2754" s="26" t="s">
        <v>1595</v>
      </c>
      <c r="H2754" s="26" t="s">
        <v>1561</v>
      </c>
      <c r="I2754" s="26" t="s">
        <v>1566</v>
      </c>
      <c r="J2754" s="26" t="s">
        <v>1564</v>
      </c>
      <c r="K2754" s="21" t="str">
        <f>IF(Tabela813[[#This Row],[C]]&lt;&gt;"",IF(Tabela813[[#This Row],[RED]]&lt;&gt;"",(Tabela813[[#This Row],[RED]] &amp; "."),"") &amp; CONCATENATE(Tabela813[[#This Row],[C]],".",Tabela813[[#This Row],[O]],".",Tabela813[[#This Row],[E]],".",Tabela813[[#This Row],[D1]],".",Tabela813[[#This Row],[D2]],".",Tabela813[[#This Row],[D3]],".",Tabela813[[#This Row],[T]],".",Tabela813[[#This Row],[D4]]),"")</f>
        <v>9.1.1.3.1.53.0.8.00</v>
      </c>
      <c r="L2754" s="27" t="s">
        <v>1790</v>
      </c>
      <c r="M2754" s="21" t="str">
        <f t="shared" si="43"/>
        <v>A</v>
      </c>
      <c r="N2754" s="21">
        <f>IF(VALUE(Tabela813[[#This Row],[RED]]) &gt; 0,1,0) + IF(VALUE(J2754)&gt;0,8,IF(VALUE(I2754)&gt;0,7,IF(VALUE(H2754)&gt;0,6,IF(VALUE(G2754)&gt;0,5,IF(VALUE(F2754)&gt;0,4,IF(VALUE(E2754)&gt;0,3,IF(VALUE(D2754)&gt;0,2,1)))))))</f>
        <v>8</v>
      </c>
      <c r="O2754" s="26" t="s">
        <v>55</v>
      </c>
      <c r="P2754" s="1" t="s">
        <v>2956</v>
      </c>
      <c r="Q2754" s="1"/>
      <c r="R2754" s="21"/>
      <c r="S2754" s="7" t="str">
        <f>Tabela813[[#This Row],[NR]]&amp;" - "&amp;Tabela813[[#This Row],[Especificação]]</f>
        <v>9.1.1.3.1.53.0.8.00 - (-) Dedução de Contribuição de Melhoria para Pavimentação e Obras Complementares - Juros de Mora da Dívida Ativa</v>
      </c>
      <c r="T2754" s="7" t="str">
        <f>Tabela813[[#This Row],[NR]]&amp;" - "&amp;Tabela813[[#This Row],[Especificação]]</f>
        <v>9.1.1.3.1.53.0.8.00 - (-) Dedução de Contribuição de Melhoria para Pavimentação e Obras Complementares - Juros de Mora da Dívida Ativa</v>
      </c>
      <c r="U2754" s="7" t="str">
        <f>Tabela813[[#This Row],[NR]]&amp; " - "&amp;Tabela813[[#This Row],[Especificação]]</f>
        <v>9.1.1.3.1.53.0.8.00 - (-) Dedução de Contribuição de Melhoria para Pavimentação e Obras Complementares - Juros de Mora da Dívida Ativa</v>
      </c>
    </row>
    <row r="2755" spans="1:21" x14ac:dyDescent="0.25">
      <c r="A2755" s="84"/>
      <c r="B2755" s="73" t="s">
        <v>1570</v>
      </c>
      <c r="C2755" s="26" t="s">
        <v>1558</v>
      </c>
      <c r="D2755" s="26" t="s">
        <v>1558</v>
      </c>
      <c r="E2755" s="26" t="s">
        <v>1559</v>
      </c>
      <c r="F2755" s="26" t="s">
        <v>1558</v>
      </c>
      <c r="G2755" s="26" t="s">
        <v>1574</v>
      </c>
      <c r="H2755" s="26" t="s">
        <v>1561</v>
      </c>
      <c r="I2755" s="26" t="s">
        <v>1561</v>
      </c>
      <c r="J2755" s="26" t="s">
        <v>1564</v>
      </c>
      <c r="K2755" s="21" t="str">
        <f>IF(Tabela813[[#This Row],[C]]&lt;&gt;"",IF(Tabela813[[#This Row],[RED]]&lt;&gt;"",(Tabela813[[#This Row],[RED]] &amp; "."),"") &amp; CONCATENATE(Tabela813[[#This Row],[C]],".",Tabela813[[#This Row],[O]],".",Tabela813[[#This Row],[E]],".",Tabela813[[#This Row],[D1]],".",Tabela813[[#This Row],[D2]],".",Tabela813[[#This Row],[D3]],".",Tabela813[[#This Row],[T]],".",Tabela813[[#This Row],[D4]]),"")</f>
        <v>9.1.1.3.1.99.0.0.00</v>
      </c>
      <c r="L2755" s="27" t="s">
        <v>1791</v>
      </c>
      <c r="M2755" s="21" t="str">
        <f t="shared" si="43"/>
        <v>S</v>
      </c>
      <c r="N2755" s="21">
        <f>IF(VALUE(Tabela813[[#This Row],[RED]]) &gt; 0,1,0) + IF(VALUE(J2755)&gt;0,8,IF(VALUE(I2755)&gt;0,7,IF(VALUE(H2755)&gt;0,6,IF(VALUE(G2755)&gt;0,5,IF(VALUE(F2755)&gt;0,4,IF(VALUE(E2755)&gt;0,3,IF(VALUE(D2755)&gt;0,2,1)))))))</f>
        <v>6</v>
      </c>
      <c r="O2755" s="26" t="s">
        <v>51</v>
      </c>
      <c r="P2755" s="1" t="s">
        <v>4399</v>
      </c>
      <c r="Q2755" s="1"/>
      <c r="R2755" s="21"/>
      <c r="S2755" s="7" t="str">
        <f>Tabela813[[#This Row],[NR]]&amp;" - "&amp;Tabela813[[#This Row],[Especificação]]</f>
        <v>9.1.1.3.1.99.0.0.00 - (-) Dedução de Outras Contribuições de Melhoria</v>
      </c>
      <c r="T2755" s="7" t="str">
        <f>Tabela813[[#This Row],[NR]]&amp;" - "&amp;Tabela813[[#This Row],[Especificação]]</f>
        <v>9.1.1.3.1.99.0.0.00 - (-) Dedução de Outras Contribuições de Melhoria</v>
      </c>
      <c r="U2755" s="7" t="str">
        <f>Tabela813[[#This Row],[NR]]&amp; " - "&amp;Tabela813[[#This Row],[Especificação]]</f>
        <v>9.1.1.3.1.99.0.0.00 - (-) Dedução de Outras Contribuições de Melhoria</v>
      </c>
    </row>
    <row r="2756" spans="1:21" x14ac:dyDescent="0.25">
      <c r="A2756" s="84"/>
      <c r="B2756" s="73" t="s">
        <v>1570</v>
      </c>
      <c r="C2756" s="26" t="s">
        <v>1558</v>
      </c>
      <c r="D2756" s="26" t="s">
        <v>1558</v>
      </c>
      <c r="E2756" s="26" t="s">
        <v>1559</v>
      </c>
      <c r="F2756" s="26" t="s">
        <v>1558</v>
      </c>
      <c r="G2756" s="26" t="s">
        <v>1574</v>
      </c>
      <c r="H2756" s="26" t="s">
        <v>1561</v>
      </c>
      <c r="I2756" s="26" t="s">
        <v>1558</v>
      </c>
      <c r="J2756" s="26" t="s">
        <v>1564</v>
      </c>
      <c r="K2756" s="21" t="str">
        <f>IF(Tabela813[[#This Row],[C]]&lt;&gt;"",IF(Tabela813[[#This Row],[RED]]&lt;&gt;"",(Tabela813[[#This Row],[RED]] &amp; "."),"") &amp; CONCATENATE(Tabela813[[#This Row],[C]],".",Tabela813[[#This Row],[O]],".",Tabela813[[#This Row],[E]],".",Tabela813[[#This Row],[D1]],".",Tabela813[[#This Row],[D2]],".",Tabela813[[#This Row],[D3]],".",Tabela813[[#This Row],[T]],".",Tabela813[[#This Row],[D4]]),"")</f>
        <v>9.1.1.3.1.99.0.1.00</v>
      </c>
      <c r="L2756" s="27" t="s">
        <v>1792</v>
      </c>
      <c r="M2756" s="21" t="str">
        <f t="shared" si="43"/>
        <v>A</v>
      </c>
      <c r="N2756" s="21">
        <f>IF(VALUE(Tabela813[[#This Row],[RED]]) &gt; 0,1,0) + IF(VALUE(J2756)&gt;0,8,IF(VALUE(I2756)&gt;0,7,IF(VALUE(H2756)&gt;0,6,IF(VALUE(G2756)&gt;0,5,IF(VALUE(F2756)&gt;0,4,IF(VALUE(E2756)&gt;0,3,IF(VALUE(D2756)&gt;0,2,1)))))))</f>
        <v>8</v>
      </c>
      <c r="O2756" s="26" t="s">
        <v>51</v>
      </c>
      <c r="P2756" s="1" t="s">
        <v>4182</v>
      </c>
      <c r="Q2756" s="1"/>
      <c r="R2756" s="21"/>
      <c r="S2756" s="7" t="str">
        <f>Tabela813[[#This Row],[NR]]&amp;" - "&amp;Tabela813[[#This Row],[Especificação]]</f>
        <v>9.1.1.3.1.99.0.1.00 - (-) Dedução de Outras Contribuições de Melhoria - Principal</v>
      </c>
      <c r="T2756" s="7" t="str">
        <f>Tabela813[[#This Row],[NR]]&amp;" - "&amp;Tabela813[[#This Row],[Especificação]]</f>
        <v>9.1.1.3.1.99.0.1.00 - (-) Dedução de Outras Contribuições de Melhoria - Principal</v>
      </c>
      <c r="U2756" s="7" t="str">
        <f>Tabela813[[#This Row],[NR]]&amp; " - "&amp;Tabela813[[#This Row],[Especificação]]</f>
        <v>9.1.1.3.1.99.0.1.00 - (-) Dedução de Outras Contribuições de Melhoria - Principal</v>
      </c>
    </row>
    <row r="2757" spans="1:21" x14ac:dyDescent="0.25">
      <c r="A2757" s="84"/>
      <c r="B2757" s="73" t="s">
        <v>1570</v>
      </c>
      <c r="C2757" s="26" t="s">
        <v>1558</v>
      </c>
      <c r="D2757" s="26" t="s">
        <v>1558</v>
      </c>
      <c r="E2757" s="26" t="s">
        <v>1559</v>
      </c>
      <c r="F2757" s="26" t="s">
        <v>1558</v>
      </c>
      <c r="G2757" s="26" t="s">
        <v>1574</v>
      </c>
      <c r="H2757" s="26" t="s">
        <v>1561</v>
      </c>
      <c r="I2757" s="26" t="s">
        <v>1567</v>
      </c>
      <c r="J2757" s="26" t="s">
        <v>1564</v>
      </c>
      <c r="K2757" s="21" t="str">
        <f>IF(Tabela813[[#This Row],[C]]&lt;&gt;"",IF(Tabela813[[#This Row],[RED]]&lt;&gt;"",(Tabela813[[#This Row],[RED]] &amp; "."),"") &amp; CONCATENATE(Tabela813[[#This Row],[C]],".",Tabela813[[#This Row],[O]],".",Tabela813[[#This Row],[E]],".",Tabela813[[#This Row],[D1]],".",Tabela813[[#This Row],[D2]],".",Tabela813[[#This Row],[D3]],".",Tabela813[[#This Row],[T]],".",Tabela813[[#This Row],[D4]]),"")</f>
        <v>9.1.1.3.1.99.0.2.00</v>
      </c>
      <c r="L2757" s="27" t="s">
        <v>1793</v>
      </c>
      <c r="M2757" s="21" t="str">
        <f t="shared" si="43"/>
        <v>A</v>
      </c>
      <c r="N2757" s="21">
        <f>IF(VALUE(Tabela813[[#This Row],[RED]]) &gt; 0,1,0) + IF(VALUE(J2757)&gt;0,8,IF(VALUE(I2757)&gt;0,7,IF(VALUE(H2757)&gt;0,6,IF(VALUE(G2757)&gt;0,5,IF(VALUE(F2757)&gt;0,4,IF(VALUE(E2757)&gt;0,3,IF(VALUE(D2757)&gt;0,2,1)))))))</f>
        <v>8</v>
      </c>
      <c r="O2757" s="26" t="s">
        <v>51</v>
      </c>
      <c r="P2757" s="1" t="s">
        <v>4182</v>
      </c>
      <c r="Q2757" s="1"/>
      <c r="R2757" s="21"/>
      <c r="S2757" s="7" t="str">
        <f>Tabela813[[#This Row],[NR]]&amp;" - "&amp;Tabela813[[#This Row],[Especificação]]</f>
        <v>9.1.1.3.1.99.0.2.00 - (-) Dedução de Outras Contribuições de Melhoria - Multas e Juros de Mora</v>
      </c>
      <c r="T2757" s="7" t="str">
        <f>Tabela813[[#This Row],[NR]]&amp;" - "&amp;Tabela813[[#This Row],[Especificação]]</f>
        <v>9.1.1.3.1.99.0.2.00 - (-) Dedução de Outras Contribuições de Melhoria - Multas e Juros de Mora</v>
      </c>
      <c r="U2757" s="7" t="str">
        <f>Tabela813[[#This Row],[NR]]&amp; " - "&amp;Tabela813[[#This Row],[Especificação]]</f>
        <v>9.1.1.3.1.99.0.2.00 - (-) Dedução de Outras Contribuições de Melhoria - Multas e Juros de Mora</v>
      </c>
    </row>
    <row r="2758" spans="1:21" x14ac:dyDescent="0.25">
      <c r="A2758" s="84"/>
      <c r="B2758" s="73" t="s">
        <v>1570</v>
      </c>
      <c r="C2758" s="26" t="s">
        <v>1558</v>
      </c>
      <c r="D2758" s="26" t="s">
        <v>1558</v>
      </c>
      <c r="E2758" s="26" t="s">
        <v>1559</v>
      </c>
      <c r="F2758" s="26" t="s">
        <v>1558</v>
      </c>
      <c r="G2758" s="26" t="s">
        <v>1574</v>
      </c>
      <c r="H2758" s="26" t="s">
        <v>1561</v>
      </c>
      <c r="I2758" s="26" t="s">
        <v>1559</v>
      </c>
      <c r="J2758" s="26" t="s">
        <v>1564</v>
      </c>
      <c r="K2758" s="21" t="str">
        <f>IF(Tabela813[[#This Row],[C]]&lt;&gt;"",IF(Tabela813[[#This Row],[RED]]&lt;&gt;"",(Tabela813[[#This Row],[RED]] &amp; "."),"") &amp; CONCATENATE(Tabela813[[#This Row],[C]],".",Tabela813[[#This Row],[O]],".",Tabela813[[#This Row],[E]],".",Tabela813[[#This Row],[D1]],".",Tabela813[[#This Row],[D2]],".",Tabela813[[#This Row],[D3]],".",Tabela813[[#This Row],[T]],".",Tabela813[[#This Row],[D4]]),"")</f>
        <v>9.1.1.3.1.99.0.3.00</v>
      </c>
      <c r="L2758" s="27" t="s">
        <v>1794</v>
      </c>
      <c r="M2758" s="21" t="str">
        <f t="shared" si="43"/>
        <v>A</v>
      </c>
      <c r="N2758" s="21">
        <f>IF(VALUE(Tabela813[[#This Row],[RED]]) &gt; 0,1,0) + IF(VALUE(J2758)&gt;0,8,IF(VALUE(I2758)&gt;0,7,IF(VALUE(H2758)&gt;0,6,IF(VALUE(G2758)&gt;0,5,IF(VALUE(F2758)&gt;0,4,IF(VALUE(E2758)&gt;0,3,IF(VALUE(D2758)&gt;0,2,1)))))))</f>
        <v>8</v>
      </c>
      <c r="O2758" s="26" t="s">
        <v>51</v>
      </c>
      <c r="P2758" s="1" t="s">
        <v>4182</v>
      </c>
      <c r="Q2758" s="1"/>
      <c r="R2758" s="21"/>
      <c r="S2758" s="7" t="str">
        <f>Tabela813[[#This Row],[NR]]&amp;" - "&amp;Tabela813[[#This Row],[Especificação]]</f>
        <v>9.1.1.3.1.99.0.3.00 - (-) Dedução de Outras Contribuições de Melhoria - Dívida Ativa</v>
      </c>
      <c r="T2758" s="7" t="str">
        <f>Tabela813[[#This Row],[NR]]&amp;" - "&amp;Tabela813[[#This Row],[Especificação]]</f>
        <v>9.1.1.3.1.99.0.3.00 - (-) Dedução de Outras Contribuições de Melhoria - Dívida Ativa</v>
      </c>
      <c r="U2758" s="7" t="str">
        <f>Tabela813[[#This Row],[NR]]&amp; " - "&amp;Tabela813[[#This Row],[Especificação]]</f>
        <v>9.1.1.3.1.99.0.3.00 - (-) Dedução de Outras Contribuições de Melhoria - Dívida Ativa</v>
      </c>
    </row>
    <row r="2759" spans="1:21" ht="30" x14ac:dyDescent="0.25">
      <c r="A2759" s="84"/>
      <c r="B2759" s="73" t="s">
        <v>1570</v>
      </c>
      <c r="C2759" s="26" t="s">
        <v>1558</v>
      </c>
      <c r="D2759" s="26" t="s">
        <v>1558</v>
      </c>
      <c r="E2759" s="26" t="s">
        <v>1559</v>
      </c>
      <c r="F2759" s="26" t="s">
        <v>1558</v>
      </c>
      <c r="G2759" s="26" t="s">
        <v>1574</v>
      </c>
      <c r="H2759" s="26" t="s">
        <v>1561</v>
      </c>
      <c r="I2759" s="26" t="s">
        <v>1568</v>
      </c>
      <c r="J2759" s="26" t="s">
        <v>1564</v>
      </c>
      <c r="K2759" s="21" t="str">
        <f>IF(Tabela813[[#This Row],[C]]&lt;&gt;"",IF(Tabela813[[#This Row],[RED]]&lt;&gt;"",(Tabela813[[#This Row],[RED]] &amp; "."),"") &amp; CONCATENATE(Tabela813[[#This Row],[C]],".",Tabela813[[#This Row],[O]],".",Tabela813[[#This Row],[E]],".",Tabela813[[#This Row],[D1]],".",Tabela813[[#This Row],[D2]],".",Tabela813[[#This Row],[D3]],".",Tabela813[[#This Row],[T]],".",Tabela813[[#This Row],[D4]]),"")</f>
        <v>9.1.1.3.1.99.0.4.00</v>
      </c>
      <c r="L2759" s="27" t="s">
        <v>4075</v>
      </c>
      <c r="M2759" s="21" t="str">
        <f t="shared" si="43"/>
        <v>A</v>
      </c>
      <c r="N2759" s="21">
        <f>IF(VALUE(Tabela813[[#This Row],[RED]]) &gt; 0,1,0) + IF(VALUE(J2759)&gt;0,8,IF(VALUE(I2759)&gt;0,7,IF(VALUE(H2759)&gt;0,6,IF(VALUE(G2759)&gt;0,5,IF(VALUE(F2759)&gt;0,4,IF(VALUE(E2759)&gt;0,3,IF(VALUE(D2759)&gt;0,2,1)))))))</f>
        <v>8</v>
      </c>
      <c r="O2759" s="26" t="s">
        <v>51</v>
      </c>
      <c r="P2759" s="1" t="s">
        <v>4182</v>
      </c>
      <c r="Q2759" s="1"/>
      <c r="R2759" s="21"/>
      <c r="S2759" s="7" t="str">
        <f>Tabela813[[#This Row],[NR]]&amp;" - "&amp;Tabela813[[#This Row],[Especificação]]</f>
        <v>9.1.1.3.1.99.0.4.00 - (-) Dedução Deoutras Contribuições de Melhoria - Dívida Ativa - Multas e Juros de Mora da Dívida Ativa</v>
      </c>
      <c r="T2759" s="7" t="str">
        <f>Tabela813[[#This Row],[NR]]&amp;" - "&amp;Tabela813[[#This Row],[Especificação]]</f>
        <v>9.1.1.3.1.99.0.4.00 - (-) Dedução Deoutras Contribuições de Melhoria - Dívida Ativa - Multas e Juros de Mora da Dívida Ativa</v>
      </c>
      <c r="U2759" s="7" t="str">
        <f>Tabela813[[#This Row],[NR]]&amp; " - "&amp;Tabela813[[#This Row],[Especificação]]</f>
        <v>9.1.1.3.1.99.0.4.00 - (-) Dedução Deoutras Contribuições de Melhoria - Dívida Ativa - Multas e Juros de Mora da Dívida Ativa</v>
      </c>
    </row>
    <row r="2760" spans="1:21" x14ac:dyDescent="0.25">
      <c r="A2760" s="84"/>
      <c r="B2760" s="73" t="s">
        <v>1570</v>
      </c>
      <c r="C2760" s="26" t="s">
        <v>1558</v>
      </c>
      <c r="D2760" s="26" t="s">
        <v>1558</v>
      </c>
      <c r="E2760" s="26" t="s">
        <v>1559</v>
      </c>
      <c r="F2760" s="26" t="s">
        <v>1558</v>
      </c>
      <c r="G2760" s="26" t="s">
        <v>1574</v>
      </c>
      <c r="H2760" s="26" t="s">
        <v>1561</v>
      </c>
      <c r="I2760" s="26" t="s">
        <v>1569</v>
      </c>
      <c r="J2760" s="26" t="s">
        <v>1564</v>
      </c>
      <c r="K2760" s="21" t="str">
        <f>IF(Tabela813[[#This Row],[C]]&lt;&gt;"",IF(Tabela813[[#This Row],[RED]]&lt;&gt;"",(Tabela813[[#This Row],[RED]] &amp; "."),"") &amp; CONCATENATE(Tabela813[[#This Row],[C]],".",Tabela813[[#This Row],[O]],".",Tabela813[[#This Row],[E]],".",Tabela813[[#This Row],[D1]],".",Tabela813[[#This Row],[D2]],".",Tabela813[[#This Row],[D3]],".",Tabela813[[#This Row],[T]],".",Tabela813[[#This Row],[D4]]),"")</f>
        <v>9.1.1.3.1.99.0.5.00</v>
      </c>
      <c r="L2760" s="27" t="s">
        <v>1795</v>
      </c>
      <c r="M2760" s="21" t="str">
        <f t="shared" si="43"/>
        <v>A</v>
      </c>
      <c r="N2760" s="21">
        <f>IF(VALUE(Tabela813[[#This Row],[RED]]) &gt; 0,1,0) + IF(VALUE(J2760)&gt;0,8,IF(VALUE(I2760)&gt;0,7,IF(VALUE(H2760)&gt;0,6,IF(VALUE(G2760)&gt;0,5,IF(VALUE(F2760)&gt;0,4,IF(VALUE(E2760)&gt;0,3,IF(VALUE(D2760)&gt;0,2,1)))))))</f>
        <v>8</v>
      </c>
      <c r="O2760" s="26" t="s">
        <v>51</v>
      </c>
      <c r="P2760" s="1" t="s">
        <v>4182</v>
      </c>
      <c r="Q2760" s="1"/>
      <c r="R2760" s="21"/>
      <c r="S2760" s="7" t="str">
        <f>Tabela813[[#This Row],[NR]]&amp;" - "&amp;Tabela813[[#This Row],[Especificação]]</f>
        <v>9.1.1.3.1.99.0.5.00 - (-) Dedução de Outras Contribuições de Melhoria - Multas</v>
      </c>
      <c r="T2760" s="7" t="str">
        <f>Tabela813[[#This Row],[NR]]&amp;" - "&amp;Tabela813[[#This Row],[Especificação]]</f>
        <v>9.1.1.3.1.99.0.5.00 - (-) Dedução de Outras Contribuições de Melhoria - Multas</v>
      </c>
      <c r="U2760" s="7" t="str">
        <f>Tabela813[[#This Row],[NR]]&amp; " - "&amp;Tabela813[[#This Row],[Especificação]]</f>
        <v>9.1.1.3.1.99.0.5.00 - (-) Dedução de Outras Contribuições de Melhoria - Multas</v>
      </c>
    </row>
    <row r="2761" spans="1:21" x14ac:dyDescent="0.25">
      <c r="A2761" s="84"/>
      <c r="B2761" s="73" t="s">
        <v>1570</v>
      </c>
      <c r="C2761" s="26" t="s">
        <v>1558</v>
      </c>
      <c r="D2761" s="26" t="s">
        <v>1558</v>
      </c>
      <c r="E2761" s="26" t="s">
        <v>1559</v>
      </c>
      <c r="F2761" s="26" t="s">
        <v>1558</v>
      </c>
      <c r="G2761" s="26" t="s">
        <v>1574</v>
      </c>
      <c r="H2761" s="26" t="s">
        <v>1561</v>
      </c>
      <c r="I2761" s="26" t="s">
        <v>1563</v>
      </c>
      <c r="J2761" s="26" t="s">
        <v>1564</v>
      </c>
      <c r="K2761" s="21" t="str">
        <f>IF(Tabela813[[#This Row],[C]]&lt;&gt;"",IF(Tabela813[[#This Row],[RED]]&lt;&gt;"",(Tabela813[[#This Row],[RED]] &amp; "."),"") &amp; CONCATENATE(Tabela813[[#This Row],[C]],".",Tabela813[[#This Row],[O]],".",Tabela813[[#This Row],[E]],".",Tabela813[[#This Row],[D1]],".",Tabela813[[#This Row],[D2]],".",Tabela813[[#This Row],[D3]],".",Tabela813[[#This Row],[T]],".",Tabela813[[#This Row],[D4]]),"")</f>
        <v>9.1.1.3.1.99.0.6.00</v>
      </c>
      <c r="L2761" s="27" t="s">
        <v>1796</v>
      </c>
      <c r="M2761" s="21" t="str">
        <f t="shared" si="43"/>
        <v>A</v>
      </c>
      <c r="N2761" s="21">
        <f>IF(VALUE(Tabela813[[#This Row],[RED]]) &gt; 0,1,0) + IF(VALUE(J2761)&gt;0,8,IF(VALUE(I2761)&gt;0,7,IF(VALUE(H2761)&gt;0,6,IF(VALUE(G2761)&gt;0,5,IF(VALUE(F2761)&gt;0,4,IF(VALUE(E2761)&gt;0,3,IF(VALUE(D2761)&gt;0,2,1)))))))</f>
        <v>8</v>
      </c>
      <c r="O2761" s="26" t="s">
        <v>51</v>
      </c>
      <c r="P2761" s="1" t="s">
        <v>4182</v>
      </c>
      <c r="Q2761" s="1"/>
      <c r="R2761" s="21"/>
      <c r="S2761" s="7" t="str">
        <f>Tabela813[[#This Row],[NR]]&amp;" - "&amp;Tabela813[[#This Row],[Especificação]]</f>
        <v>9.1.1.3.1.99.0.6.00 - (-) Dedução de Outras Contribuições de Melhoria - Juros de Mora</v>
      </c>
      <c r="T2761" s="7" t="str">
        <f>Tabela813[[#This Row],[NR]]&amp;" - "&amp;Tabela813[[#This Row],[Especificação]]</f>
        <v>9.1.1.3.1.99.0.6.00 - (-) Dedução de Outras Contribuições de Melhoria - Juros de Mora</v>
      </c>
      <c r="U2761" s="7" t="str">
        <f>Tabela813[[#This Row],[NR]]&amp; " - "&amp;Tabela813[[#This Row],[Especificação]]</f>
        <v>9.1.1.3.1.99.0.6.00 - (-) Dedução de Outras Contribuições de Melhoria - Juros de Mora</v>
      </c>
    </row>
    <row r="2762" spans="1:21" ht="30" x14ac:dyDescent="0.25">
      <c r="A2762" s="84"/>
      <c r="B2762" s="73" t="s">
        <v>1570</v>
      </c>
      <c r="C2762" s="26" t="s">
        <v>1558</v>
      </c>
      <c r="D2762" s="26" t="s">
        <v>1558</v>
      </c>
      <c r="E2762" s="26" t="s">
        <v>1559</v>
      </c>
      <c r="F2762" s="26" t="s">
        <v>1558</v>
      </c>
      <c r="G2762" s="26" t="s">
        <v>1574</v>
      </c>
      <c r="H2762" s="26" t="s">
        <v>1561</v>
      </c>
      <c r="I2762" s="26" t="s">
        <v>1565</v>
      </c>
      <c r="J2762" s="26" t="s">
        <v>1564</v>
      </c>
      <c r="K2762" s="21" t="str">
        <f>IF(Tabela813[[#This Row],[C]]&lt;&gt;"",IF(Tabela813[[#This Row],[RED]]&lt;&gt;"",(Tabela813[[#This Row],[RED]] &amp; "."),"") &amp; CONCATENATE(Tabela813[[#This Row],[C]],".",Tabela813[[#This Row],[O]],".",Tabela813[[#This Row],[E]],".",Tabela813[[#This Row],[D1]],".",Tabela813[[#This Row],[D2]],".",Tabela813[[#This Row],[D3]],".",Tabela813[[#This Row],[T]],".",Tabela813[[#This Row],[D4]]),"")</f>
        <v>9.1.1.3.1.99.0.7.00</v>
      </c>
      <c r="L2762" s="27" t="s">
        <v>1797</v>
      </c>
      <c r="M2762" s="21" t="str">
        <f t="shared" si="43"/>
        <v>A</v>
      </c>
      <c r="N2762" s="21">
        <f>IF(VALUE(Tabela813[[#This Row],[RED]]) &gt; 0,1,0) + IF(VALUE(J2762)&gt;0,8,IF(VALUE(I2762)&gt;0,7,IF(VALUE(H2762)&gt;0,6,IF(VALUE(G2762)&gt;0,5,IF(VALUE(F2762)&gt;0,4,IF(VALUE(E2762)&gt;0,3,IF(VALUE(D2762)&gt;0,2,1)))))))</f>
        <v>8</v>
      </c>
      <c r="O2762" s="26" t="s">
        <v>51</v>
      </c>
      <c r="P2762" s="1" t="s">
        <v>4182</v>
      </c>
      <c r="Q2762" s="1"/>
      <c r="R2762" s="21"/>
      <c r="S2762" s="7" t="str">
        <f>Tabela813[[#This Row],[NR]]&amp;" - "&amp;Tabela813[[#This Row],[Especificação]]</f>
        <v>9.1.1.3.1.99.0.7.00 - (-) Dedução de Outras Contribuições de Melhoria - Dívida Ativa - Multas da Dívida Ativa</v>
      </c>
      <c r="T2762" s="7" t="str">
        <f>Tabela813[[#This Row],[NR]]&amp;" - "&amp;Tabela813[[#This Row],[Especificação]]</f>
        <v>9.1.1.3.1.99.0.7.00 - (-) Dedução de Outras Contribuições de Melhoria - Dívida Ativa - Multas da Dívida Ativa</v>
      </c>
      <c r="U2762" s="7" t="str">
        <f>Tabela813[[#This Row],[NR]]&amp; " - "&amp;Tabela813[[#This Row],[Especificação]]</f>
        <v>9.1.1.3.1.99.0.7.00 - (-) Dedução de Outras Contribuições de Melhoria - Dívida Ativa - Multas da Dívida Ativa</v>
      </c>
    </row>
    <row r="2763" spans="1:21" ht="30" x14ac:dyDescent="0.25">
      <c r="A2763" s="84"/>
      <c r="B2763" s="73" t="s">
        <v>1570</v>
      </c>
      <c r="C2763" s="26" t="s">
        <v>1558</v>
      </c>
      <c r="D2763" s="26" t="s">
        <v>1558</v>
      </c>
      <c r="E2763" s="26" t="s">
        <v>1559</v>
      </c>
      <c r="F2763" s="26" t="s">
        <v>1558</v>
      </c>
      <c r="G2763" s="26" t="s">
        <v>1574</v>
      </c>
      <c r="H2763" s="26" t="s">
        <v>1561</v>
      </c>
      <c r="I2763" s="26" t="s">
        <v>1566</v>
      </c>
      <c r="J2763" s="26" t="s">
        <v>1564</v>
      </c>
      <c r="K2763" s="21" t="str">
        <f>IF(Tabela813[[#This Row],[C]]&lt;&gt;"",IF(Tabela813[[#This Row],[RED]]&lt;&gt;"",(Tabela813[[#This Row],[RED]] &amp; "."),"") &amp; CONCATENATE(Tabela813[[#This Row],[C]],".",Tabela813[[#This Row],[O]],".",Tabela813[[#This Row],[E]],".",Tabela813[[#This Row],[D1]],".",Tabela813[[#This Row],[D2]],".",Tabela813[[#This Row],[D3]],".",Tabela813[[#This Row],[T]],".",Tabela813[[#This Row],[D4]]),"")</f>
        <v>9.1.1.3.1.99.0.8.00</v>
      </c>
      <c r="L2763" s="27" t="s">
        <v>1798</v>
      </c>
      <c r="M2763" s="21" t="str">
        <f t="shared" si="43"/>
        <v>A</v>
      </c>
      <c r="N2763" s="21">
        <f>IF(VALUE(Tabela813[[#This Row],[RED]]) &gt; 0,1,0) + IF(VALUE(J2763)&gt;0,8,IF(VALUE(I2763)&gt;0,7,IF(VALUE(H2763)&gt;0,6,IF(VALUE(G2763)&gt;0,5,IF(VALUE(F2763)&gt;0,4,IF(VALUE(E2763)&gt;0,3,IF(VALUE(D2763)&gt;0,2,1)))))))</f>
        <v>8</v>
      </c>
      <c r="O2763" s="26" t="s">
        <v>51</v>
      </c>
      <c r="P2763" s="1" t="s">
        <v>4182</v>
      </c>
      <c r="Q2763" s="1"/>
      <c r="R2763" s="21"/>
      <c r="S2763" s="7" t="str">
        <f>Tabela813[[#This Row],[NR]]&amp;" - "&amp;Tabela813[[#This Row],[Especificação]]</f>
        <v>9.1.1.3.1.99.0.8.00 - (-) Dedução de Outras Contribuições de Melhoria - Juros de Mora da Dívida Ativa</v>
      </c>
      <c r="T2763" s="7" t="str">
        <f>Tabela813[[#This Row],[NR]]&amp;" - "&amp;Tabela813[[#This Row],[Especificação]]</f>
        <v>9.1.1.3.1.99.0.8.00 - (-) Dedução de Outras Contribuições de Melhoria - Juros de Mora da Dívida Ativa</v>
      </c>
      <c r="U2763" s="7" t="str">
        <f>Tabela813[[#This Row],[NR]]&amp; " - "&amp;Tabela813[[#This Row],[Especificação]]</f>
        <v>9.1.1.3.1.99.0.8.00 - (-) Dedução de Outras Contribuições de Melhoria - Juros de Mora da Dívida Ativa</v>
      </c>
    </row>
    <row r="2764" spans="1:21" ht="45" x14ac:dyDescent="0.25">
      <c r="A2764" s="84"/>
      <c r="B2764" s="73" t="s">
        <v>1570</v>
      </c>
      <c r="C2764" s="26" t="s">
        <v>1558</v>
      </c>
      <c r="D2764" s="26" t="s">
        <v>1567</v>
      </c>
      <c r="E2764" s="26" t="s">
        <v>1561</v>
      </c>
      <c r="F2764" s="26" t="s">
        <v>1561</v>
      </c>
      <c r="G2764" s="26" t="s">
        <v>1564</v>
      </c>
      <c r="H2764" s="26" t="s">
        <v>1561</v>
      </c>
      <c r="I2764" s="26" t="s">
        <v>1561</v>
      </c>
      <c r="J2764" s="26" t="s">
        <v>1564</v>
      </c>
      <c r="K2764" s="21" t="str">
        <f>IF(Tabela813[[#This Row],[C]]&lt;&gt;"",IF(Tabela813[[#This Row],[RED]]&lt;&gt;"",(Tabela813[[#This Row],[RED]] &amp; "."),"") &amp; CONCATENATE(Tabela813[[#This Row],[C]],".",Tabela813[[#This Row],[O]],".",Tabela813[[#This Row],[E]],".",Tabela813[[#This Row],[D1]],".",Tabela813[[#This Row],[D2]],".",Tabela813[[#This Row],[D3]],".",Tabela813[[#This Row],[T]],".",Tabela813[[#This Row],[D4]]),"")</f>
        <v>9.1.2.0.0.00.0.0.00</v>
      </c>
      <c r="L2764" s="27" t="s">
        <v>1799</v>
      </c>
      <c r="M2764" s="21" t="str">
        <f t="shared" si="43"/>
        <v>S</v>
      </c>
      <c r="N2764" s="21">
        <f>IF(VALUE(Tabela813[[#This Row],[RED]]) &gt; 0,1,0) + IF(VALUE(J2764)&gt;0,8,IF(VALUE(I2764)&gt;0,7,IF(VALUE(H2764)&gt;0,6,IF(VALUE(G2764)&gt;0,5,IF(VALUE(F2764)&gt;0,4,IF(VALUE(E2764)&gt;0,3,IF(VALUE(D2764)&gt;0,2,1)))))))</f>
        <v>3</v>
      </c>
      <c r="O2764" s="26" t="s">
        <v>45</v>
      </c>
      <c r="P2764" s="1" t="s">
        <v>4400</v>
      </c>
      <c r="Q2764" s="1"/>
      <c r="R2764" s="21"/>
      <c r="S2764" s="7" t="str">
        <f>Tabela813[[#This Row],[NR]]&amp;" - "&amp;Tabela813[[#This Row],[Especificação]]</f>
        <v>9.1.2.0.0.00.0.0.00 - (-) Dedução de Contribuições</v>
      </c>
      <c r="T2764" s="7" t="str">
        <f>Tabela813[[#This Row],[NR]]&amp;" - "&amp;Tabela813[[#This Row],[Especificação]]</f>
        <v>9.1.2.0.0.00.0.0.00 - (-) Dedução de Contribuições</v>
      </c>
      <c r="U2764" s="7" t="str">
        <f>Tabela813[[#This Row],[NR]]&amp; " - "&amp;Tabela813[[#This Row],[Especificação]]</f>
        <v>9.1.2.0.0.00.0.0.00 - (-) Dedução de Contribuições</v>
      </c>
    </row>
    <row r="2765" spans="1:21" ht="30" x14ac:dyDescent="0.25">
      <c r="A2765" s="84"/>
      <c r="B2765" s="73" t="s">
        <v>1570</v>
      </c>
      <c r="C2765" s="26" t="s">
        <v>1558</v>
      </c>
      <c r="D2765" s="26" t="s">
        <v>1567</v>
      </c>
      <c r="E2765" s="26" t="s">
        <v>1558</v>
      </c>
      <c r="F2765" s="26" t="s">
        <v>1561</v>
      </c>
      <c r="G2765" s="26" t="s">
        <v>1564</v>
      </c>
      <c r="H2765" s="26" t="s">
        <v>1561</v>
      </c>
      <c r="I2765" s="26" t="s">
        <v>1561</v>
      </c>
      <c r="J2765" s="26" t="s">
        <v>1564</v>
      </c>
      <c r="K2765" s="21" t="str">
        <f>IF(Tabela813[[#This Row],[C]]&lt;&gt;"",IF(Tabela813[[#This Row],[RED]]&lt;&gt;"",(Tabela813[[#This Row],[RED]] &amp; "."),"") &amp; CONCATENATE(Tabela813[[#This Row],[C]],".",Tabela813[[#This Row],[O]],".",Tabela813[[#This Row],[E]],".",Tabela813[[#This Row],[D1]],".",Tabela813[[#This Row],[D2]],".",Tabela813[[#This Row],[D3]],".",Tabela813[[#This Row],[T]],".",Tabela813[[#This Row],[D4]]),"")</f>
        <v>9.1.2.1.0.00.0.0.00</v>
      </c>
      <c r="L2765" s="27" t="s">
        <v>1800</v>
      </c>
      <c r="M2765" s="21" t="str">
        <f t="shared" si="43"/>
        <v>S</v>
      </c>
      <c r="N2765" s="21">
        <f>IF(VALUE(Tabela813[[#This Row],[RED]]) &gt; 0,1,0) + IF(VALUE(J2765)&gt;0,8,IF(VALUE(I2765)&gt;0,7,IF(VALUE(H2765)&gt;0,6,IF(VALUE(G2765)&gt;0,5,IF(VALUE(F2765)&gt;0,4,IF(VALUE(E2765)&gt;0,3,IF(VALUE(D2765)&gt;0,2,1)))))))</f>
        <v>4</v>
      </c>
      <c r="O2765" s="26" t="s">
        <v>45</v>
      </c>
      <c r="P2765" s="1" t="s">
        <v>4401</v>
      </c>
      <c r="Q2765" s="1"/>
      <c r="R2765" s="21"/>
      <c r="S2765" s="7" t="str">
        <f>Tabela813[[#This Row],[NR]]&amp;" - "&amp;Tabela813[[#This Row],[Especificação]]</f>
        <v>9.1.2.1.0.00.0.0.00 - (-) Dedução de Contribuições Sociais</v>
      </c>
      <c r="T2765" s="7" t="str">
        <f>Tabela813[[#This Row],[NR]]&amp;" - "&amp;Tabela813[[#This Row],[Especificação]]</f>
        <v>9.1.2.1.0.00.0.0.00 - (-) Dedução de Contribuições Sociais</v>
      </c>
      <c r="U2765" s="7" t="str">
        <f>Tabela813[[#This Row],[NR]]&amp; " - "&amp;Tabela813[[#This Row],[Especificação]]</f>
        <v>9.1.2.1.0.00.0.0.00 - (-) Dedução de Contribuições Sociais</v>
      </c>
    </row>
    <row r="2766" spans="1:21" ht="45" x14ac:dyDescent="0.25">
      <c r="A2766" s="84"/>
      <c r="B2766" s="73" t="s">
        <v>1570</v>
      </c>
      <c r="C2766" s="26" t="s">
        <v>1558</v>
      </c>
      <c r="D2766" s="26" t="s">
        <v>1567</v>
      </c>
      <c r="E2766" s="26" t="s">
        <v>1558</v>
      </c>
      <c r="F2766" s="26" t="s">
        <v>1569</v>
      </c>
      <c r="G2766" s="26" t="s">
        <v>1564</v>
      </c>
      <c r="H2766" s="26" t="s">
        <v>1561</v>
      </c>
      <c r="I2766" s="26" t="s">
        <v>1561</v>
      </c>
      <c r="J2766" s="26" t="s">
        <v>1564</v>
      </c>
      <c r="K2766" s="21" t="str">
        <f>IF(Tabela813[[#This Row],[C]]&lt;&gt;"",IF(Tabela813[[#This Row],[RED]]&lt;&gt;"",(Tabela813[[#This Row],[RED]] &amp; "."),"") &amp; CONCATENATE(Tabela813[[#This Row],[C]],".",Tabela813[[#This Row],[O]],".",Tabela813[[#This Row],[E]],".",Tabela813[[#This Row],[D1]],".",Tabela813[[#This Row],[D2]],".",Tabela813[[#This Row],[D3]],".",Tabela813[[#This Row],[T]],".",Tabela813[[#This Row],[D4]]),"")</f>
        <v>9.1.2.1.5.00.0.0.00</v>
      </c>
      <c r="L2766" s="27" t="s">
        <v>4076</v>
      </c>
      <c r="M2766" s="21" t="str">
        <f t="shared" si="43"/>
        <v>S</v>
      </c>
      <c r="N2766" s="21">
        <f>IF(VALUE(Tabela813[[#This Row],[RED]]) &gt; 0,1,0) + IF(VALUE(J2766)&gt;0,8,IF(VALUE(I2766)&gt;0,7,IF(VALUE(H2766)&gt;0,6,IF(VALUE(G2766)&gt;0,5,IF(VALUE(F2766)&gt;0,4,IF(VALUE(E2766)&gt;0,3,IF(VALUE(D2766)&gt;0,2,1)))))))</f>
        <v>5</v>
      </c>
      <c r="O2766" s="26" t="s">
        <v>45</v>
      </c>
      <c r="P2766" s="1" t="s">
        <v>4402</v>
      </c>
      <c r="Q2766" s="1"/>
      <c r="R2766" s="21"/>
      <c r="S2766" s="7" t="str">
        <f>Tabela813[[#This Row],[NR]]&amp;" - "&amp;Tabela813[[#This Row],[Especificação]]</f>
        <v>9.1.2.1.5.00.0.0.00 - (-) Dedução de Contribuições para Regimes Próprios de Previdência e Sistema de Proteção Social</v>
      </c>
      <c r="T2766" s="7" t="str">
        <f>Tabela813[[#This Row],[NR]]&amp;" - "&amp;Tabela813[[#This Row],[Especificação]]</f>
        <v>9.1.2.1.5.00.0.0.00 - (-) Dedução de Contribuições para Regimes Próprios de Previdência e Sistema de Proteção Social</v>
      </c>
      <c r="U2766" s="7" t="str">
        <f>Tabela813[[#This Row],[NR]]&amp; " - "&amp;Tabela813[[#This Row],[Especificação]]</f>
        <v>9.1.2.1.5.00.0.0.00 - (-) Dedução de Contribuições para Regimes Próprios de Previdência e Sistema de Proteção Social</v>
      </c>
    </row>
    <row r="2767" spans="1:21" ht="30" x14ac:dyDescent="0.25">
      <c r="A2767" s="84"/>
      <c r="B2767" s="73" t="s">
        <v>1570</v>
      </c>
      <c r="C2767" s="26" t="s">
        <v>1558</v>
      </c>
      <c r="D2767" s="26" t="s">
        <v>1567</v>
      </c>
      <c r="E2767" s="26" t="s">
        <v>1558</v>
      </c>
      <c r="F2767" s="26" t="s">
        <v>1569</v>
      </c>
      <c r="G2767" s="26" t="s">
        <v>1560</v>
      </c>
      <c r="H2767" s="26" t="s">
        <v>1561</v>
      </c>
      <c r="I2767" s="26" t="s">
        <v>1561</v>
      </c>
      <c r="J2767" s="26" t="s">
        <v>1564</v>
      </c>
      <c r="K2767" s="21" t="str">
        <f>IF(Tabela813[[#This Row],[C]]&lt;&gt;"",IF(Tabela813[[#This Row],[RED]]&lt;&gt;"",(Tabela813[[#This Row],[RED]] &amp; "."),"") &amp; CONCATENATE(Tabela813[[#This Row],[C]],".",Tabela813[[#This Row],[O]],".",Tabela813[[#This Row],[E]],".",Tabela813[[#This Row],[D1]],".",Tabela813[[#This Row],[D2]],".",Tabela813[[#This Row],[D3]],".",Tabela813[[#This Row],[T]],".",Tabela813[[#This Row],[D4]]),"")</f>
        <v>9.1.2.1.5.01.0.0.00</v>
      </c>
      <c r="L2767" s="27" t="s">
        <v>1801</v>
      </c>
      <c r="M2767" s="21" t="str">
        <f t="shared" si="43"/>
        <v>S</v>
      </c>
      <c r="N2767" s="21">
        <f>IF(VALUE(Tabela813[[#This Row],[RED]]) &gt; 0,1,0) + IF(VALUE(J2767)&gt;0,8,IF(VALUE(I2767)&gt;0,7,IF(VALUE(H2767)&gt;0,6,IF(VALUE(G2767)&gt;0,5,IF(VALUE(F2767)&gt;0,4,IF(VALUE(E2767)&gt;0,3,IF(VALUE(D2767)&gt;0,2,1)))))))</f>
        <v>6</v>
      </c>
      <c r="O2767" s="26" t="s">
        <v>51</v>
      </c>
      <c r="P2767" s="1" t="s">
        <v>4403</v>
      </c>
      <c r="Q2767" s="1"/>
      <c r="R2767" s="21"/>
      <c r="S2767" s="7" t="str">
        <f>Tabela813[[#This Row],[NR]]&amp;" - "&amp;Tabela813[[#This Row],[Especificação]]</f>
        <v>9.1.2.1.5.01.0.0.00 - (-) Dedução de Contribuição do Servidor Civil</v>
      </c>
      <c r="T2767" s="7" t="str">
        <f>Tabela813[[#This Row],[NR]]&amp;" - "&amp;Tabela813[[#This Row],[Especificação]]</f>
        <v>9.1.2.1.5.01.0.0.00 - (-) Dedução de Contribuição do Servidor Civil</v>
      </c>
      <c r="U2767" s="7" t="str">
        <f>Tabela813[[#This Row],[NR]]&amp; " - "&amp;Tabela813[[#This Row],[Especificação]]</f>
        <v>9.1.2.1.5.01.0.0.00 - (-) Dedução de Contribuição do Servidor Civil</v>
      </c>
    </row>
    <row r="2768" spans="1:21" ht="30" x14ac:dyDescent="0.25">
      <c r="A2768" s="84"/>
      <c r="B2768" s="73" t="s">
        <v>1570</v>
      </c>
      <c r="C2768" s="26" t="s">
        <v>1558</v>
      </c>
      <c r="D2768" s="26" t="s">
        <v>1567</v>
      </c>
      <c r="E2768" s="26" t="s">
        <v>1558</v>
      </c>
      <c r="F2768" s="26" t="s">
        <v>1569</v>
      </c>
      <c r="G2768" s="26" t="s">
        <v>1560</v>
      </c>
      <c r="H2768" s="26" t="s">
        <v>1558</v>
      </c>
      <c r="I2768" s="26" t="s">
        <v>1561</v>
      </c>
      <c r="J2768" s="26" t="s">
        <v>1564</v>
      </c>
      <c r="K2768" s="21" t="str">
        <f>IF(Tabela813[[#This Row],[C]]&lt;&gt;"",IF(Tabela813[[#This Row],[RED]]&lt;&gt;"",(Tabela813[[#This Row],[RED]] &amp; "."),"") &amp; CONCATENATE(Tabela813[[#This Row],[C]],".",Tabela813[[#This Row],[O]],".",Tabela813[[#This Row],[E]],".",Tabela813[[#This Row],[D1]],".",Tabela813[[#This Row],[D2]],".",Tabela813[[#This Row],[D3]],".",Tabela813[[#This Row],[T]],".",Tabela813[[#This Row],[D4]]),"")</f>
        <v>9.1.2.1.5.01.1.0.00</v>
      </c>
      <c r="L2768" s="27" t="s">
        <v>1802</v>
      </c>
      <c r="M2768" s="21" t="str">
        <f t="shared" si="43"/>
        <v>S</v>
      </c>
      <c r="N2768" s="21">
        <f>IF(VALUE(Tabela813[[#This Row],[RED]]) &gt; 0,1,0) + IF(VALUE(J2768)&gt;0,8,IF(VALUE(I2768)&gt;0,7,IF(VALUE(H2768)&gt;0,6,IF(VALUE(G2768)&gt;0,5,IF(VALUE(F2768)&gt;0,4,IF(VALUE(E2768)&gt;0,3,IF(VALUE(D2768)&gt;0,2,1)))))))</f>
        <v>7</v>
      </c>
      <c r="O2768" s="26" t="s">
        <v>51</v>
      </c>
      <c r="P2768" s="1" t="s">
        <v>2957</v>
      </c>
      <c r="Q2768" s="1"/>
      <c r="R2768" s="21"/>
      <c r="S2768" s="7" t="str">
        <f>Tabela813[[#This Row],[NR]]&amp;" - "&amp;Tabela813[[#This Row],[Especificação]]</f>
        <v>9.1.2.1.5.01.1.0.00 - (-) Dedução de Contribuição do Servidor Civil Ativo</v>
      </c>
      <c r="T2768" s="7" t="str">
        <f>Tabela813[[#This Row],[NR]]&amp;" - "&amp;Tabela813[[#This Row],[Especificação]]</f>
        <v>9.1.2.1.5.01.1.0.00 - (-) Dedução de Contribuição do Servidor Civil Ativo</v>
      </c>
      <c r="U2768" s="7" t="str">
        <f>Tabela813[[#This Row],[NR]]&amp; " - "&amp;Tabela813[[#This Row],[Especificação]]</f>
        <v>9.1.2.1.5.01.1.0.00 - (-) Dedução de Contribuição do Servidor Civil Ativo</v>
      </c>
    </row>
    <row r="2769" spans="1:21" ht="30" x14ac:dyDescent="0.25">
      <c r="A2769" s="84"/>
      <c r="B2769" s="73" t="s">
        <v>1570</v>
      </c>
      <c r="C2769" s="26" t="s">
        <v>1558</v>
      </c>
      <c r="D2769" s="26" t="s">
        <v>1567</v>
      </c>
      <c r="E2769" s="26" t="s">
        <v>1558</v>
      </c>
      <c r="F2769" s="26" t="s">
        <v>1569</v>
      </c>
      <c r="G2769" s="26" t="s">
        <v>1560</v>
      </c>
      <c r="H2769" s="26" t="s">
        <v>1558</v>
      </c>
      <c r="I2769" s="26" t="s">
        <v>1558</v>
      </c>
      <c r="J2769" s="26" t="s">
        <v>1564</v>
      </c>
      <c r="K2769" s="21" t="str">
        <f>IF(Tabela813[[#This Row],[C]]&lt;&gt;"",IF(Tabela813[[#This Row],[RED]]&lt;&gt;"",(Tabela813[[#This Row],[RED]] &amp; "."),"") &amp; CONCATENATE(Tabela813[[#This Row],[C]],".",Tabela813[[#This Row],[O]],".",Tabela813[[#This Row],[E]],".",Tabela813[[#This Row],[D1]],".",Tabela813[[#This Row],[D2]],".",Tabela813[[#This Row],[D3]],".",Tabela813[[#This Row],[T]],".",Tabela813[[#This Row],[D4]]),"")</f>
        <v>9.1.2.1.5.01.1.1.00</v>
      </c>
      <c r="L2769" s="27" t="s">
        <v>1803</v>
      </c>
      <c r="M2769" s="21" t="str">
        <f t="shared" si="43"/>
        <v>A</v>
      </c>
      <c r="N2769" s="21">
        <f>IF(VALUE(Tabela813[[#This Row],[RED]]) &gt; 0,1,0) + IF(VALUE(J2769)&gt;0,8,IF(VALUE(I2769)&gt;0,7,IF(VALUE(H2769)&gt;0,6,IF(VALUE(G2769)&gt;0,5,IF(VALUE(F2769)&gt;0,4,IF(VALUE(E2769)&gt;0,3,IF(VALUE(D2769)&gt;0,2,1)))))))</f>
        <v>8</v>
      </c>
      <c r="O2769" s="26" t="s">
        <v>51</v>
      </c>
      <c r="P2769" s="1" t="s">
        <v>2957</v>
      </c>
      <c r="Q2769" s="1"/>
      <c r="R2769" s="21"/>
      <c r="S2769" s="7" t="str">
        <f>Tabela813[[#This Row],[NR]]&amp;" - "&amp;Tabela813[[#This Row],[Especificação]]</f>
        <v>9.1.2.1.5.01.1.1.00 - (-) Dedução de Contribuição do Servidor Civil Ativo - Principal</v>
      </c>
      <c r="T2769" s="7" t="str">
        <f>Tabela813[[#This Row],[NR]]&amp;" - "&amp;Tabela813[[#This Row],[Especificação]]</f>
        <v>9.1.2.1.5.01.1.1.00 - (-) Dedução de Contribuição do Servidor Civil Ativo - Principal</v>
      </c>
      <c r="U2769" s="7" t="str">
        <f>Tabela813[[#This Row],[NR]]&amp; " - "&amp;Tabela813[[#This Row],[Especificação]]</f>
        <v>9.1.2.1.5.01.1.1.00 - (-) Dedução de Contribuição do Servidor Civil Ativo - Principal</v>
      </c>
    </row>
    <row r="2770" spans="1:21" ht="30" x14ac:dyDescent="0.25">
      <c r="A2770" s="84"/>
      <c r="B2770" s="73" t="s">
        <v>1570</v>
      </c>
      <c r="C2770" s="26" t="s">
        <v>1558</v>
      </c>
      <c r="D2770" s="26" t="s">
        <v>1567</v>
      </c>
      <c r="E2770" s="26" t="s">
        <v>1558</v>
      </c>
      <c r="F2770" s="26" t="s">
        <v>1569</v>
      </c>
      <c r="G2770" s="26" t="s">
        <v>1560</v>
      </c>
      <c r="H2770" s="26" t="s">
        <v>1558</v>
      </c>
      <c r="I2770" s="26" t="s">
        <v>1567</v>
      </c>
      <c r="J2770" s="26" t="s">
        <v>1564</v>
      </c>
      <c r="K2770" s="21" t="str">
        <f>IF(Tabela813[[#This Row],[C]]&lt;&gt;"",IF(Tabela813[[#This Row],[RED]]&lt;&gt;"",(Tabela813[[#This Row],[RED]] &amp; "."),"") &amp; CONCATENATE(Tabela813[[#This Row],[C]],".",Tabela813[[#This Row],[O]],".",Tabela813[[#This Row],[E]],".",Tabela813[[#This Row],[D1]],".",Tabela813[[#This Row],[D2]],".",Tabela813[[#This Row],[D3]],".",Tabela813[[#This Row],[T]],".",Tabela813[[#This Row],[D4]]),"")</f>
        <v>9.1.2.1.5.01.1.2.00</v>
      </c>
      <c r="L2770" s="27" t="s">
        <v>1804</v>
      </c>
      <c r="M2770" s="21" t="str">
        <f t="shared" si="43"/>
        <v>A</v>
      </c>
      <c r="N2770" s="21">
        <f>IF(VALUE(Tabela813[[#This Row],[RED]]) &gt; 0,1,0) + IF(VALUE(J2770)&gt;0,8,IF(VALUE(I2770)&gt;0,7,IF(VALUE(H2770)&gt;0,6,IF(VALUE(G2770)&gt;0,5,IF(VALUE(F2770)&gt;0,4,IF(VALUE(E2770)&gt;0,3,IF(VALUE(D2770)&gt;0,2,1)))))))</f>
        <v>8</v>
      </c>
      <c r="O2770" s="26" t="s">
        <v>51</v>
      </c>
      <c r="P2770" s="1" t="s">
        <v>2957</v>
      </c>
      <c r="Q2770" s="1"/>
      <c r="R2770" s="21"/>
      <c r="S2770" s="7" t="str">
        <f>Tabela813[[#This Row],[NR]]&amp;" - "&amp;Tabela813[[#This Row],[Especificação]]</f>
        <v>9.1.2.1.5.01.1.2.00 - (-) Dedução de Contribuição do Servidor Civil Ativo - Multas e Juros de Mora</v>
      </c>
      <c r="T2770" s="7" t="str">
        <f>Tabela813[[#This Row],[NR]]&amp;" - "&amp;Tabela813[[#This Row],[Especificação]]</f>
        <v>9.1.2.1.5.01.1.2.00 - (-) Dedução de Contribuição do Servidor Civil Ativo - Multas e Juros de Mora</v>
      </c>
      <c r="U2770" s="7" t="str">
        <f>Tabela813[[#This Row],[NR]]&amp; " - "&amp;Tabela813[[#This Row],[Especificação]]</f>
        <v>9.1.2.1.5.01.1.2.00 - (-) Dedução de Contribuição do Servidor Civil Ativo - Multas e Juros de Mora</v>
      </c>
    </row>
    <row r="2771" spans="1:21" ht="30" x14ac:dyDescent="0.25">
      <c r="A2771" s="84"/>
      <c r="B2771" s="73" t="s">
        <v>1570</v>
      </c>
      <c r="C2771" s="26" t="s">
        <v>1558</v>
      </c>
      <c r="D2771" s="26" t="s">
        <v>1567</v>
      </c>
      <c r="E2771" s="26" t="s">
        <v>1558</v>
      </c>
      <c r="F2771" s="26" t="s">
        <v>1569</v>
      </c>
      <c r="G2771" s="26" t="s">
        <v>1560</v>
      </c>
      <c r="H2771" s="26" t="s">
        <v>1558</v>
      </c>
      <c r="I2771" s="26" t="s">
        <v>1559</v>
      </c>
      <c r="J2771" s="26" t="s">
        <v>1564</v>
      </c>
      <c r="K2771" s="21" t="str">
        <f>IF(Tabela813[[#This Row],[C]]&lt;&gt;"",IF(Tabela813[[#This Row],[RED]]&lt;&gt;"",(Tabela813[[#This Row],[RED]] &amp; "."),"") &amp; CONCATENATE(Tabela813[[#This Row],[C]],".",Tabela813[[#This Row],[O]],".",Tabela813[[#This Row],[E]],".",Tabela813[[#This Row],[D1]],".",Tabela813[[#This Row],[D2]],".",Tabela813[[#This Row],[D3]],".",Tabela813[[#This Row],[T]],".",Tabela813[[#This Row],[D4]]),"")</f>
        <v>9.1.2.1.5.01.1.3.00</v>
      </c>
      <c r="L2771" s="27" t="s">
        <v>1805</v>
      </c>
      <c r="M2771" s="21" t="str">
        <f t="shared" si="43"/>
        <v>A</v>
      </c>
      <c r="N2771" s="21">
        <f>IF(VALUE(Tabela813[[#This Row],[RED]]) &gt; 0,1,0) + IF(VALUE(J2771)&gt;0,8,IF(VALUE(I2771)&gt;0,7,IF(VALUE(H2771)&gt;0,6,IF(VALUE(G2771)&gt;0,5,IF(VALUE(F2771)&gt;0,4,IF(VALUE(E2771)&gt;0,3,IF(VALUE(D2771)&gt;0,2,1)))))))</f>
        <v>8</v>
      </c>
      <c r="O2771" s="26" t="s">
        <v>51</v>
      </c>
      <c r="P2771" s="1" t="s">
        <v>2957</v>
      </c>
      <c r="Q2771" s="1"/>
      <c r="R2771" s="21"/>
      <c r="S2771" s="7" t="str">
        <f>Tabela813[[#This Row],[NR]]&amp;" - "&amp;Tabela813[[#This Row],[Especificação]]</f>
        <v>9.1.2.1.5.01.1.3.00 - (-) Dedução de Contribuição do Servidor Civil Ativo - Dívida Ativa</v>
      </c>
      <c r="T2771" s="7" t="str">
        <f>Tabela813[[#This Row],[NR]]&amp;" - "&amp;Tabela813[[#This Row],[Especificação]]</f>
        <v>9.1.2.1.5.01.1.3.00 - (-) Dedução de Contribuição do Servidor Civil Ativo - Dívida Ativa</v>
      </c>
      <c r="U2771" s="7" t="str">
        <f>Tabela813[[#This Row],[NR]]&amp; " - "&amp;Tabela813[[#This Row],[Especificação]]</f>
        <v>9.1.2.1.5.01.1.3.00 - (-) Dedução de Contribuição do Servidor Civil Ativo - Dívida Ativa</v>
      </c>
    </row>
    <row r="2772" spans="1:21" ht="30" x14ac:dyDescent="0.25">
      <c r="A2772" s="84"/>
      <c r="B2772" s="73" t="s">
        <v>1570</v>
      </c>
      <c r="C2772" s="26" t="s">
        <v>1558</v>
      </c>
      <c r="D2772" s="26" t="s">
        <v>1567</v>
      </c>
      <c r="E2772" s="26" t="s">
        <v>1558</v>
      </c>
      <c r="F2772" s="26" t="s">
        <v>1569</v>
      </c>
      <c r="G2772" s="26" t="s">
        <v>1560</v>
      </c>
      <c r="H2772" s="26" t="s">
        <v>1558</v>
      </c>
      <c r="I2772" s="26" t="s">
        <v>1568</v>
      </c>
      <c r="J2772" s="26" t="s">
        <v>1564</v>
      </c>
      <c r="K2772" s="21" t="str">
        <f>IF(Tabela813[[#This Row],[C]]&lt;&gt;"",IF(Tabela813[[#This Row],[RED]]&lt;&gt;"",(Tabela813[[#This Row],[RED]] &amp; "."),"") &amp; CONCATENATE(Tabela813[[#This Row],[C]],".",Tabela813[[#This Row],[O]],".",Tabela813[[#This Row],[E]],".",Tabela813[[#This Row],[D1]],".",Tabela813[[#This Row],[D2]],".",Tabela813[[#This Row],[D3]],".",Tabela813[[#This Row],[T]],".",Tabela813[[#This Row],[D4]]),"")</f>
        <v>9.1.2.1.5.01.1.4.00</v>
      </c>
      <c r="L2772" s="27" t="s">
        <v>1806</v>
      </c>
      <c r="M2772" s="21" t="str">
        <f t="shared" si="43"/>
        <v>A</v>
      </c>
      <c r="N2772" s="21">
        <f>IF(VALUE(Tabela813[[#This Row],[RED]]) &gt; 0,1,0) + IF(VALUE(J2772)&gt;0,8,IF(VALUE(I2772)&gt;0,7,IF(VALUE(H2772)&gt;0,6,IF(VALUE(G2772)&gt;0,5,IF(VALUE(F2772)&gt;0,4,IF(VALUE(E2772)&gt;0,3,IF(VALUE(D2772)&gt;0,2,1)))))))</f>
        <v>8</v>
      </c>
      <c r="O2772" s="26" t="s">
        <v>51</v>
      </c>
      <c r="P2772" s="1" t="s">
        <v>2957</v>
      </c>
      <c r="Q2772" s="1"/>
      <c r="R2772" s="21"/>
      <c r="S2772" s="7" t="str">
        <f>Tabela813[[#This Row],[NR]]&amp;" - "&amp;Tabela813[[#This Row],[Especificação]]</f>
        <v>9.1.2.1.5.01.1.4.00 - (-) Dedução de Contribuição do Servidor Civil Ativo - Dívida Ativa - Multas e Juros de Mora da Dívida Ativa</v>
      </c>
      <c r="T2772" s="7" t="str">
        <f>Tabela813[[#This Row],[NR]]&amp;" - "&amp;Tabela813[[#This Row],[Especificação]]</f>
        <v>9.1.2.1.5.01.1.4.00 - (-) Dedução de Contribuição do Servidor Civil Ativo - Dívida Ativa - Multas e Juros de Mora da Dívida Ativa</v>
      </c>
      <c r="U2772" s="7" t="str">
        <f>Tabela813[[#This Row],[NR]]&amp; " - "&amp;Tabela813[[#This Row],[Especificação]]</f>
        <v>9.1.2.1.5.01.1.4.00 - (-) Dedução de Contribuição do Servidor Civil Ativo - Dívida Ativa - Multas e Juros de Mora da Dívida Ativa</v>
      </c>
    </row>
    <row r="2773" spans="1:21" ht="30" x14ac:dyDescent="0.25">
      <c r="A2773" s="84"/>
      <c r="B2773" s="73" t="s">
        <v>1570</v>
      </c>
      <c r="C2773" s="26" t="s">
        <v>1558</v>
      </c>
      <c r="D2773" s="26" t="s">
        <v>1567</v>
      </c>
      <c r="E2773" s="26" t="s">
        <v>1558</v>
      </c>
      <c r="F2773" s="26" t="s">
        <v>1569</v>
      </c>
      <c r="G2773" s="26" t="s">
        <v>1560</v>
      </c>
      <c r="H2773" s="26" t="s">
        <v>1558</v>
      </c>
      <c r="I2773" s="26" t="s">
        <v>1569</v>
      </c>
      <c r="J2773" s="26" t="s">
        <v>1564</v>
      </c>
      <c r="K2773" s="21" t="str">
        <f>IF(Tabela813[[#This Row],[C]]&lt;&gt;"",IF(Tabela813[[#This Row],[RED]]&lt;&gt;"",(Tabela813[[#This Row],[RED]] &amp; "."),"") &amp; CONCATENATE(Tabela813[[#This Row],[C]],".",Tabela813[[#This Row],[O]],".",Tabela813[[#This Row],[E]],".",Tabela813[[#This Row],[D1]],".",Tabela813[[#This Row],[D2]],".",Tabela813[[#This Row],[D3]],".",Tabela813[[#This Row],[T]],".",Tabela813[[#This Row],[D4]]),"")</f>
        <v>9.1.2.1.5.01.1.5.00</v>
      </c>
      <c r="L2773" s="27" t="s">
        <v>1807</v>
      </c>
      <c r="M2773" s="21" t="str">
        <f t="shared" si="43"/>
        <v>A</v>
      </c>
      <c r="N2773" s="21">
        <f>IF(VALUE(Tabela813[[#This Row],[RED]]) &gt; 0,1,0) + IF(VALUE(J2773)&gt;0,8,IF(VALUE(I2773)&gt;0,7,IF(VALUE(H2773)&gt;0,6,IF(VALUE(G2773)&gt;0,5,IF(VALUE(F2773)&gt;0,4,IF(VALUE(E2773)&gt;0,3,IF(VALUE(D2773)&gt;0,2,1)))))))</f>
        <v>8</v>
      </c>
      <c r="O2773" s="26" t="s">
        <v>51</v>
      </c>
      <c r="P2773" s="1" t="s">
        <v>2957</v>
      </c>
      <c r="Q2773" s="1"/>
      <c r="R2773" s="21"/>
      <c r="S2773" s="7" t="str">
        <f>Tabela813[[#This Row],[NR]]&amp;" - "&amp;Tabela813[[#This Row],[Especificação]]</f>
        <v>9.1.2.1.5.01.1.5.00 - (-) Dedução de Contribuição do Servidor Civil Ativo - Multas</v>
      </c>
      <c r="T2773" s="7" t="str">
        <f>Tabela813[[#This Row],[NR]]&amp;" - "&amp;Tabela813[[#This Row],[Especificação]]</f>
        <v>9.1.2.1.5.01.1.5.00 - (-) Dedução de Contribuição do Servidor Civil Ativo - Multas</v>
      </c>
      <c r="U2773" s="7" t="str">
        <f>Tabela813[[#This Row],[NR]]&amp; " - "&amp;Tabela813[[#This Row],[Especificação]]</f>
        <v>9.1.2.1.5.01.1.5.00 - (-) Dedução de Contribuição do Servidor Civil Ativo - Multas</v>
      </c>
    </row>
    <row r="2774" spans="1:21" ht="30" x14ac:dyDescent="0.25">
      <c r="A2774" s="84"/>
      <c r="B2774" s="73" t="s">
        <v>1570</v>
      </c>
      <c r="C2774" s="26" t="s">
        <v>1558</v>
      </c>
      <c r="D2774" s="26" t="s">
        <v>1567</v>
      </c>
      <c r="E2774" s="26" t="s">
        <v>1558</v>
      </c>
      <c r="F2774" s="26" t="s">
        <v>1569</v>
      </c>
      <c r="G2774" s="26" t="s">
        <v>1560</v>
      </c>
      <c r="H2774" s="26" t="s">
        <v>1558</v>
      </c>
      <c r="I2774" s="26" t="s">
        <v>1563</v>
      </c>
      <c r="J2774" s="26" t="s">
        <v>1564</v>
      </c>
      <c r="K2774" s="21" t="str">
        <f>IF(Tabela813[[#This Row],[C]]&lt;&gt;"",IF(Tabela813[[#This Row],[RED]]&lt;&gt;"",(Tabela813[[#This Row],[RED]] &amp; "."),"") &amp; CONCATENATE(Tabela813[[#This Row],[C]],".",Tabela813[[#This Row],[O]],".",Tabela813[[#This Row],[E]],".",Tabela813[[#This Row],[D1]],".",Tabela813[[#This Row],[D2]],".",Tabela813[[#This Row],[D3]],".",Tabela813[[#This Row],[T]],".",Tabela813[[#This Row],[D4]]),"")</f>
        <v>9.1.2.1.5.01.1.6.00</v>
      </c>
      <c r="L2774" s="27" t="s">
        <v>1808</v>
      </c>
      <c r="M2774" s="21" t="str">
        <f t="shared" si="43"/>
        <v>A</v>
      </c>
      <c r="N2774" s="21">
        <f>IF(VALUE(Tabela813[[#This Row],[RED]]) &gt; 0,1,0) + IF(VALUE(J2774)&gt;0,8,IF(VALUE(I2774)&gt;0,7,IF(VALUE(H2774)&gt;0,6,IF(VALUE(G2774)&gt;0,5,IF(VALUE(F2774)&gt;0,4,IF(VALUE(E2774)&gt;0,3,IF(VALUE(D2774)&gt;0,2,1)))))))</f>
        <v>8</v>
      </c>
      <c r="O2774" s="26" t="s">
        <v>51</v>
      </c>
      <c r="P2774" s="1" t="s">
        <v>2957</v>
      </c>
      <c r="Q2774" s="1"/>
      <c r="R2774" s="21"/>
      <c r="S2774" s="7" t="str">
        <f>Tabela813[[#This Row],[NR]]&amp;" - "&amp;Tabela813[[#This Row],[Especificação]]</f>
        <v>9.1.2.1.5.01.1.6.00 - (-) Dedução de Contribuição do Servidor Civil Ativo - Juros de Mora</v>
      </c>
      <c r="T2774" s="7" t="str">
        <f>Tabela813[[#This Row],[NR]]&amp;" - "&amp;Tabela813[[#This Row],[Especificação]]</f>
        <v>9.1.2.1.5.01.1.6.00 - (-) Dedução de Contribuição do Servidor Civil Ativo - Juros de Mora</v>
      </c>
      <c r="U2774" s="7" t="str">
        <f>Tabela813[[#This Row],[NR]]&amp; " - "&amp;Tabela813[[#This Row],[Especificação]]</f>
        <v>9.1.2.1.5.01.1.6.00 - (-) Dedução de Contribuição do Servidor Civil Ativo - Juros de Mora</v>
      </c>
    </row>
    <row r="2775" spans="1:21" ht="30" x14ac:dyDescent="0.25">
      <c r="A2775" s="84"/>
      <c r="B2775" s="73" t="s">
        <v>1570</v>
      </c>
      <c r="C2775" s="26" t="s">
        <v>1558</v>
      </c>
      <c r="D2775" s="26" t="s">
        <v>1567</v>
      </c>
      <c r="E2775" s="26" t="s">
        <v>1558</v>
      </c>
      <c r="F2775" s="26" t="s">
        <v>1569</v>
      </c>
      <c r="G2775" s="26" t="s">
        <v>1560</v>
      </c>
      <c r="H2775" s="26" t="s">
        <v>1558</v>
      </c>
      <c r="I2775" s="26" t="s">
        <v>1565</v>
      </c>
      <c r="J2775" s="26" t="s">
        <v>1564</v>
      </c>
      <c r="K2775" s="21" t="str">
        <f>IF(Tabela813[[#This Row],[C]]&lt;&gt;"",IF(Tabela813[[#This Row],[RED]]&lt;&gt;"",(Tabela813[[#This Row],[RED]] &amp; "."),"") &amp; CONCATENATE(Tabela813[[#This Row],[C]],".",Tabela813[[#This Row],[O]],".",Tabela813[[#This Row],[E]],".",Tabela813[[#This Row],[D1]],".",Tabela813[[#This Row],[D2]],".",Tabela813[[#This Row],[D3]],".",Tabela813[[#This Row],[T]],".",Tabela813[[#This Row],[D4]]),"")</f>
        <v>9.1.2.1.5.01.1.7.00</v>
      </c>
      <c r="L2775" s="27" t="s">
        <v>1809</v>
      </c>
      <c r="M2775" s="21" t="str">
        <f t="shared" si="43"/>
        <v>A</v>
      </c>
      <c r="N2775" s="21">
        <f>IF(VALUE(Tabela813[[#This Row],[RED]]) &gt; 0,1,0) + IF(VALUE(J2775)&gt;0,8,IF(VALUE(I2775)&gt;0,7,IF(VALUE(H2775)&gt;0,6,IF(VALUE(G2775)&gt;0,5,IF(VALUE(F2775)&gt;0,4,IF(VALUE(E2775)&gt;0,3,IF(VALUE(D2775)&gt;0,2,1)))))))</f>
        <v>8</v>
      </c>
      <c r="O2775" s="26" t="s">
        <v>51</v>
      </c>
      <c r="P2775" s="1" t="s">
        <v>2957</v>
      </c>
      <c r="Q2775" s="1"/>
      <c r="R2775" s="21"/>
      <c r="S2775" s="7" t="str">
        <f>Tabela813[[#This Row],[NR]]&amp;" - "&amp;Tabela813[[#This Row],[Especificação]]</f>
        <v>9.1.2.1.5.01.1.7.00 - (-) Dedução de Contribuição do Servidor Civil Ativo - Dívida Ativa - Multas da Dívida Ativa</v>
      </c>
      <c r="T2775" s="7" t="str">
        <f>Tabela813[[#This Row],[NR]]&amp;" - "&amp;Tabela813[[#This Row],[Especificação]]</f>
        <v>9.1.2.1.5.01.1.7.00 - (-) Dedução de Contribuição do Servidor Civil Ativo - Dívida Ativa - Multas da Dívida Ativa</v>
      </c>
      <c r="U2775" s="7" t="str">
        <f>Tabela813[[#This Row],[NR]]&amp; " - "&amp;Tabela813[[#This Row],[Especificação]]</f>
        <v>9.1.2.1.5.01.1.7.00 - (-) Dedução de Contribuição do Servidor Civil Ativo - Dívida Ativa - Multas da Dívida Ativa</v>
      </c>
    </row>
    <row r="2776" spans="1:21" ht="30" x14ac:dyDescent="0.25">
      <c r="A2776" s="84"/>
      <c r="B2776" s="73" t="s">
        <v>1570</v>
      </c>
      <c r="C2776" s="26" t="s">
        <v>1558</v>
      </c>
      <c r="D2776" s="26" t="s">
        <v>1567</v>
      </c>
      <c r="E2776" s="26" t="s">
        <v>1558</v>
      </c>
      <c r="F2776" s="26" t="s">
        <v>1569</v>
      </c>
      <c r="G2776" s="26" t="s">
        <v>1560</v>
      </c>
      <c r="H2776" s="26" t="s">
        <v>1558</v>
      </c>
      <c r="I2776" s="26" t="s">
        <v>1566</v>
      </c>
      <c r="J2776" s="26" t="s">
        <v>1564</v>
      </c>
      <c r="K2776" s="21" t="str">
        <f>IF(Tabela813[[#This Row],[C]]&lt;&gt;"",IF(Tabela813[[#This Row],[RED]]&lt;&gt;"",(Tabela813[[#This Row],[RED]] &amp; "."),"") &amp; CONCATENATE(Tabela813[[#This Row],[C]],".",Tabela813[[#This Row],[O]],".",Tabela813[[#This Row],[E]],".",Tabela813[[#This Row],[D1]],".",Tabela813[[#This Row],[D2]],".",Tabela813[[#This Row],[D3]],".",Tabela813[[#This Row],[T]],".",Tabela813[[#This Row],[D4]]),"")</f>
        <v>9.1.2.1.5.01.1.8.00</v>
      </c>
      <c r="L2776" s="27" t="s">
        <v>1810</v>
      </c>
      <c r="M2776" s="21" t="str">
        <f t="shared" si="43"/>
        <v>A</v>
      </c>
      <c r="N2776" s="21">
        <f>IF(VALUE(Tabela813[[#This Row],[RED]]) &gt; 0,1,0) + IF(VALUE(J2776)&gt;0,8,IF(VALUE(I2776)&gt;0,7,IF(VALUE(H2776)&gt;0,6,IF(VALUE(G2776)&gt;0,5,IF(VALUE(F2776)&gt;0,4,IF(VALUE(E2776)&gt;0,3,IF(VALUE(D2776)&gt;0,2,1)))))))</f>
        <v>8</v>
      </c>
      <c r="O2776" s="26" t="s">
        <v>51</v>
      </c>
      <c r="P2776" s="1" t="s">
        <v>2957</v>
      </c>
      <c r="Q2776" s="1"/>
      <c r="R2776" s="21"/>
      <c r="S2776" s="7" t="str">
        <f>Tabela813[[#This Row],[NR]]&amp;" - "&amp;Tabela813[[#This Row],[Especificação]]</f>
        <v>9.1.2.1.5.01.1.8.00 - (-) Dedução de Contribuição do Servidor Civil Ativo - Juros de Mora da Dívida Ativa</v>
      </c>
      <c r="T2776" s="7" t="str">
        <f>Tabela813[[#This Row],[NR]]&amp;" - "&amp;Tabela813[[#This Row],[Especificação]]</f>
        <v>9.1.2.1.5.01.1.8.00 - (-) Dedução de Contribuição do Servidor Civil Ativo - Juros de Mora da Dívida Ativa</v>
      </c>
      <c r="U2776" s="7" t="str">
        <f>Tabela813[[#This Row],[NR]]&amp; " - "&amp;Tabela813[[#This Row],[Especificação]]</f>
        <v>9.1.2.1.5.01.1.8.00 - (-) Dedução de Contribuição do Servidor Civil Ativo - Juros de Mora da Dívida Ativa</v>
      </c>
    </row>
    <row r="2777" spans="1:21" ht="30" x14ac:dyDescent="0.25">
      <c r="A2777" s="84"/>
      <c r="B2777" s="73" t="s">
        <v>1570</v>
      </c>
      <c r="C2777" s="26" t="s">
        <v>1558</v>
      </c>
      <c r="D2777" s="26" t="s">
        <v>1567</v>
      </c>
      <c r="E2777" s="26" t="s">
        <v>1558</v>
      </c>
      <c r="F2777" s="26" t="s">
        <v>1569</v>
      </c>
      <c r="G2777" s="26" t="s">
        <v>1560</v>
      </c>
      <c r="H2777" s="26" t="s">
        <v>1567</v>
      </c>
      <c r="I2777" s="26" t="s">
        <v>1561</v>
      </c>
      <c r="J2777" s="26" t="s">
        <v>1564</v>
      </c>
      <c r="K2777" s="21" t="str">
        <f>IF(Tabela813[[#This Row],[C]]&lt;&gt;"",IF(Tabela813[[#This Row],[RED]]&lt;&gt;"",(Tabela813[[#This Row],[RED]] &amp; "."),"") &amp; CONCATENATE(Tabela813[[#This Row],[C]],".",Tabela813[[#This Row],[O]],".",Tabela813[[#This Row],[E]],".",Tabela813[[#This Row],[D1]],".",Tabela813[[#This Row],[D2]],".",Tabela813[[#This Row],[D3]],".",Tabela813[[#This Row],[T]],".",Tabela813[[#This Row],[D4]]),"")</f>
        <v>9.1.2.1.5.01.2.0.00</v>
      </c>
      <c r="L2777" s="27" t="s">
        <v>1811</v>
      </c>
      <c r="M2777" s="21" t="str">
        <f t="shared" si="43"/>
        <v>S</v>
      </c>
      <c r="N2777" s="21">
        <f>IF(VALUE(Tabela813[[#This Row],[RED]]) &gt; 0,1,0) + IF(VALUE(J2777)&gt;0,8,IF(VALUE(I2777)&gt;0,7,IF(VALUE(H2777)&gt;0,6,IF(VALUE(G2777)&gt;0,5,IF(VALUE(F2777)&gt;0,4,IF(VALUE(E2777)&gt;0,3,IF(VALUE(D2777)&gt;0,2,1)))))))</f>
        <v>7</v>
      </c>
      <c r="O2777" s="26" t="s">
        <v>51</v>
      </c>
      <c r="P2777" s="1" t="s">
        <v>2958</v>
      </c>
      <c r="Q2777" s="1"/>
      <c r="R2777" s="21"/>
      <c r="S2777" s="7" t="str">
        <f>Tabela813[[#This Row],[NR]]&amp;" - "&amp;Tabela813[[#This Row],[Especificação]]</f>
        <v>9.1.2.1.5.01.2.0.00 - (-) Dedução de Contribuição do Servidor Civil Inativo</v>
      </c>
      <c r="T2777" s="7" t="str">
        <f>Tabela813[[#This Row],[NR]]&amp;" - "&amp;Tabela813[[#This Row],[Especificação]]</f>
        <v>9.1.2.1.5.01.2.0.00 - (-) Dedução de Contribuição do Servidor Civil Inativo</v>
      </c>
      <c r="U2777" s="7" t="str">
        <f>Tabela813[[#This Row],[NR]]&amp; " - "&amp;Tabela813[[#This Row],[Especificação]]</f>
        <v>9.1.2.1.5.01.2.0.00 - (-) Dedução de Contribuição do Servidor Civil Inativo</v>
      </c>
    </row>
    <row r="2778" spans="1:21" ht="30" x14ac:dyDescent="0.25">
      <c r="A2778" s="84"/>
      <c r="B2778" s="73" t="s">
        <v>1570</v>
      </c>
      <c r="C2778" s="26" t="s">
        <v>1558</v>
      </c>
      <c r="D2778" s="26" t="s">
        <v>1567</v>
      </c>
      <c r="E2778" s="26" t="s">
        <v>1558</v>
      </c>
      <c r="F2778" s="26" t="s">
        <v>1569</v>
      </c>
      <c r="G2778" s="26" t="s">
        <v>1560</v>
      </c>
      <c r="H2778" s="26" t="s">
        <v>1567</v>
      </c>
      <c r="I2778" s="26" t="s">
        <v>1558</v>
      </c>
      <c r="J2778" s="26" t="s">
        <v>1564</v>
      </c>
      <c r="K2778" s="21" t="str">
        <f>IF(Tabela813[[#This Row],[C]]&lt;&gt;"",IF(Tabela813[[#This Row],[RED]]&lt;&gt;"",(Tabela813[[#This Row],[RED]] &amp; "."),"") &amp; CONCATENATE(Tabela813[[#This Row],[C]],".",Tabela813[[#This Row],[O]],".",Tabela813[[#This Row],[E]],".",Tabela813[[#This Row],[D1]],".",Tabela813[[#This Row],[D2]],".",Tabela813[[#This Row],[D3]],".",Tabela813[[#This Row],[T]],".",Tabela813[[#This Row],[D4]]),"")</f>
        <v>9.1.2.1.5.01.2.1.00</v>
      </c>
      <c r="L2778" s="27" t="s">
        <v>1812</v>
      </c>
      <c r="M2778" s="21" t="str">
        <f t="shared" si="43"/>
        <v>A</v>
      </c>
      <c r="N2778" s="21">
        <f>IF(VALUE(Tabela813[[#This Row],[RED]]) &gt; 0,1,0) + IF(VALUE(J2778)&gt;0,8,IF(VALUE(I2778)&gt;0,7,IF(VALUE(H2778)&gt;0,6,IF(VALUE(G2778)&gt;0,5,IF(VALUE(F2778)&gt;0,4,IF(VALUE(E2778)&gt;0,3,IF(VALUE(D2778)&gt;0,2,1)))))))</f>
        <v>8</v>
      </c>
      <c r="O2778" s="26" t="s">
        <v>51</v>
      </c>
      <c r="P2778" s="1" t="s">
        <v>2958</v>
      </c>
      <c r="Q2778" s="1"/>
      <c r="R2778" s="21"/>
      <c r="S2778" s="7" t="str">
        <f>Tabela813[[#This Row],[NR]]&amp;" - "&amp;Tabela813[[#This Row],[Especificação]]</f>
        <v>9.1.2.1.5.01.2.1.00 - (-) Dedução de Contribuição do Servidor Civil Inativo - Principal</v>
      </c>
      <c r="T2778" s="7" t="str">
        <f>Tabela813[[#This Row],[NR]]&amp;" - "&amp;Tabela813[[#This Row],[Especificação]]</f>
        <v>9.1.2.1.5.01.2.1.00 - (-) Dedução de Contribuição do Servidor Civil Inativo - Principal</v>
      </c>
      <c r="U2778" s="7" t="str">
        <f>Tabela813[[#This Row],[NR]]&amp; " - "&amp;Tabela813[[#This Row],[Especificação]]</f>
        <v>9.1.2.1.5.01.2.1.00 - (-) Dedução de Contribuição do Servidor Civil Inativo - Principal</v>
      </c>
    </row>
    <row r="2779" spans="1:21" ht="30" x14ac:dyDescent="0.25">
      <c r="A2779" s="84"/>
      <c r="B2779" s="73" t="s">
        <v>1570</v>
      </c>
      <c r="C2779" s="26" t="s">
        <v>1558</v>
      </c>
      <c r="D2779" s="26" t="s">
        <v>1567</v>
      </c>
      <c r="E2779" s="26" t="s">
        <v>1558</v>
      </c>
      <c r="F2779" s="26" t="s">
        <v>1569</v>
      </c>
      <c r="G2779" s="26" t="s">
        <v>1560</v>
      </c>
      <c r="H2779" s="26" t="s">
        <v>1567</v>
      </c>
      <c r="I2779" s="26" t="s">
        <v>1567</v>
      </c>
      <c r="J2779" s="26" t="s">
        <v>1564</v>
      </c>
      <c r="K2779" s="21" t="str">
        <f>IF(Tabela813[[#This Row],[C]]&lt;&gt;"",IF(Tabela813[[#This Row],[RED]]&lt;&gt;"",(Tabela813[[#This Row],[RED]] &amp; "."),"") &amp; CONCATENATE(Tabela813[[#This Row],[C]],".",Tabela813[[#This Row],[O]],".",Tabela813[[#This Row],[E]],".",Tabela813[[#This Row],[D1]],".",Tabela813[[#This Row],[D2]],".",Tabela813[[#This Row],[D3]],".",Tabela813[[#This Row],[T]],".",Tabela813[[#This Row],[D4]]),"")</f>
        <v>9.1.2.1.5.01.2.2.00</v>
      </c>
      <c r="L2779" s="27" t="s">
        <v>1813</v>
      </c>
      <c r="M2779" s="21" t="str">
        <f t="shared" si="43"/>
        <v>A</v>
      </c>
      <c r="N2779" s="21">
        <f>IF(VALUE(Tabela813[[#This Row],[RED]]) &gt; 0,1,0) + IF(VALUE(J2779)&gt;0,8,IF(VALUE(I2779)&gt;0,7,IF(VALUE(H2779)&gt;0,6,IF(VALUE(G2779)&gt;0,5,IF(VALUE(F2779)&gt;0,4,IF(VALUE(E2779)&gt;0,3,IF(VALUE(D2779)&gt;0,2,1)))))))</f>
        <v>8</v>
      </c>
      <c r="O2779" s="26" t="s">
        <v>51</v>
      </c>
      <c r="P2779" s="1" t="s">
        <v>2958</v>
      </c>
      <c r="Q2779" s="1"/>
      <c r="R2779" s="21"/>
      <c r="S2779" s="7" t="str">
        <f>Tabela813[[#This Row],[NR]]&amp;" - "&amp;Tabela813[[#This Row],[Especificação]]</f>
        <v>9.1.2.1.5.01.2.2.00 - (-) Dedução de Contribuição do Servidor Civil Inativo - Multas e Juros de Mora</v>
      </c>
      <c r="T2779" s="7" t="str">
        <f>Tabela813[[#This Row],[NR]]&amp;" - "&amp;Tabela813[[#This Row],[Especificação]]</f>
        <v>9.1.2.1.5.01.2.2.00 - (-) Dedução de Contribuição do Servidor Civil Inativo - Multas e Juros de Mora</v>
      </c>
      <c r="U2779" s="7" t="str">
        <f>Tabela813[[#This Row],[NR]]&amp; " - "&amp;Tabela813[[#This Row],[Especificação]]</f>
        <v>9.1.2.1.5.01.2.2.00 - (-) Dedução de Contribuição do Servidor Civil Inativo - Multas e Juros de Mora</v>
      </c>
    </row>
    <row r="2780" spans="1:21" ht="30" x14ac:dyDescent="0.25">
      <c r="A2780" s="84"/>
      <c r="B2780" s="73" t="s">
        <v>1570</v>
      </c>
      <c r="C2780" s="26" t="s">
        <v>1558</v>
      </c>
      <c r="D2780" s="26" t="s">
        <v>1567</v>
      </c>
      <c r="E2780" s="26" t="s">
        <v>1558</v>
      </c>
      <c r="F2780" s="26" t="s">
        <v>1569</v>
      </c>
      <c r="G2780" s="26" t="s">
        <v>1560</v>
      </c>
      <c r="H2780" s="26" t="s">
        <v>1567</v>
      </c>
      <c r="I2780" s="26" t="s">
        <v>1559</v>
      </c>
      <c r="J2780" s="26" t="s">
        <v>1564</v>
      </c>
      <c r="K2780" s="21" t="str">
        <f>IF(Tabela813[[#This Row],[C]]&lt;&gt;"",IF(Tabela813[[#This Row],[RED]]&lt;&gt;"",(Tabela813[[#This Row],[RED]] &amp; "."),"") &amp; CONCATENATE(Tabela813[[#This Row],[C]],".",Tabela813[[#This Row],[O]],".",Tabela813[[#This Row],[E]],".",Tabela813[[#This Row],[D1]],".",Tabela813[[#This Row],[D2]],".",Tabela813[[#This Row],[D3]],".",Tabela813[[#This Row],[T]],".",Tabela813[[#This Row],[D4]]),"")</f>
        <v>9.1.2.1.5.01.2.3.00</v>
      </c>
      <c r="L2780" s="27" t="s">
        <v>1814</v>
      </c>
      <c r="M2780" s="21" t="str">
        <f t="shared" si="43"/>
        <v>A</v>
      </c>
      <c r="N2780" s="21">
        <f>IF(VALUE(Tabela813[[#This Row],[RED]]) &gt; 0,1,0) + IF(VALUE(J2780)&gt;0,8,IF(VALUE(I2780)&gt;0,7,IF(VALUE(H2780)&gt;0,6,IF(VALUE(G2780)&gt;0,5,IF(VALUE(F2780)&gt;0,4,IF(VALUE(E2780)&gt;0,3,IF(VALUE(D2780)&gt;0,2,1)))))))</f>
        <v>8</v>
      </c>
      <c r="O2780" s="26" t="s">
        <v>51</v>
      </c>
      <c r="P2780" s="1" t="s">
        <v>2958</v>
      </c>
      <c r="Q2780" s="1"/>
      <c r="R2780" s="21"/>
      <c r="S2780" s="7" t="str">
        <f>Tabela813[[#This Row],[NR]]&amp;" - "&amp;Tabela813[[#This Row],[Especificação]]</f>
        <v>9.1.2.1.5.01.2.3.00 - (-) Dedução de Contribuição do Servidor Civil Inativo - Dívida Ativa</v>
      </c>
      <c r="T2780" s="7" t="str">
        <f>Tabela813[[#This Row],[NR]]&amp;" - "&amp;Tabela813[[#This Row],[Especificação]]</f>
        <v>9.1.2.1.5.01.2.3.00 - (-) Dedução de Contribuição do Servidor Civil Inativo - Dívida Ativa</v>
      </c>
      <c r="U2780" s="7" t="str">
        <f>Tabela813[[#This Row],[NR]]&amp; " - "&amp;Tabela813[[#This Row],[Especificação]]</f>
        <v>9.1.2.1.5.01.2.3.00 - (-) Dedução de Contribuição do Servidor Civil Inativo - Dívida Ativa</v>
      </c>
    </row>
    <row r="2781" spans="1:21" ht="30" x14ac:dyDescent="0.25">
      <c r="A2781" s="84"/>
      <c r="B2781" s="73" t="s">
        <v>1570</v>
      </c>
      <c r="C2781" s="26" t="s">
        <v>1558</v>
      </c>
      <c r="D2781" s="26" t="s">
        <v>1567</v>
      </c>
      <c r="E2781" s="26" t="s">
        <v>1558</v>
      </c>
      <c r="F2781" s="26" t="s">
        <v>1569</v>
      </c>
      <c r="G2781" s="26" t="s">
        <v>1560</v>
      </c>
      <c r="H2781" s="26" t="s">
        <v>1567</v>
      </c>
      <c r="I2781" s="26" t="s">
        <v>1568</v>
      </c>
      <c r="J2781" s="26" t="s">
        <v>1564</v>
      </c>
      <c r="K2781" s="21" t="str">
        <f>IF(Tabela813[[#This Row],[C]]&lt;&gt;"",IF(Tabela813[[#This Row],[RED]]&lt;&gt;"",(Tabela813[[#This Row],[RED]] &amp; "."),"") &amp; CONCATENATE(Tabela813[[#This Row],[C]],".",Tabela813[[#This Row],[O]],".",Tabela813[[#This Row],[E]],".",Tabela813[[#This Row],[D1]],".",Tabela813[[#This Row],[D2]],".",Tabela813[[#This Row],[D3]],".",Tabela813[[#This Row],[T]],".",Tabela813[[#This Row],[D4]]),"")</f>
        <v>9.1.2.1.5.01.2.4.00</v>
      </c>
      <c r="L2781" s="27" t="s">
        <v>1815</v>
      </c>
      <c r="M2781" s="21" t="str">
        <f t="shared" si="43"/>
        <v>A</v>
      </c>
      <c r="N2781" s="21">
        <f>IF(VALUE(Tabela813[[#This Row],[RED]]) &gt; 0,1,0) + IF(VALUE(J2781)&gt;0,8,IF(VALUE(I2781)&gt;0,7,IF(VALUE(H2781)&gt;0,6,IF(VALUE(G2781)&gt;0,5,IF(VALUE(F2781)&gt;0,4,IF(VALUE(E2781)&gt;0,3,IF(VALUE(D2781)&gt;0,2,1)))))))</f>
        <v>8</v>
      </c>
      <c r="O2781" s="26" t="s">
        <v>51</v>
      </c>
      <c r="P2781" s="1" t="s">
        <v>2958</v>
      </c>
      <c r="Q2781" s="1"/>
      <c r="R2781" s="21"/>
      <c r="S2781" s="7" t="str">
        <f>Tabela813[[#This Row],[NR]]&amp;" - "&amp;Tabela813[[#This Row],[Especificação]]</f>
        <v>9.1.2.1.5.01.2.4.00 - (-) Dedução de Contribuição do Servidor Civil Inativo - Dívida Ativa - Multas e Juros de Mora da Dívida Ativa</v>
      </c>
      <c r="T2781" s="7" t="str">
        <f>Tabela813[[#This Row],[NR]]&amp;" - "&amp;Tabela813[[#This Row],[Especificação]]</f>
        <v>9.1.2.1.5.01.2.4.00 - (-) Dedução de Contribuição do Servidor Civil Inativo - Dívida Ativa - Multas e Juros de Mora da Dívida Ativa</v>
      </c>
      <c r="U2781" s="7" t="str">
        <f>Tabela813[[#This Row],[NR]]&amp; " - "&amp;Tabela813[[#This Row],[Especificação]]</f>
        <v>9.1.2.1.5.01.2.4.00 - (-) Dedução de Contribuição do Servidor Civil Inativo - Dívida Ativa - Multas e Juros de Mora da Dívida Ativa</v>
      </c>
    </row>
    <row r="2782" spans="1:21" ht="30" x14ac:dyDescent="0.25">
      <c r="A2782" s="84"/>
      <c r="B2782" s="73" t="s">
        <v>1570</v>
      </c>
      <c r="C2782" s="26" t="s">
        <v>1558</v>
      </c>
      <c r="D2782" s="26" t="s">
        <v>1567</v>
      </c>
      <c r="E2782" s="26" t="s">
        <v>1558</v>
      </c>
      <c r="F2782" s="26" t="s">
        <v>1569</v>
      </c>
      <c r="G2782" s="26" t="s">
        <v>1560</v>
      </c>
      <c r="H2782" s="26" t="s">
        <v>1567</v>
      </c>
      <c r="I2782" s="26" t="s">
        <v>1569</v>
      </c>
      <c r="J2782" s="26" t="s">
        <v>1564</v>
      </c>
      <c r="K2782" s="21" t="str">
        <f>IF(Tabela813[[#This Row],[C]]&lt;&gt;"",IF(Tabela813[[#This Row],[RED]]&lt;&gt;"",(Tabela813[[#This Row],[RED]] &amp; "."),"") &amp; CONCATENATE(Tabela813[[#This Row],[C]],".",Tabela813[[#This Row],[O]],".",Tabela813[[#This Row],[E]],".",Tabela813[[#This Row],[D1]],".",Tabela813[[#This Row],[D2]],".",Tabela813[[#This Row],[D3]],".",Tabela813[[#This Row],[T]],".",Tabela813[[#This Row],[D4]]),"")</f>
        <v>9.1.2.1.5.01.2.5.00</v>
      </c>
      <c r="L2782" s="27" t="s">
        <v>1816</v>
      </c>
      <c r="M2782" s="21" t="str">
        <f t="shared" si="43"/>
        <v>A</v>
      </c>
      <c r="N2782" s="21">
        <f>IF(VALUE(Tabela813[[#This Row],[RED]]) &gt; 0,1,0) + IF(VALUE(J2782)&gt;0,8,IF(VALUE(I2782)&gt;0,7,IF(VALUE(H2782)&gt;0,6,IF(VALUE(G2782)&gt;0,5,IF(VALUE(F2782)&gt;0,4,IF(VALUE(E2782)&gt;0,3,IF(VALUE(D2782)&gt;0,2,1)))))))</f>
        <v>8</v>
      </c>
      <c r="O2782" s="26" t="s">
        <v>51</v>
      </c>
      <c r="P2782" s="1" t="s">
        <v>2958</v>
      </c>
      <c r="Q2782" s="1"/>
      <c r="R2782" s="21"/>
      <c r="S2782" s="7" t="str">
        <f>Tabela813[[#This Row],[NR]]&amp;" - "&amp;Tabela813[[#This Row],[Especificação]]</f>
        <v>9.1.2.1.5.01.2.5.00 - (-) Dedução de Contribuição do Servidor Civil Inativo - Multas</v>
      </c>
      <c r="T2782" s="7" t="str">
        <f>Tabela813[[#This Row],[NR]]&amp;" - "&amp;Tabela813[[#This Row],[Especificação]]</f>
        <v>9.1.2.1.5.01.2.5.00 - (-) Dedução de Contribuição do Servidor Civil Inativo - Multas</v>
      </c>
      <c r="U2782" s="7" t="str">
        <f>Tabela813[[#This Row],[NR]]&amp; " - "&amp;Tabela813[[#This Row],[Especificação]]</f>
        <v>9.1.2.1.5.01.2.5.00 - (-) Dedução de Contribuição do Servidor Civil Inativo - Multas</v>
      </c>
    </row>
    <row r="2783" spans="1:21" ht="30" x14ac:dyDescent="0.25">
      <c r="A2783" s="84"/>
      <c r="B2783" s="73" t="s">
        <v>1570</v>
      </c>
      <c r="C2783" s="26" t="s">
        <v>1558</v>
      </c>
      <c r="D2783" s="26" t="s">
        <v>1567</v>
      </c>
      <c r="E2783" s="26" t="s">
        <v>1558</v>
      </c>
      <c r="F2783" s="26" t="s">
        <v>1569</v>
      </c>
      <c r="G2783" s="26" t="s">
        <v>1560</v>
      </c>
      <c r="H2783" s="26" t="s">
        <v>1567</v>
      </c>
      <c r="I2783" s="26" t="s">
        <v>1563</v>
      </c>
      <c r="J2783" s="26" t="s">
        <v>1564</v>
      </c>
      <c r="K2783" s="21" t="str">
        <f>IF(Tabela813[[#This Row],[C]]&lt;&gt;"",IF(Tabela813[[#This Row],[RED]]&lt;&gt;"",(Tabela813[[#This Row],[RED]] &amp; "."),"") &amp; CONCATENATE(Tabela813[[#This Row],[C]],".",Tabela813[[#This Row],[O]],".",Tabela813[[#This Row],[E]],".",Tabela813[[#This Row],[D1]],".",Tabela813[[#This Row],[D2]],".",Tabela813[[#This Row],[D3]],".",Tabela813[[#This Row],[T]],".",Tabela813[[#This Row],[D4]]),"")</f>
        <v>9.1.2.1.5.01.2.6.00</v>
      </c>
      <c r="L2783" s="27" t="s">
        <v>1817</v>
      </c>
      <c r="M2783" s="21" t="str">
        <f t="shared" si="43"/>
        <v>A</v>
      </c>
      <c r="N2783" s="21">
        <f>IF(VALUE(Tabela813[[#This Row],[RED]]) &gt; 0,1,0) + IF(VALUE(J2783)&gt;0,8,IF(VALUE(I2783)&gt;0,7,IF(VALUE(H2783)&gt;0,6,IF(VALUE(G2783)&gt;0,5,IF(VALUE(F2783)&gt;0,4,IF(VALUE(E2783)&gt;0,3,IF(VALUE(D2783)&gt;0,2,1)))))))</f>
        <v>8</v>
      </c>
      <c r="O2783" s="26" t="s">
        <v>51</v>
      </c>
      <c r="P2783" s="1" t="s">
        <v>2958</v>
      </c>
      <c r="Q2783" s="1"/>
      <c r="R2783" s="21"/>
      <c r="S2783" s="7" t="str">
        <f>Tabela813[[#This Row],[NR]]&amp;" - "&amp;Tabela813[[#This Row],[Especificação]]</f>
        <v>9.1.2.1.5.01.2.6.00 - (-) Dedução de Contribuição do Servidor Civil Inativo - Juros de Mora</v>
      </c>
      <c r="T2783" s="7" t="str">
        <f>Tabela813[[#This Row],[NR]]&amp;" - "&amp;Tabela813[[#This Row],[Especificação]]</f>
        <v>9.1.2.1.5.01.2.6.00 - (-) Dedução de Contribuição do Servidor Civil Inativo - Juros de Mora</v>
      </c>
      <c r="U2783" s="7" t="str">
        <f>Tabela813[[#This Row],[NR]]&amp; " - "&amp;Tabela813[[#This Row],[Especificação]]</f>
        <v>9.1.2.1.5.01.2.6.00 - (-) Dedução de Contribuição do Servidor Civil Inativo - Juros de Mora</v>
      </c>
    </row>
    <row r="2784" spans="1:21" ht="30" x14ac:dyDescent="0.25">
      <c r="A2784" s="84"/>
      <c r="B2784" s="73" t="s">
        <v>1570</v>
      </c>
      <c r="C2784" s="26" t="s">
        <v>1558</v>
      </c>
      <c r="D2784" s="26" t="s">
        <v>1567</v>
      </c>
      <c r="E2784" s="26" t="s">
        <v>1558</v>
      </c>
      <c r="F2784" s="26" t="s">
        <v>1569</v>
      </c>
      <c r="G2784" s="26" t="s">
        <v>1560</v>
      </c>
      <c r="H2784" s="26" t="s">
        <v>1567</v>
      </c>
      <c r="I2784" s="26" t="s">
        <v>1565</v>
      </c>
      <c r="J2784" s="26" t="s">
        <v>1564</v>
      </c>
      <c r="K2784" s="21" t="str">
        <f>IF(Tabela813[[#This Row],[C]]&lt;&gt;"",IF(Tabela813[[#This Row],[RED]]&lt;&gt;"",(Tabela813[[#This Row],[RED]] &amp; "."),"") &amp; CONCATENATE(Tabela813[[#This Row],[C]],".",Tabela813[[#This Row],[O]],".",Tabela813[[#This Row],[E]],".",Tabela813[[#This Row],[D1]],".",Tabela813[[#This Row],[D2]],".",Tabela813[[#This Row],[D3]],".",Tabela813[[#This Row],[T]],".",Tabela813[[#This Row],[D4]]),"")</f>
        <v>9.1.2.1.5.01.2.7.00</v>
      </c>
      <c r="L2784" s="27" t="s">
        <v>1818</v>
      </c>
      <c r="M2784" s="21" t="str">
        <f t="shared" si="43"/>
        <v>A</v>
      </c>
      <c r="N2784" s="21">
        <f>IF(VALUE(Tabela813[[#This Row],[RED]]) &gt; 0,1,0) + IF(VALUE(J2784)&gt;0,8,IF(VALUE(I2784)&gt;0,7,IF(VALUE(H2784)&gt;0,6,IF(VALUE(G2784)&gt;0,5,IF(VALUE(F2784)&gt;0,4,IF(VALUE(E2784)&gt;0,3,IF(VALUE(D2784)&gt;0,2,1)))))))</f>
        <v>8</v>
      </c>
      <c r="O2784" s="26" t="s">
        <v>51</v>
      </c>
      <c r="P2784" s="1" t="s">
        <v>2958</v>
      </c>
      <c r="Q2784" s="1"/>
      <c r="R2784" s="21"/>
      <c r="S2784" s="7" t="str">
        <f>Tabela813[[#This Row],[NR]]&amp;" - "&amp;Tabela813[[#This Row],[Especificação]]</f>
        <v>9.1.2.1.5.01.2.7.00 - (-) Dedução de Contribuição do Servidor Civil Inativo - Dívida Ativa - Multas da Dívida Ativa</v>
      </c>
      <c r="T2784" s="7" t="str">
        <f>Tabela813[[#This Row],[NR]]&amp;" - "&amp;Tabela813[[#This Row],[Especificação]]</f>
        <v>9.1.2.1.5.01.2.7.00 - (-) Dedução de Contribuição do Servidor Civil Inativo - Dívida Ativa - Multas da Dívida Ativa</v>
      </c>
      <c r="U2784" s="7" t="str">
        <f>Tabela813[[#This Row],[NR]]&amp; " - "&amp;Tabela813[[#This Row],[Especificação]]</f>
        <v>9.1.2.1.5.01.2.7.00 - (-) Dedução de Contribuição do Servidor Civil Inativo - Dívida Ativa - Multas da Dívida Ativa</v>
      </c>
    </row>
    <row r="2785" spans="1:21" ht="30" x14ac:dyDescent="0.25">
      <c r="A2785" s="84"/>
      <c r="B2785" s="73" t="s">
        <v>1570</v>
      </c>
      <c r="C2785" s="26" t="s">
        <v>1558</v>
      </c>
      <c r="D2785" s="26" t="s">
        <v>1567</v>
      </c>
      <c r="E2785" s="26" t="s">
        <v>1558</v>
      </c>
      <c r="F2785" s="26" t="s">
        <v>1569</v>
      </c>
      <c r="G2785" s="26" t="s">
        <v>1560</v>
      </c>
      <c r="H2785" s="26" t="s">
        <v>1567</v>
      </c>
      <c r="I2785" s="26" t="s">
        <v>1566</v>
      </c>
      <c r="J2785" s="26" t="s">
        <v>1564</v>
      </c>
      <c r="K2785" s="21" t="str">
        <f>IF(Tabela813[[#This Row],[C]]&lt;&gt;"",IF(Tabela813[[#This Row],[RED]]&lt;&gt;"",(Tabela813[[#This Row],[RED]] &amp; "."),"") &amp; CONCATENATE(Tabela813[[#This Row],[C]],".",Tabela813[[#This Row],[O]],".",Tabela813[[#This Row],[E]],".",Tabela813[[#This Row],[D1]],".",Tabela813[[#This Row],[D2]],".",Tabela813[[#This Row],[D3]],".",Tabela813[[#This Row],[T]],".",Tabela813[[#This Row],[D4]]),"")</f>
        <v>9.1.2.1.5.01.2.8.00</v>
      </c>
      <c r="L2785" s="27" t="s">
        <v>1819</v>
      </c>
      <c r="M2785" s="21" t="str">
        <f t="shared" si="43"/>
        <v>A</v>
      </c>
      <c r="N2785" s="21">
        <f>IF(VALUE(Tabela813[[#This Row],[RED]]) &gt; 0,1,0) + IF(VALUE(J2785)&gt;0,8,IF(VALUE(I2785)&gt;0,7,IF(VALUE(H2785)&gt;0,6,IF(VALUE(G2785)&gt;0,5,IF(VALUE(F2785)&gt;0,4,IF(VALUE(E2785)&gt;0,3,IF(VALUE(D2785)&gt;0,2,1)))))))</f>
        <v>8</v>
      </c>
      <c r="O2785" s="26" t="s">
        <v>51</v>
      </c>
      <c r="P2785" s="1" t="s">
        <v>2958</v>
      </c>
      <c r="Q2785" s="1"/>
      <c r="R2785" s="21"/>
      <c r="S2785" s="7" t="str">
        <f>Tabela813[[#This Row],[NR]]&amp;" - "&amp;Tabela813[[#This Row],[Especificação]]</f>
        <v>9.1.2.1.5.01.2.8.00 - (-) Dedução de Contribuição do Servidor Civil Inativo - Juros de Mora da Dívida Ativa</v>
      </c>
      <c r="T2785" s="7" t="str">
        <f>Tabela813[[#This Row],[NR]]&amp;" - "&amp;Tabela813[[#This Row],[Especificação]]</f>
        <v>9.1.2.1.5.01.2.8.00 - (-) Dedução de Contribuição do Servidor Civil Inativo - Juros de Mora da Dívida Ativa</v>
      </c>
      <c r="U2785" s="7" t="str">
        <f>Tabela813[[#This Row],[NR]]&amp; " - "&amp;Tabela813[[#This Row],[Especificação]]</f>
        <v>9.1.2.1.5.01.2.8.00 - (-) Dedução de Contribuição do Servidor Civil Inativo - Juros de Mora da Dívida Ativa</v>
      </c>
    </row>
    <row r="2786" spans="1:21" ht="30" x14ac:dyDescent="0.25">
      <c r="A2786" s="84"/>
      <c r="B2786" s="73" t="s">
        <v>1570</v>
      </c>
      <c r="C2786" s="26" t="s">
        <v>1558</v>
      </c>
      <c r="D2786" s="26" t="s">
        <v>1567</v>
      </c>
      <c r="E2786" s="26" t="s">
        <v>1558</v>
      </c>
      <c r="F2786" s="26" t="s">
        <v>1569</v>
      </c>
      <c r="G2786" s="26" t="s">
        <v>1560</v>
      </c>
      <c r="H2786" s="26" t="s">
        <v>1559</v>
      </c>
      <c r="I2786" s="26" t="s">
        <v>1561</v>
      </c>
      <c r="J2786" s="26" t="s">
        <v>1564</v>
      </c>
      <c r="K2786" s="21" t="str">
        <f>IF(Tabela813[[#This Row],[C]]&lt;&gt;"",IF(Tabela813[[#This Row],[RED]]&lt;&gt;"",(Tabela813[[#This Row],[RED]] &amp; "."),"") &amp; CONCATENATE(Tabela813[[#This Row],[C]],".",Tabela813[[#This Row],[O]],".",Tabela813[[#This Row],[E]],".",Tabela813[[#This Row],[D1]],".",Tabela813[[#This Row],[D2]],".",Tabela813[[#This Row],[D3]],".",Tabela813[[#This Row],[T]],".",Tabela813[[#This Row],[D4]]),"")</f>
        <v>9.1.2.1.5.01.3.0.00</v>
      </c>
      <c r="L2786" s="27" t="s">
        <v>1820</v>
      </c>
      <c r="M2786" s="21" t="str">
        <f t="shared" si="43"/>
        <v>S</v>
      </c>
      <c r="N2786" s="21">
        <f>IF(VALUE(Tabela813[[#This Row],[RED]]) &gt; 0,1,0) + IF(VALUE(J2786)&gt;0,8,IF(VALUE(I2786)&gt;0,7,IF(VALUE(H2786)&gt;0,6,IF(VALUE(G2786)&gt;0,5,IF(VALUE(F2786)&gt;0,4,IF(VALUE(E2786)&gt;0,3,IF(VALUE(D2786)&gt;0,2,1)))))))</f>
        <v>7</v>
      </c>
      <c r="O2786" s="26" t="s">
        <v>51</v>
      </c>
      <c r="P2786" s="1" t="s">
        <v>2959</v>
      </c>
      <c r="Q2786" s="1"/>
      <c r="R2786" s="21"/>
      <c r="S2786" s="7" t="str">
        <f>Tabela813[[#This Row],[NR]]&amp;" - "&amp;Tabela813[[#This Row],[Especificação]]</f>
        <v>9.1.2.1.5.01.3.0.00 - (-) Dedução de Contribuição do Servidor Civil - Pensionistas</v>
      </c>
      <c r="T2786" s="7" t="str">
        <f>Tabela813[[#This Row],[NR]]&amp;" - "&amp;Tabela813[[#This Row],[Especificação]]</f>
        <v>9.1.2.1.5.01.3.0.00 - (-) Dedução de Contribuição do Servidor Civil - Pensionistas</v>
      </c>
      <c r="U2786" s="7" t="str">
        <f>Tabela813[[#This Row],[NR]]&amp; " - "&amp;Tabela813[[#This Row],[Especificação]]</f>
        <v>9.1.2.1.5.01.3.0.00 - (-) Dedução de Contribuição do Servidor Civil - Pensionistas</v>
      </c>
    </row>
    <row r="2787" spans="1:21" ht="30" x14ac:dyDescent="0.25">
      <c r="A2787" s="84"/>
      <c r="B2787" s="73" t="s">
        <v>1570</v>
      </c>
      <c r="C2787" s="26" t="s">
        <v>1558</v>
      </c>
      <c r="D2787" s="26" t="s">
        <v>1567</v>
      </c>
      <c r="E2787" s="26" t="s">
        <v>1558</v>
      </c>
      <c r="F2787" s="26" t="s">
        <v>1569</v>
      </c>
      <c r="G2787" s="26" t="s">
        <v>1560</v>
      </c>
      <c r="H2787" s="26" t="s">
        <v>1559</v>
      </c>
      <c r="I2787" s="26" t="s">
        <v>1558</v>
      </c>
      <c r="J2787" s="26" t="s">
        <v>1564</v>
      </c>
      <c r="K2787" s="21" t="str">
        <f>IF(Tabela813[[#This Row],[C]]&lt;&gt;"",IF(Tabela813[[#This Row],[RED]]&lt;&gt;"",(Tabela813[[#This Row],[RED]] &amp; "."),"") &amp; CONCATENATE(Tabela813[[#This Row],[C]],".",Tabela813[[#This Row],[O]],".",Tabela813[[#This Row],[E]],".",Tabela813[[#This Row],[D1]],".",Tabela813[[#This Row],[D2]],".",Tabela813[[#This Row],[D3]],".",Tabela813[[#This Row],[T]],".",Tabela813[[#This Row],[D4]]),"")</f>
        <v>9.1.2.1.5.01.3.1.00</v>
      </c>
      <c r="L2787" s="27" t="s">
        <v>1821</v>
      </c>
      <c r="M2787" s="21" t="str">
        <f t="shared" si="43"/>
        <v>A</v>
      </c>
      <c r="N2787" s="21">
        <f>IF(VALUE(Tabela813[[#This Row],[RED]]) &gt; 0,1,0) + IF(VALUE(J2787)&gt;0,8,IF(VALUE(I2787)&gt;0,7,IF(VALUE(H2787)&gt;0,6,IF(VALUE(G2787)&gt;0,5,IF(VALUE(F2787)&gt;0,4,IF(VALUE(E2787)&gt;0,3,IF(VALUE(D2787)&gt;0,2,1)))))))</f>
        <v>8</v>
      </c>
      <c r="O2787" s="26" t="s">
        <v>51</v>
      </c>
      <c r="P2787" s="1" t="s">
        <v>2959</v>
      </c>
      <c r="Q2787" s="1"/>
      <c r="R2787" s="21"/>
      <c r="S2787" s="7" t="str">
        <f>Tabela813[[#This Row],[NR]]&amp;" - "&amp;Tabela813[[#This Row],[Especificação]]</f>
        <v>9.1.2.1.5.01.3.1.00 - (-) Dedução de Contribuição do Servidor Civil - Pensionistas - Principal</v>
      </c>
      <c r="T2787" s="7" t="str">
        <f>Tabela813[[#This Row],[NR]]&amp;" - "&amp;Tabela813[[#This Row],[Especificação]]</f>
        <v>9.1.2.1.5.01.3.1.00 - (-) Dedução de Contribuição do Servidor Civil - Pensionistas - Principal</v>
      </c>
      <c r="U2787" s="7" t="str">
        <f>Tabela813[[#This Row],[NR]]&amp; " - "&amp;Tabela813[[#This Row],[Especificação]]</f>
        <v>9.1.2.1.5.01.3.1.00 - (-) Dedução de Contribuição do Servidor Civil - Pensionistas - Principal</v>
      </c>
    </row>
    <row r="2788" spans="1:21" ht="30" x14ac:dyDescent="0.25">
      <c r="A2788" s="84"/>
      <c r="B2788" s="73" t="s">
        <v>1570</v>
      </c>
      <c r="C2788" s="26" t="s">
        <v>1558</v>
      </c>
      <c r="D2788" s="26" t="s">
        <v>1567</v>
      </c>
      <c r="E2788" s="26" t="s">
        <v>1558</v>
      </c>
      <c r="F2788" s="26" t="s">
        <v>1569</v>
      </c>
      <c r="G2788" s="26" t="s">
        <v>1560</v>
      </c>
      <c r="H2788" s="26" t="s">
        <v>1559</v>
      </c>
      <c r="I2788" s="26" t="s">
        <v>1567</v>
      </c>
      <c r="J2788" s="26" t="s">
        <v>1564</v>
      </c>
      <c r="K2788" s="21" t="str">
        <f>IF(Tabela813[[#This Row],[C]]&lt;&gt;"",IF(Tabela813[[#This Row],[RED]]&lt;&gt;"",(Tabela813[[#This Row],[RED]] &amp; "."),"") &amp; CONCATENATE(Tabela813[[#This Row],[C]],".",Tabela813[[#This Row],[O]],".",Tabela813[[#This Row],[E]],".",Tabela813[[#This Row],[D1]],".",Tabela813[[#This Row],[D2]],".",Tabela813[[#This Row],[D3]],".",Tabela813[[#This Row],[T]],".",Tabela813[[#This Row],[D4]]),"")</f>
        <v>9.1.2.1.5.01.3.2.00</v>
      </c>
      <c r="L2788" s="27" t="s">
        <v>1822</v>
      </c>
      <c r="M2788" s="21" t="str">
        <f t="shared" si="43"/>
        <v>A</v>
      </c>
      <c r="N2788" s="21">
        <f>IF(VALUE(Tabela813[[#This Row],[RED]]) &gt; 0,1,0) + IF(VALUE(J2788)&gt;0,8,IF(VALUE(I2788)&gt;0,7,IF(VALUE(H2788)&gt;0,6,IF(VALUE(G2788)&gt;0,5,IF(VALUE(F2788)&gt;0,4,IF(VALUE(E2788)&gt;0,3,IF(VALUE(D2788)&gt;0,2,1)))))))</f>
        <v>8</v>
      </c>
      <c r="O2788" s="26" t="s">
        <v>51</v>
      </c>
      <c r="P2788" s="1" t="s">
        <v>2959</v>
      </c>
      <c r="Q2788" s="1"/>
      <c r="R2788" s="21"/>
      <c r="S2788" s="7" t="str">
        <f>Tabela813[[#This Row],[NR]]&amp;" - "&amp;Tabela813[[#This Row],[Especificação]]</f>
        <v>9.1.2.1.5.01.3.2.00 - (-) Dedução de Contribuição do Servidor Civil - Pensionistas - Multas e Juros de Mora</v>
      </c>
      <c r="T2788" s="7" t="str">
        <f>Tabela813[[#This Row],[NR]]&amp;" - "&amp;Tabela813[[#This Row],[Especificação]]</f>
        <v>9.1.2.1.5.01.3.2.00 - (-) Dedução de Contribuição do Servidor Civil - Pensionistas - Multas e Juros de Mora</v>
      </c>
      <c r="U2788" s="7" t="str">
        <f>Tabela813[[#This Row],[NR]]&amp; " - "&amp;Tabela813[[#This Row],[Especificação]]</f>
        <v>9.1.2.1.5.01.3.2.00 - (-) Dedução de Contribuição do Servidor Civil - Pensionistas - Multas e Juros de Mora</v>
      </c>
    </row>
    <row r="2789" spans="1:21" ht="30" x14ac:dyDescent="0.25">
      <c r="A2789" s="84"/>
      <c r="B2789" s="73" t="s">
        <v>1570</v>
      </c>
      <c r="C2789" s="26" t="s">
        <v>1558</v>
      </c>
      <c r="D2789" s="26" t="s">
        <v>1567</v>
      </c>
      <c r="E2789" s="26" t="s">
        <v>1558</v>
      </c>
      <c r="F2789" s="26" t="s">
        <v>1569</v>
      </c>
      <c r="G2789" s="26" t="s">
        <v>1560</v>
      </c>
      <c r="H2789" s="26" t="s">
        <v>1559</v>
      </c>
      <c r="I2789" s="26" t="s">
        <v>1559</v>
      </c>
      <c r="J2789" s="26" t="s">
        <v>1564</v>
      </c>
      <c r="K2789" s="21" t="str">
        <f>IF(Tabela813[[#This Row],[C]]&lt;&gt;"",IF(Tabela813[[#This Row],[RED]]&lt;&gt;"",(Tabela813[[#This Row],[RED]] &amp; "."),"") &amp; CONCATENATE(Tabela813[[#This Row],[C]],".",Tabela813[[#This Row],[O]],".",Tabela813[[#This Row],[E]],".",Tabela813[[#This Row],[D1]],".",Tabela813[[#This Row],[D2]],".",Tabela813[[#This Row],[D3]],".",Tabela813[[#This Row],[T]],".",Tabela813[[#This Row],[D4]]),"")</f>
        <v>9.1.2.1.5.01.3.3.00</v>
      </c>
      <c r="L2789" s="27" t="s">
        <v>1823</v>
      </c>
      <c r="M2789" s="21" t="str">
        <f t="shared" si="43"/>
        <v>A</v>
      </c>
      <c r="N2789" s="21">
        <f>IF(VALUE(Tabela813[[#This Row],[RED]]) &gt; 0,1,0) + IF(VALUE(J2789)&gt;0,8,IF(VALUE(I2789)&gt;0,7,IF(VALUE(H2789)&gt;0,6,IF(VALUE(G2789)&gt;0,5,IF(VALUE(F2789)&gt;0,4,IF(VALUE(E2789)&gt;0,3,IF(VALUE(D2789)&gt;0,2,1)))))))</f>
        <v>8</v>
      </c>
      <c r="O2789" s="26" t="s">
        <v>51</v>
      </c>
      <c r="P2789" s="1" t="s">
        <v>2959</v>
      </c>
      <c r="Q2789" s="1"/>
      <c r="R2789" s="21"/>
      <c r="S2789" s="7" t="str">
        <f>Tabela813[[#This Row],[NR]]&amp;" - "&amp;Tabela813[[#This Row],[Especificação]]</f>
        <v>9.1.2.1.5.01.3.3.00 - (-) Dedução de Contribuição do Servidor Civil - Pensionistas - Dívida Ativa</v>
      </c>
      <c r="T2789" s="7" t="str">
        <f>Tabela813[[#This Row],[NR]]&amp;" - "&amp;Tabela813[[#This Row],[Especificação]]</f>
        <v>9.1.2.1.5.01.3.3.00 - (-) Dedução de Contribuição do Servidor Civil - Pensionistas - Dívida Ativa</v>
      </c>
      <c r="U2789" s="7" t="str">
        <f>Tabela813[[#This Row],[NR]]&amp; " - "&amp;Tabela813[[#This Row],[Especificação]]</f>
        <v>9.1.2.1.5.01.3.3.00 - (-) Dedução de Contribuição do Servidor Civil - Pensionistas - Dívida Ativa</v>
      </c>
    </row>
    <row r="2790" spans="1:21" ht="30" x14ac:dyDescent="0.25">
      <c r="A2790" s="84"/>
      <c r="B2790" s="73" t="s">
        <v>1570</v>
      </c>
      <c r="C2790" s="26" t="s">
        <v>1558</v>
      </c>
      <c r="D2790" s="26" t="s">
        <v>1567</v>
      </c>
      <c r="E2790" s="26" t="s">
        <v>1558</v>
      </c>
      <c r="F2790" s="26" t="s">
        <v>1569</v>
      </c>
      <c r="G2790" s="26" t="s">
        <v>1560</v>
      </c>
      <c r="H2790" s="26" t="s">
        <v>1559</v>
      </c>
      <c r="I2790" s="26" t="s">
        <v>1568</v>
      </c>
      <c r="J2790" s="26" t="s">
        <v>1564</v>
      </c>
      <c r="K2790" s="21" t="str">
        <f>IF(Tabela813[[#This Row],[C]]&lt;&gt;"",IF(Tabela813[[#This Row],[RED]]&lt;&gt;"",(Tabela813[[#This Row],[RED]] &amp; "."),"") &amp; CONCATENATE(Tabela813[[#This Row],[C]],".",Tabela813[[#This Row],[O]],".",Tabela813[[#This Row],[E]],".",Tabela813[[#This Row],[D1]],".",Tabela813[[#This Row],[D2]],".",Tabela813[[#This Row],[D3]],".",Tabela813[[#This Row],[T]],".",Tabela813[[#This Row],[D4]]),"")</f>
        <v>9.1.2.1.5.01.3.4.00</v>
      </c>
      <c r="L2790" s="27" t="s">
        <v>1824</v>
      </c>
      <c r="M2790" s="21" t="str">
        <f t="shared" si="43"/>
        <v>A</v>
      </c>
      <c r="N2790" s="21">
        <f>IF(VALUE(Tabela813[[#This Row],[RED]]) &gt; 0,1,0) + IF(VALUE(J2790)&gt;0,8,IF(VALUE(I2790)&gt;0,7,IF(VALUE(H2790)&gt;0,6,IF(VALUE(G2790)&gt;0,5,IF(VALUE(F2790)&gt;0,4,IF(VALUE(E2790)&gt;0,3,IF(VALUE(D2790)&gt;0,2,1)))))))</f>
        <v>8</v>
      </c>
      <c r="O2790" s="26" t="s">
        <v>51</v>
      </c>
      <c r="P2790" s="1" t="s">
        <v>2959</v>
      </c>
      <c r="Q2790" s="1"/>
      <c r="R2790" s="21"/>
      <c r="S2790" s="7" t="str">
        <f>Tabela813[[#This Row],[NR]]&amp;" - "&amp;Tabela813[[#This Row],[Especificação]]</f>
        <v>9.1.2.1.5.01.3.4.00 - (-) Dedução de Contribuição do Servidor Civil - Pensionistas - Dívida Ativa - Multas e Juros de Mora da Dívida Ativa</v>
      </c>
      <c r="T2790" s="7" t="str">
        <f>Tabela813[[#This Row],[NR]]&amp;" - "&amp;Tabela813[[#This Row],[Especificação]]</f>
        <v>9.1.2.1.5.01.3.4.00 - (-) Dedução de Contribuição do Servidor Civil - Pensionistas - Dívida Ativa - Multas e Juros de Mora da Dívida Ativa</v>
      </c>
      <c r="U2790" s="7" t="str">
        <f>Tabela813[[#This Row],[NR]]&amp; " - "&amp;Tabela813[[#This Row],[Especificação]]</f>
        <v>9.1.2.1.5.01.3.4.00 - (-) Dedução de Contribuição do Servidor Civil - Pensionistas - Dívida Ativa - Multas e Juros de Mora da Dívida Ativa</v>
      </c>
    </row>
    <row r="2791" spans="1:21" ht="30" x14ac:dyDescent="0.25">
      <c r="A2791" s="84"/>
      <c r="B2791" s="73" t="s">
        <v>1570</v>
      </c>
      <c r="C2791" s="26" t="s">
        <v>1558</v>
      </c>
      <c r="D2791" s="26" t="s">
        <v>1567</v>
      </c>
      <c r="E2791" s="26" t="s">
        <v>1558</v>
      </c>
      <c r="F2791" s="26" t="s">
        <v>1569</v>
      </c>
      <c r="G2791" s="26" t="s">
        <v>1560</v>
      </c>
      <c r="H2791" s="26" t="s">
        <v>1559</v>
      </c>
      <c r="I2791" s="26" t="s">
        <v>1569</v>
      </c>
      <c r="J2791" s="26" t="s">
        <v>1564</v>
      </c>
      <c r="K2791" s="21" t="str">
        <f>IF(Tabela813[[#This Row],[C]]&lt;&gt;"",IF(Tabela813[[#This Row],[RED]]&lt;&gt;"",(Tabela813[[#This Row],[RED]] &amp; "."),"") &amp; CONCATENATE(Tabela813[[#This Row],[C]],".",Tabela813[[#This Row],[O]],".",Tabela813[[#This Row],[E]],".",Tabela813[[#This Row],[D1]],".",Tabela813[[#This Row],[D2]],".",Tabela813[[#This Row],[D3]],".",Tabela813[[#This Row],[T]],".",Tabela813[[#This Row],[D4]]),"")</f>
        <v>9.1.2.1.5.01.3.5.00</v>
      </c>
      <c r="L2791" s="27" t="s">
        <v>1825</v>
      </c>
      <c r="M2791" s="21" t="str">
        <f t="shared" si="43"/>
        <v>A</v>
      </c>
      <c r="N2791" s="21">
        <f>IF(VALUE(Tabela813[[#This Row],[RED]]) &gt; 0,1,0) + IF(VALUE(J2791)&gt;0,8,IF(VALUE(I2791)&gt;0,7,IF(VALUE(H2791)&gt;0,6,IF(VALUE(G2791)&gt;0,5,IF(VALUE(F2791)&gt;0,4,IF(VALUE(E2791)&gt;0,3,IF(VALUE(D2791)&gt;0,2,1)))))))</f>
        <v>8</v>
      </c>
      <c r="O2791" s="26" t="s">
        <v>51</v>
      </c>
      <c r="P2791" s="1" t="s">
        <v>2959</v>
      </c>
      <c r="Q2791" s="1"/>
      <c r="R2791" s="21"/>
      <c r="S2791" s="7" t="str">
        <f>Tabela813[[#This Row],[NR]]&amp;" - "&amp;Tabela813[[#This Row],[Especificação]]</f>
        <v>9.1.2.1.5.01.3.5.00 - (-) Dedução de Contribuição do Servidor Civil - Pensionistas - Multas</v>
      </c>
      <c r="T2791" s="7" t="str">
        <f>Tabela813[[#This Row],[NR]]&amp;" - "&amp;Tabela813[[#This Row],[Especificação]]</f>
        <v>9.1.2.1.5.01.3.5.00 - (-) Dedução de Contribuição do Servidor Civil - Pensionistas - Multas</v>
      </c>
      <c r="U2791" s="7" t="str">
        <f>Tabela813[[#This Row],[NR]]&amp; " - "&amp;Tabela813[[#This Row],[Especificação]]</f>
        <v>9.1.2.1.5.01.3.5.00 - (-) Dedução de Contribuição do Servidor Civil - Pensionistas - Multas</v>
      </c>
    </row>
    <row r="2792" spans="1:21" ht="30" x14ac:dyDescent="0.25">
      <c r="A2792" s="84"/>
      <c r="B2792" s="73" t="s">
        <v>1570</v>
      </c>
      <c r="C2792" s="26" t="s">
        <v>1558</v>
      </c>
      <c r="D2792" s="26" t="s">
        <v>1567</v>
      </c>
      <c r="E2792" s="26" t="s">
        <v>1558</v>
      </c>
      <c r="F2792" s="26" t="s">
        <v>1569</v>
      </c>
      <c r="G2792" s="26" t="s">
        <v>1560</v>
      </c>
      <c r="H2792" s="26" t="s">
        <v>1559</v>
      </c>
      <c r="I2792" s="26" t="s">
        <v>1563</v>
      </c>
      <c r="J2792" s="26" t="s">
        <v>1564</v>
      </c>
      <c r="K2792" s="21" t="str">
        <f>IF(Tabela813[[#This Row],[C]]&lt;&gt;"",IF(Tabela813[[#This Row],[RED]]&lt;&gt;"",(Tabela813[[#This Row],[RED]] &amp; "."),"") &amp; CONCATENATE(Tabela813[[#This Row],[C]],".",Tabela813[[#This Row],[O]],".",Tabela813[[#This Row],[E]],".",Tabela813[[#This Row],[D1]],".",Tabela813[[#This Row],[D2]],".",Tabela813[[#This Row],[D3]],".",Tabela813[[#This Row],[T]],".",Tabela813[[#This Row],[D4]]),"")</f>
        <v>9.1.2.1.5.01.3.6.00</v>
      </c>
      <c r="L2792" s="27" t="s">
        <v>1826</v>
      </c>
      <c r="M2792" s="21" t="str">
        <f t="shared" si="43"/>
        <v>A</v>
      </c>
      <c r="N2792" s="21">
        <f>IF(VALUE(Tabela813[[#This Row],[RED]]) &gt; 0,1,0) + IF(VALUE(J2792)&gt;0,8,IF(VALUE(I2792)&gt;0,7,IF(VALUE(H2792)&gt;0,6,IF(VALUE(G2792)&gt;0,5,IF(VALUE(F2792)&gt;0,4,IF(VALUE(E2792)&gt;0,3,IF(VALUE(D2792)&gt;0,2,1)))))))</f>
        <v>8</v>
      </c>
      <c r="O2792" s="26" t="s">
        <v>51</v>
      </c>
      <c r="P2792" s="1" t="s">
        <v>2959</v>
      </c>
      <c r="Q2792" s="1"/>
      <c r="R2792" s="21"/>
      <c r="S2792" s="7" t="str">
        <f>Tabela813[[#This Row],[NR]]&amp;" - "&amp;Tabela813[[#This Row],[Especificação]]</f>
        <v>9.1.2.1.5.01.3.6.00 - (-) Dedução de Contribuição do Servidor Civil - Pensionistas - Juros de Mora</v>
      </c>
      <c r="T2792" s="7" t="str">
        <f>Tabela813[[#This Row],[NR]]&amp;" - "&amp;Tabela813[[#This Row],[Especificação]]</f>
        <v>9.1.2.1.5.01.3.6.00 - (-) Dedução de Contribuição do Servidor Civil - Pensionistas - Juros de Mora</v>
      </c>
      <c r="U2792" s="7" t="str">
        <f>Tabela813[[#This Row],[NR]]&amp; " - "&amp;Tabela813[[#This Row],[Especificação]]</f>
        <v>9.1.2.1.5.01.3.6.00 - (-) Dedução de Contribuição do Servidor Civil - Pensionistas - Juros de Mora</v>
      </c>
    </row>
    <row r="2793" spans="1:21" ht="30" x14ac:dyDescent="0.25">
      <c r="A2793" s="84"/>
      <c r="B2793" s="73" t="s">
        <v>1570</v>
      </c>
      <c r="C2793" s="26" t="s">
        <v>1558</v>
      </c>
      <c r="D2793" s="26" t="s">
        <v>1567</v>
      </c>
      <c r="E2793" s="26" t="s">
        <v>1558</v>
      </c>
      <c r="F2793" s="26" t="s">
        <v>1569</v>
      </c>
      <c r="G2793" s="26" t="s">
        <v>1560</v>
      </c>
      <c r="H2793" s="26" t="s">
        <v>1559</v>
      </c>
      <c r="I2793" s="26" t="s">
        <v>1565</v>
      </c>
      <c r="J2793" s="26" t="s">
        <v>1564</v>
      </c>
      <c r="K2793" s="21" t="str">
        <f>IF(Tabela813[[#This Row],[C]]&lt;&gt;"",IF(Tabela813[[#This Row],[RED]]&lt;&gt;"",(Tabela813[[#This Row],[RED]] &amp; "."),"") &amp; CONCATENATE(Tabela813[[#This Row],[C]],".",Tabela813[[#This Row],[O]],".",Tabela813[[#This Row],[E]],".",Tabela813[[#This Row],[D1]],".",Tabela813[[#This Row],[D2]],".",Tabela813[[#This Row],[D3]],".",Tabela813[[#This Row],[T]],".",Tabela813[[#This Row],[D4]]),"")</f>
        <v>9.1.2.1.5.01.3.7.00</v>
      </c>
      <c r="L2793" s="27" t="s">
        <v>1827</v>
      </c>
      <c r="M2793" s="21" t="str">
        <f t="shared" si="43"/>
        <v>A</v>
      </c>
      <c r="N2793" s="21">
        <f>IF(VALUE(Tabela813[[#This Row],[RED]]) &gt; 0,1,0) + IF(VALUE(J2793)&gt;0,8,IF(VALUE(I2793)&gt;0,7,IF(VALUE(H2793)&gt;0,6,IF(VALUE(G2793)&gt;0,5,IF(VALUE(F2793)&gt;0,4,IF(VALUE(E2793)&gt;0,3,IF(VALUE(D2793)&gt;0,2,1)))))))</f>
        <v>8</v>
      </c>
      <c r="O2793" s="26" t="s">
        <v>51</v>
      </c>
      <c r="P2793" s="1" t="s">
        <v>2959</v>
      </c>
      <c r="Q2793" s="1"/>
      <c r="R2793" s="21"/>
      <c r="S2793" s="7" t="str">
        <f>Tabela813[[#This Row],[NR]]&amp;" - "&amp;Tabela813[[#This Row],[Especificação]]</f>
        <v>9.1.2.1.5.01.3.7.00 - (-) Dedução de Contribuição do Servidor Civil - Pensionistas - Dívida Ativa - Multas da Dívida Ativa</v>
      </c>
      <c r="T2793" s="7" t="str">
        <f>Tabela813[[#This Row],[NR]]&amp;" - "&amp;Tabela813[[#This Row],[Especificação]]</f>
        <v>9.1.2.1.5.01.3.7.00 - (-) Dedução de Contribuição do Servidor Civil - Pensionistas - Dívida Ativa - Multas da Dívida Ativa</v>
      </c>
      <c r="U2793" s="7" t="str">
        <f>Tabela813[[#This Row],[NR]]&amp; " - "&amp;Tabela813[[#This Row],[Especificação]]</f>
        <v>9.1.2.1.5.01.3.7.00 - (-) Dedução de Contribuição do Servidor Civil - Pensionistas - Dívida Ativa - Multas da Dívida Ativa</v>
      </c>
    </row>
    <row r="2794" spans="1:21" ht="30" x14ac:dyDescent="0.25">
      <c r="A2794" s="84"/>
      <c r="B2794" s="73" t="s">
        <v>1570</v>
      </c>
      <c r="C2794" s="26" t="s">
        <v>1558</v>
      </c>
      <c r="D2794" s="26" t="s">
        <v>1567</v>
      </c>
      <c r="E2794" s="26" t="s">
        <v>1558</v>
      </c>
      <c r="F2794" s="26" t="s">
        <v>1569</v>
      </c>
      <c r="G2794" s="26" t="s">
        <v>1560</v>
      </c>
      <c r="H2794" s="26" t="s">
        <v>1559</v>
      </c>
      <c r="I2794" s="26" t="s">
        <v>1566</v>
      </c>
      <c r="J2794" s="26" t="s">
        <v>1564</v>
      </c>
      <c r="K2794" s="21" t="str">
        <f>IF(Tabela813[[#This Row],[C]]&lt;&gt;"",IF(Tabela813[[#This Row],[RED]]&lt;&gt;"",(Tabela813[[#This Row],[RED]] &amp; "."),"") &amp; CONCATENATE(Tabela813[[#This Row],[C]],".",Tabela813[[#This Row],[O]],".",Tabela813[[#This Row],[E]],".",Tabela813[[#This Row],[D1]],".",Tabela813[[#This Row],[D2]],".",Tabela813[[#This Row],[D3]],".",Tabela813[[#This Row],[T]],".",Tabela813[[#This Row],[D4]]),"")</f>
        <v>9.1.2.1.5.01.3.8.00</v>
      </c>
      <c r="L2794" s="27" t="s">
        <v>1828</v>
      </c>
      <c r="M2794" s="21" t="str">
        <f t="shared" si="43"/>
        <v>A</v>
      </c>
      <c r="N2794" s="21">
        <f>IF(VALUE(Tabela813[[#This Row],[RED]]) &gt; 0,1,0) + IF(VALUE(J2794)&gt;0,8,IF(VALUE(I2794)&gt;0,7,IF(VALUE(H2794)&gt;0,6,IF(VALUE(G2794)&gt;0,5,IF(VALUE(F2794)&gt;0,4,IF(VALUE(E2794)&gt;0,3,IF(VALUE(D2794)&gt;0,2,1)))))))</f>
        <v>8</v>
      </c>
      <c r="O2794" s="26" t="s">
        <v>51</v>
      </c>
      <c r="P2794" s="1" t="s">
        <v>2959</v>
      </c>
      <c r="Q2794" s="1"/>
      <c r="R2794" s="21"/>
      <c r="S2794" s="7" t="str">
        <f>Tabela813[[#This Row],[NR]]&amp;" - "&amp;Tabela813[[#This Row],[Especificação]]</f>
        <v>9.1.2.1.5.01.3.8.00 - (-) Dedução de Contribuição do Servidor Civil - Pensionistas - Juros de Mora da Dívida Ativa</v>
      </c>
      <c r="T2794" s="7" t="str">
        <f>Tabela813[[#This Row],[NR]]&amp;" - "&amp;Tabela813[[#This Row],[Especificação]]</f>
        <v>9.1.2.1.5.01.3.8.00 - (-) Dedução de Contribuição do Servidor Civil - Pensionistas - Juros de Mora da Dívida Ativa</v>
      </c>
      <c r="U2794" s="7" t="str">
        <f>Tabela813[[#This Row],[NR]]&amp; " - "&amp;Tabela813[[#This Row],[Especificação]]</f>
        <v>9.1.2.1.5.01.3.8.00 - (-) Dedução de Contribuição do Servidor Civil - Pensionistas - Juros de Mora da Dívida Ativa</v>
      </c>
    </row>
    <row r="2795" spans="1:21" ht="30" x14ac:dyDescent="0.25">
      <c r="A2795" s="84"/>
      <c r="B2795" s="73" t="s">
        <v>1570</v>
      </c>
      <c r="C2795" s="26" t="s">
        <v>1558</v>
      </c>
      <c r="D2795" s="26" t="s">
        <v>1567</v>
      </c>
      <c r="E2795" s="26" t="s">
        <v>1558</v>
      </c>
      <c r="F2795" s="26" t="s">
        <v>1569</v>
      </c>
      <c r="G2795" s="26" t="s">
        <v>1560</v>
      </c>
      <c r="H2795" s="26" t="s">
        <v>1568</v>
      </c>
      <c r="I2795" s="26" t="s">
        <v>1561</v>
      </c>
      <c r="J2795" s="26" t="s">
        <v>1564</v>
      </c>
      <c r="K2795" s="21" t="str">
        <f>IF(Tabela813[[#This Row],[C]]&lt;&gt;"",IF(Tabela813[[#This Row],[RED]]&lt;&gt;"",(Tabela813[[#This Row],[RED]] &amp; "."),"") &amp; CONCATENATE(Tabela813[[#This Row],[C]],".",Tabela813[[#This Row],[O]],".",Tabela813[[#This Row],[E]],".",Tabela813[[#This Row],[D1]],".",Tabela813[[#This Row],[D2]],".",Tabela813[[#This Row],[D3]],".",Tabela813[[#This Row],[T]],".",Tabela813[[#This Row],[D4]]),"")</f>
        <v>9.1.2.1.5.01.4.0.00</v>
      </c>
      <c r="L2795" s="27" t="s">
        <v>1829</v>
      </c>
      <c r="M2795" s="21" t="str">
        <f t="shared" si="43"/>
        <v>S</v>
      </c>
      <c r="N2795" s="21">
        <f>IF(VALUE(Tabela813[[#This Row],[RED]]) &gt; 0,1,0) + IF(VALUE(J2795)&gt;0,8,IF(VALUE(I2795)&gt;0,7,IF(VALUE(H2795)&gt;0,6,IF(VALUE(G2795)&gt;0,5,IF(VALUE(F2795)&gt;0,4,IF(VALUE(E2795)&gt;0,3,IF(VALUE(D2795)&gt;0,2,1)))))))</f>
        <v>7</v>
      </c>
      <c r="O2795" s="26" t="s">
        <v>51</v>
      </c>
      <c r="P2795" s="1" t="s">
        <v>2960</v>
      </c>
      <c r="Q2795" s="1"/>
      <c r="R2795" s="21"/>
      <c r="S2795" s="7" t="str">
        <f>Tabela813[[#This Row],[NR]]&amp;" - "&amp;Tabela813[[#This Row],[Especificação]]</f>
        <v>9.1.2.1.5.01.4.0.00 - (-) Dedução de Contribuição Oriunda de Sentenças Judiciais - Servidor Civil Ativo</v>
      </c>
      <c r="T2795" s="7" t="str">
        <f>Tabela813[[#This Row],[NR]]&amp;" - "&amp;Tabela813[[#This Row],[Especificação]]</f>
        <v>9.1.2.1.5.01.4.0.00 - (-) Dedução de Contribuição Oriunda de Sentenças Judiciais - Servidor Civil Ativo</v>
      </c>
      <c r="U2795" s="7" t="str">
        <f>Tabela813[[#This Row],[NR]]&amp; " - "&amp;Tabela813[[#This Row],[Especificação]]</f>
        <v>9.1.2.1.5.01.4.0.00 - (-) Dedução de Contribuição Oriunda de Sentenças Judiciais - Servidor Civil Ativo</v>
      </c>
    </row>
    <row r="2796" spans="1:21" ht="30" x14ac:dyDescent="0.25">
      <c r="A2796" s="84"/>
      <c r="B2796" s="73" t="s">
        <v>1570</v>
      </c>
      <c r="C2796" s="26" t="s">
        <v>1558</v>
      </c>
      <c r="D2796" s="26" t="s">
        <v>1567</v>
      </c>
      <c r="E2796" s="26" t="s">
        <v>1558</v>
      </c>
      <c r="F2796" s="26" t="s">
        <v>1569</v>
      </c>
      <c r="G2796" s="26" t="s">
        <v>1560</v>
      </c>
      <c r="H2796" s="26" t="s">
        <v>1568</v>
      </c>
      <c r="I2796" s="26" t="s">
        <v>1558</v>
      </c>
      <c r="J2796" s="26" t="s">
        <v>1564</v>
      </c>
      <c r="K2796" s="21" t="str">
        <f>IF(Tabela813[[#This Row],[C]]&lt;&gt;"",IF(Tabela813[[#This Row],[RED]]&lt;&gt;"",(Tabela813[[#This Row],[RED]] &amp; "."),"") &amp; CONCATENATE(Tabela813[[#This Row],[C]],".",Tabela813[[#This Row],[O]],".",Tabela813[[#This Row],[E]],".",Tabela813[[#This Row],[D1]],".",Tabela813[[#This Row],[D2]],".",Tabela813[[#This Row],[D3]],".",Tabela813[[#This Row],[T]],".",Tabela813[[#This Row],[D4]]),"")</f>
        <v>9.1.2.1.5.01.4.1.00</v>
      </c>
      <c r="L2796" s="27" t="s">
        <v>1830</v>
      </c>
      <c r="M2796" s="21" t="str">
        <f t="shared" si="43"/>
        <v>A</v>
      </c>
      <c r="N2796" s="21">
        <f>IF(VALUE(Tabela813[[#This Row],[RED]]) &gt; 0,1,0) + IF(VALUE(J2796)&gt;0,8,IF(VALUE(I2796)&gt;0,7,IF(VALUE(H2796)&gt;0,6,IF(VALUE(G2796)&gt;0,5,IF(VALUE(F2796)&gt;0,4,IF(VALUE(E2796)&gt;0,3,IF(VALUE(D2796)&gt;0,2,1)))))))</f>
        <v>8</v>
      </c>
      <c r="O2796" s="26" t="s">
        <v>51</v>
      </c>
      <c r="P2796" s="1" t="s">
        <v>2960</v>
      </c>
      <c r="Q2796" s="1"/>
      <c r="R2796" s="21"/>
      <c r="S2796" s="7" t="str">
        <f>Tabela813[[#This Row],[NR]]&amp;" - "&amp;Tabela813[[#This Row],[Especificação]]</f>
        <v>9.1.2.1.5.01.4.1.00 - (-) Dedução de Contribuição Oriunda de Sentenças Judiciais - Servidor Civil Ativo - Principal</v>
      </c>
      <c r="T2796" s="7" t="str">
        <f>Tabela813[[#This Row],[NR]]&amp;" - "&amp;Tabela813[[#This Row],[Especificação]]</f>
        <v>9.1.2.1.5.01.4.1.00 - (-) Dedução de Contribuição Oriunda de Sentenças Judiciais - Servidor Civil Ativo - Principal</v>
      </c>
      <c r="U2796" s="7" t="str">
        <f>Tabela813[[#This Row],[NR]]&amp; " - "&amp;Tabela813[[#This Row],[Especificação]]</f>
        <v>9.1.2.1.5.01.4.1.00 - (-) Dedução de Contribuição Oriunda de Sentenças Judiciais - Servidor Civil Ativo - Principal</v>
      </c>
    </row>
    <row r="2797" spans="1:21" ht="30" x14ac:dyDescent="0.25">
      <c r="A2797" s="84"/>
      <c r="B2797" s="73" t="s">
        <v>1570</v>
      </c>
      <c r="C2797" s="26" t="s">
        <v>1558</v>
      </c>
      <c r="D2797" s="26" t="s">
        <v>1567</v>
      </c>
      <c r="E2797" s="26" t="s">
        <v>1558</v>
      </c>
      <c r="F2797" s="26" t="s">
        <v>1569</v>
      </c>
      <c r="G2797" s="26" t="s">
        <v>1560</v>
      </c>
      <c r="H2797" s="26" t="s">
        <v>1568</v>
      </c>
      <c r="I2797" s="26" t="s">
        <v>1567</v>
      </c>
      <c r="J2797" s="26" t="s">
        <v>1564</v>
      </c>
      <c r="K2797" s="21" t="str">
        <f>IF(Tabela813[[#This Row],[C]]&lt;&gt;"",IF(Tabela813[[#This Row],[RED]]&lt;&gt;"",(Tabela813[[#This Row],[RED]] &amp; "."),"") &amp; CONCATENATE(Tabela813[[#This Row],[C]],".",Tabela813[[#This Row],[O]],".",Tabela813[[#This Row],[E]],".",Tabela813[[#This Row],[D1]],".",Tabela813[[#This Row],[D2]],".",Tabela813[[#This Row],[D3]],".",Tabela813[[#This Row],[T]],".",Tabela813[[#This Row],[D4]]),"")</f>
        <v>9.1.2.1.5.01.4.2.00</v>
      </c>
      <c r="L2797" s="27" t="s">
        <v>1831</v>
      </c>
      <c r="M2797" s="21" t="str">
        <f t="shared" si="43"/>
        <v>A</v>
      </c>
      <c r="N2797" s="21">
        <f>IF(VALUE(Tabela813[[#This Row],[RED]]) &gt; 0,1,0) + IF(VALUE(J2797)&gt;0,8,IF(VALUE(I2797)&gt;0,7,IF(VALUE(H2797)&gt;0,6,IF(VALUE(G2797)&gt;0,5,IF(VALUE(F2797)&gt;0,4,IF(VALUE(E2797)&gt;0,3,IF(VALUE(D2797)&gt;0,2,1)))))))</f>
        <v>8</v>
      </c>
      <c r="O2797" s="26" t="s">
        <v>51</v>
      </c>
      <c r="P2797" s="1" t="s">
        <v>2960</v>
      </c>
      <c r="Q2797" s="1"/>
      <c r="R2797" s="21"/>
      <c r="S2797" s="7" t="str">
        <f>Tabela813[[#This Row],[NR]]&amp;" - "&amp;Tabela813[[#This Row],[Especificação]]</f>
        <v>9.1.2.1.5.01.4.2.00 - (-) Dedução de Contribuição Oriunda de Sentenças Judiciais - Servidor Civil Ativo - Multas e Juros de Mora</v>
      </c>
      <c r="T2797" s="7" t="str">
        <f>Tabela813[[#This Row],[NR]]&amp;" - "&amp;Tabela813[[#This Row],[Especificação]]</f>
        <v>9.1.2.1.5.01.4.2.00 - (-) Dedução de Contribuição Oriunda de Sentenças Judiciais - Servidor Civil Ativo - Multas e Juros de Mora</v>
      </c>
      <c r="U2797" s="7" t="str">
        <f>Tabela813[[#This Row],[NR]]&amp; " - "&amp;Tabela813[[#This Row],[Especificação]]</f>
        <v>9.1.2.1.5.01.4.2.00 - (-) Dedução de Contribuição Oriunda de Sentenças Judiciais - Servidor Civil Ativo - Multas e Juros de Mora</v>
      </c>
    </row>
    <row r="2798" spans="1:21" ht="30" x14ac:dyDescent="0.25">
      <c r="A2798" s="84"/>
      <c r="B2798" s="73" t="s">
        <v>1570</v>
      </c>
      <c r="C2798" s="26" t="s">
        <v>1558</v>
      </c>
      <c r="D2798" s="26" t="s">
        <v>1567</v>
      </c>
      <c r="E2798" s="26" t="s">
        <v>1558</v>
      </c>
      <c r="F2798" s="26" t="s">
        <v>1569</v>
      </c>
      <c r="G2798" s="26" t="s">
        <v>1560</v>
      </c>
      <c r="H2798" s="26" t="s">
        <v>1568</v>
      </c>
      <c r="I2798" s="26" t="s">
        <v>1559</v>
      </c>
      <c r="J2798" s="26" t="s">
        <v>1564</v>
      </c>
      <c r="K2798" s="21" t="str">
        <f>IF(Tabela813[[#This Row],[C]]&lt;&gt;"",IF(Tabela813[[#This Row],[RED]]&lt;&gt;"",(Tabela813[[#This Row],[RED]] &amp; "."),"") &amp; CONCATENATE(Tabela813[[#This Row],[C]],".",Tabela813[[#This Row],[O]],".",Tabela813[[#This Row],[E]],".",Tabela813[[#This Row],[D1]],".",Tabela813[[#This Row],[D2]],".",Tabela813[[#This Row],[D3]],".",Tabela813[[#This Row],[T]],".",Tabela813[[#This Row],[D4]]),"")</f>
        <v>9.1.2.1.5.01.4.3.00</v>
      </c>
      <c r="L2798" s="27" t="s">
        <v>1832</v>
      </c>
      <c r="M2798" s="21" t="str">
        <f t="shared" si="43"/>
        <v>A</v>
      </c>
      <c r="N2798" s="21">
        <f>IF(VALUE(Tabela813[[#This Row],[RED]]) &gt; 0,1,0) + IF(VALUE(J2798)&gt;0,8,IF(VALUE(I2798)&gt;0,7,IF(VALUE(H2798)&gt;0,6,IF(VALUE(G2798)&gt;0,5,IF(VALUE(F2798)&gt;0,4,IF(VALUE(E2798)&gt;0,3,IF(VALUE(D2798)&gt;0,2,1)))))))</f>
        <v>8</v>
      </c>
      <c r="O2798" s="26" t="s">
        <v>51</v>
      </c>
      <c r="P2798" s="1" t="s">
        <v>2960</v>
      </c>
      <c r="Q2798" s="1"/>
      <c r="R2798" s="21"/>
      <c r="S2798" s="7" t="str">
        <f>Tabela813[[#This Row],[NR]]&amp;" - "&amp;Tabela813[[#This Row],[Especificação]]</f>
        <v>9.1.2.1.5.01.4.3.00 - (-) Dedução de Contribuição Oriunda de Sentenças Judiciais - Servidor Civil Ativo - Dívida Ativa</v>
      </c>
      <c r="T2798" s="7" t="str">
        <f>Tabela813[[#This Row],[NR]]&amp;" - "&amp;Tabela813[[#This Row],[Especificação]]</f>
        <v>9.1.2.1.5.01.4.3.00 - (-) Dedução de Contribuição Oriunda de Sentenças Judiciais - Servidor Civil Ativo - Dívida Ativa</v>
      </c>
      <c r="U2798" s="7" t="str">
        <f>Tabela813[[#This Row],[NR]]&amp; " - "&amp;Tabela813[[#This Row],[Especificação]]</f>
        <v>9.1.2.1.5.01.4.3.00 - (-) Dedução de Contribuição Oriunda de Sentenças Judiciais - Servidor Civil Ativo - Dívida Ativa</v>
      </c>
    </row>
    <row r="2799" spans="1:21" ht="30" x14ac:dyDescent="0.25">
      <c r="A2799" s="84"/>
      <c r="B2799" s="73" t="s">
        <v>1570</v>
      </c>
      <c r="C2799" s="26" t="s">
        <v>1558</v>
      </c>
      <c r="D2799" s="26" t="s">
        <v>1567</v>
      </c>
      <c r="E2799" s="26" t="s">
        <v>1558</v>
      </c>
      <c r="F2799" s="26" t="s">
        <v>1569</v>
      </c>
      <c r="G2799" s="26" t="s">
        <v>1560</v>
      </c>
      <c r="H2799" s="26" t="s">
        <v>1568</v>
      </c>
      <c r="I2799" s="26" t="s">
        <v>1568</v>
      </c>
      <c r="J2799" s="26" t="s">
        <v>1564</v>
      </c>
      <c r="K2799" s="21" t="str">
        <f>IF(Tabela813[[#This Row],[C]]&lt;&gt;"",IF(Tabela813[[#This Row],[RED]]&lt;&gt;"",(Tabela813[[#This Row],[RED]] &amp; "."),"") &amp; CONCATENATE(Tabela813[[#This Row],[C]],".",Tabela813[[#This Row],[O]],".",Tabela813[[#This Row],[E]],".",Tabela813[[#This Row],[D1]],".",Tabela813[[#This Row],[D2]],".",Tabela813[[#This Row],[D3]],".",Tabela813[[#This Row],[T]],".",Tabela813[[#This Row],[D4]]),"")</f>
        <v>9.1.2.1.5.01.4.4.00</v>
      </c>
      <c r="L2799" s="27" t="s">
        <v>1833</v>
      </c>
      <c r="M2799" s="21" t="str">
        <f t="shared" si="43"/>
        <v>A</v>
      </c>
      <c r="N2799" s="21">
        <f>IF(VALUE(Tabela813[[#This Row],[RED]]) &gt; 0,1,0) + IF(VALUE(J2799)&gt;0,8,IF(VALUE(I2799)&gt;0,7,IF(VALUE(H2799)&gt;0,6,IF(VALUE(G2799)&gt;0,5,IF(VALUE(F2799)&gt;0,4,IF(VALUE(E2799)&gt;0,3,IF(VALUE(D2799)&gt;0,2,1)))))))</f>
        <v>8</v>
      </c>
      <c r="O2799" s="26" t="s">
        <v>51</v>
      </c>
      <c r="P2799" s="1" t="s">
        <v>2960</v>
      </c>
      <c r="Q2799" s="1"/>
      <c r="R2799" s="21"/>
      <c r="S2799" s="7" t="str">
        <f>Tabela813[[#This Row],[NR]]&amp;" - "&amp;Tabela813[[#This Row],[Especificação]]</f>
        <v>9.1.2.1.5.01.4.4.00 - (-) Dedução de Contribuição Oriunda de Sentenças Judiciais - Servidor Civil Ativo - Dívida Ativa - Multas e Juros de Mora da Dívida Ativa</v>
      </c>
      <c r="T2799" s="7" t="str">
        <f>Tabela813[[#This Row],[NR]]&amp;" - "&amp;Tabela813[[#This Row],[Especificação]]</f>
        <v>9.1.2.1.5.01.4.4.00 - (-) Dedução de Contribuição Oriunda de Sentenças Judiciais - Servidor Civil Ativo - Dívida Ativa - Multas e Juros de Mora da Dívida Ativa</v>
      </c>
      <c r="U2799" s="7" t="str">
        <f>Tabela813[[#This Row],[NR]]&amp; " - "&amp;Tabela813[[#This Row],[Especificação]]</f>
        <v>9.1.2.1.5.01.4.4.00 - (-) Dedução de Contribuição Oriunda de Sentenças Judiciais - Servidor Civil Ativo - Dívida Ativa - Multas e Juros de Mora da Dívida Ativa</v>
      </c>
    </row>
    <row r="2800" spans="1:21" ht="30" x14ac:dyDescent="0.25">
      <c r="A2800" s="84"/>
      <c r="B2800" s="73" t="s">
        <v>1570</v>
      </c>
      <c r="C2800" s="26" t="s">
        <v>1558</v>
      </c>
      <c r="D2800" s="26" t="s">
        <v>1567</v>
      </c>
      <c r="E2800" s="26" t="s">
        <v>1558</v>
      </c>
      <c r="F2800" s="26" t="s">
        <v>1569</v>
      </c>
      <c r="G2800" s="26" t="s">
        <v>1560</v>
      </c>
      <c r="H2800" s="26" t="s">
        <v>1568</v>
      </c>
      <c r="I2800" s="26" t="s">
        <v>1569</v>
      </c>
      <c r="J2800" s="26" t="s">
        <v>1564</v>
      </c>
      <c r="K2800" s="21" t="str">
        <f>IF(Tabela813[[#This Row],[C]]&lt;&gt;"",IF(Tabela813[[#This Row],[RED]]&lt;&gt;"",(Tabela813[[#This Row],[RED]] &amp; "."),"") &amp; CONCATENATE(Tabela813[[#This Row],[C]],".",Tabela813[[#This Row],[O]],".",Tabela813[[#This Row],[E]],".",Tabela813[[#This Row],[D1]],".",Tabela813[[#This Row],[D2]],".",Tabela813[[#This Row],[D3]],".",Tabela813[[#This Row],[T]],".",Tabela813[[#This Row],[D4]]),"")</f>
        <v>9.1.2.1.5.01.4.5.00</v>
      </c>
      <c r="L2800" s="27" t="s">
        <v>1834</v>
      </c>
      <c r="M2800" s="21" t="str">
        <f t="shared" si="43"/>
        <v>A</v>
      </c>
      <c r="N2800" s="21">
        <f>IF(VALUE(Tabela813[[#This Row],[RED]]) &gt; 0,1,0) + IF(VALUE(J2800)&gt;0,8,IF(VALUE(I2800)&gt;0,7,IF(VALUE(H2800)&gt;0,6,IF(VALUE(G2800)&gt;0,5,IF(VALUE(F2800)&gt;0,4,IF(VALUE(E2800)&gt;0,3,IF(VALUE(D2800)&gt;0,2,1)))))))</f>
        <v>8</v>
      </c>
      <c r="O2800" s="26" t="s">
        <v>51</v>
      </c>
      <c r="P2800" s="1" t="s">
        <v>2960</v>
      </c>
      <c r="Q2800" s="1"/>
      <c r="R2800" s="21"/>
      <c r="S2800" s="7" t="str">
        <f>Tabela813[[#This Row],[NR]]&amp;" - "&amp;Tabela813[[#This Row],[Especificação]]</f>
        <v>9.1.2.1.5.01.4.5.00 - (-) Dedução de Contribuição Oriunda de Sentenças Judiciais - Servidor Civil Ativo - Multas</v>
      </c>
      <c r="T2800" s="7" t="str">
        <f>Tabela813[[#This Row],[NR]]&amp;" - "&amp;Tabela813[[#This Row],[Especificação]]</f>
        <v>9.1.2.1.5.01.4.5.00 - (-) Dedução de Contribuição Oriunda de Sentenças Judiciais - Servidor Civil Ativo - Multas</v>
      </c>
      <c r="U2800" s="7" t="str">
        <f>Tabela813[[#This Row],[NR]]&amp; " - "&amp;Tabela813[[#This Row],[Especificação]]</f>
        <v>9.1.2.1.5.01.4.5.00 - (-) Dedução de Contribuição Oriunda de Sentenças Judiciais - Servidor Civil Ativo - Multas</v>
      </c>
    </row>
    <row r="2801" spans="1:21" ht="30" x14ac:dyDescent="0.25">
      <c r="A2801" s="84"/>
      <c r="B2801" s="73" t="s">
        <v>1570</v>
      </c>
      <c r="C2801" s="26" t="s">
        <v>1558</v>
      </c>
      <c r="D2801" s="26" t="s">
        <v>1567</v>
      </c>
      <c r="E2801" s="26" t="s">
        <v>1558</v>
      </c>
      <c r="F2801" s="26" t="s">
        <v>1569</v>
      </c>
      <c r="G2801" s="26" t="s">
        <v>1560</v>
      </c>
      <c r="H2801" s="26" t="s">
        <v>1568</v>
      </c>
      <c r="I2801" s="26" t="s">
        <v>1563</v>
      </c>
      <c r="J2801" s="26" t="s">
        <v>1564</v>
      </c>
      <c r="K2801" s="21" t="str">
        <f>IF(Tabela813[[#This Row],[C]]&lt;&gt;"",IF(Tabela813[[#This Row],[RED]]&lt;&gt;"",(Tabela813[[#This Row],[RED]] &amp; "."),"") &amp; CONCATENATE(Tabela813[[#This Row],[C]],".",Tabela813[[#This Row],[O]],".",Tabela813[[#This Row],[E]],".",Tabela813[[#This Row],[D1]],".",Tabela813[[#This Row],[D2]],".",Tabela813[[#This Row],[D3]],".",Tabela813[[#This Row],[T]],".",Tabela813[[#This Row],[D4]]),"")</f>
        <v>9.1.2.1.5.01.4.6.00</v>
      </c>
      <c r="L2801" s="27" t="s">
        <v>1835</v>
      </c>
      <c r="M2801" s="21" t="str">
        <f t="shared" si="43"/>
        <v>A</v>
      </c>
      <c r="N2801" s="21">
        <f>IF(VALUE(Tabela813[[#This Row],[RED]]) &gt; 0,1,0) + IF(VALUE(J2801)&gt;0,8,IF(VALUE(I2801)&gt;0,7,IF(VALUE(H2801)&gt;0,6,IF(VALUE(G2801)&gt;0,5,IF(VALUE(F2801)&gt;0,4,IF(VALUE(E2801)&gt;0,3,IF(VALUE(D2801)&gt;0,2,1)))))))</f>
        <v>8</v>
      </c>
      <c r="O2801" s="26" t="s">
        <v>51</v>
      </c>
      <c r="P2801" s="1" t="s">
        <v>2960</v>
      </c>
      <c r="Q2801" s="1"/>
      <c r="R2801" s="21"/>
      <c r="S2801" s="7" t="str">
        <f>Tabela813[[#This Row],[NR]]&amp;" - "&amp;Tabela813[[#This Row],[Especificação]]</f>
        <v>9.1.2.1.5.01.4.6.00 - (-) Dedução de Contribuição Oriunda de Sentenças Judiciais - Servidor Civil Ativo - Juros de Mora</v>
      </c>
      <c r="T2801" s="7" t="str">
        <f>Tabela813[[#This Row],[NR]]&amp;" - "&amp;Tabela813[[#This Row],[Especificação]]</f>
        <v>9.1.2.1.5.01.4.6.00 - (-) Dedução de Contribuição Oriunda de Sentenças Judiciais - Servidor Civil Ativo - Juros de Mora</v>
      </c>
      <c r="U2801" s="7" t="str">
        <f>Tabela813[[#This Row],[NR]]&amp; " - "&amp;Tabela813[[#This Row],[Especificação]]</f>
        <v>9.1.2.1.5.01.4.6.00 - (-) Dedução de Contribuição Oriunda de Sentenças Judiciais - Servidor Civil Ativo - Juros de Mora</v>
      </c>
    </row>
    <row r="2802" spans="1:21" ht="30" x14ac:dyDescent="0.25">
      <c r="A2802" s="84"/>
      <c r="B2802" s="73" t="s">
        <v>1570</v>
      </c>
      <c r="C2802" s="26" t="s">
        <v>1558</v>
      </c>
      <c r="D2802" s="26" t="s">
        <v>1567</v>
      </c>
      <c r="E2802" s="26" t="s">
        <v>1558</v>
      </c>
      <c r="F2802" s="26" t="s">
        <v>1569</v>
      </c>
      <c r="G2802" s="26" t="s">
        <v>1560</v>
      </c>
      <c r="H2802" s="26" t="s">
        <v>1568</v>
      </c>
      <c r="I2802" s="26" t="s">
        <v>1565</v>
      </c>
      <c r="J2802" s="26" t="s">
        <v>1564</v>
      </c>
      <c r="K2802" s="21" t="str">
        <f>IF(Tabela813[[#This Row],[C]]&lt;&gt;"",IF(Tabela813[[#This Row],[RED]]&lt;&gt;"",(Tabela813[[#This Row],[RED]] &amp; "."),"") &amp; CONCATENATE(Tabela813[[#This Row],[C]],".",Tabela813[[#This Row],[O]],".",Tabela813[[#This Row],[E]],".",Tabela813[[#This Row],[D1]],".",Tabela813[[#This Row],[D2]],".",Tabela813[[#This Row],[D3]],".",Tabela813[[#This Row],[T]],".",Tabela813[[#This Row],[D4]]),"")</f>
        <v>9.1.2.1.5.01.4.7.00</v>
      </c>
      <c r="L2802" s="27" t="s">
        <v>1836</v>
      </c>
      <c r="M2802" s="21" t="str">
        <f t="shared" si="43"/>
        <v>A</v>
      </c>
      <c r="N2802" s="21">
        <f>IF(VALUE(Tabela813[[#This Row],[RED]]) &gt; 0,1,0) + IF(VALUE(J2802)&gt;0,8,IF(VALUE(I2802)&gt;0,7,IF(VALUE(H2802)&gt;0,6,IF(VALUE(G2802)&gt;0,5,IF(VALUE(F2802)&gt;0,4,IF(VALUE(E2802)&gt;0,3,IF(VALUE(D2802)&gt;0,2,1)))))))</f>
        <v>8</v>
      </c>
      <c r="O2802" s="26" t="s">
        <v>51</v>
      </c>
      <c r="P2802" s="1" t="s">
        <v>2960</v>
      </c>
      <c r="Q2802" s="1"/>
      <c r="R2802" s="21"/>
      <c r="S2802" s="7" t="str">
        <f>Tabela813[[#This Row],[NR]]&amp;" - "&amp;Tabela813[[#This Row],[Especificação]]</f>
        <v>9.1.2.1.5.01.4.7.00 - (-) Dedução de Contribuição Oriunda de Sentenças Judiciais - Servidor Civil Ativo - Dívida Ativa - Multas da Dívida Ativa</v>
      </c>
      <c r="T2802" s="7" t="str">
        <f>Tabela813[[#This Row],[NR]]&amp;" - "&amp;Tabela813[[#This Row],[Especificação]]</f>
        <v>9.1.2.1.5.01.4.7.00 - (-) Dedução de Contribuição Oriunda de Sentenças Judiciais - Servidor Civil Ativo - Dívida Ativa - Multas da Dívida Ativa</v>
      </c>
      <c r="U2802" s="7" t="str">
        <f>Tabela813[[#This Row],[NR]]&amp; " - "&amp;Tabela813[[#This Row],[Especificação]]</f>
        <v>9.1.2.1.5.01.4.7.00 - (-) Dedução de Contribuição Oriunda de Sentenças Judiciais - Servidor Civil Ativo - Dívida Ativa - Multas da Dívida Ativa</v>
      </c>
    </row>
    <row r="2803" spans="1:21" ht="30" x14ac:dyDescent="0.25">
      <c r="A2803" s="84"/>
      <c r="B2803" s="73" t="s">
        <v>1570</v>
      </c>
      <c r="C2803" s="26" t="s">
        <v>1558</v>
      </c>
      <c r="D2803" s="26" t="s">
        <v>1567</v>
      </c>
      <c r="E2803" s="26" t="s">
        <v>1558</v>
      </c>
      <c r="F2803" s="26" t="s">
        <v>1569</v>
      </c>
      <c r="G2803" s="26" t="s">
        <v>1560</v>
      </c>
      <c r="H2803" s="26" t="s">
        <v>1568</v>
      </c>
      <c r="I2803" s="26" t="s">
        <v>1566</v>
      </c>
      <c r="J2803" s="26" t="s">
        <v>1564</v>
      </c>
      <c r="K2803" s="21" t="str">
        <f>IF(Tabela813[[#This Row],[C]]&lt;&gt;"",IF(Tabela813[[#This Row],[RED]]&lt;&gt;"",(Tabela813[[#This Row],[RED]] &amp; "."),"") &amp; CONCATENATE(Tabela813[[#This Row],[C]],".",Tabela813[[#This Row],[O]],".",Tabela813[[#This Row],[E]],".",Tabela813[[#This Row],[D1]],".",Tabela813[[#This Row],[D2]],".",Tabela813[[#This Row],[D3]],".",Tabela813[[#This Row],[T]],".",Tabela813[[#This Row],[D4]]),"")</f>
        <v>9.1.2.1.5.01.4.8.00</v>
      </c>
      <c r="L2803" s="27" t="s">
        <v>1837</v>
      </c>
      <c r="M2803" s="21" t="str">
        <f t="shared" si="43"/>
        <v>A</v>
      </c>
      <c r="N2803" s="21">
        <f>IF(VALUE(Tabela813[[#This Row],[RED]]) &gt; 0,1,0) + IF(VALUE(J2803)&gt;0,8,IF(VALUE(I2803)&gt;0,7,IF(VALUE(H2803)&gt;0,6,IF(VALUE(G2803)&gt;0,5,IF(VALUE(F2803)&gt;0,4,IF(VALUE(E2803)&gt;0,3,IF(VALUE(D2803)&gt;0,2,1)))))))</f>
        <v>8</v>
      </c>
      <c r="O2803" s="26" t="s">
        <v>51</v>
      </c>
      <c r="P2803" s="1" t="s">
        <v>2960</v>
      </c>
      <c r="Q2803" s="1"/>
      <c r="R2803" s="21"/>
      <c r="S2803" s="7" t="str">
        <f>Tabela813[[#This Row],[NR]]&amp;" - "&amp;Tabela813[[#This Row],[Especificação]]</f>
        <v>9.1.2.1.5.01.4.8.00 - (-) Dedução de Contribuição Oriunda de Sentenças Judiciais - Servidor Civil Ativo - Juros de Mora da Dívida Ativa</v>
      </c>
      <c r="T2803" s="7" t="str">
        <f>Tabela813[[#This Row],[NR]]&amp;" - "&amp;Tabela813[[#This Row],[Especificação]]</f>
        <v>9.1.2.1.5.01.4.8.00 - (-) Dedução de Contribuição Oriunda de Sentenças Judiciais - Servidor Civil Ativo - Juros de Mora da Dívida Ativa</v>
      </c>
      <c r="U2803" s="7" t="str">
        <f>Tabela813[[#This Row],[NR]]&amp; " - "&amp;Tabela813[[#This Row],[Especificação]]</f>
        <v>9.1.2.1.5.01.4.8.00 - (-) Dedução de Contribuição Oriunda de Sentenças Judiciais - Servidor Civil Ativo - Juros de Mora da Dívida Ativa</v>
      </c>
    </row>
    <row r="2804" spans="1:21" ht="30" x14ac:dyDescent="0.25">
      <c r="A2804" s="84"/>
      <c r="B2804" s="73" t="s">
        <v>1570</v>
      </c>
      <c r="C2804" s="26" t="s">
        <v>1558</v>
      </c>
      <c r="D2804" s="26" t="s">
        <v>1567</v>
      </c>
      <c r="E2804" s="26" t="s">
        <v>1558</v>
      </c>
      <c r="F2804" s="26" t="s">
        <v>1569</v>
      </c>
      <c r="G2804" s="26" t="s">
        <v>1560</v>
      </c>
      <c r="H2804" s="26" t="s">
        <v>1569</v>
      </c>
      <c r="I2804" s="26" t="s">
        <v>1561</v>
      </c>
      <c r="J2804" s="26" t="s">
        <v>1564</v>
      </c>
      <c r="K2804" s="21" t="str">
        <f>IF(Tabela813[[#This Row],[C]]&lt;&gt;"",IF(Tabela813[[#This Row],[RED]]&lt;&gt;"",(Tabela813[[#This Row],[RED]] &amp; "."),"") &amp; CONCATENATE(Tabela813[[#This Row],[C]],".",Tabela813[[#This Row],[O]],".",Tabela813[[#This Row],[E]],".",Tabela813[[#This Row],[D1]],".",Tabela813[[#This Row],[D2]],".",Tabela813[[#This Row],[D3]],".",Tabela813[[#This Row],[T]],".",Tabela813[[#This Row],[D4]]),"")</f>
        <v>9.1.2.1.5.01.5.0.00</v>
      </c>
      <c r="L2804" s="27" t="s">
        <v>1838</v>
      </c>
      <c r="M2804" s="21" t="str">
        <f t="shared" si="43"/>
        <v>S</v>
      </c>
      <c r="N2804" s="21">
        <f>IF(VALUE(Tabela813[[#This Row],[RED]]) &gt; 0,1,0) + IF(VALUE(J2804)&gt;0,8,IF(VALUE(I2804)&gt;0,7,IF(VALUE(H2804)&gt;0,6,IF(VALUE(G2804)&gt;0,5,IF(VALUE(F2804)&gt;0,4,IF(VALUE(E2804)&gt;0,3,IF(VALUE(D2804)&gt;0,2,1)))))))</f>
        <v>7</v>
      </c>
      <c r="O2804" s="26" t="s">
        <v>51</v>
      </c>
      <c r="P2804" s="1" t="s">
        <v>2961</v>
      </c>
      <c r="Q2804" s="1"/>
      <c r="R2804" s="21"/>
      <c r="S2804" s="7" t="str">
        <f>Tabela813[[#This Row],[NR]]&amp;" - "&amp;Tabela813[[#This Row],[Especificação]]</f>
        <v>9.1.2.1.5.01.5.0.00 - (-) Dedução de Contribuição Oriunda de Sentenças Judiciais - Servidor Civil Inativo</v>
      </c>
      <c r="T2804" s="7" t="str">
        <f>Tabela813[[#This Row],[NR]]&amp;" - "&amp;Tabela813[[#This Row],[Especificação]]</f>
        <v>9.1.2.1.5.01.5.0.00 - (-) Dedução de Contribuição Oriunda de Sentenças Judiciais - Servidor Civil Inativo</v>
      </c>
      <c r="U2804" s="7" t="str">
        <f>Tabela813[[#This Row],[NR]]&amp; " - "&amp;Tabela813[[#This Row],[Especificação]]</f>
        <v>9.1.2.1.5.01.5.0.00 - (-) Dedução de Contribuição Oriunda de Sentenças Judiciais - Servidor Civil Inativo</v>
      </c>
    </row>
    <row r="2805" spans="1:21" ht="30" x14ac:dyDescent="0.25">
      <c r="A2805" s="84"/>
      <c r="B2805" s="73" t="s">
        <v>1570</v>
      </c>
      <c r="C2805" s="26" t="s">
        <v>1558</v>
      </c>
      <c r="D2805" s="26" t="s">
        <v>1567</v>
      </c>
      <c r="E2805" s="26" t="s">
        <v>1558</v>
      </c>
      <c r="F2805" s="26" t="s">
        <v>1569</v>
      </c>
      <c r="G2805" s="26" t="s">
        <v>1560</v>
      </c>
      <c r="H2805" s="26" t="s">
        <v>1569</v>
      </c>
      <c r="I2805" s="26" t="s">
        <v>1558</v>
      </c>
      <c r="J2805" s="26" t="s">
        <v>1564</v>
      </c>
      <c r="K2805" s="21" t="str">
        <f>IF(Tabela813[[#This Row],[C]]&lt;&gt;"",IF(Tabela813[[#This Row],[RED]]&lt;&gt;"",(Tabela813[[#This Row],[RED]] &amp; "."),"") &amp; CONCATENATE(Tabela813[[#This Row],[C]],".",Tabela813[[#This Row],[O]],".",Tabela813[[#This Row],[E]],".",Tabela813[[#This Row],[D1]],".",Tabela813[[#This Row],[D2]],".",Tabela813[[#This Row],[D3]],".",Tabela813[[#This Row],[T]],".",Tabela813[[#This Row],[D4]]),"")</f>
        <v>9.1.2.1.5.01.5.1.00</v>
      </c>
      <c r="L2805" s="27" t="s">
        <v>1839</v>
      </c>
      <c r="M2805" s="21" t="str">
        <f t="shared" si="43"/>
        <v>A</v>
      </c>
      <c r="N2805" s="21">
        <f>IF(VALUE(Tabela813[[#This Row],[RED]]) &gt; 0,1,0) + IF(VALUE(J2805)&gt;0,8,IF(VALUE(I2805)&gt;0,7,IF(VALUE(H2805)&gt;0,6,IF(VALUE(G2805)&gt;0,5,IF(VALUE(F2805)&gt;0,4,IF(VALUE(E2805)&gt;0,3,IF(VALUE(D2805)&gt;0,2,1)))))))</f>
        <v>8</v>
      </c>
      <c r="O2805" s="26" t="s">
        <v>51</v>
      </c>
      <c r="P2805" s="1" t="s">
        <v>2961</v>
      </c>
      <c r="Q2805" s="1"/>
      <c r="R2805" s="21"/>
      <c r="S2805" s="7" t="str">
        <f>Tabela813[[#This Row],[NR]]&amp;" - "&amp;Tabela813[[#This Row],[Especificação]]</f>
        <v>9.1.2.1.5.01.5.1.00 - (-) Dedução de Contribuição Oriunda de Sentenças Judiciais - Servidor Civil Inativo - Principal</v>
      </c>
      <c r="T2805" s="7" t="str">
        <f>Tabela813[[#This Row],[NR]]&amp;" - "&amp;Tabela813[[#This Row],[Especificação]]</f>
        <v>9.1.2.1.5.01.5.1.00 - (-) Dedução de Contribuição Oriunda de Sentenças Judiciais - Servidor Civil Inativo - Principal</v>
      </c>
      <c r="U2805" s="7" t="str">
        <f>Tabela813[[#This Row],[NR]]&amp; " - "&amp;Tabela813[[#This Row],[Especificação]]</f>
        <v>9.1.2.1.5.01.5.1.00 - (-) Dedução de Contribuição Oriunda de Sentenças Judiciais - Servidor Civil Inativo - Principal</v>
      </c>
    </row>
    <row r="2806" spans="1:21" ht="30" x14ac:dyDescent="0.25">
      <c r="A2806" s="84"/>
      <c r="B2806" s="73" t="s">
        <v>1570</v>
      </c>
      <c r="C2806" s="26" t="s">
        <v>1558</v>
      </c>
      <c r="D2806" s="26" t="s">
        <v>1567</v>
      </c>
      <c r="E2806" s="26" t="s">
        <v>1558</v>
      </c>
      <c r="F2806" s="26" t="s">
        <v>1569</v>
      </c>
      <c r="G2806" s="26" t="s">
        <v>1560</v>
      </c>
      <c r="H2806" s="26" t="s">
        <v>1569</v>
      </c>
      <c r="I2806" s="26" t="s">
        <v>1567</v>
      </c>
      <c r="J2806" s="26" t="s">
        <v>1564</v>
      </c>
      <c r="K2806" s="21" t="str">
        <f>IF(Tabela813[[#This Row],[C]]&lt;&gt;"",IF(Tabela813[[#This Row],[RED]]&lt;&gt;"",(Tabela813[[#This Row],[RED]] &amp; "."),"") &amp; CONCATENATE(Tabela813[[#This Row],[C]],".",Tabela813[[#This Row],[O]],".",Tabela813[[#This Row],[E]],".",Tabela813[[#This Row],[D1]],".",Tabela813[[#This Row],[D2]],".",Tabela813[[#This Row],[D3]],".",Tabela813[[#This Row],[T]],".",Tabela813[[#This Row],[D4]]),"")</f>
        <v>9.1.2.1.5.01.5.2.00</v>
      </c>
      <c r="L2806" s="27" t="s">
        <v>1840</v>
      </c>
      <c r="M2806" s="21" t="str">
        <f t="shared" si="43"/>
        <v>A</v>
      </c>
      <c r="N2806" s="21">
        <f>IF(VALUE(Tabela813[[#This Row],[RED]]) &gt; 0,1,0) + IF(VALUE(J2806)&gt;0,8,IF(VALUE(I2806)&gt;0,7,IF(VALUE(H2806)&gt;0,6,IF(VALUE(G2806)&gt;0,5,IF(VALUE(F2806)&gt;0,4,IF(VALUE(E2806)&gt;0,3,IF(VALUE(D2806)&gt;0,2,1)))))))</f>
        <v>8</v>
      </c>
      <c r="O2806" s="26" t="s">
        <v>51</v>
      </c>
      <c r="P2806" s="1" t="s">
        <v>2961</v>
      </c>
      <c r="Q2806" s="1"/>
      <c r="R2806" s="21"/>
      <c r="S2806" s="7" t="str">
        <f>Tabela813[[#This Row],[NR]]&amp;" - "&amp;Tabela813[[#This Row],[Especificação]]</f>
        <v>9.1.2.1.5.01.5.2.00 - (-) Dedução de Contribuição Oriunda de Sentenças Judiciais - Servidor Civil Inativo - Multas e Juros de Mora</v>
      </c>
      <c r="T2806" s="7" t="str">
        <f>Tabela813[[#This Row],[NR]]&amp;" - "&amp;Tabela813[[#This Row],[Especificação]]</f>
        <v>9.1.2.1.5.01.5.2.00 - (-) Dedução de Contribuição Oriunda de Sentenças Judiciais - Servidor Civil Inativo - Multas e Juros de Mora</v>
      </c>
      <c r="U2806" s="7" t="str">
        <f>Tabela813[[#This Row],[NR]]&amp; " - "&amp;Tabela813[[#This Row],[Especificação]]</f>
        <v>9.1.2.1.5.01.5.2.00 - (-) Dedução de Contribuição Oriunda de Sentenças Judiciais - Servidor Civil Inativo - Multas e Juros de Mora</v>
      </c>
    </row>
    <row r="2807" spans="1:21" ht="30" x14ac:dyDescent="0.25">
      <c r="A2807" s="84"/>
      <c r="B2807" s="73" t="s">
        <v>1570</v>
      </c>
      <c r="C2807" s="26" t="s">
        <v>1558</v>
      </c>
      <c r="D2807" s="26" t="s">
        <v>1567</v>
      </c>
      <c r="E2807" s="26" t="s">
        <v>1558</v>
      </c>
      <c r="F2807" s="26" t="s">
        <v>1569</v>
      </c>
      <c r="G2807" s="26" t="s">
        <v>1560</v>
      </c>
      <c r="H2807" s="26" t="s">
        <v>1569</v>
      </c>
      <c r="I2807" s="26" t="s">
        <v>1559</v>
      </c>
      <c r="J2807" s="26" t="s">
        <v>1564</v>
      </c>
      <c r="K2807" s="21" t="str">
        <f>IF(Tabela813[[#This Row],[C]]&lt;&gt;"",IF(Tabela813[[#This Row],[RED]]&lt;&gt;"",(Tabela813[[#This Row],[RED]] &amp; "."),"") &amp; CONCATENATE(Tabela813[[#This Row],[C]],".",Tabela813[[#This Row],[O]],".",Tabela813[[#This Row],[E]],".",Tabela813[[#This Row],[D1]],".",Tabela813[[#This Row],[D2]],".",Tabela813[[#This Row],[D3]],".",Tabela813[[#This Row],[T]],".",Tabela813[[#This Row],[D4]]),"")</f>
        <v>9.1.2.1.5.01.5.3.00</v>
      </c>
      <c r="L2807" s="27" t="s">
        <v>1841</v>
      </c>
      <c r="M2807" s="21" t="str">
        <f t="shared" si="43"/>
        <v>A</v>
      </c>
      <c r="N2807" s="21">
        <f>IF(VALUE(Tabela813[[#This Row],[RED]]) &gt; 0,1,0) + IF(VALUE(J2807)&gt;0,8,IF(VALUE(I2807)&gt;0,7,IF(VALUE(H2807)&gt;0,6,IF(VALUE(G2807)&gt;0,5,IF(VALUE(F2807)&gt;0,4,IF(VALUE(E2807)&gt;0,3,IF(VALUE(D2807)&gt;0,2,1)))))))</f>
        <v>8</v>
      </c>
      <c r="O2807" s="26" t="s">
        <v>51</v>
      </c>
      <c r="P2807" s="1" t="s">
        <v>2961</v>
      </c>
      <c r="Q2807" s="1"/>
      <c r="R2807" s="21"/>
      <c r="S2807" s="7" t="str">
        <f>Tabela813[[#This Row],[NR]]&amp;" - "&amp;Tabela813[[#This Row],[Especificação]]</f>
        <v>9.1.2.1.5.01.5.3.00 - (-) Dedução de Contribuição Oriunda de Sentenças Judiciais - Servidor Civil Inativo - Dívida Ativa</v>
      </c>
      <c r="T2807" s="7" t="str">
        <f>Tabela813[[#This Row],[NR]]&amp;" - "&amp;Tabela813[[#This Row],[Especificação]]</f>
        <v>9.1.2.1.5.01.5.3.00 - (-) Dedução de Contribuição Oriunda de Sentenças Judiciais - Servidor Civil Inativo - Dívida Ativa</v>
      </c>
      <c r="U2807" s="7" t="str">
        <f>Tabela813[[#This Row],[NR]]&amp; " - "&amp;Tabela813[[#This Row],[Especificação]]</f>
        <v>9.1.2.1.5.01.5.3.00 - (-) Dedução de Contribuição Oriunda de Sentenças Judiciais - Servidor Civil Inativo - Dívida Ativa</v>
      </c>
    </row>
    <row r="2808" spans="1:21" ht="30" x14ac:dyDescent="0.25">
      <c r="A2808" s="84"/>
      <c r="B2808" s="73" t="s">
        <v>1570</v>
      </c>
      <c r="C2808" s="26" t="s">
        <v>1558</v>
      </c>
      <c r="D2808" s="26" t="s">
        <v>1567</v>
      </c>
      <c r="E2808" s="26" t="s">
        <v>1558</v>
      </c>
      <c r="F2808" s="26" t="s">
        <v>1569</v>
      </c>
      <c r="G2808" s="26" t="s">
        <v>1560</v>
      </c>
      <c r="H2808" s="26" t="s">
        <v>1569</v>
      </c>
      <c r="I2808" s="26" t="s">
        <v>1568</v>
      </c>
      <c r="J2808" s="26" t="s">
        <v>1564</v>
      </c>
      <c r="K2808" s="21" t="str">
        <f>IF(Tabela813[[#This Row],[C]]&lt;&gt;"",IF(Tabela813[[#This Row],[RED]]&lt;&gt;"",(Tabela813[[#This Row],[RED]] &amp; "."),"") &amp; CONCATENATE(Tabela813[[#This Row],[C]],".",Tabela813[[#This Row],[O]],".",Tabela813[[#This Row],[E]],".",Tabela813[[#This Row],[D1]],".",Tabela813[[#This Row],[D2]],".",Tabela813[[#This Row],[D3]],".",Tabela813[[#This Row],[T]],".",Tabela813[[#This Row],[D4]]),"")</f>
        <v>9.1.2.1.5.01.5.4.00</v>
      </c>
      <c r="L2808" s="27" t="s">
        <v>1842</v>
      </c>
      <c r="M2808" s="21" t="str">
        <f t="shared" si="43"/>
        <v>A</v>
      </c>
      <c r="N2808" s="21">
        <f>IF(VALUE(Tabela813[[#This Row],[RED]]) &gt; 0,1,0) + IF(VALUE(J2808)&gt;0,8,IF(VALUE(I2808)&gt;0,7,IF(VALUE(H2808)&gt;0,6,IF(VALUE(G2808)&gt;0,5,IF(VALUE(F2808)&gt;0,4,IF(VALUE(E2808)&gt;0,3,IF(VALUE(D2808)&gt;0,2,1)))))))</f>
        <v>8</v>
      </c>
      <c r="O2808" s="26" t="s">
        <v>51</v>
      </c>
      <c r="P2808" s="1" t="s">
        <v>2961</v>
      </c>
      <c r="Q2808" s="1"/>
      <c r="R2808" s="21"/>
      <c r="S2808" s="7" t="str">
        <f>Tabela813[[#This Row],[NR]]&amp;" - "&amp;Tabela813[[#This Row],[Especificação]]</f>
        <v>9.1.2.1.5.01.5.4.00 - (-) Dedução de Contribuição Oriunda de Sentenças Judiciais - Servidor Civil Inativo - Dívida Ativa - Multas e Juros de Mora da Dívida Ativa</v>
      </c>
      <c r="T2808" s="7" t="str">
        <f>Tabela813[[#This Row],[NR]]&amp;" - "&amp;Tabela813[[#This Row],[Especificação]]</f>
        <v>9.1.2.1.5.01.5.4.00 - (-) Dedução de Contribuição Oriunda de Sentenças Judiciais - Servidor Civil Inativo - Dívida Ativa - Multas e Juros de Mora da Dívida Ativa</v>
      </c>
      <c r="U2808" s="7" t="str">
        <f>Tabela813[[#This Row],[NR]]&amp; " - "&amp;Tabela813[[#This Row],[Especificação]]</f>
        <v>9.1.2.1.5.01.5.4.00 - (-) Dedução de Contribuição Oriunda de Sentenças Judiciais - Servidor Civil Inativo - Dívida Ativa - Multas e Juros de Mora da Dívida Ativa</v>
      </c>
    </row>
    <row r="2809" spans="1:21" ht="30" x14ac:dyDescent="0.25">
      <c r="A2809" s="84"/>
      <c r="B2809" s="73" t="s">
        <v>1570</v>
      </c>
      <c r="C2809" s="26" t="s">
        <v>1558</v>
      </c>
      <c r="D2809" s="26" t="s">
        <v>1567</v>
      </c>
      <c r="E2809" s="26" t="s">
        <v>1558</v>
      </c>
      <c r="F2809" s="26" t="s">
        <v>1569</v>
      </c>
      <c r="G2809" s="26" t="s">
        <v>1560</v>
      </c>
      <c r="H2809" s="26" t="s">
        <v>1569</v>
      </c>
      <c r="I2809" s="26" t="s">
        <v>1569</v>
      </c>
      <c r="J2809" s="26" t="s">
        <v>1564</v>
      </c>
      <c r="K2809" s="21" t="str">
        <f>IF(Tabela813[[#This Row],[C]]&lt;&gt;"",IF(Tabela813[[#This Row],[RED]]&lt;&gt;"",(Tabela813[[#This Row],[RED]] &amp; "."),"") &amp; CONCATENATE(Tabela813[[#This Row],[C]],".",Tabela813[[#This Row],[O]],".",Tabela813[[#This Row],[E]],".",Tabela813[[#This Row],[D1]],".",Tabela813[[#This Row],[D2]],".",Tabela813[[#This Row],[D3]],".",Tabela813[[#This Row],[T]],".",Tabela813[[#This Row],[D4]]),"")</f>
        <v>9.1.2.1.5.01.5.5.00</v>
      </c>
      <c r="L2809" s="27" t="s">
        <v>1843</v>
      </c>
      <c r="M2809" s="21" t="str">
        <f t="shared" si="43"/>
        <v>A</v>
      </c>
      <c r="N2809" s="21">
        <f>IF(VALUE(Tabela813[[#This Row],[RED]]) &gt; 0,1,0) + IF(VALUE(J2809)&gt;0,8,IF(VALUE(I2809)&gt;0,7,IF(VALUE(H2809)&gt;0,6,IF(VALUE(G2809)&gt;0,5,IF(VALUE(F2809)&gt;0,4,IF(VALUE(E2809)&gt;0,3,IF(VALUE(D2809)&gt;0,2,1)))))))</f>
        <v>8</v>
      </c>
      <c r="O2809" s="26" t="s">
        <v>51</v>
      </c>
      <c r="P2809" s="1" t="s">
        <v>2961</v>
      </c>
      <c r="Q2809" s="1"/>
      <c r="R2809" s="21"/>
      <c r="S2809" s="7" t="str">
        <f>Tabela813[[#This Row],[NR]]&amp;" - "&amp;Tabela813[[#This Row],[Especificação]]</f>
        <v>9.1.2.1.5.01.5.5.00 - (-) Dedução de Contribuição Oriunda de Sentenças Judiciais - Servidor Civil Inativo - Multas</v>
      </c>
      <c r="T2809" s="7" t="str">
        <f>Tabela813[[#This Row],[NR]]&amp;" - "&amp;Tabela813[[#This Row],[Especificação]]</f>
        <v>9.1.2.1.5.01.5.5.00 - (-) Dedução de Contribuição Oriunda de Sentenças Judiciais - Servidor Civil Inativo - Multas</v>
      </c>
      <c r="U2809" s="7" t="str">
        <f>Tabela813[[#This Row],[NR]]&amp; " - "&amp;Tabela813[[#This Row],[Especificação]]</f>
        <v>9.1.2.1.5.01.5.5.00 - (-) Dedução de Contribuição Oriunda de Sentenças Judiciais - Servidor Civil Inativo - Multas</v>
      </c>
    </row>
    <row r="2810" spans="1:21" ht="30" x14ac:dyDescent="0.25">
      <c r="A2810" s="84"/>
      <c r="B2810" s="73" t="s">
        <v>1570</v>
      </c>
      <c r="C2810" s="26" t="s">
        <v>1558</v>
      </c>
      <c r="D2810" s="26" t="s">
        <v>1567</v>
      </c>
      <c r="E2810" s="26" t="s">
        <v>1558</v>
      </c>
      <c r="F2810" s="26" t="s">
        <v>1569</v>
      </c>
      <c r="G2810" s="26" t="s">
        <v>1560</v>
      </c>
      <c r="H2810" s="26" t="s">
        <v>1569</v>
      </c>
      <c r="I2810" s="26" t="s">
        <v>1563</v>
      </c>
      <c r="J2810" s="26" t="s">
        <v>1564</v>
      </c>
      <c r="K2810" s="21" t="str">
        <f>IF(Tabela813[[#This Row],[C]]&lt;&gt;"",IF(Tabela813[[#This Row],[RED]]&lt;&gt;"",(Tabela813[[#This Row],[RED]] &amp; "."),"") &amp; CONCATENATE(Tabela813[[#This Row],[C]],".",Tabela813[[#This Row],[O]],".",Tabela813[[#This Row],[E]],".",Tabela813[[#This Row],[D1]],".",Tabela813[[#This Row],[D2]],".",Tabela813[[#This Row],[D3]],".",Tabela813[[#This Row],[T]],".",Tabela813[[#This Row],[D4]]),"")</f>
        <v>9.1.2.1.5.01.5.6.00</v>
      </c>
      <c r="L2810" s="27" t="s">
        <v>1844</v>
      </c>
      <c r="M2810" s="21" t="str">
        <f t="shared" si="43"/>
        <v>A</v>
      </c>
      <c r="N2810" s="21">
        <f>IF(VALUE(Tabela813[[#This Row],[RED]]) &gt; 0,1,0) + IF(VALUE(J2810)&gt;0,8,IF(VALUE(I2810)&gt;0,7,IF(VALUE(H2810)&gt;0,6,IF(VALUE(G2810)&gt;0,5,IF(VALUE(F2810)&gt;0,4,IF(VALUE(E2810)&gt;0,3,IF(VALUE(D2810)&gt;0,2,1)))))))</f>
        <v>8</v>
      </c>
      <c r="O2810" s="26" t="s">
        <v>51</v>
      </c>
      <c r="P2810" s="1" t="s">
        <v>2961</v>
      </c>
      <c r="Q2810" s="1"/>
      <c r="R2810" s="21"/>
      <c r="S2810" s="7" t="str">
        <f>Tabela813[[#This Row],[NR]]&amp;" - "&amp;Tabela813[[#This Row],[Especificação]]</f>
        <v>9.1.2.1.5.01.5.6.00 - (-) Dedução de Contribuição Oriunda de Sentenças Judiciais - Servidor Civil Inativo - Juros de Mora</v>
      </c>
      <c r="T2810" s="7" t="str">
        <f>Tabela813[[#This Row],[NR]]&amp;" - "&amp;Tabela813[[#This Row],[Especificação]]</f>
        <v>9.1.2.1.5.01.5.6.00 - (-) Dedução de Contribuição Oriunda de Sentenças Judiciais - Servidor Civil Inativo - Juros de Mora</v>
      </c>
      <c r="U2810" s="7" t="str">
        <f>Tabela813[[#This Row],[NR]]&amp; " - "&amp;Tabela813[[#This Row],[Especificação]]</f>
        <v>9.1.2.1.5.01.5.6.00 - (-) Dedução de Contribuição Oriunda de Sentenças Judiciais - Servidor Civil Inativo - Juros de Mora</v>
      </c>
    </row>
    <row r="2811" spans="1:21" ht="30" x14ac:dyDescent="0.25">
      <c r="A2811" s="84"/>
      <c r="B2811" s="73" t="s">
        <v>1570</v>
      </c>
      <c r="C2811" s="26" t="s">
        <v>1558</v>
      </c>
      <c r="D2811" s="26" t="s">
        <v>1567</v>
      </c>
      <c r="E2811" s="26" t="s">
        <v>1558</v>
      </c>
      <c r="F2811" s="26" t="s">
        <v>1569</v>
      </c>
      <c r="G2811" s="26" t="s">
        <v>1560</v>
      </c>
      <c r="H2811" s="26" t="s">
        <v>1569</v>
      </c>
      <c r="I2811" s="26" t="s">
        <v>1565</v>
      </c>
      <c r="J2811" s="26" t="s">
        <v>1564</v>
      </c>
      <c r="K2811" s="21" t="str">
        <f>IF(Tabela813[[#This Row],[C]]&lt;&gt;"",IF(Tabela813[[#This Row],[RED]]&lt;&gt;"",(Tabela813[[#This Row],[RED]] &amp; "."),"") &amp; CONCATENATE(Tabela813[[#This Row],[C]],".",Tabela813[[#This Row],[O]],".",Tabela813[[#This Row],[E]],".",Tabela813[[#This Row],[D1]],".",Tabela813[[#This Row],[D2]],".",Tabela813[[#This Row],[D3]],".",Tabela813[[#This Row],[T]],".",Tabela813[[#This Row],[D4]]),"")</f>
        <v>9.1.2.1.5.01.5.7.00</v>
      </c>
      <c r="L2811" s="27" t="s">
        <v>1845</v>
      </c>
      <c r="M2811" s="21" t="str">
        <f t="shared" si="43"/>
        <v>A</v>
      </c>
      <c r="N2811" s="21">
        <f>IF(VALUE(Tabela813[[#This Row],[RED]]) &gt; 0,1,0) + IF(VALUE(J2811)&gt;0,8,IF(VALUE(I2811)&gt;0,7,IF(VALUE(H2811)&gt;0,6,IF(VALUE(G2811)&gt;0,5,IF(VALUE(F2811)&gt;0,4,IF(VALUE(E2811)&gt;0,3,IF(VALUE(D2811)&gt;0,2,1)))))))</f>
        <v>8</v>
      </c>
      <c r="O2811" s="26" t="s">
        <v>51</v>
      </c>
      <c r="P2811" s="1" t="s">
        <v>2961</v>
      </c>
      <c r="Q2811" s="1"/>
      <c r="R2811" s="21"/>
      <c r="S2811" s="7" t="str">
        <f>Tabela813[[#This Row],[NR]]&amp;" - "&amp;Tabela813[[#This Row],[Especificação]]</f>
        <v>9.1.2.1.5.01.5.7.00 - (-) Dedução de Contribuição Oriunda de Sentenças Judiciais - Servidor Civil Inativo - Dívida Ativa - Multas da Dívida Ativa</v>
      </c>
      <c r="T2811" s="7" t="str">
        <f>Tabela813[[#This Row],[NR]]&amp;" - "&amp;Tabela813[[#This Row],[Especificação]]</f>
        <v>9.1.2.1.5.01.5.7.00 - (-) Dedução de Contribuição Oriunda de Sentenças Judiciais - Servidor Civil Inativo - Dívida Ativa - Multas da Dívida Ativa</v>
      </c>
      <c r="U2811" s="7" t="str">
        <f>Tabela813[[#This Row],[NR]]&amp; " - "&amp;Tabela813[[#This Row],[Especificação]]</f>
        <v>9.1.2.1.5.01.5.7.00 - (-) Dedução de Contribuição Oriunda de Sentenças Judiciais - Servidor Civil Inativo - Dívida Ativa - Multas da Dívida Ativa</v>
      </c>
    </row>
    <row r="2812" spans="1:21" ht="30" x14ac:dyDescent="0.25">
      <c r="A2812" s="84"/>
      <c r="B2812" s="73" t="s">
        <v>1570</v>
      </c>
      <c r="C2812" s="26" t="s">
        <v>1558</v>
      </c>
      <c r="D2812" s="26" t="s">
        <v>1567</v>
      </c>
      <c r="E2812" s="26" t="s">
        <v>1558</v>
      </c>
      <c r="F2812" s="26" t="s">
        <v>1569</v>
      </c>
      <c r="G2812" s="26" t="s">
        <v>1560</v>
      </c>
      <c r="H2812" s="26" t="s">
        <v>1569</v>
      </c>
      <c r="I2812" s="26" t="s">
        <v>1566</v>
      </c>
      <c r="J2812" s="26" t="s">
        <v>1564</v>
      </c>
      <c r="K2812" s="21" t="str">
        <f>IF(Tabela813[[#This Row],[C]]&lt;&gt;"",IF(Tabela813[[#This Row],[RED]]&lt;&gt;"",(Tabela813[[#This Row],[RED]] &amp; "."),"") &amp; CONCATENATE(Tabela813[[#This Row],[C]],".",Tabela813[[#This Row],[O]],".",Tabela813[[#This Row],[E]],".",Tabela813[[#This Row],[D1]],".",Tabela813[[#This Row],[D2]],".",Tabela813[[#This Row],[D3]],".",Tabela813[[#This Row],[T]],".",Tabela813[[#This Row],[D4]]),"")</f>
        <v>9.1.2.1.5.01.5.8.00</v>
      </c>
      <c r="L2812" s="27" t="s">
        <v>1846</v>
      </c>
      <c r="M2812" s="21" t="str">
        <f t="shared" si="43"/>
        <v>A</v>
      </c>
      <c r="N2812" s="21">
        <f>IF(VALUE(Tabela813[[#This Row],[RED]]) &gt; 0,1,0) + IF(VALUE(J2812)&gt;0,8,IF(VALUE(I2812)&gt;0,7,IF(VALUE(H2812)&gt;0,6,IF(VALUE(G2812)&gt;0,5,IF(VALUE(F2812)&gt;0,4,IF(VALUE(E2812)&gt;0,3,IF(VALUE(D2812)&gt;0,2,1)))))))</f>
        <v>8</v>
      </c>
      <c r="O2812" s="26" t="s">
        <v>51</v>
      </c>
      <c r="P2812" s="1" t="s">
        <v>2961</v>
      </c>
      <c r="Q2812" s="1"/>
      <c r="R2812" s="21"/>
      <c r="S2812" s="7" t="str">
        <f>Tabela813[[#This Row],[NR]]&amp;" - "&amp;Tabela813[[#This Row],[Especificação]]</f>
        <v>9.1.2.1.5.01.5.8.00 - (-) Dedução de Contribuição Oriunda de Sentenças Judiciais - Servidor Civil Inativo - Juros de Mora da Dívida Ativa</v>
      </c>
      <c r="T2812" s="7" t="str">
        <f>Tabela813[[#This Row],[NR]]&amp;" - "&amp;Tabela813[[#This Row],[Especificação]]</f>
        <v>9.1.2.1.5.01.5.8.00 - (-) Dedução de Contribuição Oriunda de Sentenças Judiciais - Servidor Civil Inativo - Juros de Mora da Dívida Ativa</v>
      </c>
      <c r="U2812" s="7" t="str">
        <f>Tabela813[[#This Row],[NR]]&amp; " - "&amp;Tabela813[[#This Row],[Especificação]]</f>
        <v>9.1.2.1.5.01.5.8.00 - (-) Dedução de Contribuição Oriunda de Sentenças Judiciais - Servidor Civil Inativo - Juros de Mora da Dívida Ativa</v>
      </c>
    </row>
    <row r="2813" spans="1:21" ht="30" x14ac:dyDescent="0.25">
      <c r="A2813" s="84"/>
      <c r="B2813" s="73" t="s">
        <v>1570</v>
      </c>
      <c r="C2813" s="26" t="s">
        <v>1558</v>
      </c>
      <c r="D2813" s="26" t="s">
        <v>1567</v>
      </c>
      <c r="E2813" s="26" t="s">
        <v>1558</v>
      </c>
      <c r="F2813" s="26" t="s">
        <v>1569</v>
      </c>
      <c r="G2813" s="26" t="s">
        <v>1560</v>
      </c>
      <c r="H2813" s="26" t="s">
        <v>1563</v>
      </c>
      <c r="I2813" s="26" t="s">
        <v>1561</v>
      </c>
      <c r="J2813" s="26" t="s">
        <v>1564</v>
      </c>
      <c r="K2813" s="21" t="str">
        <f>IF(Tabela813[[#This Row],[C]]&lt;&gt;"",IF(Tabela813[[#This Row],[RED]]&lt;&gt;"",(Tabela813[[#This Row],[RED]] &amp; "."),"") &amp; CONCATENATE(Tabela813[[#This Row],[C]],".",Tabela813[[#This Row],[O]],".",Tabela813[[#This Row],[E]],".",Tabela813[[#This Row],[D1]],".",Tabela813[[#This Row],[D2]],".",Tabela813[[#This Row],[D3]],".",Tabela813[[#This Row],[T]],".",Tabela813[[#This Row],[D4]]),"")</f>
        <v>9.1.2.1.5.01.6.0.00</v>
      </c>
      <c r="L2813" s="27" t="s">
        <v>1847</v>
      </c>
      <c r="M2813" s="21" t="str">
        <f t="shared" si="43"/>
        <v>S</v>
      </c>
      <c r="N2813" s="21">
        <f>IF(VALUE(Tabela813[[#This Row],[RED]]) &gt; 0,1,0) + IF(VALUE(J2813)&gt;0,8,IF(VALUE(I2813)&gt;0,7,IF(VALUE(H2813)&gt;0,6,IF(VALUE(G2813)&gt;0,5,IF(VALUE(F2813)&gt;0,4,IF(VALUE(E2813)&gt;0,3,IF(VALUE(D2813)&gt;0,2,1)))))))</f>
        <v>7</v>
      </c>
      <c r="O2813" s="26" t="s">
        <v>51</v>
      </c>
      <c r="P2813" s="1" t="s">
        <v>2962</v>
      </c>
      <c r="Q2813" s="1"/>
      <c r="R2813" s="21"/>
      <c r="S2813" s="7" t="str">
        <f>Tabela813[[#This Row],[NR]]&amp;" - "&amp;Tabela813[[#This Row],[Especificação]]</f>
        <v>9.1.2.1.5.01.6.0.00 - (-) Dedução de Contribuição Oriunda de Sentenças Judiciais - Servidor Civil - Pensionistas</v>
      </c>
      <c r="T2813" s="7" t="str">
        <f>Tabela813[[#This Row],[NR]]&amp;" - "&amp;Tabela813[[#This Row],[Especificação]]</f>
        <v>9.1.2.1.5.01.6.0.00 - (-) Dedução de Contribuição Oriunda de Sentenças Judiciais - Servidor Civil - Pensionistas</v>
      </c>
      <c r="U2813" s="7" t="str">
        <f>Tabela813[[#This Row],[NR]]&amp; " - "&amp;Tabela813[[#This Row],[Especificação]]</f>
        <v>9.1.2.1.5.01.6.0.00 - (-) Dedução de Contribuição Oriunda de Sentenças Judiciais - Servidor Civil - Pensionistas</v>
      </c>
    </row>
    <row r="2814" spans="1:21" ht="30" x14ac:dyDescent="0.25">
      <c r="A2814" s="84"/>
      <c r="B2814" s="73" t="s">
        <v>1570</v>
      </c>
      <c r="C2814" s="26" t="s">
        <v>1558</v>
      </c>
      <c r="D2814" s="26" t="s">
        <v>1567</v>
      </c>
      <c r="E2814" s="26" t="s">
        <v>1558</v>
      </c>
      <c r="F2814" s="26" t="s">
        <v>1569</v>
      </c>
      <c r="G2814" s="26" t="s">
        <v>1560</v>
      </c>
      <c r="H2814" s="26" t="s">
        <v>1563</v>
      </c>
      <c r="I2814" s="26" t="s">
        <v>1558</v>
      </c>
      <c r="J2814" s="26" t="s">
        <v>1564</v>
      </c>
      <c r="K2814" s="21" t="str">
        <f>IF(Tabela813[[#This Row],[C]]&lt;&gt;"",IF(Tabela813[[#This Row],[RED]]&lt;&gt;"",(Tabela813[[#This Row],[RED]] &amp; "."),"") &amp; CONCATENATE(Tabela813[[#This Row],[C]],".",Tabela813[[#This Row],[O]],".",Tabela813[[#This Row],[E]],".",Tabela813[[#This Row],[D1]],".",Tabela813[[#This Row],[D2]],".",Tabela813[[#This Row],[D3]],".",Tabela813[[#This Row],[T]],".",Tabela813[[#This Row],[D4]]),"")</f>
        <v>9.1.2.1.5.01.6.1.00</v>
      </c>
      <c r="L2814" s="27" t="s">
        <v>1848</v>
      </c>
      <c r="M2814" s="21" t="str">
        <f t="shared" si="43"/>
        <v>A</v>
      </c>
      <c r="N2814" s="21">
        <f>IF(VALUE(Tabela813[[#This Row],[RED]]) &gt; 0,1,0) + IF(VALUE(J2814)&gt;0,8,IF(VALUE(I2814)&gt;0,7,IF(VALUE(H2814)&gt;0,6,IF(VALUE(G2814)&gt;0,5,IF(VALUE(F2814)&gt;0,4,IF(VALUE(E2814)&gt;0,3,IF(VALUE(D2814)&gt;0,2,1)))))))</f>
        <v>8</v>
      </c>
      <c r="O2814" s="26" t="s">
        <v>51</v>
      </c>
      <c r="P2814" s="1" t="s">
        <v>2962</v>
      </c>
      <c r="Q2814" s="1"/>
      <c r="R2814" s="21"/>
      <c r="S2814" s="7" t="str">
        <f>Tabela813[[#This Row],[NR]]&amp;" - "&amp;Tabela813[[#This Row],[Especificação]]</f>
        <v>9.1.2.1.5.01.6.1.00 - (-) Dedução de Contribuição Oriunda de Sentenças Judiciais - Servidor Civil - Pensionistas - Principal</v>
      </c>
      <c r="T2814" s="7" t="str">
        <f>Tabela813[[#This Row],[NR]]&amp;" - "&amp;Tabela813[[#This Row],[Especificação]]</f>
        <v>9.1.2.1.5.01.6.1.00 - (-) Dedução de Contribuição Oriunda de Sentenças Judiciais - Servidor Civil - Pensionistas - Principal</v>
      </c>
      <c r="U2814" s="7" t="str">
        <f>Tabela813[[#This Row],[NR]]&amp; " - "&amp;Tabela813[[#This Row],[Especificação]]</f>
        <v>9.1.2.1.5.01.6.1.00 - (-) Dedução de Contribuição Oriunda de Sentenças Judiciais - Servidor Civil - Pensionistas - Principal</v>
      </c>
    </row>
    <row r="2815" spans="1:21" ht="30" x14ac:dyDescent="0.25">
      <c r="A2815" s="84"/>
      <c r="B2815" s="73" t="s">
        <v>1570</v>
      </c>
      <c r="C2815" s="26" t="s">
        <v>1558</v>
      </c>
      <c r="D2815" s="26" t="s">
        <v>1567</v>
      </c>
      <c r="E2815" s="26" t="s">
        <v>1558</v>
      </c>
      <c r="F2815" s="26" t="s">
        <v>1569</v>
      </c>
      <c r="G2815" s="26" t="s">
        <v>1560</v>
      </c>
      <c r="H2815" s="26" t="s">
        <v>1563</v>
      </c>
      <c r="I2815" s="26" t="s">
        <v>1567</v>
      </c>
      <c r="J2815" s="26" t="s">
        <v>1564</v>
      </c>
      <c r="K2815" s="21" t="str">
        <f>IF(Tabela813[[#This Row],[C]]&lt;&gt;"",IF(Tabela813[[#This Row],[RED]]&lt;&gt;"",(Tabela813[[#This Row],[RED]] &amp; "."),"") &amp; CONCATENATE(Tabela813[[#This Row],[C]],".",Tabela813[[#This Row],[O]],".",Tabela813[[#This Row],[E]],".",Tabela813[[#This Row],[D1]],".",Tabela813[[#This Row],[D2]],".",Tabela813[[#This Row],[D3]],".",Tabela813[[#This Row],[T]],".",Tabela813[[#This Row],[D4]]),"")</f>
        <v>9.1.2.1.5.01.6.2.00</v>
      </c>
      <c r="L2815" s="27" t="s">
        <v>1849</v>
      </c>
      <c r="M2815" s="21" t="str">
        <f t="shared" si="43"/>
        <v>A</v>
      </c>
      <c r="N2815" s="21">
        <f>IF(VALUE(Tabela813[[#This Row],[RED]]) &gt; 0,1,0) + IF(VALUE(J2815)&gt;0,8,IF(VALUE(I2815)&gt;0,7,IF(VALUE(H2815)&gt;0,6,IF(VALUE(G2815)&gt;0,5,IF(VALUE(F2815)&gt;0,4,IF(VALUE(E2815)&gt;0,3,IF(VALUE(D2815)&gt;0,2,1)))))))</f>
        <v>8</v>
      </c>
      <c r="O2815" s="26" t="s">
        <v>51</v>
      </c>
      <c r="P2815" s="1" t="s">
        <v>2962</v>
      </c>
      <c r="Q2815" s="1"/>
      <c r="R2815" s="21"/>
      <c r="S2815" s="7" t="str">
        <f>Tabela813[[#This Row],[NR]]&amp;" - "&amp;Tabela813[[#This Row],[Especificação]]</f>
        <v>9.1.2.1.5.01.6.2.00 - (-) Dedução de Contribuição Oriunda de Sentenças Judiciais - Servidor Civil - Pensionistas - Multas e Juros de Mora</v>
      </c>
      <c r="T2815" s="7" t="str">
        <f>Tabela813[[#This Row],[NR]]&amp;" - "&amp;Tabela813[[#This Row],[Especificação]]</f>
        <v>9.1.2.1.5.01.6.2.00 - (-) Dedução de Contribuição Oriunda de Sentenças Judiciais - Servidor Civil - Pensionistas - Multas e Juros de Mora</v>
      </c>
      <c r="U2815" s="7" t="str">
        <f>Tabela813[[#This Row],[NR]]&amp; " - "&amp;Tabela813[[#This Row],[Especificação]]</f>
        <v>9.1.2.1.5.01.6.2.00 - (-) Dedução de Contribuição Oriunda de Sentenças Judiciais - Servidor Civil - Pensionistas - Multas e Juros de Mora</v>
      </c>
    </row>
    <row r="2816" spans="1:21" ht="30" x14ac:dyDescent="0.25">
      <c r="A2816" s="84"/>
      <c r="B2816" s="73" t="s">
        <v>1570</v>
      </c>
      <c r="C2816" s="26" t="s">
        <v>1558</v>
      </c>
      <c r="D2816" s="26" t="s">
        <v>1567</v>
      </c>
      <c r="E2816" s="26" t="s">
        <v>1558</v>
      </c>
      <c r="F2816" s="26" t="s">
        <v>1569</v>
      </c>
      <c r="G2816" s="26" t="s">
        <v>1560</v>
      </c>
      <c r="H2816" s="26" t="s">
        <v>1563</v>
      </c>
      <c r="I2816" s="26" t="s">
        <v>1559</v>
      </c>
      <c r="J2816" s="26" t="s">
        <v>1564</v>
      </c>
      <c r="K2816" s="21" t="str">
        <f>IF(Tabela813[[#This Row],[C]]&lt;&gt;"",IF(Tabela813[[#This Row],[RED]]&lt;&gt;"",(Tabela813[[#This Row],[RED]] &amp; "."),"") &amp; CONCATENATE(Tabela813[[#This Row],[C]],".",Tabela813[[#This Row],[O]],".",Tabela813[[#This Row],[E]],".",Tabela813[[#This Row],[D1]],".",Tabela813[[#This Row],[D2]],".",Tabela813[[#This Row],[D3]],".",Tabela813[[#This Row],[T]],".",Tabela813[[#This Row],[D4]]),"")</f>
        <v>9.1.2.1.5.01.6.3.00</v>
      </c>
      <c r="L2816" s="27" t="s">
        <v>1850</v>
      </c>
      <c r="M2816" s="21" t="str">
        <f t="shared" ref="M2816:M2879" si="44">IF(N2816 &lt; N2817,"S","A")</f>
        <v>A</v>
      </c>
      <c r="N2816" s="21">
        <f>IF(VALUE(Tabela813[[#This Row],[RED]]) &gt; 0,1,0) + IF(VALUE(J2816)&gt;0,8,IF(VALUE(I2816)&gt;0,7,IF(VALUE(H2816)&gt;0,6,IF(VALUE(G2816)&gt;0,5,IF(VALUE(F2816)&gt;0,4,IF(VALUE(E2816)&gt;0,3,IF(VALUE(D2816)&gt;0,2,1)))))))</f>
        <v>8</v>
      </c>
      <c r="O2816" s="26" t="s">
        <v>51</v>
      </c>
      <c r="P2816" s="1" t="s">
        <v>2962</v>
      </c>
      <c r="Q2816" s="1"/>
      <c r="R2816" s="21"/>
      <c r="S2816" s="7" t="str">
        <f>Tabela813[[#This Row],[NR]]&amp;" - "&amp;Tabela813[[#This Row],[Especificação]]</f>
        <v>9.1.2.1.5.01.6.3.00 - (-) Dedução de Contribuição Oriunda de Sentenças Judiciais - Servidor Civil - Pensionistas - Dívida Ativa</v>
      </c>
      <c r="T2816" s="7" t="str">
        <f>Tabela813[[#This Row],[NR]]&amp;" - "&amp;Tabela813[[#This Row],[Especificação]]</f>
        <v>9.1.2.1.5.01.6.3.00 - (-) Dedução de Contribuição Oriunda de Sentenças Judiciais - Servidor Civil - Pensionistas - Dívida Ativa</v>
      </c>
      <c r="U2816" s="7" t="str">
        <f>Tabela813[[#This Row],[NR]]&amp; " - "&amp;Tabela813[[#This Row],[Especificação]]</f>
        <v>9.1.2.1.5.01.6.3.00 - (-) Dedução de Contribuição Oriunda de Sentenças Judiciais - Servidor Civil - Pensionistas - Dívida Ativa</v>
      </c>
    </row>
    <row r="2817" spans="1:21" ht="30" x14ac:dyDescent="0.25">
      <c r="A2817" s="84"/>
      <c r="B2817" s="73" t="s">
        <v>1570</v>
      </c>
      <c r="C2817" s="26" t="s">
        <v>1558</v>
      </c>
      <c r="D2817" s="26" t="s">
        <v>1567</v>
      </c>
      <c r="E2817" s="26" t="s">
        <v>1558</v>
      </c>
      <c r="F2817" s="26" t="s">
        <v>1569</v>
      </c>
      <c r="G2817" s="26" t="s">
        <v>1560</v>
      </c>
      <c r="H2817" s="26" t="s">
        <v>1563</v>
      </c>
      <c r="I2817" s="26" t="s">
        <v>1568</v>
      </c>
      <c r="J2817" s="26" t="s">
        <v>1564</v>
      </c>
      <c r="K2817" s="21" t="str">
        <f>IF(Tabela813[[#This Row],[C]]&lt;&gt;"",IF(Tabela813[[#This Row],[RED]]&lt;&gt;"",(Tabela813[[#This Row],[RED]] &amp; "."),"") &amp; CONCATENATE(Tabela813[[#This Row],[C]],".",Tabela813[[#This Row],[O]],".",Tabela813[[#This Row],[E]],".",Tabela813[[#This Row],[D1]],".",Tabela813[[#This Row],[D2]],".",Tabela813[[#This Row],[D3]],".",Tabela813[[#This Row],[T]],".",Tabela813[[#This Row],[D4]]),"")</f>
        <v>9.1.2.1.5.01.6.4.00</v>
      </c>
      <c r="L2817" s="27" t="s">
        <v>1851</v>
      </c>
      <c r="M2817" s="21" t="str">
        <f t="shared" si="44"/>
        <v>A</v>
      </c>
      <c r="N2817" s="21">
        <f>IF(VALUE(Tabela813[[#This Row],[RED]]) &gt; 0,1,0) + IF(VALUE(J2817)&gt;0,8,IF(VALUE(I2817)&gt;0,7,IF(VALUE(H2817)&gt;0,6,IF(VALUE(G2817)&gt;0,5,IF(VALUE(F2817)&gt;0,4,IF(VALUE(E2817)&gt;0,3,IF(VALUE(D2817)&gt;0,2,1)))))))</f>
        <v>8</v>
      </c>
      <c r="O2817" s="26" t="s">
        <v>51</v>
      </c>
      <c r="P2817" s="1" t="s">
        <v>2962</v>
      </c>
      <c r="Q2817" s="1"/>
      <c r="R2817" s="21"/>
      <c r="S2817" s="7" t="str">
        <f>Tabela813[[#This Row],[NR]]&amp;" - "&amp;Tabela813[[#This Row],[Especificação]]</f>
        <v>9.1.2.1.5.01.6.4.00 - (-) Dedução de Contribuição Oriunda de Sentenças Judiciais - Servidor Civil - Pensionistas - Dívida Ativa - Multas e Juros de Mora da Dívida Ativa</v>
      </c>
      <c r="T2817" s="7" t="str">
        <f>Tabela813[[#This Row],[NR]]&amp;" - "&amp;Tabela813[[#This Row],[Especificação]]</f>
        <v>9.1.2.1.5.01.6.4.00 - (-) Dedução de Contribuição Oriunda de Sentenças Judiciais - Servidor Civil - Pensionistas - Dívida Ativa - Multas e Juros de Mora da Dívida Ativa</v>
      </c>
      <c r="U2817" s="7" t="str">
        <f>Tabela813[[#This Row],[NR]]&amp; " - "&amp;Tabela813[[#This Row],[Especificação]]</f>
        <v>9.1.2.1.5.01.6.4.00 - (-) Dedução de Contribuição Oriunda de Sentenças Judiciais - Servidor Civil - Pensionistas - Dívida Ativa - Multas e Juros de Mora da Dívida Ativa</v>
      </c>
    </row>
    <row r="2818" spans="1:21" ht="30" x14ac:dyDescent="0.25">
      <c r="A2818" s="84"/>
      <c r="B2818" s="73" t="s">
        <v>1570</v>
      </c>
      <c r="C2818" s="26" t="s">
        <v>1558</v>
      </c>
      <c r="D2818" s="26" t="s">
        <v>1567</v>
      </c>
      <c r="E2818" s="26" t="s">
        <v>1558</v>
      </c>
      <c r="F2818" s="26" t="s">
        <v>1569</v>
      </c>
      <c r="G2818" s="26" t="s">
        <v>1560</v>
      </c>
      <c r="H2818" s="26" t="s">
        <v>1563</v>
      </c>
      <c r="I2818" s="26" t="s">
        <v>1569</v>
      </c>
      <c r="J2818" s="26" t="s">
        <v>1564</v>
      </c>
      <c r="K2818" s="21" t="str">
        <f>IF(Tabela813[[#This Row],[C]]&lt;&gt;"",IF(Tabela813[[#This Row],[RED]]&lt;&gt;"",(Tabela813[[#This Row],[RED]] &amp; "."),"") &amp; CONCATENATE(Tabela813[[#This Row],[C]],".",Tabela813[[#This Row],[O]],".",Tabela813[[#This Row],[E]],".",Tabela813[[#This Row],[D1]],".",Tabela813[[#This Row],[D2]],".",Tabela813[[#This Row],[D3]],".",Tabela813[[#This Row],[T]],".",Tabela813[[#This Row],[D4]]),"")</f>
        <v>9.1.2.1.5.01.6.5.00</v>
      </c>
      <c r="L2818" s="27" t="s">
        <v>1852</v>
      </c>
      <c r="M2818" s="21" t="str">
        <f t="shared" si="44"/>
        <v>A</v>
      </c>
      <c r="N2818" s="21">
        <f>IF(VALUE(Tabela813[[#This Row],[RED]]) &gt; 0,1,0) + IF(VALUE(J2818)&gt;0,8,IF(VALUE(I2818)&gt;0,7,IF(VALUE(H2818)&gt;0,6,IF(VALUE(G2818)&gt;0,5,IF(VALUE(F2818)&gt;0,4,IF(VALUE(E2818)&gt;0,3,IF(VALUE(D2818)&gt;0,2,1)))))))</f>
        <v>8</v>
      </c>
      <c r="O2818" s="26" t="s">
        <v>51</v>
      </c>
      <c r="P2818" s="1" t="s">
        <v>2962</v>
      </c>
      <c r="Q2818" s="1"/>
      <c r="R2818" s="21"/>
      <c r="S2818" s="7" t="str">
        <f>Tabela813[[#This Row],[NR]]&amp;" - "&amp;Tabela813[[#This Row],[Especificação]]</f>
        <v>9.1.2.1.5.01.6.5.00 - (-) Dedução de Contribuição Oriunda de Sentenças Judiciais - Servidor Civil - Pensionistas - Multas</v>
      </c>
      <c r="T2818" s="7" t="str">
        <f>Tabela813[[#This Row],[NR]]&amp;" - "&amp;Tabela813[[#This Row],[Especificação]]</f>
        <v>9.1.2.1.5.01.6.5.00 - (-) Dedução de Contribuição Oriunda de Sentenças Judiciais - Servidor Civil - Pensionistas - Multas</v>
      </c>
      <c r="U2818" s="7" t="str">
        <f>Tabela813[[#This Row],[NR]]&amp; " - "&amp;Tabela813[[#This Row],[Especificação]]</f>
        <v>9.1.2.1.5.01.6.5.00 - (-) Dedução de Contribuição Oriunda de Sentenças Judiciais - Servidor Civil - Pensionistas - Multas</v>
      </c>
    </row>
    <row r="2819" spans="1:21" ht="30" x14ac:dyDescent="0.25">
      <c r="A2819" s="84"/>
      <c r="B2819" s="73" t="s">
        <v>1570</v>
      </c>
      <c r="C2819" s="26" t="s">
        <v>1558</v>
      </c>
      <c r="D2819" s="26" t="s">
        <v>1567</v>
      </c>
      <c r="E2819" s="26" t="s">
        <v>1558</v>
      </c>
      <c r="F2819" s="26" t="s">
        <v>1569</v>
      </c>
      <c r="G2819" s="26" t="s">
        <v>1560</v>
      </c>
      <c r="H2819" s="26" t="s">
        <v>1563</v>
      </c>
      <c r="I2819" s="26" t="s">
        <v>1563</v>
      </c>
      <c r="J2819" s="26" t="s">
        <v>1564</v>
      </c>
      <c r="K2819" s="21" t="str">
        <f>IF(Tabela813[[#This Row],[C]]&lt;&gt;"",IF(Tabela813[[#This Row],[RED]]&lt;&gt;"",(Tabela813[[#This Row],[RED]] &amp; "."),"") &amp; CONCATENATE(Tabela813[[#This Row],[C]],".",Tabela813[[#This Row],[O]],".",Tabela813[[#This Row],[E]],".",Tabela813[[#This Row],[D1]],".",Tabela813[[#This Row],[D2]],".",Tabela813[[#This Row],[D3]],".",Tabela813[[#This Row],[T]],".",Tabela813[[#This Row],[D4]]),"")</f>
        <v>9.1.2.1.5.01.6.6.00</v>
      </c>
      <c r="L2819" s="27" t="s">
        <v>1853</v>
      </c>
      <c r="M2819" s="21" t="str">
        <f t="shared" si="44"/>
        <v>A</v>
      </c>
      <c r="N2819" s="21">
        <f>IF(VALUE(Tabela813[[#This Row],[RED]]) &gt; 0,1,0) + IF(VALUE(J2819)&gt;0,8,IF(VALUE(I2819)&gt;0,7,IF(VALUE(H2819)&gt;0,6,IF(VALUE(G2819)&gt;0,5,IF(VALUE(F2819)&gt;0,4,IF(VALUE(E2819)&gt;0,3,IF(VALUE(D2819)&gt;0,2,1)))))))</f>
        <v>8</v>
      </c>
      <c r="O2819" s="26" t="s">
        <v>51</v>
      </c>
      <c r="P2819" s="1" t="s">
        <v>2962</v>
      </c>
      <c r="Q2819" s="1"/>
      <c r="R2819" s="21"/>
      <c r="S2819" s="7" t="str">
        <f>Tabela813[[#This Row],[NR]]&amp;" - "&amp;Tabela813[[#This Row],[Especificação]]</f>
        <v>9.1.2.1.5.01.6.6.00 - (-) Dedução de Contribuição Oriunda de Sentenças Judiciais - Servidor Civil - Pensionistas - Juros de Mora</v>
      </c>
      <c r="T2819" s="7" t="str">
        <f>Tabela813[[#This Row],[NR]]&amp;" - "&amp;Tabela813[[#This Row],[Especificação]]</f>
        <v>9.1.2.1.5.01.6.6.00 - (-) Dedução de Contribuição Oriunda de Sentenças Judiciais - Servidor Civil - Pensionistas - Juros de Mora</v>
      </c>
      <c r="U2819" s="7" t="str">
        <f>Tabela813[[#This Row],[NR]]&amp; " - "&amp;Tabela813[[#This Row],[Especificação]]</f>
        <v>9.1.2.1.5.01.6.6.00 - (-) Dedução de Contribuição Oriunda de Sentenças Judiciais - Servidor Civil - Pensionistas - Juros de Mora</v>
      </c>
    </row>
    <row r="2820" spans="1:21" ht="30" x14ac:dyDescent="0.25">
      <c r="A2820" s="84"/>
      <c r="B2820" s="73" t="s">
        <v>1570</v>
      </c>
      <c r="C2820" s="26" t="s">
        <v>1558</v>
      </c>
      <c r="D2820" s="26" t="s">
        <v>1567</v>
      </c>
      <c r="E2820" s="26" t="s">
        <v>1558</v>
      </c>
      <c r="F2820" s="26" t="s">
        <v>1569</v>
      </c>
      <c r="G2820" s="26" t="s">
        <v>1560</v>
      </c>
      <c r="H2820" s="26" t="s">
        <v>1563</v>
      </c>
      <c r="I2820" s="26" t="s">
        <v>1565</v>
      </c>
      <c r="J2820" s="26" t="s">
        <v>1564</v>
      </c>
      <c r="K2820" s="21" t="str">
        <f>IF(Tabela813[[#This Row],[C]]&lt;&gt;"",IF(Tabela813[[#This Row],[RED]]&lt;&gt;"",(Tabela813[[#This Row],[RED]] &amp; "."),"") &amp; CONCATENATE(Tabela813[[#This Row],[C]],".",Tabela813[[#This Row],[O]],".",Tabela813[[#This Row],[E]],".",Tabela813[[#This Row],[D1]],".",Tabela813[[#This Row],[D2]],".",Tabela813[[#This Row],[D3]],".",Tabela813[[#This Row],[T]],".",Tabela813[[#This Row],[D4]]),"")</f>
        <v>9.1.2.1.5.01.6.7.00</v>
      </c>
      <c r="L2820" s="27" t="s">
        <v>1854</v>
      </c>
      <c r="M2820" s="21" t="str">
        <f t="shared" si="44"/>
        <v>A</v>
      </c>
      <c r="N2820" s="21">
        <f>IF(VALUE(Tabela813[[#This Row],[RED]]) &gt; 0,1,0) + IF(VALUE(J2820)&gt;0,8,IF(VALUE(I2820)&gt;0,7,IF(VALUE(H2820)&gt;0,6,IF(VALUE(G2820)&gt;0,5,IF(VALUE(F2820)&gt;0,4,IF(VALUE(E2820)&gt;0,3,IF(VALUE(D2820)&gt;0,2,1)))))))</f>
        <v>8</v>
      </c>
      <c r="O2820" s="26" t="s">
        <v>51</v>
      </c>
      <c r="P2820" s="1" t="s">
        <v>2962</v>
      </c>
      <c r="Q2820" s="1"/>
      <c r="R2820" s="21"/>
      <c r="S2820" s="7" t="str">
        <f>Tabela813[[#This Row],[NR]]&amp;" - "&amp;Tabela813[[#This Row],[Especificação]]</f>
        <v>9.1.2.1.5.01.6.7.00 - (-) Dedução de Contribuição Oriunda de Sentenças Judiciais - Servidor Civil - Pensionistas - Dívida Ativa - Multas da Dívida Ativa</v>
      </c>
      <c r="T2820" s="7" t="str">
        <f>Tabela813[[#This Row],[NR]]&amp;" - "&amp;Tabela813[[#This Row],[Especificação]]</f>
        <v>9.1.2.1.5.01.6.7.00 - (-) Dedução de Contribuição Oriunda de Sentenças Judiciais - Servidor Civil - Pensionistas - Dívida Ativa - Multas da Dívida Ativa</v>
      </c>
      <c r="U2820" s="7" t="str">
        <f>Tabela813[[#This Row],[NR]]&amp; " - "&amp;Tabela813[[#This Row],[Especificação]]</f>
        <v>9.1.2.1.5.01.6.7.00 - (-) Dedução de Contribuição Oriunda de Sentenças Judiciais - Servidor Civil - Pensionistas - Dívida Ativa - Multas da Dívida Ativa</v>
      </c>
    </row>
    <row r="2821" spans="1:21" ht="30" x14ac:dyDescent="0.25">
      <c r="A2821" s="84"/>
      <c r="B2821" s="73" t="s">
        <v>1570</v>
      </c>
      <c r="C2821" s="26" t="s">
        <v>1558</v>
      </c>
      <c r="D2821" s="26" t="s">
        <v>1567</v>
      </c>
      <c r="E2821" s="26" t="s">
        <v>1558</v>
      </c>
      <c r="F2821" s="26" t="s">
        <v>1569</v>
      </c>
      <c r="G2821" s="26" t="s">
        <v>1560</v>
      </c>
      <c r="H2821" s="26" t="s">
        <v>1563</v>
      </c>
      <c r="I2821" s="26" t="s">
        <v>1566</v>
      </c>
      <c r="J2821" s="26" t="s">
        <v>1564</v>
      </c>
      <c r="K2821" s="21" t="str">
        <f>IF(Tabela813[[#This Row],[C]]&lt;&gt;"",IF(Tabela813[[#This Row],[RED]]&lt;&gt;"",(Tabela813[[#This Row],[RED]] &amp; "."),"") &amp; CONCATENATE(Tabela813[[#This Row],[C]],".",Tabela813[[#This Row],[O]],".",Tabela813[[#This Row],[E]],".",Tabela813[[#This Row],[D1]],".",Tabela813[[#This Row],[D2]],".",Tabela813[[#This Row],[D3]],".",Tabela813[[#This Row],[T]],".",Tabela813[[#This Row],[D4]]),"")</f>
        <v>9.1.2.1.5.01.6.8.00</v>
      </c>
      <c r="L2821" s="27" t="s">
        <v>1855</v>
      </c>
      <c r="M2821" s="21" t="str">
        <f t="shared" si="44"/>
        <v>A</v>
      </c>
      <c r="N2821" s="21">
        <f>IF(VALUE(Tabela813[[#This Row],[RED]]) &gt; 0,1,0) + IF(VALUE(J2821)&gt;0,8,IF(VALUE(I2821)&gt;0,7,IF(VALUE(H2821)&gt;0,6,IF(VALUE(G2821)&gt;0,5,IF(VALUE(F2821)&gt;0,4,IF(VALUE(E2821)&gt;0,3,IF(VALUE(D2821)&gt;0,2,1)))))))</f>
        <v>8</v>
      </c>
      <c r="O2821" s="26" t="s">
        <v>51</v>
      </c>
      <c r="P2821" s="1" t="s">
        <v>2962</v>
      </c>
      <c r="Q2821" s="1"/>
      <c r="R2821" s="21"/>
      <c r="S2821" s="7" t="str">
        <f>Tabela813[[#This Row],[NR]]&amp;" - "&amp;Tabela813[[#This Row],[Especificação]]</f>
        <v>9.1.2.1.5.01.6.8.00 - (-) Dedução de Contribuição Oriunda de Sentenças Judiciais - Servidor Civil - Pensionistas - Juros de Mora da Dívida Ativa</v>
      </c>
      <c r="T2821" s="7" t="str">
        <f>Tabela813[[#This Row],[NR]]&amp;" - "&amp;Tabela813[[#This Row],[Especificação]]</f>
        <v>9.1.2.1.5.01.6.8.00 - (-) Dedução de Contribuição Oriunda de Sentenças Judiciais - Servidor Civil - Pensionistas - Juros de Mora da Dívida Ativa</v>
      </c>
      <c r="U2821" s="7" t="str">
        <f>Tabela813[[#This Row],[NR]]&amp; " - "&amp;Tabela813[[#This Row],[Especificação]]</f>
        <v>9.1.2.1.5.01.6.8.00 - (-) Dedução de Contribuição Oriunda de Sentenças Judiciais - Servidor Civil - Pensionistas - Juros de Mora da Dívida Ativa</v>
      </c>
    </row>
    <row r="2822" spans="1:21" ht="30" x14ac:dyDescent="0.25">
      <c r="A2822" s="84"/>
      <c r="B2822" s="73" t="s">
        <v>1570</v>
      </c>
      <c r="C2822" s="26" t="s">
        <v>1558</v>
      </c>
      <c r="D2822" s="26" t="s">
        <v>1567</v>
      </c>
      <c r="E2822" s="26" t="s">
        <v>1558</v>
      </c>
      <c r="F2822" s="26" t="s">
        <v>1569</v>
      </c>
      <c r="G2822" s="26" t="s">
        <v>1562</v>
      </c>
      <c r="H2822" s="26" t="s">
        <v>1561</v>
      </c>
      <c r="I2822" s="26" t="s">
        <v>1561</v>
      </c>
      <c r="J2822" s="26" t="s">
        <v>1564</v>
      </c>
      <c r="K2822" s="21" t="str">
        <f>IF(Tabela813[[#This Row],[C]]&lt;&gt;"",IF(Tabela813[[#This Row],[RED]]&lt;&gt;"",(Tabela813[[#This Row],[RED]] &amp; "."),"") &amp; CONCATENATE(Tabela813[[#This Row],[C]],".",Tabela813[[#This Row],[O]],".",Tabela813[[#This Row],[E]],".",Tabela813[[#This Row],[D1]],".",Tabela813[[#This Row],[D2]],".",Tabela813[[#This Row],[D3]],".",Tabela813[[#This Row],[T]],".",Tabela813[[#This Row],[D4]]),"")</f>
        <v>9.1.2.1.5.02.0.0.00</v>
      </c>
      <c r="L2822" s="27" t="s">
        <v>1856</v>
      </c>
      <c r="M2822" s="21" t="str">
        <f t="shared" si="44"/>
        <v>S</v>
      </c>
      <c r="N2822" s="21">
        <f>IF(VALUE(Tabela813[[#This Row],[RED]]) &gt; 0,1,0) + IF(VALUE(J2822)&gt;0,8,IF(VALUE(I2822)&gt;0,7,IF(VALUE(H2822)&gt;0,6,IF(VALUE(G2822)&gt;0,5,IF(VALUE(F2822)&gt;0,4,IF(VALUE(E2822)&gt;0,3,IF(VALUE(D2822)&gt;0,2,1)))))))</f>
        <v>6</v>
      </c>
      <c r="O2822" s="26" t="s">
        <v>51</v>
      </c>
      <c r="P2822" s="1" t="s">
        <v>4404</v>
      </c>
      <c r="Q2822" s="1"/>
      <c r="R2822" s="21"/>
      <c r="S2822" s="7" t="str">
        <f>Tabela813[[#This Row],[NR]]&amp;" - "&amp;Tabela813[[#This Row],[Especificação]]</f>
        <v>9.1.2.1.5.02.0.0.00 - (-) Dedução de Contribuição Patronal - Servidor Civil</v>
      </c>
      <c r="T2822" s="7" t="str">
        <f>Tabela813[[#This Row],[NR]]&amp;" - "&amp;Tabela813[[#This Row],[Especificação]]</f>
        <v>9.1.2.1.5.02.0.0.00 - (-) Dedução de Contribuição Patronal - Servidor Civil</v>
      </c>
      <c r="U2822" s="7" t="str">
        <f>Tabela813[[#This Row],[NR]]&amp; " - "&amp;Tabela813[[#This Row],[Especificação]]</f>
        <v>9.1.2.1.5.02.0.0.00 - (-) Dedução de Contribuição Patronal - Servidor Civil</v>
      </c>
    </row>
    <row r="2823" spans="1:21" ht="30" x14ac:dyDescent="0.25">
      <c r="A2823" s="84"/>
      <c r="B2823" s="73" t="s">
        <v>1570</v>
      </c>
      <c r="C2823" s="26" t="s">
        <v>1558</v>
      </c>
      <c r="D2823" s="26" t="s">
        <v>1567</v>
      </c>
      <c r="E2823" s="26" t="s">
        <v>1558</v>
      </c>
      <c r="F2823" s="26" t="s">
        <v>1569</v>
      </c>
      <c r="G2823" s="26" t="s">
        <v>1562</v>
      </c>
      <c r="H2823" s="26" t="s">
        <v>1558</v>
      </c>
      <c r="I2823" s="26" t="s">
        <v>1561</v>
      </c>
      <c r="J2823" s="26" t="s">
        <v>1564</v>
      </c>
      <c r="K2823" s="21" t="str">
        <f>IF(Tabela813[[#This Row],[C]]&lt;&gt;"",IF(Tabela813[[#This Row],[RED]]&lt;&gt;"",(Tabela813[[#This Row],[RED]] &amp; "."),"") &amp; CONCATENATE(Tabela813[[#This Row],[C]],".",Tabela813[[#This Row],[O]],".",Tabela813[[#This Row],[E]],".",Tabela813[[#This Row],[D1]],".",Tabela813[[#This Row],[D2]],".",Tabela813[[#This Row],[D3]],".",Tabela813[[#This Row],[T]],".",Tabela813[[#This Row],[D4]]),"")</f>
        <v>9.1.2.1.5.02.1.0.00</v>
      </c>
      <c r="L2823" s="27" t="s">
        <v>1857</v>
      </c>
      <c r="M2823" s="21" t="str">
        <f t="shared" si="44"/>
        <v>S</v>
      </c>
      <c r="N2823" s="21">
        <f>IF(VALUE(Tabela813[[#This Row],[RED]]) &gt; 0,1,0) + IF(VALUE(J2823)&gt;0,8,IF(VALUE(I2823)&gt;0,7,IF(VALUE(H2823)&gt;0,6,IF(VALUE(G2823)&gt;0,5,IF(VALUE(F2823)&gt;0,4,IF(VALUE(E2823)&gt;0,3,IF(VALUE(D2823)&gt;0,2,1)))))))</f>
        <v>7</v>
      </c>
      <c r="O2823" s="26" t="s">
        <v>51</v>
      </c>
      <c r="P2823" s="1" t="s">
        <v>2963</v>
      </c>
      <c r="Q2823" s="1"/>
      <c r="R2823" s="21"/>
      <c r="S2823" s="7" t="str">
        <f>Tabela813[[#This Row],[NR]]&amp;" - "&amp;Tabela813[[#This Row],[Especificação]]</f>
        <v>9.1.2.1.5.02.1.0.00 - (-) Dedução de Contribuição Patronal - Servidor Civil Ativo</v>
      </c>
      <c r="T2823" s="7" t="str">
        <f>Tabela813[[#This Row],[NR]]&amp;" - "&amp;Tabela813[[#This Row],[Especificação]]</f>
        <v>9.1.2.1.5.02.1.0.00 - (-) Dedução de Contribuição Patronal - Servidor Civil Ativo</v>
      </c>
      <c r="U2823" s="7" t="str">
        <f>Tabela813[[#This Row],[NR]]&amp; " - "&amp;Tabela813[[#This Row],[Especificação]]</f>
        <v>9.1.2.1.5.02.1.0.00 - (-) Dedução de Contribuição Patronal - Servidor Civil Ativo</v>
      </c>
    </row>
    <row r="2824" spans="1:21" ht="30" x14ac:dyDescent="0.25">
      <c r="A2824" s="84"/>
      <c r="B2824" s="73" t="s">
        <v>1570</v>
      </c>
      <c r="C2824" s="26" t="s">
        <v>1558</v>
      </c>
      <c r="D2824" s="26" t="s">
        <v>1567</v>
      </c>
      <c r="E2824" s="26" t="s">
        <v>1558</v>
      </c>
      <c r="F2824" s="26" t="s">
        <v>1569</v>
      </c>
      <c r="G2824" s="26" t="s">
        <v>1562</v>
      </c>
      <c r="H2824" s="26" t="s">
        <v>1558</v>
      </c>
      <c r="I2824" s="26" t="s">
        <v>1558</v>
      </c>
      <c r="J2824" s="26" t="s">
        <v>1564</v>
      </c>
      <c r="K2824" s="21" t="str">
        <f>IF(Tabela813[[#This Row],[C]]&lt;&gt;"",IF(Tabela813[[#This Row],[RED]]&lt;&gt;"",(Tabela813[[#This Row],[RED]] &amp; "."),"") &amp; CONCATENATE(Tabela813[[#This Row],[C]],".",Tabela813[[#This Row],[O]],".",Tabela813[[#This Row],[E]],".",Tabela813[[#This Row],[D1]],".",Tabela813[[#This Row],[D2]],".",Tabela813[[#This Row],[D3]],".",Tabela813[[#This Row],[T]],".",Tabela813[[#This Row],[D4]]),"")</f>
        <v>9.1.2.1.5.02.1.1.00</v>
      </c>
      <c r="L2824" s="27" t="s">
        <v>1858</v>
      </c>
      <c r="M2824" s="21" t="str">
        <f t="shared" si="44"/>
        <v>A</v>
      </c>
      <c r="N2824" s="21">
        <f>IF(VALUE(Tabela813[[#This Row],[RED]]) &gt; 0,1,0) + IF(VALUE(J2824)&gt;0,8,IF(VALUE(I2824)&gt;0,7,IF(VALUE(H2824)&gt;0,6,IF(VALUE(G2824)&gt;0,5,IF(VALUE(F2824)&gt;0,4,IF(VALUE(E2824)&gt;0,3,IF(VALUE(D2824)&gt;0,2,1)))))))</f>
        <v>8</v>
      </c>
      <c r="O2824" s="26" t="s">
        <v>51</v>
      </c>
      <c r="P2824" s="1" t="s">
        <v>2963</v>
      </c>
      <c r="Q2824" s="1"/>
      <c r="R2824" s="21"/>
      <c r="S2824" s="7" t="str">
        <f>Tabela813[[#This Row],[NR]]&amp;" - "&amp;Tabela813[[#This Row],[Especificação]]</f>
        <v>9.1.2.1.5.02.1.1.00 - (-) Dedução de Contribuição Patronal - Servidor Civil Ativo - Principal</v>
      </c>
      <c r="T2824" s="7" t="str">
        <f>Tabela813[[#This Row],[NR]]&amp;" - "&amp;Tabela813[[#This Row],[Especificação]]</f>
        <v>9.1.2.1.5.02.1.1.00 - (-) Dedução de Contribuição Patronal - Servidor Civil Ativo - Principal</v>
      </c>
      <c r="U2824" s="7" t="str">
        <f>Tabela813[[#This Row],[NR]]&amp; " - "&amp;Tabela813[[#This Row],[Especificação]]</f>
        <v>9.1.2.1.5.02.1.1.00 - (-) Dedução de Contribuição Patronal - Servidor Civil Ativo - Principal</v>
      </c>
    </row>
    <row r="2825" spans="1:21" ht="30" x14ac:dyDescent="0.25">
      <c r="A2825" s="84"/>
      <c r="B2825" s="73" t="s">
        <v>1570</v>
      </c>
      <c r="C2825" s="26" t="s">
        <v>1558</v>
      </c>
      <c r="D2825" s="26" t="s">
        <v>1567</v>
      </c>
      <c r="E2825" s="26" t="s">
        <v>1558</v>
      </c>
      <c r="F2825" s="26" t="s">
        <v>1569</v>
      </c>
      <c r="G2825" s="26" t="s">
        <v>1562</v>
      </c>
      <c r="H2825" s="26" t="s">
        <v>1558</v>
      </c>
      <c r="I2825" s="26" t="s">
        <v>1567</v>
      </c>
      <c r="J2825" s="26" t="s">
        <v>1564</v>
      </c>
      <c r="K2825" s="21" t="str">
        <f>IF(Tabela813[[#This Row],[C]]&lt;&gt;"",IF(Tabela813[[#This Row],[RED]]&lt;&gt;"",(Tabela813[[#This Row],[RED]] &amp; "."),"") &amp; CONCATENATE(Tabela813[[#This Row],[C]],".",Tabela813[[#This Row],[O]],".",Tabela813[[#This Row],[E]],".",Tabela813[[#This Row],[D1]],".",Tabela813[[#This Row],[D2]],".",Tabela813[[#This Row],[D3]],".",Tabela813[[#This Row],[T]],".",Tabela813[[#This Row],[D4]]),"")</f>
        <v>9.1.2.1.5.02.1.2.00</v>
      </c>
      <c r="L2825" s="27" t="s">
        <v>1859</v>
      </c>
      <c r="M2825" s="21" t="str">
        <f t="shared" si="44"/>
        <v>A</v>
      </c>
      <c r="N2825" s="21">
        <f>IF(VALUE(Tabela813[[#This Row],[RED]]) &gt; 0,1,0) + IF(VALUE(J2825)&gt;0,8,IF(VALUE(I2825)&gt;0,7,IF(VALUE(H2825)&gt;0,6,IF(VALUE(G2825)&gt;0,5,IF(VALUE(F2825)&gt;0,4,IF(VALUE(E2825)&gt;0,3,IF(VALUE(D2825)&gt;0,2,1)))))))</f>
        <v>8</v>
      </c>
      <c r="O2825" s="26" t="s">
        <v>51</v>
      </c>
      <c r="P2825" s="1" t="s">
        <v>2963</v>
      </c>
      <c r="Q2825" s="1"/>
      <c r="R2825" s="21"/>
      <c r="S2825" s="7" t="str">
        <f>Tabela813[[#This Row],[NR]]&amp;" - "&amp;Tabela813[[#This Row],[Especificação]]</f>
        <v>9.1.2.1.5.02.1.2.00 - (-) Dedução de Contribuição Patronal - Servidor Civil Ativo - Multas e Juros de Mora</v>
      </c>
      <c r="T2825" s="7" t="str">
        <f>Tabela813[[#This Row],[NR]]&amp;" - "&amp;Tabela813[[#This Row],[Especificação]]</f>
        <v>9.1.2.1.5.02.1.2.00 - (-) Dedução de Contribuição Patronal - Servidor Civil Ativo - Multas e Juros de Mora</v>
      </c>
      <c r="U2825" s="7" t="str">
        <f>Tabela813[[#This Row],[NR]]&amp; " - "&amp;Tabela813[[#This Row],[Especificação]]</f>
        <v>9.1.2.1.5.02.1.2.00 - (-) Dedução de Contribuição Patronal - Servidor Civil Ativo - Multas e Juros de Mora</v>
      </c>
    </row>
    <row r="2826" spans="1:21" ht="30" x14ac:dyDescent="0.25">
      <c r="A2826" s="84"/>
      <c r="B2826" s="73" t="s">
        <v>1570</v>
      </c>
      <c r="C2826" s="26" t="s">
        <v>1558</v>
      </c>
      <c r="D2826" s="26" t="s">
        <v>1567</v>
      </c>
      <c r="E2826" s="26" t="s">
        <v>1558</v>
      </c>
      <c r="F2826" s="26" t="s">
        <v>1569</v>
      </c>
      <c r="G2826" s="26" t="s">
        <v>1562</v>
      </c>
      <c r="H2826" s="26" t="s">
        <v>1558</v>
      </c>
      <c r="I2826" s="26" t="s">
        <v>1559</v>
      </c>
      <c r="J2826" s="26" t="s">
        <v>1564</v>
      </c>
      <c r="K2826" s="21" t="str">
        <f>IF(Tabela813[[#This Row],[C]]&lt;&gt;"",IF(Tabela813[[#This Row],[RED]]&lt;&gt;"",(Tabela813[[#This Row],[RED]] &amp; "."),"") &amp; CONCATENATE(Tabela813[[#This Row],[C]],".",Tabela813[[#This Row],[O]],".",Tabela813[[#This Row],[E]],".",Tabela813[[#This Row],[D1]],".",Tabela813[[#This Row],[D2]],".",Tabela813[[#This Row],[D3]],".",Tabela813[[#This Row],[T]],".",Tabela813[[#This Row],[D4]]),"")</f>
        <v>9.1.2.1.5.02.1.3.00</v>
      </c>
      <c r="L2826" s="27" t="s">
        <v>1860</v>
      </c>
      <c r="M2826" s="21" t="str">
        <f t="shared" si="44"/>
        <v>A</v>
      </c>
      <c r="N2826" s="21">
        <f>IF(VALUE(Tabela813[[#This Row],[RED]]) &gt; 0,1,0) + IF(VALUE(J2826)&gt;0,8,IF(VALUE(I2826)&gt;0,7,IF(VALUE(H2826)&gt;0,6,IF(VALUE(G2826)&gt;0,5,IF(VALUE(F2826)&gt;0,4,IF(VALUE(E2826)&gt;0,3,IF(VALUE(D2826)&gt;0,2,1)))))))</f>
        <v>8</v>
      </c>
      <c r="O2826" s="26" t="s">
        <v>51</v>
      </c>
      <c r="P2826" s="1" t="s">
        <v>2963</v>
      </c>
      <c r="Q2826" s="1"/>
      <c r="R2826" s="21"/>
      <c r="S2826" s="7" t="str">
        <f>Tabela813[[#This Row],[NR]]&amp;" - "&amp;Tabela813[[#This Row],[Especificação]]</f>
        <v>9.1.2.1.5.02.1.3.00 - (-) Dedução de Contribuição Patronal - Servidor Civil Ativo - Dívida Ativa</v>
      </c>
      <c r="T2826" s="7" t="str">
        <f>Tabela813[[#This Row],[NR]]&amp;" - "&amp;Tabela813[[#This Row],[Especificação]]</f>
        <v>9.1.2.1.5.02.1.3.00 - (-) Dedução de Contribuição Patronal - Servidor Civil Ativo - Dívida Ativa</v>
      </c>
      <c r="U2826" s="7" t="str">
        <f>Tabela813[[#This Row],[NR]]&amp; " - "&amp;Tabela813[[#This Row],[Especificação]]</f>
        <v>9.1.2.1.5.02.1.3.00 - (-) Dedução de Contribuição Patronal - Servidor Civil Ativo - Dívida Ativa</v>
      </c>
    </row>
    <row r="2827" spans="1:21" ht="30" x14ac:dyDescent="0.25">
      <c r="A2827" s="84"/>
      <c r="B2827" s="73" t="s">
        <v>1570</v>
      </c>
      <c r="C2827" s="26" t="s">
        <v>1558</v>
      </c>
      <c r="D2827" s="26" t="s">
        <v>1567</v>
      </c>
      <c r="E2827" s="26" t="s">
        <v>1558</v>
      </c>
      <c r="F2827" s="26" t="s">
        <v>1569</v>
      </c>
      <c r="G2827" s="26" t="s">
        <v>1562</v>
      </c>
      <c r="H2827" s="26" t="s">
        <v>1558</v>
      </c>
      <c r="I2827" s="26" t="s">
        <v>1568</v>
      </c>
      <c r="J2827" s="26" t="s">
        <v>1564</v>
      </c>
      <c r="K2827" s="21" t="str">
        <f>IF(Tabela813[[#This Row],[C]]&lt;&gt;"",IF(Tabela813[[#This Row],[RED]]&lt;&gt;"",(Tabela813[[#This Row],[RED]] &amp; "."),"") &amp; CONCATENATE(Tabela813[[#This Row],[C]],".",Tabela813[[#This Row],[O]],".",Tabela813[[#This Row],[E]],".",Tabela813[[#This Row],[D1]],".",Tabela813[[#This Row],[D2]],".",Tabela813[[#This Row],[D3]],".",Tabela813[[#This Row],[T]],".",Tabela813[[#This Row],[D4]]),"")</f>
        <v>9.1.2.1.5.02.1.4.00</v>
      </c>
      <c r="L2827" s="27" t="s">
        <v>1861</v>
      </c>
      <c r="M2827" s="21" t="str">
        <f t="shared" si="44"/>
        <v>A</v>
      </c>
      <c r="N2827" s="21">
        <f>IF(VALUE(Tabela813[[#This Row],[RED]]) &gt; 0,1,0) + IF(VALUE(J2827)&gt;0,8,IF(VALUE(I2827)&gt;0,7,IF(VALUE(H2827)&gt;0,6,IF(VALUE(G2827)&gt;0,5,IF(VALUE(F2827)&gt;0,4,IF(VALUE(E2827)&gt;0,3,IF(VALUE(D2827)&gt;0,2,1)))))))</f>
        <v>8</v>
      </c>
      <c r="O2827" s="26" t="s">
        <v>51</v>
      </c>
      <c r="P2827" s="1" t="s">
        <v>2963</v>
      </c>
      <c r="Q2827" s="1"/>
      <c r="R2827" s="21"/>
      <c r="S2827" s="7" t="str">
        <f>Tabela813[[#This Row],[NR]]&amp;" - "&amp;Tabela813[[#This Row],[Especificação]]</f>
        <v>9.1.2.1.5.02.1.4.00 - (-) Dedução de Contribuição Patronal - Servidor Civil Ativo - Dívida Ativa - Multas e Juros de Mora da Dívida Ativa</v>
      </c>
      <c r="T2827" s="7" t="str">
        <f>Tabela813[[#This Row],[NR]]&amp;" - "&amp;Tabela813[[#This Row],[Especificação]]</f>
        <v>9.1.2.1.5.02.1.4.00 - (-) Dedução de Contribuição Patronal - Servidor Civil Ativo - Dívida Ativa - Multas e Juros de Mora da Dívida Ativa</v>
      </c>
      <c r="U2827" s="7" t="str">
        <f>Tabela813[[#This Row],[NR]]&amp; " - "&amp;Tabela813[[#This Row],[Especificação]]</f>
        <v>9.1.2.1.5.02.1.4.00 - (-) Dedução de Contribuição Patronal - Servidor Civil Ativo - Dívida Ativa - Multas e Juros de Mora da Dívida Ativa</v>
      </c>
    </row>
    <row r="2828" spans="1:21" ht="30" x14ac:dyDescent="0.25">
      <c r="A2828" s="84"/>
      <c r="B2828" s="73" t="s">
        <v>1570</v>
      </c>
      <c r="C2828" s="26" t="s">
        <v>1558</v>
      </c>
      <c r="D2828" s="26" t="s">
        <v>1567</v>
      </c>
      <c r="E2828" s="26" t="s">
        <v>1558</v>
      </c>
      <c r="F2828" s="26" t="s">
        <v>1569</v>
      </c>
      <c r="G2828" s="26" t="s">
        <v>1562</v>
      </c>
      <c r="H2828" s="26" t="s">
        <v>1558</v>
      </c>
      <c r="I2828" s="26" t="s">
        <v>1569</v>
      </c>
      <c r="J2828" s="26" t="s">
        <v>1564</v>
      </c>
      <c r="K2828" s="21" t="str">
        <f>IF(Tabela813[[#This Row],[C]]&lt;&gt;"",IF(Tabela813[[#This Row],[RED]]&lt;&gt;"",(Tabela813[[#This Row],[RED]] &amp; "."),"") &amp; CONCATENATE(Tabela813[[#This Row],[C]],".",Tabela813[[#This Row],[O]],".",Tabela813[[#This Row],[E]],".",Tabela813[[#This Row],[D1]],".",Tabela813[[#This Row],[D2]],".",Tabela813[[#This Row],[D3]],".",Tabela813[[#This Row],[T]],".",Tabela813[[#This Row],[D4]]),"")</f>
        <v>9.1.2.1.5.02.1.5.00</v>
      </c>
      <c r="L2828" s="27" t="s">
        <v>1862</v>
      </c>
      <c r="M2828" s="21" t="str">
        <f t="shared" si="44"/>
        <v>A</v>
      </c>
      <c r="N2828" s="21">
        <f>IF(VALUE(Tabela813[[#This Row],[RED]]) &gt; 0,1,0) + IF(VALUE(J2828)&gt;0,8,IF(VALUE(I2828)&gt;0,7,IF(VALUE(H2828)&gt;0,6,IF(VALUE(G2828)&gt;0,5,IF(VALUE(F2828)&gt;0,4,IF(VALUE(E2828)&gt;0,3,IF(VALUE(D2828)&gt;0,2,1)))))))</f>
        <v>8</v>
      </c>
      <c r="O2828" s="26" t="s">
        <v>51</v>
      </c>
      <c r="P2828" s="1" t="s">
        <v>2963</v>
      </c>
      <c r="Q2828" s="1"/>
      <c r="R2828" s="21"/>
      <c r="S2828" s="7" t="str">
        <f>Tabela813[[#This Row],[NR]]&amp;" - "&amp;Tabela813[[#This Row],[Especificação]]</f>
        <v>9.1.2.1.5.02.1.5.00 - (-) Dedução de Contribuição Patronal - Servidor Civil Ativo - Multas</v>
      </c>
      <c r="T2828" s="7" t="str">
        <f>Tabela813[[#This Row],[NR]]&amp;" - "&amp;Tabela813[[#This Row],[Especificação]]</f>
        <v>9.1.2.1.5.02.1.5.00 - (-) Dedução de Contribuição Patronal - Servidor Civil Ativo - Multas</v>
      </c>
      <c r="U2828" s="7" t="str">
        <f>Tabela813[[#This Row],[NR]]&amp; " - "&amp;Tabela813[[#This Row],[Especificação]]</f>
        <v>9.1.2.1.5.02.1.5.00 - (-) Dedução de Contribuição Patronal - Servidor Civil Ativo - Multas</v>
      </c>
    </row>
    <row r="2829" spans="1:21" ht="30" x14ac:dyDescent="0.25">
      <c r="A2829" s="84"/>
      <c r="B2829" s="73" t="s">
        <v>1570</v>
      </c>
      <c r="C2829" s="26" t="s">
        <v>1558</v>
      </c>
      <c r="D2829" s="26" t="s">
        <v>1567</v>
      </c>
      <c r="E2829" s="26" t="s">
        <v>1558</v>
      </c>
      <c r="F2829" s="26" t="s">
        <v>1569</v>
      </c>
      <c r="G2829" s="26" t="s">
        <v>1562</v>
      </c>
      <c r="H2829" s="26" t="s">
        <v>1558</v>
      </c>
      <c r="I2829" s="26" t="s">
        <v>1563</v>
      </c>
      <c r="J2829" s="26" t="s">
        <v>1564</v>
      </c>
      <c r="K2829" s="21" t="str">
        <f>IF(Tabela813[[#This Row],[C]]&lt;&gt;"",IF(Tabela813[[#This Row],[RED]]&lt;&gt;"",(Tabela813[[#This Row],[RED]] &amp; "."),"") &amp; CONCATENATE(Tabela813[[#This Row],[C]],".",Tabela813[[#This Row],[O]],".",Tabela813[[#This Row],[E]],".",Tabela813[[#This Row],[D1]],".",Tabela813[[#This Row],[D2]],".",Tabela813[[#This Row],[D3]],".",Tabela813[[#This Row],[T]],".",Tabela813[[#This Row],[D4]]),"")</f>
        <v>9.1.2.1.5.02.1.6.00</v>
      </c>
      <c r="L2829" s="27" t="s">
        <v>1863</v>
      </c>
      <c r="M2829" s="21" t="str">
        <f t="shared" si="44"/>
        <v>A</v>
      </c>
      <c r="N2829" s="21">
        <f>IF(VALUE(Tabela813[[#This Row],[RED]]) &gt; 0,1,0) + IF(VALUE(J2829)&gt;0,8,IF(VALUE(I2829)&gt;0,7,IF(VALUE(H2829)&gt;0,6,IF(VALUE(G2829)&gt;0,5,IF(VALUE(F2829)&gt;0,4,IF(VALUE(E2829)&gt;0,3,IF(VALUE(D2829)&gt;0,2,1)))))))</f>
        <v>8</v>
      </c>
      <c r="O2829" s="26" t="s">
        <v>51</v>
      </c>
      <c r="P2829" s="1" t="s">
        <v>2963</v>
      </c>
      <c r="Q2829" s="1"/>
      <c r="R2829" s="21"/>
      <c r="S2829" s="7" t="str">
        <f>Tabela813[[#This Row],[NR]]&amp;" - "&amp;Tabela813[[#This Row],[Especificação]]</f>
        <v>9.1.2.1.5.02.1.6.00 - (-) Dedução de Contribuição Patronal - Servidor Civil Ativo - Juros de Mora</v>
      </c>
      <c r="T2829" s="7" t="str">
        <f>Tabela813[[#This Row],[NR]]&amp;" - "&amp;Tabela813[[#This Row],[Especificação]]</f>
        <v>9.1.2.1.5.02.1.6.00 - (-) Dedução de Contribuição Patronal - Servidor Civil Ativo - Juros de Mora</v>
      </c>
      <c r="U2829" s="7" t="str">
        <f>Tabela813[[#This Row],[NR]]&amp; " - "&amp;Tabela813[[#This Row],[Especificação]]</f>
        <v>9.1.2.1.5.02.1.6.00 - (-) Dedução de Contribuição Patronal - Servidor Civil Ativo - Juros de Mora</v>
      </c>
    </row>
    <row r="2830" spans="1:21" ht="30" x14ac:dyDescent="0.25">
      <c r="A2830" s="84"/>
      <c r="B2830" s="73" t="s">
        <v>1570</v>
      </c>
      <c r="C2830" s="26" t="s">
        <v>1558</v>
      </c>
      <c r="D2830" s="26" t="s">
        <v>1567</v>
      </c>
      <c r="E2830" s="26" t="s">
        <v>1558</v>
      </c>
      <c r="F2830" s="26" t="s">
        <v>1569</v>
      </c>
      <c r="G2830" s="26" t="s">
        <v>1562</v>
      </c>
      <c r="H2830" s="26" t="s">
        <v>1558</v>
      </c>
      <c r="I2830" s="26" t="s">
        <v>1565</v>
      </c>
      <c r="J2830" s="26" t="s">
        <v>1564</v>
      </c>
      <c r="K2830" s="21" t="str">
        <f>IF(Tabela813[[#This Row],[C]]&lt;&gt;"",IF(Tabela813[[#This Row],[RED]]&lt;&gt;"",(Tabela813[[#This Row],[RED]] &amp; "."),"") &amp; CONCATENATE(Tabela813[[#This Row],[C]],".",Tabela813[[#This Row],[O]],".",Tabela813[[#This Row],[E]],".",Tabela813[[#This Row],[D1]],".",Tabela813[[#This Row],[D2]],".",Tabela813[[#This Row],[D3]],".",Tabela813[[#This Row],[T]],".",Tabela813[[#This Row],[D4]]),"")</f>
        <v>9.1.2.1.5.02.1.7.00</v>
      </c>
      <c r="L2830" s="27" t="s">
        <v>1864</v>
      </c>
      <c r="M2830" s="21" t="str">
        <f t="shared" si="44"/>
        <v>A</v>
      </c>
      <c r="N2830" s="21">
        <f>IF(VALUE(Tabela813[[#This Row],[RED]]) &gt; 0,1,0) + IF(VALUE(J2830)&gt;0,8,IF(VALUE(I2830)&gt;0,7,IF(VALUE(H2830)&gt;0,6,IF(VALUE(G2830)&gt;0,5,IF(VALUE(F2830)&gt;0,4,IF(VALUE(E2830)&gt;0,3,IF(VALUE(D2830)&gt;0,2,1)))))))</f>
        <v>8</v>
      </c>
      <c r="O2830" s="26" t="s">
        <v>51</v>
      </c>
      <c r="P2830" s="1" t="s">
        <v>2963</v>
      </c>
      <c r="Q2830" s="1"/>
      <c r="R2830" s="21"/>
      <c r="S2830" s="7" t="str">
        <f>Tabela813[[#This Row],[NR]]&amp;" - "&amp;Tabela813[[#This Row],[Especificação]]</f>
        <v>9.1.2.1.5.02.1.7.00 - (-) Dedução de Contribuição Patronal - Servidor Civil Ativo - Dívida Ativa - Multas da Dívida Ativa</v>
      </c>
      <c r="T2830" s="7" t="str">
        <f>Tabela813[[#This Row],[NR]]&amp;" - "&amp;Tabela813[[#This Row],[Especificação]]</f>
        <v>9.1.2.1.5.02.1.7.00 - (-) Dedução de Contribuição Patronal - Servidor Civil Ativo - Dívida Ativa - Multas da Dívida Ativa</v>
      </c>
      <c r="U2830" s="7" t="str">
        <f>Tabela813[[#This Row],[NR]]&amp; " - "&amp;Tabela813[[#This Row],[Especificação]]</f>
        <v>9.1.2.1.5.02.1.7.00 - (-) Dedução de Contribuição Patronal - Servidor Civil Ativo - Dívida Ativa - Multas da Dívida Ativa</v>
      </c>
    </row>
    <row r="2831" spans="1:21" ht="30" x14ac:dyDescent="0.25">
      <c r="A2831" s="84"/>
      <c r="B2831" s="73" t="s">
        <v>1570</v>
      </c>
      <c r="C2831" s="26" t="s">
        <v>1558</v>
      </c>
      <c r="D2831" s="26" t="s">
        <v>1567</v>
      </c>
      <c r="E2831" s="26" t="s">
        <v>1558</v>
      </c>
      <c r="F2831" s="26" t="s">
        <v>1569</v>
      </c>
      <c r="G2831" s="26" t="s">
        <v>1562</v>
      </c>
      <c r="H2831" s="26" t="s">
        <v>1558</v>
      </c>
      <c r="I2831" s="26" t="s">
        <v>1566</v>
      </c>
      <c r="J2831" s="26" t="s">
        <v>1564</v>
      </c>
      <c r="K2831" s="21" t="str">
        <f>IF(Tabela813[[#This Row],[C]]&lt;&gt;"",IF(Tabela813[[#This Row],[RED]]&lt;&gt;"",(Tabela813[[#This Row],[RED]] &amp; "."),"") &amp; CONCATENATE(Tabela813[[#This Row],[C]],".",Tabela813[[#This Row],[O]],".",Tabela813[[#This Row],[E]],".",Tabela813[[#This Row],[D1]],".",Tabela813[[#This Row],[D2]],".",Tabela813[[#This Row],[D3]],".",Tabela813[[#This Row],[T]],".",Tabela813[[#This Row],[D4]]),"")</f>
        <v>9.1.2.1.5.02.1.8.00</v>
      </c>
      <c r="L2831" s="27" t="s">
        <v>1865</v>
      </c>
      <c r="M2831" s="21" t="str">
        <f t="shared" si="44"/>
        <v>A</v>
      </c>
      <c r="N2831" s="21">
        <f>IF(VALUE(Tabela813[[#This Row],[RED]]) &gt; 0,1,0) + IF(VALUE(J2831)&gt;0,8,IF(VALUE(I2831)&gt;0,7,IF(VALUE(H2831)&gt;0,6,IF(VALUE(G2831)&gt;0,5,IF(VALUE(F2831)&gt;0,4,IF(VALUE(E2831)&gt;0,3,IF(VALUE(D2831)&gt;0,2,1)))))))</f>
        <v>8</v>
      </c>
      <c r="O2831" s="26" t="s">
        <v>51</v>
      </c>
      <c r="P2831" s="1" t="s">
        <v>2963</v>
      </c>
      <c r="Q2831" s="1"/>
      <c r="R2831" s="21"/>
      <c r="S2831" s="7" t="str">
        <f>Tabela813[[#This Row],[NR]]&amp;" - "&amp;Tabela813[[#This Row],[Especificação]]</f>
        <v>9.1.2.1.5.02.1.8.00 - (-) Dedução de Contribuição Patronal - Servidor Civil Ativo - Juros de Mora da Dívida Ativa</v>
      </c>
      <c r="T2831" s="7" t="str">
        <f>Tabela813[[#This Row],[NR]]&amp;" - "&amp;Tabela813[[#This Row],[Especificação]]</f>
        <v>9.1.2.1.5.02.1.8.00 - (-) Dedução de Contribuição Patronal - Servidor Civil Ativo - Juros de Mora da Dívida Ativa</v>
      </c>
      <c r="U2831" s="7" t="str">
        <f>Tabela813[[#This Row],[NR]]&amp; " - "&amp;Tabela813[[#This Row],[Especificação]]</f>
        <v>9.1.2.1.5.02.1.8.00 - (-) Dedução de Contribuição Patronal - Servidor Civil Ativo - Juros de Mora da Dívida Ativa</v>
      </c>
    </row>
    <row r="2832" spans="1:21" ht="45" x14ac:dyDescent="0.25">
      <c r="A2832" s="84"/>
      <c r="B2832" s="73" t="s">
        <v>1570</v>
      </c>
      <c r="C2832" s="26" t="s">
        <v>1558</v>
      </c>
      <c r="D2832" s="26" t="s">
        <v>1567</v>
      </c>
      <c r="E2832" s="26" t="s">
        <v>1558</v>
      </c>
      <c r="F2832" s="26" t="s">
        <v>1569</v>
      </c>
      <c r="G2832" s="26" t="s">
        <v>1562</v>
      </c>
      <c r="H2832" s="26" t="s">
        <v>1567</v>
      </c>
      <c r="I2832" s="26" t="s">
        <v>1561</v>
      </c>
      <c r="J2832" s="26" t="s">
        <v>1564</v>
      </c>
      <c r="K2832" s="21" t="str">
        <f>IF(Tabela813[[#This Row],[C]]&lt;&gt;"",IF(Tabela813[[#This Row],[RED]]&lt;&gt;"",(Tabela813[[#This Row],[RED]] &amp; "."),"") &amp; CONCATENATE(Tabela813[[#This Row],[C]],".",Tabela813[[#This Row],[O]],".",Tabela813[[#This Row],[E]],".",Tabela813[[#This Row],[D1]],".",Tabela813[[#This Row],[D2]],".",Tabela813[[#This Row],[D3]],".",Tabela813[[#This Row],[T]],".",Tabela813[[#This Row],[D4]]),"")</f>
        <v>9.1.2.1.5.02.2.0.00</v>
      </c>
      <c r="L2832" s="27" t="s">
        <v>1866</v>
      </c>
      <c r="M2832" s="21" t="str">
        <f t="shared" si="44"/>
        <v>S</v>
      </c>
      <c r="N2832" s="21">
        <f>IF(VALUE(Tabela813[[#This Row],[RED]]) &gt; 0,1,0) + IF(VALUE(J2832)&gt;0,8,IF(VALUE(I2832)&gt;0,7,IF(VALUE(H2832)&gt;0,6,IF(VALUE(G2832)&gt;0,5,IF(VALUE(F2832)&gt;0,4,IF(VALUE(E2832)&gt;0,3,IF(VALUE(D2832)&gt;0,2,1)))))))</f>
        <v>7</v>
      </c>
      <c r="O2832" s="26" t="s">
        <v>51</v>
      </c>
      <c r="P2832" s="1" t="s">
        <v>2964</v>
      </c>
      <c r="Q2832" s="1"/>
      <c r="R2832" s="21"/>
      <c r="S2832" s="7" t="str">
        <f>Tabela813[[#This Row],[NR]]&amp;" - "&amp;Tabela813[[#This Row],[Especificação]]</f>
        <v>9.1.2.1.5.02.2.0.00 - (-) Dedução de Contribuição Patronal Oriunda de Sentenças Judiciais - Patronal - Servidor Civil Ativo</v>
      </c>
      <c r="T2832" s="7" t="str">
        <f>Tabela813[[#This Row],[NR]]&amp;" - "&amp;Tabela813[[#This Row],[Especificação]]</f>
        <v>9.1.2.1.5.02.2.0.00 - (-) Dedução de Contribuição Patronal Oriunda de Sentenças Judiciais - Patronal - Servidor Civil Ativo</v>
      </c>
      <c r="U2832" s="7" t="str">
        <f>Tabela813[[#This Row],[NR]]&amp; " - "&amp;Tabela813[[#This Row],[Especificação]]</f>
        <v>9.1.2.1.5.02.2.0.00 - (-) Dedução de Contribuição Patronal Oriunda de Sentenças Judiciais - Patronal - Servidor Civil Ativo</v>
      </c>
    </row>
    <row r="2833" spans="1:21" ht="45" x14ac:dyDescent="0.25">
      <c r="A2833" s="84"/>
      <c r="B2833" s="73" t="s">
        <v>1570</v>
      </c>
      <c r="C2833" s="26" t="s">
        <v>1558</v>
      </c>
      <c r="D2833" s="26" t="s">
        <v>1567</v>
      </c>
      <c r="E2833" s="26" t="s">
        <v>1558</v>
      </c>
      <c r="F2833" s="26" t="s">
        <v>1569</v>
      </c>
      <c r="G2833" s="26" t="s">
        <v>1562</v>
      </c>
      <c r="H2833" s="26" t="s">
        <v>1567</v>
      </c>
      <c r="I2833" s="26" t="s">
        <v>1558</v>
      </c>
      <c r="J2833" s="26" t="s">
        <v>1564</v>
      </c>
      <c r="K2833" s="21" t="str">
        <f>IF(Tabela813[[#This Row],[C]]&lt;&gt;"",IF(Tabela813[[#This Row],[RED]]&lt;&gt;"",(Tabela813[[#This Row],[RED]] &amp; "."),"") &amp; CONCATENATE(Tabela813[[#This Row],[C]],".",Tabela813[[#This Row],[O]],".",Tabela813[[#This Row],[E]],".",Tabela813[[#This Row],[D1]],".",Tabela813[[#This Row],[D2]],".",Tabela813[[#This Row],[D3]],".",Tabela813[[#This Row],[T]],".",Tabela813[[#This Row],[D4]]),"")</f>
        <v>9.1.2.1.5.02.2.1.00</v>
      </c>
      <c r="L2833" s="27" t="s">
        <v>1867</v>
      </c>
      <c r="M2833" s="21" t="str">
        <f t="shared" si="44"/>
        <v>A</v>
      </c>
      <c r="N2833" s="21">
        <f>IF(VALUE(Tabela813[[#This Row],[RED]]) &gt; 0,1,0) + IF(VALUE(J2833)&gt;0,8,IF(VALUE(I2833)&gt;0,7,IF(VALUE(H2833)&gt;0,6,IF(VALUE(G2833)&gt;0,5,IF(VALUE(F2833)&gt;0,4,IF(VALUE(E2833)&gt;0,3,IF(VALUE(D2833)&gt;0,2,1)))))))</f>
        <v>8</v>
      </c>
      <c r="O2833" s="26" t="s">
        <v>51</v>
      </c>
      <c r="P2833" s="1" t="s">
        <v>2964</v>
      </c>
      <c r="Q2833" s="1"/>
      <c r="R2833" s="21"/>
      <c r="S2833" s="7" t="str">
        <f>Tabela813[[#This Row],[NR]]&amp;" - "&amp;Tabela813[[#This Row],[Especificação]]</f>
        <v>9.1.2.1.5.02.2.1.00 - (-) Dedução de Contribuição Patronal Oriunda de Sentenças Judiciais - Patronal - Servidor Civil Ativo - Principal</v>
      </c>
      <c r="T2833" s="7" t="str">
        <f>Tabela813[[#This Row],[NR]]&amp;" - "&amp;Tabela813[[#This Row],[Especificação]]</f>
        <v>9.1.2.1.5.02.2.1.00 - (-) Dedução de Contribuição Patronal Oriunda de Sentenças Judiciais - Patronal - Servidor Civil Ativo - Principal</v>
      </c>
      <c r="U2833" s="7" t="str">
        <f>Tabela813[[#This Row],[NR]]&amp; " - "&amp;Tabela813[[#This Row],[Especificação]]</f>
        <v>9.1.2.1.5.02.2.1.00 - (-) Dedução de Contribuição Patronal Oriunda de Sentenças Judiciais - Patronal - Servidor Civil Ativo - Principal</v>
      </c>
    </row>
    <row r="2834" spans="1:21" ht="45" x14ac:dyDescent="0.25">
      <c r="A2834" s="84"/>
      <c r="B2834" s="73" t="s">
        <v>1570</v>
      </c>
      <c r="C2834" s="26" t="s">
        <v>1558</v>
      </c>
      <c r="D2834" s="26" t="s">
        <v>1567</v>
      </c>
      <c r="E2834" s="26" t="s">
        <v>1558</v>
      </c>
      <c r="F2834" s="26" t="s">
        <v>1569</v>
      </c>
      <c r="G2834" s="26" t="s">
        <v>1562</v>
      </c>
      <c r="H2834" s="26" t="s">
        <v>1567</v>
      </c>
      <c r="I2834" s="26" t="s">
        <v>1567</v>
      </c>
      <c r="J2834" s="26" t="s">
        <v>1564</v>
      </c>
      <c r="K2834" s="21" t="str">
        <f>IF(Tabela813[[#This Row],[C]]&lt;&gt;"",IF(Tabela813[[#This Row],[RED]]&lt;&gt;"",(Tabela813[[#This Row],[RED]] &amp; "."),"") &amp; CONCATENATE(Tabela813[[#This Row],[C]],".",Tabela813[[#This Row],[O]],".",Tabela813[[#This Row],[E]],".",Tabela813[[#This Row],[D1]],".",Tabela813[[#This Row],[D2]],".",Tabela813[[#This Row],[D3]],".",Tabela813[[#This Row],[T]],".",Tabela813[[#This Row],[D4]]),"")</f>
        <v>9.1.2.1.5.02.2.2.00</v>
      </c>
      <c r="L2834" s="27" t="s">
        <v>1868</v>
      </c>
      <c r="M2834" s="21" t="str">
        <f t="shared" si="44"/>
        <v>A</v>
      </c>
      <c r="N2834" s="21">
        <f>IF(VALUE(Tabela813[[#This Row],[RED]]) &gt; 0,1,0) + IF(VALUE(J2834)&gt;0,8,IF(VALUE(I2834)&gt;0,7,IF(VALUE(H2834)&gt;0,6,IF(VALUE(G2834)&gt;0,5,IF(VALUE(F2834)&gt;0,4,IF(VALUE(E2834)&gt;0,3,IF(VALUE(D2834)&gt;0,2,1)))))))</f>
        <v>8</v>
      </c>
      <c r="O2834" s="26" t="s">
        <v>51</v>
      </c>
      <c r="P2834" s="1" t="s">
        <v>2964</v>
      </c>
      <c r="Q2834" s="1"/>
      <c r="R2834" s="21"/>
      <c r="S2834" s="7" t="str">
        <f>Tabela813[[#This Row],[NR]]&amp;" - "&amp;Tabela813[[#This Row],[Especificação]]</f>
        <v>9.1.2.1.5.02.2.2.00 - (-) Dedução de Contribuição Patronal Oriunda de Sentenças Judiciais - Patronal - Servidor Civil Ativo - Multas e Juros de Mora</v>
      </c>
      <c r="T2834" s="7" t="str">
        <f>Tabela813[[#This Row],[NR]]&amp;" - "&amp;Tabela813[[#This Row],[Especificação]]</f>
        <v>9.1.2.1.5.02.2.2.00 - (-) Dedução de Contribuição Patronal Oriunda de Sentenças Judiciais - Patronal - Servidor Civil Ativo - Multas e Juros de Mora</v>
      </c>
      <c r="U2834" s="7" t="str">
        <f>Tabela813[[#This Row],[NR]]&amp; " - "&amp;Tabela813[[#This Row],[Especificação]]</f>
        <v>9.1.2.1.5.02.2.2.00 - (-) Dedução de Contribuição Patronal Oriunda de Sentenças Judiciais - Patronal - Servidor Civil Ativo - Multas e Juros de Mora</v>
      </c>
    </row>
    <row r="2835" spans="1:21" ht="45" x14ac:dyDescent="0.25">
      <c r="A2835" s="84"/>
      <c r="B2835" s="73" t="s">
        <v>1570</v>
      </c>
      <c r="C2835" s="26" t="s">
        <v>1558</v>
      </c>
      <c r="D2835" s="26" t="s">
        <v>1567</v>
      </c>
      <c r="E2835" s="26" t="s">
        <v>1558</v>
      </c>
      <c r="F2835" s="26" t="s">
        <v>1569</v>
      </c>
      <c r="G2835" s="26" t="s">
        <v>1562</v>
      </c>
      <c r="H2835" s="26" t="s">
        <v>1567</v>
      </c>
      <c r="I2835" s="26" t="s">
        <v>1559</v>
      </c>
      <c r="J2835" s="26" t="s">
        <v>1564</v>
      </c>
      <c r="K2835" s="21" t="str">
        <f>IF(Tabela813[[#This Row],[C]]&lt;&gt;"",IF(Tabela813[[#This Row],[RED]]&lt;&gt;"",(Tabela813[[#This Row],[RED]] &amp; "."),"") &amp; CONCATENATE(Tabela813[[#This Row],[C]],".",Tabela813[[#This Row],[O]],".",Tabela813[[#This Row],[E]],".",Tabela813[[#This Row],[D1]],".",Tabela813[[#This Row],[D2]],".",Tabela813[[#This Row],[D3]],".",Tabela813[[#This Row],[T]],".",Tabela813[[#This Row],[D4]]),"")</f>
        <v>9.1.2.1.5.02.2.3.00</v>
      </c>
      <c r="L2835" s="27" t="s">
        <v>1869</v>
      </c>
      <c r="M2835" s="21" t="str">
        <f t="shared" si="44"/>
        <v>A</v>
      </c>
      <c r="N2835" s="21">
        <f>IF(VALUE(Tabela813[[#This Row],[RED]]) &gt; 0,1,0) + IF(VALUE(J2835)&gt;0,8,IF(VALUE(I2835)&gt;0,7,IF(VALUE(H2835)&gt;0,6,IF(VALUE(G2835)&gt;0,5,IF(VALUE(F2835)&gt;0,4,IF(VALUE(E2835)&gt;0,3,IF(VALUE(D2835)&gt;0,2,1)))))))</f>
        <v>8</v>
      </c>
      <c r="O2835" s="26" t="s">
        <v>51</v>
      </c>
      <c r="P2835" s="1" t="s">
        <v>2964</v>
      </c>
      <c r="Q2835" s="1"/>
      <c r="R2835" s="21"/>
      <c r="S2835" s="7" t="str">
        <f>Tabela813[[#This Row],[NR]]&amp;" - "&amp;Tabela813[[#This Row],[Especificação]]</f>
        <v>9.1.2.1.5.02.2.3.00 - (-) Dedução de Contribuição Patronal Oriunda de Sentenças Judiciais - Patronal - Servidor Civil Ativo - Dívida Ativa</v>
      </c>
      <c r="T2835" s="7" t="str">
        <f>Tabela813[[#This Row],[NR]]&amp;" - "&amp;Tabela813[[#This Row],[Especificação]]</f>
        <v>9.1.2.1.5.02.2.3.00 - (-) Dedução de Contribuição Patronal Oriunda de Sentenças Judiciais - Patronal - Servidor Civil Ativo - Dívida Ativa</v>
      </c>
      <c r="U2835" s="7" t="str">
        <f>Tabela813[[#This Row],[NR]]&amp; " - "&amp;Tabela813[[#This Row],[Especificação]]</f>
        <v>9.1.2.1.5.02.2.3.00 - (-) Dedução de Contribuição Patronal Oriunda de Sentenças Judiciais - Patronal - Servidor Civil Ativo - Dívida Ativa</v>
      </c>
    </row>
    <row r="2836" spans="1:21" ht="45" x14ac:dyDescent="0.25">
      <c r="A2836" s="84"/>
      <c r="B2836" s="73" t="s">
        <v>1570</v>
      </c>
      <c r="C2836" s="26" t="s">
        <v>1558</v>
      </c>
      <c r="D2836" s="26" t="s">
        <v>1567</v>
      </c>
      <c r="E2836" s="26" t="s">
        <v>1558</v>
      </c>
      <c r="F2836" s="26" t="s">
        <v>1569</v>
      </c>
      <c r="G2836" s="26" t="s">
        <v>1562</v>
      </c>
      <c r="H2836" s="26" t="s">
        <v>1567</v>
      </c>
      <c r="I2836" s="26" t="s">
        <v>1568</v>
      </c>
      <c r="J2836" s="26" t="s">
        <v>1564</v>
      </c>
      <c r="K2836" s="21" t="str">
        <f>IF(Tabela813[[#This Row],[C]]&lt;&gt;"",IF(Tabela813[[#This Row],[RED]]&lt;&gt;"",(Tabela813[[#This Row],[RED]] &amp; "."),"") &amp; CONCATENATE(Tabela813[[#This Row],[C]],".",Tabela813[[#This Row],[O]],".",Tabela813[[#This Row],[E]],".",Tabela813[[#This Row],[D1]],".",Tabela813[[#This Row],[D2]],".",Tabela813[[#This Row],[D3]],".",Tabela813[[#This Row],[T]],".",Tabela813[[#This Row],[D4]]),"")</f>
        <v>9.1.2.1.5.02.2.4.00</v>
      </c>
      <c r="L2836" s="27" t="s">
        <v>1870</v>
      </c>
      <c r="M2836" s="21" t="str">
        <f t="shared" si="44"/>
        <v>A</v>
      </c>
      <c r="N2836" s="21">
        <f>IF(VALUE(Tabela813[[#This Row],[RED]]) &gt; 0,1,0) + IF(VALUE(J2836)&gt;0,8,IF(VALUE(I2836)&gt;0,7,IF(VALUE(H2836)&gt;0,6,IF(VALUE(G2836)&gt;0,5,IF(VALUE(F2836)&gt;0,4,IF(VALUE(E2836)&gt;0,3,IF(VALUE(D2836)&gt;0,2,1)))))))</f>
        <v>8</v>
      </c>
      <c r="O2836" s="26" t="s">
        <v>51</v>
      </c>
      <c r="P2836" s="1" t="s">
        <v>2964</v>
      </c>
      <c r="Q2836" s="1"/>
      <c r="R2836" s="21"/>
      <c r="S2836" s="7" t="str">
        <f>Tabela813[[#This Row],[NR]]&amp;" - "&amp;Tabela813[[#This Row],[Especificação]]</f>
        <v>9.1.2.1.5.02.2.4.00 - (-) Dedução de Contribuição Patronal Oriunda de Sentenças Judiciais - Patronal - Servidor Civil Ativo - Dívida Ativa - Multas e Juros de Mora da Dívida Ativa</v>
      </c>
      <c r="T2836" s="7" t="str">
        <f>Tabela813[[#This Row],[NR]]&amp;" - "&amp;Tabela813[[#This Row],[Especificação]]</f>
        <v>9.1.2.1.5.02.2.4.00 - (-) Dedução de Contribuição Patronal Oriunda de Sentenças Judiciais - Patronal - Servidor Civil Ativo - Dívida Ativa - Multas e Juros de Mora da Dívida Ativa</v>
      </c>
      <c r="U2836" s="7" t="str">
        <f>Tabela813[[#This Row],[NR]]&amp; " - "&amp;Tabela813[[#This Row],[Especificação]]</f>
        <v>9.1.2.1.5.02.2.4.00 - (-) Dedução de Contribuição Patronal Oriunda de Sentenças Judiciais - Patronal - Servidor Civil Ativo - Dívida Ativa - Multas e Juros de Mora da Dívida Ativa</v>
      </c>
    </row>
    <row r="2837" spans="1:21" ht="45" x14ac:dyDescent="0.25">
      <c r="A2837" s="84"/>
      <c r="B2837" s="73" t="s">
        <v>1570</v>
      </c>
      <c r="C2837" s="26" t="s">
        <v>1558</v>
      </c>
      <c r="D2837" s="26" t="s">
        <v>1567</v>
      </c>
      <c r="E2837" s="26" t="s">
        <v>1558</v>
      </c>
      <c r="F2837" s="26" t="s">
        <v>1569</v>
      </c>
      <c r="G2837" s="26" t="s">
        <v>1562</v>
      </c>
      <c r="H2837" s="26" t="s">
        <v>1567</v>
      </c>
      <c r="I2837" s="26" t="s">
        <v>1569</v>
      </c>
      <c r="J2837" s="26" t="s">
        <v>1564</v>
      </c>
      <c r="K2837" s="21" t="str">
        <f>IF(Tabela813[[#This Row],[C]]&lt;&gt;"",IF(Tabela813[[#This Row],[RED]]&lt;&gt;"",(Tabela813[[#This Row],[RED]] &amp; "."),"") &amp; CONCATENATE(Tabela813[[#This Row],[C]],".",Tabela813[[#This Row],[O]],".",Tabela813[[#This Row],[E]],".",Tabela813[[#This Row],[D1]],".",Tabela813[[#This Row],[D2]],".",Tabela813[[#This Row],[D3]],".",Tabela813[[#This Row],[T]],".",Tabela813[[#This Row],[D4]]),"")</f>
        <v>9.1.2.1.5.02.2.5.00</v>
      </c>
      <c r="L2837" s="27" t="s">
        <v>1871</v>
      </c>
      <c r="M2837" s="21" t="str">
        <f t="shared" si="44"/>
        <v>A</v>
      </c>
      <c r="N2837" s="21">
        <f>IF(VALUE(Tabela813[[#This Row],[RED]]) &gt; 0,1,0) + IF(VALUE(J2837)&gt;0,8,IF(VALUE(I2837)&gt;0,7,IF(VALUE(H2837)&gt;0,6,IF(VALUE(G2837)&gt;0,5,IF(VALUE(F2837)&gt;0,4,IF(VALUE(E2837)&gt;0,3,IF(VALUE(D2837)&gt;0,2,1)))))))</f>
        <v>8</v>
      </c>
      <c r="O2837" s="26" t="s">
        <v>51</v>
      </c>
      <c r="P2837" s="1" t="s">
        <v>2964</v>
      </c>
      <c r="Q2837" s="1"/>
      <c r="R2837" s="21"/>
      <c r="S2837" s="7" t="str">
        <f>Tabela813[[#This Row],[NR]]&amp;" - "&amp;Tabela813[[#This Row],[Especificação]]</f>
        <v>9.1.2.1.5.02.2.5.00 - (-) Dedução de Contribuição Patronal Oriunda de Sentenças Judiciais - Patronal - Servidor Civil Ativo - Multas</v>
      </c>
      <c r="T2837" s="7" t="str">
        <f>Tabela813[[#This Row],[NR]]&amp;" - "&amp;Tabela813[[#This Row],[Especificação]]</f>
        <v>9.1.2.1.5.02.2.5.00 - (-) Dedução de Contribuição Patronal Oriunda de Sentenças Judiciais - Patronal - Servidor Civil Ativo - Multas</v>
      </c>
      <c r="U2837" s="7" t="str">
        <f>Tabela813[[#This Row],[NR]]&amp; " - "&amp;Tabela813[[#This Row],[Especificação]]</f>
        <v>9.1.2.1.5.02.2.5.00 - (-) Dedução de Contribuição Patronal Oriunda de Sentenças Judiciais - Patronal - Servidor Civil Ativo - Multas</v>
      </c>
    </row>
    <row r="2838" spans="1:21" ht="45" x14ac:dyDescent="0.25">
      <c r="A2838" s="84"/>
      <c r="B2838" s="73" t="s">
        <v>1570</v>
      </c>
      <c r="C2838" s="26" t="s">
        <v>1558</v>
      </c>
      <c r="D2838" s="26" t="s">
        <v>1567</v>
      </c>
      <c r="E2838" s="26" t="s">
        <v>1558</v>
      </c>
      <c r="F2838" s="26" t="s">
        <v>1569</v>
      </c>
      <c r="G2838" s="26" t="s">
        <v>1562</v>
      </c>
      <c r="H2838" s="26" t="s">
        <v>1567</v>
      </c>
      <c r="I2838" s="26" t="s">
        <v>1563</v>
      </c>
      <c r="J2838" s="26" t="s">
        <v>1564</v>
      </c>
      <c r="K2838" s="21" t="str">
        <f>IF(Tabela813[[#This Row],[C]]&lt;&gt;"",IF(Tabela813[[#This Row],[RED]]&lt;&gt;"",(Tabela813[[#This Row],[RED]] &amp; "."),"") &amp; CONCATENATE(Tabela813[[#This Row],[C]],".",Tabela813[[#This Row],[O]],".",Tabela813[[#This Row],[E]],".",Tabela813[[#This Row],[D1]],".",Tabela813[[#This Row],[D2]],".",Tabela813[[#This Row],[D3]],".",Tabela813[[#This Row],[T]],".",Tabela813[[#This Row],[D4]]),"")</f>
        <v>9.1.2.1.5.02.2.6.00</v>
      </c>
      <c r="L2838" s="27" t="s">
        <v>1872</v>
      </c>
      <c r="M2838" s="21" t="str">
        <f t="shared" si="44"/>
        <v>A</v>
      </c>
      <c r="N2838" s="21">
        <f>IF(VALUE(Tabela813[[#This Row],[RED]]) &gt; 0,1,0) + IF(VALUE(J2838)&gt;0,8,IF(VALUE(I2838)&gt;0,7,IF(VALUE(H2838)&gt;0,6,IF(VALUE(G2838)&gt;0,5,IF(VALUE(F2838)&gt;0,4,IF(VALUE(E2838)&gt;0,3,IF(VALUE(D2838)&gt;0,2,1)))))))</f>
        <v>8</v>
      </c>
      <c r="O2838" s="26" t="s">
        <v>51</v>
      </c>
      <c r="P2838" s="1" t="s">
        <v>2964</v>
      </c>
      <c r="Q2838" s="1"/>
      <c r="R2838" s="21"/>
      <c r="S2838" s="7" t="str">
        <f>Tabela813[[#This Row],[NR]]&amp;" - "&amp;Tabela813[[#This Row],[Especificação]]</f>
        <v>9.1.2.1.5.02.2.6.00 - (-) Dedução de Contribuição Patronal Oriunda de Sentenças Judiciais - Patronal - Servidor Civil Ativo - Juros de Mora</v>
      </c>
      <c r="T2838" s="7" t="str">
        <f>Tabela813[[#This Row],[NR]]&amp;" - "&amp;Tabela813[[#This Row],[Especificação]]</f>
        <v>9.1.2.1.5.02.2.6.00 - (-) Dedução de Contribuição Patronal Oriunda de Sentenças Judiciais - Patronal - Servidor Civil Ativo - Juros de Mora</v>
      </c>
      <c r="U2838" s="7" t="str">
        <f>Tabela813[[#This Row],[NR]]&amp; " - "&amp;Tabela813[[#This Row],[Especificação]]</f>
        <v>9.1.2.1.5.02.2.6.00 - (-) Dedução de Contribuição Patronal Oriunda de Sentenças Judiciais - Patronal - Servidor Civil Ativo - Juros de Mora</v>
      </c>
    </row>
    <row r="2839" spans="1:21" ht="45" x14ac:dyDescent="0.25">
      <c r="A2839" s="84"/>
      <c r="B2839" s="73" t="s">
        <v>1570</v>
      </c>
      <c r="C2839" s="26" t="s">
        <v>1558</v>
      </c>
      <c r="D2839" s="26" t="s">
        <v>1567</v>
      </c>
      <c r="E2839" s="26" t="s">
        <v>1558</v>
      </c>
      <c r="F2839" s="26" t="s">
        <v>1569</v>
      </c>
      <c r="G2839" s="26" t="s">
        <v>1562</v>
      </c>
      <c r="H2839" s="26" t="s">
        <v>1567</v>
      </c>
      <c r="I2839" s="26" t="s">
        <v>1565</v>
      </c>
      <c r="J2839" s="26" t="s">
        <v>1564</v>
      </c>
      <c r="K2839" s="21" t="str">
        <f>IF(Tabela813[[#This Row],[C]]&lt;&gt;"",IF(Tabela813[[#This Row],[RED]]&lt;&gt;"",(Tabela813[[#This Row],[RED]] &amp; "."),"") &amp; CONCATENATE(Tabela813[[#This Row],[C]],".",Tabela813[[#This Row],[O]],".",Tabela813[[#This Row],[E]],".",Tabela813[[#This Row],[D1]],".",Tabela813[[#This Row],[D2]],".",Tabela813[[#This Row],[D3]],".",Tabela813[[#This Row],[T]],".",Tabela813[[#This Row],[D4]]),"")</f>
        <v>9.1.2.1.5.02.2.7.00</v>
      </c>
      <c r="L2839" s="27" t="s">
        <v>1873</v>
      </c>
      <c r="M2839" s="21" t="str">
        <f t="shared" si="44"/>
        <v>A</v>
      </c>
      <c r="N2839" s="21">
        <f>IF(VALUE(Tabela813[[#This Row],[RED]]) &gt; 0,1,0) + IF(VALUE(J2839)&gt;0,8,IF(VALUE(I2839)&gt;0,7,IF(VALUE(H2839)&gt;0,6,IF(VALUE(G2839)&gt;0,5,IF(VALUE(F2839)&gt;0,4,IF(VALUE(E2839)&gt;0,3,IF(VALUE(D2839)&gt;0,2,1)))))))</f>
        <v>8</v>
      </c>
      <c r="O2839" s="26" t="s">
        <v>51</v>
      </c>
      <c r="P2839" s="1" t="s">
        <v>2964</v>
      </c>
      <c r="Q2839" s="1"/>
      <c r="R2839" s="21"/>
      <c r="S2839" s="7" t="str">
        <f>Tabela813[[#This Row],[NR]]&amp;" - "&amp;Tabela813[[#This Row],[Especificação]]</f>
        <v>9.1.2.1.5.02.2.7.00 - (-) Dedução de Contribuição Patronal Oriunda de Sentenças Judiciais - Patronal - Servidor Civil Ativo - Dívida Ativa - Multas da Dívida Ativa</v>
      </c>
      <c r="T2839" s="7" t="str">
        <f>Tabela813[[#This Row],[NR]]&amp;" - "&amp;Tabela813[[#This Row],[Especificação]]</f>
        <v>9.1.2.1.5.02.2.7.00 - (-) Dedução de Contribuição Patronal Oriunda de Sentenças Judiciais - Patronal - Servidor Civil Ativo - Dívida Ativa - Multas da Dívida Ativa</v>
      </c>
      <c r="U2839" s="7" t="str">
        <f>Tabela813[[#This Row],[NR]]&amp; " - "&amp;Tabela813[[#This Row],[Especificação]]</f>
        <v>9.1.2.1.5.02.2.7.00 - (-) Dedução de Contribuição Patronal Oriunda de Sentenças Judiciais - Patronal - Servidor Civil Ativo - Dívida Ativa - Multas da Dívida Ativa</v>
      </c>
    </row>
    <row r="2840" spans="1:21" ht="45" x14ac:dyDescent="0.25">
      <c r="A2840" s="84"/>
      <c r="B2840" s="73" t="s">
        <v>1570</v>
      </c>
      <c r="C2840" s="26" t="s">
        <v>1558</v>
      </c>
      <c r="D2840" s="26" t="s">
        <v>1567</v>
      </c>
      <c r="E2840" s="26" t="s">
        <v>1558</v>
      </c>
      <c r="F2840" s="26" t="s">
        <v>1569</v>
      </c>
      <c r="G2840" s="26" t="s">
        <v>1562</v>
      </c>
      <c r="H2840" s="26" t="s">
        <v>1567</v>
      </c>
      <c r="I2840" s="26" t="s">
        <v>1566</v>
      </c>
      <c r="J2840" s="26" t="s">
        <v>1564</v>
      </c>
      <c r="K2840" s="21" t="str">
        <f>IF(Tabela813[[#This Row],[C]]&lt;&gt;"",IF(Tabela813[[#This Row],[RED]]&lt;&gt;"",(Tabela813[[#This Row],[RED]] &amp; "."),"") &amp; CONCATENATE(Tabela813[[#This Row],[C]],".",Tabela813[[#This Row],[O]],".",Tabela813[[#This Row],[E]],".",Tabela813[[#This Row],[D1]],".",Tabela813[[#This Row],[D2]],".",Tabela813[[#This Row],[D3]],".",Tabela813[[#This Row],[T]],".",Tabela813[[#This Row],[D4]]),"")</f>
        <v>9.1.2.1.5.02.2.8.00</v>
      </c>
      <c r="L2840" s="27" t="s">
        <v>1874</v>
      </c>
      <c r="M2840" s="21" t="str">
        <f t="shared" si="44"/>
        <v>A</v>
      </c>
      <c r="N2840" s="21">
        <f>IF(VALUE(Tabela813[[#This Row],[RED]]) &gt; 0,1,0) + IF(VALUE(J2840)&gt;0,8,IF(VALUE(I2840)&gt;0,7,IF(VALUE(H2840)&gt;0,6,IF(VALUE(G2840)&gt;0,5,IF(VALUE(F2840)&gt;0,4,IF(VALUE(E2840)&gt;0,3,IF(VALUE(D2840)&gt;0,2,1)))))))</f>
        <v>8</v>
      </c>
      <c r="O2840" s="26" t="s">
        <v>51</v>
      </c>
      <c r="P2840" s="1" t="s">
        <v>2964</v>
      </c>
      <c r="Q2840" s="1"/>
      <c r="R2840" s="21"/>
      <c r="S2840" s="7" t="str">
        <f>Tabela813[[#This Row],[NR]]&amp;" - "&amp;Tabela813[[#This Row],[Especificação]]</f>
        <v>9.1.2.1.5.02.2.8.00 - (-) Dedução de Contribuição Patronal Oriunda de Sentenças Judiciais - Patronal - Servidor Civil Ativo - Juros de Mora da Dívida Ativa</v>
      </c>
      <c r="T2840" s="7" t="str">
        <f>Tabela813[[#This Row],[NR]]&amp;" - "&amp;Tabela813[[#This Row],[Especificação]]</f>
        <v>9.1.2.1.5.02.2.8.00 - (-) Dedução de Contribuição Patronal Oriunda de Sentenças Judiciais - Patronal - Servidor Civil Ativo - Juros de Mora da Dívida Ativa</v>
      </c>
      <c r="U2840" s="7" t="str">
        <f>Tabela813[[#This Row],[NR]]&amp; " - "&amp;Tabela813[[#This Row],[Especificação]]</f>
        <v>9.1.2.1.5.02.2.8.00 - (-) Dedução de Contribuição Patronal Oriunda de Sentenças Judiciais - Patronal - Servidor Civil Ativo - Juros de Mora da Dívida Ativa</v>
      </c>
    </row>
    <row r="2841" spans="1:21" ht="30" x14ac:dyDescent="0.25">
      <c r="A2841" s="84"/>
      <c r="B2841" s="73" t="s">
        <v>1570</v>
      </c>
      <c r="C2841" s="26" t="s">
        <v>1558</v>
      </c>
      <c r="D2841" s="26" t="s">
        <v>1567</v>
      </c>
      <c r="E2841" s="26" t="s">
        <v>1558</v>
      </c>
      <c r="F2841" s="26" t="s">
        <v>1569</v>
      </c>
      <c r="G2841" s="26" t="s">
        <v>1571</v>
      </c>
      <c r="H2841" s="26" t="s">
        <v>1561</v>
      </c>
      <c r="I2841" s="26" t="s">
        <v>1561</v>
      </c>
      <c r="J2841" s="26" t="s">
        <v>1564</v>
      </c>
      <c r="K2841" s="21" t="str">
        <f>IF(Tabela813[[#This Row],[C]]&lt;&gt;"",IF(Tabela813[[#This Row],[RED]]&lt;&gt;"",(Tabela813[[#This Row],[RED]] &amp; "."),"") &amp; CONCATENATE(Tabela813[[#This Row],[C]],".",Tabela813[[#This Row],[O]],".",Tabela813[[#This Row],[E]],".",Tabela813[[#This Row],[D1]],".",Tabela813[[#This Row],[D2]],".",Tabela813[[#This Row],[D3]],".",Tabela813[[#This Row],[T]],".",Tabela813[[#This Row],[D4]]),"")</f>
        <v>9.1.2.1.5.03.0.0.00</v>
      </c>
      <c r="L2841" s="27" t="s">
        <v>1875</v>
      </c>
      <c r="M2841" s="21" t="str">
        <f t="shared" si="44"/>
        <v>S</v>
      </c>
      <c r="N2841" s="21">
        <f>IF(VALUE(Tabela813[[#This Row],[RED]]) &gt; 0,1,0) + IF(VALUE(J2841)&gt;0,8,IF(VALUE(I2841)&gt;0,7,IF(VALUE(H2841)&gt;0,6,IF(VALUE(G2841)&gt;0,5,IF(VALUE(F2841)&gt;0,4,IF(VALUE(E2841)&gt;0,3,IF(VALUE(D2841)&gt;0,2,1)))))))</f>
        <v>6</v>
      </c>
      <c r="O2841" s="26" t="s">
        <v>51</v>
      </c>
      <c r="P2841" s="1" t="s">
        <v>4405</v>
      </c>
      <c r="Q2841" s="1"/>
      <c r="R2841" s="21"/>
      <c r="S2841" s="7" t="str">
        <f>Tabela813[[#This Row],[NR]]&amp;" - "&amp;Tabela813[[#This Row],[Especificação]]</f>
        <v>9.1.2.1.5.03.0.0.00 - (-) Dedução de Contribuição do Servidor Civil - Parcelamentos</v>
      </c>
      <c r="T2841" s="7" t="str">
        <f>Tabela813[[#This Row],[NR]]&amp;" - "&amp;Tabela813[[#This Row],[Especificação]]</f>
        <v>9.1.2.1.5.03.0.0.00 - (-) Dedução de Contribuição do Servidor Civil - Parcelamentos</v>
      </c>
      <c r="U2841" s="7" t="str">
        <f>Tabela813[[#This Row],[NR]]&amp; " - "&amp;Tabela813[[#This Row],[Especificação]]</f>
        <v>9.1.2.1.5.03.0.0.00 - (-) Dedução de Contribuição do Servidor Civil - Parcelamentos</v>
      </c>
    </row>
    <row r="2842" spans="1:21" ht="30" x14ac:dyDescent="0.25">
      <c r="A2842" s="84"/>
      <c r="B2842" s="73" t="s">
        <v>1570</v>
      </c>
      <c r="C2842" s="26" t="s">
        <v>1558</v>
      </c>
      <c r="D2842" s="26" t="s">
        <v>1567</v>
      </c>
      <c r="E2842" s="26" t="s">
        <v>1558</v>
      </c>
      <c r="F2842" s="26" t="s">
        <v>1569</v>
      </c>
      <c r="G2842" s="26" t="s">
        <v>1571</v>
      </c>
      <c r="H2842" s="26" t="s">
        <v>1561</v>
      </c>
      <c r="I2842" s="26" t="s">
        <v>1558</v>
      </c>
      <c r="J2842" s="26" t="s">
        <v>1564</v>
      </c>
      <c r="K2842" s="21" t="str">
        <f>IF(Tabela813[[#This Row],[C]]&lt;&gt;"",IF(Tabela813[[#This Row],[RED]]&lt;&gt;"",(Tabela813[[#This Row],[RED]] &amp; "."),"") &amp; CONCATENATE(Tabela813[[#This Row],[C]],".",Tabela813[[#This Row],[O]],".",Tabela813[[#This Row],[E]],".",Tabela813[[#This Row],[D1]],".",Tabela813[[#This Row],[D2]],".",Tabela813[[#This Row],[D3]],".",Tabela813[[#This Row],[T]],".",Tabela813[[#This Row],[D4]]),"")</f>
        <v>9.1.2.1.5.03.0.1.00</v>
      </c>
      <c r="L2842" s="27" t="s">
        <v>1876</v>
      </c>
      <c r="M2842" s="21" t="str">
        <f t="shared" si="44"/>
        <v>A</v>
      </c>
      <c r="N2842" s="21">
        <f>IF(VALUE(Tabela813[[#This Row],[RED]]) &gt; 0,1,0) + IF(VALUE(J2842)&gt;0,8,IF(VALUE(I2842)&gt;0,7,IF(VALUE(H2842)&gt;0,6,IF(VALUE(G2842)&gt;0,5,IF(VALUE(F2842)&gt;0,4,IF(VALUE(E2842)&gt;0,3,IF(VALUE(D2842)&gt;0,2,1)))))))</f>
        <v>8</v>
      </c>
      <c r="O2842" s="26" t="s">
        <v>51</v>
      </c>
      <c r="P2842" s="1" t="s">
        <v>2965</v>
      </c>
      <c r="Q2842" s="1"/>
      <c r="R2842" s="21"/>
      <c r="S2842" s="7" t="str">
        <f>Tabela813[[#This Row],[NR]]&amp;" - "&amp;Tabela813[[#This Row],[Especificação]]</f>
        <v>9.1.2.1.5.03.0.1.00 - (-) Dedução de Contribuição do Servidor Civil - Parcelamentos - Principal</v>
      </c>
      <c r="T2842" s="7" t="str">
        <f>Tabela813[[#This Row],[NR]]&amp;" - "&amp;Tabela813[[#This Row],[Especificação]]</f>
        <v>9.1.2.1.5.03.0.1.00 - (-) Dedução de Contribuição do Servidor Civil - Parcelamentos - Principal</v>
      </c>
      <c r="U2842" s="7" t="str">
        <f>Tabela813[[#This Row],[NR]]&amp; " - "&amp;Tabela813[[#This Row],[Especificação]]</f>
        <v>9.1.2.1.5.03.0.1.00 - (-) Dedução de Contribuição do Servidor Civil - Parcelamentos - Principal</v>
      </c>
    </row>
    <row r="2843" spans="1:21" ht="30" x14ac:dyDescent="0.25">
      <c r="A2843" s="84"/>
      <c r="B2843" s="73" t="s">
        <v>1570</v>
      </c>
      <c r="C2843" s="26" t="s">
        <v>1558</v>
      </c>
      <c r="D2843" s="26" t="s">
        <v>1567</v>
      </c>
      <c r="E2843" s="26" t="s">
        <v>1558</v>
      </c>
      <c r="F2843" s="26" t="s">
        <v>1569</v>
      </c>
      <c r="G2843" s="26" t="s">
        <v>1571</v>
      </c>
      <c r="H2843" s="26" t="s">
        <v>1561</v>
      </c>
      <c r="I2843" s="26" t="s">
        <v>1567</v>
      </c>
      <c r="J2843" s="26" t="s">
        <v>1564</v>
      </c>
      <c r="K2843" s="21" t="str">
        <f>IF(Tabela813[[#This Row],[C]]&lt;&gt;"",IF(Tabela813[[#This Row],[RED]]&lt;&gt;"",(Tabela813[[#This Row],[RED]] &amp; "."),"") &amp; CONCATENATE(Tabela813[[#This Row],[C]],".",Tabela813[[#This Row],[O]],".",Tabela813[[#This Row],[E]],".",Tabela813[[#This Row],[D1]],".",Tabela813[[#This Row],[D2]],".",Tabela813[[#This Row],[D3]],".",Tabela813[[#This Row],[T]],".",Tabela813[[#This Row],[D4]]),"")</f>
        <v>9.1.2.1.5.03.0.2.00</v>
      </c>
      <c r="L2843" s="27" t="s">
        <v>1877</v>
      </c>
      <c r="M2843" s="21" t="str">
        <f t="shared" si="44"/>
        <v>A</v>
      </c>
      <c r="N2843" s="21">
        <f>IF(VALUE(Tabela813[[#This Row],[RED]]) &gt; 0,1,0) + IF(VALUE(J2843)&gt;0,8,IF(VALUE(I2843)&gt;0,7,IF(VALUE(H2843)&gt;0,6,IF(VALUE(G2843)&gt;0,5,IF(VALUE(F2843)&gt;0,4,IF(VALUE(E2843)&gt;0,3,IF(VALUE(D2843)&gt;0,2,1)))))))</f>
        <v>8</v>
      </c>
      <c r="O2843" s="26" t="s">
        <v>51</v>
      </c>
      <c r="P2843" s="1" t="s">
        <v>2965</v>
      </c>
      <c r="Q2843" s="1"/>
      <c r="R2843" s="21"/>
      <c r="S2843" s="7" t="str">
        <f>Tabela813[[#This Row],[NR]]&amp;" - "&amp;Tabela813[[#This Row],[Especificação]]</f>
        <v>9.1.2.1.5.03.0.2.00 - (-) Dedução de Contribuição do Servidor Civil - Parcelamentos - Multas e Juros de Mora</v>
      </c>
      <c r="T2843" s="7" t="str">
        <f>Tabela813[[#This Row],[NR]]&amp;" - "&amp;Tabela813[[#This Row],[Especificação]]</f>
        <v>9.1.2.1.5.03.0.2.00 - (-) Dedução de Contribuição do Servidor Civil - Parcelamentos - Multas e Juros de Mora</v>
      </c>
      <c r="U2843" s="7" t="str">
        <f>Tabela813[[#This Row],[NR]]&amp; " - "&amp;Tabela813[[#This Row],[Especificação]]</f>
        <v>9.1.2.1.5.03.0.2.00 - (-) Dedução de Contribuição do Servidor Civil - Parcelamentos - Multas e Juros de Mora</v>
      </c>
    </row>
    <row r="2844" spans="1:21" ht="30" x14ac:dyDescent="0.25">
      <c r="A2844" s="84"/>
      <c r="B2844" s="73" t="s">
        <v>1570</v>
      </c>
      <c r="C2844" s="26" t="s">
        <v>1558</v>
      </c>
      <c r="D2844" s="26" t="s">
        <v>1567</v>
      </c>
      <c r="E2844" s="26" t="s">
        <v>1558</v>
      </c>
      <c r="F2844" s="26" t="s">
        <v>1569</v>
      </c>
      <c r="G2844" s="26" t="s">
        <v>1571</v>
      </c>
      <c r="H2844" s="26" t="s">
        <v>1561</v>
      </c>
      <c r="I2844" s="26" t="s">
        <v>1559</v>
      </c>
      <c r="J2844" s="26" t="s">
        <v>1564</v>
      </c>
      <c r="K2844" s="21" t="str">
        <f>IF(Tabela813[[#This Row],[C]]&lt;&gt;"",IF(Tabela813[[#This Row],[RED]]&lt;&gt;"",(Tabela813[[#This Row],[RED]] &amp; "."),"") &amp; CONCATENATE(Tabela813[[#This Row],[C]],".",Tabela813[[#This Row],[O]],".",Tabela813[[#This Row],[E]],".",Tabela813[[#This Row],[D1]],".",Tabela813[[#This Row],[D2]],".",Tabela813[[#This Row],[D3]],".",Tabela813[[#This Row],[T]],".",Tabela813[[#This Row],[D4]]),"")</f>
        <v>9.1.2.1.5.03.0.3.00</v>
      </c>
      <c r="L2844" s="27" t="s">
        <v>1878</v>
      </c>
      <c r="M2844" s="21" t="str">
        <f t="shared" si="44"/>
        <v>A</v>
      </c>
      <c r="N2844" s="21">
        <f>IF(VALUE(Tabela813[[#This Row],[RED]]) &gt; 0,1,0) + IF(VALUE(J2844)&gt;0,8,IF(VALUE(I2844)&gt;0,7,IF(VALUE(H2844)&gt;0,6,IF(VALUE(G2844)&gt;0,5,IF(VALUE(F2844)&gt;0,4,IF(VALUE(E2844)&gt;0,3,IF(VALUE(D2844)&gt;0,2,1)))))))</f>
        <v>8</v>
      </c>
      <c r="O2844" s="26" t="s">
        <v>51</v>
      </c>
      <c r="P2844" s="1" t="s">
        <v>2965</v>
      </c>
      <c r="Q2844" s="1"/>
      <c r="R2844" s="21"/>
      <c r="S2844" s="7" t="str">
        <f>Tabela813[[#This Row],[NR]]&amp;" - "&amp;Tabela813[[#This Row],[Especificação]]</f>
        <v>9.1.2.1.5.03.0.3.00 - (-) Dedução de Contribuição do Servidor Civil - Parcelamentos - Dívida Ativa</v>
      </c>
      <c r="T2844" s="7" t="str">
        <f>Tabela813[[#This Row],[NR]]&amp;" - "&amp;Tabela813[[#This Row],[Especificação]]</f>
        <v>9.1.2.1.5.03.0.3.00 - (-) Dedução de Contribuição do Servidor Civil - Parcelamentos - Dívida Ativa</v>
      </c>
      <c r="U2844" s="7" t="str">
        <f>Tabela813[[#This Row],[NR]]&amp; " - "&amp;Tabela813[[#This Row],[Especificação]]</f>
        <v>9.1.2.1.5.03.0.3.00 - (-) Dedução de Contribuição do Servidor Civil - Parcelamentos - Dívida Ativa</v>
      </c>
    </row>
    <row r="2845" spans="1:21" ht="30" x14ac:dyDescent="0.25">
      <c r="A2845" s="84"/>
      <c r="B2845" s="73" t="s">
        <v>1570</v>
      </c>
      <c r="C2845" s="26" t="s">
        <v>1558</v>
      </c>
      <c r="D2845" s="26" t="s">
        <v>1567</v>
      </c>
      <c r="E2845" s="26" t="s">
        <v>1558</v>
      </c>
      <c r="F2845" s="26" t="s">
        <v>1569</v>
      </c>
      <c r="G2845" s="26" t="s">
        <v>1571</v>
      </c>
      <c r="H2845" s="26" t="s">
        <v>1561</v>
      </c>
      <c r="I2845" s="26" t="s">
        <v>1568</v>
      </c>
      <c r="J2845" s="26" t="s">
        <v>1564</v>
      </c>
      <c r="K2845" s="21" t="str">
        <f>IF(Tabela813[[#This Row],[C]]&lt;&gt;"",IF(Tabela813[[#This Row],[RED]]&lt;&gt;"",(Tabela813[[#This Row],[RED]] &amp; "."),"") &amp; CONCATENATE(Tabela813[[#This Row],[C]],".",Tabela813[[#This Row],[O]],".",Tabela813[[#This Row],[E]],".",Tabela813[[#This Row],[D1]],".",Tabela813[[#This Row],[D2]],".",Tabela813[[#This Row],[D3]],".",Tabela813[[#This Row],[T]],".",Tabela813[[#This Row],[D4]]),"")</f>
        <v>9.1.2.1.5.03.0.4.00</v>
      </c>
      <c r="L2845" s="27" t="s">
        <v>1879</v>
      </c>
      <c r="M2845" s="21" t="str">
        <f t="shared" si="44"/>
        <v>A</v>
      </c>
      <c r="N2845" s="21">
        <f>IF(VALUE(Tabela813[[#This Row],[RED]]) &gt; 0,1,0) + IF(VALUE(J2845)&gt;0,8,IF(VALUE(I2845)&gt;0,7,IF(VALUE(H2845)&gt;0,6,IF(VALUE(G2845)&gt;0,5,IF(VALUE(F2845)&gt;0,4,IF(VALUE(E2845)&gt;0,3,IF(VALUE(D2845)&gt;0,2,1)))))))</f>
        <v>8</v>
      </c>
      <c r="O2845" s="26" t="s">
        <v>51</v>
      </c>
      <c r="P2845" s="1" t="s">
        <v>2965</v>
      </c>
      <c r="Q2845" s="1"/>
      <c r="R2845" s="21"/>
      <c r="S2845" s="7" t="str">
        <f>Tabela813[[#This Row],[NR]]&amp;" - "&amp;Tabela813[[#This Row],[Especificação]]</f>
        <v>9.1.2.1.5.03.0.4.00 - (-) Dedução de Contribuição do Servidor Civil - Parcelamentos - Dívida Ativa - Multas e Juros de Mora da Dívida Ativa</v>
      </c>
      <c r="T2845" s="7" t="str">
        <f>Tabela813[[#This Row],[NR]]&amp;" - "&amp;Tabela813[[#This Row],[Especificação]]</f>
        <v>9.1.2.1.5.03.0.4.00 - (-) Dedução de Contribuição do Servidor Civil - Parcelamentos - Dívida Ativa - Multas e Juros de Mora da Dívida Ativa</v>
      </c>
      <c r="U2845" s="7" t="str">
        <f>Tabela813[[#This Row],[NR]]&amp; " - "&amp;Tabela813[[#This Row],[Especificação]]</f>
        <v>9.1.2.1.5.03.0.4.00 - (-) Dedução de Contribuição do Servidor Civil - Parcelamentos - Dívida Ativa - Multas e Juros de Mora da Dívida Ativa</v>
      </c>
    </row>
    <row r="2846" spans="1:21" ht="30" x14ac:dyDescent="0.25">
      <c r="A2846" s="84"/>
      <c r="B2846" s="73" t="s">
        <v>1570</v>
      </c>
      <c r="C2846" s="26" t="s">
        <v>1558</v>
      </c>
      <c r="D2846" s="26" t="s">
        <v>1567</v>
      </c>
      <c r="E2846" s="26" t="s">
        <v>1558</v>
      </c>
      <c r="F2846" s="26" t="s">
        <v>1569</v>
      </c>
      <c r="G2846" s="26" t="s">
        <v>1571</v>
      </c>
      <c r="H2846" s="26" t="s">
        <v>1561</v>
      </c>
      <c r="I2846" s="26" t="s">
        <v>1569</v>
      </c>
      <c r="J2846" s="26" t="s">
        <v>1564</v>
      </c>
      <c r="K2846" s="21" t="str">
        <f>IF(Tabela813[[#This Row],[C]]&lt;&gt;"",IF(Tabela813[[#This Row],[RED]]&lt;&gt;"",(Tabela813[[#This Row],[RED]] &amp; "."),"") &amp; CONCATENATE(Tabela813[[#This Row],[C]],".",Tabela813[[#This Row],[O]],".",Tabela813[[#This Row],[E]],".",Tabela813[[#This Row],[D1]],".",Tabela813[[#This Row],[D2]],".",Tabela813[[#This Row],[D3]],".",Tabela813[[#This Row],[T]],".",Tabela813[[#This Row],[D4]]),"")</f>
        <v>9.1.2.1.5.03.0.5.00</v>
      </c>
      <c r="L2846" s="27" t="s">
        <v>1880</v>
      </c>
      <c r="M2846" s="21" t="str">
        <f t="shared" si="44"/>
        <v>A</v>
      </c>
      <c r="N2846" s="21">
        <f>IF(VALUE(Tabela813[[#This Row],[RED]]) &gt; 0,1,0) + IF(VALUE(J2846)&gt;0,8,IF(VALUE(I2846)&gt;0,7,IF(VALUE(H2846)&gt;0,6,IF(VALUE(G2846)&gt;0,5,IF(VALUE(F2846)&gt;0,4,IF(VALUE(E2846)&gt;0,3,IF(VALUE(D2846)&gt;0,2,1)))))))</f>
        <v>8</v>
      </c>
      <c r="O2846" s="26" t="s">
        <v>51</v>
      </c>
      <c r="P2846" s="1" t="s">
        <v>2965</v>
      </c>
      <c r="Q2846" s="1"/>
      <c r="R2846" s="21"/>
      <c r="S2846" s="7" t="str">
        <f>Tabela813[[#This Row],[NR]]&amp;" - "&amp;Tabela813[[#This Row],[Especificação]]</f>
        <v>9.1.2.1.5.03.0.5.00 - (-) Dedução de Contribuição do Servidor Civil - Parcelamentos - Multas</v>
      </c>
      <c r="T2846" s="7" t="str">
        <f>Tabela813[[#This Row],[NR]]&amp;" - "&amp;Tabela813[[#This Row],[Especificação]]</f>
        <v>9.1.2.1.5.03.0.5.00 - (-) Dedução de Contribuição do Servidor Civil - Parcelamentos - Multas</v>
      </c>
      <c r="U2846" s="7" t="str">
        <f>Tabela813[[#This Row],[NR]]&amp; " - "&amp;Tabela813[[#This Row],[Especificação]]</f>
        <v>9.1.2.1.5.03.0.5.00 - (-) Dedução de Contribuição do Servidor Civil - Parcelamentos - Multas</v>
      </c>
    </row>
    <row r="2847" spans="1:21" ht="30" x14ac:dyDescent="0.25">
      <c r="A2847" s="84"/>
      <c r="B2847" s="73" t="s">
        <v>1570</v>
      </c>
      <c r="C2847" s="26" t="s">
        <v>1558</v>
      </c>
      <c r="D2847" s="26" t="s">
        <v>1567</v>
      </c>
      <c r="E2847" s="26" t="s">
        <v>1558</v>
      </c>
      <c r="F2847" s="26" t="s">
        <v>1569</v>
      </c>
      <c r="G2847" s="26" t="s">
        <v>1571</v>
      </c>
      <c r="H2847" s="26" t="s">
        <v>1561</v>
      </c>
      <c r="I2847" s="26" t="s">
        <v>1563</v>
      </c>
      <c r="J2847" s="26" t="s">
        <v>1564</v>
      </c>
      <c r="K2847" s="21" t="str">
        <f>IF(Tabela813[[#This Row],[C]]&lt;&gt;"",IF(Tabela813[[#This Row],[RED]]&lt;&gt;"",(Tabela813[[#This Row],[RED]] &amp; "."),"") &amp; CONCATENATE(Tabela813[[#This Row],[C]],".",Tabela813[[#This Row],[O]],".",Tabela813[[#This Row],[E]],".",Tabela813[[#This Row],[D1]],".",Tabela813[[#This Row],[D2]],".",Tabela813[[#This Row],[D3]],".",Tabela813[[#This Row],[T]],".",Tabela813[[#This Row],[D4]]),"")</f>
        <v>9.1.2.1.5.03.0.6.00</v>
      </c>
      <c r="L2847" s="27" t="s">
        <v>1881</v>
      </c>
      <c r="M2847" s="21" t="str">
        <f t="shared" si="44"/>
        <v>A</v>
      </c>
      <c r="N2847" s="21">
        <f>IF(VALUE(Tabela813[[#This Row],[RED]]) &gt; 0,1,0) + IF(VALUE(J2847)&gt;0,8,IF(VALUE(I2847)&gt;0,7,IF(VALUE(H2847)&gt;0,6,IF(VALUE(G2847)&gt;0,5,IF(VALUE(F2847)&gt;0,4,IF(VALUE(E2847)&gt;0,3,IF(VALUE(D2847)&gt;0,2,1)))))))</f>
        <v>8</v>
      </c>
      <c r="O2847" s="26" t="s">
        <v>51</v>
      </c>
      <c r="P2847" s="1" t="s">
        <v>2965</v>
      </c>
      <c r="Q2847" s="1"/>
      <c r="R2847" s="21"/>
      <c r="S2847" s="7" t="str">
        <f>Tabela813[[#This Row],[NR]]&amp;" - "&amp;Tabela813[[#This Row],[Especificação]]</f>
        <v>9.1.2.1.5.03.0.6.00 - (-) Dedução de Contribuição do Servidor Civil - Parcelamentos - Juros de Mora</v>
      </c>
      <c r="T2847" s="7" t="str">
        <f>Tabela813[[#This Row],[NR]]&amp;" - "&amp;Tabela813[[#This Row],[Especificação]]</f>
        <v>9.1.2.1.5.03.0.6.00 - (-) Dedução de Contribuição do Servidor Civil - Parcelamentos - Juros de Mora</v>
      </c>
      <c r="U2847" s="7" t="str">
        <f>Tabela813[[#This Row],[NR]]&amp; " - "&amp;Tabela813[[#This Row],[Especificação]]</f>
        <v>9.1.2.1.5.03.0.6.00 - (-) Dedução de Contribuição do Servidor Civil - Parcelamentos - Juros de Mora</v>
      </c>
    </row>
    <row r="2848" spans="1:21" ht="30" x14ac:dyDescent="0.25">
      <c r="A2848" s="84"/>
      <c r="B2848" s="73" t="s">
        <v>1570</v>
      </c>
      <c r="C2848" s="26" t="s">
        <v>1558</v>
      </c>
      <c r="D2848" s="26" t="s">
        <v>1567</v>
      </c>
      <c r="E2848" s="26" t="s">
        <v>1558</v>
      </c>
      <c r="F2848" s="26" t="s">
        <v>1569</v>
      </c>
      <c r="G2848" s="26" t="s">
        <v>1571</v>
      </c>
      <c r="H2848" s="26" t="s">
        <v>1561</v>
      </c>
      <c r="I2848" s="26" t="s">
        <v>1565</v>
      </c>
      <c r="J2848" s="26" t="s">
        <v>1564</v>
      </c>
      <c r="K2848" s="21" t="str">
        <f>IF(Tabela813[[#This Row],[C]]&lt;&gt;"",IF(Tabela813[[#This Row],[RED]]&lt;&gt;"",(Tabela813[[#This Row],[RED]] &amp; "."),"") &amp; CONCATENATE(Tabela813[[#This Row],[C]],".",Tabela813[[#This Row],[O]],".",Tabela813[[#This Row],[E]],".",Tabela813[[#This Row],[D1]],".",Tabela813[[#This Row],[D2]],".",Tabela813[[#This Row],[D3]],".",Tabela813[[#This Row],[T]],".",Tabela813[[#This Row],[D4]]),"")</f>
        <v>9.1.2.1.5.03.0.7.00</v>
      </c>
      <c r="L2848" s="27" t="s">
        <v>1882</v>
      </c>
      <c r="M2848" s="21" t="str">
        <f t="shared" si="44"/>
        <v>A</v>
      </c>
      <c r="N2848" s="21">
        <f>IF(VALUE(Tabela813[[#This Row],[RED]]) &gt; 0,1,0) + IF(VALUE(J2848)&gt;0,8,IF(VALUE(I2848)&gt;0,7,IF(VALUE(H2848)&gt;0,6,IF(VALUE(G2848)&gt;0,5,IF(VALUE(F2848)&gt;0,4,IF(VALUE(E2848)&gt;0,3,IF(VALUE(D2848)&gt;0,2,1)))))))</f>
        <v>8</v>
      </c>
      <c r="O2848" s="26" t="s">
        <v>51</v>
      </c>
      <c r="P2848" s="1" t="s">
        <v>2965</v>
      </c>
      <c r="Q2848" s="1"/>
      <c r="R2848" s="21"/>
      <c r="S2848" s="7" t="str">
        <f>Tabela813[[#This Row],[NR]]&amp;" - "&amp;Tabela813[[#This Row],[Especificação]]</f>
        <v>9.1.2.1.5.03.0.7.00 - (-) Dedução de Contribuição do Servidor Civil - Parcelamentos - Dívida Ativa - Multas da Dívida Ativa</v>
      </c>
      <c r="T2848" s="7" t="str">
        <f>Tabela813[[#This Row],[NR]]&amp;" - "&amp;Tabela813[[#This Row],[Especificação]]</f>
        <v>9.1.2.1.5.03.0.7.00 - (-) Dedução de Contribuição do Servidor Civil - Parcelamentos - Dívida Ativa - Multas da Dívida Ativa</v>
      </c>
      <c r="U2848" s="7" t="str">
        <f>Tabela813[[#This Row],[NR]]&amp; " - "&amp;Tabela813[[#This Row],[Especificação]]</f>
        <v>9.1.2.1.5.03.0.7.00 - (-) Dedução de Contribuição do Servidor Civil - Parcelamentos - Dívida Ativa - Multas da Dívida Ativa</v>
      </c>
    </row>
    <row r="2849" spans="1:21" ht="30" x14ac:dyDescent="0.25">
      <c r="A2849" s="84"/>
      <c r="B2849" s="73" t="s">
        <v>1570</v>
      </c>
      <c r="C2849" s="26" t="s">
        <v>1558</v>
      </c>
      <c r="D2849" s="26" t="s">
        <v>1567</v>
      </c>
      <c r="E2849" s="26" t="s">
        <v>1558</v>
      </c>
      <c r="F2849" s="26" t="s">
        <v>1569</v>
      </c>
      <c r="G2849" s="26" t="s">
        <v>1571</v>
      </c>
      <c r="H2849" s="26" t="s">
        <v>1561</v>
      </c>
      <c r="I2849" s="26" t="s">
        <v>1566</v>
      </c>
      <c r="J2849" s="26" t="s">
        <v>1564</v>
      </c>
      <c r="K2849" s="21" t="str">
        <f>IF(Tabela813[[#This Row],[C]]&lt;&gt;"",IF(Tabela813[[#This Row],[RED]]&lt;&gt;"",(Tabela813[[#This Row],[RED]] &amp; "."),"") &amp; CONCATENATE(Tabela813[[#This Row],[C]],".",Tabela813[[#This Row],[O]],".",Tabela813[[#This Row],[E]],".",Tabela813[[#This Row],[D1]],".",Tabela813[[#This Row],[D2]],".",Tabela813[[#This Row],[D3]],".",Tabela813[[#This Row],[T]],".",Tabela813[[#This Row],[D4]]),"")</f>
        <v>9.1.2.1.5.03.0.8.00</v>
      </c>
      <c r="L2849" s="27" t="s">
        <v>1883</v>
      </c>
      <c r="M2849" s="21" t="str">
        <f t="shared" si="44"/>
        <v>A</v>
      </c>
      <c r="N2849" s="21">
        <f>IF(VALUE(Tabela813[[#This Row],[RED]]) &gt; 0,1,0) + IF(VALUE(J2849)&gt;0,8,IF(VALUE(I2849)&gt;0,7,IF(VALUE(H2849)&gt;0,6,IF(VALUE(G2849)&gt;0,5,IF(VALUE(F2849)&gt;0,4,IF(VALUE(E2849)&gt;0,3,IF(VALUE(D2849)&gt;0,2,1)))))))</f>
        <v>8</v>
      </c>
      <c r="O2849" s="26" t="s">
        <v>51</v>
      </c>
      <c r="P2849" s="1" t="s">
        <v>2965</v>
      </c>
      <c r="Q2849" s="1"/>
      <c r="R2849" s="21"/>
      <c r="S2849" s="7" t="str">
        <f>Tabela813[[#This Row],[NR]]&amp;" - "&amp;Tabela813[[#This Row],[Especificação]]</f>
        <v>9.1.2.1.5.03.0.8.00 - (-) Dedução de Contribuição do Servidor Civil - Parcelamentos - Juros de Mora da Dívida Ativa</v>
      </c>
      <c r="T2849" s="7" t="str">
        <f>Tabela813[[#This Row],[NR]]&amp;" - "&amp;Tabela813[[#This Row],[Especificação]]</f>
        <v>9.1.2.1.5.03.0.8.00 - (-) Dedução de Contribuição do Servidor Civil - Parcelamentos - Juros de Mora da Dívida Ativa</v>
      </c>
      <c r="U2849" s="7" t="str">
        <f>Tabela813[[#This Row],[NR]]&amp; " - "&amp;Tabela813[[#This Row],[Especificação]]</f>
        <v>9.1.2.1.5.03.0.8.00 - (-) Dedução de Contribuição do Servidor Civil - Parcelamentos - Juros de Mora da Dívida Ativa</v>
      </c>
    </row>
    <row r="2850" spans="1:21" ht="30" x14ac:dyDescent="0.25">
      <c r="A2850" s="84"/>
      <c r="B2850" s="73" t="s">
        <v>1570</v>
      </c>
      <c r="C2850" s="26" t="s">
        <v>1558</v>
      </c>
      <c r="D2850" s="26" t="s">
        <v>1567</v>
      </c>
      <c r="E2850" s="26" t="s">
        <v>1558</v>
      </c>
      <c r="F2850" s="26" t="s">
        <v>1569</v>
      </c>
      <c r="G2850" s="26" t="s">
        <v>1591</v>
      </c>
      <c r="H2850" s="26" t="s">
        <v>1561</v>
      </c>
      <c r="I2850" s="26" t="s">
        <v>1561</v>
      </c>
      <c r="J2850" s="26" t="s">
        <v>1564</v>
      </c>
      <c r="K2850" s="21" t="str">
        <f>IF(Tabela813[[#This Row],[C]]&lt;&gt;"",IF(Tabela813[[#This Row],[RED]]&lt;&gt;"",(Tabela813[[#This Row],[RED]] &amp; "."),"") &amp; CONCATENATE(Tabela813[[#This Row],[C]],".",Tabela813[[#This Row],[O]],".",Tabela813[[#This Row],[E]],".",Tabela813[[#This Row],[D1]],".",Tabela813[[#This Row],[D2]],".",Tabela813[[#This Row],[D3]],".",Tabela813[[#This Row],[T]],".",Tabela813[[#This Row],[D4]]),"")</f>
        <v>9.1.2.1.5.50.0.0.00</v>
      </c>
      <c r="L2850" s="27" t="s">
        <v>1884</v>
      </c>
      <c r="M2850" s="21" t="str">
        <f t="shared" si="44"/>
        <v>S</v>
      </c>
      <c r="N2850" s="21">
        <f>IF(VALUE(Tabela813[[#This Row],[RED]]) &gt; 0,1,0) + IF(VALUE(J2850)&gt;0,8,IF(VALUE(I2850)&gt;0,7,IF(VALUE(H2850)&gt;0,6,IF(VALUE(G2850)&gt;0,5,IF(VALUE(F2850)&gt;0,4,IF(VALUE(E2850)&gt;0,3,IF(VALUE(D2850)&gt;0,2,1)))))))</f>
        <v>6</v>
      </c>
      <c r="O2850" s="26" t="s">
        <v>55</v>
      </c>
      <c r="P2850" s="1" t="s">
        <v>4406</v>
      </c>
      <c r="Q2850" s="1"/>
      <c r="R2850" s="21"/>
      <c r="S2850" s="7" t="str">
        <f>Tabela813[[#This Row],[NR]]&amp;" - "&amp;Tabela813[[#This Row],[Especificação]]</f>
        <v>9.1.2.1.5.50.0.0.00 - (-) Dedução de Contribuição Patronal - Servidor Civil Inativo e Pensionistas</v>
      </c>
      <c r="T2850" s="7" t="str">
        <f>Tabela813[[#This Row],[NR]]&amp;" - "&amp;Tabela813[[#This Row],[Especificação]]</f>
        <v>9.1.2.1.5.50.0.0.00 - (-) Dedução de Contribuição Patronal - Servidor Civil Inativo e Pensionistas</v>
      </c>
      <c r="U2850" s="7" t="str">
        <f>Tabela813[[#This Row],[NR]]&amp; " - "&amp;Tabela813[[#This Row],[Especificação]]</f>
        <v>9.1.2.1.5.50.0.0.00 - (-) Dedução de Contribuição Patronal - Servidor Civil Inativo e Pensionistas</v>
      </c>
    </row>
    <row r="2851" spans="1:21" ht="30" x14ac:dyDescent="0.25">
      <c r="A2851" s="84"/>
      <c r="B2851" s="73" t="s">
        <v>1570</v>
      </c>
      <c r="C2851" s="26" t="s">
        <v>1558</v>
      </c>
      <c r="D2851" s="26" t="s">
        <v>1567</v>
      </c>
      <c r="E2851" s="26" t="s">
        <v>1558</v>
      </c>
      <c r="F2851" s="26" t="s">
        <v>1569</v>
      </c>
      <c r="G2851" s="26" t="s">
        <v>1591</v>
      </c>
      <c r="H2851" s="26" t="s">
        <v>1558</v>
      </c>
      <c r="I2851" s="26" t="s">
        <v>1561</v>
      </c>
      <c r="J2851" s="26" t="s">
        <v>1564</v>
      </c>
      <c r="K2851" s="21" t="str">
        <f>IF(Tabela813[[#This Row],[C]]&lt;&gt;"",IF(Tabela813[[#This Row],[RED]]&lt;&gt;"",(Tabela813[[#This Row],[RED]] &amp; "."),"") &amp; CONCATENATE(Tabela813[[#This Row],[C]],".",Tabela813[[#This Row],[O]],".",Tabela813[[#This Row],[E]],".",Tabela813[[#This Row],[D1]],".",Tabela813[[#This Row],[D2]],".",Tabela813[[#This Row],[D3]],".",Tabela813[[#This Row],[T]],".",Tabela813[[#This Row],[D4]]),"")</f>
        <v>9.1.2.1.5.50.1.0.00</v>
      </c>
      <c r="L2851" s="27" t="s">
        <v>1885</v>
      </c>
      <c r="M2851" s="21" t="str">
        <f t="shared" si="44"/>
        <v>S</v>
      </c>
      <c r="N2851" s="21">
        <f>IF(VALUE(Tabela813[[#This Row],[RED]]) &gt; 0,1,0) + IF(VALUE(J2851)&gt;0,8,IF(VALUE(I2851)&gt;0,7,IF(VALUE(H2851)&gt;0,6,IF(VALUE(G2851)&gt;0,5,IF(VALUE(F2851)&gt;0,4,IF(VALUE(E2851)&gt;0,3,IF(VALUE(D2851)&gt;0,2,1)))))))</f>
        <v>7</v>
      </c>
      <c r="O2851" s="26" t="s">
        <v>55</v>
      </c>
      <c r="P2851" s="1" t="s">
        <v>2966</v>
      </c>
      <c r="Q2851" s="1"/>
      <c r="R2851" s="21"/>
      <c r="S2851" s="7" t="str">
        <f>Tabela813[[#This Row],[NR]]&amp;" - "&amp;Tabela813[[#This Row],[Especificação]]</f>
        <v>9.1.2.1.5.50.1.0.00 - (-) Dedução de Contribuição Patronal - Servidor Civil - Inativo</v>
      </c>
      <c r="T2851" s="7" t="str">
        <f>Tabela813[[#This Row],[NR]]&amp;" - "&amp;Tabela813[[#This Row],[Especificação]]</f>
        <v>9.1.2.1.5.50.1.0.00 - (-) Dedução de Contribuição Patronal - Servidor Civil - Inativo</v>
      </c>
      <c r="U2851" s="7" t="str">
        <f>Tabela813[[#This Row],[NR]]&amp; " - "&amp;Tabela813[[#This Row],[Especificação]]</f>
        <v>9.1.2.1.5.50.1.0.00 - (-) Dedução de Contribuição Patronal - Servidor Civil - Inativo</v>
      </c>
    </row>
    <row r="2852" spans="1:21" ht="30" x14ac:dyDescent="0.25">
      <c r="A2852" s="84"/>
      <c r="B2852" s="73" t="s">
        <v>1570</v>
      </c>
      <c r="C2852" s="26" t="s">
        <v>1558</v>
      </c>
      <c r="D2852" s="26" t="s">
        <v>1567</v>
      </c>
      <c r="E2852" s="26" t="s">
        <v>1558</v>
      </c>
      <c r="F2852" s="26" t="s">
        <v>1569</v>
      </c>
      <c r="G2852" s="26" t="s">
        <v>1591</v>
      </c>
      <c r="H2852" s="26" t="s">
        <v>1558</v>
      </c>
      <c r="I2852" s="26" t="s">
        <v>1558</v>
      </c>
      <c r="J2852" s="26" t="s">
        <v>1564</v>
      </c>
      <c r="K2852" s="21" t="str">
        <f>IF(Tabela813[[#This Row],[C]]&lt;&gt;"",IF(Tabela813[[#This Row],[RED]]&lt;&gt;"",(Tabela813[[#This Row],[RED]] &amp; "."),"") &amp; CONCATENATE(Tabela813[[#This Row],[C]],".",Tabela813[[#This Row],[O]],".",Tabela813[[#This Row],[E]],".",Tabela813[[#This Row],[D1]],".",Tabela813[[#This Row],[D2]],".",Tabela813[[#This Row],[D3]],".",Tabela813[[#This Row],[T]],".",Tabela813[[#This Row],[D4]]),"")</f>
        <v>9.1.2.1.5.50.1.1.00</v>
      </c>
      <c r="L2852" s="27" t="s">
        <v>1886</v>
      </c>
      <c r="M2852" s="21" t="str">
        <f t="shared" si="44"/>
        <v>A</v>
      </c>
      <c r="N2852" s="21">
        <f>IF(VALUE(Tabela813[[#This Row],[RED]]) &gt; 0,1,0) + IF(VALUE(J2852)&gt;0,8,IF(VALUE(I2852)&gt;0,7,IF(VALUE(H2852)&gt;0,6,IF(VALUE(G2852)&gt;0,5,IF(VALUE(F2852)&gt;0,4,IF(VALUE(E2852)&gt;0,3,IF(VALUE(D2852)&gt;0,2,1)))))))</f>
        <v>8</v>
      </c>
      <c r="O2852" s="26" t="s">
        <v>55</v>
      </c>
      <c r="P2852" s="1" t="s">
        <v>2966</v>
      </c>
      <c r="Q2852" s="1"/>
      <c r="R2852" s="21"/>
      <c r="S2852" s="7" t="str">
        <f>Tabela813[[#This Row],[NR]]&amp;" - "&amp;Tabela813[[#This Row],[Especificação]]</f>
        <v>9.1.2.1.5.50.1.1.00 - (-) Dedução de Contribuição Patronal - Servidor Civil - Inativo - Principal</v>
      </c>
      <c r="T2852" s="7" t="str">
        <f>Tabela813[[#This Row],[NR]]&amp;" - "&amp;Tabela813[[#This Row],[Especificação]]</f>
        <v>9.1.2.1.5.50.1.1.00 - (-) Dedução de Contribuição Patronal - Servidor Civil - Inativo - Principal</v>
      </c>
      <c r="U2852" s="7" t="str">
        <f>Tabela813[[#This Row],[NR]]&amp; " - "&amp;Tabela813[[#This Row],[Especificação]]</f>
        <v>9.1.2.1.5.50.1.1.00 - (-) Dedução de Contribuição Patronal - Servidor Civil - Inativo - Principal</v>
      </c>
    </row>
    <row r="2853" spans="1:21" ht="30" x14ac:dyDescent="0.25">
      <c r="A2853" s="84"/>
      <c r="B2853" s="73" t="s">
        <v>1570</v>
      </c>
      <c r="C2853" s="26" t="s">
        <v>1558</v>
      </c>
      <c r="D2853" s="26" t="s">
        <v>1567</v>
      </c>
      <c r="E2853" s="26" t="s">
        <v>1558</v>
      </c>
      <c r="F2853" s="26" t="s">
        <v>1569</v>
      </c>
      <c r="G2853" s="26" t="s">
        <v>1591</v>
      </c>
      <c r="H2853" s="26" t="s">
        <v>1558</v>
      </c>
      <c r="I2853" s="26" t="s">
        <v>1567</v>
      </c>
      <c r="J2853" s="26" t="s">
        <v>1564</v>
      </c>
      <c r="K2853" s="21" t="str">
        <f>IF(Tabela813[[#This Row],[C]]&lt;&gt;"",IF(Tabela813[[#This Row],[RED]]&lt;&gt;"",(Tabela813[[#This Row],[RED]] &amp; "."),"") &amp; CONCATENATE(Tabela813[[#This Row],[C]],".",Tabela813[[#This Row],[O]],".",Tabela813[[#This Row],[E]],".",Tabela813[[#This Row],[D1]],".",Tabela813[[#This Row],[D2]],".",Tabela813[[#This Row],[D3]],".",Tabela813[[#This Row],[T]],".",Tabela813[[#This Row],[D4]]),"")</f>
        <v>9.1.2.1.5.50.1.2.00</v>
      </c>
      <c r="L2853" s="27" t="s">
        <v>1887</v>
      </c>
      <c r="M2853" s="21" t="str">
        <f t="shared" si="44"/>
        <v>A</v>
      </c>
      <c r="N2853" s="21">
        <f>IF(VALUE(Tabela813[[#This Row],[RED]]) &gt; 0,1,0) + IF(VALUE(J2853)&gt;0,8,IF(VALUE(I2853)&gt;0,7,IF(VALUE(H2853)&gt;0,6,IF(VALUE(G2853)&gt;0,5,IF(VALUE(F2853)&gt;0,4,IF(VALUE(E2853)&gt;0,3,IF(VALUE(D2853)&gt;0,2,1)))))))</f>
        <v>8</v>
      </c>
      <c r="O2853" s="26" t="s">
        <v>55</v>
      </c>
      <c r="P2853" s="1" t="s">
        <v>2966</v>
      </c>
      <c r="Q2853" s="1"/>
      <c r="R2853" s="21"/>
      <c r="S2853" s="7" t="str">
        <f>Tabela813[[#This Row],[NR]]&amp;" - "&amp;Tabela813[[#This Row],[Especificação]]</f>
        <v>9.1.2.1.5.50.1.2.00 - (-) Dedução de Contribuição Patronal - Servidor Civil - Inativo - Multas e Juros de Mora</v>
      </c>
      <c r="T2853" s="7" t="str">
        <f>Tabela813[[#This Row],[NR]]&amp;" - "&amp;Tabela813[[#This Row],[Especificação]]</f>
        <v>9.1.2.1.5.50.1.2.00 - (-) Dedução de Contribuição Patronal - Servidor Civil - Inativo - Multas e Juros de Mora</v>
      </c>
      <c r="U2853" s="7" t="str">
        <f>Tabela813[[#This Row],[NR]]&amp; " - "&amp;Tabela813[[#This Row],[Especificação]]</f>
        <v>9.1.2.1.5.50.1.2.00 - (-) Dedução de Contribuição Patronal - Servidor Civil - Inativo - Multas e Juros de Mora</v>
      </c>
    </row>
    <row r="2854" spans="1:21" ht="30" x14ac:dyDescent="0.25">
      <c r="A2854" s="84"/>
      <c r="B2854" s="73" t="s">
        <v>1570</v>
      </c>
      <c r="C2854" s="26" t="s">
        <v>1558</v>
      </c>
      <c r="D2854" s="26" t="s">
        <v>1567</v>
      </c>
      <c r="E2854" s="26" t="s">
        <v>1558</v>
      </c>
      <c r="F2854" s="26" t="s">
        <v>1569</v>
      </c>
      <c r="G2854" s="26" t="s">
        <v>1591</v>
      </c>
      <c r="H2854" s="26" t="s">
        <v>1558</v>
      </c>
      <c r="I2854" s="26" t="s">
        <v>1559</v>
      </c>
      <c r="J2854" s="26" t="s">
        <v>1564</v>
      </c>
      <c r="K2854" s="21" t="str">
        <f>IF(Tabela813[[#This Row],[C]]&lt;&gt;"",IF(Tabela813[[#This Row],[RED]]&lt;&gt;"",(Tabela813[[#This Row],[RED]] &amp; "."),"") &amp; CONCATENATE(Tabela813[[#This Row],[C]],".",Tabela813[[#This Row],[O]],".",Tabela813[[#This Row],[E]],".",Tabela813[[#This Row],[D1]],".",Tabela813[[#This Row],[D2]],".",Tabela813[[#This Row],[D3]],".",Tabela813[[#This Row],[T]],".",Tabela813[[#This Row],[D4]]),"")</f>
        <v>9.1.2.1.5.50.1.3.00</v>
      </c>
      <c r="L2854" s="27" t="s">
        <v>1888</v>
      </c>
      <c r="M2854" s="21" t="str">
        <f t="shared" si="44"/>
        <v>A</v>
      </c>
      <c r="N2854" s="21">
        <f>IF(VALUE(Tabela813[[#This Row],[RED]]) &gt; 0,1,0) + IF(VALUE(J2854)&gt;0,8,IF(VALUE(I2854)&gt;0,7,IF(VALUE(H2854)&gt;0,6,IF(VALUE(G2854)&gt;0,5,IF(VALUE(F2854)&gt;0,4,IF(VALUE(E2854)&gt;0,3,IF(VALUE(D2854)&gt;0,2,1)))))))</f>
        <v>8</v>
      </c>
      <c r="O2854" s="26" t="s">
        <v>55</v>
      </c>
      <c r="P2854" s="1" t="s">
        <v>2966</v>
      </c>
      <c r="Q2854" s="1"/>
      <c r="R2854" s="21"/>
      <c r="S2854" s="7" t="str">
        <f>Tabela813[[#This Row],[NR]]&amp;" - "&amp;Tabela813[[#This Row],[Especificação]]</f>
        <v>9.1.2.1.5.50.1.3.00 - (-) Dedução de Contribuição Patronal - Servidor Civil - Inativo - Dívida Ativa</v>
      </c>
      <c r="T2854" s="7" t="str">
        <f>Tabela813[[#This Row],[NR]]&amp;" - "&amp;Tabela813[[#This Row],[Especificação]]</f>
        <v>9.1.2.1.5.50.1.3.00 - (-) Dedução de Contribuição Patronal - Servidor Civil - Inativo - Dívida Ativa</v>
      </c>
      <c r="U2854" s="7" t="str">
        <f>Tabela813[[#This Row],[NR]]&amp; " - "&amp;Tabela813[[#This Row],[Especificação]]</f>
        <v>9.1.2.1.5.50.1.3.00 - (-) Dedução de Contribuição Patronal - Servidor Civil - Inativo - Dívida Ativa</v>
      </c>
    </row>
    <row r="2855" spans="1:21" ht="30" x14ac:dyDescent="0.25">
      <c r="A2855" s="84"/>
      <c r="B2855" s="73" t="s">
        <v>1570</v>
      </c>
      <c r="C2855" s="26" t="s">
        <v>1558</v>
      </c>
      <c r="D2855" s="26" t="s">
        <v>1567</v>
      </c>
      <c r="E2855" s="26" t="s">
        <v>1558</v>
      </c>
      <c r="F2855" s="26" t="s">
        <v>1569</v>
      </c>
      <c r="G2855" s="26" t="s">
        <v>1591</v>
      </c>
      <c r="H2855" s="26" t="s">
        <v>1558</v>
      </c>
      <c r="I2855" s="26" t="s">
        <v>1568</v>
      </c>
      <c r="J2855" s="26" t="s">
        <v>1564</v>
      </c>
      <c r="K2855" s="21" t="str">
        <f>IF(Tabela813[[#This Row],[C]]&lt;&gt;"",IF(Tabela813[[#This Row],[RED]]&lt;&gt;"",(Tabela813[[#This Row],[RED]] &amp; "."),"") &amp; CONCATENATE(Tabela813[[#This Row],[C]],".",Tabela813[[#This Row],[O]],".",Tabela813[[#This Row],[E]],".",Tabela813[[#This Row],[D1]],".",Tabela813[[#This Row],[D2]],".",Tabela813[[#This Row],[D3]],".",Tabela813[[#This Row],[T]],".",Tabela813[[#This Row],[D4]]),"")</f>
        <v>9.1.2.1.5.50.1.4.00</v>
      </c>
      <c r="L2855" s="27" t="s">
        <v>1889</v>
      </c>
      <c r="M2855" s="21" t="str">
        <f t="shared" si="44"/>
        <v>A</v>
      </c>
      <c r="N2855" s="21">
        <f>IF(VALUE(Tabela813[[#This Row],[RED]]) &gt; 0,1,0) + IF(VALUE(J2855)&gt;0,8,IF(VALUE(I2855)&gt;0,7,IF(VALUE(H2855)&gt;0,6,IF(VALUE(G2855)&gt;0,5,IF(VALUE(F2855)&gt;0,4,IF(VALUE(E2855)&gt;0,3,IF(VALUE(D2855)&gt;0,2,1)))))))</f>
        <v>8</v>
      </c>
      <c r="O2855" s="26" t="s">
        <v>55</v>
      </c>
      <c r="P2855" s="1" t="s">
        <v>2966</v>
      </c>
      <c r="Q2855" s="1"/>
      <c r="R2855" s="21"/>
      <c r="S2855" s="7" t="str">
        <f>Tabela813[[#This Row],[NR]]&amp;" - "&amp;Tabela813[[#This Row],[Especificação]]</f>
        <v>9.1.2.1.5.50.1.4.00 - (-) Dedução de Contribuição Patronal - Servidor Civil - Inativo - Dívida Ativa - Multas e Juros de Mora da Dívida Ativa</v>
      </c>
      <c r="T2855" s="7" t="str">
        <f>Tabela813[[#This Row],[NR]]&amp;" - "&amp;Tabela813[[#This Row],[Especificação]]</f>
        <v>9.1.2.1.5.50.1.4.00 - (-) Dedução de Contribuição Patronal - Servidor Civil - Inativo - Dívida Ativa - Multas e Juros de Mora da Dívida Ativa</v>
      </c>
      <c r="U2855" s="7" t="str">
        <f>Tabela813[[#This Row],[NR]]&amp; " - "&amp;Tabela813[[#This Row],[Especificação]]</f>
        <v>9.1.2.1.5.50.1.4.00 - (-) Dedução de Contribuição Patronal - Servidor Civil - Inativo - Dívida Ativa - Multas e Juros de Mora da Dívida Ativa</v>
      </c>
    </row>
    <row r="2856" spans="1:21" ht="30" x14ac:dyDescent="0.25">
      <c r="A2856" s="84"/>
      <c r="B2856" s="73" t="s">
        <v>1570</v>
      </c>
      <c r="C2856" s="26" t="s">
        <v>1558</v>
      </c>
      <c r="D2856" s="26" t="s">
        <v>1567</v>
      </c>
      <c r="E2856" s="26" t="s">
        <v>1558</v>
      </c>
      <c r="F2856" s="26" t="s">
        <v>1569</v>
      </c>
      <c r="G2856" s="26" t="s">
        <v>1591</v>
      </c>
      <c r="H2856" s="26" t="s">
        <v>1558</v>
      </c>
      <c r="I2856" s="26" t="s">
        <v>1569</v>
      </c>
      <c r="J2856" s="26" t="s">
        <v>1564</v>
      </c>
      <c r="K2856" s="21" t="str">
        <f>IF(Tabela813[[#This Row],[C]]&lt;&gt;"",IF(Tabela813[[#This Row],[RED]]&lt;&gt;"",(Tabela813[[#This Row],[RED]] &amp; "."),"") &amp; CONCATENATE(Tabela813[[#This Row],[C]],".",Tabela813[[#This Row],[O]],".",Tabela813[[#This Row],[E]],".",Tabela813[[#This Row],[D1]],".",Tabela813[[#This Row],[D2]],".",Tabela813[[#This Row],[D3]],".",Tabela813[[#This Row],[T]],".",Tabela813[[#This Row],[D4]]),"")</f>
        <v>9.1.2.1.5.50.1.5.00</v>
      </c>
      <c r="L2856" s="27" t="s">
        <v>1890</v>
      </c>
      <c r="M2856" s="21" t="str">
        <f t="shared" si="44"/>
        <v>A</v>
      </c>
      <c r="N2856" s="21">
        <f>IF(VALUE(Tabela813[[#This Row],[RED]]) &gt; 0,1,0) + IF(VALUE(J2856)&gt;0,8,IF(VALUE(I2856)&gt;0,7,IF(VALUE(H2856)&gt;0,6,IF(VALUE(G2856)&gt;0,5,IF(VALUE(F2856)&gt;0,4,IF(VALUE(E2856)&gt;0,3,IF(VALUE(D2856)&gt;0,2,1)))))))</f>
        <v>8</v>
      </c>
      <c r="O2856" s="26" t="s">
        <v>55</v>
      </c>
      <c r="P2856" s="1" t="s">
        <v>2966</v>
      </c>
      <c r="Q2856" s="1"/>
      <c r="R2856" s="21"/>
      <c r="S2856" s="7" t="str">
        <f>Tabela813[[#This Row],[NR]]&amp;" - "&amp;Tabela813[[#This Row],[Especificação]]</f>
        <v>9.1.2.1.5.50.1.5.00 - (-) Dedução de Contribuição Patronal - Servidor Civil - Inativo - Multas</v>
      </c>
      <c r="T2856" s="7" t="str">
        <f>Tabela813[[#This Row],[NR]]&amp;" - "&amp;Tabela813[[#This Row],[Especificação]]</f>
        <v>9.1.2.1.5.50.1.5.00 - (-) Dedução de Contribuição Patronal - Servidor Civil - Inativo - Multas</v>
      </c>
      <c r="U2856" s="7" t="str">
        <f>Tabela813[[#This Row],[NR]]&amp; " - "&amp;Tabela813[[#This Row],[Especificação]]</f>
        <v>9.1.2.1.5.50.1.5.00 - (-) Dedução de Contribuição Patronal - Servidor Civil - Inativo - Multas</v>
      </c>
    </row>
    <row r="2857" spans="1:21" ht="30" x14ac:dyDescent="0.25">
      <c r="A2857" s="84"/>
      <c r="B2857" s="73" t="s">
        <v>1570</v>
      </c>
      <c r="C2857" s="26" t="s">
        <v>1558</v>
      </c>
      <c r="D2857" s="26" t="s">
        <v>1567</v>
      </c>
      <c r="E2857" s="26" t="s">
        <v>1558</v>
      </c>
      <c r="F2857" s="26" t="s">
        <v>1569</v>
      </c>
      <c r="G2857" s="26" t="s">
        <v>1591</v>
      </c>
      <c r="H2857" s="26" t="s">
        <v>1558</v>
      </c>
      <c r="I2857" s="26" t="s">
        <v>1563</v>
      </c>
      <c r="J2857" s="26" t="s">
        <v>1564</v>
      </c>
      <c r="K2857" s="21" t="str">
        <f>IF(Tabela813[[#This Row],[C]]&lt;&gt;"",IF(Tabela813[[#This Row],[RED]]&lt;&gt;"",(Tabela813[[#This Row],[RED]] &amp; "."),"") &amp; CONCATENATE(Tabela813[[#This Row],[C]],".",Tabela813[[#This Row],[O]],".",Tabela813[[#This Row],[E]],".",Tabela813[[#This Row],[D1]],".",Tabela813[[#This Row],[D2]],".",Tabela813[[#This Row],[D3]],".",Tabela813[[#This Row],[T]],".",Tabela813[[#This Row],[D4]]),"")</f>
        <v>9.1.2.1.5.50.1.6.00</v>
      </c>
      <c r="L2857" s="27" t="s">
        <v>1891</v>
      </c>
      <c r="M2857" s="21" t="str">
        <f t="shared" si="44"/>
        <v>A</v>
      </c>
      <c r="N2857" s="21">
        <f>IF(VALUE(Tabela813[[#This Row],[RED]]) &gt; 0,1,0) + IF(VALUE(J2857)&gt;0,8,IF(VALUE(I2857)&gt;0,7,IF(VALUE(H2857)&gt;0,6,IF(VALUE(G2857)&gt;0,5,IF(VALUE(F2857)&gt;0,4,IF(VALUE(E2857)&gt;0,3,IF(VALUE(D2857)&gt;0,2,1)))))))</f>
        <v>8</v>
      </c>
      <c r="O2857" s="26" t="s">
        <v>55</v>
      </c>
      <c r="P2857" s="1" t="s">
        <v>2966</v>
      </c>
      <c r="Q2857" s="1"/>
      <c r="R2857" s="21"/>
      <c r="S2857" s="7" t="str">
        <f>Tabela813[[#This Row],[NR]]&amp;" - "&amp;Tabela813[[#This Row],[Especificação]]</f>
        <v>9.1.2.1.5.50.1.6.00 - (-) Dedução de Contribuição Patronal - Servidor Civil - Inativo - Juros de Mora</v>
      </c>
      <c r="T2857" s="7" t="str">
        <f>Tabela813[[#This Row],[NR]]&amp;" - "&amp;Tabela813[[#This Row],[Especificação]]</f>
        <v>9.1.2.1.5.50.1.6.00 - (-) Dedução de Contribuição Patronal - Servidor Civil - Inativo - Juros de Mora</v>
      </c>
      <c r="U2857" s="7" t="str">
        <f>Tabela813[[#This Row],[NR]]&amp; " - "&amp;Tabela813[[#This Row],[Especificação]]</f>
        <v>9.1.2.1.5.50.1.6.00 - (-) Dedução de Contribuição Patronal - Servidor Civil - Inativo - Juros de Mora</v>
      </c>
    </row>
    <row r="2858" spans="1:21" ht="30" x14ac:dyDescent="0.25">
      <c r="A2858" s="84"/>
      <c r="B2858" s="73" t="s">
        <v>1570</v>
      </c>
      <c r="C2858" s="26" t="s">
        <v>1558</v>
      </c>
      <c r="D2858" s="26" t="s">
        <v>1567</v>
      </c>
      <c r="E2858" s="26" t="s">
        <v>1558</v>
      </c>
      <c r="F2858" s="26" t="s">
        <v>1569</v>
      </c>
      <c r="G2858" s="26" t="s">
        <v>1591</v>
      </c>
      <c r="H2858" s="26" t="s">
        <v>1558</v>
      </c>
      <c r="I2858" s="26" t="s">
        <v>1565</v>
      </c>
      <c r="J2858" s="26" t="s">
        <v>1564</v>
      </c>
      <c r="K2858" s="21" t="str">
        <f>IF(Tabela813[[#This Row],[C]]&lt;&gt;"",IF(Tabela813[[#This Row],[RED]]&lt;&gt;"",(Tabela813[[#This Row],[RED]] &amp; "."),"") &amp; CONCATENATE(Tabela813[[#This Row],[C]],".",Tabela813[[#This Row],[O]],".",Tabela813[[#This Row],[E]],".",Tabela813[[#This Row],[D1]],".",Tabela813[[#This Row],[D2]],".",Tabela813[[#This Row],[D3]],".",Tabela813[[#This Row],[T]],".",Tabela813[[#This Row],[D4]]),"")</f>
        <v>9.1.2.1.5.50.1.7.00</v>
      </c>
      <c r="L2858" s="27" t="s">
        <v>1892</v>
      </c>
      <c r="M2858" s="21" t="str">
        <f t="shared" si="44"/>
        <v>A</v>
      </c>
      <c r="N2858" s="21">
        <f>IF(VALUE(Tabela813[[#This Row],[RED]]) &gt; 0,1,0) + IF(VALUE(J2858)&gt;0,8,IF(VALUE(I2858)&gt;0,7,IF(VALUE(H2858)&gt;0,6,IF(VALUE(G2858)&gt;0,5,IF(VALUE(F2858)&gt;0,4,IF(VALUE(E2858)&gt;0,3,IF(VALUE(D2858)&gt;0,2,1)))))))</f>
        <v>8</v>
      </c>
      <c r="O2858" s="26" t="s">
        <v>55</v>
      </c>
      <c r="P2858" s="1" t="s">
        <v>2966</v>
      </c>
      <c r="Q2858" s="1"/>
      <c r="R2858" s="21"/>
      <c r="S2858" s="7" t="str">
        <f>Tabela813[[#This Row],[NR]]&amp;" - "&amp;Tabela813[[#This Row],[Especificação]]</f>
        <v>9.1.2.1.5.50.1.7.00 - (-) Dedução de Contribuição Patronal - Servidor Civil - Inativo - Dívida Ativa - Multas da Dívida Ativa</v>
      </c>
      <c r="T2858" s="7" t="str">
        <f>Tabela813[[#This Row],[NR]]&amp;" - "&amp;Tabela813[[#This Row],[Especificação]]</f>
        <v>9.1.2.1.5.50.1.7.00 - (-) Dedução de Contribuição Patronal - Servidor Civil - Inativo - Dívida Ativa - Multas da Dívida Ativa</v>
      </c>
      <c r="U2858" s="7" t="str">
        <f>Tabela813[[#This Row],[NR]]&amp; " - "&amp;Tabela813[[#This Row],[Especificação]]</f>
        <v>9.1.2.1.5.50.1.7.00 - (-) Dedução de Contribuição Patronal - Servidor Civil - Inativo - Dívida Ativa - Multas da Dívida Ativa</v>
      </c>
    </row>
    <row r="2859" spans="1:21" ht="30" x14ac:dyDescent="0.25">
      <c r="A2859" s="84"/>
      <c r="B2859" s="73" t="s">
        <v>1570</v>
      </c>
      <c r="C2859" s="26" t="s">
        <v>1558</v>
      </c>
      <c r="D2859" s="26" t="s">
        <v>1567</v>
      </c>
      <c r="E2859" s="26" t="s">
        <v>1558</v>
      </c>
      <c r="F2859" s="26" t="s">
        <v>1569</v>
      </c>
      <c r="G2859" s="26" t="s">
        <v>1591</v>
      </c>
      <c r="H2859" s="26" t="s">
        <v>1558</v>
      </c>
      <c r="I2859" s="26" t="s">
        <v>1566</v>
      </c>
      <c r="J2859" s="26" t="s">
        <v>1564</v>
      </c>
      <c r="K2859" s="21" t="str">
        <f>IF(Tabela813[[#This Row],[C]]&lt;&gt;"",IF(Tabela813[[#This Row],[RED]]&lt;&gt;"",(Tabela813[[#This Row],[RED]] &amp; "."),"") &amp; CONCATENATE(Tabela813[[#This Row],[C]],".",Tabela813[[#This Row],[O]],".",Tabela813[[#This Row],[E]],".",Tabela813[[#This Row],[D1]],".",Tabela813[[#This Row],[D2]],".",Tabela813[[#This Row],[D3]],".",Tabela813[[#This Row],[T]],".",Tabela813[[#This Row],[D4]]),"")</f>
        <v>9.1.2.1.5.50.1.8.00</v>
      </c>
      <c r="L2859" s="27" t="s">
        <v>1893</v>
      </c>
      <c r="M2859" s="21" t="str">
        <f t="shared" si="44"/>
        <v>A</v>
      </c>
      <c r="N2859" s="21">
        <f>IF(VALUE(Tabela813[[#This Row],[RED]]) &gt; 0,1,0) + IF(VALUE(J2859)&gt;0,8,IF(VALUE(I2859)&gt;0,7,IF(VALUE(H2859)&gt;0,6,IF(VALUE(G2859)&gt;0,5,IF(VALUE(F2859)&gt;0,4,IF(VALUE(E2859)&gt;0,3,IF(VALUE(D2859)&gt;0,2,1)))))))</f>
        <v>8</v>
      </c>
      <c r="O2859" s="26" t="s">
        <v>55</v>
      </c>
      <c r="P2859" s="1" t="s">
        <v>2966</v>
      </c>
      <c r="Q2859" s="1"/>
      <c r="R2859" s="21"/>
      <c r="S2859" s="7" t="str">
        <f>Tabela813[[#This Row],[NR]]&amp;" - "&amp;Tabela813[[#This Row],[Especificação]]</f>
        <v>9.1.2.1.5.50.1.8.00 - (-) Dedução de Contribuição Patronal - Servidor Civil - Inativo - Juros de Mora da Dívida Ativa</v>
      </c>
      <c r="T2859" s="7" t="str">
        <f>Tabela813[[#This Row],[NR]]&amp;" - "&amp;Tabela813[[#This Row],[Especificação]]</f>
        <v>9.1.2.1.5.50.1.8.00 - (-) Dedução de Contribuição Patronal - Servidor Civil - Inativo - Juros de Mora da Dívida Ativa</v>
      </c>
      <c r="U2859" s="7" t="str">
        <f>Tabela813[[#This Row],[NR]]&amp; " - "&amp;Tabela813[[#This Row],[Especificação]]</f>
        <v>9.1.2.1.5.50.1.8.00 - (-) Dedução de Contribuição Patronal - Servidor Civil - Inativo - Juros de Mora da Dívida Ativa</v>
      </c>
    </row>
    <row r="2860" spans="1:21" ht="30" x14ac:dyDescent="0.25">
      <c r="A2860" s="84"/>
      <c r="B2860" s="73" t="s">
        <v>1570</v>
      </c>
      <c r="C2860" s="26" t="s">
        <v>1558</v>
      </c>
      <c r="D2860" s="26" t="s">
        <v>1567</v>
      </c>
      <c r="E2860" s="26" t="s">
        <v>1558</v>
      </c>
      <c r="F2860" s="26" t="s">
        <v>1569</v>
      </c>
      <c r="G2860" s="26" t="s">
        <v>1591</v>
      </c>
      <c r="H2860" s="26" t="s">
        <v>1567</v>
      </c>
      <c r="I2860" s="26" t="s">
        <v>1561</v>
      </c>
      <c r="J2860" s="26" t="s">
        <v>1564</v>
      </c>
      <c r="K2860" s="21" t="str">
        <f>IF(Tabela813[[#This Row],[C]]&lt;&gt;"",IF(Tabela813[[#This Row],[RED]]&lt;&gt;"",(Tabela813[[#This Row],[RED]] &amp; "."),"") &amp; CONCATENATE(Tabela813[[#This Row],[C]],".",Tabela813[[#This Row],[O]],".",Tabela813[[#This Row],[E]],".",Tabela813[[#This Row],[D1]],".",Tabela813[[#This Row],[D2]],".",Tabela813[[#This Row],[D3]],".",Tabela813[[#This Row],[T]],".",Tabela813[[#This Row],[D4]]),"")</f>
        <v>9.1.2.1.5.50.2.0.00</v>
      </c>
      <c r="L2860" s="27" t="s">
        <v>1894</v>
      </c>
      <c r="M2860" s="21" t="str">
        <f t="shared" si="44"/>
        <v>S</v>
      </c>
      <c r="N2860" s="21">
        <f>IF(VALUE(Tabela813[[#This Row],[RED]]) &gt; 0,1,0) + IF(VALUE(J2860)&gt;0,8,IF(VALUE(I2860)&gt;0,7,IF(VALUE(H2860)&gt;0,6,IF(VALUE(G2860)&gt;0,5,IF(VALUE(F2860)&gt;0,4,IF(VALUE(E2860)&gt;0,3,IF(VALUE(D2860)&gt;0,2,1)))))))</f>
        <v>7</v>
      </c>
      <c r="O2860" s="26" t="s">
        <v>55</v>
      </c>
      <c r="P2860" s="1" t="s">
        <v>2967</v>
      </c>
      <c r="Q2860" s="1"/>
      <c r="R2860" s="21"/>
      <c r="S2860" s="7" t="str">
        <f>Tabela813[[#This Row],[NR]]&amp;" - "&amp;Tabela813[[#This Row],[Especificação]]</f>
        <v>9.1.2.1.5.50.2.0.00 - (-) Dedução de Contribuição Patronal - Servidor Civil - Pensionistas</v>
      </c>
      <c r="T2860" s="7" t="str">
        <f>Tabela813[[#This Row],[NR]]&amp;" - "&amp;Tabela813[[#This Row],[Especificação]]</f>
        <v>9.1.2.1.5.50.2.0.00 - (-) Dedução de Contribuição Patronal - Servidor Civil - Pensionistas</v>
      </c>
      <c r="U2860" s="7" t="str">
        <f>Tabela813[[#This Row],[NR]]&amp; " - "&amp;Tabela813[[#This Row],[Especificação]]</f>
        <v>9.1.2.1.5.50.2.0.00 - (-) Dedução de Contribuição Patronal - Servidor Civil - Pensionistas</v>
      </c>
    </row>
    <row r="2861" spans="1:21" ht="30" x14ac:dyDescent="0.25">
      <c r="A2861" s="84"/>
      <c r="B2861" s="73" t="s">
        <v>1570</v>
      </c>
      <c r="C2861" s="26" t="s">
        <v>1558</v>
      </c>
      <c r="D2861" s="26" t="s">
        <v>1567</v>
      </c>
      <c r="E2861" s="26" t="s">
        <v>1558</v>
      </c>
      <c r="F2861" s="26" t="s">
        <v>1569</v>
      </c>
      <c r="G2861" s="26" t="s">
        <v>1591</v>
      </c>
      <c r="H2861" s="26" t="s">
        <v>1567</v>
      </c>
      <c r="I2861" s="26" t="s">
        <v>1558</v>
      </c>
      <c r="J2861" s="26" t="s">
        <v>1564</v>
      </c>
      <c r="K2861" s="21" t="str">
        <f>IF(Tabela813[[#This Row],[C]]&lt;&gt;"",IF(Tabela813[[#This Row],[RED]]&lt;&gt;"",(Tabela813[[#This Row],[RED]] &amp; "."),"") &amp; CONCATENATE(Tabela813[[#This Row],[C]],".",Tabela813[[#This Row],[O]],".",Tabela813[[#This Row],[E]],".",Tabela813[[#This Row],[D1]],".",Tabela813[[#This Row],[D2]],".",Tabela813[[#This Row],[D3]],".",Tabela813[[#This Row],[T]],".",Tabela813[[#This Row],[D4]]),"")</f>
        <v>9.1.2.1.5.50.2.1.00</v>
      </c>
      <c r="L2861" s="27" t="s">
        <v>1895</v>
      </c>
      <c r="M2861" s="21" t="str">
        <f t="shared" si="44"/>
        <v>A</v>
      </c>
      <c r="N2861" s="21">
        <f>IF(VALUE(Tabela813[[#This Row],[RED]]) &gt; 0,1,0) + IF(VALUE(J2861)&gt;0,8,IF(VALUE(I2861)&gt;0,7,IF(VALUE(H2861)&gt;0,6,IF(VALUE(G2861)&gt;0,5,IF(VALUE(F2861)&gt;0,4,IF(VALUE(E2861)&gt;0,3,IF(VALUE(D2861)&gt;0,2,1)))))))</f>
        <v>8</v>
      </c>
      <c r="O2861" s="26" t="s">
        <v>55</v>
      </c>
      <c r="P2861" s="1" t="s">
        <v>2967</v>
      </c>
      <c r="Q2861" s="1"/>
      <c r="R2861" s="21"/>
      <c r="S2861" s="7" t="str">
        <f>Tabela813[[#This Row],[NR]]&amp;" - "&amp;Tabela813[[#This Row],[Especificação]]</f>
        <v>9.1.2.1.5.50.2.1.00 - (-) Dedução de Contribuição Patronal - Servidor Civil - Pensionistas - Principal</v>
      </c>
      <c r="T2861" s="7" t="str">
        <f>Tabela813[[#This Row],[NR]]&amp;" - "&amp;Tabela813[[#This Row],[Especificação]]</f>
        <v>9.1.2.1.5.50.2.1.00 - (-) Dedução de Contribuição Patronal - Servidor Civil - Pensionistas - Principal</v>
      </c>
      <c r="U2861" s="7" t="str">
        <f>Tabela813[[#This Row],[NR]]&amp; " - "&amp;Tabela813[[#This Row],[Especificação]]</f>
        <v>9.1.2.1.5.50.2.1.00 - (-) Dedução de Contribuição Patronal - Servidor Civil - Pensionistas - Principal</v>
      </c>
    </row>
    <row r="2862" spans="1:21" ht="30" x14ac:dyDescent="0.25">
      <c r="A2862" s="84"/>
      <c r="B2862" s="73" t="s">
        <v>1570</v>
      </c>
      <c r="C2862" s="26" t="s">
        <v>1558</v>
      </c>
      <c r="D2862" s="26" t="s">
        <v>1567</v>
      </c>
      <c r="E2862" s="26" t="s">
        <v>1558</v>
      </c>
      <c r="F2862" s="26" t="s">
        <v>1569</v>
      </c>
      <c r="G2862" s="26" t="s">
        <v>1591</v>
      </c>
      <c r="H2862" s="26" t="s">
        <v>1567</v>
      </c>
      <c r="I2862" s="26" t="s">
        <v>1567</v>
      </c>
      <c r="J2862" s="26" t="s">
        <v>1564</v>
      </c>
      <c r="K2862" s="21" t="str">
        <f>IF(Tabela813[[#This Row],[C]]&lt;&gt;"",IF(Tabela813[[#This Row],[RED]]&lt;&gt;"",(Tabela813[[#This Row],[RED]] &amp; "."),"") &amp; CONCATENATE(Tabela813[[#This Row],[C]],".",Tabela813[[#This Row],[O]],".",Tabela813[[#This Row],[E]],".",Tabela813[[#This Row],[D1]],".",Tabela813[[#This Row],[D2]],".",Tabela813[[#This Row],[D3]],".",Tabela813[[#This Row],[T]],".",Tabela813[[#This Row],[D4]]),"")</f>
        <v>9.1.2.1.5.50.2.2.00</v>
      </c>
      <c r="L2862" s="27" t="s">
        <v>1896</v>
      </c>
      <c r="M2862" s="21" t="str">
        <f t="shared" si="44"/>
        <v>A</v>
      </c>
      <c r="N2862" s="21">
        <f>IF(VALUE(Tabela813[[#This Row],[RED]]) &gt; 0,1,0) + IF(VALUE(J2862)&gt;0,8,IF(VALUE(I2862)&gt;0,7,IF(VALUE(H2862)&gt;0,6,IF(VALUE(G2862)&gt;0,5,IF(VALUE(F2862)&gt;0,4,IF(VALUE(E2862)&gt;0,3,IF(VALUE(D2862)&gt;0,2,1)))))))</f>
        <v>8</v>
      </c>
      <c r="O2862" s="26" t="s">
        <v>55</v>
      </c>
      <c r="P2862" s="1" t="s">
        <v>2967</v>
      </c>
      <c r="Q2862" s="1"/>
      <c r="R2862" s="21"/>
      <c r="S2862" s="7" t="str">
        <f>Tabela813[[#This Row],[NR]]&amp;" - "&amp;Tabela813[[#This Row],[Especificação]]</f>
        <v>9.1.2.1.5.50.2.2.00 - (-) Dedução de Contribuição Patronal - Servidor Civil - Pensionistas - Multas e Juros de Mora</v>
      </c>
      <c r="T2862" s="7" t="str">
        <f>Tabela813[[#This Row],[NR]]&amp;" - "&amp;Tabela813[[#This Row],[Especificação]]</f>
        <v>9.1.2.1.5.50.2.2.00 - (-) Dedução de Contribuição Patronal - Servidor Civil - Pensionistas - Multas e Juros de Mora</v>
      </c>
      <c r="U2862" s="7" t="str">
        <f>Tabela813[[#This Row],[NR]]&amp; " - "&amp;Tabela813[[#This Row],[Especificação]]</f>
        <v>9.1.2.1.5.50.2.2.00 - (-) Dedução de Contribuição Patronal - Servidor Civil - Pensionistas - Multas e Juros de Mora</v>
      </c>
    </row>
    <row r="2863" spans="1:21" ht="30" x14ac:dyDescent="0.25">
      <c r="A2863" s="84"/>
      <c r="B2863" s="73" t="s">
        <v>1570</v>
      </c>
      <c r="C2863" s="26" t="s">
        <v>1558</v>
      </c>
      <c r="D2863" s="26" t="s">
        <v>1567</v>
      </c>
      <c r="E2863" s="26" t="s">
        <v>1558</v>
      </c>
      <c r="F2863" s="26" t="s">
        <v>1569</v>
      </c>
      <c r="G2863" s="26" t="s">
        <v>1591</v>
      </c>
      <c r="H2863" s="26" t="s">
        <v>1567</v>
      </c>
      <c r="I2863" s="26" t="s">
        <v>1559</v>
      </c>
      <c r="J2863" s="26" t="s">
        <v>1564</v>
      </c>
      <c r="K2863" s="21" t="str">
        <f>IF(Tabela813[[#This Row],[C]]&lt;&gt;"",IF(Tabela813[[#This Row],[RED]]&lt;&gt;"",(Tabela813[[#This Row],[RED]] &amp; "."),"") &amp; CONCATENATE(Tabela813[[#This Row],[C]],".",Tabela813[[#This Row],[O]],".",Tabela813[[#This Row],[E]],".",Tabela813[[#This Row],[D1]],".",Tabela813[[#This Row],[D2]],".",Tabela813[[#This Row],[D3]],".",Tabela813[[#This Row],[T]],".",Tabela813[[#This Row],[D4]]),"")</f>
        <v>9.1.2.1.5.50.2.3.00</v>
      </c>
      <c r="L2863" s="27" t="s">
        <v>1897</v>
      </c>
      <c r="M2863" s="21" t="str">
        <f t="shared" si="44"/>
        <v>A</v>
      </c>
      <c r="N2863" s="21">
        <f>IF(VALUE(Tabela813[[#This Row],[RED]]) &gt; 0,1,0) + IF(VALUE(J2863)&gt;0,8,IF(VALUE(I2863)&gt;0,7,IF(VALUE(H2863)&gt;0,6,IF(VALUE(G2863)&gt;0,5,IF(VALUE(F2863)&gt;0,4,IF(VALUE(E2863)&gt;0,3,IF(VALUE(D2863)&gt;0,2,1)))))))</f>
        <v>8</v>
      </c>
      <c r="O2863" s="26" t="s">
        <v>55</v>
      </c>
      <c r="P2863" s="1" t="s">
        <v>2967</v>
      </c>
      <c r="Q2863" s="1"/>
      <c r="R2863" s="21"/>
      <c r="S2863" s="7" t="str">
        <f>Tabela813[[#This Row],[NR]]&amp;" - "&amp;Tabela813[[#This Row],[Especificação]]</f>
        <v>9.1.2.1.5.50.2.3.00 - (-) Dedução de Contribuição Patronal - Servidor Civil - Pensionistas - Dívida Ativa</v>
      </c>
      <c r="T2863" s="7" t="str">
        <f>Tabela813[[#This Row],[NR]]&amp;" - "&amp;Tabela813[[#This Row],[Especificação]]</f>
        <v>9.1.2.1.5.50.2.3.00 - (-) Dedução de Contribuição Patronal - Servidor Civil - Pensionistas - Dívida Ativa</v>
      </c>
      <c r="U2863" s="7" t="str">
        <f>Tabela813[[#This Row],[NR]]&amp; " - "&amp;Tabela813[[#This Row],[Especificação]]</f>
        <v>9.1.2.1.5.50.2.3.00 - (-) Dedução de Contribuição Patronal - Servidor Civil - Pensionistas - Dívida Ativa</v>
      </c>
    </row>
    <row r="2864" spans="1:21" ht="30" x14ac:dyDescent="0.25">
      <c r="A2864" s="84"/>
      <c r="B2864" s="73" t="s">
        <v>1570</v>
      </c>
      <c r="C2864" s="26" t="s">
        <v>1558</v>
      </c>
      <c r="D2864" s="26" t="s">
        <v>1567</v>
      </c>
      <c r="E2864" s="26" t="s">
        <v>1558</v>
      </c>
      <c r="F2864" s="26" t="s">
        <v>1569</v>
      </c>
      <c r="G2864" s="26" t="s">
        <v>1591</v>
      </c>
      <c r="H2864" s="26" t="s">
        <v>1567</v>
      </c>
      <c r="I2864" s="26" t="s">
        <v>1568</v>
      </c>
      <c r="J2864" s="26" t="s">
        <v>1564</v>
      </c>
      <c r="K2864" s="21" t="str">
        <f>IF(Tabela813[[#This Row],[C]]&lt;&gt;"",IF(Tabela813[[#This Row],[RED]]&lt;&gt;"",(Tabela813[[#This Row],[RED]] &amp; "."),"") &amp; CONCATENATE(Tabela813[[#This Row],[C]],".",Tabela813[[#This Row],[O]],".",Tabela813[[#This Row],[E]],".",Tabela813[[#This Row],[D1]],".",Tabela813[[#This Row],[D2]],".",Tabela813[[#This Row],[D3]],".",Tabela813[[#This Row],[T]],".",Tabela813[[#This Row],[D4]]),"")</f>
        <v>9.1.2.1.5.50.2.4.00</v>
      </c>
      <c r="L2864" s="27" t="s">
        <v>1898</v>
      </c>
      <c r="M2864" s="21" t="str">
        <f t="shared" si="44"/>
        <v>A</v>
      </c>
      <c r="N2864" s="21">
        <f>IF(VALUE(Tabela813[[#This Row],[RED]]) &gt; 0,1,0) + IF(VALUE(J2864)&gt;0,8,IF(VALUE(I2864)&gt;0,7,IF(VALUE(H2864)&gt;0,6,IF(VALUE(G2864)&gt;0,5,IF(VALUE(F2864)&gt;0,4,IF(VALUE(E2864)&gt;0,3,IF(VALUE(D2864)&gt;0,2,1)))))))</f>
        <v>8</v>
      </c>
      <c r="O2864" s="26" t="s">
        <v>55</v>
      </c>
      <c r="P2864" s="1" t="s">
        <v>2967</v>
      </c>
      <c r="Q2864" s="1"/>
      <c r="R2864" s="21"/>
      <c r="S2864" s="7" t="str">
        <f>Tabela813[[#This Row],[NR]]&amp;" - "&amp;Tabela813[[#This Row],[Especificação]]</f>
        <v>9.1.2.1.5.50.2.4.00 - (-) Dedução de Contribuição Patronal - Servidor Civil - Pensionistas - Dívida Ativa - Multas e Juros de Mora da Dívida Ativa</v>
      </c>
      <c r="T2864" s="7" t="str">
        <f>Tabela813[[#This Row],[NR]]&amp;" - "&amp;Tabela813[[#This Row],[Especificação]]</f>
        <v>9.1.2.1.5.50.2.4.00 - (-) Dedução de Contribuição Patronal - Servidor Civil - Pensionistas - Dívida Ativa - Multas e Juros de Mora da Dívida Ativa</v>
      </c>
      <c r="U2864" s="7" t="str">
        <f>Tabela813[[#This Row],[NR]]&amp; " - "&amp;Tabela813[[#This Row],[Especificação]]</f>
        <v>9.1.2.1.5.50.2.4.00 - (-) Dedução de Contribuição Patronal - Servidor Civil - Pensionistas - Dívida Ativa - Multas e Juros de Mora da Dívida Ativa</v>
      </c>
    </row>
    <row r="2865" spans="1:21" ht="30" x14ac:dyDescent="0.25">
      <c r="A2865" s="84"/>
      <c r="B2865" s="73" t="s">
        <v>1570</v>
      </c>
      <c r="C2865" s="26" t="s">
        <v>1558</v>
      </c>
      <c r="D2865" s="26" t="s">
        <v>1567</v>
      </c>
      <c r="E2865" s="26" t="s">
        <v>1558</v>
      </c>
      <c r="F2865" s="26" t="s">
        <v>1569</v>
      </c>
      <c r="G2865" s="26" t="s">
        <v>1591</v>
      </c>
      <c r="H2865" s="26" t="s">
        <v>1567</v>
      </c>
      <c r="I2865" s="26" t="s">
        <v>1569</v>
      </c>
      <c r="J2865" s="26" t="s">
        <v>1564</v>
      </c>
      <c r="K2865" s="21" t="str">
        <f>IF(Tabela813[[#This Row],[C]]&lt;&gt;"",IF(Tabela813[[#This Row],[RED]]&lt;&gt;"",(Tabela813[[#This Row],[RED]] &amp; "."),"") &amp; CONCATENATE(Tabela813[[#This Row],[C]],".",Tabela813[[#This Row],[O]],".",Tabela813[[#This Row],[E]],".",Tabela813[[#This Row],[D1]],".",Tabela813[[#This Row],[D2]],".",Tabela813[[#This Row],[D3]],".",Tabela813[[#This Row],[T]],".",Tabela813[[#This Row],[D4]]),"")</f>
        <v>9.1.2.1.5.50.2.5.00</v>
      </c>
      <c r="L2865" s="27" t="s">
        <v>1899</v>
      </c>
      <c r="M2865" s="21" t="str">
        <f t="shared" si="44"/>
        <v>A</v>
      </c>
      <c r="N2865" s="21">
        <f>IF(VALUE(Tabela813[[#This Row],[RED]]) &gt; 0,1,0) + IF(VALUE(J2865)&gt;0,8,IF(VALUE(I2865)&gt;0,7,IF(VALUE(H2865)&gt;0,6,IF(VALUE(G2865)&gt;0,5,IF(VALUE(F2865)&gt;0,4,IF(VALUE(E2865)&gt;0,3,IF(VALUE(D2865)&gt;0,2,1)))))))</f>
        <v>8</v>
      </c>
      <c r="O2865" s="26" t="s">
        <v>55</v>
      </c>
      <c r="P2865" s="1" t="s">
        <v>2967</v>
      </c>
      <c r="Q2865" s="1"/>
      <c r="R2865" s="21"/>
      <c r="S2865" s="7" t="str">
        <f>Tabela813[[#This Row],[NR]]&amp;" - "&amp;Tabela813[[#This Row],[Especificação]]</f>
        <v>9.1.2.1.5.50.2.5.00 - (-) Dedução de Contribuição Patronal - Servidor Civil - Pensionistas - Multas</v>
      </c>
      <c r="T2865" s="7" t="str">
        <f>Tabela813[[#This Row],[NR]]&amp;" - "&amp;Tabela813[[#This Row],[Especificação]]</f>
        <v>9.1.2.1.5.50.2.5.00 - (-) Dedução de Contribuição Patronal - Servidor Civil - Pensionistas - Multas</v>
      </c>
      <c r="U2865" s="7" t="str">
        <f>Tabela813[[#This Row],[NR]]&amp; " - "&amp;Tabela813[[#This Row],[Especificação]]</f>
        <v>9.1.2.1.5.50.2.5.00 - (-) Dedução de Contribuição Patronal - Servidor Civil - Pensionistas - Multas</v>
      </c>
    </row>
    <row r="2866" spans="1:21" ht="30" x14ac:dyDescent="0.25">
      <c r="A2866" s="84"/>
      <c r="B2866" s="73" t="s">
        <v>1570</v>
      </c>
      <c r="C2866" s="26" t="s">
        <v>1558</v>
      </c>
      <c r="D2866" s="26" t="s">
        <v>1567</v>
      </c>
      <c r="E2866" s="26" t="s">
        <v>1558</v>
      </c>
      <c r="F2866" s="26" t="s">
        <v>1569</v>
      </c>
      <c r="G2866" s="26" t="s">
        <v>1591</v>
      </c>
      <c r="H2866" s="26" t="s">
        <v>1567</v>
      </c>
      <c r="I2866" s="26" t="s">
        <v>1563</v>
      </c>
      <c r="J2866" s="26" t="s">
        <v>1564</v>
      </c>
      <c r="K2866" s="21" t="str">
        <f>IF(Tabela813[[#This Row],[C]]&lt;&gt;"",IF(Tabela813[[#This Row],[RED]]&lt;&gt;"",(Tabela813[[#This Row],[RED]] &amp; "."),"") &amp; CONCATENATE(Tabela813[[#This Row],[C]],".",Tabela813[[#This Row],[O]],".",Tabela813[[#This Row],[E]],".",Tabela813[[#This Row],[D1]],".",Tabela813[[#This Row],[D2]],".",Tabela813[[#This Row],[D3]],".",Tabela813[[#This Row],[T]],".",Tabela813[[#This Row],[D4]]),"")</f>
        <v>9.1.2.1.5.50.2.6.00</v>
      </c>
      <c r="L2866" s="27" t="s">
        <v>1900</v>
      </c>
      <c r="M2866" s="21" t="str">
        <f t="shared" si="44"/>
        <v>A</v>
      </c>
      <c r="N2866" s="21">
        <f>IF(VALUE(Tabela813[[#This Row],[RED]]) &gt; 0,1,0) + IF(VALUE(J2866)&gt;0,8,IF(VALUE(I2866)&gt;0,7,IF(VALUE(H2866)&gt;0,6,IF(VALUE(G2866)&gt;0,5,IF(VALUE(F2866)&gt;0,4,IF(VALUE(E2866)&gt;0,3,IF(VALUE(D2866)&gt;0,2,1)))))))</f>
        <v>8</v>
      </c>
      <c r="O2866" s="26" t="s">
        <v>55</v>
      </c>
      <c r="P2866" s="1" t="s">
        <v>2967</v>
      </c>
      <c r="Q2866" s="1"/>
      <c r="R2866" s="21"/>
      <c r="S2866" s="7" t="str">
        <f>Tabela813[[#This Row],[NR]]&amp;" - "&amp;Tabela813[[#This Row],[Especificação]]</f>
        <v>9.1.2.1.5.50.2.6.00 - (-) Dedução de Contribuição Patronal - Servidor Civil - Pensionistas - Juros de Mora</v>
      </c>
      <c r="T2866" s="7" t="str">
        <f>Tabela813[[#This Row],[NR]]&amp;" - "&amp;Tabela813[[#This Row],[Especificação]]</f>
        <v>9.1.2.1.5.50.2.6.00 - (-) Dedução de Contribuição Patronal - Servidor Civil - Pensionistas - Juros de Mora</v>
      </c>
      <c r="U2866" s="7" t="str">
        <f>Tabela813[[#This Row],[NR]]&amp; " - "&amp;Tabela813[[#This Row],[Especificação]]</f>
        <v>9.1.2.1.5.50.2.6.00 - (-) Dedução de Contribuição Patronal - Servidor Civil - Pensionistas - Juros de Mora</v>
      </c>
    </row>
    <row r="2867" spans="1:21" ht="30" x14ac:dyDescent="0.25">
      <c r="A2867" s="84"/>
      <c r="B2867" s="73" t="s">
        <v>1570</v>
      </c>
      <c r="C2867" s="26" t="s">
        <v>1558</v>
      </c>
      <c r="D2867" s="26" t="s">
        <v>1567</v>
      </c>
      <c r="E2867" s="26" t="s">
        <v>1558</v>
      </c>
      <c r="F2867" s="26" t="s">
        <v>1569</v>
      </c>
      <c r="G2867" s="26" t="s">
        <v>1591</v>
      </c>
      <c r="H2867" s="26" t="s">
        <v>1567</v>
      </c>
      <c r="I2867" s="26" t="s">
        <v>1565</v>
      </c>
      <c r="J2867" s="26" t="s">
        <v>1564</v>
      </c>
      <c r="K2867" s="21" t="str">
        <f>IF(Tabela813[[#This Row],[C]]&lt;&gt;"",IF(Tabela813[[#This Row],[RED]]&lt;&gt;"",(Tabela813[[#This Row],[RED]] &amp; "."),"") &amp; CONCATENATE(Tabela813[[#This Row],[C]],".",Tabela813[[#This Row],[O]],".",Tabela813[[#This Row],[E]],".",Tabela813[[#This Row],[D1]],".",Tabela813[[#This Row],[D2]],".",Tabela813[[#This Row],[D3]],".",Tabela813[[#This Row],[T]],".",Tabela813[[#This Row],[D4]]),"")</f>
        <v>9.1.2.1.5.50.2.7.00</v>
      </c>
      <c r="L2867" s="27" t="s">
        <v>1901</v>
      </c>
      <c r="M2867" s="21" t="str">
        <f t="shared" si="44"/>
        <v>A</v>
      </c>
      <c r="N2867" s="21">
        <f>IF(VALUE(Tabela813[[#This Row],[RED]]) &gt; 0,1,0) + IF(VALUE(J2867)&gt;0,8,IF(VALUE(I2867)&gt;0,7,IF(VALUE(H2867)&gt;0,6,IF(VALUE(G2867)&gt;0,5,IF(VALUE(F2867)&gt;0,4,IF(VALUE(E2867)&gt;0,3,IF(VALUE(D2867)&gt;0,2,1)))))))</f>
        <v>8</v>
      </c>
      <c r="O2867" s="26" t="s">
        <v>55</v>
      </c>
      <c r="P2867" s="1" t="s">
        <v>2967</v>
      </c>
      <c r="Q2867" s="1"/>
      <c r="R2867" s="21"/>
      <c r="S2867" s="7" t="str">
        <f>Tabela813[[#This Row],[NR]]&amp;" - "&amp;Tabela813[[#This Row],[Especificação]]</f>
        <v>9.1.2.1.5.50.2.7.00 - (-) Dedução de Contribuição Patronal - Servidor Civil - Pensionistas - Dívida Ativa - Multas da Dívida Ativa</v>
      </c>
      <c r="T2867" s="7" t="str">
        <f>Tabela813[[#This Row],[NR]]&amp;" - "&amp;Tabela813[[#This Row],[Especificação]]</f>
        <v>9.1.2.1.5.50.2.7.00 - (-) Dedução de Contribuição Patronal - Servidor Civil - Pensionistas - Dívida Ativa - Multas da Dívida Ativa</v>
      </c>
      <c r="U2867" s="7" t="str">
        <f>Tabela813[[#This Row],[NR]]&amp; " - "&amp;Tabela813[[#This Row],[Especificação]]</f>
        <v>9.1.2.1.5.50.2.7.00 - (-) Dedução de Contribuição Patronal - Servidor Civil - Pensionistas - Dívida Ativa - Multas da Dívida Ativa</v>
      </c>
    </row>
    <row r="2868" spans="1:21" ht="30" x14ac:dyDescent="0.25">
      <c r="A2868" s="84"/>
      <c r="B2868" s="73" t="s">
        <v>1570</v>
      </c>
      <c r="C2868" s="26" t="s">
        <v>1558</v>
      </c>
      <c r="D2868" s="26" t="s">
        <v>1567</v>
      </c>
      <c r="E2868" s="26" t="s">
        <v>1558</v>
      </c>
      <c r="F2868" s="26" t="s">
        <v>1569</v>
      </c>
      <c r="G2868" s="26" t="s">
        <v>1591</v>
      </c>
      <c r="H2868" s="26" t="s">
        <v>1567</v>
      </c>
      <c r="I2868" s="26" t="s">
        <v>1566</v>
      </c>
      <c r="J2868" s="26" t="s">
        <v>1564</v>
      </c>
      <c r="K2868" s="21" t="str">
        <f>IF(Tabela813[[#This Row],[C]]&lt;&gt;"",IF(Tabela813[[#This Row],[RED]]&lt;&gt;"",(Tabela813[[#This Row],[RED]] &amp; "."),"") &amp; CONCATENATE(Tabela813[[#This Row],[C]],".",Tabela813[[#This Row],[O]],".",Tabela813[[#This Row],[E]],".",Tabela813[[#This Row],[D1]],".",Tabela813[[#This Row],[D2]],".",Tabela813[[#This Row],[D3]],".",Tabela813[[#This Row],[T]],".",Tabela813[[#This Row],[D4]]),"")</f>
        <v>9.1.2.1.5.50.2.8.00</v>
      </c>
      <c r="L2868" s="27" t="s">
        <v>1902</v>
      </c>
      <c r="M2868" s="21" t="str">
        <f t="shared" si="44"/>
        <v>A</v>
      </c>
      <c r="N2868" s="21">
        <f>IF(VALUE(Tabela813[[#This Row],[RED]]) &gt; 0,1,0) + IF(VALUE(J2868)&gt;0,8,IF(VALUE(I2868)&gt;0,7,IF(VALUE(H2868)&gt;0,6,IF(VALUE(G2868)&gt;0,5,IF(VALUE(F2868)&gt;0,4,IF(VALUE(E2868)&gt;0,3,IF(VALUE(D2868)&gt;0,2,1)))))))</f>
        <v>8</v>
      </c>
      <c r="O2868" s="26" t="s">
        <v>55</v>
      </c>
      <c r="P2868" s="1" t="s">
        <v>2967</v>
      </c>
      <c r="Q2868" s="1"/>
      <c r="R2868" s="21"/>
      <c r="S2868" s="7" t="str">
        <f>Tabela813[[#This Row],[NR]]&amp;" - "&amp;Tabela813[[#This Row],[Especificação]]</f>
        <v>9.1.2.1.5.50.2.8.00 - (-) Dedução de Contribuição Patronal - Servidor Civil - Pensionistas - Juros de Mora da Dívida Ativa</v>
      </c>
      <c r="T2868" s="7" t="str">
        <f>Tabela813[[#This Row],[NR]]&amp;" - "&amp;Tabela813[[#This Row],[Especificação]]</f>
        <v>9.1.2.1.5.50.2.8.00 - (-) Dedução de Contribuição Patronal - Servidor Civil - Pensionistas - Juros de Mora da Dívida Ativa</v>
      </c>
      <c r="U2868" s="7" t="str">
        <f>Tabela813[[#This Row],[NR]]&amp; " - "&amp;Tabela813[[#This Row],[Especificação]]</f>
        <v>9.1.2.1.5.50.2.8.00 - (-) Dedução de Contribuição Patronal - Servidor Civil - Pensionistas - Juros de Mora da Dívida Ativa</v>
      </c>
    </row>
    <row r="2869" spans="1:21" ht="30" x14ac:dyDescent="0.25">
      <c r="A2869" s="84"/>
      <c r="B2869" s="73" t="s">
        <v>1570</v>
      </c>
      <c r="C2869" s="26" t="s">
        <v>1558</v>
      </c>
      <c r="D2869" s="26" t="s">
        <v>1567</v>
      </c>
      <c r="E2869" s="26" t="s">
        <v>1558</v>
      </c>
      <c r="F2869" s="26" t="s">
        <v>1569</v>
      </c>
      <c r="G2869" s="26" t="s">
        <v>1591</v>
      </c>
      <c r="H2869" s="26" t="s">
        <v>1559</v>
      </c>
      <c r="I2869" s="26" t="s">
        <v>1561</v>
      </c>
      <c r="J2869" s="26" t="s">
        <v>1564</v>
      </c>
      <c r="K2869" s="21" t="str">
        <f>IF(Tabela813[[#This Row],[C]]&lt;&gt;"",IF(Tabela813[[#This Row],[RED]]&lt;&gt;"",(Tabela813[[#This Row],[RED]] &amp; "."),"") &amp; CONCATENATE(Tabela813[[#This Row],[C]],".",Tabela813[[#This Row],[O]],".",Tabela813[[#This Row],[E]],".",Tabela813[[#This Row],[D1]],".",Tabela813[[#This Row],[D2]],".",Tabela813[[#This Row],[D3]],".",Tabela813[[#This Row],[T]],".",Tabela813[[#This Row],[D4]]),"")</f>
        <v>9.1.2.1.5.50.3.0.00</v>
      </c>
      <c r="L2869" s="27" t="s">
        <v>1903</v>
      </c>
      <c r="M2869" s="21" t="str">
        <f t="shared" si="44"/>
        <v>S</v>
      </c>
      <c r="N2869" s="21">
        <f>IF(VALUE(Tabela813[[#This Row],[RED]]) &gt; 0,1,0) + IF(VALUE(J2869)&gt;0,8,IF(VALUE(I2869)&gt;0,7,IF(VALUE(H2869)&gt;0,6,IF(VALUE(G2869)&gt;0,5,IF(VALUE(F2869)&gt;0,4,IF(VALUE(E2869)&gt;0,3,IF(VALUE(D2869)&gt;0,2,1)))))))</f>
        <v>7</v>
      </c>
      <c r="O2869" s="26" t="s">
        <v>55</v>
      </c>
      <c r="P2869" s="1" t="s">
        <v>2968</v>
      </c>
      <c r="Q2869" s="1"/>
      <c r="R2869" s="21"/>
      <c r="S2869" s="7" t="str">
        <f>Tabela813[[#This Row],[NR]]&amp;" - "&amp;Tabela813[[#This Row],[Especificação]]</f>
        <v>9.1.2.1.5.50.3.0.00 - (-) Dedução de Contribuição Patronal Oriunda de Sentenças Judiciais - Servidor Civil Inativo</v>
      </c>
      <c r="T2869" s="7" t="str">
        <f>Tabela813[[#This Row],[NR]]&amp;" - "&amp;Tabela813[[#This Row],[Especificação]]</f>
        <v>9.1.2.1.5.50.3.0.00 - (-) Dedução de Contribuição Patronal Oriunda de Sentenças Judiciais - Servidor Civil Inativo</v>
      </c>
      <c r="U2869" s="7" t="str">
        <f>Tabela813[[#This Row],[NR]]&amp; " - "&amp;Tabela813[[#This Row],[Especificação]]</f>
        <v>9.1.2.1.5.50.3.0.00 - (-) Dedução de Contribuição Patronal Oriunda de Sentenças Judiciais - Servidor Civil Inativo</v>
      </c>
    </row>
    <row r="2870" spans="1:21" ht="30" x14ac:dyDescent="0.25">
      <c r="A2870" s="84"/>
      <c r="B2870" s="73" t="s">
        <v>1570</v>
      </c>
      <c r="C2870" s="26" t="s">
        <v>1558</v>
      </c>
      <c r="D2870" s="26" t="s">
        <v>1567</v>
      </c>
      <c r="E2870" s="26" t="s">
        <v>1558</v>
      </c>
      <c r="F2870" s="26" t="s">
        <v>1569</v>
      </c>
      <c r="G2870" s="26" t="s">
        <v>1591</v>
      </c>
      <c r="H2870" s="26" t="s">
        <v>1559</v>
      </c>
      <c r="I2870" s="26" t="s">
        <v>1558</v>
      </c>
      <c r="J2870" s="26" t="s">
        <v>1564</v>
      </c>
      <c r="K2870" s="21" t="str">
        <f>IF(Tabela813[[#This Row],[C]]&lt;&gt;"",IF(Tabela813[[#This Row],[RED]]&lt;&gt;"",(Tabela813[[#This Row],[RED]] &amp; "."),"") &amp; CONCATENATE(Tabela813[[#This Row],[C]],".",Tabela813[[#This Row],[O]],".",Tabela813[[#This Row],[E]],".",Tabela813[[#This Row],[D1]],".",Tabela813[[#This Row],[D2]],".",Tabela813[[#This Row],[D3]],".",Tabela813[[#This Row],[T]],".",Tabela813[[#This Row],[D4]]),"")</f>
        <v>9.1.2.1.5.50.3.1.00</v>
      </c>
      <c r="L2870" s="27" t="s">
        <v>1904</v>
      </c>
      <c r="M2870" s="21" t="str">
        <f t="shared" si="44"/>
        <v>A</v>
      </c>
      <c r="N2870" s="21">
        <f>IF(VALUE(Tabela813[[#This Row],[RED]]) &gt; 0,1,0) + IF(VALUE(J2870)&gt;0,8,IF(VALUE(I2870)&gt;0,7,IF(VALUE(H2870)&gt;0,6,IF(VALUE(G2870)&gt;0,5,IF(VALUE(F2870)&gt;0,4,IF(VALUE(E2870)&gt;0,3,IF(VALUE(D2870)&gt;0,2,1)))))))</f>
        <v>8</v>
      </c>
      <c r="O2870" s="26" t="s">
        <v>55</v>
      </c>
      <c r="P2870" s="1" t="s">
        <v>2968</v>
      </c>
      <c r="Q2870" s="1"/>
      <c r="R2870" s="21"/>
      <c r="S2870" s="7" t="str">
        <f>Tabela813[[#This Row],[NR]]&amp;" - "&amp;Tabela813[[#This Row],[Especificação]]</f>
        <v>9.1.2.1.5.50.3.1.00 - (-) Dedução de Contribuição Patronal Oriunda de Sentenças Judiciais - Servidor Civil Inativo - Principal</v>
      </c>
      <c r="T2870" s="7" t="str">
        <f>Tabela813[[#This Row],[NR]]&amp;" - "&amp;Tabela813[[#This Row],[Especificação]]</f>
        <v>9.1.2.1.5.50.3.1.00 - (-) Dedução de Contribuição Patronal Oriunda de Sentenças Judiciais - Servidor Civil Inativo - Principal</v>
      </c>
      <c r="U2870" s="7" t="str">
        <f>Tabela813[[#This Row],[NR]]&amp; " - "&amp;Tabela813[[#This Row],[Especificação]]</f>
        <v>9.1.2.1.5.50.3.1.00 - (-) Dedução de Contribuição Patronal Oriunda de Sentenças Judiciais - Servidor Civil Inativo - Principal</v>
      </c>
    </row>
    <row r="2871" spans="1:21" ht="30" x14ac:dyDescent="0.25">
      <c r="A2871" s="84"/>
      <c r="B2871" s="73" t="s">
        <v>1570</v>
      </c>
      <c r="C2871" s="26" t="s">
        <v>1558</v>
      </c>
      <c r="D2871" s="26" t="s">
        <v>1567</v>
      </c>
      <c r="E2871" s="26" t="s">
        <v>1558</v>
      </c>
      <c r="F2871" s="26" t="s">
        <v>1569</v>
      </c>
      <c r="G2871" s="26" t="s">
        <v>1591</v>
      </c>
      <c r="H2871" s="26" t="s">
        <v>1559</v>
      </c>
      <c r="I2871" s="26" t="s">
        <v>1567</v>
      </c>
      <c r="J2871" s="26" t="s">
        <v>1564</v>
      </c>
      <c r="K2871" s="21" t="str">
        <f>IF(Tabela813[[#This Row],[C]]&lt;&gt;"",IF(Tabela813[[#This Row],[RED]]&lt;&gt;"",(Tabela813[[#This Row],[RED]] &amp; "."),"") &amp; CONCATENATE(Tabela813[[#This Row],[C]],".",Tabela813[[#This Row],[O]],".",Tabela813[[#This Row],[E]],".",Tabela813[[#This Row],[D1]],".",Tabela813[[#This Row],[D2]],".",Tabela813[[#This Row],[D3]],".",Tabela813[[#This Row],[T]],".",Tabela813[[#This Row],[D4]]),"")</f>
        <v>9.1.2.1.5.50.3.2.00</v>
      </c>
      <c r="L2871" s="27" t="s">
        <v>1905</v>
      </c>
      <c r="M2871" s="21" t="str">
        <f t="shared" si="44"/>
        <v>A</v>
      </c>
      <c r="N2871" s="21">
        <f>IF(VALUE(Tabela813[[#This Row],[RED]]) &gt; 0,1,0) + IF(VALUE(J2871)&gt;0,8,IF(VALUE(I2871)&gt;0,7,IF(VALUE(H2871)&gt;0,6,IF(VALUE(G2871)&gt;0,5,IF(VALUE(F2871)&gt;0,4,IF(VALUE(E2871)&gt;0,3,IF(VALUE(D2871)&gt;0,2,1)))))))</f>
        <v>8</v>
      </c>
      <c r="O2871" s="26" t="s">
        <v>55</v>
      </c>
      <c r="P2871" s="1" t="s">
        <v>2968</v>
      </c>
      <c r="Q2871" s="1"/>
      <c r="R2871" s="21"/>
      <c r="S2871" s="7" t="str">
        <f>Tabela813[[#This Row],[NR]]&amp;" - "&amp;Tabela813[[#This Row],[Especificação]]</f>
        <v>9.1.2.1.5.50.3.2.00 - (-) Dedução de Contribuição Patronal Oriunda de Sentenças Judiciais - Servidor Civil Inativo - Multas e Juros de Mora</v>
      </c>
      <c r="T2871" s="7" t="str">
        <f>Tabela813[[#This Row],[NR]]&amp;" - "&amp;Tabela813[[#This Row],[Especificação]]</f>
        <v>9.1.2.1.5.50.3.2.00 - (-) Dedução de Contribuição Patronal Oriunda de Sentenças Judiciais - Servidor Civil Inativo - Multas e Juros de Mora</v>
      </c>
      <c r="U2871" s="7" t="str">
        <f>Tabela813[[#This Row],[NR]]&amp; " - "&amp;Tabela813[[#This Row],[Especificação]]</f>
        <v>9.1.2.1.5.50.3.2.00 - (-) Dedução de Contribuição Patronal Oriunda de Sentenças Judiciais - Servidor Civil Inativo - Multas e Juros de Mora</v>
      </c>
    </row>
    <row r="2872" spans="1:21" ht="30" x14ac:dyDescent="0.25">
      <c r="A2872" s="84"/>
      <c r="B2872" s="73" t="s">
        <v>1570</v>
      </c>
      <c r="C2872" s="26" t="s">
        <v>1558</v>
      </c>
      <c r="D2872" s="26" t="s">
        <v>1567</v>
      </c>
      <c r="E2872" s="26" t="s">
        <v>1558</v>
      </c>
      <c r="F2872" s="26" t="s">
        <v>1569</v>
      </c>
      <c r="G2872" s="26" t="s">
        <v>1591</v>
      </c>
      <c r="H2872" s="26" t="s">
        <v>1559</v>
      </c>
      <c r="I2872" s="26" t="s">
        <v>1559</v>
      </c>
      <c r="J2872" s="26" t="s">
        <v>1564</v>
      </c>
      <c r="K2872" s="21" t="str">
        <f>IF(Tabela813[[#This Row],[C]]&lt;&gt;"",IF(Tabela813[[#This Row],[RED]]&lt;&gt;"",(Tabela813[[#This Row],[RED]] &amp; "."),"") &amp; CONCATENATE(Tabela813[[#This Row],[C]],".",Tabela813[[#This Row],[O]],".",Tabela813[[#This Row],[E]],".",Tabela813[[#This Row],[D1]],".",Tabela813[[#This Row],[D2]],".",Tabela813[[#This Row],[D3]],".",Tabela813[[#This Row],[T]],".",Tabela813[[#This Row],[D4]]),"")</f>
        <v>9.1.2.1.5.50.3.3.00</v>
      </c>
      <c r="L2872" s="27" t="s">
        <v>1906</v>
      </c>
      <c r="M2872" s="21" t="str">
        <f t="shared" si="44"/>
        <v>A</v>
      </c>
      <c r="N2872" s="21">
        <f>IF(VALUE(Tabela813[[#This Row],[RED]]) &gt; 0,1,0) + IF(VALUE(J2872)&gt;0,8,IF(VALUE(I2872)&gt;0,7,IF(VALUE(H2872)&gt;0,6,IF(VALUE(G2872)&gt;0,5,IF(VALUE(F2872)&gt;0,4,IF(VALUE(E2872)&gt;0,3,IF(VALUE(D2872)&gt;0,2,1)))))))</f>
        <v>8</v>
      </c>
      <c r="O2872" s="26" t="s">
        <v>55</v>
      </c>
      <c r="P2872" s="1" t="s">
        <v>2968</v>
      </c>
      <c r="Q2872" s="1"/>
      <c r="R2872" s="21"/>
      <c r="S2872" s="7" t="str">
        <f>Tabela813[[#This Row],[NR]]&amp;" - "&amp;Tabela813[[#This Row],[Especificação]]</f>
        <v>9.1.2.1.5.50.3.3.00 - (-) Dedução de Contribuição Patronal Oriunda de Sentenças Judiciais - Servidor Civil Inativo - Dívida Ativa</v>
      </c>
      <c r="T2872" s="7" t="str">
        <f>Tabela813[[#This Row],[NR]]&amp;" - "&amp;Tabela813[[#This Row],[Especificação]]</f>
        <v>9.1.2.1.5.50.3.3.00 - (-) Dedução de Contribuição Patronal Oriunda de Sentenças Judiciais - Servidor Civil Inativo - Dívida Ativa</v>
      </c>
      <c r="U2872" s="7" t="str">
        <f>Tabela813[[#This Row],[NR]]&amp; " - "&amp;Tabela813[[#This Row],[Especificação]]</f>
        <v>9.1.2.1.5.50.3.3.00 - (-) Dedução de Contribuição Patronal Oriunda de Sentenças Judiciais - Servidor Civil Inativo - Dívida Ativa</v>
      </c>
    </row>
    <row r="2873" spans="1:21" ht="30" x14ac:dyDescent="0.25">
      <c r="A2873" s="84"/>
      <c r="B2873" s="73" t="s">
        <v>1570</v>
      </c>
      <c r="C2873" s="26" t="s">
        <v>1558</v>
      </c>
      <c r="D2873" s="26" t="s">
        <v>1567</v>
      </c>
      <c r="E2873" s="26" t="s">
        <v>1558</v>
      </c>
      <c r="F2873" s="26" t="s">
        <v>1569</v>
      </c>
      <c r="G2873" s="26" t="s">
        <v>1591</v>
      </c>
      <c r="H2873" s="26" t="s">
        <v>1559</v>
      </c>
      <c r="I2873" s="26" t="s">
        <v>1568</v>
      </c>
      <c r="J2873" s="26" t="s">
        <v>1564</v>
      </c>
      <c r="K2873" s="21" t="str">
        <f>IF(Tabela813[[#This Row],[C]]&lt;&gt;"",IF(Tabela813[[#This Row],[RED]]&lt;&gt;"",(Tabela813[[#This Row],[RED]] &amp; "."),"") &amp; CONCATENATE(Tabela813[[#This Row],[C]],".",Tabela813[[#This Row],[O]],".",Tabela813[[#This Row],[E]],".",Tabela813[[#This Row],[D1]],".",Tabela813[[#This Row],[D2]],".",Tabela813[[#This Row],[D3]],".",Tabela813[[#This Row],[T]],".",Tabela813[[#This Row],[D4]]),"")</f>
        <v>9.1.2.1.5.50.3.4.00</v>
      </c>
      <c r="L2873" s="27" t="s">
        <v>1907</v>
      </c>
      <c r="M2873" s="21" t="str">
        <f t="shared" si="44"/>
        <v>A</v>
      </c>
      <c r="N2873" s="21">
        <f>IF(VALUE(Tabela813[[#This Row],[RED]]) &gt; 0,1,0) + IF(VALUE(J2873)&gt;0,8,IF(VALUE(I2873)&gt;0,7,IF(VALUE(H2873)&gt;0,6,IF(VALUE(G2873)&gt;0,5,IF(VALUE(F2873)&gt;0,4,IF(VALUE(E2873)&gt;0,3,IF(VALUE(D2873)&gt;0,2,1)))))))</f>
        <v>8</v>
      </c>
      <c r="O2873" s="26" t="s">
        <v>55</v>
      </c>
      <c r="P2873" s="1" t="s">
        <v>2968</v>
      </c>
      <c r="Q2873" s="1"/>
      <c r="R2873" s="21"/>
      <c r="S2873" s="7" t="str">
        <f>Tabela813[[#This Row],[NR]]&amp;" - "&amp;Tabela813[[#This Row],[Especificação]]</f>
        <v>9.1.2.1.5.50.3.4.00 - (-) Dedução de Contribuição Patronal Oriunda de Sentenças Judiciais - Servidor Civil Inativo - Dívida Ativa - Multas e Juros de Mora da Dívida Ativa</v>
      </c>
      <c r="T2873" s="7" t="str">
        <f>Tabela813[[#This Row],[NR]]&amp;" - "&amp;Tabela813[[#This Row],[Especificação]]</f>
        <v>9.1.2.1.5.50.3.4.00 - (-) Dedução de Contribuição Patronal Oriunda de Sentenças Judiciais - Servidor Civil Inativo - Dívida Ativa - Multas e Juros de Mora da Dívida Ativa</v>
      </c>
      <c r="U2873" s="7" t="str">
        <f>Tabela813[[#This Row],[NR]]&amp; " - "&amp;Tabela813[[#This Row],[Especificação]]</f>
        <v>9.1.2.1.5.50.3.4.00 - (-) Dedução de Contribuição Patronal Oriunda de Sentenças Judiciais - Servidor Civil Inativo - Dívida Ativa - Multas e Juros de Mora da Dívida Ativa</v>
      </c>
    </row>
    <row r="2874" spans="1:21" ht="30" x14ac:dyDescent="0.25">
      <c r="A2874" s="84"/>
      <c r="B2874" s="73" t="s">
        <v>1570</v>
      </c>
      <c r="C2874" s="26" t="s">
        <v>1558</v>
      </c>
      <c r="D2874" s="26" t="s">
        <v>1567</v>
      </c>
      <c r="E2874" s="26" t="s">
        <v>1558</v>
      </c>
      <c r="F2874" s="26" t="s">
        <v>1569</v>
      </c>
      <c r="G2874" s="26" t="s">
        <v>1591</v>
      </c>
      <c r="H2874" s="26" t="s">
        <v>1559</v>
      </c>
      <c r="I2874" s="26" t="s">
        <v>1569</v>
      </c>
      <c r="J2874" s="26" t="s">
        <v>1564</v>
      </c>
      <c r="K2874" s="21" t="str">
        <f>IF(Tabela813[[#This Row],[C]]&lt;&gt;"",IF(Tabela813[[#This Row],[RED]]&lt;&gt;"",(Tabela813[[#This Row],[RED]] &amp; "."),"") &amp; CONCATENATE(Tabela813[[#This Row],[C]],".",Tabela813[[#This Row],[O]],".",Tabela813[[#This Row],[E]],".",Tabela813[[#This Row],[D1]],".",Tabela813[[#This Row],[D2]],".",Tabela813[[#This Row],[D3]],".",Tabela813[[#This Row],[T]],".",Tabela813[[#This Row],[D4]]),"")</f>
        <v>9.1.2.1.5.50.3.5.00</v>
      </c>
      <c r="L2874" s="27" t="s">
        <v>1908</v>
      </c>
      <c r="M2874" s="21" t="str">
        <f t="shared" si="44"/>
        <v>A</v>
      </c>
      <c r="N2874" s="21">
        <f>IF(VALUE(Tabela813[[#This Row],[RED]]) &gt; 0,1,0) + IF(VALUE(J2874)&gt;0,8,IF(VALUE(I2874)&gt;0,7,IF(VALUE(H2874)&gt;0,6,IF(VALUE(G2874)&gt;0,5,IF(VALUE(F2874)&gt;0,4,IF(VALUE(E2874)&gt;0,3,IF(VALUE(D2874)&gt;0,2,1)))))))</f>
        <v>8</v>
      </c>
      <c r="O2874" s="26" t="s">
        <v>55</v>
      </c>
      <c r="P2874" s="1" t="s">
        <v>2968</v>
      </c>
      <c r="Q2874" s="1"/>
      <c r="R2874" s="21"/>
      <c r="S2874" s="7" t="str">
        <f>Tabela813[[#This Row],[NR]]&amp;" - "&amp;Tabela813[[#This Row],[Especificação]]</f>
        <v>9.1.2.1.5.50.3.5.00 - (-) Dedução de Contribuição Patronal Oriunda de Sentenças Judiciais - Servidor Civil Inativo - Multas</v>
      </c>
      <c r="T2874" s="7" t="str">
        <f>Tabela813[[#This Row],[NR]]&amp;" - "&amp;Tabela813[[#This Row],[Especificação]]</f>
        <v>9.1.2.1.5.50.3.5.00 - (-) Dedução de Contribuição Patronal Oriunda de Sentenças Judiciais - Servidor Civil Inativo - Multas</v>
      </c>
      <c r="U2874" s="7" t="str">
        <f>Tabela813[[#This Row],[NR]]&amp; " - "&amp;Tabela813[[#This Row],[Especificação]]</f>
        <v>9.1.2.1.5.50.3.5.00 - (-) Dedução de Contribuição Patronal Oriunda de Sentenças Judiciais - Servidor Civil Inativo - Multas</v>
      </c>
    </row>
    <row r="2875" spans="1:21" ht="30" x14ac:dyDescent="0.25">
      <c r="A2875" s="84"/>
      <c r="B2875" s="73" t="s">
        <v>1570</v>
      </c>
      <c r="C2875" s="26" t="s">
        <v>1558</v>
      </c>
      <c r="D2875" s="26" t="s">
        <v>1567</v>
      </c>
      <c r="E2875" s="26" t="s">
        <v>1558</v>
      </c>
      <c r="F2875" s="26" t="s">
        <v>1569</v>
      </c>
      <c r="G2875" s="26" t="s">
        <v>1591</v>
      </c>
      <c r="H2875" s="26" t="s">
        <v>1559</v>
      </c>
      <c r="I2875" s="26" t="s">
        <v>1563</v>
      </c>
      <c r="J2875" s="26" t="s">
        <v>1564</v>
      </c>
      <c r="K2875" s="21" t="str">
        <f>IF(Tabela813[[#This Row],[C]]&lt;&gt;"",IF(Tabela813[[#This Row],[RED]]&lt;&gt;"",(Tabela813[[#This Row],[RED]] &amp; "."),"") &amp; CONCATENATE(Tabela813[[#This Row],[C]],".",Tabela813[[#This Row],[O]],".",Tabela813[[#This Row],[E]],".",Tabela813[[#This Row],[D1]],".",Tabela813[[#This Row],[D2]],".",Tabela813[[#This Row],[D3]],".",Tabela813[[#This Row],[T]],".",Tabela813[[#This Row],[D4]]),"")</f>
        <v>9.1.2.1.5.50.3.6.00</v>
      </c>
      <c r="L2875" s="27" t="s">
        <v>1909</v>
      </c>
      <c r="M2875" s="21" t="str">
        <f t="shared" si="44"/>
        <v>A</v>
      </c>
      <c r="N2875" s="21">
        <f>IF(VALUE(Tabela813[[#This Row],[RED]]) &gt; 0,1,0) + IF(VALUE(J2875)&gt;0,8,IF(VALUE(I2875)&gt;0,7,IF(VALUE(H2875)&gt;0,6,IF(VALUE(G2875)&gt;0,5,IF(VALUE(F2875)&gt;0,4,IF(VALUE(E2875)&gt;0,3,IF(VALUE(D2875)&gt;0,2,1)))))))</f>
        <v>8</v>
      </c>
      <c r="O2875" s="26" t="s">
        <v>55</v>
      </c>
      <c r="P2875" s="1" t="s">
        <v>2968</v>
      </c>
      <c r="Q2875" s="1"/>
      <c r="R2875" s="21"/>
      <c r="S2875" s="7" t="str">
        <f>Tabela813[[#This Row],[NR]]&amp;" - "&amp;Tabela813[[#This Row],[Especificação]]</f>
        <v>9.1.2.1.5.50.3.6.00 - (-) Dedução de Contribuição Patronal Oriunda de Sentenças Judiciais - Servidor Civil Inativo - Juros de Mora</v>
      </c>
      <c r="T2875" s="7" t="str">
        <f>Tabela813[[#This Row],[NR]]&amp;" - "&amp;Tabela813[[#This Row],[Especificação]]</f>
        <v>9.1.2.1.5.50.3.6.00 - (-) Dedução de Contribuição Patronal Oriunda de Sentenças Judiciais - Servidor Civil Inativo - Juros de Mora</v>
      </c>
      <c r="U2875" s="7" t="str">
        <f>Tabela813[[#This Row],[NR]]&amp; " - "&amp;Tabela813[[#This Row],[Especificação]]</f>
        <v>9.1.2.1.5.50.3.6.00 - (-) Dedução de Contribuição Patronal Oriunda de Sentenças Judiciais - Servidor Civil Inativo - Juros de Mora</v>
      </c>
    </row>
    <row r="2876" spans="1:21" ht="30" x14ac:dyDescent="0.25">
      <c r="A2876" s="84"/>
      <c r="B2876" s="73" t="s">
        <v>1570</v>
      </c>
      <c r="C2876" s="26" t="s">
        <v>1558</v>
      </c>
      <c r="D2876" s="26" t="s">
        <v>1567</v>
      </c>
      <c r="E2876" s="26" t="s">
        <v>1558</v>
      </c>
      <c r="F2876" s="26" t="s">
        <v>1569</v>
      </c>
      <c r="G2876" s="26" t="s">
        <v>1591</v>
      </c>
      <c r="H2876" s="26" t="s">
        <v>1559</v>
      </c>
      <c r="I2876" s="26" t="s">
        <v>1565</v>
      </c>
      <c r="J2876" s="26" t="s">
        <v>1564</v>
      </c>
      <c r="K2876" s="21" t="str">
        <f>IF(Tabela813[[#This Row],[C]]&lt;&gt;"",IF(Tabela813[[#This Row],[RED]]&lt;&gt;"",(Tabela813[[#This Row],[RED]] &amp; "."),"") &amp; CONCATENATE(Tabela813[[#This Row],[C]],".",Tabela813[[#This Row],[O]],".",Tabela813[[#This Row],[E]],".",Tabela813[[#This Row],[D1]],".",Tabela813[[#This Row],[D2]],".",Tabela813[[#This Row],[D3]],".",Tabela813[[#This Row],[T]],".",Tabela813[[#This Row],[D4]]),"")</f>
        <v>9.1.2.1.5.50.3.7.00</v>
      </c>
      <c r="L2876" s="27" t="s">
        <v>1910</v>
      </c>
      <c r="M2876" s="21" t="str">
        <f t="shared" si="44"/>
        <v>A</v>
      </c>
      <c r="N2876" s="21">
        <f>IF(VALUE(Tabela813[[#This Row],[RED]]) &gt; 0,1,0) + IF(VALUE(J2876)&gt;0,8,IF(VALUE(I2876)&gt;0,7,IF(VALUE(H2876)&gt;0,6,IF(VALUE(G2876)&gt;0,5,IF(VALUE(F2876)&gt;0,4,IF(VALUE(E2876)&gt;0,3,IF(VALUE(D2876)&gt;0,2,1)))))))</f>
        <v>8</v>
      </c>
      <c r="O2876" s="26" t="s">
        <v>55</v>
      </c>
      <c r="P2876" s="1" t="s">
        <v>2968</v>
      </c>
      <c r="Q2876" s="1"/>
      <c r="R2876" s="21"/>
      <c r="S2876" s="7" t="str">
        <f>Tabela813[[#This Row],[NR]]&amp;" - "&amp;Tabela813[[#This Row],[Especificação]]</f>
        <v>9.1.2.1.5.50.3.7.00 - (-) Dedução de Contribuição Patronal Oriunda de Sentenças Judiciais - Servidor Civil Inativo - Dívida Ativa - Multas da Dívida Ativa</v>
      </c>
      <c r="T2876" s="7" t="str">
        <f>Tabela813[[#This Row],[NR]]&amp;" - "&amp;Tabela813[[#This Row],[Especificação]]</f>
        <v>9.1.2.1.5.50.3.7.00 - (-) Dedução de Contribuição Patronal Oriunda de Sentenças Judiciais - Servidor Civil Inativo - Dívida Ativa - Multas da Dívida Ativa</v>
      </c>
      <c r="U2876" s="7" t="str">
        <f>Tabela813[[#This Row],[NR]]&amp; " - "&amp;Tabela813[[#This Row],[Especificação]]</f>
        <v>9.1.2.1.5.50.3.7.00 - (-) Dedução de Contribuição Patronal Oriunda de Sentenças Judiciais - Servidor Civil Inativo - Dívida Ativa - Multas da Dívida Ativa</v>
      </c>
    </row>
    <row r="2877" spans="1:21" ht="30" x14ac:dyDescent="0.25">
      <c r="A2877" s="84"/>
      <c r="B2877" s="73" t="s">
        <v>1570</v>
      </c>
      <c r="C2877" s="26" t="s">
        <v>1558</v>
      </c>
      <c r="D2877" s="26" t="s">
        <v>1567</v>
      </c>
      <c r="E2877" s="26" t="s">
        <v>1558</v>
      </c>
      <c r="F2877" s="26" t="s">
        <v>1569</v>
      </c>
      <c r="G2877" s="26" t="s">
        <v>1591</v>
      </c>
      <c r="H2877" s="26" t="s">
        <v>1559</v>
      </c>
      <c r="I2877" s="26" t="s">
        <v>1566</v>
      </c>
      <c r="J2877" s="26" t="s">
        <v>1564</v>
      </c>
      <c r="K2877" s="21" t="str">
        <f>IF(Tabela813[[#This Row],[C]]&lt;&gt;"",IF(Tabela813[[#This Row],[RED]]&lt;&gt;"",(Tabela813[[#This Row],[RED]] &amp; "."),"") &amp; CONCATENATE(Tabela813[[#This Row],[C]],".",Tabela813[[#This Row],[O]],".",Tabela813[[#This Row],[E]],".",Tabela813[[#This Row],[D1]],".",Tabela813[[#This Row],[D2]],".",Tabela813[[#This Row],[D3]],".",Tabela813[[#This Row],[T]],".",Tabela813[[#This Row],[D4]]),"")</f>
        <v>9.1.2.1.5.50.3.8.00</v>
      </c>
      <c r="L2877" s="27" t="s">
        <v>1911</v>
      </c>
      <c r="M2877" s="21" t="str">
        <f t="shared" si="44"/>
        <v>A</v>
      </c>
      <c r="N2877" s="21">
        <f>IF(VALUE(Tabela813[[#This Row],[RED]]) &gt; 0,1,0) + IF(VALUE(J2877)&gt;0,8,IF(VALUE(I2877)&gt;0,7,IF(VALUE(H2877)&gt;0,6,IF(VALUE(G2877)&gt;0,5,IF(VALUE(F2877)&gt;0,4,IF(VALUE(E2877)&gt;0,3,IF(VALUE(D2877)&gt;0,2,1)))))))</f>
        <v>8</v>
      </c>
      <c r="O2877" s="26" t="s">
        <v>55</v>
      </c>
      <c r="P2877" s="1" t="s">
        <v>2968</v>
      </c>
      <c r="Q2877" s="1"/>
      <c r="R2877" s="21"/>
      <c r="S2877" s="7" t="str">
        <f>Tabela813[[#This Row],[NR]]&amp;" - "&amp;Tabela813[[#This Row],[Especificação]]</f>
        <v>9.1.2.1.5.50.3.8.00 - (-) Dedução de Contribuição Patronal Oriunda de Sentenças Judiciais - Servidor Civil Inativo - Juros de Mora da Dívida Ativa</v>
      </c>
      <c r="T2877" s="7" t="str">
        <f>Tabela813[[#This Row],[NR]]&amp;" - "&amp;Tabela813[[#This Row],[Especificação]]</f>
        <v>9.1.2.1.5.50.3.8.00 - (-) Dedução de Contribuição Patronal Oriunda de Sentenças Judiciais - Servidor Civil Inativo - Juros de Mora da Dívida Ativa</v>
      </c>
      <c r="U2877" s="7" t="str">
        <f>Tabela813[[#This Row],[NR]]&amp; " - "&amp;Tabela813[[#This Row],[Especificação]]</f>
        <v>9.1.2.1.5.50.3.8.00 - (-) Dedução de Contribuição Patronal Oriunda de Sentenças Judiciais - Servidor Civil Inativo - Juros de Mora da Dívida Ativa</v>
      </c>
    </row>
    <row r="2878" spans="1:21" ht="30" x14ac:dyDescent="0.25">
      <c r="A2878" s="84"/>
      <c r="B2878" s="73" t="s">
        <v>1570</v>
      </c>
      <c r="C2878" s="26" t="s">
        <v>1558</v>
      </c>
      <c r="D2878" s="26" t="s">
        <v>1567</v>
      </c>
      <c r="E2878" s="26" t="s">
        <v>1558</v>
      </c>
      <c r="F2878" s="26" t="s">
        <v>1569</v>
      </c>
      <c r="G2878" s="26" t="s">
        <v>1591</v>
      </c>
      <c r="H2878" s="26" t="s">
        <v>1568</v>
      </c>
      <c r="I2878" s="26" t="s">
        <v>1561</v>
      </c>
      <c r="J2878" s="26" t="s">
        <v>1564</v>
      </c>
      <c r="K2878" s="21" t="str">
        <f>IF(Tabela813[[#This Row],[C]]&lt;&gt;"",IF(Tabela813[[#This Row],[RED]]&lt;&gt;"",(Tabela813[[#This Row],[RED]] &amp; "."),"") &amp; CONCATENATE(Tabela813[[#This Row],[C]],".",Tabela813[[#This Row],[O]],".",Tabela813[[#This Row],[E]],".",Tabela813[[#This Row],[D1]],".",Tabela813[[#This Row],[D2]],".",Tabela813[[#This Row],[D3]],".",Tabela813[[#This Row],[T]],".",Tabela813[[#This Row],[D4]]),"")</f>
        <v>9.1.2.1.5.50.4.0.00</v>
      </c>
      <c r="L2878" s="27" t="s">
        <v>4077</v>
      </c>
      <c r="M2878" s="21" t="str">
        <f t="shared" si="44"/>
        <v>S</v>
      </c>
      <c r="N2878" s="21">
        <f>IF(VALUE(Tabela813[[#This Row],[RED]]) &gt; 0,1,0) + IF(VALUE(J2878)&gt;0,8,IF(VALUE(I2878)&gt;0,7,IF(VALUE(H2878)&gt;0,6,IF(VALUE(G2878)&gt;0,5,IF(VALUE(F2878)&gt;0,4,IF(VALUE(E2878)&gt;0,3,IF(VALUE(D2878)&gt;0,2,1)))))))</f>
        <v>7</v>
      </c>
      <c r="O2878" s="26" t="s">
        <v>55</v>
      </c>
      <c r="P2878" s="1" t="s">
        <v>2969</v>
      </c>
      <c r="Q2878" s="1"/>
      <c r="R2878" s="21"/>
      <c r="S2878" s="7" t="str">
        <f>Tabela813[[#This Row],[NR]]&amp;" - "&amp;Tabela813[[#This Row],[Especificação]]</f>
        <v>9.1.2.1.5.50.4.0.00 - (-) Dedução de Contribuição Patronal Oriunda de Sentenças Judiciais - Servidor Civil - Pensionistas</v>
      </c>
      <c r="T2878" s="7" t="str">
        <f>Tabela813[[#This Row],[NR]]&amp;" - "&amp;Tabela813[[#This Row],[Especificação]]</f>
        <v>9.1.2.1.5.50.4.0.00 - (-) Dedução de Contribuição Patronal Oriunda de Sentenças Judiciais - Servidor Civil - Pensionistas</v>
      </c>
      <c r="U2878" s="7" t="str">
        <f>Tabela813[[#This Row],[NR]]&amp; " - "&amp;Tabela813[[#This Row],[Especificação]]</f>
        <v>9.1.2.1.5.50.4.0.00 - (-) Dedução de Contribuição Patronal Oriunda de Sentenças Judiciais - Servidor Civil - Pensionistas</v>
      </c>
    </row>
    <row r="2879" spans="1:21" ht="30" x14ac:dyDescent="0.25">
      <c r="A2879" s="301"/>
      <c r="B2879" s="73" t="s">
        <v>1570</v>
      </c>
      <c r="C2879" s="26" t="s">
        <v>1558</v>
      </c>
      <c r="D2879" s="26" t="s">
        <v>1567</v>
      </c>
      <c r="E2879" s="26" t="s">
        <v>1558</v>
      </c>
      <c r="F2879" s="26" t="s">
        <v>1569</v>
      </c>
      <c r="G2879" s="26" t="s">
        <v>1591</v>
      </c>
      <c r="H2879" s="26" t="s">
        <v>1568</v>
      </c>
      <c r="I2879" s="26" t="s">
        <v>1558</v>
      </c>
      <c r="J2879" s="26" t="s">
        <v>1564</v>
      </c>
      <c r="K2879" s="21" t="str">
        <f>IF(Tabela813[[#This Row],[C]]&lt;&gt;"",IF(Tabela813[[#This Row],[RED]]&lt;&gt;"",(Tabela813[[#This Row],[RED]] &amp; "."),"") &amp; CONCATENATE(Tabela813[[#This Row],[C]],".",Tabela813[[#This Row],[O]],".",Tabela813[[#This Row],[E]],".",Tabela813[[#This Row],[D1]],".",Tabela813[[#This Row],[D2]],".",Tabela813[[#This Row],[D3]],".",Tabela813[[#This Row],[T]],".",Tabela813[[#This Row],[D4]]),"")</f>
        <v>9.1.2.1.5.50.4.1.00</v>
      </c>
      <c r="L2879" s="27" t="s">
        <v>4078</v>
      </c>
      <c r="M2879" s="21" t="str">
        <f t="shared" si="44"/>
        <v>A</v>
      </c>
      <c r="N2879" s="21">
        <f>IF(VALUE(Tabela813[[#This Row],[RED]]) &gt; 0,1,0) + IF(VALUE(J2879)&gt;0,8,IF(VALUE(I2879)&gt;0,7,IF(VALUE(H2879)&gt;0,6,IF(VALUE(G2879)&gt;0,5,IF(VALUE(F2879)&gt;0,4,IF(VALUE(E2879)&gt;0,3,IF(VALUE(D2879)&gt;0,2,1)))))))</f>
        <v>8</v>
      </c>
      <c r="O2879" s="26" t="s">
        <v>55</v>
      </c>
      <c r="P2879" s="1" t="s">
        <v>2969</v>
      </c>
      <c r="Q2879" s="1"/>
      <c r="R2879" s="21"/>
      <c r="S2879" s="7" t="str">
        <f>Tabela813[[#This Row],[NR]]&amp;" - "&amp;Tabela813[[#This Row],[Especificação]]</f>
        <v>9.1.2.1.5.50.4.1.00 - (-) Dedução de Contribuição Patronal Oriunda de Sentenças Judiciais - Servidor Civil - Pensionistas - Principal</v>
      </c>
      <c r="T2879" s="7" t="str">
        <f>Tabela813[[#This Row],[NR]]&amp;" - "&amp;Tabela813[[#This Row],[Especificação]]</f>
        <v>9.1.2.1.5.50.4.1.00 - (-) Dedução de Contribuição Patronal Oriunda de Sentenças Judiciais - Servidor Civil - Pensionistas - Principal</v>
      </c>
      <c r="U2879" s="7" t="str">
        <f>Tabela813[[#This Row],[NR]]&amp; " - "&amp;Tabela813[[#This Row],[Especificação]]</f>
        <v>9.1.2.1.5.50.4.1.00 - (-) Dedução de Contribuição Patronal Oriunda de Sentenças Judiciais - Servidor Civil - Pensionistas - Principal</v>
      </c>
    </row>
    <row r="2880" spans="1:21" ht="30" x14ac:dyDescent="0.25">
      <c r="A2880" s="301"/>
      <c r="B2880" s="73" t="s">
        <v>1570</v>
      </c>
      <c r="C2880" s="26" t="s">
        <v>1558</v>
      </c>
      <c r="D2880" s="26" t="s">
        <v>1567</v>
      </c>
      <c r="E2880" s="26" t="s">
        <v>1558</v>
      </c>
      <c r="F2880" s="26" t="s">
        <v>1569</v>
      </c>
      <c r="G2880" s="26" t="s">
        <v>1591</v>
      </c>
      <c r="H2880" s="26" t="s">
        <v>1568</v>
      </c>
      <c r="I2880" s="26" t="s">
        <v>1567</v>
      </c>
      <c r="J2880" s="26" t="s">
        <v>1564</v>
      </c>
      <c r="K2880" s="21" t="str">
        <f>IF(Tabela813[[#This Row],[C]]&lt;&gt;"",IF(Tabela813[[#This Row],[RED]]&lt;&gt;"",(Tabela813[[#This Row],[RED]] &amp; "."),"") &amp; CONCATENATE(Tabela813[[#This Row],[C]],".",Tabela813[[#This Row],[O]],".",Tabela813[[#This Row],[E]],".",Tabela813[[#This Row],[D1]],".",Tabela813[[#This Row],[D2]],".",Tabela813[[#This Row],[D3]],".",Tabela813[[#This Row],[T]],".",Tabela813[[#This Row],[D4]]),"")</f>
        <v>9.1.2.1.5.50.4.2.00</v>
      </c>
      <c r="L2880" s="27" t="s">
        <v>4079</v>
      </c>
      <c r="M2880" s="21" t="str">
        <f t="shared" ref="M2880:M2943" si="45">IF(N2880 &lt; N2881,"S","A")</f>
        <v>A</v>
      </c>
      <c r="N2880" s="21">
        <f>IF(VALUE(Tabela813[[#This Row],[RED]]) &gt; 0,1,0) + IF(VALUE(J2880)&gt;0,8,IF(VALUE(I2880)&gt;0,7,IF(VALUE(H2880)&gt;0,6,IF(VALUE(G2880)&gt;0,5,IF(VALUE(F2880)&gt;0,4,IF(VALUE(E2880)&gt;0,3,IF(VALUE(D2880)&gt;0,2,1)))))))</f>
        <v>8</v>
      </c>
      <c r="O2880" s="26" t="s">
        <v>55</v>
      </c>
      <c r="P2880" s="1" t="s">
        <v>2969</v>
      </c>
      <c r="Q2880" s="1"/>
      <c r="R2880" s="21"/>
      <c r="S2880" s="7" t="str">
        <f>Tabela813[[#This Row],[NR]]&amp;" - "&amp;Tabela813[[#This Row],[Especificação]]</f>
        <v>9.1.2.1.5.50.4.2.00 - (-) Dedução de Contribuição Patronal Oriunda de Sentenças Judiciais - Servidor Civil - Pensionistas - Multas e Juros de Mora</v>
      </c>
      <c r="T2880" s="7" t="str">
        <f>Tabela813[[#This Row],[NR]]&amp;" - "&amp;Tabela813[[#This Row],[Especificação]]</f>
        <v>9.1.2.1.5.50.4.2.00 - (-) Dedução de Contribuição Patronal Oriunda de Sentenças Judiciais - Servidor Civil - Pensionistas - Multas e Juros de Mora</v>
      </c>
      <c r="U2880" s="7" t="str">
        <f>Tabela813[[#This Row],[NR]]&amp; " - "&amp;Tabela813[[#This Row],[Especificação]]</f>
        <v>9.1.2.1.5.50.4.2.00 - (-) Dedução de Contribuição Patronal Oriunda de Sentenças Judiciais - Servidor Civil - Pensionistas - Multas e Juros de Mora</v>
      </c>
    </row>
    <row r="2881" spans="1:21" ht="30" x14ac:dyDescent="0.25">
      <c r="A2881" s="301"/>
      <c r="B2881" s="73" t="s">
        <v>1570</v>
      </c>
      <c r="C2881" s="26" t="s">
        <v>1558</v>
      </c>
      <c r="D2881" s="26" t="s">
        <v>1567</v>
      </c>
      <c r="E2881" s="26" t="s">
        <v>1558</v>
      </c>
      <c r="F2881" s="26" t="s">
        <v>1569</v>
      </c>
      <c r="G2881" s="26" t="s">
        <v>1591</v>
      </c>
      <c r="H2881" s="26" t="s">
        <v>1568</v>
      </c>
      <c r="I2881" s="26" t="s">
        <v>1559</v>
      </c>
      <c r="J2881" s="26" t="s">
        <v>1564</v>
      </c>
      <c r="K2881" s="21" t="str">
        <f>IF(Tabela813[[#This Row],[C]]&lt;&gt;"",IF(Tabela813[[#This Row],[RED]]&lt;&gt;"",(Tabela813[[#This Row],[RED]] &amp; "."),"") &amp; CONCATENATE(Tabela813[[#This Row],[C]],".",Tabela813[[#This Row],[O]],".",Tabela813[[#This Row],[E]],".",Tabela813[[#This Row],[D1]],".",Tabela813[[#This Row],[D2]],".",Tabela813[[#This Row],[D3]],".",Tabela813[[#This Row],[T]],".",Tabela813[[#This Row],[D4]]),"")</f>
        <v>9.1.2.1.5.50.4.3.00</v>
      </c>
      <c r="L2881" s="27" t="s">
        <v>4080</v>
      </c>
      <c r="M2881" s="21" t="str">
        <f t="shared" si="45"/>
        <v>A</v>
      </c>
      <c r="N2881" s="21">
        <f>IF(VALUE(Tabela813[[#This Row],[RED]]) &gt; 0,1,0) + IF(VALUE(J2881)&gt;0,8,IF(VALUE(I2881)&gt;0,7,IF(VALUE(H2881)&gt;0,6,IF(VALUE(G2881)&gt;0,5,IF(VALUE(F2881)&gt;0,4,IF(VALUE(E2881)&gt;0,3,IF(VALUE(D2881)&gt;0,2,1)))))))</f>
        <v>8</v>
      </c>
      <c r="O2881" s="26" t="s">
        <v>55</v>
      </c>
      <c r="P2881" s="1" t="s">
        <v>2969</v>
      </c>
      <c r="Q2881" s="1"/>
      <c r="R2881" s="21"/>
      <c r="S2881" s="7" t="str">
        <f>Tabela813[[#This Row],[NR]]&amp;" - "&amp;Tabela813[[#This Row],[Especificação]]</f>
        <v>9.1.2.1.5.50.4.3.00 - (-) Dedução de Contribuição Patronal Oriunda de Sentenças Judiciais - Servidor Civil - Pensionistas - Dívida Ativa</v>
      </c>
      <c r="T2881" s="7" t="str">
        <f>Tabela813[[#This Row],[NR]]&amp;" - "&amp;Tabela813[[#This Row],[Especificação]]</f>
        <v>9.1.2.1.5.50.4.3.00 - (-) Dedução de Contribuição Patronal Oriunda de Sentenças Judiciais - Servidor Civil - Pensionistas - Dívida Ativa</v>
      </c>
      <c r="U2881" s="7" t="str">
        <f>Tabela813[[#This Row],[NR]]&amp; " - "&amp;Tabela813[[#This Row],[Especificação]]</f>
        <v>9.1.2.1.5.50.4.3.00 - (-) Dedução de Contribuição Patronal Oriunda de Sentenças Judiciais - Servidor Civil - Pensionistas - Dívida Ativa</v>
      </c>
    </row>
    <row r="2882" spans="1:21" ht="45" x14ac:dyDescent="0.25">
      <c r="A2882" s="301"/>
      <c r="B2882" s="73" t="s">
        <v>1570</v>
      </c>
      <c r="C2882" s="26" t="s">
        <v>1558</v>
      </c>
      <c r="D2882" s="26" t="s">
        <v>1567</v>
      </c>
      <c r="E2882" s="26" t="s">
        <v>1558</v>
      </c>
      <c r="F2882" s="26" t="s">
        <v>1569</v>
      </c>
      <c r="G2882" s="26" t="s">
        <v>1591</v>
      </c>
      <c r="H2882" s="26" t="s">
        <v>1568</v>
      </c>
      <c r="I2882" s="26" t="s">
        <v>1568</v>
      </c>
      <c r="J2882" s="26" t="s">
        <v>1564</v>
      </c>
      <c r="K2882" s="21" t="str">
        <f>IF(Tabela813[[#This Row],[C]]&lt;&gt;"",IF(Tabela813[[#This Row],[RED]]&lt;&gt;"",(Tabela813[[#This Row],[RED]] &amp; "."),"") &amp; CONCATENATE(Tabela813[[#This Row],[C]],".",Tabela813[[#This Row],[O]],".",Tabela813[[#This Row],[E]],".",Tabela813[[#This Row],[D1]],".",Tabela813[[#This Row],[D2]],".",Tabela813[[#This Row],[D3]],".",Tabela813[[#This Row],[T]],".",Tabela813[[#This Row],[D4]]),"")</f>
        <v>9.1.2.1.5.50.4.4.00</v>
      </c>
      <c r="L2882" s="27" t="s">
        <v>4081</v>
      </c>
      <c r="M2882" s="21" t="str">
        <f t="shared" si="45"/>
        <v>A</v>
      </c>
      <c r="N2882" s="21">
        <f>IF(VALUE(Tabela813[[#This Row],[RED]]) &gt; 0,1,0) + IF(VALUE(J2882)&gt;0,8,IF(VALUE(I2882)&gt;0,7,IF(VALUE(H2882)&gt;0,6,IF(VALUE(G2882)&gt;0,5,IF(VALUE(F2882)&gt;0,4,IF(VALUE(E2882)&gt;0,3,IF(VALUE(D2882)&gt;0,2,1)))))))</f>
        <v>8</v>
      </c>
      <c r="O2882" s="26" t="s">
        <v>55</v>
      </c>
      <c r="P2882" s="1" t="s">
        <v>2969</v>
      </c>
      <c r="Q2882" s="1"/>
      <c r="R2882" s="21"/>
      <c r="S2882" s="7" t="str">
        <f>Tabela813[[#This Row],[NR]]&amp;" - "&amp;Tabela813[[#This Row],[Especificação]]</f>
        <v>9.1.2.1.5.50.4.4.00 - (-) Dedução de Contribuição Patronal Oriunda de Sentenças Judiciais - Servidor Civil - Pensionistas - Dívida Ativa - Multas e Juros de Mora da Dívida Ativa</v>
      </c>
      <c r="T2882" s="7" t="str">
        <f>Tabela813[[#This Row],[NR]]&amp;" - "&amp;Tabela813[[#This Row],[Especificação]]</f>
        <v>9.1.2.1.5.50.4.4.00 - (-) Dedução de Contribuição Patronal Oriunda de Sentenças Judiciais - Servidor Civil - Pensionistas - Dívida Ativa - Multas e Juros de Mora da Dívida Ativa</v>
      </c>
      <c r="U2882" s="7" t="str">
        <f>Tabela813[[#This Row],[NR]]&amp; " - "&amp;Tabela813[[#This Row],[Especificação]]</f>
        <v>9.1.2.1.5.50.4.4.00 - (-) Dedução de Contribuição Patronal Oriunda de Sentenças Judiciais - Servidor Civil - Pensionistas - Dívida Ativa - Multas e Juros de Mora da Dívida Ativa</v>
      </c>
    </row>
    <row r="2883" spans="1:21" ht="30" x14ac:dyDescent="0.25">
      <c r="A2883" s="301"/>
      <c r="B2883" s="73" t="s">
        <v>1570</v>
      </c>
      <c r="C2883" s="26" t="s">
        <v>1558</v>
      </c>
      <c r="D2883" s="26" t="s">
        <v>1567</v>
      </c>
      <c r="E2883" s="26" t="s">
        <v>1558</v>
      </c>
      <c r="F2883" s="26" t="s">
        <v>1569</v>
      </c>
      <c r="G2883" s="26" t="s">
        <v>1591</v>
      </c>
      <c r="H2883" s="26" t="s">
        <v>1568</v>
      </c>
      <c r="I2883" s="26" t="s">
        <v>1569</v>
      </c>
      <c r="J2883" s="26" t="s">
        <v>1564</v>
      </c>
      <c r="K2883" s="21" t="str">
        <f>IF(Tabela813[[#This Row],[C]]&lt;&gt;"",IF(Tabela813[[#This Row],[RED]]&lt;&gt;"",(Tabela813[[#This Row],[RED]] &amp; "."),"") &amp; CONCATENATE(Tabela813[[#This Row],[C]],".",Tabela813[[#This Row],[O]],".",Tabela813[[#This Row],[E]],".",Tabela813[[#This Row],[D1]],".",Tabela813[[#This Row],[D2]],".",Tabela813[[#This Row],[D3]],".",Tabela813[[#This Row],[T]],".",Tabela813[[#This Row],[D4]]),"")</f>
        <v>9.1.2.1.5.50.4.5.00</v>
      </c>
      <c r="L2883" s="27" t="s">
        <v>4082</v>
      </c>
      <c r="M2883" s="21" t="str">
        <f t="shared" si="45"/>
        <v>A</v>
      </c>
      <c r="N2883" s="21">
        <f>IF(VALUE(Tabela813[[#This Row],[RED]]) &gt; 0,1,0) + IF(VALUE(J2883)&gt;0,8,IF(VALUE(I2883)&gt;0,7,IF(VALUE(H2883)&gt;0,6,IF(VALUE(G2883)&gt;0,5,IF(VALUE(F2883)&gt;0,4,IF(VALUE(E2883)&gt;0,3,IF(VALUE(D2883)&gt;0,2,1)))))))</f>
        <v>8</v>
      </c>
      <c r="O2883" s="26" t="s">
        <v>55</v>
      </c>
      <c r="P2883" s="1" t="s">
        <v>2969</v>
      </c>
      <c r="Q2883" s="1"/>
      <c r="R2883" s="21"/>
      <c r="S2883" s="7" t="str">
        <f>Tabela813[[#This Row],[NR]]&amp;" - "&amp;Tabela813[[#This Row],[Especificação]]</f>
        <v>9.1.2.1.5.50.4.5.00 - (-) Dedução de Contribuição Patronal Oriunda de Sentenças Judiciais - Servidor Civil - Pensionistas - Multas</v>
      </c>
      <c r="T2883" s="7" t="str">
        <f>Tabela813[[#This Row],[NR]]&amp;" - "&amp;Tabela813[[#This Row],[Especificação]]</f>
        <v>9.1.2.1.5.50.4.5.00 - (-) Dedução de Contribuição Patronal Oriunda de Sentenças Judiciais - Servidor Civil - Pensionistas - Multas</v>
      </c>
      <c r="U2883" s="7" t="str">
        <f>Tabela813[[#This Row],[NR]]&amp; " - "&amp;Tabela813[[#This Row],[Especificação]]</f>
        <v>9.1.2.1.5.50.4.5.00 - (-) Dedução de Contribuição Patronal Oriunda de Sentenças Judiciais - Servidor Civil - Pensionistas - Multas</v>
      </c>
    </row>
    <row r="2884" spans="1:21" ht="30" x14ac:dyDescent="0.25">
      <c r="A2884" s="301"/>
      <c r="B2884" s="73" t="s">
        <v>1570</v>
      </c>
      <c r="C2884" s="26" t="s">
        <v>1558</v>
      </c>
      <c r="D2884" s="26" t="s">
        <v>1567</v>
      </c>
      <c r="E2884" s="26" t="s">
        <v>1558</v>
      </c>
      <c r="F2884" s="26" t="s">
        <v>1569</v>
      </c>
      <c r="G2884" s="26" t="s">
        <v>1591</v>
      </c>
      <c r="H2884" s="26" t="s">
        <v>1568</v>
      </c>
      <c r="I2884" s="26" t="s">
        <v>1563</v>
      </c>
      <c r="J2884" s="26" t="s">
        <v>1564</v>
      </c>
      <c r="K2884" s="21" t="str">
        <f>IF(Tabela813[[#This Row],[C]]&lt;&gt;"",IF(Tabela813[[#This Row],[RED]]&lt;&gt;"",(Tabela813[[#This Row],[RED]] &amp; "."),"") &amp; CONCATENATE(Tabela813[[#This Row],[C]],".",Tabela813[[#This Row],[O]],".",Tabela813[[#This Row],[E]],".",Tabela813[[#This Row],[D1]],".",Tabela813[[#This Row],[D2]],".",Tabela813[[#This Row],[D3]],".",Tabela813[[#This Row],[T]],".",Tabela813[[#This Row],[D4]]),"")</f>
        <v>9.1.2.1.5.50.4.6.00</v>
      </c>
      <c r="L2884" s="27" t="s">
        <v>4083</v>
      </c>
      <c r="M2884" s="21" t="str">
        <f t="shared" si="45"/>
        <v>A</v>
      </c>
      <c r="N2884" s="21">
        <f>IF(VALUE(Tabela813[[#This Row],[RED]]) &gt; 0,1,0) + IF(VALUE(J2884)&gt;0,8,IF(VALUE(I2884)&gt;0,7,IF(VALUE(H2884)&gt;0,6,IF(VALUE(G2884)&gt;0,5,IF(VALUE(F2884)&gt;0,4,IF(VALUE(E2884)&gt;0,3,IF(VALUE(D2884)&gt;0,2,1)))))))</f>
        <v>8</v>
      </c>
      <c r="O2884" s="26" t="s">
        <v>55</v>
      </c>
      <c r="P2884" s="1" t="s">
        <v>2969</v>
      </c>
      <c r="Q2884" s="1"/>
      <c r="R2884" s="21"/>
      <c r="S2884" s="7" t="str">
        <f>Tabela813[[#This Row],[NR]]&amp;" - "&amp;Tabela813[[#This Row],[Especificação]]</f>
        <v>9.1.2.1.5.50.4.6.00 - (-) Dedução de Contribuição Patronal Oriunda de Sentenças Judiciais - Servidor Civil - Pensionistas - Juros de Mora</v>
      </c>
      <c r="T2884" s="7" t="str">
        <f>Tabela813[[#This Row],[NR]]&amp;" - "&amp;Tabela813[[#This Row],[Especificação]]</f>
        <v>9.1.2.1.5.50.4.6.00 - (-) Dedução de Contribuição Patronal Oriunda de Sentenças Judiciais - Servidor Civil - Pensionistas - Juros de Mora</v>
      </c>
      <c r="U2884" s="7" t="str">
        <f>Tabela813[[#This Row],[NR]]&amp; " - "&amp;Tabela813[[#This Row],[Especificação]]</f>
        <v>9.1.2.1.5.50.4.6.00 - (-) Dedução de Contribuição Patronal Oriunda de Sentenças Judiciais - Servidor Civil - Pensionistas - Juros de Mora</v>
      </c>
    </row>
    <row r="2885" spans="1:21" ht="30" x14ac:dyDescent="0.25">
      <c r="A2885" s="301"/>
      <c r="B2885" s="73" t="s">
        <v>1570</v>
      </c>
      <c r="C2885" s="26" t="s">
        <v>1558</v>
      </c>
      <c r="D2885" s="26" t="s">
        <v>1567</v>
      </c>
      <c r="E2885" s="26" t="s">
        <v>1558</v>
      </c>
      <c r="F2885" s="26" t="s">
        <v>1569</v>
      </c>
      <c r="G2885" s="26" t="s">
        <v>1591</v>
      </c>
      <c r="H2885" s="26" t="s">
        <v>1568</v>
      </c>
      <c r="I2885" s="26" t="s">
        <v>1565</v>
      </c>
      <c r="J2885" s="26" t="s">
        <v>1564</v>
      </c>
      <c r="K2885" s="21" t="str">
        <f>IF(Tabela813[[#This Row],[C]]&lt;&gt;"",IF(Tabela813[[#This Row],[RED]]&lt;&gt;"",(Tabela813[[#This Row],[RED]] &amp; "."),"") &amp; CONCATENATE(Tabela813[[#This Row],[C]],".",Tabela813[[#This Row],[O]],".",Tabela813[[#This Row],[E]],".",Tabela813[[#This Row],[D1]],".",Tabela813[[#This Row],[D2]],".",Tabela813[[#This Row],[D3]],".",Tabela813[[#This Row],[T]],".",Tabela813[[#This Row],[D4]]),"")</f>
        <v>9.1.2.1.5.50.4.7.00</v>
      </c>
      <c r="L2885" s="27" t="s">
        <v>4084</v>
      </c>
      <c r="M2885" s="21" t="str">
        <f t="shared" si="45"/>
        <v>A</v>
      </c>
      <c r="N2885" s="21">
        <f>IF(VALUE(Tabela813[[#This Row],[RED]]) &gt; 0,1,0) + IF(VALUE(J2885)&gt;0,8,IF(VALUE(I2885)&gt;0,7,IF(VALUE(H2885)&gt;0,6,IF(VALUE(G2885)&gt;0,5,IF(VALUE(F2885)&gt;0,4,IF(VALUE(E2885)&gt;0,3,IF(VALUE(D2885)&gt;0,2,1)))))))</f>
        <v>8</v>
      </c>
      <c r="O2885" s="26" t="s">
        <v>55</v>
      </c>
      <c r="P2885" s="1" t="s">
        <v>2969</v>
      </c>
      <c r="Q2885" s="1"/>
      <c r="R2885" s="21"/>
      <c r="S2885" s="7" t="str">
        <f>Tabela813[[#This Row],[NR]]&amp;" - "&amp;Tabela813[[#This Row],[Especificação]]</f>
        <v>9.1.2.1.5.50.4.7.00 - (-) Dedução de Contribuição Patronal Oriunda de Sentenças Judiciais - Servidor Civil - Pensionistas - Dívida Ativa - Multas da Dívida Ativa</v>
      </c>
      <c r="T2885" s="7" t="str">
        <f>Tabela813[[#This Row],[NR]]&amp;" - "&amp;Tabela813[[#This Row],[Especificação]]</f>
        <v>9.1.2.1.5.50.4.7.00 - (-) Dedução de Contribuição Patronal Oriunda de Sentenças Judiciais - Servidor Civil - Pensionistas - Dívida Ativa - Multas da Dívida Ativa</v>
      </c>
      <c r="U2885" s="7" t="str">
        <f>Tabela813[[#This Row],[NR]]&amp; " - "&amp;Tabela813[[#This Row],[Especificação]]</f>
        <v>9.1.2.1.5.50.4.7.00 - (-) Dedução de Contribuição Patronal Oriunda de Sentenças Judiciais - Servidor Civil - Pensionistas - Dívida Ativa - Multas da Dívida Ativa</v>
      </c>
    </row>
    <row r="2886" spans="1:21" ht="30" x14ac:dyDescent="0.25">
      <c r="A2886" s="301"/>
      <c r="B2886" s="73" t="s">
        <v>1570</v>
      </c>
      <c r="C2886" s="26" t="s">
        <v>1558</v>
      </c>
      <c r="D2886" s="26" t="s">
        <v>1567</v>
      </c>
      <c r="E2886" s="26" t="s">
        <v>1558</v>
      </c>
      <c r="F2886" s="26" t="s">
        <v>1569</v>
      </c>
      <c r="G2886" s="26" t="s">
        <v>1591</v>
      </c>
      <c r="H2886" s="26" t="s">
        <v>1568</v>
      </c>
      <c r="I2886" s="26" t="s">
        <v>1566</v>
      </c>
      <c r="J2886" s="26" t="s">
        <v>1564</v>
      </c>
      <c r="K2886" s="21" t="str">
        <f>IF(Tabela813[[#This Row],[C]]&lt;&gt;"",IF(Tabela813[[#This Row],[RED]]&lt;&gt;"",(Tabela813[[#This Row],[RED]] &amp; "."),"") &amp; CONCATENATE(Tabela813[[#This Row],[C]],".",Tabela813[[#This Row],[O]],".",Tabela813[[#This Row],[E]],".",Tabela813[[#This Row],[D1]],".",Tabela813[[#This Row],[D2]],".",Tabela813[[#This Row],[D3]],".",Tabela813[[#This Row],[T]],".",Tabela813[[#This Row],[D4]]),"")</f>
        <v>9.1.2.1.5.50.4.8.00</v>
      </c>
      <c r="L2886" s="27" t="s">
        <v>4085</v>
      </c>
      <c r="M2886" s="21" t="str">
        <f t="shared" si="45"/>
        <v>A</v>
      </c>
      <c r="N2886" s="21">
        <f>IF(VALUE(Tabela813[[#This Row],[RED]]) &gt; 0,1,0) + IF(VALUE(J2886)&gt;0,8,IF(VALUE(I2886)&gt;0,7,IF(VALUE(H2886)&gt;0,6,IF(VALUE(G2886)&gt;0,5,IF(VALUE(F2886)&gt;0,4,IF(VALUE(E2886)&gt;0,3,IF(VALUE(D2886)&gt;0,2,1)))))))</f>
        <v>8</v>
      </c>
      <c r="O2886" s="26" t="s">
        <v>55</v>
      </c>
      <c r="P2886" s="1" t="s">
        <v>2969</v>
      </c>
      <c r="Q2886" s="1"/>
      <c r="R2886" s="21"/>
      <c r="S2886" s="7" t="str">
        <f>Tabela813[[#This Row],[NR]]&amp;" - "&amp;Tabela813[[#This Row],[Especificação]]</f>
        <v>9.1.2.1.5.50.4.8.00 - (-) Dedução de Contribuição Patronal Oriunda de Sentenças Judiciais - Servidor Civil - Pensionistas - Juros de Mora da Dívida Ativa</v>
      </c>
      <c r="T2886" s="7" t="str">
        <f>Tabela813[[#This Row],[NR]]&amp;" - "&amp;Tabela813[[#This Row],[Especificação]]</f>
        <v>9.1.2.1.5.50.4.8.00 - (-) Dedução de Contribuição Patronal Oriunda de Sentenças Judiciais - Servidor Civil - Pensionistas - Juros de Mora da Dívida Ativa</v>
      </c>
      <c r="U2886" s="7" t="str">
        <f>Tabela813[[#This Row],[NR]]&amp; " - "&amp;Tabela813[[#This Row],[Especificação]]</f>
        <v>9.1.2.1.5.50.4.8.00 - (-) Dedução de Contribuição Patronal Oriunda de Sentenças Judiciais - Servidor Civil - Pensionistas - Juros de Mora da Dívida Ativa</v>
      </c>
    </row>
    <row r="2887" spans="1:21" ht="45" x14ac:dyDescent="0.25">
      <c r="A2887" s="301"/>
      <c r="B2887" s="73" t="s">
        <v>1570</v>
      </c>
      <c r="C2887" s="26" t="s">
        <v>1558</v>
      </c>
      <c r="D2887" s="26" t="s">
        <v>1567</v>
      </c>
      <c r="E2887" s="26" t="s">
        <v>1558</v>
      </c>
      <c r="F2887" s="26" t="s">
        <v>1569</v>
      </c>
      <c r="G2887" s="26" t="s">
        <v>1596</v>
      </c>
      <c r="H2887" s="26" t="s">
        <v>1561</v>
      </c>
      <c r="I2887" s="26" t="s">
        <v>1561</v>
      </c>
      <c r="J2887" s="26" t="s">
        <v>1564</v>
      </c>
      <c r="K2887" s="21" t="str">
        <f>IF(Tabela813[[#This Row],[C]]&lt;&gt;"",IF(Tabela813[[#This Row],[RED]]&lt;&gt;"",(Tabela813[[#This Row],[RED]] &amp; "."),"") &amp; CONCATENATE(Tabela813[[#This Row],[C]],".",Tabela813[[#This Row],[O]],".",Tabela813[[#This Row],[E]],".",Tabela813[[#This Row],[D1]],".",Tabela813[[#This Row],[D2]],".",Tabela813[[#This Row],[D3]],".",Tabela813[[#This Row],[T]],".",Tabela813[[#This Row],[D4]]),"")</f>
        <v>9.1.2.1.5.51.0.0.00</v>
      </c>
      <c r="L2887" s="27" t="s">
        <v>1912</v>
      </c>
      <c r="M2887" s="21" t="str">
        <f t="shared" si="45"/>
        <v>S</v>
      </c>
      <c r="N2887" s="21">
        <f>IF(VALUE(Tabela813[[#This Row],[RED]]) &gt; 0,1,0) + IF(VALUE(J2887)&gt;0,8,IF(VALUE(I2887)&gt;0,7,IF(VALUE(H2887)&gt;0,6,IF(VALUE(G2887)&gt;0,5,IF(VALUE(F2887)&gt;0,4,IF(VALUE(E2887)&gt;0,3,IF(VALUE(D2887)&gt;0,2,1)))))))</f>
        <v>6</v>
      </c>
      <c r="O2887" s="26" t="s">
        <v>55</v>
      </c>
      <c r="P2887" s="1" t="s">
        <v>4407</v>
      </c>
      <c r="Q2887" s="1"/>
      <c r="R2887" s="21"/>
      <c r="S2887" s="7" t="str">
        <f>Tabela813[[#This Row],[NR]]&amp;" - "&amp;Tabela813[[#This Row],[Especificação]]</f>
        <v>9.1.2.1.5.51.0.0.00 - (-) Dedução de Contribuição Patronal - Parcelamentos</v>
      </c>
      <c r="T2887" s="7" t="str">
        <f>Tabela813[[#This Row],[NR]]&amp;" - "&amp;Tabela813[[#This Row],[Especificação]]</f>
        <v>9.1.2.1.5.51.0.0.00 - (-) Dedução de Contribuição Patronal - Parcelamentos</v>
      </c>
      <c r="U2887" s="7" t="str">
        <f>Tabela813[[#This Row],[NR]]&amp; " - "&amp;Tabela813[[#This Row],[Especificação]]</f>
        <v>9.1.2.1.5.51.0.0.00 - (-) Dedução de Contribuição Patronal - Parcelamentos</v>
      </c>
    </row>
    <row r="2888" spans="1:21" ht="30" x14ac:dyDescent="0.25">
      <c r="A2888" s="301"/>
      <c r="B2888" s="73" t="s">
        <v>1570</v>
      </c>
      <c r="C2888" s="26" t="s">
        <v>1558</v>
      </c>
      <c r="D2888" s="26" t="s">
        <v>1567</v>
      </c>
      <c r="E2888" s="26" t="s">
        <v>1558</v>
      </c>
      <c r="F2888" s="26" t="s">
        <v>1569</v>
      </c>
      <c r="G2888" s="26" t="s">
        <v>1596</v>
      </c>
      <c r="H2888" s="26" t="s">
        <v>1558</v>
      </c>
      <c r="I2888" s="26" t="s">
        <v>1561</v>
      </c>
      <c r="J2888" s="26" t="s">
        <v>1564</v>
      </c>
      <c r="K2888" s="21" t="str">
        <f>IF(Tabela813[[#This Row],[C]]&lt;&gt;"",IF(Tabela813[[#This Row],[RED]]&lt;&gt;"",(Tabela813[[#This Row],[RED]] &amp; "."),"") &amp; CONCATENATE(Tabela813[[#This Row],[C]],".",Tabela813[[#This Row],[O]],".",Tabela813[[#This Row],[E]],".",Tabela813[[#This Row],[D1]],".",Tabela813[[#This Row],[D2]],".",Tabela813[[#This Row],[D3]],".",Tabela813[[#This Row],[T]],".",Tabela813[[#This Row],[D4]]),"")</f>
        <v>9.1.2.1.5.51.1.0.00</v>
      </c>
      <c r="L2888" s="27" t="s">
        <v>1913</v>
      </c>
      <c r="M2888" s="21" t="str">
        <f t="shared" si="45"/>
        <v>S</v>
      </c>
      <c r="N2888" s="21">
        <f>IF(VALUE(Tabela813[[#This Row],[RED]]) &gt; 0,1,0) + IF(VALUE(J2888)&gt;0,8,IF(VALUE(I2888)&gt;0,7,IF(VALUE(H2888)&gt;0,6,IF(VALUE(G2888)&gt;0,5,IF(VALUE(F2888)&gt;0,4,IF(VALUE(E2888)&gt;0,3,IF(VALUE(D2888)&gt;0,2,1)))))))</f>
        <v>7</v>
      </c>
      <c r="O2888" s="26" t="s">
        <v>55</v>
      </c>
      <c r="P2888" s="1" t="s">
        <v>2970</v>
      </c>
      <c r="Q2888" s="1"/>
      <c r="R2888" s="21"/>
      <c r="S2888" s="7" t="str">
        <f>Tabela813[[#This Row],[NR]]&amp;" - "&amp;Tabela813[[#This Row],[Especificação]]</f>
        <v>9.1.2.1.5.51.1.0.00 - (-) Dedução de Contribuição Patronal - Servidor Civil Ativo - Parcelamentos</v>
      </c>
      <c r="T2888" s="7" t="str">
        <f>Tabela813[[#This Row],[NR]]&amp;" - "&amp;Tabela813[[#This Row],[Especificação]]</f>
        <v>9.1.2.1.5.51.1.0.00 - (-) Dedução de Contribuição Patronal - Servidor Civil Ativo - Parcelamentos</v>
      </c>
      <c r="U2888" s="7" t="str">
        <f>Tabela813[[#This Row],[NR]]&amp; " - "&amp;Tabela813[[#This Row],[Especificação]]</f>
        <v>9.1.2.1.5.51.1.0.00 - (-) Dedução de Contribuição Patronal - Servidor Civil Ativo - Parcelamentos</v>
      </c>
    </row>
    <row r="2889" spans="1:21" ht="30" x14ac:dyDescent="0.25">
      <c r="A2889" s="301"/>
      <c r="B2889" s="73" t="s">
        <v>1570</v>
      </c>
      <c r="C2889" s="26" t="s">
        <v>1558</v>
      </c>
      <c r="D2889" s="26" t="s">
        <v>1567</v>
      </c>
      <c r="E2889" s="26" t="s">
        <v>1558</v>
      </c>
      <c r="F2889" s="26" t="s">
        <v>1569</v>
      </c>
      <c r="G2889" s="26" t="s">
        <v>1596</v>
      </c>
      <c r="H2889" s="26" t="s">
        <v>1558</v>
      </c>
      <c r="I2889" s="26" t="s">
        <v>1558</v>
      </c>
      <c r="J2889" s="26" t="s">
        <v>1564</v>
      </c>
      <c r="K2889" s="21" t="str">
        <f>IF(Tabela813[[#This Row],[C]]&lt;&gt;"",IF(Tabela813[[#This Row],[RED]]&lt;&gt;"",(Tabela813[[#This Row],[RED]] &amp; "."),"") &amp; CONCATENATE(Tabela813[[#This Row],[C]],".",Tabela813[[#This Row],[O]],".",Tabela813[[#This Row],[E]],".",Tabela813[[#This Row],[D1]],".",Tabela813[[#This Row],[D2]],".",Tabela813[[#This Row],[D3]],".",Tabela813[[#This Row],[T]],".",Tabela813[[#This Row],[D4]]),"")</f>
        <v>9.1.2.1.5.51.1.1.00</v>
      </c>
      <c r="L2889" s="27" t="s">
        <v>1914</v>
      </c>
      <c r="M2889" s="21" t="str">
        <f t="shared" si="45"/>
        <v>A</v>
      </c>
      <c r="N2889" s="21">
        <f>IF(VALUE(Tabela813[[#This Row],[RED]]) &gt; 0,1,0) + IF(VALUE(J2889)&gt;0,8,IF(VALUE(I2889)&gt;0,7,IF(VALUE(H2889)&gt;0,6,IF(VALUE(G2889)&gt;0,5,IF(VALUE(F2889)&gt;0,4,IF(VALUE(E2889)&gt;0,3,IF(VALUE(D2889)&gt;0,2,1)))))))</f>
        <v>8</v>
      </c>
      <c r="O2889" s="26" t="s">
        <v>55</v>
      </c>
      <c r="P2889" s="1" t="s">
        <v>2970</v>
      </c>
      <c r="Q2889" s="1"/>
      <c r="R2889" s="21"/>
      <c r="S2889" s="7" t="str">
        <f>Tabela813[[#This Row],[NR]]&amp;" - "&amp;Tabela813[[#This Row],[Especificação]]</f>
        <v>9.1.2.1.5.51.1.1.00 - (-) Dedução de Contribuição Patronal - Servidor Civil Ativo - Parcelamentos - Principal</v>
      </c>
      <c r="T2889" s="7" t="str">
        <f>Tabela813[[#This Row],[NR]]&amp;" - "&amp;Tabela813[[#This Row],[Especificação]]</f>
        <v>9.1.2.1.5.51.1.1.00 - (-) Dedução de Contribuição Patronal - Servidor Civil Ativo - Parcelamentos - Principal</v>
      </c>
      <c r="U2889" s="7" t="str">
        <f>Tabela813[[#This Row],[NR]]&amp; " - "&amp;Tabela813[[#This Row],[Especificação]]</f>
        <v>9.1.2.1.5.51.1.1.00 - (-) Dedução de Contribuição Patronal - Servidor Civil Ativo - Parcelamentos - Principal</v>
      </c>
    </row>
    <row r="2890" spans="1:21" ht="30" x14ac:dyDescent="0.25">
      <c r="A2890" s="301"/>
      <c r="B2890" s="73" t="s">
        <v>1570</v>
      </c>
      <c r="C2890" s="26" t="s">
        <v>1558</v>
      </c>
      <c r="D2890" s="26" t="s">
        <v>1567</v>
      </c>
      <c r="E2890" s="26" t="s">
        <v>1558</v>
      </c>
      <c r="F2890" s="26" t="s">
        <v>1569</v>
      </c>
      <c r="G2890" s="26" t="s">
        <v>1596</v>
      </c>
      <c r="H2890" s="26" t="s">
        <v>1558</v>
      </c>
      <c r="I2890" s="26" t="s">
        <v>1567</v>
      </c>
      <c r="J2890" s="26" t="s">
        <v>1564</v>
      </c>
      <c r="K2890" s="21" t="str">
        <f>IF(Tabela813[[#This Row],[C]]&lt;&gt;"",IF(Tabela813[[#This Row],[RED]]&lt;&gt;"",(Tabela813[[#This Row],[RED]] &amp; "."),"") &amp; CONCATENATE(Tabela813[[#This Row],[C]],".",Tabela813[[#This Row],[O]],".",Tabela813[[#This Row],[E]],".",Tabela813[[#This Row],[D1]],".",Tabela813[[#This Row],[D2]],".",Tabela813[[#This Row],[D3]],".",Tabela813[[#This Row],[T]],".",Tabela813[[#This Row],[D4]]),"")</f>
        <v>9.1.2.1.5.51.1.2.00</v>
      </c>
      <c r="L2890" s="27" t="s">
        <v>1915</v>
      </c>
      <c r="M2890" s="21" t="str">
        <f t="shared" si="45"/>
        <v>A</v>
      </c>
      <c r="N2890" s="21">
        <f>IF(VALUE(Tabela813[[#This Row],[RED]]) &gt; 0,1,0) + IF(VALUE(J2890)&gt;0,8,IF(VALUE(I2890)&gt;0,7,IF(VALUE(H2890)&gt;0,6,IF(VALUE(G2890)&gt;0,5,IF(VALUE(F2890)&gt;0,4,IF(VALUE(E2890)&gt;0,3,IF(VALUE(D2890)&gt;0,2,1)))))))</f>
        <v>8</v>
      </c>
      <c r="O2890" s="26" t="s">
        <v>55</v>
      </c>
      <c r="P2890" s="1" t="s">
        <v>2970</v>
      </c>
      <c r="Q2890" s="1"/>
      <c r="R2890" s="21"/>
      <c r="S2890" s="7" t="str">
        <f>Tabela813[[#This Row],[NR]]&amp;" - "&amp;Tabela813[[#This Row],[Especificação]]</f>
        <v>9.1.2.1.5.51.1.2.00 - (-) Dedução de Contribuição Patronal - Servidor Civil Ativo - Parcelamentos - Multas e Juros de Mora</v>
      </c>
      <c r="T2890" s="7" t="str">
        <f>Tabela813[[#This Row],[NR]]&amp;" - "&amp;Tabela813[[#This Row],[Especificação]]</f>
        <v>9.1.2.1.5.51.1.2.00 - (-) Dedução de Contribuição Patronal - Servidor Civil Ativo - Parcelamentos - Multas e Juros de Mora</v>
      </c>
      <c r="U2890" s="7" t="str">
        <f>Tabela813[[#This Row],[NR]]&amp; " - "&amp;Tabela813[[#This Row],[Especificação]]</f>
        <v>9.1.2.1.5.51.1.2.00 - (-) Dedução de Contribuição Patronal - Servidor Civil Ativo - Parcelamentos - Multas e Juros de Mora</v>
      </c>
    </row>
    <row r="2891" spans="1:21" ht="30" x14ac:dyDescent="0.25">
      <c r="A2891" s="84"/>
      <c r="B2891" s="73" t="s">
        <v>1570</v>
      </c>
      <c r="C2891" s="26" t="s">
        <v>1558</v>
      </c>
      <c r="D2891" s="26" t="s">
        <v>1567</v>
      </c>
      <c r="E2891" s="26" t="s">
        <v>1558</v>
      </c>
      <c r="F2891" s="26" t="s">
        <v>1569</v>
      </c>
      <c r="G2891" s="26" t="s">
        <v>1596</v>
      </c>
      <c r="H2891" s="26" t="s">
        <v>1558</v>
      </c>
      <c r="I2891" s="26" t="s">
        <v>1559</v>
      </c>
      <c r="J2891" s="26" t="s">
        <v>1564</v>
      </c>
      <c r="K2891" s="21" t="str">
        <f>IF(Tabela813[[#This Row],[C]]&lt;&gt;"",IF(Tabela813[[#This Row],[RED]]&lt;&gt;"",(Tabela813[[#This Row],[RED]] &amp; "."),"") &amp; CONCATENATE(Tabela813[[#This Row],[C]],".",Tabela813[[#This Row],[O]],".",Tabela813[[#This Row],[E]],".",Tabela813[[#This Row],[D1]],".",Tabela813[[#This Row],[D2]],".",Tabela813[[#This Row],[D3]],".",Tabela813[[#This Row],[T]],".",Tabela813[[#This Row],[D4]]),"")</f>
        <v>9.1.2.1.5.51.1.3.00</v>
      </c>
      <c r="L2891" s="27" t="s">
        <v>1916</v>
      </c>
      <c r="M2891" s="21" t="str">
        <f t="shared" si="45"/>
        <v>A</v>
      </c>
      <c r="N2891" s="21">
        <f>IF(VALUE(Tabela813[[#This Row],[RED]]) &gt; 0,1,0) + IF(VALUE(J2891)&gt;0,8,IF(VALUE(I2891)&gt;0,7,IF(VALUE(H2891)&gt;0,6,IF(VALUE(G2891)&gt;0,5,IF(VALUE(F2891)&gt;0,4,IF(VALUE(E2891)&gt;0,3,IF(VALUE(D2891)&gt;0,2,1)))))))</f>
        <v>8</v>
      </c>
      <c r="O2891" s="26" t="s">
        <v>55</v>
      </c>
      <c r="P2891" s="1" t="s">
        <v>2970</v>
      </c>
      <c r="Q2891" s="1"/>
      <c r="R2891" s="21"/>
      <c r="S2891" s="7" t="str">
        <f>Tabela813[[#This Row],[NR]]&amp;" - "&amp;Tabela813[[#This Row],[Especificação]]</f>
        <v>9.1.2.1.5.51.1.3.00 - (-) Dedução de Contribuição Patronal - Servidor Civil Ativo - Parcelamentos - Dívida Ativa</v>
      </c>
      <c r="T2891" s="7" t="str">
        <f>Tabela813[[#This Row],[NR]]&amp;" - "&amp;Tabela813[[#This Row],[Especificação]]</f>
        <v>9.1.2.1.5.51.1.3.00 - (-) Dedução de Contribuição Patronal - Servidor Civil Ativo - Parcelamentos - Dívida Ativa</v>
      </c>
      <c r="U2891" s="7" t="str">
        <f>Tabela813[[#This Row],[NR]]&amp; " - "&amp;Tabela813[[#This Row],[Especificação]]</f>
        <v>9.1.2.1.5.51.1.3.00 - (-) Dedução de Contribuição Patronal - Servidor Civil Ativo - Parcelamentos - Dívida Ativa</v>
      </c>
    </row>
    <row r="2892" spans="1:21" ht="30" x14ac:dyDescent="0.25">
      <c r="A2892" s="84"/>
      <c r="B2892" s="73" t="s">
        <v>1570</v>
      </c>
      <c r="C2892" s="26" t="s">
        <v>1558</v>
      </c>
      <c r="D2892" s="26" t="s">
        <v>1567</v>
      </c>
      <c r="E2892" s="26" t="s">
        <v>1558</v>
      </c>
      <c r="F2892" s="26" t="s">
        <v>1569</v>
      </c>
      <c r="G2892" s="26" t="s">
        <v>1596</v>
      </c>
      <c r="H2892" s="26" t="s">
        <v>1558</v>
      </c>
      <c r="I2892" s="26" t="s">
        <v>1568</v>
      </c>
      <c r="J2892" s="26" t="s">
        <v>1564</v>
      </c>
      <c r="K2892" s="21" t="str">
        <f>IF(Tabela813[[#This Row],[C]]&lt;&gt;"",IF(Tabela813[[#This Row],[RED]]&lt;&gt;"",(Tabela813[[#This Row],[RED]] &amp; "."),"") &amp; CONCATENATE(Tabela813[[#This Row],[C]],".",Tabela813[[#This Row],[O]],".",Tabela813[[#This Row],[E]],".",Tabela813[[#This Row],[D1]],".",Tabela813[[#This Row],[D2]],".",Tabela813[[#This Row],[D3]],".",Tabela813[[#This Row],[T]],".",Tabela813[[#This Row],[D4]]),"")</f>
        <v>9.1.2.1.5.51.1.4.00</v>
      </c>
      <c r="L2892" s="27" t="s">
        <v>1917</v>
      </c>
      <c r="M2892" s="21" t="str">
        <f t="shared" si="45"/>
        <v>A</v>
      </c>
      <c r="N2892" s="21">
        <f>IF(VALUE(Tabela813[[#This Row],[RED]]) &gt; 0,1,0) + IF(VALUE(J2892)&gt;0,8,IF(VALUE(I2892)&gt;0,7,IF(VALUE(H2892)&gt;0,6,IF(VALUE(G2892)&gt;0,5,IF(VALUE(F2892)&gt;0,4,IF(VALUE(E2892)&gt;0,3,IF(VALUE(D2892)&gt;0,2,1)))))))</f>
        <v>8</v>
      </c>
      <c r="O2892" s="26" t="s">
        <v>55</v>
      </c>
      <c r="P2892" s="1" t="s">
        <v>2970</v>
      </c>
      <c r="Q2892" s="1"/>
      <c r="R2892" s="21"/>
      <c r="S2892" s="7" t="str">
        <f>Tabela813[[#This Row],[NR]]&amp;" - "&amp;Tabela813[[#This Row],[Especificação]]</f>
        <v>9.1.2.1.5.51.1.4.00 - (-) Dedução de Contribuição Patronal - Servidor Civil Ativo - Parcelamentos - Dívida Ativa - Multas e Juros de Mora da Dívida Ativa</v>
      </c>
      <c r="T2892" s="7" t="str">
        <f>Tabela813[[#This Row],[NR]]&amp;" - "&amp;Tabela813[[#This Row],[Especificação]]</f>
        <v>9.1.2.1.5.51.1.4.00 - (-) Dedução de Contribuição Patronal - Servidor Civil Ativo - Parcelamentos - Dívida Ativa - Multas e Juros de Mora da Dívida Ativa</v>
      </c>
      <c r="U2892" s="7" t="str">
        <f>Tabela813[[#This Row],[NR]]&amp; " - "&amp;Tabela813[[#This Row],[Especificação]]</f>
        <v>9.1.2.1.5.51.1.4.00 - (-) Dedução de Contribuição Patronal - Servidor Civil Ativo - Parcelamentos - Dívida Ativa - Multas e Juros de Mora da Dívida Ativa</v>
      </c>
    </row>
    <row r="2893" spans="1:21" ht="30" x14ac:dyDescent="0.25">
      <c r="A2893" s="84"/>
      <c r="B2893" s="73" t="s">
        <v>1570</v>
      </c>
      <c r="C2893" s="26" t="s">
        <v>1558</v>
      </c>
      <c r="D2893" s="26" t="s">
        <v>1567</v>
      </c>
      <c r="E2893" s="26" t="s">
        <v>1558</v>
      </c>
      <c r="F2893" s="26" t="s">
        <v>1569</v>
      </c>
      <c r="G2893" s="26" t="s">
        <v>1596</v>
      </c>
      <c r="H2893" s="26" t="s">
        <v>1558</v>
      </c>
      <c r="I2893" s="26" t="s">
        <v>1569</v>
      </c>
      <c r="J2893" s="26" t="s">
        <v>1564</v>
      </c>
      <c r="K2893" s="21" t="str">
        <f>IF(Tabela813[[#This Row],[C]]&lt;&gt;"",IF(Tabela813[[#This Row],[RED]]&lt;&gt;"",(Tabela813[[#This Row],[RED]] &amp; "."),"") &amp; CONCATENATE(Tabela813[[#This Row],[C]],".",Tabela813[[#This Row],[O]],".",Tabela813[[#This Row],[E]],".",Tabela813[[#This Row],[D1]],".",Tabela813[[#This Row],[D2]],".",Tabela813[[#This Row],[D3]],".",Tabela813[[#This Row],[T]],".",Tabela813[[#This Row],[D4]]),"")</f>
        <v>9.1.2.1.5.51.1.5.00</v>
      </c>
      <c r="L2893" s="27" t="s">
        <v>1918</v>
      </c>
      <c r="M2893" s="21" t="str">
        <f t="shared" si="45"/>
        <v>A</v>
      </c>
      <c r="N2893" s="21">
        <f>IF(VALUE(Tabela813[[#This Row],[RED]]) &gt; 0,1,0) + IF(VALUE(J2893)&gt;0,8,IF(VALUE(I2893)&gt;0,7,IF(VALUE(H2893)&gt;0,6,IF(VALUE(G2893)&gt;0,5,IF(VALUE(F2893)&gt;0,4,IF(VALUE(E2893)&gt;0,3,IF(VALUE(D2893)&gt;0,2,1)))))))</f>
        <v>8</v>
      </c>
      <c r="O2893" s="26" t="s">
        <v>55</v>
      </c>
      <c r="P2893" s="1" t="s">
        <v>2970</v>
      </c>
      <c r="Q2893" s="1"/>
      <c r="R2893" s="21"/>
      <c r="S2893" s="7" t="str">
        <f>Tabela813[[#This Row],[NR]]&amp;" - "&amp;Tabela813[[#This Row],[Especificação]]</f>
        <v>9.1.2.1.5.51.1.5.00 - (-) Dedução de Contribuição Patronal - Servidor Civil Ativo - Parcelamentos - Multas</v>
      </c>
      <c r="T2893" s="7" t="str">
        <f>Tabela813[[#This Row],[NR]]&amp;" - "&amp;Tabela813[[#This Row],[Especificação]]</f>
        <v>9.1.2.1.5.51.1.5.00 - (-) Dedução de Contribuição Patronal - Servidor Civil Ativo - Parcelamentos - Multas</v>
      </c>
      <c r="U2893" s="7" t="str">
        <f>Tabela813[[#This Row],[NR]]&amp; " - "&amp;Tabela813[[#This Row],[Especificação]]</f>
        <v>9.1.2.1.5.51.1.5.00 - (-) Dedução de Contribuição Patronal - Servidor Civil Ativo - Parcelamentos - Multas</v>
      </c>
    </row>
    <row r="2894" spans="1:21" ht="30" x14ac:dyDescent="0.25">
      <c r="A2894" s="84"/>
      <c r="B2894" s="73" t="s">
        <v>1570</v>
      </c>
      <c r="C2894" s="26" t="s">
        <v>1558</v>
      </c>
      <c r="D2894" s="26" t="s">
        <v>1567</v>
      </c>
      <c r="E2894" s="26" t="s">
        <v>1558</v>
      </c>
      <c r="F2894" s="26" t="s">
        <v>1569</v>
      </c>
      <c r="G2894" s="26" t="s">
        <v>1596</v>
      </c>
      <c r="H2894" s="26" t="s">
        <v>1558</v>
      </c>
      <c r="I2894" s="26" t="s">
        <v>1563</v>
      </c>
      <c r="J2894" s="26" t="s">
        <v>1564</v>
      </c>
      <c r="K2894" s="21" t="str">
        <f>IF(Tabela813[[#This Row],[C]]&lt;&gt;"",IF(Tabela813[[#This Row],[RED]]&lt;&gt;"",(Tabela813[[#This Row],[RED]] &amp; "."),"") &amp; CONCATENATE(Tabela813[[#This Row],[C]],".",Tabela813[[#This Row],[O]],".",Tabela813[[#This Row],[E]],".",Tabela813[[#This Row],[D1]],".",Tabela813[[#This Row],[D2]],".",Tabela813[[#This Row],[D3]],".",Tabela813[[#This Row],[T]],".",Tabela813[[#This Row],[D4]]),"")</f>
        <v>9.1.2.1.5.51.1.6.00</v>
      </c>
      <c r="L2894" s="27" t="s">
        <v>1919</v>
      </c>
      <c r="M2894" s="21" t="str">
        <f t="shared" si="45"/>
        <v>A</v>
      </c>
      <c r="N2894" s="21">
        <f>IF(VALUE(Tabela813[[#This Row],[RED]]) &gt; 0,1,0) + IF(VALUE(J2894)&gt;0,8,IF(VALUE(I2894)&gt;0,7,IF(VALUE(H2894)&gt;0,6,IF(VALUE(G2894)&gt;0,5,IF(VALUE(F2894)&gt;0,4,IF(VALUE(E2894)&gt;0,3,IF(VALUE(D2894)&gt;0,2,1)))))))</f>
        <v>8</v>
      </c>
      <c r="O2894" s="26" t="s">
        <v>55</v>
      </c>
      <c r="P2894" s="1" t="s">
        <v>2970</v>
      </c>
      <c r="Q2894" s="1"/>
      <c r="R2894" s="21"/>
      <c r="S2894" s="7" t="str">
        <f>Tabela813[[#This Row],[NR]]&amp;" - "&amp;Tabela813[[#This Row],[Especificação]]</f>
        <v>9.1.2.1.5.51.1.6.00 - (-) Dedução de Contribuição Patronal - Servidor Civil Ativo - Parcelamentos - Juros de Mora</v>
      </c>
      <c r="T2894" s="7" t="str">
        <f>Tabela813[[#This Row],[NR]]&amp;" - "&amp;Tabela813[[#This Row],[Especificação]]</f>
        <v>9.1.2.1.5.51.1.6.00 - (-) Dedução de Contribuição Patronal - Servidor Civil Ativo - Parcelamentos - Juros de Mora</v>
      </c>
      <c r="U2894" s="7" t="str">
        <f>Tabela813[[#This Row],[NR]]&amp; " - "&amp;Tabela813[[#This Row],[Especificação]]</f>
        <v>9.1.2.1.5.51.1.6.00 - (-) Dedução de Contribuição Patronal - Servidor Civil Ativo - Parcelamentos - Juros de Mora</v>
      </c>
    </row>
    <row r="2895" spans="1:21" ht="30" x14ac:dyDescent="0.25">
      <c r="A2895" s="84"/>
      <c r="B2895" s="73" t="s">
        <v>1570</v>
      </c>
      <c r="C2895" s="26" t="s">
        <v>1558</v>
      </c>
      <c r="D2895" s="26" t="s">
        <v>1567</v>
      </c>
      <c r="E2895" s="26" t="s">
        <v>1558</v>
      </c>
      <c r="F2895" s="26" t="s">
        <v>1569</v>
      </c>
      <c r="G2895" s="26" t="s">
        <v>1596</v>
      </c>
      <c r="H2895" s="26" t="s">
        <v>1558</v>
      </c>
      <c r="I2895" s="26" t="s">
        <v>1565</v>
      </c>
      <c r="J2895" s="26" t="s">
        <v>1564</v>
      </c>
      <c r="K2895" s="21" t="str">
        <f>IF(Tabela813[[#This Row],[C]]&lt;&gt;"",IF(Tabela813[[#This Row],[RED]]&lt;&gt;"",(Tabela813[[#This Row],[RED]] &amp; "."),"") &amp; CONCATENATE(Tabela813[[#This Row],[C]],".",Tabela813[[#This Row],[O]],".",Tabela813[[#This Row],[E]],".",Tabela813[[#This Row],[D1]],".",Tabela813[[#This Row],[D2]],".",Tabela813[[#This Row],[D3]],".",Tabela813[[#This Row],[T]],".",Tabela813[[#This Row],[D4]]),"")</f>
        <v>9.1.2.1.5.51.1.7.00</v>
      </c>
      <c r="L2895" s="27" t="s">
        <v>1920</v>
      </c>
      <c r="M2895" s="21" t="str">
        <f t="shared" si="45"/>
        <v>A</v>
      </c>
      <c r="N2895" s="21">
        <f>IF(VALUE(Tabela813[[#This Row],[RED]]) &gt; 0,1,0) + IF(VALUE(J2895)&gt;0,8,IF(VALUE(I2895)&gt;0,7,IF(VALUE(H2895)&gt;0,6,IF(VALUE(G2895)&gt;0,5,IF(VALUE(F2895)&gt;0,4,IF(VALUE(E2895)&gt;0,3,IF(VALUE(D2895)&gt;0,2,1)))))))</f>
        <v>8</v>
      </c>
      <c r="O2895" s="26" t="s">
        <v>55</v>
      </c>
      <c r="P2895" s="1" t="s">
        <v>2970</v>
      </c>
      <c r="Q2895" s="1"/>
      <c r="R2895" s="21"/>
      <c r="S2895" s="7" t="str">
        <f>Tabela813[[#This Row],[NR]]&amp;" - "&amp;Tabela813[[#This Row],[Especificação]]</f>
        <v>9.1.2.1.5.51.1.7.00 - (-) Dedução de Contribuição Patronal - Servidor Civil Ativo - Parcelamentos - Dívida Ativa - Multas da Dívida Ativa</v>
      </c>
      <c r="T2895" s="7" t="str">
        <f>Tabela813[[#This Row],[NR]]&amp;" - "&amp;Tabela813[[#This Row],[Especificação]]</f>
        <v>9.1.2.1.5.51.1.7.00 - (-) Dedução de Contribuição Patronal - Servidor Civil Ativo - Parcelamentos - Dívida Ativa - Multas da Dívida Ativa</v>
      </c>
      <c r="U2895" s="7" t="str">
        <f>Tabela813[[#This Row],[NR]]&amp; " - "&amp;Tabela813[[#This Row],[Especificação]]</f>
        <v>9.1.2.1.5.51.1.7.00 - (-) Dedução de Contribuição Patronal - Servidor Civil Ativo - Parcelamentos - Dívida Ativa - Multas da Dívida Ativa</v>
      </c>
    </row>
    <row r="2896" spans="1:21" ht="30" x14ac:dyDescent="0.25">
      <c r="A2896" s="84"/>
      <c r="B2896" s="73" t="s">
        <v>1570</v>
      </c>
      <c r="C2896" s="26" t="s">
        <v>1558</v>
      </c>
      <c r="D2896" s="26" t="s">
        <v>1567</v>
      </c>
      <c r="E2896" s="26" t="s">
        <v>1558</v>
      </c>
      <c r="F2896" s="26" t="s">
        <v>1569</v>
      </c>
      <c r="G2896" s="26" t="s">
        <v>1596</v>
      </c>
      <c r="H2896" s="26" t="s">
        <v>1558</v>
      </c>
      <c r="I2896" s="26" t="s">
        <v>1566</v>
      </c>
      <c r="J2896" s="26" t="s">
        <v>1564</v>
      </c>
      <c r="K2896" s="21" t="str">
        <f>IF(Tabela813[[#This Row],[C]]&lt;&gt;"",IF(Tabela813[[#This Row],[RED]]&lt;&gt;"",(Tabela813[[#This Row],[RED]] &amp; "."),"") &amp; CONCATENATE(Tabela813[[#This Row],[C]],".",Tabela813[[#This Row],[O]],".",Tabela813[[#This Row],[E]],".",Tabela813[[#This Row],[D1]],".",Tabela813[[#This Row],[D2]],".",Tabela813[[#This Row],[D3]],".",Tabela813[[#This Row],[T]],".",Tabela813[[#This Row],[D4]]),"")</f>
        <v>9.1.2.1.5.51.1.8.00</v>
      </c>
      <c r="L2896" s="27" t="s">
        <v>1921</v>
      </c>
      <c r="M2896" s="21" t="str">
        <f t="shared" si="45"/>
        <v>A</v>
      </c>
      <c r="N2896" s="21">
        <f>IF(VALUE(Tabela813[[#This Row],[RED]]) &gt; 0,1,0) + IF(VALUE(J2896)&gt;0,8,IF(VALUE(I2896)&gt;0,7,IF(VALUE(H2896)&gt;0,6,IF(VALUE(G2896)&gt;0,5,IF(VALUE(F2896)&gt;0,4,IF(VALUE(E2896)&gt;0,3,IF(VALUE(D2896)&gt;0,2,1)))))))</f>
        <v>8</v>
      </c>
      <c r="O2896" s="26" t="s">
        <v>55</v>
      </c>
      <c r="P2896" s="1" t="s">
        <v>2970</v>
      </c>
      <c r="Q2896" s="1"/>
      <c r="R2896" s="21"/>
      <c r="S2896" s="7" t="str">
        <f>Tabela813[[#This Row],[NR]]&amp;" - "&amp;Tabela813[[#This Row],[Especificação]]</f>
        <v>9.1.2.1.5.51.1.8.00 - (-) Dedução de Contribuição Patronal - Servidor Civil Ativo - Parcelamentos - Juros de Mora da Dívida Ativa</v>
      </c>
      <c r="T2896" s="7" t="str">
        <f>Tabela813[[#This Row],[NR]]&amp;" - "&amp;Tabela813[[#This Row],[Especificação]]</f>
        <v>9.1.2.1.5.51.1.8.00 - (-) Dedução de Contribuição Patronal - Servidor Civil Ativo - Parcelamentos - Juros de Mora da Dívida Ativa</v>
      </c>
      <c r="U2896" s="7" t="str">
        <f>Tabela813[[#This Row],[NR]]&amp; " - "&amp;Tabela813[[#This Row],[Especificação]]</f>
        <v>9.1.2.1.5.51.1.8.00 - (-) Dedução de Contribuição Patronal - Servidor Civil Ativo - Parcelamentos - Juros de Mora da Dívida Ativa</v>
      </c>
    </row>
    <row r="2897" spans="1:21" ht="30" x14ac:dyDescent="0.25">
      <c r="A2897" s="84"/>
      <c r="B2897" s="73" t="s">
        <v>1570</v>
      </c>
      <c r="C2897" s="26" t="s">
        <v>1558</v>
      </c>
      <c r="D2897" s="26" t="s">
        <v>1567</v>
      </c>
      <c r="E2897" s="26" t="s">
        <v>1558</v>
      </c>
      <c r="F2897" s="26" t="s">
        <v>1569</v>
      </c>
      <c r="G2897" s="26" t="s">
        <v>1596</v>
      </c>
      <c r="H2897" s="26" t="s">
        <v>1567</v>
      </c>
      <c r="I2897" s="26" t="s">
        <v>1561</v>
      </c>
      <c r="J2897" s="26" t="s">
        <v>1564</v>
      </c>
      <c r="K2897" s="21" t="str">
        <f>IF(Tabela813[[#This Row],[C]]&lt;&gt;"",IF(Tabela813[[#This Row],[RED]]&lt;&gt;"",(Tabela813[[#This Row],[RED]] &amp; "."),"") &amp; CONCATENATE(Tabela813[[#This Row],[C]],".",Tabela813[[#This Row],[O]],".",Tabela813[[#This Row],[E]],".",Tabela813[[#This Row],[D1]],".",Tabela813[[#This Row],[D2]],".",Tabela813[[#This Row],[D3]],".",Tabela813[[#This Row],[T]],".",Tabela813[[#This Row],[D4]]),"")</f>
        <v>9.1.2.1.5.51.2.0.00</v>
      </c>
      <c r="L2897" s="27" t="s">
        <v>1922</v>
      </c>
      <c r="M2897" s="21" t="str">
        <f t="shared" si="45"/>
        <v>S</v>
      </c>
      <c r="N2897" s="21">
        <f>IF(VALUE(Tabela813[[#This Row],[RED]]) &gt; 0,1,0) + IF(VALUE(J2897)&gt;0,8,IF(VALUE(I2897)&gt;0,7,IF(VALUE(H2897)&gt;0,6,IF(VALUE(G2897)&gt;0,5,IF(VALUE(F2897)&gt;0,4,IF(VALUE(E2897)&gt;0,3,IF(VALUE(D2897)&gt;0,2,1)))))))</f>
        <v>7</v>
      </c>
      <c r="O2897" s="26" t="s">
        <v>55</v>
      </c>
      <c r="P2897" s="1" t="s">
        <v>2971</v>
      </c>
      <c r="Q2897" s="1"/>
      <c r="R2897" s="21"/>
      <c r="S2897" s="7" t="str">
        <f>Tabela813[[#This Row],[NR]]&amp;" - "&amp;Tabela813[[#This Row],[Especificação]]</f>
        <v>9.1.2.1.5.51.2.0.00 - (-) Dedução de Contribuição Patronal - Servidor Civil Inativo - Parcelamentos</v>
      </c>
      <c r="T2897" s="7" t="str">
        <f>Tabela813[[#This Row],[NR]]&amp;" - "&amp;Tabela813[[#This Row],[Especificação]]</f>
        <v>9.1.2.1.5.51.2.0.00 - (-) Dedução de Contribuição Patronal - Servidor Civil Inativo - Parcelamentos</v>
      </c>
      <c r="U2897" s="7" t="str">
        <f>Tabela813[[#This Row],[NR]]&amp; " - "&amp;Tabela813[[#This Row],[Especificação]]</f>
        <v>9.1.2.1.5.51.2.0.00 - (-) Dedução de Contribuição Patronal - Servidor Civil Inativo - Parcelamentos</v>
      </c>
    </row>
    <row r="2898" spans="1:21" ht="30" x14ac:dyDescent="0.25">
      <c r="A2898" s="84"/>
      <c r="B2898" s="73" t="s">
        <v>1570</v>
      </c>
      <c r="C2898" s="26" t="s">
        <v>1558</v>
      </c>
      <c r="D2898" s="26" t="s">
        <v>1567</v>
      </c>
      <c r="E2898" s="26" t="s">
        <v>1558</v>
      </c>
      <c r="F2898" s="26" t="s">
        <v>1569</v>
      </c>
      <c r="G2898" s="26" t="s">
        <v>1596</v>
      </c>
      <c r="H2898" s="26" t="s">
        <v>1567</v>
      </c>
      <c r="I2898" s="26" t="s">
        <v>1558</v>
      </c>
      <c r="J2898" s="26" t="s">
        <v>1564</v>
      </c>
      <c r="K2898" s="21" t="str">
        <f>IF(Tabela813[[#This Row],[C]]&lt;&gt;"",IF(Tabela813[[#This Row],[RED]]&lt;&gt;"",(Tabela813[[#This Row],[RED]] &amp; "."),"") &amp; CONCATENATE(Tabela813[[#This Row],[C]],".",Tabela813[[#This Row],[O]],".",Tabela813[[#This Row],[E]],".",Tabela813[[#This Row],[D1]],".",Tabela813[[#This Row],[D2]],".",Tabela813[[#This Row],[D3]],".",Tabela813[[#This Row],[T]],".",Tabela813[[#This Row],[D4]]),"")</f>
        <v>9.1.2.1.5.51.2.1.00</v>
      </c>
      <c r="L2898" s="27" t="s">
        <v>1923</v>
      </c>
      <c r="M2898" s="21" t="str">
        <f t="shared" si="45"/>
        <v>A</v>
      </c>
      <c r="N2898" s="21">
        <f>IF(VALUE(Tabela813[[#This Row],[RED]]) &gt; 0,1,0) + IF(VALUE(J2898)&gt;0,8,IF(VALUE(I2898)&gt;0,7,IF(VALUE(H2898)&gt;0,6,IF(VALUE(G2898)&gt;0,5,IF(VALUE(F2898)&gt;0,4,IF(VALUE(E2898)&gt;0,3,IF(VALUE(D2898)&gt;0,2,1)))))))</f>
        <v>8</v>
      </c>
      <c r="O2898" s="26" t="s">
        <v>55</v>
      </c>
      <c r="P2898" s="1" t="s">
        <v>2971</v>
      </c>
      <c r="Q2898" s="1"/>
      <c r="R2898" s="21"/>
      <c r="S2898" s="7" t="str">
        <f>Tabela813[[#This Row],[NR]]&amp;" - "&amp;Tabela813[[#This Row],[Especificação]]</f>
        <v>9.1.2.1.5.51.2.1.00 - (-) Dedução de Contribuição Patronal - Servidor Civil Inativo - Parcelamentos - Principal</v>
      </c>
      <c r="T2898" s="7" t="str">
        <f>Tabela813[[#This Row],[NR]]&amp;" - "&amp;Tabela813[[#This Row],[Especificação]]</f>
        <v>9.1.2.1.5.51.2.1.00 - (-) Dedução de Contribuição Patronal - Servidor Civil Inativo - Parcelamentos - Principal</v>
      </c>
      <c r="U2898" s="7" t="str">
        <f>Tabela813[[#This Row],[NR]]&amp; " - "&amp;Tabela813[[#This Row],[Especificação]]</f>
        <v>9.1.2.1.5.51.2.1.00 - (-) Dedução de Contribuição Patronal - Servidor Civil Inativo - Parcelamentos - Principal</v>
      </c>
    </row>
    <row r="2899" spans="1:21" ht="30" x14ac:dyDescent="0.25">
      <c r="A2899" s="84"/>
      <c r="B2899" s="73" t="s">
        <v>1570</v>
      </c>
      <c r="C2899" s="26" t="s">
        <v>1558</v>
      </c>
      <c r="D2899" s="26" t="s">
        <v>1567</v>
      </c>
      <c r="E2899" s="26" t="s">
        <v>1558</v>
      </c>
      <c r="F2899" s="26" t="s">
        <v>1569</v>
      </c>
      <c r="G2899" s="26" t="s">
        <v>1596</v>
      </c>
      <c r="H2899" s="26" t="s">
        <v>1567</v>
      </c>
      <c r="I2899" s="26" t="s">
        <v>1567</v>
      </c>
      <c r="J2899" s="26" t="s">
        <v>1564</v>
      </c>
      <c r="K2899" s="21" t="str">
        <f>IF(Tabela813[[#This Row],[C]]&lt;&gt;"",IF(Tabela813[[#This Row],[RED]]&lt;&gt;"",(Tabela813[[#This Row],[RED]] &amp; "."),"") &amp; CONCATENATE(Tabela813[[#This Row],[C]],".",Tabela813[[#This Row],[O]],".",Tabela813[[#This Row],[E]],".",Tabela813[[#This Row],[D1]],".",Tabela813[[#This Row],[D2]],".",Tabela813[[#This Row],[D3]],".",Tabela813[[#This Row],[T]],".",Tabela813[[#This Row],[D4]]),"")</f>
        <v>9.1.2.1.5.51.2.2.00</v>
      </c>
      <c r="L2899" s="27" t="s">
        <v>1924</v>
      </c>
      <c r="M2899" s="21" t="str">
        <f t="shared" si="45"/>
        <v>A</v>
      </c>
      <c r="N2899" s="21">
        <f>IF(VALUE(Tabela813[[#This Row],[RED]]) &gt; 0,1,0) + IF(VALUE(J2899)&gt;0,8,IF(VALUE(I2899)&gt;0,7,IF(VALUE(H2899)&gt;0,6,IF(VALUE(G2899)&gt;0,5,IF(VALUE(F2899)&gt;0,4,IF(VALUE(E2899)&gt;0,3,IF(VALUE(D2899)&gt;0,2,1)))))))</f>
        <v>8</v>
      </c>
      <c r="O2899" s="26" t="s">
        <v>55</v>
      </c>
      <c r="P2899" s="1" t="s">
        <v>2971</v>
      </c>
      <c r="Q2899" s="1"/>
      <c r="R2899" s="21"/>
      <c r="S2899" s="7" t="str">
        <f>Tabela813[[#This Row],[NR]]&amp;" - "&amp;Tabela813[[#This Row],[Especificação]]</f>
        <v>9.1.2.1.5.51.2.2.00 - (-) Dedução de Contribuição Patronal - Servidor Civil Inativo - Parcelamentos - Multas e Juros de Mora</v>
      </c>
      <c r="T2899" s="7" t="str">
        <f>Tabela813[[#This Row],[NR]]&amp;" - "&amp;Tabela813[[#This Row],[Especificação]]</f>
        <v>9.1.2.1.5.51.2.2.00 - (-) Dedução de Contribuição Patronal - Servidor Civil Inativo - Parcelamentos - Multas e Juros de Mora</v>
      </c>
      <c r="U2899" s="7" t="str">
        <f>Tabela813[[#This Row],[NR]]&amp; " - "&amp;Tabela813[[#This Row],[Especificação]]</f>
        <v>9.1.2.1.5.51.2.2.00 - (-) Dedução de Contribuição Patronal - Servidor Civil Inativo - Parcelamentos - Multas e Juros de Mora</v>
      </c>
    </row>
    <row r="2900" spans="1:21" ht="30" x14ac:dyDescent="0.25">
      <c r="A2900" s="84"/>
      <c r="B2900" s="73" t="s">
        <v>1570</v>
      </c>
      <c r="C2900" s="26" t="s">
        <v>1558</v>
      </c>
      <c r="D2900" s="26" t="s">
        <v>1567</v>
      </c>
      <c r="E2900" s="26" t="s">
        <v>1558</v>
      </c>
      <c r="F2900" s="26" t="s">
        <v>1569</v>
      </c>
      <c r="G2900" s="26" t="s">
        <v>1596</v>
      </c>
      <c r="H2900" s="26" t="s">
        <v>1567</v>
      </c>
      <c r="I2900" s="26" t="s">
        <v>1559</v>
      </c>
      <c r="J2900" s="26" t="s">
        <v>1564</v>
      </c>
      <c r="K2900" s="21" t="str">
        <f>IF(Tabela813[[#This Row],[C]]&lt;&gt;"",IF(Tabela813[[#This Row],[RED]]&lt;&gt;"",(Tabela813[[#This Row],[RED]] &amp; "."),"") &amp; CONCATENATE(Tabela813[[#This Row],[C]],".",Tabela813[[#This Row],[O]],".",Tabela813[[#This Row],[E]],".",Tabela813[[#This Row],[D1]],".",Tabela813[[#This Row],[D2]],".",Tabela813[[#This Row],[D3]],".",Tabela813[[#This Row],[T]],".",Tabela813[[#This Row],[D4]]),"")</f>
        <v>9.1.2.1.5.51.2.3.00</v>
      </c>
      <c r="L2900" s="27" t="s">
        <v>1925</v>
      </c>
      <c r="M2900" s="21" t="str">
        <f t="shared" si="45"/>
        <v>A</v>
      </c>
      <c r="N2900" s="21">
        <f>IF(VALUE(Tabela813[[#This Row],[RED]]) &gt; 0,1,0) + IF(VALUE(J2900)&gt;0,8,IF(VALUE(I2900)&gt;0,7,IF(VALUE(H2900)&gt;0,6,IF(VALUE(G2900)&gt;0,5,IF(VALUE(F2900)&gt;0,4,IF(VALUE(E2900)&gt;0,3,IF(VALUE(D2900)&gt;0,2,1)))))))</f>
        <v>8</v>
      </c>
      <c r="O2900" s="26" t="s">
        <v>55</v>
      </c>
      <c r="P2900" s="1" t="s">
        <v>2971</v>
      </c>
      <c r="Q2900" s="1"/>
      <c r="R2900" s="21"/>
      <c r="S2900" s="7" t="str">
        <f>Tabela813[[#This Row],[NR]]&amp;" - "&amp;Tabela813[[#This Row],[Especificação]]</f>
        <v>9.1.2.1.5.51.2.3.00 - (-) Dedução de Contribuição Patronal - Servidor Civil Inativo - Parcelamentos - Dívida Ativa</v>
      </c>
      <c r="T2900" s="7" t="str">
        <f>Tabela813[[#This Row],[NR]]&amp;" - "&amp;Tabela813[[#This Row],[Especificação]]</f>
        <v>9.1.2.1.5.51.2.3.00 - (-) Dedução de Contribuição Patronal - Servidor Civil Inativo - Parcelamentos - Dívida Ativa</v>
      </c>
      <c r="U2900" s="7" t="str">
        <f>Tabela813[[#This Row],[NR]]&amp; " - "&amp;Tabela813[[#This Row],[Especificação]]</f>
        <v>9.1.2.1.5.51.2.3.00 - (-) Dedução de Contribuição Patronal - Servidor Civil Inativo - Parcelamentos - Dívida Ativa</v>
      </c>
    </row>
    <row r="2901" spans="1:21" ht="30" x14ac:dyDescent="0.25">
      <c r="A2901" s="84"/>
      <c r="B2901" s="73" t="s">
        <v>1570</v>
      </c>
      <c r="C2901" s="26" t="s">
        <v>1558</v>
      </c>
      <c r="D2901" s="26" t="s">
        <v>1567</v>
      </c>
      <c r="E2901" s="26" t="s">
        <v>1558</v>
      </c>
      <c r="F2901" s="26" t="s">
        <v>1569</v>
      </c>
      <c r="G2901" s="26" t="s">
        <v>1596</v>
      </c>
      <c r="H2901" s="26" t="s">
        <v>1567</v>
      </c>
      <c r="I2901" s="26" t="s">
        <v>1568</v>
      </c>
      <c r="J2901" s="26" t="s">
        <v>1564</v>
      </c>
      <c r="K2901" s="21" t="str">
        <f>IF(Tabela813[[#This Row],[C]]&lt;&gt;"",IF(Tabela813[[#This Row],[RED]]&lt;&gt;"",(Tabela813[[#This Row],[RED]] &amp; "."),"") &amp; CONCATENATE(Tabela813[[#This Row],[C]],".",Tabela813[[#This Row],[O]],".",Tabela813[[#This Row],[E]],".",Tabela813[[#This Row],[D1]],".",Tabela813[[#This Row],[D2]],".",Tabela813[[#This Row],[D3]],".",Tabela813[[#This Row],[T]],".",Tabela813[[#This Row],[D4]]),"")</f>
        <v>9.1.2.1.5.51.2.4.00</v>
      </c>
      <c r="L2901" s="27" t="s">
        <v>1926</v>
      </c>
      <c r="M2901" s="21" t="str">
        <f t="shared" si="45"/>
        <v>A</v>
      </c>
      <c r="N2901" s="21">
        <f>IF(VALUE(Tabela813[[#This Row],[RED]]) &gt; 0,1,0) + IF(VALUE(J2901)&gt;0,8,IF(VALUE(I2901)&gt;0,7,IF(VALUE(H2901)&gt;0,6,IF(VALUE(G2901)&gt;0,5,IF(VALUE(F2901)&gt;0,4,IF(VALUE(E2901)&gt;0,3,IF(VALUE(D2901)&gt;0,2,1)))))))</f>
        <v>8</v>
      </c>
      <c r="O2901" s="26" t="s">
        <v>55</v>
      </c>
      <c r="P2901" s="1" t="s">
        <v>2971</v>
      </c>
      <c r="Q2901" s="1"/>
      <c r="R2901" s="21"/>
      <c r="S2901" s="7" t="str">
        <f>Tabela813[[#This Row],[NR]]&amp;" - "&amp;Tabela813[[#This Row],[Especificação]]</f>
        <v>9.1.2.1.5.51.2.4.00 - (-) Dedução de Contribuição Patronal - Servidor Civil Inativo - Parcelamentos - Dívida Ativa - Multas e Juros de Mora da Dívida Ativa</v>
      </c>
      <c r="T2901" s="7" t="str">
        <f>Tabela813[[#This Row],[NR]]&amp;" - "&amp;Tabela813[[#This Row],[Especificação]]</f>
        <v>9.1.2.1.5.51.2.4.00 - (-) Dedução de Contribuição Patronal - Servidor Civil Inativo - Parcelamentos - Dívida Ativa - Multas e Juros de Mora da Dívida Ativa</v>
      </c>
      <c r="U2901" s="7" t="str">
        <f>Tabela813[[#This Row],[NR]]&amp; " - "&amp;Tabela813[[#This Row],[Especificação]]</f>
        <v>9.1.2.1.5.51.2.4.00 - (-) Dedução de Contribuição Patronal - Servidor Civil Inativo - Parcelamentos - Dívida Ativa - Multas e Juros de Mora da Dívida Ativa</v>
      </c>
    </row>
    <row r="2902" spans="1:21" ht="30" x14ac:dyDescent="0.25">
      <c r="A2902" s="84"/>
      <c r="B2902" s="73" t="s">
        <v>1570</v>
      </c>
      <c r="C2902" s="26" t="s">
        <v>1558</v>
      </c>
      <c r="D2902" s="26" t="s">
        <v>1567</v>
      </c>
      <c r="E2902" s="26" t="s">
        <v>1558</v>
      </c>
      <c r="F2902" s="26" t="s">
        <v>1569</v>
      </c>
      <c r="G2902" s="26" t="s">
        <v>1596</v>
      </c>
      <c r="H2902" s="26" t="s">
        <v>1567</v>
      </c>
      <c r="I2902" s="26" t="s">
        <v>1569</v>
      </c>
      <c r="J2902" s="26" t="s">
        <v>1564</v>
      </c>
      <c r="K2902" s="21" t="str">
        <f>IF(Tabela813[[#This Row],[C]]&lt;&gt;"",IF(Tabela813[[#This Row],[RED]]&lt;&gt;"",(Tabela813[[#This Row],[RED]] &amp; "."),"") &amp; CONCATENATE(Tabela813[[#This Row],[C]],".",Tabela813[[#This Row],[O]],".",Tabela813[[#This Row],[E]],".",Tabela813[[#This Row],[D1]],".",Tabela813[[#This Row],[D2]],".",Tabela813[[#This Row],[D3]],".",Tabela813[[#This Row],[T]],".",Tabela813[[#This Row],[D4]]),"")</f>
        <v>9.1.2.1.5.51.2.5.00</v>
      </c>
      <c r="L2902" s="27" t="s">
        <v>1927</v>
      </c>
      <c r="M2902" s="21" t="str">
        <f t="shared" si="45"/>
        <v>A</v>
      </c>
      <c r="N2902" s="21">
        <f>IF(VALUE(Tabela813[[#This Row],[RED]]) &gt; 0,1,0) + IF(VALUE(J2902)&gt;0,8,IF(VALUE(I2902)&gt;0,7,IF(VALUE(H2902)&gt;0,6,IF(VALUE(G2902)&gt;0,5,IF(VALUE(F2902)&gt;0,4,IF(VALUE(E2902)&gt;0,3,IF(VALUE(D2902)&gt;0,2,1)))))))</f>
        <v>8</v>
      </c>
      <c r="O2902" s="26" t="s">
        <v>55</v>
      </c>
      <c r="P2902" s="1" t="s">
        <v>2971</v>
      </c>
      <c r="Q2902" s="1"/>
      <c r="R2902" s="21"/>
      <c r="S2902" s="7" t="str">
        <f>Tabela813[[#This Row],[NR]]&amp;" - "&amp;Tabela813[[#This Row],[Especificação]]</f>
        <v>9.1.2.1.5.51.2.5.00 - (-) Dedução de Contribuição Patronal - Servidor Civil Inativo - Parcelamentos - Multas</v>
      </c>
      <c r="T2902" s="7" t="str">
        <f>Tabela813[[#This Row],[NR]]&amp;" - "&amp;Tabela813[[#This Row],[Especificação]]</f>
        <v>9.1.2.1.5.51.2.5.00 - (-) Dedução de Contribuição Patronal - Servidor Civil Inativo - Parcelamentos - Multas</v>
      </c>
      <c r="U2902" s="7" t="str">
        <f>Tabela813[[#This Row],[NR]]&amp; " - "&amp;Tabela813[[#This Row],[Especificação]]</f>
        <v>9.1.2.1.5.51.2.5.00 - (-) Dedução de Contribuição Patronal - Servidor Civil Inativo - Parcelamentos - Multas</v>
      </c>
    </row>
    <row r="2903" spans="1:21" ht="30" x14ac:dyDescent="0.25">
      <c r="A2903" s="84"/>
      <c r="B2903" s="73" t="s">
        <v>1570</v>
      </c>
      <c r="C2903" s="26" t="s">
        <v>1558</v>
      </c>
      <c r="D2903" s="26" t="s">
        <v>1567</v>
      </c>
      <c r="E2903" s="26" t="s">
        <v>1558</v>
      </c>
      <c r="F2903" s="26" t="s">
        <v>1569</v>
      </c>
      <c r="G2903" s="26" t="s">
        <v>1596</v>
      </c>
      <c r="H2903" s="26" t="s">
        <v>1567</v>
      </c>
      <c r="I2903" s="26" t="s">
        <v>1563</v>
      </c>
      <c r="J2903" s="26" t="s">
        <v>1564</v>
      </c>
      <c r="K2903" s="21" t="str">
        <f>IF(Tabela813[[#This Row],[C]]&lt;&gt;"",IF(Tabela813[[#This Row],[RED]]&lt;&gt;"",(Tabela813[[#This Row],[RED]] &amp; "."),"") &amp; CONCATENATE(Tabela813[[#This Row],[C]],".",Tabela813[[#This Row],[O]],".",Tabela813[[#This Row],[E]],".",Tabela813[[#This Row],[D1]],".",Tabela813[[#This Row],[D2]],".",Tabela813[[#This Row],[D3]],".",Tabela813[[#This Row],[T]],".",Tabela813[[#This Row],[D4]]),"")</f>
        <v>9.1.2.1.5.51.2.6.00</v>
      </c>
      <c r="L2903" s="27" t="s">
        <v>1928</v>
      </c>
      <c r="M2903" s="21" t="str">
        <f t="shared" si="45"/>
        <v>A</v>
      </c>
      <c r="N2903" s="21">
        <f>IF(VALUE(Tabela813[[#This Row],[RED]]) &gt; 0,1,0) + IF(VALUE(J2903)&gt;0,8,IF(VALUE(I2903)&gt;0,7,IF(VALUE(H2903)&gt;0,6,IF(VALUE(G2903)&gt;0,5,IF(VALUE(F2903)&gt;0,4,IF(VALUE(E2903)&gt;0,3,IF(VALUE(D2903)&gt;0,2,1)))))))</f>
        <v>8</v>
      </c>
      <c r="O2903" s="26" t="s">
        <v>55</v>
      </c>
      <c r="P2903" s="1" t="s">
        <v>2971</v>
      </c>
      <c r="Q2903" s="1"/>
      <c r="R2903" s="21"/>
      <c r="S2903" s="7" t="str">
        <f>Tabela813[[#This Row],[NR]]&amp;" - "&amp;Tabela813[[#This Row],[Especificação]]</f>
        <v>9.1.2.1.5.51.2.6.00 - (-) Dedução de Contribuição Patronal - Servidor Civil Inativo - Parcelamentos - Juros de Mora</v>
      </c>
      <c r="T2903" s="7" t="str">
        <f>Tabela813[[#This Row],[NR]]&amp;" - "&amp;Tabela813[[#This Row],[Especificação]]</f>
        <v>9.1.2.1.5.51.2.6.00 - (-) Dedução de Contribuição Patronal - Servidor Civil Inativo - Parcelamentos - Juros de Mora</v>
      </c>
      <c r="U2903" s="7" t="str">
        <f>Tabela813[[#This Row],[NR]]&amp; " - "&amp;Tabela813[[#This Row],[Especificação]]</f>
        <v>9.1.2.1.5.51.2.6.00 - (-) Dedução de Contribuição Patronal - Servidor Civil Inativo - Parcelamentos - Juros de Mora</v>
      </c>
    </row>
    <row r="2904" spans="1:21" ht="30" x14ac:dyDescent="0.25">
      <c r="A2904" s="84"/>
      <c r="B2904" s="73" t="s">
        <v>1570</v>
      </c>
      <c r="C2904" s="26" t="s">
        <v>1558</v>
      </c>
      <c r="D2904" s="26" t="s">
        <v>1567</v>
      </c>
      <c r="E2904" s="26" t="s">
        <v>1558</v>
      </c>
      <c r="F2904" s="26" t="s">
        <v>1569</v>
      </c>
      <c r="G2904" s="26" t="s">
        <v>1596</v>
      </c>
      <c r="H2904" s="26" t="s">
        <v>1567</v>
      </c>
      <c r="I2904" s="26" t="s">
        <v>1565</v>
      </c>
      <c r="J2904" s="26" t="s">
        <v>1564</v>
      </c>
      <c r="K2904" s="21" t="str">
        <f>IF(Tabela813[[#This Row],[C]]&lt;&gt;"",IF(Tabela813[[#This Row],[RED]]&lt;&gt;"",(Tabela813[[#This Row],[RED]] &amp; "."),"") &amp; CONCATENATE(Tabela813[[#This Row],[C]],".",Tabela813[[#This Row],[O]],".",Tabela813[[#This Row],[E]],".",Tabela813[[#This Row],[D1]],".",Tabela813[[#This Row],[D2]],".",Tabela813[[#This Row],[D3]],".",Tabela813[[#This Row],[T]],".",Tabela813[[#This Row],[D4]]),"")</f>
        <v>9.1.2.1.5.51.2.7.00</v>
      </c>
      <c r="L2904" s="27" t="s">
        <v>1929</v>
      </c>
      <c r="M2904" s="21" t="str">
        <f t="shared" si="45"/>
        <v>A</v>
      </c>
      <c r="N2904" s="21">
        <f>IF(VALUE(Tabela813[[#This Row],[RED]]) &gt; 0,1,0) + IF(VALUE(J2904)&gt;0,8,IF(VALUE(I2904)&gt;0,7,IF(VALUE(H2904)&gt;0,6,IF(VALUE(G2904)&gt;0,5,IF(VALUE(F2904)&gt;0,4,IF(VALUE(E2904)&gt;0,3,IF(VALUE(D2904)&gt;0,2,1)))))))</f>
        <v>8</v>
      </c>
      <c r="O2904" s="26" t="s">
        <v>55</v>
      </c>
      <c r="P2904" s="1" t="s">
        <v>2971</v>
      </c>
      <c r="Q2904" s="1"/>
      <c r="R2904" s="21"/>
      <c r="S2904" s="7" t="str">
        <f>Tabela813[[#This Row],[NR]]&amp;" - "&amp;Tabela813[[#This Row],[Especificação]]</f>
        <v>9.1.2.1.5.51.2.7.00 - (-) Dedução de Contribuição Patronal - Servidor Civil Inativo - Parcelamentos - Dívida Ativa - Multas da Dívida Ativa</v>
      </c>
      <c r="T2904" s="7" t="str">
        <f>Tabela813[[#This Row],[NR]]&amp;" - "&amp;Tabela813[[#This Row],[Especificação]]</f>
        <v>9.1.2.1.5.51.2.7.00 - (-) Dedução de Contribuição Patronal - Servidor Civil Inativo - Parcelamentos - Dívida Ativa - Multas da Dívida Ativa</v>
      </c>
      <c r="U2904" s="7" t="str">
        <f>Tabela813[[#This Row],[NR]]&amp; " - "&amp;Tabela813[[#This Row],[Especificação]]</f>
        <v>9.1.2.1.5.51.2.7.00 - (-) Dedução de Contribuição Patronal - Servidor Civil Inativo - Parcelamentos - Dívida Ativa - Multas da Dívida Ativa</v>
      </c>
    </row>
    <row r="2905" spans="1:21" ht="30" x14ac:dyDescent="0.25">
      <c r="A2905" s="84"/>
      <c r="B2905" s="73" t="s">
        <v>1570</v>
      </c>
      <c r="C2905" s="26" t="s">
        <v>1558</v>
      </c>
      <c r="D2905" s="26" t="s">
        <v>1567</v>
      </c>
      <c r="E2905" s="26" t="s">
        <v>1558</v>
      </c>
      <c r="F2905" s="26" t="s">
        <v>1569</v>
      </c>
      <c r="G2905" s="26" t="s">
        <v>1596</v>
      </c>
      <c r="H2905" s="26" t="s">
        <v>1567</v>
      </c>
      <c r="I2905" s="26" t="s">
        <v>1566</v>
      </c>
      <c r="J2905" s="26" t="s">
        <v>1564</v>
      </c>
      <c r="K2905" s="21" t="str">
        <f>IF(Tabela813[[#This Row],[C]]&lt;&gt;"",IF(Tabela813[[#This Row],[RED]]&lt;&gt;"",(Tabela813[[#This Row],[RED]] &amp; "."),"") &amp; CONCATENATE(Tabela813[[#This Row],[C]],".",Tabela813[[#This Row],[O]],".",Tabela813[[#This Row],[E]],".",Tabela813[[#This Row],[D1]],".",Tabela813[[#This Row],[D2]],".",Tabela813[[#This Row],[D3]],".",Tabela813[[#This Row],[T]],".",Tabela813[[#This Row],[D4]]),"")</f>
        <v>9.1.2.1.5.51.2.8.00</v>
      </c>
      <c r="L2905" s="27" t="s">
        <v>1930</v>
      </c>
      <c r="M2905" s="21" t="str">
        <f t="shared" si="45"/>
        <v>A</v>
      </c>
      <c r="N2905" s="21">
        <f>IF(VALUE(Tabela813[[#This Row],[RED]]) &gt; 0,1,0) + IF(VALUE(J2905)&gt;0,8,IF(VALUE(I2905)&gt;0,7,IF(VALUE(H2905)&gt;0,6,IF(VALUE(G2905)&gt;0,5,IF(VALUE(F2905)&gt;0,4,IF(VALUE(E2905)&gt;0,3,IF(VALUE(D2905)&gt;0,2,1)))))))</f>
        <v>8</v>
      </c>
      <c r="O2905" s="26" t="s">
        <v>55</v>
      </c>
      <c r="P2905" s="1" t="s">
        <v>2971</v>
      </c>
      <c r="Q2905" s="1"/>
      <c r="R2905" s="21"/>
      <c r="S2905" s="7" t="str">
        <f>Tabela813[[#This Row],[NR]]&amp;" - "&amp;Tabela813[[#This Row],[Especificação]]</f>
        <v>9.1.2.1.5.51.2.8.00 - (-) Dedução de Contribuição Patronal - Servidor Civil Inativo - Parcelamentos - Juros de Mora da Dívida Ativa</v>
      </c>
      <c r="T2905" s="7" t="str">
        <f>Tabela813[[#This Row],[NR]]&amp;" - "&amp;Tabela813[[#This Row],[Especificação]]</f>
        <v>9.1.2.1.5.51.2.8.00 - (-) Dedução de Contribuição Patronal - Servidor Civil Inativo - Parcelamentos - Juros de Mora da Dívida Ativa</v>
      </c>
      <c r="U2905" s="7" t="str">
        <f>Tabela813[[#This Row],[NR]]&amp; " - "&amp;Tabela813[[#This Row],[Especificação]]</f>
        <v>9.1.2.1.5.51.2.8.00 - (-) Dedução de Contribuição Patronal - Servidor Civil Inativo - Parcelamentos - Juros de Mora da Dívida Ativa</v>
      </c>
    </row>
    <row r="2906" spans="1:21" ht="30" x14ac:dyDescent="0.25">
      <c r="A2906" s="84"/>
      <c r="B2906" s="73" t="s">
        <v>1570</v>
      </c>
      <c r="C2906" s="26" t="s">
        <v>1558</v>
      </c>
      <c r="D2906" s="26" t="s">
        <v>1567</v>
      </c>
      <c r="E2906" s="26" t="s">
        <v>1558</v>
      </c>
      <c r="F2906" s="26" t="s">
        <v>1569</v>
      </c>
      <c r="G2906" s="26" t="s">
        <v>1596</v>
      </c>
      <c r="H2906" s="26" t="s">
        <v>1559</v>
      </c>
      <c r="I2906" s="26" t="s">
        <v>1561</v>
      </c>
      <c r="J2906" s="26" t="s">
        <v>1564</v>
      </c>
      <c r="K2906" s="21" t="str">
        <f>IF(Tabela813[[#This Row],[C]]&lt;&gt;"",IF(Tabela813[[#This Row],[RED]]&lt;&gt;"",(Tabela813[[#This Row],[RED]] &amp; "."),"") &amp; CONCATENATE(Tabela813[[#This Row],[C]],".",Tabela813[[#This Row],[O]],".",Tabela813[[#This Row],[E]],".",Tabela813[[#This Row],[D1]],".",Tabela813[[#This Row],[D2]],".",Tabela813[[#This Row],[D3]],".",Tabela813[[#This Row],[T]],".",Tabela813[[#This Row],[D4]]),"")</f>
        <v>9.1.2.1.5.51.3.0.00</v>
      </c>
      <c r="L2906" s="27" t="s">
        <v>1931</v>
      </c>
      <c r="M2906" s="21" t="str">
        <f t="shared" si="45"/>
        <v>S</v>
      </c>
      <c r="N2906" s="21">
        <f>IF(VALUE(Tabela813[[#This Row],[RED]]) &gt; 0,1,0) + IF(VALUE(J2906)&gt;0,8,IF(VALUE(I2906)&gt;0,7,IF(VALUE(H2906)&gt;0,6,IF(VALUE(G2906)&gt;0,5,IF(VALUE(F2906)&gt;0,4,IF(VALUE(E2906)&gt;0,3,IF(VALUE(D2906)&gt;0,2,1)))))))</f>
        <v>7</v>
      </c>
      <c r="O2906" s="26" t="s">
        <v>55</v>
      </c>
      <c r="P2906" s="1" t="s">
        <v>2972</v>
      </c>
      <c r="Q2906" s="1"/>
      <c r="R2906" s="21"/>
      <c r="S2906" s="7" t="str">
        <f>Tabela813[[#This Row],[NR]]&amp;" - "&amp;Tabela813[[#This Row],[Especificação]]</f>
        <v>9.1.2.1.5.51.3.0.00 - (-) Dedução de Contribuição Patronal - Servidor Civil - Pensionistas - Parcelamentos</v>
      </c>
      <c r="T2906" s="7" t="str">
        <f>Tabela813[[#This Row],[NR]]&amp;" - "&amp;Tabela813[[#This Row],[Especificação]]</f>
        <v>9.1.2.1.5.51.3.0.00 - (-) Dedução de Contribuição Patronal - Servidor Civil - Pensionistas - Parcelamentos</v>
      </c>
      <c r="U2906" s="7" t="str">
        <f>Tabela813[[#This Row],[NR]]&amp; " - "&amp;Tabela813[[#This Row],[Especificação]]</f>
        <v>9.1.2.1.5.51.3.0.00 - (-) Dedução de Contribuição Patronal - Servidor Civil - Pensionistas - Parcelamentos</v>
      </c>
    </row>
    <row r="2907" spans="1:21" ht="30" x14ac:dyDescent="0.25">
      <c r="A2907" s="84"/>
      <c r="B2907" s="73" t="s">
        <v>1570</v>
      </c>
      <c r="C2907" s="26" t="s">
        <v>1558</v>
      </c>
      <c r="D2907" s="26" t="s">
        <v>1567</v>
      </c>
      <c r="E2907" s="26" t="s">
        <v>1558</v>
      </c>
      <c r="F2907" s="26" t="s">
        <v>1569</v>
      </c>
      <c r="G2907" s="26" t="s">
        <v>1596</v>
      </c>
      <c r="H2907" s="26" t="s">
        <v>1559</v>
      </c>
      <c r="I2907" s="26" t="s">
        <v>1558</v>
      </c>
      <c r="J2907" s="26" t="s">
        <v>1564</v>
      </c>
      <c r="K2907" s="21" t="str">
        <f>IF(Tabela813[[#This Row],[C]]&lt;&gt;"",IF(Tabela813[[#This Row],[RED]]&lt;&gt;"",(Tabela813[[#This Row],[RED]] &amp; "."),"") &amp; CONCATENATE(Tabela813[[#This Row],[C]],".",Tabela813[[#This Row],[O]],".",Tabela813[[#This Row],[E]],".",Tabela813[[#This Row],[D1]],".",Tabela813[[#This Row],[D2]],".",Tabela813[[#This Row],[D3]],".",Tabela813[[#This Row],[T]],".",Tabela813[[#This Row],[D4]]),"")</f>
        <v>9.1.2.1.5.51.3.1.00</v>
      </c>
      <c r="L2907" s="27" t="s">
        <v>1932</v>
      </c>
      <c r="M2907" s="21" t="str">
        <f t="shared" si="45"/>
        <v>A</v>
      </c>
      <c r="N2907" s="21">
        <f>IF(VALUE(Tabela813[[#This Row],[RED]]) &gt; 0,1,0) + IF(VALUE(J2907)&gt;0,8,IF(VALUE(I2907)&gt;0,7,IF(VALUE(H2907)&gt;0,6,IF(VALUE(G2907)&gt;0,5,IF(VALUE(F2907)&gt;0,4,IF(VALUE(E2907)&gt;0,3,IF(VALUE(D2907)&gt;0,2,1)))))))</f>
        <v>8</v>
      </c>
      <c r="O2907" s="26" t="s">
        <v>55</v>
      </c>
      <c r="P2907" s="1" t="s">
        <v>2972</v>
      </c>
      <c r="Q2907" s="1"/>
      <c r="R2907" s="21"/>
      <c r="S2907" s="7" t="str">
        <f>Tabela813[[#This Row],[NR]]&amp;" - "&amp;Tabela813[[#This Row],[Especificação]]</f>
        <v>9.1.2.1.5.51.3.1.00 - (-) Dedução de Contribuição Patronal - Servidor Civil - Pensionistas - Parcelamentos - Principal</v>
      </c>
      <c r="T2907" s="7" t="str">
        <f>Tabela813[[#This Row],[NR]]&amp;" - "&amp;Tabela813[[#This Row],[Especificação]]</f>
        <v>9.1.2.1.5.51.3.1.00 - (-) Dedução de Contribuição Patronal - Servidor Civil - Pensionistas - Parcelamentos - Principal</v>
      </c>
      <c r="U2907" s="7" t="str">
        <f>Tabela813[[#This Row],[NR]]&amp; " - "&amp;Tabela813[[#This Row],[Especificação]]</f>
        <v>9.1.2.1.5.51.3.1.00 - (-) Dedução de Contribuição Patronal - Servidor Civil - Pensionistas - Parcelamentos - Principal</v>
      </c>
    </row>
    <row r="2908" spans="1:21" ht="30" x14ac:dyDescent="0.25">
      <c r="A2908" s="84"/>
      <c r="B2908" s="73" t="s">
        <v>1570</v>
      </c>
      <c r="C2908" s="26" t="s">
        <v>1558</v>
      </c>
      <c r="D2908" s="26" t="s">
        <v>1567</v>
      </c>
      <c r="E2908" s="26" t="s">
        <v>1558</v>
      </c>
      <c r="F2908" s="26" t="s">
        <v>1569</v>
      </c>
      <c r="G2908" s="26" t="s">
        <v>1596</v>
      </c>
      <c r="H2908" s="26" t="s">
        <v>1559</v>
      </c>
      <c r="I2908" s="26" t="s">
        <v>1567</v>
      </c>
      <c r="J2908" s="26" t="s">
        <v>1564</v>
      </c>
      <c r="K2908" s="21" t="str">
        <f>IF(Tabela813[[#This Row],[C]]&lt;&gt;"",IF(Tabela813[[#This Row],[RED]]&lt;&gt;"",(Tabela813[[#This Row],[RED]] &amp; "."),"") &amp; CONCATENATE(Tabela813[[#This Row],[C]],".",Tabela813[[#This Row],[O]],".",Tabela813[[#This Row],[E]],".",Tabela813[[#This Row],[D1]],".",Tabela813[[#This Row],[D2]],".",Tabela813[[#This Row],[D3]],".",Tabela813[[#This Row],[T]],".",Tabela813[[#This Row],[D4]]),"")</f>
        <v>9.1.2.1.5.51.3.2.00</v>
      </c>
      <c r="L2908" s="27" t="s">
        <v>1933</v>
      </c>
      <c r="M2908" s="21" t="str">
        <f t="shared" si="45"/>
        <v>A</v>
      </c>
      <c r="N2908" s="21">
        <f>IF(VALUE(Tabela813[[#This Row],[RED]]) &gt; 0,1,0) + IF(VALUE(J2908)&gt;0,8,IF(VALUE(I2908)&gt;0,7,IF(VALUE(H2908)&gt;0,6,IF(VALUE(G2908)&gt;0,5,IF(VALUE(F2908)&gt;0,4,IF(VALUE(E2908)&gt;0,3,IF(VALUE(D2908)&gt;0,2,1)))))))</f>
        <v>8</v>
      </c>
      <c r="O2908" s="26" t="s">
        <v>55</v>
      </c>
      <c r="P2908" s="1" t="s">
        <v>2972</v>
      </c>
      <c r="Q2908" s="1"/>
      <c r="R2908" s="21"/>
      <c r="S2908" s="7" t="str">
        <f>Tabela813[[#This Row],[NR]]&amp;" - "&amp;Tabela813[[#This Row],[Especificação]]</f>
        <v>9.1.2.1.5.51.3.2.00 - (-) Dedução de Contribuição Patronal - Servidor Civil - Pensionistas - Parcelamentos - Multas e Juros de Mora</v>
      </c>
      <c r="T2908" s="7" t="str">
        <f>Tabela813[[#This Row],[NR]]&amp;" - "&amp;Tabela813[[#This Row],[Especificação]]</f>
        <v>9.1.2.1.5.51.3.2.00 - (-) Dedução de Contribuição Patronal - Servidor Civil - Pensionistas - Parcelamentos - Multas e Juros de Mora</v>
      </c>
      <c r="U2908" s="7" t="str">
        <f>Tabela813[[#This Row],[NR]]&amp; " - "&amp;Tabela813[[#This Row],[Especificação]]</f>
        <v>9.1.2.1.5.51.3.2.00 - (-) Dedução de Contribuição Patronal - Servidor Civil - Pensionistas - Parcelamentos - Multas e Juros de Mora</v>
      </c>
    </row>
    <row r="2909" spans="1:21" ht="30" x14ac:dyDescent="0.25">
      <c r="A2909" s="84"/>
      <c r="B2909" s="73" t="s">
        <v>1570</v>
      </c>
      <c r="C2909" s="26" t="s">
        <v>1558</v>
      </c>
      <c r="D2909" s="26" t="s">
        <v>1567</v>
      </c>
      <c r="E2909" s="26" t="s">
        <v>1558</v>
      </c>
      <c r="F2909" s="26" t="s">
        <v>1569</v>
      </c>
      <c r="G2909" s="26" t="s">
        <v>1596</v>
      </c>
      <c r="H2909" s="26" t="s">
        <v>1559</v>
      </c>
      <c r="I2909" s="26" t="s">
        <v>1559</v>
      </c>
      <c r="J2909" s="26" t="s">
        <v>1564</v>
      </c>
      <c r="K2909" s="21" t="str">
        <f>IF(Tabela813[[#This Row],[C]]&lt;&gt;"",IF(Tabela813[[#This Row],[RED]]&lt;&gt;"",(Tabela813[[#This Row],[RED]] &amp; "."),"") &amp; CONCATENATE(Tabela813[[#This Row],[C]],".",Tabela813[[#This Row],[O]],".",Tabela813[[#This Row],[E]],".",Tabela813[[#This Row],[D1]],".",Tabela813[[#This Row],[D2]],".",Tabela813[[#This Row],[D3]],".",Tabela813[[#This Row],[T]],".",Tabela813[[#This Row],[D4]]),"")</f>
        <v>9.1.2.1.5.51.3.3.00</v>
      </c>
      <c r="L2909" s="27" t="s">
        <v>1934</v>
      </c>
      <c r="M2909" s="21" t="str">
        <f t="shared" si="45"/>
        <v>A</v>
      </c>
      <c r="N2909" s="21">
        <f>IF(VALUE(Tabela813[[#This Row],[RED]]) &gt; 0,1,0) + IF(VALUE(J2909)&gt;0,8,IF(VALUE(I2909)&gt;0,7,IF(VALUE(H2909)&gt;0,6,IF(VALUE(G2909)&gt;0,5,IF(VALUE(F2909)&gt;0,4,IF(VALUE(E2909)&gt;0,3,IF(VALUE(D2909)&gt;0,2,1)))))))</f>
        <v>8</v>
      </c>
      <c r="O2909" s="26" t="s">
        <v>55</v>
      </c>
      <c r="P2909" s="1" t="s">
        <v>2972</v>
      </c>
      <c r="Q2909" s="1"/>
      <c r="R2909" s="21"/>
      <c r="S2909" s="7" t="str">
        <f>Tabela813[[#This Row],[NR]]&amp;" - "&amp;Tabela813[[#This Row],[Especificação]]</f>
        <v>9.1.2.1.5.51.3.3.00 - (-) Dedução de Contribuição Patronal - Servidor Civil - Pensionistas - Parcelamentos - Dívida Ativa</v>
      </c>
      <c r="T2909" s="7" t="str">
        <f>Tabela813[[#This Row],[NR]]&amp;" - "&amp;Tabela813[[#This Row],[Especificação]]</f>
        <v>9.1.2.1.5.51.3.3.00 - (-) Dedução de Contribuição Patronal - Servidor Civil - Pensionistas - Parcelamentos - Dívida Ativa</v>
      </c>
      <c r="U2909" s="7" t="str">
        <f>Tabela813[[#This Row],[NR]]&amp; " - "&amp;Tabela813[[#This Row],[Especificação]]</f>
        <v>9.1.2.1.5.51.3.3.00 - (-) Dedução de Contribuição Patronal - Servidor Civil - Pensionistas - Parcelamentos - Dívida Ativa</v>
      </c>
    </row>
    <row r="2910" spans="1:21" ht="30" x14ac:dyDescent="0.25">
      <c r="A2910" s="84"/>
      <c r="B2910" s="73" t="s">
        <v>1570</v>
      </c>
      <c r="C2910" s="26" t="s">
        <v>1558</v>
      </c>
      <c r="D2910" s="26" t="s">
        <v>1567</v>
      </c>
      <c r="E2910" s="26" t="s">
        <v>1558</v>
      </c>
      <c r="F2910" s="26" t="s">
        <v>1569</v>
      </c>
      <c r="G2910" s="26" t="s">
        <v>1596</v>
      </c>
      <c r="H2910" s="26" t="s">
        <v>1559</v>
      </c>
      <c r="I2910" s="26" t="s">
        <v>1568</v>
      </c>
      <c r="J2910" s="26" t="s">
        <v>1564</v>
      </c>
      <c r="K2910" s="21" t="str">
        <f>IF(Tabela813[[#This Row],[C]]&lt;&gt;"",IF(Tabela813[[#This Row],[RED]]&lt;&gt;"",(Tabela813[[#This Row],[RED]] &amp; "."),"") &amp; CONCATENATE(Tabela813[[#This Row],[C]],".",Tabela813[[#This Row],[O]],".",Tabela813[[#This Row],[E]],".",Tabela813[[#This Row],[D1]],".",Tabela813[[#This Row],[D2]],".",Tabela813[[#This Row],[D3]],".",Tabela813[[#This Row],[T]],".",Tabela813[[#This Row],[D4]]),"")</f>
        <v>9.1.2.1.5.51.3.4.00</v>
      </c>
      <c r="L2910" s="27" t="s">
        <v>1935</v>
      </c>
      <c r="M2910" s="21" t="str">
        <f t="shared" si="45"/>
        <v>A</v>
      </c>
      <c r="N2910" s="21">
        <f>IF(VALUE(Tabela813[[#This Row],[RED]]) &gt; 0,1,0) + IF(VALUE(J2910)&gt;0,8,IF(VALUE(I2910)&gt;0,7,IF(VALUE(H2910)&gt;0,6,IF(VALUE(G2910)&gt;0,5,IF(VALUE(F2910)&gt;0,4,IF(VALUE(E2910)&gt;0,3,IF(VALUE(D2910)&gt;0,2,1)))))))</f>
        <v>8</v>
      </c>
      <c r="O2910" s="26" t="s">
        <v>55</v>
      </c>
      <c r="P2910" s="1" t="s">
        <v>2972</v>
      </c>
      <c r="Q2910" s="1"/>
      <c r="R2910" s="21"/>
      <c r="S2910" s="7" t="str">
        <f>Tabela813[[#This Row],[NR]]&amp;" - "&amp;Tabela813[[#This Row],[Especificação]]</f>
        <v>9.1.2.1.5.51.3.4.00 - (-) Dedução de Contribuição Patronal - Servidor Civil - Pensionistas - Parcelamentos - Dívida Ativa - Multas e Juros de Mora da Dívida Ativa</v>
      </c>
      <c r="T2910" s="7" t="str">
        <f>Tabela813[[#This Row],[NR]]&amp;" - "&amp;Tabela813[[#This Row],[Especificação]]</f>
        <v>9.1.2.1.5.51.3.4.00 - (-) Dedução de Contribuição Patronal - Servidor Civil - Pensionistas - Parcelamentos - Dívida Ativa - Multas e Juros de Mora da Dívida Ativa</v>
      </c>
      <c r="U2910" s="7" t="str">
        <f>Tabela813[[#This Row],[NR]]&amp; " - "&amp;Tabela813[[#This Row],[Especificação]]</f>
        <v>9.1.2.1.5.51.3.4.00 - (-) Dedução de Contribuição Patronal - Servidor Civil - Pensionistas - Parcelamentos - Dívida Ativa - Multas e Juros de Mora da Dívida Ativa</v>
      </c>
    </row>
    <row r="2911" spans="1:21" ht="30" x14ac:dyDescent="0.25">
      <c r="A2911" s="84"/>
      <c r="B2911" s="73" t="s">
        <v>1570</v>
      </c>
      <c r="C2911" s="26" t="s">
        <v>1558</v>
      </c>
      <c r="D2911" s="26" t="s">
        <v>1567</v>
      </c>
      <c r="E2911" s="26" t="s">
        <v>1558</v>
      </c>
      <c r="F2911" s="26" t="s">
        <v>1569</v>
      </c>
      <c r="G2911" s="26" t="s">
        <v>1596</v>
      </c>
      <c r="H2911" s="26" t="s">
        <v>1559</v>
      </c>
      <c r="I2911" s="26" t="s">
        <v>1569</v>
      </c>
      <c r="J2911" s="26" t="s">
        <v>1564</v>
      </c>
      <c r="K2911" s="21" t="str">
        <f>IF(Tabela813[[#This Row],[C]]&lt;&gt;"",IF(Tabela813[[#This Row],[RED]]&lt;&gt;"",(Tabela813[[#This Row],[RED]] &amp; "."),"") &amp; CONCATENATE(Tabela813[[#This Row],[C]],".",Tabela813[[#This Row],[O]],".",Tabela813[[#This Row],[E]],".",Tabela813[[#This Row],[D1]],".",Tabela813[[#This Row],[D2]],".",Tabela813[[#This Row],[D3]],".",Tabela813[[#This Row],[T]],".",Tabela813[[#This Row],[D4]]),"")</f>
        <v>9.1.2.1.5.51.3.5.00</v>
      </c>
      <c r="L2911" s="27" t="s">
        <v>1936</v>
      </c>
      <c r="M2911" s="21" t="str">
        <f t="shared" si="45"/>
        <v>A</v>
      </c>
      <c r="N2911" s="21">
        <f>IF(VALUE(Tabela813[[#This Row],[RED]]) &gt; 0,1,0) + IF(VALUE(J2911)&gt;0,8,IF(VALUE(I2911)&gt;0,7,IF(VALUE(H2911)&gt;0,6,IF(VALUE(G2911)&gt;0,5,IF(VALUE(F2911)&gt;0,4,IF(VALUE(E2911)&gt;0,3,IF(VALUE(D2911)&gt;0,2,1)))))))</f>
        <v>8</v>
      </c>
      <c r="O2911" s="26" t="s">
        <v>55</v>
      </c>
      <c r="P2911" s="1" t="s">
        <v>2972</v>
      </c>
      <c r="Q2911" s="1"/>
      <c r="R2911" s="21"/>
      <c r="S2911" s="7" t="str">
        <f>Tabela813[[#This Row],[NR]]&amp;" - "&amp;Tabela813[[#This Row],[Especificação]]</f>
        <v>9.1.2.1.5.51.3.5.00 - (-) Dedução de Contribuição Patronal - Servidor Civil - Pensionistas - Parcelamentos - Multas</v>
      </c>
      <c r="T2911" s="7" t="str">
        <f>Tabela813[[#This Row],[NR]]&amp;" - "&amp;Tabela813[[#This Row],[Especificação]]</f>
        <v>9.1.2.1.5.51.3.5.00 - (-) Dedução de Contribuição Patronal - Servidor Civil - Pensionistas - Parcelamentos - Multas</v>
      </c>
      <c r="U2911" s="7" t="str">
        <f>Tabela813[[#This Row],[NR]]&amp; " - "&amp;Tabela813[[#This Row],[Especificação]]</f>
        <v>9.1.2.1.5.51.3.5.00 - (-) Dedução de Contribuição Patronal - Servidor Civil - Pensionistas - Parcelamentos - Multas</v>
      </c>
    </row>
    <row r="2912" spans="1:21" ht="30" x14ac:dyDescent="0.25">
      <c r="A2912" s="84"/>
      <c r="B2912" s="73" t="s">
        <v>1570</v>
      </c>
      <c r="C2912" s="26" t="s">
        <v>1558</v>
      </c>
      <c r="D2912" s="26" t="s">
        <v>1567</v>
      </c>
      <c r="E2912" s="26" t="s">
        <v>1558</v>
      </c>
      <c r="F2912" s="26" t="s">
        <v>1569</v>
      </c>
      <c r="G2912" s="26" t="s">
        <v>1596</v>
      </c>
      <c r="H2912" s="26" t="s">
        <v>1559</v>
      </c>
      <c r="I2912" s="26" t="s">
        <v>1563</v>
      </c>
      <c r="J2912" s="26" t="s">
        <v>1564</v>
      </c>
      <c r="K2912" s="21" t="str">
        <f>IF(Tabela813[[#This Row],[C]]&lt;&gt;"",IF(Tabela813[[#This Row],[RED]]&lt;&gt;"",(Tabela813[[#This Row],[RED]] &amp; "."),"") &amp; CONCATENATE(Tabela813[[#This Row],[C]],".",Tabela813[[#This Row],[O]],".",Tabela813[[#This Row],[E]],".",Tabela813[[#This Row],[D1]],".",Tabela813[[#This Row],[D2]],".",Tabela813[[#This Row],[D3]],".",Tabela813[[#This Row],[T]],".",Tabela813[[#This Row],[D4]]),"")</f>
        <v>9.1.2.1.5.51.3.6.00</v>
      </c>
      <c r="L2912" s="27" t="s">
        <v>1937</v>
      </c>
      <c r="M2912" s="21" t="str">
        <f t="shared" si="45"/>
        <v>A</v>
      </c>
      <c r="N2912" s="21">
        <f>IF(VALUE(Tabela813[[#This Row],[RED]]) &gt; 0,1,0) + IF(VALUE(J2912)&gt;0,8,IF(VALUE(I2912)&gt;0,7,IF(VALUE(H2912)&gt;0,6,IF(VALUE(G2912)&gt;0,5,IF(VALUE(F2912)&gt;0,4,IF(VALUE(E2912)&gt;0,3,IF(VALUE(D2912)&gt;0,2,1)))))))</f>
        <v>8</v>
      </c>
      <c r="O2912" s="26" t="s">
        <v>55</v>
      </c>
      <c r="P2912" s="1" t="s">
        <v>2972</v>
      </c>
      <c r="Q2912" s="1"/>
      <c r="R2912" s="21"/>
      <c r="S2912" s="7" t="str">
        <f>Tabela813[[#This Row],[NR]]&amp;" - "&amp;Tabela813[[#This Row],[Especificação]]</f>
        <v>9.1.2.1.5.51.3.6.00 - (-) Dedução de Contribuição Patronal - Servidor Civil - Pensionistas - Parcelamentos - Juros de Mora</v>
      </c>
      <c r="T2912" s="7" t="str">
        <f>Tabela813[[#This Row],[NR]]&amp;" - "&amp;Tabela813[[#This Row],[Especificação]]</f>
        <v>9.1.2.1.5.51.3.6.00 - (-) Dedução de Contribuição Patronal - Servidor Civil - Pensionistas - Parcelamentos - Juros de Mora</v>
      </c>
      <c r="U2912" s="7" t="str">
        <f>Tabela813[[#This Row],[NR]]&amp; " - "&amp;Tabela813[[#This Row],[Especificação]]</f>
        <v>9.1.2.1.5.51.3.6.00 - (-) Dedução de Contribuição Patronal - Servidor Civil - Pensionistas - Parcelamentos - Juros de Mora</v>
      </c>
    </row>
    <row r="2913" spans="1:21" ht="30" x14ac:dyDescent="0.25">
      <c r="A2913" s="84"/>
      <c r="B2913" s="73" t="s">
        <v>1570</v>
      </c>
      <c r="C2913" s="26" t="s">
        <v>1558</v>
      </c>
      <c r="D2913" s="26" t="s">
        <v>1567</v>
      </c>
      <c r="E2913" s="26" t="s">
        <v>1558</v>
      </c>
      <c r="F2913" s="26" t="s">
        <v>1569</v>
      </c>
      <c r="G2913" s="26" t="s">
        <v>1596</v>
      </c>
      <c r="H2913" s="26" t="s">
        <v>1559</v>
      </c>
      <c r="I2913" s="26" t="s">
        <v>1565</v>
      </c>
      <c r="J2913" s="26" t="s">
        <v>1564</v>
      </c>
      <c r="K2913" s="21" t="str">
        <f>IF(Tabela813[[#This Row],[C]]&lt;&gt;"",IF(Tabela813[[#This Row],[RED]]&lt;&gt;"",(Tabela813[[#This Row],[RED]] &amp; "."),"") &amp; CONCATENATE(Tabela813[[#This Row],[C]],".",Tabela813[[#This Row],[O]],".",Tabela813[[#This Row],[E]],".",Tabela813[[#This Row],[D1]],".",Tabela813[[#This Row],[D2]],".",Tabela813[[#This Row],[D3]],".",Tabela813[[#This Row],[T]],".",Tabela813[[#This Row],[D4]]),"")</f>
        <v>9.1.2.1.5.51.3.7.00</v>
      </c>
      <c r="L2913" s="27" t="s">
        <v>1938</v>
      </c>
      <c r="M2913" s="21" t="str">
        <f t="shared" si="45"/>
        <v>A</v>
      </c>
      <c r="N2913" s="21">
        <f>IF(VALUE(Tabela813[[#This Row],[RED]]) &gt; 0,1,0) + IF(VALUE(J2913)&gt;0,8,IF(VALUE(I2913)&gt;0,7,IF(VALUE(H2913)&gt;0,6,IF(VALUE(G2913)&gt;0,5,IF(VALUE(F2913)&gt;0,4,IF(VALUE(E2913)&gt;0,3,IF(VALUE(D2913)&gt;0,2,1)))))))</f>
        <v>8</v>
      </c>
      <c r="O2913" s="26" t="s">
        <v>55</v>
      </c>
      <c r="P2913" s="1" t="s">
        <v>2972</v>
      </c>
      <c r="Q2913" s="1"/>
      <c r="R2913" s="21"/>
      <c r="S2913" s="7" t="str">
        <f>Tabela813[[#This Row],[NR]]&amp;" - "&amp;Tabela813[[#This Row],[Especificação]]</f>
        <v>9.1.2.1.5.51.3.7.00 - (-) Dedução de Contribuição Patronal - Servidor Civil - Pensionistas - Parcelamentos - Dívida Ativa - Multas da Dívida Ativa</v>
      </c>
      <c r="T2913" s="7" t="str">
        <f>Tabela813[[#This Row],[NR]]&amp;" - "&amp;Tabela813[[#This Row],[Especificação]]</f>
        <v>9.1.2.1.5.51.3.7.00 - (-) Dedução de Contribuição Patronal - Servidor Civil - Pensionistas - Parcelamentos - Dívida Ativa - Multas da Dívida Ativa</v>
      </c>
      <c r="U2913" s="7" t="str">
        <f>Tabela813[[#This Row],[NR]]&amp; " - "&amp;Tabela813[[#This Row],[Especificação]]</f>
        <v>9.1.2.1.5.51.3.7.00 - (-) Dedução de Contribuição Patronal - Servidor Civil - Pensionistas - Parcelamentos - Dívida Ativa - Multas da Dívida Ativa</v>
      </c>
    </row>
    <row r="2914" spans="1:21" ht="30" x14ac:dyDescent="0.25">
      <c r="A2914" s="84"/>
      <c r="B2914" s="73" t="s">
        <v>1570</v>
      </c>
      <c r="C2914" s="26" t="s">
        <v>1558</v>
      </c>
      <c r="D2914" s="26" t="s">
        <v>1567</v>
      </c>
      <c r="E2914" s="26" t="s">
        <v>1558</v>
      </c>
      <c r="F2914" s="26" t="s">
        <v>1569</v>
      </c>
      <c r="G2914" s="26" t="s">
        <v>1596</v>
      </c>
      <c r="H2914" s="26" t="s">
        <v>1559</v>
      </c>
      <c r="I2914" s="26" t="s">
        <v>1566</v>
      </c>
      <c r="J2914" s="26" t="s">
        <v>1564</v>
      </c>
      <c r="K2914" s="21" t="str">
        <f>IF(Tabela813[[#This Row],[C]]&lt;&gt;"",IF(Tabela813[[#This Row],[RED]]&lt;&gt;"",(Tabela813[[#This Row],[RED]] &amp; "."),"") &amp; CONCATENATE(Tabela813[[#This Row],[C]],".",Tabela813[[#This Row],[O]],".",Tabela813[[#This Row],[E]],".",Tabela813[[#This Row],[D1]],".",Tabela813[[#This Row],[D2]],".",Tabela813[[#This Row],[D3]],".",Tabela813[[#This Row],[T]],".",Tabela813[[#This Row],[D4]]),"")</f>
        <v>9.1.2.1.5.51.3.8.00</v>
      </c>
      <c r="L2914" s="27" t="s">
        <v>1939</v>
      </c>
      <c r="M2914" s="21" t="str">
        <f t="shared" si="45"/>
        <v>A</v>
      </c>
      <c r="N2914" s="21">
        <f>IF(VALUE(Tabela813[[#This Row],[RED]]) &gt; 0,1,0) + IF(VALUE(J2914)&gt;0,8,IF(VALUE(I2914)&gt;0,7,IF(VALUE(H2914)&gt;0,6,IF(VALUE(G2914)&gt;0,5,IF(VALUE(F2914)&gt;0,4,IF(VALUE(E2914)&gt;0,3,IF(VALUE(D2914)&gt;0,2,1)))))))</f>
        <v>8</v>
      </c>
      <c r="O2914" s="26" t="s">
        <v>55</v>
      </c>
      <c r="P2914" s="1" t="s">
        <v>2972</v>
      </c>
      <c r="Q2914" s="1"/>
      <c r="R2914" s="21"/>
      <c r="S2914" s="7" t="str">
        <f>Tabela813[[#This Row],[NR]]&amp;" - "&amp;Tabela813[[#This Row],[Especificação]]</f>
        <v>9.1.2.1.5.51.3.8.00 - (-) Dedução de Contribuição Patronal - Servidor Civil - Pensionistas - Parcelamentos - Juros de Mora da Dívida Ativa</v>
      </c>
      <c r="T2914" s="7" t="str">
        <f>Tabela813[[#This Row],[NR]]&amp;" - "&amp;Tabela813[[#This Row],[Especificação]]</f>
        <v>9.1.2.1.5.51.3.8.00 - (-) Dedução de Contribuição Patronal - Servidor Civil - Pensionistas - Parcelamentos - Juros de Mora da Dívida Ativa</v>
      </c>
      <c r="U2914" s="7" t="str">
        <f>Tabela813[[#This Row],[NR]]&amp; " - "&amp;Tabela813[[#This Row],[Especificação]]</f>
        <v>9.1.2.1.5.51.3.8.00 - (-) Dedução de Contribuição Patronal - Servidor Civil - Pensionistas - Parcelamentos - Juros de Mora da Dívida Ativa</v>
      </c>
    </row>
    <row r="2915" spans="1:21" ht="30" x14ac:dyDescent="0.25">
      <c r="A2915" s="84"/>
      <c r="B2915" s="73" t="s">
        <v>1570</v>
      </c>
      <c r="C2915" s="26" t="s">
        <v>1558</v>
      </c>
      <c r="D2915" s="26" t="s">
        <v>1567</v>
      </c>
      <c r="E2915" s="26" t="s">
        <v>1558</v>
      </c>
      <c r="F2915" s="26" t="s">
        <v>1563</v>
      </c>
      <c r="G2915" s="26" t="s">
        <v>1564</v>
      </c>
      <c r="H2915" s="26" t="s">
        <v>1561</v>
      </c>
      <c r="I2915" s="26" t="s">
        <v>1561</v>
      </c>
      <c r="J2915" s="26" t="s">
        <v>1564</v>
      </c>
      <c r="K2915" s="21" t="str">
        <f>IF(Tabela813[[#This Row],[C]]&lt;&gt;"",IF(Tabela813[[#This Row],[RED]]&lt;&gt;"",(Tabela813[[#This Row],[RED]] &amp; "."),"") &amp; CONCATENATE(Tabela813[[#This Row],[C]],".",Tabela813[[#This Row],[O]],".",Tabela813[[#This Row],[E]],".",Tabela813[[#This Row],[D1]],".",Tabela813[[#This Row],[D2]],".",Tabela813[[#This Row],[D3]],".",Tabela813[[#This Row],[T]],".",Tabela813[[#This Row],[D4]]),"")</f>
        <v>9.1.2.1.6.00.0.0.00</v>
      </c>
      <c r="L2915" s="27" t="s">
        <v>6875</v>
      </c>
      <c r="M2915" s="21" t="str">
        <f t="shared" si="45"/>
        <v>S</v>
      </c>
      <c r="N2915" s="21">
        <f>IF(VALUE(Tabela813[[#This Row],[RED]]) &gt; 0,1,0) + IF(VALUE(J2915)&gt;0,8,IF(VALUE(I2915)&gt;0,7,IF(VALUE(H2915)&gt;0,6,IF(VALUE(G2915)&gt;0,5,IF(VALUE(F2915)&gt;0,4,IF(VALUE(E2915)&gt;0,3,IF(VALUE(D2915)&gt;0,2,1)))))))</f>
        <v>5</v>
      </c>
      <c r="O2915" s="26" t="s">
        <v>45</v>
      </c>
      <c r="P2915" s="1" t="s">
        <v>4408</v>
      </c>
      <c r="Q2915" s="1"/>
      <c r="R2915" s="21"/>
      <c r="S2915" s="7" t="str">
        <f>Tabela813[[#This Row],[NR]]&amp;" - "&amp;Tabela813[[#This Row],[Especificação]]</f>
        <v>9.1.2.1.6.00.0.0.00 - (-) Dedução de Contribuição para Fundos de Assistência Médico-Hospitalar e Social</v>
      </c>
      <c r="T2915" s="7" t="str">
        <f>Tabela813[[#This Row],[NR]]&amp;" - "&amp;Tabela813[[#This Row],[Especificação]]</f>
        <v>9.1.2.1.6.00.0.0.00 - (-) Dedução de Contribuição para Fundos de Assistência Médico-Hospitalar e Social</v>
      </c>
      <c r="U2915" s="7" t="str">
        <f>Tabela813[[#This Row],[NR]]&amp; " - "&amp;Tabela813[[#This Row],[Especificação]]</f>
        <v>9.1.2.1.6.00.0.0.00 - (-) Dedução de Contribuição para Fundos de Assistência Médico-Hospitalar e Social</v>
      </c>
    </row>
    <row r="2916" spans="1:21" ht="45" x14ac:dyDescent="0.25">
      <c r="A2916" s="84"/>
      <c r="B2916" s="73" t="s">
        <v>1570</v>
      </c>
      <c r="C2916" s="26" t="s">
        <v>1558</v>
      </c>
      <c r="D2916" s="26" t="s">
        <v>1567</v>
      </c>
      <c r="E2916" s="26" t="s">
        <v>1558</v>
      </c>
      <c r="F2916" s="26" t="s">
        <v>1563</v>
      </c>
      <c r="G2916" s="26" t="s">
        <v>1571</v>
      </c>
      <c r="H2916" s="26" t="s">
        <v>1561</v>
      </c>
      <c r="I2916" s="26" t="s">
        <v>1561</v>
      </c>
      <c r="J2916" s="26" t="s">
        <v>1564</v>
      </c>
      <c r="K2916" s="21" t="str">
        <f>IF(Tabela813[[#This Row],[C]]&lt;&gt;"",IF(Tabela813[[#This Row],[RED]]&lt;&gt;"",(Tabela813[[#This Row],[RED]] &amp; "."),"") &amp; CONCATENATE(Tabela813[[#This Row],[C]],".",Tabela813[[#This Row],[O]],".",Tabela813[[#This Row],[E]],".",Tabela813[[#This Row],[D1]],".",Tabela813[[#This Row],[D2]],".",Tabela813[[#This Row],[D3]],".",Tabela813[[#This Row],[T]],".",Tabela813[[#This Row],[D4]]),"")</f>
        <v>9.1.2.1.6.03.0.0.00</v>
      </c>
      <c r="L2916" s="27" t="s">
        <v>1940</v>
      </c>
      <c r="M2916" s="21" t="str">
        <f t="shared" si="45"/>
        <v>S</v>
      </c>
      <c r="N2916" s="21">
        <f>IF(VALUE(Tabela813[[#This Row],[RED]]) &gt; 0,1,0) + IF(VALUE(J2916)&gt;0,8,IF(VALUE(I2916)&gt;0,7,IF(VALUE(H2916)&gt;0,6,IF(VALUE(G2916)&gt;0,5,IF(VALUE(F2916)&gt;0,4,IF(VALUE(E2916)&gt;0,3,IF(VALUE(D2916)&gt;0,2,1)))))))</f>
        <v>6</v>
      </c>
      <c r="O2916" s="26" t="s">
        <v>51</v>
      </c>
      <c r="P2916" s="1" t="s">
        <v>4409</v>
      </c>
      <c r="Q2916" s="1"/>
      <c r="R2916" s="21"/>
      <c r="S2916" s="7" t="str">
        <f>Tabela813[[#This Row],[NR]]&amp;" - "&amp;Tabela813[[#This Row],[Especificação]]</f>
        <v>9.1.2.1.6.03.0.0.00 - (-) Dedução de Contribuição para Fundos de Assistência Médica - Servidores Civis</v>
      </c>
      <c r="T2916" s="7" t="str">
        <f>Tabela813[[#This Row],[NR]]&amp;" - "&amp;Tabela813[[#This Row],[Especificação]]</f>
        <v>9.1.2.1.6.03.0.0.00 - (-) Dedução de Contribuição para Fundos de Assistência Médica - Servidores Civis</v>
      </c>
      <c r="U2916" s="7" t="str">
        <f>Tabela813[[#This Row],[NR]]&amp; " - "&amp;Tabela813[[#This Row],[Especificação]]</f>
        <v>9.1.2.1.6.03.0.0.00 - (-) Dedução de Contribuição para Fundos de Assistência Médica - Servidores Civis</v>
      </c>
    </row>
    <row r="2917" spans="1:21" ht="30" x14ac:dyDescent="0.25">
      <c r="A2917" s="84"/>
      <c r="B2917" s="73" t="s">
        <v>1570</v>
      </c>
      <c r="C2917" s="26" t="s">
        <v>1558</v>
      </c>
      <c r="D2917" s="26" t="s">
        <v>1567</v>
      </c>
      <c r="E2917" s="26" t="s">
        <v>1558</v>
      </c>
      <c r="F2917" s="26" t="s">
        <v>1563</v>
      </c>
      <c r="G2917" s="26" t="s">
        <v>1571</v>
      </c>
      <c r="H2917" s="26" t="s">
        <v>1558</v>
      </c>
      <c r="I2917" s="26" t="s">
        <v>1561</v>
      </c>
      <c r="J2917" s="26" t="s">
        <v>1564</v>
      </c>
      <c r="K2917" s="21" t="str">
        <f>IF(Tabela813[[#This Row],[C]]&lt;&gt;"",IF(Tabela813[[#This Row],[RED]]&lt;&gt;"",(Tabela813[[#This Row],[RED]] &amp; "."),"") &amp; CONCATENATE(Tabela813[[#This Row],[C]],".",Tabela813[[#This Row],[O]],".",Tabela813[[#This Row],[E]],".",Tabela813[[#This Row],[D1]],".",Tabela813[[#This Row],[D2]],".",Tabela813[[#This Row],[D3]],".",Tabela813[[#This Row],[T]],".",Tabela813[[#This Row],[D4]]),"")</f>
        <v>9.1.2.1.6.03.1.0.00</v>
      </c>
      <c r="L2917" s="27" t="s">
        <v>1940</v>
      </c>
      <c r="M2917" s="21" t="str">
        <f t="shared" si="45"/>
        <v>S</v>
      </c>
      <c r="N2917" s="21">
        <f>IF(VALUE(Tabela813[[#This Row],[RED]]) &gt; 0,1,0) + IF(VALUE(J2917)&gt;0,8,IF(VALUE(I2917)&gt;0,7,IF(VALUE(H2917)&gt;0,6,IF(VALUE(G2917)&gt;0,5,IF(VALUE(F2917)&gt;0,4,IF(VALUE(E2917)&gt;0,3,IF(VALUE(D2917)&gt;0,2,1)))))))</f>
        <v>7</v>
      </c>
      <c r="O2917" s="26" t="s">
        <v>51</v>
      </c>
      <c r="P2917" s="1" t="s">
        <v>2973</v>
      </c>
      <c r="Q2917" s="1"/>
      <c r="R2917" s="21"/>
      <c r="S2917" s="7" t="str">
        <f>Tabela813[[#This Row],[NR]]&amp;" - "&amp;Tabela813[[#This Row],[Especificação]]</f>
        <v>9.1.2.1.6.03.1.0.00 - (-) Dedução de Contribuição para Fundos de Assistência Médica - Servidores Civis</v>
      </c>
      <c r="T2917" s="7" t="str">
        <f>Tabela813[[#This Row],[NR]]&amp;" - "&amp;Tabela813[[#This Row],[Especificação]]</f>
        <v>9.1.2.1.6.03.1.0.00 - (-) Dedução de Contribuição para Fundos de Assistência Médica - Servidores Civis</v>
      </c>
      <c r="U2917" s="7" t="str">
        <f>Tabela813[[#This Row],[NR]]&amp; " - "&amp;Tabela813[[#This Row],[Especificação]]</f>
        <v>9.1.2.1.6.03.1.0.00 - (-) Dedução de Contribuição para Fundos de Assistência Médica - Servidores Civis</v>
      </c>
    </row>
    <row r="2918" spans="1:21" ht="30" x14ac:dyDescent="0.25">
      <c r="A2918" s="84"/>
      <c r="B2918" s="73" t="s">
        <v>1570</v>
      </c>
      <c r="C2918" s="26" t="s">
        <v>1558</v>
      </c>
      <c r="D2918" s="26" t="s">
        <v>1567</v>
      </c>
      <c r="E2918" s="26" t="s">
        <v>1558</v>
      </c>
      <c r="F2918" s="26" t="s">
        <v>1563</v>
      </c>
      <c r="G2918" s="26" t="s">
        <v>1571</v>
      </c>
      <c r="H2918" s="26" t="s">
        <v>1558</v>
      </c>
      <c r="I2918" s="26" t="s">
        <v>1558</v>
      </c>
      <c r="J2918" s="26" t="s">
        <v>1564</v>
      </c>
      <c r="K2918" s="21" t="str">
        <f>IF(Tabela813[[#This Row],[C]]&lt;&gt;"",IF(Tabela813[[#This Row],[RED]]&lt;&gt;"",(Tabela813[[#This Row],[RED]] &amp; "."),"") &amp; CONCATENATE(Tabela813[[#This Row],[C]],".",Tabela813[[#This Row],[O]],".",Tabela813[[#This Row],[E]],".",Tabela813[[#This Row],[D1]],".",Tabela813[[#This Row],[D2]],".",Tabela813[[#This Row],[D3]],".",Tabela813[[#This Row],[T]],".",Tabela813[[#This Row],[D4]]),"")</f>
        <v>9.1.2.1.6.03.1.1.00</v>
      </c>
      <c r="L2918" s="27" t="s">
        <v>1941</v>
      </c>
      <c r="M2918" s="21" t="str">
        <f t="shared" si="45"/>
        <v>A</v>
      </c>
      <c r="N2918" s="21">
        <f>IF(VALUE(Tabela813[[#This Row],[RED]]) &gt; 0,1,0) + IF(VALUE(J2918)&gt;0,8,IF(VALUE(I2918)&gt;0,7,IF(VALUE(H2918)&gt;0,6,IF(VALUE(G2918)&gt;0,5,IF(VALUE(F2918)&gt;0,4,IF(VALUE(E2918)&gt;0,3,IF(VALUE(D2918)&gt;0,2,1)))))))</f>
        <v>8</v>
      </c>
      <c r="O2918" s="26" t="s">
        <v>51</v>
      </c>
      <c r="P2918" s="1" t="s">
        <v>2973</v>
      </c>
      <c r="Q2918" s="1"/>
      <c r="R2918" s="21"/>
      <c r="S2918" s="7" t="str">
        <f>Tabela813[[#This Row],[NR]]&amp;" - "&amp;Tabela813[[#This Row],[Especificação]]</f>
        <v>9.1.2.1.6.03.1.1.00 - (-) Dedução de Contribuição para Fundos de Assistência Médica - Servidores Civis - Principal</v>
      </c>
      <c r="T2918" s="7" t="str">
        <f>Tabela813[[#This Row],[NR]]&amp;" - "&amp;Tabela813[[#This Row],[Especificação]]</f>
        <v>9.1.2.1.6.03.1.1.00 - (-) Dedução de Contribuição para Fundos de Assistência Médica - Servidores Civis - Principal</v>
      </c>
      <c r="U2918" s="7" t="str">
        <f>Tabela813[[#This Row],[NR]]&amp; " - "&amp;Tabela813[[#This Row],[Especificação]]</f>
        <v>9.1.2.1.6.03.1.1.00 - (-) Dedução de Contribuição para Fundos de Assistência Médica - Servidores Civis - Principal</v>
      </c>
    </row>
    <row r="2919" spans="1:21" ht="30" x14ac:dyDescent="0.25">
      <c r="A2919" s="84"/>
      <c r="B2919" s="73" t="s">
        <v>1570</v>
      </c>
      <c r="C2919" s="26" t="s">
        <v>1558</v>
      </c>
      <c r="D2919" s="26" t="s">
        <v>1567</v>
      </c>
      <c r="E2919" s="26" t="s">
        <v>1558</v>
      </c>
      <c r="F2919" s="26" t="s">
        <v>1563</v>
      </c>
      <c r="G2919" s="26" t="s">
        <v>1571</v>
      </c>
      <c r="H2919" s="26" t="s">
        <v>1558</v>
      </c>
      <c r="I2919" s="26" t="s">
        <v>1567</v>
      </c>
      <c r="J2919" s="26" t="s">
        <v>1564</v>
      </c>
      <c r="K2919" s="21" t="str">
        <f>IF(Tabela813[[#This Row],[C]]&lt;&gt;"",IF(Tabela813[[#This Row],[RED]]&lt;&gt;"",(Tabela813[[#This Row],[RED]] &amp; "."),"") &amp; CONCATENATE(Tabela813[[#This Row],[C]],".",Tabela813[[#This Row],[O]],".",Tabela813[[#This Row],[E]],".",Tabela813[[#This Row],[D1]],".",Tabela813[[#This Row],[D2]],".",Tabela813[[#This Row],[D3]],".",Tabela813[[#This Row],[T]],".",Tabela813[[#This Row],[D4]]),"")</f>
        <v>9.1.2.1.6.03.1.2.00</v>
      </c>
      <c r="L2919" s="27" t="s">
        <v>1942</v>
      </c>
      <c r="M2919" s="21" t="str">
        <f t="shared" si="45"/>
        <v>A</v>
      </c>
      <c r="N2919" s="21">
        <f>IF(VALUE(Tabela813[[#This Row],[RED]]) &gt; 0,1,0) + IF(VALUE(J2919)&gt;0,8,IF(VALUE(I2919)&gt;0,7,IF(VALUE(H2919)&gt;0,6,IF(VALUE(G2919)&gt;0,5,IF(VALUE(F2919)&gt;0,4,IF(VALUE(E2919)&gt;0,3,IF(VALUE(D2919)&gt;0,2,1)))))))</f>
        <v>8</v>
      </c>
      <c r="O2919" s="26" t="s">
        <v>51</v>
      </c>
      <c r="P2919" s="1" t="s">
        <v>2973</v>
      </c>
      <c r="Q2919" s="1"/>
      <c r="R2919" s="21"/>
      <c r="S2919" s="7" t="str">
        <f>Tabela813[[#This Row],[NR]]&amp;" - "&amp;Tabela813[[#This Row],[Especificação]]</f>
        <v>9.1.2.1.6.03.1.2.00 - (-) Dedução de Contribuição para Fundos de Assistência Médica - Servidores Civis - Multas e Juros de Mora</v>
      </c>
      <c r="T2919" s="7" t="str">
        <f>Tabela813[[#This Row],[NR]]&amp;" - "&amp;Tabela813[[#This Row],[Especificação]]</f>
        <v>9.1.2.1.6.03.1.2.00 - (-) Dedução de Contribuição para Fundos de Assistência Médica - Servidores Civis - Multas e Juros de Mora</v>
      </c>
      <c r="U2919" s="7" t="str">
        <f>Tabela813[[#This Row],[NR]]&amp; " - "&amp;Tabela813[[#This Row],[Especificação]]</f>
        <v>9.1.2.1.6.03.1.2.00 - (-) Dedução de Contribuição para Fundos de Assistência Médica - Servidores Civis - Multas e Juros de Mora</v>
      </c>
    </row>
    <row r="2920" spans="1:21" ht="30" x14ac:dyDescent="0.25">
      <c r="A2920" s="84"/>
      <c r="B2920" s="73" t="s">
        <v>1570</v>
      </c>
      <c r="C2920" s="26" t="s">
        <v>1558</v>
      </c>
      <c r="D2920" s="26" t="s">
        <v>1567</v>
      </c>
      <c r="E2920" s="26" t="s">
        <v>1558</v>
      </c>
      <c r="F2920" s="26" t="s">
        <v>1563</v>
      </c>
      <c r="G2920" s="26" t="s">
        <v>1571</v>
      </c>
      <c r="H2920" s="26" t="s">
        <v>1558</v>
      </c>
      <c r="I2920" s="26" t="s">
        <v>1569</v>
      </c>
      <c r="J2920" s="26" t="s">
        <v>1564</v>
      </c>
      <c r="K2920" s="21" t="str">
        <f>IF(Tabela813[[#This Row],[C]]&lt;&gt;"",IF(Tabela813[[#This Row],[RED]]&lt;&gt;"",(Tabela813[[#This Row],[RED]] &amp; "."),"") &amp; CONCATENATE(Tabela813[[#This Row],[C]],".",Tabela813[[#This Row],[O]],".",Tabela813[[#This Row],[E]],".",Tabela813[[#This Row],[D1]],".",Tabela813[[#This Row],[D2]],".",Tabela813[[#This Row],[D3]],".",Tabela813[[#This Row],[T]],".",Tabela813[[#This Row],[D4]]),"")</f>
        <v>9.1.2.1.6.03.1.5.00</v>
      </c>
      <c r="L2920" s="27" t="s">
        <v>1943</v>
      </c>
      <c r="M2920" s="21" t="str">
        <f t="shared" si="45"/>
        <v>A</v>
      </c>
      <c r="N2920" s="21">
        <f>IF(VALUE(Tabela813[[#This Row],[RED]]) &gt; 0,1,0) + IF(VALUE(J2920)&gt;0,8,IF(VALUE(I2920)&gt;0,7,IF(VALUE(H2920)&gt;0,6,IF(VALUE(G2920)&gt;0,5,IF(VALUE(F2920)&gt;0,4,IF(VALUE(E2920)&gt;0,3,IF(VALUE(D2920)&gt;0,2,1)))))))</f>
        <v>8</v>
      </c>
      <c r="O2920" s="26" t="s">
        <v>51</v>
      </c>
      <c r="P2920" s="1" t="s">
        <v>2973</v>
      </c>
      <c r="Q2920" s="1"/>
      <c r="R2920" s="21"/>
      <c r="S2920" s="7" t="str">
        <f>Tabela813[[#This Row],[NR]]&amp;" - "&amp;Tabela813[[#This Row],[Especificação]]</f>
        <v>9.1.2.1.6.03.1.5.00 - (-) Dedução de Contribuição para Fundos de Assistência Médica - Servidores Civis - Multas</v>
      </c>
      <c r="T2920" s="7" t="str">
        <f>Tabela813[[#This Row],[NR]]&amp;" - "&amp;Tabela813[[#This Row],[Especificação]]</f>
        <v>9.1.2.1.6.03.1.5.00 - (-) Dedução de Contribuição para Fundos de Assistência Médica - Servidores Civis - Multas</v>
      </c>
      <c r="U2920" s="7" t="str">
        <f>Tabela813[[#This Row],[NR]]&amp; " - "&amp;Tabela813[[#This Row],[Especificação]]</f>
        <v>9.1.2.1.6.03.1.5.00 - (-) Dedução de Contribuição para Fundos de Assistência Médica - Servidores Civis - Multas</v>
      </c>
    </row>
    <row r="2921" spans="1:21" ht="30" x14ac:dyDescent="0.25">
      <c r="A2921" s="84"/>
      <c r="B2921" s="73" t="s">
        <v>1570</v>
      </c>
      <c r="C2921" s="26" t="s">
        <v>1558</v>
      </c>
      <c r="D2921" s="26" t="s">
        <v>1567</v>
      </c>
      <c r="E2921" s="26" t="s">
        <v>1558</v>
      </c>
      <c r="F2921" s="26" t="s">
        <v>1563</v>
      </c>
      <c r="G2921" s="26" t="s">
        <v>1571</v>
      </c>
      <c r="H2921" s="26" t="s">
        <v>1558</v>
      </c>
      <c r="I2921" s="26" t="s">
        <v>1563</v>
      </c>
      <c r="J2921" s="26" t="s">
        <v>1564</v>
      </c>
      <c r="K2921" s="21" t="str">
        <f>IF(Tabela813[[#This Row],[C]]&lt;&gt;"",IF(Tabela813[[#This Row],[RED]]&lt;&gt;"",(Tabela813[[#This Row],[RED]] &amp; "."),"") &amp; CONCATENATE(Tabela813[[#This Row],[C]],".",Tabela813[[#This Row],[O]],".",Tabela813[[#This Row],[E]],".",Tabela813[[#This Row],[D1]],".",Tabela813[[#This Row],[D2]],".",Tabela813[[#This Row],[D3]],".",Tabela813[[#This Row],[T]],".",Tabela813[[#This Row],[D4]]),"")</f>
        <v>9.1.2.1.6.03.1.6.00</v>
      </c>
      <c r="L2921" s="27" t="s">
        <v>1944</v>
      </c>
      <c r="M2921" s="21" t="str">
        <f t="shared" si="45"/>
        <v>A</v>
      </c>
      <c r="N2921" s="21">
        <f>IF(VALUE(Tabela813[[#This Row],[RED]]) &gt; 0,1,0) + IF(VALUE(J2921)&gt;0,8,IF(VALUE(I2921)&gt;0,7,IF(VALUE(H2921)&gt;0,6,IF(VALUE(G2921)&gt;0,5,IF(VALUE(F2921)&gt;0,4,IF(VALUE(E2921)&gt;0,3,IF(VALUE(D2921)&gt;0,2,1)))))))</f>
        <v>8</v>
      </c>
      <c r="O2921" s="26" t="s">
        <v>51</v>
      </c>
      <c r="P2921" s="1" t="s">
        <v>2973</v>
      </c>
      <c r="Q2921" s="1"/>
      <c r="R2921" s="21"/>
      <c r="S2921" s="7" t="str">
        <f>Tabela813[[#This Row],[NR]]&amp;" - "&amp;Tabela813[[#This Row],[Especificação]]</f>
        <v>9.1.2.1.6.03.1.6.00 - (-) Dedução de Contribuição para Fundos de Assistência Médica - Servidores Civis - Juros de Mora</v>
      </c>
      <c r="T2921" s="7" t="str">
        <f>Tabela813[[#This Row],[NR]]&amp;" - "&amp;Tabela813[[#This Row],[Especificação]]</f>
        <v>9.1.2.1.6.03.1.6.00 - (-) Dedução de Contribuição para Fundos de Assistência Médica - Servidores Civis - Juros de Mora</v>
      </c>
      <c r="U2921" s="7" t="str">
        <f>Tabela813[[#This Row],[NR]]&amp; " - "&amp;Tabela813[[#This Row],[Especificação]]</f>
        <v>9.1.2.1.6.03.1.6.00 - (-) Dedução de Contribuição para Fundos de Assistência Médica - Servidores Civis - Juros de Mora</v>
      </c>
    </row>
    <row r="2922" spans="1:21" ht="45" x14ac:dyDescent="0.25">
      <c r="A2922" s="84"/>
      <c r="B2922" s="73" t="s">
        <v>1570</v>
      </c>
      <c r="C2922" s="26" t="s">
        <v>1558</v>
      </c>
      <c r="D2922" s="26" t="s">
        <v>1567</v>
      </c>
      <c r="E2922" s="26" t="s">
        <v>1558</v>
      </c>
      <c r="F2922" s="26" t="s">
        <v>1563</v>
      </c>
      <c r="G2922" s="26" t="s">
        <v>1571</v>
      </c>
      <c r="H2922" s="26" t="s">
        <v>1567</v>
      </c>
      <c r="I2922" s="26" t="s">
        <v>1561</v>
      </c>
      <c r="J2922" s="26" t="s">
        <v>1564</v>
      </c>
      <c r="K2922" s="21" t="str">
        <f>IF(Tabela813[[#This Row],[C]]&lt;&gt;"",IF(Tabela813[[#This Row],[RED]]&lt;&gt;"",(Tabela813[[#This Row],[RED]] &amp; "."),"") &amp; CONCATENATE(Tabela813[[#This Row],[C]],".",Tabela813[[#This Row],[O]],".",Tabela813[[#This Row],[E]],".",Tabela813[[#This Row],[D1]],".",Tabela813[[#This Row],[D2]],".",Tabela813[[#This Row],[D3]],".",Tabela813[[#This Row],[T]],".",Tabela813[[#This Row],[D4]]),"")</f>
        <v>9.1.2.1.6.03.2.0.00</v>
      </c>
      <c r="L2922" s="27" t="s">
        <v>1945</v>
      </c>
      <c r="M2922" s="21" t="str">
        <f t="shared" si="45"/>
        <v>S</v>
      </c>
      <c r="N2922" s="21">
        <f>IF(VALUE(Tabela813[[#This Row],[RED]]) &gt; 0,1,0) + IF(VALUE(J2922)&gt;0,8,IF(VALUE(I2922)&gt;0,7,IF(VALUE(H2922)&gt;0,6,IF(VALUE(G2922)&gt;0,5,IF(VALUE(F2922)&gt;0,4,IF(VALUE(E2922)&gt;0,3,IF(VALUE(D2922)&gt;0,2,1)))))))</f>
        <v>7</v>
      </c>
      <c r="O2922" s="26" t="s">
        <v>51</v>
      </c>
      <c r="P2922" s="1" t="s">
        <v>2974</v>
      </c>
      <c r="Q2922" s="1"/>
      <c r="R2922" s="21"/>
      <c r="S2922" s="7" t="str">
        <f>Tabela813[[#This Row],[NR]]&amp;" - "&amp;Tabela813[[#This Row],[Especificação]]</f>
        <v>9.1.2.1.6.03.2.0.00 - (-) Dedução de Contribuição para Fundos de Assistência Médica - Servidores Civis - Parcelamentos</v>
      </c>
      <c r="T2922" s="7" t="str">
        <f>Tabela813[[#This Row],[NR]]&amp;" - "&amp;Tabela813[[#This Row],[Especificação]]</f>
        <v>9.1.2.1.6.03.2.0.00 - (-) Dedução de Contribuição para Fundos de Assistência Médica - Servidores Civis - Parcelamentos</v>
      </c>
      <c r="U2922" s="7" t="str">
        <f>Tabela813[[#This Row],[NR]]&amp; " - "&amp;Tabela813[[#This Row],[Especificação]]</f>
        <v>9.1.2.1.6.03.2.0.00 - (-) Dedução de Contribuição para Fundos de Assistência Médica - Servidores Civis - Parcelamentos</v>
      </c>
    </row>
    <row r="2923" spans="1:21" ht="45" x14ac:dyDescent="0.25">
      <c r="A2923" s="84"/>
      <c r="B2923" s="73" t="s">
        <v>1570</v>
      </c>
      <c r="C2923" s="26" t="s">
        <v>1558</v>
      </c>
      <c r="D2923" s="26" t="s">
        <v>1567</v>
      </c>
      <c r="E2923" s="26" t="s">
        <v>1558</v>
      </c>
      <c r="F2923" s="26" t="s">
        <v>1563</v>
      </c>
      <c r="G2923" s="26" t="s">
        <v>1571</v>
      </c>
      <c r="H2923" s="26" t="s">
        <v>1567</v>
      </c>
      <c r="I2923" s="26" t="s">
        <v>1558</v>
      </c>
      <c r="J2923" s="26" t="s">
        <v>1564</v>
      </c>
      <c r="K2923" s="21" t="str">
        <f>IF(Tabela813[[#This Row],[C]]&lt;&gt;"",IF(Tabela813[[#This Row],[RED]]&lt;&gt;"",(Tabela813[[#This Row],[RED]] &amp; "."),"") &amp; CONCATENATE(Tabela813[[#This Row],[C]],".",Tabela813[[#This Row],[O]],".",Tabela813[[#This Row],[E]],".",Tabela813[[#This Row],[D1]],".",Tabela813[[#This Row],[D2]],".",Tabela813[[#This Row],[D3]],".",Tabela813[[#This Row],[T]],".",Tabela813[[#This Row],[D4]]),"")</f>
        <v>9.1.2.1.6.03.2.1.00</v>
      </c>
      <c r="L2923" s="27" t="s">
        <v>1946</v>
      </c>
      <c r="M2923" s="21" t="str">
        <f t="shared" si="45"/>
        <v>A</v>
      </c>
      <c r="N2923" s="21">
        <f>IF(VALUE(Tabela813[[#This Row],[RED]]) &gt; 0,1,0) + IF(VALUE(J2923)&gt;0,8,IF(VALUE(I2923)&gt;0,7,IF(VALUE(H2923)&gt;0,6,IF(VALUE(G2923)&gt;0,5,IF(VALUE(F2923)&gt;0,4,IF(VALUE(E2923)&gt;0,3,IF(VALUE(D2923)&gt;0,2,1)))))))</f>
        <v>8</v>
      </c>
      <c r="O2923" s="26" t="s">
        <v>51</v>
      </c>
      <c r="P2923" s="1" t="s">
        <v>2974</v>
      </c>
      <c r="Q2923" s="1"/>
      <c r="R2923" s="21"/>
      <c r="S2923" s="7" t="str">
        <f>Tabela813[[#This Row],[NR]]&amp;" - "&amp;Tabela813[[#This Row],[Especificação]]</f>
        <v>9.1.2.1.6.03.2.1.00 - (-) Dedução de Contribuição para Fundos de Assistência Médica - Servidores Civis - Parcelamentos - Principal</v>
      </c>
      <c r="T2923" s="7" t="str">
        <f>Tabela813[[#This Row],[NR]]&amp;" - "&amp;Tabela813[[#This Row],[Especificação]]</f>
        <v>9.1.2.1.6.03.2.1.00 - (-) Dedução de Contribuição para Fundos de Assistência Médica - Servidores Civis - Parcelamentos - Principal</v>
      </c>
      <c r="U2923" s="7" t="str">
        <f>Tabela813[[#This Row],[NR]]&amp; " - "&amp;Tabela813[[#This Row],[Especificação]]</f>
        <v>9.1.2.1.6.03.2.1.00 - (-) Dedução de Contribuição para Fundos de Assistência Médica - Servidores Civis - Parcelamentos - Principal</v>
      </c>
    </row>
    <row r="2924" spans="1:21" ht="45" x14ac:dyDescent="0.25">
      <c r="A2924" s="84"/>
      <c r="B2924" s="73" t="s">
        <v>1570</v>
      </c>
      <c r="C2924" s="26" t="s">
        <v>1558</v>
      </c>
      <c r="D2924" s="26" t="s">
        <v>1567</v>
      </c>
      <c r="E2924" s="26" t="s">
        <v>1558</v>
      </c>
      <c r="F2924" s="26" t="s">
        <v>1563</v>
      </c>
      <c r="G2924" s="26" t="s">
        <v>1571</v>
      </c>
      <c r="H2924" s="26" t="s">
        <v>1567</v>
      </c>
      <c r="I2924" s="26" t="s">
        <v>1567</v>
      </c>
      <c r="J2924" s="26" t="s">
        <v>1564</v>
      </c>
      <c r="K2924" s="21" t="str">
        <f>IF(Tabela813[[#This Row],[C]]&lt;&gt;"",IF(Tabela813[[#This Row],[RED]]&lt;&gt;"",(Tabela813[[#This Row],[RED]] &amp; "."),"") &amp; CONCATENATE(Tabela813[[#This Row],[C]],".",Tabela813[[#This Row],[O]],".",Tabela813[[#This Row],[E]],".",Tabela813[[#This Row],[D1]],".",Tabela813[[#This Row],[D2]],".",Tabela813[[#This Row],[D3]],".",Tabela813[[#This Row],[T]],".",Tabela813[[#This Row],[D4]]),"")</f>
        <v>9.1.2.1.6.03.2.2.00</v>
      </c>
      <c r="L2924" s="27" t="s">
        <v>1947</v>
      </c>
      <c r="M2924" s="21" t="str">
        <f t="shared" si="45"/>
        <v>A</v>
      </c>
      <c r="N2924" s="21">
        <f>IF(VALUE(Tabela813[[#This Row],[RED]]) &gt; 0,1,0) + IF(VALUE(J2924)&gt;0,8,IF(VALUE(I2924)&gt;0,7,IF(VALUE(H2924)&gt;0,6,IF(VALUE(G2924)&gt;0,5,IF(VALUE(F2924)&gt;0,4,IF(VALUE(E2924)&gt;0,3,IF(VALUE(D2924)&gt;0,2,1)))))))</f>
        <v>8</v>
      </c>
      <c r="O2924" s="26" t="s">
        <v>51</v>
      </c>
      <c r="P2924" s="1" t="s">
        <v>2974</v>
      </c>
      <c r="Q2924" s="1"/>
      <c r="R2924" s="21"/>
      <c r="S2924" s="7" t="str">
        <f>Tabela813[[#This Row],[NR]]&amp;" - "&amp;Tabela813[[#This Row],[Especificação]]</f>
        <v>9.1.2.1.6.03.2.2.00 - (-) Dedução de Contribuição para Fundos de Assistência Médica - Servidores Civis - Parcelamentos - Multas e Juros de Mora</v>
      </c>
      <c r="T2924" s="7" t="str">
        <f>Tabela813[[#This Row],[NR]]&amp;" - "&amp;Tabela813[[#This Row],[Especificação]]</f>
        <v>9.1.2.1.6.03.2.2.00 - (-) Dedução de Contribuição para Fundos de Assistência Médica - Servidores Civis - Parcelamentos - Multas e Juros de Mora</v>
      </c>
      <c r="U2924" s="7" t="str">
        <f>Tabela813[[#This Row],[NR]]&amp; " - "&amp;Tabela813[[#This Row],[Especificação]]</f>
        <v>9.1.2.1.6.03.2.2.00 - (-) Dedução de Contribuição para Fundos de Assistência Médica - Servidores Civis - Parcelamentos - Multas e Juros de Mora</v>
      </c>
    </row>
    <row r="2925" spans="1:21" ht="45" x14ac:dyDescent="0.25">
      <c r="A2925" s="84"/>
      <c r="B2925" s="73" t="s">
        <v>1570</v>
      </c>
      <c r="C2925" s="26" t="s">
        <v>1558</v>
      </c>
      <c r="D2925" s="26" t="s">
        <v>1567</v>
      </c>
      <c r="E2925" s="26" t="s">
        <v>1558</v>
      </c>
      <c r="F2925" s="26" t="s">
        <v>1563</v>
      </c>
      <c r="G2925" s="26" t="s">
        <v>1571</v>
      </c>
      <c r="H2925" s="26" t="s">
        <v>1567</v>
      </c>
      <c r="I2925" s="26" t="s">
        <v>1569</v>
      </c>
      <c r="J2925" s="26" t="s">
        <v>1564</v>
      </c>
      <c r="K2925" s="21" t="str">
        <f>IF(Tabela813[[#This Row],[C]]&lt;&gt;"",IF(Tabela813[[#This Row],[RED]]&lt;&gt;"",(Tabela813[[#This Row],[RED]] &amp; "."),"") &amp; CONCATENATE(Tabela813[[#This Row],[C]],".",Tabela813[[#This Row],[O]],".",Tabela813[[#This Row],[E]],".",Tabela813[[#This Row],[D1]],".",Tabela813[[#This Row],[D2]],".",Tabela813[[#This Row],[D3]],".",Tabela813[[#This Row],[T]],".",Tabela813[[#This Row],[D4]]),"")</f>
        <v>9.1.2.1.6.03.2.5.00</v>
      </c>
      <c r="L2925" s="27" t="s">
        <v>1948</v>
      </c>
      <c r="M2925" s="21" t="str">
        <f t="shared" si="45"/>
        <v>A</v>
      </c>
      <c r="N2925" s="21">
        <f>IF(VALUE(Tabela813[[#This Row],[RED]]) &gt; 0,1,0) + IF(VALUE(J2925)&gt;0,8,IF(VALUE(I2925)&gt;0,7,IF(VALUE(H2925)&gt;0,6,IF(VALUE(G2925)&gt;0,5,IF(VALUE(F2925)&gt;0,4,IF(VALUE(E2925)&gt;0,3,IF(VALUE(D2925)&gt;0,2,1)))))))</f>
        <v>8</v>
      </c>
      <c r="O2925" s="26" t="s">
        <v>51</v>
      </c>
      <c r="P2925" s="1" t="s">
        <v>2974</v>
      </c>
      <c r="Q2925" s="1"/>
      <c r="R2925" s="21"/>
      <c r="S2925" s="7" t="str">
        <f>Tabela813[[#This Row],[NR]]&amp;" - "&amp;Tabela813[[#This Row],[Especificação]]</f>
        <v>9.1.2.1.6.03.2.5.00 - (-) Dedução de Contribuição para Fundos de Assistência Médica - Servidores Civis - Parcelamentos - Multas</v>
      </c>
      <c r="T2925" s="7" t="str">
        <f>Tabela813[[#This Row],[NR]]&amp;" - "&amp;Tabela813[[#This Row],[Especificação]]</f>
        <v>9.1.2.1.6.03.2.5.00 - (-) Dedução de Contribuição para Fundos de Assistência Médica - Servidores Civis - Parcelamentos - Multas</v>
      </c>
      <c r="U2925" s="7" t="str">
        <f>Tabela813[[#This Row],[NR]]&amp; " - "&amp;Tabela813[[#This Row],[Especificação]]</f>
        <v>9.1.2.1.6.03.2.5.00 - (-) Dedução de Contribuição para Fundos de Assistência Médica - Servidores Civis - Parcelamentos - Multas</v>
      </c>
    </row>
    <row r="2926" spans="1:21" ht="45" x14ac:dyDescent="0.25">
      <c r="A2926" s="84"/>
      <c r="B2926" s="73" t="s">
        <v>1570</v>
      </c>
      <c r="C2926" s="26" t="s">
        <v>1558</v>
      </c>
      <c r="D2926" s="26" t="s">
        <v>1567</v>
      </c>
      <c r="E2926" s="26" t="s">
        <v>1558</v>
      </c>
      <c r="F2926" s="26" t="s">
        <v>1563</v>
      </c>
      <c r="G2926" s="26" t="s">
        <v>1571</v>
      </c>
      <c r="H2926" s="26" t="s">
        <v>1567</v>
      </c>
      <c r="I2926" s="26" t="s">
        <v>1563</v>
      </c>
      <c r="J2926" s="26" t="s">
        <v>1564</v>
      </c>
      <c r="K2926" s="21" t="str">
        <f>IF(Tabela813[[#This Row],[C]]&lt;&gt;"",IF(Tabela813[[#This Row],[RED]]&lt;&gt;"",(Tabela813[[#This Row],[RED]] &amp; "."),"") &amp; CONCATENATE(Tabela813[[#This Row],[C]],".",Tabela813[[#This Row],[O]],".",Tabela813[[#This Row],[E]],".",Tabela813[[#This Row],[D1]],".",Tabela813[[#This Row],[D2]],".",Tabela813[[#This Row],[D3]],".",Tabela813[[#This Row],[T]],".",Tabela813[[#This Row],[D4]]),"")</f>
        <v>9.1.2.1.6.03.2.6.00</v>
      </c>
      <c r="L2926" s="27" t="s">
        <v>1949</v>
      </c>
      <c r="M2926" s="21" t="str">
        <f t="shared" si="45"/>
        <v>A</v>
      </c>
      <c r="N2926" s="21">
        <f>IF(VALUE(Tabela813[[#This Row],[RED]]) &gt; 0,1,0) + IF(VALUE(J2926)&gt;0,8,IF(VALUE(I2926)&gt;0,7,IF(VALUE(H2926)&gt;0,6,IF(VALUE(G2926)&gt;0,5,IF(VALUE(F2926)&gt;0,4,IF(VALUE(E2926)&gt;0,3,IF(VALUE(D2926)&gt;0,2,1)))))))</f>
        <v>8</v>
      </c>
      <c r="O2926" s="26" t="s">
        <v>51</v>
      </c>
      <c r="P2926" s="1" t="s">
        <v>2974</v>
      </c>
      <c r="Q2926" s="1"/>
      <c r="R2926" s="21"/>
      <c r="S2926" s="7" t="str">
        <f>Tabela813[[#This Row],[NR]]&amp;" - "&amp;Tabela813[[#This Row],[Especificação]]</f>
        <v>9.1.2.1.6.03.2.6.00 - (-) Dedução de Contribuição para Fundos de Assistência Médica - Servidores Civis - Parcelamentos - Juros de Mora</v>
      </c>
      <c r="T2926" s="7" t="str">
        <f>Tabela813[[#This Row],[NR]]&amp;" - "&amp;Tabela813[[#This Row],[Especificação]]</f>
        <v>9.1.2.1.6.03.2.6.00 - (-) Dedução de Contribuição para Fundos de Assistência Médica - Servidores Civis - Parcelamentos - Juros de Mora</v>
      </c>
      <c r="U2926" s="7" t="str">
        <f>Tabela813[[#This Row],[NR]]&amp; " - "&amp;Tabela813[[#This Row],[Especificação]]</f>
        <v>9.1.2.1.6.03.2.6.00 - (-) Dedução de Contribuição para Fundos de Assistência Médica - Servidores Civis - Parcelamentos - Juros de Mora</v>
      </c>
    </row>
    <row r="2927" spans="1:21" ht="45" x14ac:dyDescent="0.25">
      <c r="A2927" s="84"/>
      <c r="B2927" s="73" t="s">
        <v>1570</v>
      </c>
      <c r="C2927" s="26" t="s">
        <v>1558</v>
      </c>
      <c r="D2927" s="26" t="s">
        <v>1567</v>
      </c>
      <c r="E2927" s="26" t="s">
        <v>1558</v>
      </c>
      <c r="F2927" s="26" t="s">
        <v>1563</v>
      </c>
      <c r="G2927" s="26" t="s">
        <v>1574</v>
      </c>
      <c r="H2927" s="26" t="s">
        <v>1561</v>
      </c>
      <c r="I2927" s="26" t="s">
        <v>1561</v>
      </c>
      <c r="J2927" s="26" t="s">
        <v>1564</v>
      </c>
      <c r="K2927" s="21" t="str">
        <f>IF(Tabela813[[#This Row],[C]]&lt;&gt;"",IF(Tabela813[[#This Row],[RED]]&lt;&gt;"",(Tabela813[[#This Row],[RED]] &amp; "."),"") &amp; CONCATENATE(Tabela813[[#This Row],[C]],".",Tabela813[[#This Row],[O]],".",Tabela813[[#This Row],[E]],".",Tabela813[[#This Row],[D1]],".",Tabela813[[#This Row],[D2]],".",Tabela813[[#This Row],[D3]],".",Tabela813[[#This Row],[T]],".",Tabela813[[#This Row],[D4]]),"")</f>
        <v>9.1.2.1.6.99.0.0.00</v>
      </c>
      <c r="L2927" s="27" t="s">
        <v>1950</v>
      </c>
      <c r="M2927" s="21" t="str">
        <f t="shared" si="45"/>
        <v>S</v>
      </c>
      <c r="N2927" s="21">
        <f>IF(VALUE(Tabela813[[#This Row],[RED]]) &gt; 0,1,0) + IF(VALUE(J2927)&gt;0,8,IF(VALUE(I2927)&gt;0,7,IF(VALUE(H2927)&gt;0,6,IF(VALUE(G2927)&gt;0,5,IF(VALUE(F2927)&gt;0,4,IF(VALUE(E2927)&gt;0,3,IF(VALUE(D2927)&gt;0,2,1)))))))</f>
        <v>6</v>
      </c>
      <c r="O2927" s="26" t="s">
        <v>51</v>
      </c>
      <c r="P2927" s="1" t="s">
        <v>4410</v>
      </c>
      <c r="Q2927" s="1"/>
      <c r="R2927" s="21"/>
      <c r="S2927" s="7" t="str">
        <f>Tabela813[[#This Row],[NR]]&amp;" - "&amp;Tabela813[[#This Row],[Especificação]]</f>
        <v>9.1.2.1.6.99.0.0.00 - (-) Dedução de Contribuição para Fundos de Assistência Médica - Outros Beneficiários</v>
      </c>
      <c r="T2927" s="7" t="str">
        <f>Tabela813[[#This Row],[NR]]&amp;" - "&amp;Tabela813[[#This Row],[Especificação]]</f>
        <v>9.1.2.1.6.99.0.0.00 - (-) Dedução de Contribuição para Fundos de Assistência Médica - Outros Beneficiários</v>
      </c>
      <c r="U2927" s="7" t="str">
        <f>Tabela813[[#This Row],[NR]]&amp; " - "&amp;Tabela813[[#This Row],[Especificação]]</f>
        <v>9.1.2.1.6.99.0.0.00 - (-) Dedução de Contribuição para Fundos de Assistência Médica - Outros Beneficiários</v>
      </c>
    </row>
    <row r="2928" spans="1:21" ht="45" x14ac:dyDescent="0.25">
      <c r="A2928" s="84"/>
      <c r="B2928" s="73" t="s">
        <v>1570</v>
      </c>
      <c r="C2928" s="26" t="s">
        <v>1558</v>
      </c>
      <c r="D2928" s="26" t="s">
        <v>1567</v>
      </c>
      <c r="E2928" s="26" t="s">
        <v>1558</v>
      </c>
      <c r="F2928" s="26" t="s">
        <v>1563</v>
      </c>
      <c r="G2928" s="26" t="s">
        <v>1574</v>
      </c>
      <c r="H2928" s="26" t="s">
        <v>1558</v>
      </c>
      <c r="I2928" s="26" t="s">
        <v>1561</v>
      </c>
      <c r="J2928" s="26" t="s">
        <v>1564</v>
      </c>
      <c r="K2928" s="21" t="str">
        <f>IF(Tabela813[[#This Row],[C]]&lt;&gt;"",IF(Tabela813[[#This Row],[RED]]&lt;&gt;"",(Tabela813[[#This Row],[RED]] &amp; "."),"") &amp; CONCATENATE(Tabela813[[#This Row],[C]],".",Tabela813[[#This Row],[O]],".",Tabela813[[#This Row],[E]],".",Tabela813[[#This Row],[D1]],".",Tabela813[[#This Row],[D2]],".",Tabela813[[#This Row],[D3]],".",Tabela813[[#This Row],[T]],".",Tabela813[[#This Row],[D4]]),"")</f>
        <v>9.1.2.1.6.99.1.0.00</v>
      </c>
      <c r="L2928" s="27" t="s">
        <v>1950</v>
      </c>
      <c r="M2928" s="21" t="str">
        <f t="shared" si="45"/>
        <v>S</v>
      </c>
      <c r="N2928" s="21">
        <f>IF(VALUE(Tabela813[[#This Row],[RED]]) &gt; 0,1,0) + IF(VALUE(J2928)&gt;0,8,IF(VALUE(I2928)&gt;0,7,IF(VALUE(H2928)&gt;0,6,IF(VALUE(G2928)&gt;0,5,IF(VALUE(F2928)&gt;0,4,IF(VALUE(E2928)&gt;0,3,IF(VALUE(D2928)&gt;0,2,1)))))))</f>
        <v>7</v>
      </c>
      <c r="O2928" s="26" t="s">
        <v>51</v>
      </c>
      <c r="P2928" s="1" t="s">
        <v>2975</v>
      </c>
      <c r="Q2928" s="1"/>
      <c r="R2928" s="21"/>
      <c r="S2928" s="7" t="str">
        <f>Tabela813[[#This Row],[NR]]&amp;" - "&amp;Tabela813[[#This Row],[Especificação]]</f>
        <v>9.1.2.1.6.99.1.0.00 - (-) Dedução de Contribuição para Fundos de Assistência Médica - Outros Beneficiários</v>
      </c>
      <c r="T2928" s="7" t="str">
        <f>Tabela813[[#This Row],[NR]]&amp;" - "&amp;Tabela813[[#This Row],[Especificação]]</f>
        <v>9.1.2.1.6.99.1.0.00 - (-) Dedução de Contribuição para Fundos de Assistência Médica - Outros Beneficiários</v>
      </c>
      <c r="U2928" s="7" t="str">
        <f>Tabela813[[#This Row],[NR]]&amp; " - "&amp;Tabela813[[#This Row],[Especificação]]</f>
        <v>9.1.2.1.6.99.1.0.00 - (-) Dedução de Contribuição para Fundos de Assistência Médica - Outros Beneficiários</v>
      </c>
    </row>
    <row r="2929" spans="1:21" ht="45" x14ac:dyDescent="0.25">
      <c r="A2929" s="84"/>
      <c r="B2929" s="73" t="s">
        <v>1570</v>
      </c>
      <c r="C2929" s="26" t="s">
        <v>1558</v>
      </c>
      <c r="D2929" s="26" t="s">
        <v>1567</v>
      </c>
      <c r="E2929" s="26" t="s">
        <v>1558</v>
      </c>
      <c r="F2929" s="26" t="s">
        <v>1563</v>
      </c>
      <c r="G2929" s="26" t="s">
        <v>1574</v>
      </c>
      <c r="H2929" s="26" t="s">
        <v>1558</v>
      </c>
      <c r="I2929" s="26" t="s">
        <v>1558</v>
      </c>
      <c r="J2929" s="26" t="s">
        <v>1564</v>
      </c>
      <c r="K2929" s="21" t="str">
        <f>IF(Tabela813[[#This Row],[C]]&lt;&gt;"",IF(Tabela813[[#This Row],[RED]]&lt;&gt;"",(Tabela813[[#This Row],[RED]] &amp; "."),"") &amp; CONCATENATE(Tabela813[[#This Row],[C]],".",Tabela813[[#This Row],[O]],".",Tabela813[[#This Row],[E]],".",Tabela813[[#This Row],[D1]],".",Tabela813[[#This Row],[D2]],".",Tabela813[[#This Row],[D3]],".",Tabela813[[#This Row],[T]],".",Tabela813[[#This Row],[D4]]),"")</f>
        <v>9.1.2.1.6.99.1.1.00</v>
      </c>
      <c r="L2929" s="27" t="s">
        <v>1951</v>
      </c>
      <c r="M2929" s="21" t="str">
        <f t="shared" si="45"/>
        <v>A</v>
      </c>
      <c r="N2929" s="21">
        <f>IF(VALUE(Tabela813[[#This Row],[RED]]) &gt; 0,1,0) + IF(VALUE(J2929)&gt;0,8,IF(VALUE(I2929)&gt;0,7,IF(VALUE(H2929)&gt;0,6,IF(VALUE(G2929)&gt;0,5,IF(VALUE(F2929)&gt;0,4,IF(VALUE(E2929)&gt;0,3,IF(VALUE(D2929)&gt;0,2,1)))))))</f>
        <v>8</v>
      </c>
      <c r="O2929" s="26" t="s">
        <v>51</v>
      </c>
      <c r="P2929" s="1" t="s">
        <v>2975</v>
      </c>
      <c r="Q2929" s="1"/>
      <c r="R2929" s="21"/>
      <c r="S2929" s="7" t="str">
        <f>Tabela813[[#This Row],[NR]]&amp;" - "&amp;Tabela813[[#This Row],[Especificação]]</f>
        <v>9.1.2.1.6.99.1.1.00 - (-) Dedução de Contribuição para Fundos de Assistência Médica - Outros Beneficiários - Principal</v>
      </c>
      <c r="T2929" s="7" t="str">
        <f>Tabela813[[#This Row],[NR]]&amp;" - "&amp;Tabela813[[#This Row],[Especificação]]</f>
        <v>9.1.2.1.6.99.1.1.00 - (-) Dedução de Contribuição para Fundos de Assistência Médica - Outros Beneficiários - Principal</v>
      </c>
      <c r="U2929" s="7" t="str">
        <f>Tabela813[[#This Row],[NR]]&amp; " - "&amp;Tabela813[[#This Row],[Especificação]]</f>
        <v>9.1.2.1.6.99.1.1.00 - (-) Dedução de Contribuição para Fundos de Assistência Médica - Outros Beneficiários - Principal</v>
      </c>
    </row>
    <row r="2930" spans="1:21" ht="45" x14ac:dyDescent="0.25">
      <c r="A2930" s="84"/>
      <c r="B2930" s="73" t="s">
        <v>1570</v>
      </c>
      <c r="C2930" s="26" t="s">
        <v>1558</v>
      </c>
      <c r="D2930" s="26" t="s">
        <v>1567</v>
      </c>
      <c r="E2930" s="26" t="s">
        <v>1558</v>
      </c>
      <c r="F2930" s="26" t="s">
        <v>1563</v>
      </c>
      <c r="G2930" s="26" t="s">
        <v>1574</v>
      </c>
      <c r="H2930" s="26" t="s">
        <v>1558</v>
      </c>
      <c r="I2930" s="26" t="s">
        <v>1567</v>
      </c>
      <c r="J2930" s="26" t="s">
        <v>1564</v>
      </c>
      <c r="K2930" s="21" t="str">
        <f>IF(Tabela813[[#This Row],[C]]&lt;&gt;"",IF(Tabela813[[#This Row],[RED]]&lt;&gt;"",(Tabela813[[#This Row],[RED]] &amp; "."),"") &amp; CONCATENATE(Tabela813[[#This Row],[C]],".",Tabela813[[#This Row],[O]],".",Tabela813[[#This Row],[E]],".",Tabela813[[#This Row],[D1]],".",Tabela813[[#This Row],[D2]],".",Tabela813[[#This Row],[D3]],".",Tabela813[[#This Row],[T]],".",Tabela813[[#This Row],[D4]]),"")</f>
        <v>9.1.2.1.6.99.1.2.00</v>
      </c>
      <c r="L2930" s="27" t="s">
        <v>1952</v>
      </c>
      <c r="M2930" s="21" t="str">
        <f t="shared" si="45"/>
        <v>A</v>
      </c>
      <c r="N2930" s="21">
        <f>IF(VALUE(Tabela813[[#This Row],[RED]]) &gt; 0,1,0) + IF(VALUE(J2930)&gt;0,8,IF(VALUE(I2930)&gt;0,7,IF(VALUE(H2930)&gt;0,6,IF(VALUE(G2930)&gt;0,5,IF(VALUE(F2930)&gt;0,4,IF(VALUE(E2930)&gt;0,3,IF(VALUE(D2930)&gt;0,2,1)))))))</f>
        <v>8</v>
      </c>
      <c r="O2930" s="26" t="s">
        <v>51</v>
      </c>
      <c r="P2930" s="1" t="s">
        <v>2975</v>
      </c>
      <c r="Q2930" s="1"/>
      <c r="R2930" s="21"/>
      <c r="S2930" s="7" t="str">
        <f>Tabela813[[#This Row],[NR]]&amp;" - "&amp;Tabela813[[#This Row],[Especificação]]</f>
        <v>9.1.2.1.6.99.1.2.00 - (-) Dedução de Contribuição para Fundos de Assistência Médica - Outros Beneficiários - Multas e Juros de Mora</v>
      </c>
      <c r="T2930" s="7" t="str">
        <f>Tabela813[[#This Row],[NR]]&amp;" - "&amp;Tabela813[[#This Row],[Especificação]]</f>
        <v>9.1.2.1.6.99.1.2.00 - (-) Dedução de Contribuição para Fundos de Assistência Médica - Outros Beneficiários - Multas e Juros de Mora</v>
      </c>
      <c r="U2930" s="7" t="str">
        <f>Tabela813[[#This Row],[NR]]&amp; " - "&amp;Tabela813[[#This Row],[Especificação]]</f>
        <v>9.1.2.1.6.99.1.2.00 - (-) Dedução de Contribuição para Fundos de Assistência Médica - Outros Beneficiários - Multas e Juros de Mora</v>
      </c>
    </row>
    <row r="2931" spans="1:21" ht="45" x14ac:dyDescent="0.25">
      <c r="A2931" s="84"/>
      <c r="B2931" s="73" t="s">
        <v>1570</v>
      </c>
      <c r="C2931" s="26" t="s">
        <v>1558</v>
      </c>
      <c r="D2931" s="26" t="s">
        <v>1567</v>
      </c>
      <c r="E2931" s="26" t="s">
        <v>1558</v>
      </c>
      <c r="F2931" s="26" t="s">
        <v>1563</v>
      </c>
      <c r="G2931" s="26" t="s">
        <v>1574</v>
      </c>
      <c r="H2931" s="26" t="s">
        <v>1558</v>
      </c>
      <c r="I2931" s="26" t="s">
        <v>1569</v>
      </c>
      <c r="J2931" s="26" t="s">
        <v>1564</v>
      </c>
      <c r="K2931" s="21" t="str">
        <f>IF(Tabela813[[#This Row],[C]]&lt;&gt;"",IF(Tabela813[[#This Row],[RED]]&lt;&gt;"",(Tabela813[[#This Row],[RED]] &amp; "."),"") &amp; CONCATENATE(Tabela813[[#This Row],[C]],".",Tabela813[[#This Row],[O]],".",Tabela813[[#This Row],[E]],".",Tabela813[[#This Row],[D1]],".",Tabela813[[#This Row],[D2]],".",Tabela813[[#This Row],[D3]],".",Tabela813[[#This Row],[T]],".",Tabela813[[#This Row],[D4]]),"")</f>
        <v>9.1.2.1.6.99.1.5.00</v>
      </c>
      <c r="L2931" s="27" t="s">
        <v>1953</v>
      </c>
      <c r="M2931" s="21" t="str">
        <f t="shared" si="45"/>
        <v>A</v>
      </c>
      <c r="N2931" s="21">
        <f>IF(VALUE(Tabela813[[#This Row],[RED]]) &gt; 0,1,0) + IF(VALUE(J2931)&gt;0,8,IF(VALUE(I2931)&gt;0,7,IF(VALUE(H2931)&gt;0,6,IF(VALUE(G2931)&gt;0,5,IF(VALUE(F2931)&gt;0,4,IF(VALUE(E2931)&gt;0,3,IF(VALUE(D2931)&gt;0,2,1)))))))</f>
        <v>8</v>
      </c>
      <c r="O2931" s="26" t="s">
        <v>51</v>
      </c>
      <c r="P2931" s="1" t="s">
        <v>2975</v>
      </c>
      <c r="Q2931" s="1"/>
      <c r="R2931" s="21"/>
      <c r="S2931" s="7" t="str">
        <f>Tabela813[[#This Row],[NR]]&amp;" - "&amp;Tabela813[[#This Row],[Especificação]]</f>
        <v>9.1.2.1.6.99.1.5.00 - (-) Dedução de Contribuição para Fundos de Assistência Médica - Outros Beneficiários - Multas</v>
      </c>
      <c r="T2931" s="7" t="str">
        <f>Tabela813[[#This Row],[NR]]&amp;" - "&amp;Tabela813[[#This Row],[Especificação]]</f>
        <v>9.1.2.1.6.99.1.5.00 - (-) Dedução de Contribuição para Fundos de Assistência Médica - Outros Beneficiários - Multas</v>
      </c>
      <c r="U2931" s="7" t="str">
        <f>Tabela813[[#This Row],[NR]]&amp; " - "&amp;Tabela813[[#This Row],[Especificação]]</f>
        <v>9.1.2.1.6.99.1.5.00 - (-) Dedução de Contribuição para Fundos de Assistência Médica - Outros Beneficiários - Multas</v>
      </c>
    </row>
    <row r="2932" spans="1:21" ht="45" x14ac:dyDescent="0.25">
      <c r="A2932" s="84"/>
      <c r="B2932" s="73" t="s">
        <v>1570</v>
      </c>
      <c r="C2932" s="26" t="s">
        <v>1558</v>
      </c>
      <c r="D2932" s="26" t="s">
        <v>1567</v>
      </c>
      <c r="E2932" s="26" t="s">
        <v>1558</v>
      </c>
      <c r="F2932" s="26" t="s">
        <v>1563</v>
      </c>
      <c r="G2932" s="26" t="s">
        <v>1574</v>
      </c>
      <c r="H2932" s="26" t="s">
        <v>1558</v>
      </c>
      <c r="I2932" s="26" t="s">
        <v>1563</v>
      </c>
      <c r="J2932" s="26" t="s">
        <v>1564</v>
      </c>
      <c r="K2932" s="21" t="str">
        <f>IF(Tabela813[[#This Row],[C]]&lt;&gt;"",IF(Tabela813[[#This Row],[RED]]&lt;&gt;"",(Tabela813[[#This Row],[RED]] &amp; "."),"") &amp; CONCATENATE(Tabela813[[#This Row],[C]],".",Tabela813[[#This Row],[O]],".",Tabela813[[#This Row],[E]],".",Tabela813[[#This Row],[D1]],".",Tabela813[[#This Row],[D2]],".",Tabela813[[#This Row],[D3]],".",Tabela813[[#This Row],[T]],".",Tabela813[[#This Row],[D4]]),"")</f>
        <v>9.1.2.1.6.99.1.6.00</v>
      </c>
      <c r="L2932" s="27" t="s">
        <v>1954</v>
      </c>
      <c r="M2932" s="21" t="str">
        <f t="shared" si="45"/>
        <v>A</v>
      </c>
      <c r="N2932" s="21">
        <f>IF(VALUE(Tabela813[[#This Row],[RED]]) &gt; 0,1,0) + IF(VALUE(J2932)&gt;0,8,IF(VALUE(I2932)&gt;0,7,IF(VALUE(H2932)&gt;0,6,IF(VALUE(G2932)&gt;0,5,IF(VALUE(F2932)&gt;0,4,IF(VALUE(E2932)&gt;0,3,IF(VALUE(D2932)&gt;0,2,1)))))))</f>
        <v>8</v>
      </c>
      <c r="O2932" s="26" t="s">
        <v>51</v>
      </c>
      <c r="P2932" s="1" t="s">
        <v>2975</v>
      </c>
      <c r="Q2932" s="1"/>
      <c r="R2932" s="21"/>
      <c r="S2932" s="7" t="str">
        <f>Tabela813[[#This Row],[NR]]&amp;" - "&amp;Tabela813[[#This Row],[Especificação]]</f>
        <v>9.1.2.1.6.99.1.6.00 - (-) Dedução de Contribuição para Fundos de Assistência Médica - Outros Beneficiários - Juros de Mora</v>
      </c>
      <c r="T2932" s="7" t="str">
        <f>Tabela813[[#This Row],[NR]]&amp;" - "&amp;Tabela813[[#This Row],[Especificação]]</f>
        <v>9.1.2.1.6.99.1.6.00 - (-) Dedução de Contribuição para Fundos de Assistência Médica - Outros Beneficiários - Juros de Mora</v>
      </c>
      <c r="U2932" s="7" t="str">
        <f>Tabela813[[#This Row],[NR]]&amp; " - "&amp;Tabela813[[#This Row],[Especificação]]</f>
        <v>9.1.2.1.6.99.1.6.00 - (-) Dedução de Contribuição para Fundos de Assistência Médica - Outros Beneficiários - Juros de Mora</v>
      </c>
    </row>
    <row r="2933" spans="1:21" ht="45" x14ac:dyDescent="0.25">
      <c r="A2933" s="84"/>
      <c r="B2933" s="73" t="s">
        <v>1570</v>
      </c>
      <c r="C2933" s="26" t="s">
        <v>1558</v>
      </c>
      <c r="D2933" s="26" t="s">
        <v>1567</v>
      </c>
      <c r="E2933" s="26" t="s">
        <v>1558</v>
      </c>
      <c r="F2933" s="26" t="s">
        <v>1563</v>
      </c>
      <c r="G2933" s="26" t="s">
        <v>1574</v>
      </c>
      <c r="H2933" s="26" t="s">
        <v>1567</v>
      </c>
      <c r="I2933" s="26" t="s">
        <v>1561</v>
      </c>
      <c r="J2933" s="26" t="s">
        <v>1564</v>
      </c>
      <c r="K2933" s="21" t="str">
        <f>IF(Tabela813[[#This Row],[C]]&lt;&gt;"",IF(Tabela813[[#This Row],[RED]]&lt;&gt;"",(Tabela813[[#This Row],[RED]] &amp; "."),"") &amp; CONCATENATE(Tabela813[[#This Row],[C]],".",Tabela813[[#This Row],[O]],".",Tabela813[[#This Row],[E]],".",Tabela813[[#This Row],[D1]],".",Tabela813[[#This Row],[D2]],".",Tabela813[[#This Row],[D3]],".",Tabela813[[#This Row],[T]],".",Tabela813[[#This Row],[D4]]),"")</f>
        <v>9.1.2.1.6.99.2.0.00</v>
      </c>
      <c r="L2933" s="27" t="s">
        <v>1955</v>
      </c>
      <c r="M2933" s="21" t="str">
        <f t="shared" si="45"/>
        <v>S</v>
      </c>
      <c r="N2933" s="21">
        <f>IF(VALUE(Tabela813[[#This Row],[RED]]) &gt; 0,1,0) + IF(VALUE(J2933)&gt;0,8,IF(VALUE(I2933)&gt;0,7,IF(VALUE(H2933)&gt;0,6,IF(VALUE(G2933)&gt;0,5,IF(VALUE(F2933)&gt;0,4,IF(VALUE(E2933)&gt;0,3,IF(VALUE(D2933)&gt;0,2,1)))))))</f>
        <v>7</v>
      </c>
      <c r="O2933" s="26" t="s">
        <v>51</v>
      </c>
      <c r="P2933" s="1" t="s">
        <v>2976</v>
      </c>
      <c r="Q2933" s="1"/>
      <c r="R2933" s="21"/>
      <c r="S2933" s="7" t="str">
        <f>Tabela813[[#This Row],[NR]]&amp;" - "&amp;Tabela813[[#This Row],[Especificação]]</f>
        <v>9.1.2.1.6.99.2.0.00 - (-) Dedução de Contribuição para Fundos de Assistência Médica - Outros Beneficiários - Parcelamentos</v>
      </c>
      <c r="T2933" s="7" t="str">
        <f>Tabela813[[#This Row],[NR]]&amp;" - "&amp;Tabela813[[#This Row],[Especificação]]</f>
        <v>9.1.2.1.6.99.2.0.00 - (-) Dedução de Contribuição para Fundos de Assistência Médica - Outros Beneficiários - Parcelamentos</v>
      </c>
      <c r="U2933" s="7" t="str">
        <f>Tabela813[[#This Row],[NR]]&amp; " - "&amp;Tabela813[[#This Row],[Especificação]]</f>
        <v>9.1.2.1.6.99.2.0.00 - (-) Dedução de Contribuição para Fundos de Assistência Médica - Outros Beneficiários - Parcelamentos</v>
      </c>
    </row>
    <row r="2934" spans="1:21" ht="45" x14ac:dyDescent="0.25">
      <c r="A2934" s="84"/>
      <c r="B2934" s="73" t="s">
        <v>1570</v>
      </c>
      <c r="C2934" s="26" t="s">
        <v>1558</v>
      </c>
      <c r="D2934" s="26" t="s">
        <v>1567</v>
      </c>
      <c r="E2934" s="26" t="s">
        <v>1558</v>
      </c>
      <c r="F2934" s="26" t="s">
        <v>1563</v>
      </c>
      <c r="G2934" s="26" t="s">
        <v>1574</v>
      </c>
      <c r="H2934" s="26" t="s">
        <v>1567</v>
      </c>
      <c r="I2934" s="26" t="s">
        <v>1558</v>
      </c>
      <c r="J2934" s="26" t="s">
        <v>1564</v>
      </c>
      <c r="K2934" s="21" t="str">
        <f>IF(Tabela813[[#This Row],[C]]&lt;&gt;"",IF(Tabela813[[#This Row],[RED]]&lt;&gt;"",(Tabela813[[#This Row],[RED]] &amp; "."),"") &amp; CONCATENATE(Tabela813[[#This Row],[C]],".",Tabela813[[#This Row],[O]],".",Tabela813[[#This Row],[E]],".",Tabela813[[#This Row],[D1]],".",Tabela813[[#This Row],[D2]],".",Tabela813[[#This Row],[D3]],".",Tabela813[[#This Row],[T]],".",Tabela813[[#This Row],[D4]]),"")</f>
        <v>9.1.2.1.6.99.2.1.00</v>
      </c>
      <c r="L2934" s="27" t="s">
        <v>1956</v>
      </c>
      <c r="M2934" s="21" t="str">
        <f t="shared" si="45"/>
        <v>A</v>
      </c>
      <c r="N2934" s="21">
        <f>IF(VALUE(Tabela813[[#This Row],[RED]]) &gt; 0,1,0) + IF(VALUE(J2934)&gt;0,8,IF(VALUE(I2934)&gt;0,7,IF(VALUE(H2934)&gt;0,6,IF(VALUE(G2934)&gt;0,5,IF(VALUE(F2934)&gt;0,4,IF(VALUE(E2934)&gt;0,3,IF(VALUE(D2934)&gt;0,2,1)))))))</f>
        <v>8</v>
      </c>
      <c r="O2934" s="26" t="s">
        <v>51</v>
      </c>
      <c r="P2934" s="1" t="s">
        <v>2976</v>
      </c>
      <c r="Q2934" s="1"/>
      <c r="R2934" s="21"/>
      <c r="S2934" s="7" t="str">
        <f>Tabela813[[#This Row],[NR]]&amp;" - "&amp;Tabela813[[#This Row],[Especificação]]</f>
        <v>9.1.2.1.6.99.2.1.00 - (-) Dedução de Contribuição para Fundos de Assistência Médica - Outros Beneficiários - Parcelamentos - Principal</v>
      </c>
      <c r="T2934" s="7" t="str">
        <f>Tabela813[[#This Row],[NR]]&amp;" - "&amp;Tabela813[[#This Row],[Especificação]]</f>
        <v>9.1.2.1.6.99.2.1.00 - (-) Dedução de Contribuição para Fundos de Assistência Médica - Outros Beneficiários - Parcelamentos - Principal</v>
      </c>
      <c r="U2934" s="7" t="str">
        <f>Tabela813[[#This Row],[NR]]&amp; " - "&amp;Tabela813[[#This Row],[Especificação]]</f>
        <v>9.1.2.1.6.99.2.1.00 - (-) Dedução de Contribuição para Fundos de Assistência Médica - Outros Beneficiários - Parcelamentos - Principal</v>
      </c>
    </row>
    <row r="2935" spans="1:21" ht="45" x14ac:dyDescent="0.25">
      <c r="A2935" s="84"/>
      <c r="B2935" s="73" t="s">
        <v>1570</v>
      </c>
      <c r="C2935" s="26" t="s">
        <v>1558</v>
      </c>
      <c r="D2935" s="26" t="s">
        <v>1567</v>
      </c>
      <c r="E2935" s="26" t="s">
        <v>1558</v>
      </c>
      <c r="F2935" s="26" t="s">
        <v>1563</v>
      </c>
      <c r="G2935" s="26" t="s">
        <v>1574</v>
      </c>
      <c r="H2935" s="26" t="s">
        <v>1567</v>
      </c>
      <c r="I2935" s="26" t="s">
        <v>1567</v>
      </c>
      <c r="J2935" s="26" t="s">
        <v>1564</v>
      </c>
      <c r="K2935" s="21" t="str">
        <f>IF(Tabela813[[#This Row],[C]]&lt;&gt;"",IF(Tabela813[[#This Row],[RED]]&lt;&gt;"",(Tabela813[[#This Row],[RED]] &amp; "."),"") &amp; CONCATENATE(Tabela813[[#This Row],[C]],".",Tabela813[[#This Row],[O]],".",Tabela813[[#This Row],[E]],".",Tabela813[[#This Row],[D1]],".",Tabela813[[#This Row],[D2]],".",Tabela813[[#This Row],[D3]],".",Tabela813[[#This Row],[T]],".",Tabela813[[#This Row],[D4]]),"")</f>
        <v>9.1.2.1.6.99.2.2.00</v>
      </c>
      <c r="L2935" s="27" t="s">
        <v>1957</v>
      </c>
      <c r="M2935" s="21" t="str">
        <f t="shared" si="45"/>
        <v>A</v>
      </c>
      <c r="N2935" s="21">
        <f>IF(VALUE(Tabela813[[#This Row],[RED]]) &gt; 0,1,0) + IF(VALUE(J2935)&gt;0,8,IF(VALUE(I2935)&gt;0,7,IF(VALUE(H2935)&gt;0,6,IF(VALUE(G2935)&gt;0,5,IF(VALUE(F2935)&gt;0,4,IF(VALUE(E2935)&gt;0,3,IF(VALUE(D2935)&gt;0,2,1)))))))</f>
        <v>8</v>
      </c>
      <c r="O2935" s="26" t="s">
        <v>51</v>
      </c>
      <c r="P2935" s="1" t="s">
        <v>2976</v>
      </c>
      <c r="Q2935" s="1"/>
      <c r="R2935" s="21"/>
      <c r="S2935" s="7" t="str">
        <f>Tabela813[[#This Row],[NR]]&amp;" - "&amp;Tabela813[[#This Row],[Especificação]]</f>
        <v>9.1.2.1.6.99.2.2.00 - (-) Dedução de Contribuição para Fundos de Assistência Médica - Outros Beneficiários - Parcelamentos - Multas e Juros de Mora</v>
      </c>
      <c r="T2935" s="7" t="str">
        <f>Tabela813[[#This Row],[NR]]&amp;" - "&amp;Tabela813[[#This Row],[Especificação]]</f>
        <v>9.1.2.1.6.99.2.2.00 - (-) Dedução de Contribuição para Fundos de Assistência Médica - Outros Beneficiários - Parcelamentos - Multas e Juros de Mora</v>
      </c>
      <c r="U2935" s="7" t="str">
        <f>Tabela813[[#This Row],[NR]]&amp; " - "&amp;Tabela813[[#This Row],[Especificação]]</f>
        <v>9.1.2.1.6.99.2.2.00 - (-) Dedução de Contribuição para Fundos de Assistência Médica - Outros Beneficiários - Parcelamentos - Multas e Juros de Mora</v>
      </c>
    </row>
    <row r="2936" spans="1:21" ht="45" x14ac:dyDescent="0.25">
      <c r="A2936" s="84"/>
      <c r="B2936" s="73" t="s">
        <v>1570</v>
      </c>
      <c r="C2936" s="26" t="s">
        <v>1558</v>
      </c>
      <c r="D2936" s="26" t="s">
        <v>1567</v>
      </c>
      <c r="E2936" s="26" t="s">
        <v>1558</v>
      </c>
      <c r="F2936" s="26" t="s">
        <v>1563</v>
      </c>
      <c r="G2936" s="26" t="s">
        <v>1574</v>
      </c>
      <c r="H2936" s="26" t="s">
        <v>1567</v>
      </c>
      <c r="I2936" s="26" t="s">
        <v>1569</v>
      </c>
      <c r="J2936" s="26" t="s">
        <v>1564</v>
      </c>
      <c r="K2936" s="21" t="str">
        <f>IF(Tabela813[[#This Row],[C]]&lt;&gt;"",IF(Tabela813[[#This Row],[RED]]&lt;&gt;"",(Tabela813[[#This Row],[RED]] &amp; "."),"") &amp; CONCATENATE(Tabela813[[#This Row],[C]],".",Tabela813[[#This Row],[O]],".",Tabela813[[#This Row],[E]],".",Tabela813[[#This Row],[D1]],".",Tabela813[[#This Row],[D2]],".",Tabela813[[#This Row],[D3]],".",Tabela813[[#This Row],[T]],".",Tabela813[[#This Row],[D4]]),"")</f>
        <v>9.1.2.1.6.99.2.5.00</v>
      </c>
      <c r="L2936" s="27" t="s">
        <v>1958</v>
      </c>
      <c r="M2936" s="21" t="str">
        <f t="shared" si="45"/>
        <v>A</v>
      </c>
      <c r="N2936" s="21">
        <f>IF(VALUE(Tabela813[[#This Row],[RED]]) &gt; 0,1,0) + IF(VALUE(J2936)&gt;0,8,IF(VALUE(I2936)&gt;0,7,IF(VALUE(H2936)&gt;0,6,IF(VALUE(G2936)&gt;0,5,IF(VALUE(F2936)&gt;0,4,IF(VALUE(E2936)&gt;0,3,IF(VALUE(D2936)&gt;0,2,1)))))))</f>
        <v>8</v>
      </c>
      <c r="O2936" s="26" t="s">
        <v>51</v>
      </c>
      <c r="P2936" s="1" t="s">
        <v>2976</v>
      </c>
      <c r="Q2936" s="1"/>
      <c r="R2936" s="21"/>
      <c r="S2936" s="7" t="str">
        <f>Tabela813[[#This Row],[NR]]&amp;" - "&amp;Tabela813[[#This Row],[Especificação]]</f>
        <v>9.1.2.1.6.99.2.5.00 - (-) Dedução de Contribuição para Fundos de Assistência Médica - Outros Beneficiários - Parcelamentos - Multas</v>
      </c>
      <c r="T2936" s="7" t="str">
        <f>Tabela813[[#This Row],[NR]]&amp;" - "&amp;Tabela813[[#This Row],[Especificação]]</f>
        <v>9.1.2.1.6.99.2.5.00 - (-) Dedução de Contribuição para Fundos de Assistência Médica - Outros Beneficiários - Parcelamentos - Multas</v>
      </c>
      <c r="U2936" s="7" t="str">
        <f>Tabela813[[#This Row],[NR]]&amp; " - "&amp;Tabela813[[#This Row],[Especificação]]</f>
        <v>9.1.2.1.6.99.2.5.00 - (-) Dedução de Contribuição para Fundos de Assistência Médica - Outros Beneficiários - Parcelamentos - Multas</v>
      </c>
    </row>
    <row r="2937" spans="1:21" ht="45" x14ac:dyDescent="0.25">
      <c r="A2937" s="84"/>
      <c r="B2937" s="73" t="s">
        <v>1570</v>
      </c>
      <c r="C2937" s="26" t="s">
        <v>1558</v>
      </c>
      <c r="D2937" s="26" t="s">
        <v>1567</v>
      </c>
      <c r="E2937" s="26" t="s">
        <v>1558</v>
      </c>
      <c r="F2937" s="26" t="s">
        <v>1563</v>
      </c>
      <c r="G2937" s="26" t="s">
        <v>1574</v>
      </c>
      <c r="H2937" s="26" t="s">
        <v>1567</v>
      </c>
      <c r="I2937" s="26" t="s">
        <v>1563</v>
      </c>
      <c r="J2937" s="26" t="s">
        <v>1564</v>
      </c>
      <c r="K2937" s="21" t="str">
        <f>IF(Tabela813[[#This Row],[C]]&lt;&gt;"",IF(Tabela813[[#This Row],[RED]]&lt;&gt;"",(Tabela813[[#This Row],[RED]] &amp; "."),"") &amp; CONCATENATE(Tabela813[[#This Row],[C]],".",Tabela813[[#This Row],[O]],".",Tabela813[[#This Row],[E]],".",Tabela813[[#This Row],[D1]],".",Tabela813[[#This Row],[D2]],".",Tabela813[[#This Row],[D3]],".",Tabela813[[#This Row],[T]],".",Tabela813[[#This Row],[D4]]),"")</f>
        <v>9.1.2.1.6.99.2.6.00</v>
      </c>
      <c r="L2937" s="27" t="s">
        <v>1959</v>
      </c>
      <c r="M2937" s="21" t="str">
        <f t="shared" si="45"/>
        <v>A</v>
      </c>
      <c r="N2937" s="21">
        <f>IF(VALUE(Tabela813[[#This Row],[RED]]) &gt; 0,1,0) + IF(VALUE(J2937)&gt;0,8,IF(VALUE(I2937)&gt;0,7,IF(VALUE(H2937)&gt;0,6,IF(VALUE(G2937)&gt;0,5,IF(VALUE(F2937)&gt;0,4,IF(VALUE(E2937)&gt;0,3,IF(VALUE(D2937)&gt;0,2,1)))))))</f>
        <v>8</v>
      </c>
      <c r="O2937" s="26" t="s">
        <v>51</v>
      </c>
      <c r="P2937" s="1" t="s">
        <v>2976</v>
      </c>
      <c r="Q2937" s="1"/>
      <c r="R2937" s="21"/>
      <c r="S2937" s="7" t="str">
        <f>Tabela813[[#This Row],[NR]]&amp;" - "&amp;Tabela813[[#This Row],[Especificação]]</f>
        <v>9.1.2.1.6.99.2.6.00 - (-) Dedução de Contribuição para Fundos de Assistência Médica - Outros Beneficiários - Parcelamentos - Juros de Mora</v>
      </c>
      <c r="T2937" s="7" t="str">
        <f>Tabela813[[#This Row],[NR]]&amp;" - "&amp;Tabela813[[#This Row],[Especificação]]</f>
        <v>9.1.2.1.6.99.2.6.00 - (-) Dedução de Contribuição para Fundos de Assistência Médica - Outros Beneficiários - Parcelamentos - Juros de Mora</v>
      </c>
      <c r="U2937" s="7" t="str">
        <f>Tabela813[[#This Row],[NR]]&amp; " - "&amp;Tabela813[[#This Row],[Especificação]]</f>
        <v>9.1.2.1.6.99.2.6.00 - (-) Dedução de Contribuição para Fundos de Assistência Médica - Outros Beneficiários - Parcelamentos - Juros de Mora</v>
      </c>
    </row>
    <row r="2938" spans="1:21" ht="30" x14ac:dyDescent="0.25">
      <c r="A2938" s="84"/>
      <c r="B2938" s="73" t="s">
        <v>1570</v>
      </c>
      <c r="C2938" s="26" t="s">
        <v>1558</v>
      </c>
      <c r="D2938" s="26" t="s">
        <v>1567</v>
      </c>
      <c r="E2938" s="26" t="s">
        <v>1558</v>
      </c>
      <c r="F2938" s="26" t="s">
        <v>1570</v>
      </c>
      <c r="G2938" s="26" t="s">
        <v>1564</v>
      </c>
      <c r="H2938" s="26" t="s">
        <v>1561</v>
      </c>
      <c r="I2938" s="26" t="s">
        <v>1561</v>
      </c>
      <c r="J2938" s="26" t="s">
        <v>1564</v>
      </c>
      <c r="K2938" s="21" t="str">
        <f>IF(Tabela813[[#This Row],[C]]&lt;&gt;"",IF(Tabela813[[#This Row],[RED]]&lt;&gt;"",(Tabela813[[#This Row],[RED]] &amp; "."),"") &amp; CONCATENATE(Tabela813[[#This Row],[C]],".",Tabela813[[#This Row],[O]],".",Tabela813[[#This Row],[E]],".",Tabela813[[#This Row],[D1]],".",Tabela813[[#This Row],[D2]],".",Tabela813[[#This Row],[D3]],".",Tabela813[[#This Row],[T]],".",Tabela813[[#This Row],[D4]]),"")</f>
        <v>9.1.2.1.9.00.0.0.00</v>
      </c>
      <c r="L2938" s="27" t="s">
        <v>1960</v>
      </c>
      <c r="M2938" s="21" t="str">
        <f t="shared" si="45"/>
        <v>S</v>
      </c>
      <c r="N2938" s="21">
        <f>IF(VALUE(Tabela813[[#This Row],[RED]]) &gt; 0,1,0) + IF(VALUE(J2938)&gt;0,8,IF(VALUE(I2938)&gt;0,7,IF(VALUE(H2938)&gt;0,6,IF(VALUE(G2938)&gt;0,5,IF(VALUE(F2938)&gt;0,4,IF(VALUE(E2938)&gt;0,3,IF(VALUE(D2938)&gt;0,2,1)))))))</f>
        <v>5</v>
      </c>
      <c r="O2938" s="26" t="s">
        <v>45</v>
      </c>
      <c r="P2938" s="1" t="s">
        <v>4411</v>
      </c>
      <c r="Q2938" s="1"/>
      <c r="R2938" s="21"/>
      <c r="S2938" s="7" t="str">
        <f>Tabela813[[#This Row],[NR]]&amp;" - "&amp;Tabela813[[#This Row],[Especificação]]</f>
        <v>9.1.2.1.9.00.0.0.00 - (-) Dedução de Outras Contribuições Sociais</v>
      </c>
      <c r="T2938" s="7" t="str">
        <f>Tabela813[[#This Row],[NR]]&amp;" - "&amp;Tabela813[[#This Row],[Especificação]]</f>
        <v>9.1.2.1.9.00.0.0.00 - (-) Dedução de Outras Contribuições Sociais</v>
      </c>
      <c r="U2938" s="7" t="str">
        <f>Tabela813[[#This Row],[NR]]&amp; " - "&amp;Tabela813[[#This Row],[Especificação]]</f>
        <v>9.1.2.1.9.00.0.0.00 - (-) Dedução de Outras Contribuições Sociais</v>
      </c>
    </row>
    <row r="2939" spans="1:21" ht="30" x14ac:dyDescent="0.25">
      <c r="A2939" s="84"/>
      <c r="B2939" s="73" t="s">
        <v>1570</v>
      </c>
      <c r="C2939" s="26" t="s">
        <v>1558</v>
      </c>
      <c r="D2939" s="26" t="s">
        <v>1567</v>
      </c>
      <c r="E2939" s="26" t="s">
        <v>1558</v>
      </c>
      <c r="F2939" s="26" t="s">
        <v>1570</v>
      </c>
      <c r="G2939" s="26" t="s">
        <v>1574</v>
      </c>
      <c r="H2939" s="26" t="s">
        <v>1561</v>
      </c>
      <c r="I2939" s="26" t="s">
        <v>1561</v>
      </c>
      <c r="J2939" s="26" t="s">
        <v>1564</v>
      </c>
      <c r="K2939" s="21" t="str">
        <f>IF(Tabela813[[#This Row],[C]]&lt;&gt;"",IF(Tabela813[[#This Row],[RED]]&lt;&gt;"",(Tabela813[[#This Row],[RED]] &amp; "."),"") &amp; CONCATENATE(Tabela813[[#This Row],[C]],".",Tabela813[[#This Row],[O]],".",Tabela813[[#This Row],[E]],".",Tabela813[[#This Row],[D1]],".",Tabela813[[#This Row],[D2]],".",Tabela813[[#This Row],[D3]],".",Tabela813[[#This Row],[T]],".",Tabela813[[#This Row],[D4]]),"")</f>
        <v>9.1.2.1.9.99.0.0.00</v>
      </c>
      <c r="L2939" s="27" t="s">
        <v>1961</v>
      </c>
      <c r="M2939" s="21" t="str">
        <f t="shared" si="45"/>
        <v>S</v>
      </c>
      <c r="N2939" s="21">
        <f>IF(VALUE(Tabela813[[#This Row],[RED]]) &gt; 0,1,0) + IF(VALUE(J2939)&gt;0,8,IF(VALUE(I2939)&gt;0,7,IF(VALUE(H2939)&gt;0,6,IF(VALUE(G2939)&gt;0,5,IF(VALUE(F2939)&gt;0,4,IF(VALUE(E2939)&gt;0,3,IF(VALUE(D2939)&gt;0,2,1)))))))</f>
        <v>6</v>
      </c>
      <c r="O2939" s="26" t="s">
        <v>51</v>
      </c>
      <c r="P2939" s="1" t="s">
        <v>4412</v>
      </c>
      <c r="Q2939" s="1"/>
      <c r="R2939" s="21"/>
      <c r="S2939" s="7" t="str">
        <f>Tabela813[[#This Row],[NR]]&amp;" - "&amp;Tabela813[[#This Row],[Especificação]]</f>
        <v>9.1.2.1.9.99.0.0.00 - (-) Dedução de Demais Contribuições Sociais</v>
      </c>
      <c r="T2939" s="7" t="str">
        <f>Tabela813[[#This Row],[NR]]&amp;" - "&amp;Tabela813[[#This Row],[Especificação]]</f>
        <v>9.1.2.1.9.99.0.0.00 - (-) Dedução de Demais Contribuições Sociais</v>
      </c>
      <c r="U2939" s="7" t="str">
        <f>Tabela813[[#This Row],[NR]]&amp; " - "&amp;Tabela813[[#This Row],[Especificação]]</f>
        <v>9.1.2.1.9.99.0.0.00 - (-) Dedução de Demais Contribuições Sociais</v>
      </c>
    </row>
    <row r="2940" spans="1:21" ht="75" x14ac:dyDescent="0.25">
      <c r="A2940" s="84"/>
      <c r="B2940" s="73" t="s">
        <v>1570</v>
      </c>
      <c r="C2940" s="26" t="s">
        <v>1558</v>
      </c>
      <c r="D2940" s="26" t="s">
        <v>1567</v>
      </c>
      <c r="E2940" s="26" t="s">
        <v>1558</v>
      </c>
      <c r="F2940" s="26" t="s">
        <v>1570</v>
      </c>
      <c r="G2940" s="26" t="s">
        <v>1574</v>
      </c>
      <c r="H2940" s="26" t="s">
        <v>1558</v>
      </c>
      <c r="I2940" s="26" t="s">
        <v>1561</v>
      </c>
      <c r="J2940" s="26" t="s">
        <v>1564</v>
      </c>
      <c r="K2940" s="21" t="str">
        <f>IF(Tabela813[[#This Row],[C]]&lt;&gt;"",IF(Tabela813[[#This Row],[RED]]&lt;&gt;"",(Tabela813[[#This Row],[RED]] &amp; "."),"") &amp; CONCATENATE(Tabela813[[#This Row],[C]],".",Tabela813[[#This Row],[O]],".",Tabela813[[#This Row],[E]],".",Tabela813[[#This Row],[D1]],".",Tabela813[[#This Row],[D2]],".",Tabela813[[#This Row],[D3]],".",Tabela813[[#This Row],[T]],".",Tabela813[[#This Row],[D4]]),"")</f>
        <v>9.1.2.1.9.99.1.0.00</v>
      </c>
      <c r="L2940" s="27" t="s">
        <v>4086</v>
      </c>
      <c r="M2940" s="21" t="str">
        <f t="shared" si="45"/>
        <v>S</v>
      </c>
      <c r="N2940" s="21">
        <f>IF(VALUE(Tabela813[[#This Row],[RED]]) &gt; 0,1,0) + IF(VALUE(J2940)&gt;0,8,IF(VALUE(I2940)&gt;0,7,IF(VALUE(H2940)&gt;0,6,IF(VALUE(G2940)&gt;0,5,IF(VALUE(F2940)&gt;0,4,IF(VALUE(E2940)&gt;0,3,IF(VALUE(D2940)&gt;0,2,1)))))))</f>
        <v>7</v>
      </c>
      <c r="O2940" s="26" t="s">
        <v>51</v>
      </c>
      <c r="P2940" s="1" t="s">
        <v>2977</v>
      </c>
      <c r="Q2940" s="1"/>
      <c r="R2940" s="21"/>
      <c r="S2940" s="7" t="str">
        <f>Tabela813[[#This Row],[NR]]&amp;" - "&amp;Tabela813[[#This Row],[Especificação]]</f>
        <v>9.1.2.1.9.99.1.0.00 - (-) Dedução de Demais Contribuições Sociais Não Arrecadadas e Não Projetadas Pela RFB</v>
      </c>
      <c r="T2940" s="7" t="str">
        <f>Tabela813[[#This Row],[NR]]&amp;" - "&amp;Tabela813[[#This Row],[Especificação]]</f>
        <v>9.1.2.1.9.99.1.0.00 - (-) Dedução de Demais Contribuições Sociais Não Arrecadadas e Não Projetadas Pela RFB</v>
      </c>
      <c r="U2940" s="7" t="str">
        <f>Tabela813[[#This Row],[NR]]&amp; " - "&amp;Tabela813[[#This Row],[Especificação]]</f>
        <v>9.1.2.1.9.99.1.0.00 - (-) Dedução de Demais Contribuições Sociais Não Arrecadadas e Não Projetadas Pela RFB</v>
      </c>
    </row>
    <row r="2941" spans="1:21" ht="75" x14ac:dyDescent="0.25">
      <c r="A2941" s="84"/>
      <c r="B2941" s="73" t="s">
        <v>1570</v>
      </c>
      <c r="C2941" s="26" t="s">
        <v>1558</v>
      </c>
      <c r="D2941" s="26" t="s">
        <v>1567</v>
      </c>
      <c r="E2941" s="26" t="s">
        <v>1558</v>
      </c>
      <c r="F2941" s="26" t="s">
        <v>1570</v>
      </c>
      <c r="G2941" s="26" t="s">
        <v>1574</v>
      </c>
      <c r="H2941" s="26" t="s">
        <v>1558</v>
      </c>
      <c r="I2941" s="26" t="s">
        <v>1558</v>
      </c>
      <c r="J2941" s="26" t="s">
        <v>1564</v>
      </c>
      <c r="K2941" s="21" t="str">
        <f>IF(Tabela813[[#This Row],[C]]&lt;&gt;"",IF(Tabela813[[#This Row],[RED]]&lt;&gt;"",(Tabela813[[#This Row],[RED]] &amp; "."),"") &amp; CONCATENATE(Tabela813[[#This Row],[C]],".",Tabela813[[#This Row],[O]],".",Tabela813[[#This Row],[E]],".",Tabela813[[#This Row],[D1]],".",Tabela813[[#This Row],[D2]],".",Tabela813[[#This Row],[D3]],".",Tabela813[[#This Row],[T]],".",Tabela813[[#This Row],[D4]]),"")</f>
        <v>9.1.2.1.9.99.1.1.00</v>
      </c>
      <c r="L2941" s="27" t="s">
        <v>4087</v>
      </c>
      <c r="M2941" s="21" t="str">
        <f t="shared" si="45"/>
        <v>A</v>
      </c>
      <c r="N2941" s="21">
        <f>IF(VALUE(Tabela813[[#This Row],[RED]]) &gt; 0,1,0) + IF(VALUE(J2941)&gt;0,8,IF(VALUE(I2941)&gt;0,7,IF(VALUE(H2941)&gt;0,6,IF(VALUE(G2941)&gt;0,5,IF(VALUE(F2941)&gt;0,4,IF(VALUE(E2941)&gt;0,3,IF(VALUE(D2941)&gt;0,2,1)))))))</f>
        <v>8</v>
      </c>
      <c r="O2941" s="26" t="s">
        <v>51</v>
      </c>
      <c r="P2941" s="1" t="s">
        <v>2977</v>
      </c>
      <c r="Q2941" s="1"/>
      <c r="R2941" s="21"/>
      <c r="S2941" s="7" t="str">
        <f>Tabela813[[#This Row],[NR]]&amp;" - "&amp;Tabela813[[#This Row],[Especificação]]</f>
        <v>9.1.2.1.9.99.1.1.00 - (-) Dedução de Demais Contribuições Sociais Não Arrecadadas e Não Projetadas Pela RFB - Principal</v>
      </c>
      <c r="T2941" s="7" t="str">
        <f>Tabela813[[#This Row],[NR]]&amp;" - "&amp;Tabela813[[#This Row],[Especificação]]</f>
        <v>9.1.2.1.9.99.1.1.00 - (-) Dedução de Demais Contribuições Sociais Não Arrecadadas e Não Projetadas Pela RFB - Principal</v>
      </c>
      <c r="U2941" s="7" t="str">
        <f>Tabela813[[#This Row],[NR]]&amp; " - "&amp;Tabela813[[#This Row],[Especificação]]</f>
        <v>9.1.2.1.9.99.1.1.00 - (-) Dedução de Demais Contribuições Sociais Não Arrecadadas e Não Projetadas Pela RFB - Principal</v>
      </c>
    </row>
    <row r="2942" spans="1:21" ht="75" x14ac:dyDescent="0.25">
      <c r="A2942" s="84"/>
      <c r="B2942" s="73" t="s">
        <v>1570</v>
      </c>
      <c r="C2942" s="26" t="s">
        <v>1558</v>
      </c>
      <c r="D2942" s="26" t="s">
        <v>1567</v>
      </c>
      <c r="E2942" s="26" t="s">
        <v>1558</v>
      </c>
      <c r="F2942" s="26" t="s">
        <v>1570</v>
      </c>
      <c r="G2942" s="26" t="s">
        <v>1574</v>
      </c>
      <c r="H2942" s="26" t="s">
        <v>1558</v>
      </c>
      <c r="I2942" s="26" t="s">
        <v>1567</v>
      </c>
      <c r="J2942" s="26" t="s">
        <v>1564</v>
      </c>
      <c r="K2942" s="21" t="str">
        <f>IF(Tabela813[[#This Row],[C]]&lt;&gt;"",IF(Tabela813[[#This Row],[RED]]&lt;&gt;"",(Tabela813[[#This Row],[RED]] &amp; "."),"") &amp; CONCATENATE(Tabela813[[#This Row],[C]],".",Tabela813[[#This Row],[O]],".",Tabela813[[#This Row],[E]],".",Tabela813[[#This Row],[D1]],".",Tabela813[[#This Row],[D2]],".",Tabela813[[#This Row],[D3]],".",Tabela813[[#This Row],[T]],".",Tabela813[[#This Row],[D4]]),"")</f>
        <v>9.1.2.1.9.99.1.2.00</v>
      </c>
      <c r="L2942" s="27" t="s">
        <v>4088</v>
      </c>
      <c r="M2942" s="21" t="str">
        <f t="shared" si="45"/>
        <v>A</v>
      </c>
      <c r="N2942" s="21">
        <f>IF(VALUE(Tabela813[[#This Row],[RED]]) &gt; 0,1,0) + IF(VALUE(J2942)&gt;0,8,IF(VALUE(I2942)&gt;0,7,IF(VALUE(H2942)&gt;0,6,IF(VALUE(G2942)&gt;0,5,IF(VALUE(F2942)&gt;0,4,IF(VALUE(E2942)&gt;0,3,IF(VALUE(D2942)&gt;0,2,1)))))))</f>
        <v>8</v>
      </c>
      <c r="O2942" s="26" t="s">
        <v>51</v>
      </c>
      <c r="P2942" s="1" t="s">
        <v>2977</v>
      </c>
      <c r="Q2942" s="1"/>
      <c r="R2942" s="21"/>
      <c r="S2942" s="7" t="str">
        <f>Tabela813[[#This Row],[NR]]&amp;" - "&amp;Tabela813[[#This Row],[Especificação]]</f>
        <v>9.1.2.1.9.99.1.2.00 - (-) Dedução de Demais Contribuições Sociais Não Arrecadadas e Não Projetadas Pela RFB - Multas e Juros de Mora</v>
      </c>
      <c r="T2942" s="7" t="str">
        <f>Tabela813[[#This Row],[NR]]&amp;" - "&amp;Tabela813[[#This Row],[Especificação]]</f>
        <v>9.1.2.1.9.99.1.2.00 - (-) Dedução de Demais Contribuições Sociais Não Arrecadadas e Não Projetadas Pela RFB - Multas e Juros de Mora</v>
      </c>
      <c r="U2942" s="7" t="str">
        <f>Tabela813[[#This Row],[NR]]&amp; " - "&amp;Tabela813[[#This Row],[Especificação]]</f>
        <v>9.1.2.1.9.99.1.2.00 - (-) Dedução de Demais Contribuições Sociais Não Arrecadadas e Não Projetadas Pela RFB - Multas e Juros de Mora</v>
      </c>
    </row>
    <row r="2943" spans="1:21" ht="75" x14ac:dyDescent="0.25">
      <c r="A2943" s="84"/>
      <c r="B2943" s="73" t="s">
        <v>1570</v>
      </c>
      <c r="C2943" s="26" t="s">
        <v>1558</v>
      </c>
      <c r="D2943" s="26" t="s">
        <v>1567</v>
      </c>
      <c r="E2943" s="26" t="s">
        <v>1558</v>
      </c>
      <c r="F2943" s="26" t="s">
        <v>1570</v>
      </c>
      <c r="G2943" s="26" t="s">
        <v>1574</v>
      </c>
      <c r="H2943" s="26" t="s">
        <v>1558</v>
      </c>
      <c r="I2943" s="26" t="s">
        <v>1569</v>
      </c>
      <c r="J2943" s="26" t="s">
        <v>1564</v>
      </c>
      <c r="K2943" s="21" t="str">
        <f>IF(Tabela813[[#This Row],[C]]&lt;&gt;"",IF(Tabela813[[#This Row],[RED]]&lt;&gt;"",(Tabela813[[#This Row],[RED]] &amp; "."),"") &amp; CONCATENATE(Tabela813[[#This Row],[C]],".",Tabela813[[#This Row],[O]],".",Tabela813[[#This Row],[E]],".",Tabela813[[#This Row],[D1]],".",Tabela813[[#This Row],[D2]],".",Tabela813[[#This Row],[D3]],".",Tabela813[[#This Row],[T]],".",Tabela813[[#This Row],[D4]]),"")</f>
        <v>9.1.2.1.9.99.1.5.00</v>
      </c>
      <c r="L2943" s="27" t="s">
        <v>4089</v>
      </c>
      <c r="M2943" s="21" t="str">
        <f t="shared" si="45"/>
        <v>A</v>
      </c>
      <c r="N2943" s="21">
        <f>IF(VALUE(Tabela813[[#This Row],[RED]]) &gt; 0,1,0) + IF(VALUE(J2943)&gt;0,8,IF(VALUE(I2943)&gt;0,7,IF(VALUE(H2943)&gt;0,6,IF(VALUE(G2943)&gt;0,5,IF(VALUE(F2943)&gt;0,4,IF(VALUE(E2943)&gt;0,3,IF(VALUE(D2943)&gt;0,2,1)))))))</f>
        <v>8</v>
      </c>
      <c r="O2943" s="26" t="s">
        <v>51</v>
      </c>
      <c r="P2943" s="1" t="s">
        <v>2977</v>
      </c>
      <c r="Q2943" s="1"/>
      <c r="R2943" s="21"/>
      <c r="S2943" s="7" t="str">
        <f>Tabela813[[#This Row],[NR]]&amp;" - "&amp;Tabela813[[#This Row],[Especificação]]</f>
        <v>9.1.2.1.9.99.1.5.00 - (-) Dedução de Demais Contribuições Sociais Não Arrecadadas e Não Projetadas Pela RFB - Multas</v>
      </c>
      <c r="T2943" s="7" t="str">
        <f>Tabela813[[#This Row],[NR]]&amp;" - "&amp;Tabela813[[#This Row],[Especificação]]</f>
        <v>9.1.2.1.9.99.1.5.00 - (-) Dedução de Demais Contribuições Sociais Não Arrecadadas e Não Projetadas Pela RFB - Multas</v>
      </c>
      <c r="U2943" s="7" t="str">
        <f>Tabela813[[#This Row],[NR]]&amp; " - "&amp;Tabela813[[#This Row],[Especificação]]</f>
        <v>9.1.2.1.9.99.1.5.00 - (-) Dedução de Demais Contribuições Sociais Não Arrecadadas e Não Projetadas Pela RFB - Multas</v>
      </c>
    </row>
    <row r="2944" spans="1:21" ht="75" x14ac:dyDescent="0.25">
      <c r="A2944" s="84"/>
      <c r="B2944" s="73" t="s">
        <v>1570</v>
      </c>
      <c r="C2944" s="26" t="s">
        <v>1558</v>
      </c>
      <c r="D2944" s="26" t="s">
        <v>1567</v>
      </c>
      <c r="E2944" s="26" t="s">
        <v>1558</v>
      </c>
      <c r="F2944" s="26" t="s">
        <v>1570</v>
      </c>
      <c r="G2944" s="26" t="s">
        <v>1574</v>
      </c>
      <c r="H2944" s="26" t="s">
        <v>1558</v>
      </c>
      <c r="I2944" s="26" t="s">
        <v>1563</v>
      </c>
      <c r="J2944" s="26" t="s">
        <v>1564</v>
      </c>
      <c r="K2944" s="21" t="str">
        <f>IF(Tabela813[[#This Row],[C]]&lt;&gt;"",IF(Tabela813[[#This Row],[RED]]&lt;&gt;"",(Tabela813[[#This Row],[RED]] &amp; "."),"") &amp; CONCATENATE(Tabela813[[#This Row],[C]],".",Tabela813[[#This Row],[O]],".",Tabela813[[#This Row],[E]],".",Tabela813[[#This Row],[D1]],".",Tabela813[[#This Row],[D2]],".",Tabela813[[#This Row],[D3]],".",Tabela813[[#This Row],[T]],".",Tabela813[[#This Row],[D4]]),"")</f>
        <v>9.1.2.1.9.99.1.6.00</v>
      </c>
      <c r="L2944" s="27" t="s">
        <v>4090</v>
      </c>
      <c r="M2944" s="21" t="str">
        <f t="shared" ref="M2944:M3007" si="46">IF(N2944 &lt; N2945,"S","A")</f>
        <v>A</v>
      </c>
      <c r="N2944" s="21">
        <f>IF(VALUE(Tabela813[[#This Row],[RED]]) &gt; 0,1,0) + IF(VALUE(J2944)&gt;0,8,IF(VALUE(I2944)&gt;0,7,IF(VALUE(H2944)&gt;0,6,IF(VALUE(G2944)&gt;0,5,IF(VALUE(F2944)&gt;0,4,IF(VALUE(E2944)&gt;0,3,IF(VALUE(D2944)&gt;0,2,1)))))))</f>
        <v>8</v>
      </c>
      <c r="O2944" s="26" t="s">
        <v>51</v>
      </c>
      <c r="P2944" s="1" t="s">
        <v>2977</v>
      </c>
      <c r="Q2944" s="1"/>
      <c r="R2944" s="21"/>
      <c r="S2944" s="7" t="str">
        <f>Tabela813[[#This Row],[NR]]&amp;" - "&amp;Tabela813[[#This Row],[Especificação]]</f>
        <v>9.1.2.1.9.99.1.6.00 - (-) Dedução de Demais Contribuições Sociais Não Arrecadadas e Não Projetadas Pela RFB - Juros de Mora</v>
      </c>
      <c r="T2944" s="7" t="str">
        <f>Tabela813[[#This Row],[NR]]&amp;" - "&amp;Tabela813[[#This Row],[Especificação]]</f>
        <v>9.1.2.1.9.99.1.6.00 - (-) Dedução de Demais Contribuições Sociais Não Arrecadadas e Não Projetadas Pela RFB - Juros de Mora</v>
      </c>
      <c r="U2944" s="7" t="str">
        <f>Tabela813[[#This Row],[NR]]&amp; " - "&amp;Tabela813[[#This Row],[Especificação]]</f>
        <v>9.1.2.1.9.99.1.6.00 - (-) Dedução de Demais Contribuições Sociais Não Arrecadadas e Não Projetadas Pela RFB - Juros de Mora</v>
      </c>
    </row>
    <row r="2945" spans="1:21" ht="30" x14ac:dyDescent="0.25">
      <c r="A2945" s="84"/>
      <c r="B2945" s="73" t="s">
        <v>1570</v>
      </c>
      <c r="C2945" s="26" t="s">
        <v>1558</v>
      </c>
      <c r="D2945" s="26" t="s">
        <v>1567</v>
      </c>
      <c r="E2945" s="26" t="s">
        <v>1558</v>
      </c>
      <c r="F2945" s="26" t="s">
        <v>1570</v>
      </c>
      <c r="G2945" s="26" t="s">
        <v>1574</v>
      </c>
      <c r="H2945" s="26" t="s">
        <v>1567</v>
      </c>
      <c r="I2945" s="26" t="s">
        <v>1561</v>
      </c>
      <c r="J2945" s="26" t="s">
        <v>1564</v>
      </c>
      <c r="K2945" s="21" t="str">
        <f>IF(Tabela813[[#This Row],[C]]&lt;&gt;"",IF(Tabela813[[#This Row],[RED]]&lt;&gt;"",(Tabela813[[#This Row],[RED]] &amp; "."),"") &amp; CONCATENATE(Tabela813[[#This Row],[C]],".",Tabela813[[#This Row],[O]],".",Tabela813[[#This Row],[E]],".",Tabela813[[#This Row],[D1]],".",Tabela813[[#This Row],[D2]],".",Tabela813[[#This Row],[D3]],".",Tabela813[[#This Row],[T]],".",Tabela813[[#This Row],[D4]]),"")</f>
        <v>9.1.2.1.9.99.2.0.00</v>
      </c>
      <c r="L2945" s="27" t="s">
        <v>4091</v>
      </c>
      <c r="M2945" s="21" t="str">
        <f t="shared" si="46"/>
        <v>S</v>
      </c>
      <c r="N2945" s="21">
        <f>IF(VALUE(Tabela813[[#This Row],[RED]]) &gt; 0,1,0) + IF(VALUE(J2945)&gt;0,8,IF(VALUE(I2945)&gt;0,7,IF(VALUE(H2945)&gt;0,6,IF(VALUE(G2945)&gt;0,5,IF(VALUE(F2945)&gt;0,4,IF(VALUE(E2945)&gt;0,3,IF(VALUE(D2945)&gt;0,2,1)))))))</f>
        <v>7</v>
      </c>
      <c r="O2945" s="26" t="s">
        <v>51</v>
      </c>
      <c r="P2945" s="1" t="s">
        <v>2978</v>
      </c>
      <c r="Q2945" s="1"/>
      <c r="R2945" s="21"/>
      <c r="S2945" s="7" t="str">
        <f>Tabela813[[#This Row],[NR]]&amp;" - "&amp;Tabela813[[#This Row],[Especificação]]</f>
        <v>9.1.2.1.9.99.2.0.00 - (-) Dedução de Demais Contribuições Sociais Não Arrecadadas e Não Projetadas Pela RFB - Parcelamentos</v>
      </c>
      <c r="T2945" s="7" t="str">
        <f>Tabela813[[#This Row],[NR]]&amp;" - "&amp;Tabela813[[#This Row],[Especificação]]</f>
        <v>9.1.2.1.9.99.2.0.00 - (-) Dedução de Demais Contribuições Sociais Não Arrecadadas e Não Projetadas Pela RFB - Parcelamentos</v>
      </c>
      <c r="U2945" s="7" t="str">
        <f>Tabela813[[#This Row],[NR]]&amp; " - "&amp;Tabela813[[#This Row],[Especificação]]</f>
        <v>9.1.2.1.9.99.2.0.00 - (-) Dedução de Demais Contribuições Sociais Não Arrecadadas e Não Projetadas Pela RFB - Parcelamentos</v>
      </c>
    </row>
    <row r="2946" spans="1:21" ht="30" x14ac:dyDescent="0.25">
      <c r="A2946" s="84"/>
      <c r="B2946" s="73" t="s">
        <v>1570</v>
      </c>
      <c r="C2946" s="26" t="s">
        <v>1558</v>
      </c>
      <c r="D2946" s="26" t="s">
        <v>1567</v>
      </c>
      <c r="E2946" s="26" t="s">
        <v>1558</v>
      </c>
      <c r="F2946" s="26" t="s">
        <v>1570</v>
      </c>
      <c r="G2946" s="26" t="s">
        <v>1574</v>
      </c>
      <c r="H2946" s="26" t="s">
        <v>1567</v>
      </c>
      <c r="I2946" s="26" t="s">
        <v>1558</v>
      </c>
      <c r="J2946" s="26" t="s">
        <v>1564</v>
      </c>
      <c r="K2946" s="21" t="str">
        <f>IF(Tabela813[[#This Row],[C]]&lt;&gt;"",IF(Tabela813[[#This Row],[RED]]&lt;&gt;"",(Tabela813[[#This Row],[RED]] &amp; "."),"") &amp; CONCATENATE(Tabela813[[#This Row],[C]],".",Tabela813[[#This Row],[O]],".",Tabela813[[#This Row],[E]],".",Tabela813[[#This Row],[D1]],".",Tabela813[[#This Row],[D2]],".",Tabela813[[#This Row],[D3]],".",Tabela813[[#This Row],[T]],".",Tabela813[[#This Row],[D4]]),"")</f>
        <v>9.1.2.1.9.99.2.1.00</v>
      </c>
      <c r="L2946" s="27" t="s">
        <v>4092</v>
      </c>
      <c r="M2946" s="21" t="str">
        <f t="shared" si="46"/>
        <v>A</v>
      </c>
      <c r="N2946" s="21">
        <f>IF(VALUE(Tabela813[[#This Row],[RED]]) &gt; 0,1,0) + IF(VALUE(J2946)&gt;0,8,IF(VALUE(I2946)&gt;0,7,IF(VALUE(H2946)&gt;0,6,IF(VALUE(G2946)&gt;0,5,IF(VALUE(F2946)&gt;0,4,IF(VALUE(E2946)&gt;0,3,IF(VALUE(D2946)&gt;0,2,1)))))))</f>
        <v>8</v>
      </c>
      <c r="O2946" s="26" t="s">
        <v>51</v>
      </c>
      <c r="P2946" s="1" t="s">
        <v>2978</v>
      </c>
      <c r="Q2946" s="1"/>
      <c r="R2946" s="21"/>
      <c r="S2946" s="7" t="str">
        <f>Tabela813[[#This Row],[NR]]&amp;" - "&amp;Tabela813[[#This Row],[Especificação]]</f>
        <v>9.1.2.1.9.99.2.1.00 - (-) Dedução de Demais Contribuições Sociais Não Arrecadadas e Não Projetadas Pela RFB - Parcelamentos - Principal</v>
      </c>
      <c r="T2946" s="7" t="str">
        <f>Tabela813[[#This Row],[NR]]&amp;" - "&amp;Tabela813[[#This Row],[Especificação]]</f>
        <v>9.1.2.1.9.99.2.1.00 - (-) Dedução de Demais Contribuições Sociais Não Arrecadadas e Não Projetadas Pela RFB - Parcelamentos - Principal</v>
      </c>
      <c r="U2946" s="7" t="str">
        <f>Tabela813[[#This Row],[NR]]&amp; " - "&amp;Tabela813[[#This Row],[Especificação]]</f>
        <v>9.1.2.1.9.99.2.1.00 - (-) Dedução de Demais Contribuições Sociais Não Arrecadadas e Não Projetadas Pela RFB - Parcelamentos - Principal</v>
      </c>
    </row>
    <row r="2947" spans="1:21" ht="30" x14ac:dyDescent="0.25">
      <c r="A2947" s="84"/>
      <c r="B2947" s="73" t="s">
        <v>1570</v>
      </c>
      <c r="C2947" s="26" t="s">
        <v>1558</v>
      </c>
      <c r="D2947" s="26" t="s">
        <v>1567</v>
      </c>
      <c r="E2947" s="26" t="s">
        <v>1558</v>
      </c>
      <c r="F2947" s="26" t="s">
        <v>1570</v>
      </c>
      <c r="G2947" s="26" t="s">
        <v>1574</v>
      </c>
      <c r="H2947" s="26" t="s">
        <v>1567</v>
      </c>
      <c r="I2947" s="26" t="s">
        <v>1567</v>
      </c>
      <c r="J2947" s="26" t="s">
        <v>1564</v>
      </c>
      <c r="K2947" s="21" t="str">
        <f>IF(Tabela813[[#This Row],[C]]&lt;&gt;"",IF(Tabela813[[#This Row],[RED]]&lt;&gt;"",(Tabela813[[#This Row],[RED]] &amp; "."),"") &amp; CONCATENATE(Tabela813[[#This Row],[C]],".",Tabela813[[#This Row],[O]],".",Tabela813[[#This Row],[E]],".",Tabela813[[#This Row],[D1]],".",Tabela813[[#This Row],[D2]],".",Tabela813[[#This Row],[D3]],".",Tabela813[[#This Row],[T]],".",Tabela813[[#This Row],[D4]]),"")</f>
        <v>9.1.2.1.9.99.2.2.00</v>
      </c>
      <c r="L2947" s="27" t="s">
        <v>4093</v>
      </c>
      <c r="M2947" s="21" t="str">
        <f t="shared" si="46"/>
        <v>A</v>
      </c>
      <c r="N2947" s="21">
        <f>IF(VALUE(Tabela813[[#This Row],[RED]]) &gt; 0,1,0) + IF(VALUE(J2947)&gt;0,8,IF(VALUE(I2947)&gt;0,7,IF(VALUE(H2947)&gt;0,6,IF(VALUE(G2947)&gt;0,5,IF(VALUE(F2947)&gt;0,4,IF(VALUE(E2947)&gt;0,3,IF(VALUE(D2947)&gt;0,2,1)))))))</f>
        <v>8</v>
      </c>
      <c r="O2947" s="26" t="s">
        <v>51</v>
      </c>
      <c r="P2947" s="1" t="s">
        <v>2978</v>
      </c>
      <c r="Q2947" s="1"/>
      <c r="R2947" s="21"/>
      <c r="S2947" s="7" t="str">
        <f>Tabela813[[#This Row],[NR]]&amp;" - "&amp;Tabela813[[#This Row],[Especificação]]</f>
        <v>9.1.2.1.9.99.2.2.00 - (-) Dedução de Demais Contribuições Sociais Não Arrecadadas e Não Projetadas Pela RFB - Parcelamentos - Multas e Juros de Mora</v>
      </c>
      <c r="T2947" s="7" t="str">
        <f>Tabela813[[#This Row],[NR]]&amp;" - "&amp;Tabela813[[#This Row],[Especificação]]</f>
        <v>9.1.2.1.9.99.2.2.00 - (-) Dedução de Demais Contribuições Sociais Não Arrecadadas e Não Projetadas Pela RFB - Parcelamentos - Multas e Juros de Mora</v>
      </c>
      <c r="U2947" s="7" t="str">
        <f>Tabela813[[#This Row],[NR]]&amp; " - "&amp;Tabela813[[#This Row],[Especificação]]</f>
        <v>9.1.2.1.9.99.2.2.00 - (-) Dedução de Demais Contribuições Sociais Não Arrecadadas e Não Projetadas Pela RFB - Parcelamentos - Multas e Juros de Mora</v>
      </c>
    </row>
    <row r="2948" spans="1:21" ht="30" x14ac:dyDescent="0.25">
      <c r="A2948" s="84"/>
      <c r="B2948" s="73" t="s">
        <v>1570</v>
      </c>
      <c r="C2948" s="26" t="s">
        <v>1558</v>
      </c>
      <c r="D2948" s="26" t="s">
        <v>1567</v>
      </c>
      <c r="E2948" s="26" t="s">
        <v>1558</v>
      </c>
      <c r="F2948" s="26" t="s">
        <v>1570</v>
      </c>
      <c r="G2948" s="26" t="s">
        <v>1574</v>
      </c>
      <c r="H2948" s="26" t="s">
        <v>1567</v>
      </c>
      <c r="I2948" s="26" t="s">
        <v>1569</v>
      </c>
      <c r="J2948" s="26" t="s">
        <v>1564</v>
      </c>
      <c r="K2948" s="21" t="str">
        <f>IF(Tabela813[[#This Row],[C]]&lt;&gt;"",IF(Tabela813[[#This Row],[RED]]&lt;&gt;"",(Tabela813[[#This Row],[RED]] &amp; "."),"") &amp; CONCATENATE(Tabela813[[#This Row],[C]],".",Tabela813[[#This Row],[O]],".",Tabela813[[#This Row],[E]],".",Tabela813[[#This Row],[D1]],".",Tabela813[[#This Row],[D2]],".",Tabela813[[#This Row],[D3]],".",Tabela813[[#This Row],[T]],".",Tabela813[[#This Row],[D4]]),"")</f>
        <v>9.1.2.1.9.99.2.5.00</v>
      </c>
      <c r="L2948" s="27" t="s">
        <v>4094</v>
      </c>
      <c r="M2948" s="21" t="str">
        <f t="shared" si="46"/>
        <v>A</v>
      </c>
      <c r="N2948" s="21">
        <f>IF(VALUE(Tabela813[[#This Row],[RED]]) &gt; 0,1,0) + IF(VALUE(J2948)&gt;0,8,IF(VALUE(I2948)&gt;0,7,IF(VALUE(H2948)&gt;0,6,IF(VALUE(G2948)&gt;0,5,IF(VALUE(F2948)&gt;0,4,IF(VALUE(E2948)&gt;0,3,IF(VALUE(D2948)&gt;0,2,1)))))))</f>
        <v>8</v>
      </c>
      <c r="O2948" s="26" t="s">
        <v>51</v>
      </c>
      <c r="P2948" s="1" t="s">
        <v>2978</v>
      </c>
      <c r="Q2948" s="1"/>
      <c r="R2948" s="21"/>
      <c r="S2948" s="7" t="str">
        <f>Tabela813[[#This Row],[NR]]&amp;" - "&amp;Tabela813[[#This Row],[Especificação]]</f>
        <v>9.1.2.1.9.99.2.5.00 - (-) Dedução de Demais Contribuições Sociais Não Arrecadadas e Não Projetadas Pela RFB - Parcelamentos - Multas</v>
      </c>
      <c r="T2948" s="7" t="str">
        <f>Tabela813[[#This Row],[NR]]&amp;" - "&amp;Tabela813[[#This Row],[Especificação]]</f>
        <v>9.1.2.1.9.99.2.5.00 - (-) Dedução de Demais Contribuições Sociais Não Arrecadadas e Não Projetadas Pela RFB - Parcelamentos - Multas</v>
      </c>
      <c r="U2948" s="7" t="str">
        <f>Tabela813[[#This Row],[NR]]&amp; " - "&amp;Tabela813[[#This Row],[Especificação]]</f>
        <v>9.1.2.1.9.99.2.5.00 - (-) Dedução de Demais Contribuições Sociais Não Arrecadadas e Não Projetadas Pela RFB - Parcelamentos - Multas</v>
      </c>
    </row>
    <row r="2949" spans="1:21" ht="30" x14ac:dyDescent="0.25">
      <c r="A2949" s="84"/>
      <c r="B2949" s="73" t="s">
        <v>1570</v>
      </c>
      <c r="C2949" s="26" t="s">
        <v>1558</v>
      </c>
      <c r="D2949" s="26" t="s">
        <v>1567</v>
      </c>
      <c r="E2949" s="26" t="s">
        <v>1558</v>
      </c>
      <c r="F2949" s="26" t="s">
        <v>1570</v>
      </c>
      <c r="G2949" s="26" t="s">
        <v>1574</v>
      </c>
      <c r="H2949" s="26" t="s">
        <v>1567</v>
      </c>
      <c r="I2949" s="26" t="s">
        <v>1563</v>
      </c>
      <c r="J2949" s="26" t="s">
        <v>1564</v>
      </c>
      <c r="K2949" s="21" t="str">
        <f>IF(Tabela813[[#This Row],[C]]&lt;&gt;"",IF(Tabela813[[#This Row],[RED]]&lt;&gt;"",(Tabela813[[#This Row],[RED]] &amp; "."),"") &amp; CONCATENATE(Tabela813[[#This Row],[C]],".",Tabela813[[#This Row],[O]],".",Tabela813[[#This Row],[E]],".",Tabela813[[#This Row],[D1]],".",Tabela813[[#This Row],[D2]],".",Tabela813[[#This Row],[D3]],".",Tabela813[[#This Row],[T]],".",Tabela813[[#This Row],[D4]]),"")</f>
        <v>9.1.2.1.9.99.2.6.00</v>
      </c>
      <c r="L2949" s="27" t="s">
        <v>4095</v>
      </c>
      <c r="M2949" s="21" t="str">
        <f t="shared" si="46"/>
        <v>A</v>
      </c>
      <c r="N2949" s="21">
        <f>IF(VALUE(Tabela813[[#This Row],[RED]]) &gt; 0,1,0) + IF(VALUE(J2949)&gt;0,8,IF(VALUE(I2949)&gt;0,7,IF(VALUE(H2949)&gt;0,6,IF(VALUE(G2949)&gt;0,5,IF(VALUE(F2949)&gt;0,4,IF(VALUE(E2949)&gt;0,3,IF(VALUE(D2949)&gt;0,2,1)))))))</f>
        <v>8</v>
      </c>
      <c r="O2949" s="26" t="s">
        <v>51</v>
      </c>
      <c r="P2949" s="1" t="s">
        <v>2978</v>
      </c>
      <c r="Q2949" s="1"/>
      <c r="R2949" s="21"/>
      <c r="S2949" s="7" t="str">
        <f>Tabela813[[#This Row],[NR]]&amp;" - "&amp;Tabela813[[#This Row],[Especificação]]</f>
        <v>9.1.2.1.9.99.2.6.00 - (-) Dedução de Demais Contribuições Sociais Não Arrecadadas e Não Projetadas Pela RFB - Parcelamentos - Juros de Mora</v>
      </c>
      <c r="T2949" s="7" t="str">
        <f>Tabela813[[#This Row],[NR]]&amp;" - "&amp;Tabela813[[#This Row],[Especificação]]</f>
        <v>9.1.2.1.9.99.2.6.00 - (-) Dedução de Demais Contribuições Sociais Não Arrecadadas e Não Projetadas Pela RFB - Parcelamentos - Juros de Mora</v>
      </c>
      <c r="U2949" s="7" t="str">
        <f>Tabela813[[#This Row],[NR]]&amp; " - "&amp;Tabela813[[#This Row],[Especificação]]</f>
        <v>9.1.2.1.9.99.2.6.00 - (-) Dedução de Demais Contribuições Sociais Não Arrecadadas e Não Projetadas Pela RFB - Parcelamentos - Juros de Mora</v>
      </c>
    </row>
    <row r="2950" spans="1:21" ht="60" x14ac:dyDescent="0.25">
      <c r="A2950" s="84"/>
      <c r="B2950" s="73" t="s">
        <v>1570</v>
      </c>
      <c r="C2950" s="26" t="s">
        <v>1558</v>
      </c>
      <c r="D2950" s="26" t="s">
        <v>1567</v>
      </c>
      <c r="E2950" s="26" t="s">
        <v>1567</v>
      </c>
      <c r="F2950" s="26" t="s">
        <v>1561</v>
      </c>
      <c r="G2950" s="26" t="s">
        <v>1564</v>
      </c>
      <c r="H2950" s="26" t="s">
        <v>1561</v>
      </c>
      <c r="I2950" s="26" t="s">
        <v>1561</v>
      </c>
      <c r="J2950" s="26" t="s">
        <v>1564</v>
      </c>
      <c r="K2950" s="21" t="str">
        <f>IF(Tabela813[[#This Row],[C]]&lt;&gt;"",IF(Tabela813[[#This Row],[RED]]&lt;&gt;"",(Tabela813[[#This Row],[RED]] &amp; "."),"") &amp; CONCATENATE(Tabela813[[#This Row],[C]],".",Tabela813[[#This Row],[O]],".",Tabela813[[#This Row],[E]],".",Tabela813[[#This Row],[D1]],".",Tabela813[[#This Row],[D2]],".",Tabela813[[#This Row],[D3]],".",Tabela813[[#This Row],[T]],".",Tabela813[[#This Row],[D4]]),"")</f>
        <v>9.1.2.2.0.00.0.0.00</v>
      </c>
      <c r="L2950" s="27" t="s">
        <v>1962</v>
      </c>
      <c r="M2950" s="21" t="str">
        <f t="shared" si="46"/>
        <v>S</v>
      </c>
      <c r="N2950" s="21">
        <f>IF(VALUE(Tabela813[[#This Row],[RED]]) &gt; 0,1,0) + IF(VALUE(J2950)&gt;0,8,IF(VALUE(I2950)&gt;0,7,IF(VALUE(H2950)&gt;0,6,IF(VALUE(G2950)&gt;0,5,IF(VALUE(F2950)&gt;0,4,IF(VALUE(E2950)&gt;0,3,IF(VALUE(D2950)&gt;0,2,1)))))))</f>
        <v>4</v>
      </c>
      <c r="O2950" s="26" t="s">
        <v>45</v>
      </c>
      <c r="P2950" s="1" t="s">
        <v>4413</v>
      </c>
      <c r="Q2950" s="1"/>
      <c r="R2950" s="21"/>
      <c r="S2950" s="7" t="str">
        <f>Tabela813[[#This Row],[NR]]&amp;" - "&amp;Tabela813[[#This Row],[Especificação]]</f>
        <v>9.1.2.2.0.00.0.0.00 - (-) Dedução de Contribuições Econômicas</v>
      </c>
      <c r="T2950" s="7" t="str">
        <f>Tabela813[[#This Row],[NR]]&amp;" - "&amp;Tabela813[[#This Row],[Especificação]]</f>
        <v>9.1.2.2.0.00.0.0.00 - (-) Dedução de Contribuições Econômicas</v>
      </c>
      <c r="U2950" s="7" t="str">
        <f>Tabela813[[#This Row],[NR]]&amp; " - "&amp;Tabela813[[#This Row],[Especificação]]</f>
        <v>9.1.2.2.0.00.0.0.00 - (-) Dedução de Contribuições Econômicas</v>
      </c>
    </row>
    <row r="2951" spans="1:21" ht="60" x14ac:dyDescent="0.25">
      <c r="A2951" s="84"/>
      <c r="B2951" s="73" t="s">
        <v>1570</v>
      </c>
      <c r="C2951" s="26" t="s">
        <v>1558</v>
      </c>
      <c r="D2951" s="26" t="s">
        <v>1567</v>
      </c>
      <c r="E2951" s="26" t="s">
        <v>1567</v>
      </c>
      <c r="F2951" s="26" t="s">
        <v>1558</v>
      </c>
      <c r="G2951" s="26" t="s">
        <v>1564</v>
      </c>
      <c r="H2951" s="26" t="s">
        <v>1561</v>
      </c>
      <c r="I2951" s="26" t="s">
        <v>1561</v>
      </c>
      <c r="J2951" s="26" t="s">
        <v>1564</v>
      </c>
      <c r="K2951" s="21" t="str">
        <f>IF(Tabela813[[#This Row],[C]]&lt;&gt;"",IF(Tabela813[[#This Row],[RED]]&lt;&gt;"",(Tabela813[[#This Row],[RED]] &amp; "."),"") &amp; CONCATENATE(Tabela813[[#This Row],[C]],".",Tabela813[[#This Row],[O]],".",Tabela813[[#This Row],[E]],".",Tabela813[[#This Row],[D1]],".",Tabela813[[#This Row],[D2]],".",Tabela813[[#This Row],[D3]],".",Tabela813[[#This Row],[T]],".",Tabela813[[#This Row],[D4]]),"")</f>
        <v>9.1.2.2.1.00.0.0.00</v>
      </c>
      <c r="L2951" s="27" t="s">
        <v>1962</v>
      </c>
      <c r="M2951" s="21" t="str">
        <f t="shared" si="46"/>
        <v>S</v>
      </c>
      <c r="N2951" s="21">
        <f>IF(VALUE(Tabela813[[#This Row],[RED]]) &gt; 0,1,0) + IF(VALUE(J2951)&gt;0,8,IF(VALUE(I2951)&gt;0,7,IF(VALUE(H2951)&gt;0,6,IF(VALUE(G2951)&gt;0,5,IF(VALUE(F2951)&gt;0,4,IF(VALUE(E2951)&gt;0,3,IF(VALUE(D2951)&gt;0,2,1)))))))</f>
        <v>5</v>
      </c>
      <c r="O2951" s="26" t="s">
        <v>45</v>
      </c>
      <c r="P2951" s="1" t="s">
        <v>4413</v>
      </c>
      <c r="Q2951" s="1"/>
      <c r="R2951" s="21"/>
      <c r="S2951" s="7" t="str">
        <f>Tabela813[[#This Row],[NR]]&amp;" - "&amp;Tabela813[[#This Row],[Especificação]]</f>
        <v>9.1.2.2.1.00.0.0.00 - (-) Dedução de Contribuições Econômicas</v>
      </c>
      <c r="T2951" s="7" t="str">
        <f>Tabela813[[#This Row],[NR]]&amp;" - "&amp;Tabela813[[#This Row],[Especificação]]</f>
        <v>9.1.2.2.1.00.0.0.00 - (-) Dedução de Contribuições Econômicas</v>
      </c>
      <c r="U2951" s="7" t="str">
        <f>Tabela813[[#This Row],[NR]]&amp; " - "&amp;Tabela813[[#This Row],[Especificação]]</f>
        <v>9.1.2.2.1.00.0.0.00 - (-) Dedução de Contribuições Econômicas</v>
      </c>
    </row>
    <row r="2952" spans="1:21" ht="30" x14ac:dyDescent="0.25">
      <c r="A2952" s="84"/>
      <c r="B2952" s="73" t="s">
        <v>1570</v>
      </c>
      <c r="C2952" s="26" t="s">
        <v>1558</v>
      </c>
      <c r="D2952" s="26" t="s">
        <v>1567</v>
      </c>
      <c r="E2952" s="26" t="s">
        <v>1567</v>
      </c>
      <c r="F2952" s="26" t="s">
        <v>1558</v>
      </c>
      <c r="G2952" s="26" t="s">
        <v>1574</v>
      </c>
      <c r="H2952" s="26" t="s">
        <v>1561</v>
      </c>
      <c r="I2952" s="26" t="s">
        <v>1561</v>
      </c>
      <c r="J2952" s="26" t="s">
        <v>1564</v>
      </c>
      <c r="K2952" s="21" t="str">
        <f>IF(Tabela813[[#This Row],[C]]&lt;&gt;"",IF(Tabela813[[#This Row],[RED]]&lt;&gt;"",(Tabela813[[#This Row],[RED]] &amp; "."),"") &amp; CONCATENATE(Tabela813[[#This Row],[C]],".",Tabela813[[#This Row],[O]],".",Tabela813[[#This Row],[E]],".",Tabela813[[#This Row],[D1]],".",Tabela813[[#This Row],[D2]],".",Tabela813[[#This Row],[D3]],".",Tabela813[[#This Row],[T]],".",Tabela813[[#This Row],[D4]]),"")</f>
        <v>9.1.2.2.1.99.0.0.00</v>
      </c>
      <c r="L2952" s="27" t="s">
        <v>1963</v>
      </c>
      <c r="M2952" s="21" t="str">
        <f t="shared" si="46"/>
        <v>S</v>
      </c>
      <c r="N2952" s="21">
        <f>IF(VALUE(Tabela813[[#This Row],[RED]]) &gt; 0,1,0) + IF(VALUE(J2952)&gt;0,8,IF(VALUE(I2952)&gt;0,7,IF(VALUE(H2952)&gt;0,6,IF(VALUE(G2952)&gt;0,5,IF(VALUE(F2952)&gt;0,4,IF(VALUE(E2952)&gt;0,3,IF(VALUE(D2952)&gt;0,2,1)))))))</f>
        <v>6</v>
      </c>
      <c r="O2952" s="26" t="s">
        <v>51</v>
      </c>
      <c r="P2952" s="1" t="s">
        <v>4414</v>
      </c>
      <c r="Q2952" s="1"/>
      <c r="R2952" s="21"/>
      <c r="S2952" s="7" t="str">
        <f>Tabela813[[#This Row],[NR]]&amp;" - "&amp;Tabela813[[#This Row],[Especificação]]</f>
        <v>9.1.2.2.1.99.0.0.00 - (-) Dedução de Outras Contribuições Econômicas</v>
      </c>
      <c r="T2952" s="7" t="str">
        <f>Tabela813[[#This Row],[NR]]&amp;" - "&amp;Tabela813[[#This Row],[Especificação]]</f>
        <v>9.1.2.2.1.99.0.0.00 - (-) Dedução de Outras Contribuições Econômicas</v>
      </c>
      <c r="U2952" s="7" t="str">
        <f>Tabela813[[#This Row],[NR]]&amp; " - "&amp;Tabela813[[#This Row],[Especificação]]</f>
        <v>9.1.2.2.1.99.0.0.00 - (-) Dedução de Outras Contribuições Econômicas</v>
      </c>
    </row>
    <row r="2953" spans="1:21" ht="75" x14ac:dyDescent="0.25">
      <c r="A2953" s="84"/>
      <c r="B2953" s="73" t="s">
        <v>1570</v>
      </c>
      <c r="C2953" s="26" t="s">
        <v>1558</v>
      </c>
      <c r="D2953" s="26" t="s">
        <v>1567</v>
      </c>
      <c r="E2953" s="26" t="s">
        <v>1567</v>
      </c>
      <c r="F2953" s="26" t="s">
        <v>1558</v>
      </c>
      <c r="G2953" s="26" t="s">
        <v>1574</v>
      </c>
      <c r="H2953" s="26" t="s">
        <v>1558</v>
      </c>
      <c r="I2953" s="26" t="s">
        <v>1561</v>
      </c>
      <c r="J2953" s="26" t="s">
        <v>1564</v>
      </c>
      <c r="K2953" s="21" t="str">
        <f>IF(Tabela813[[#This Row],[C]]&lt;&gt;"",IF(Tabela813[[#This Row],[RED]]&lt;&gt;"",(Tabela813[[#This Row],[RED]] &amp; "."),"") &amp; CONCATENATE(Tabela813[[#This Row],[C]],".",Tabela813[[#This Row],[O]],".",Tabela813[[#This Row],[E]],".",Tabela813[[#This Row],[D1]],".",Tabela813[[#This Row],[D2]],".",Tabela813[[#This Row],[D3]],".",Tabela813[[#This Row],[T]],".",Tabela813[[#This Row],[D4]]),"")</f>
        <v>9.1.2.2.1.99.1.0.00</v>
      </c>
      <c r="L2953" s="27" t="s">
        <v>4096</v>
      </c>
      <c r="M2953" s="21" t="str">
        <f t="shared" si="46"/>
        <v>S</v>
      </c>
      <c r="N2953" s="21">
        <f>IF(VALUE(Tabela813[[#This Row],[RED]]) &gt; 0,1,0) + IF(VALUE(J2953)&gt;0,8,IF(VALUE(I2953)&gt;0,7,IF(VALUE(H2953)&gt;0,6,IF(VALUE(G2953)&gt;0,5,IF(VALUE(F2953)&gt;0,4,IF(VALUE(E2953)&gt;0,3,IF(VALUE(D2953)&gt;0,2,1)))))))</f>
        <v>7</v>
      </c>
      <c r="O2953" s="26" t="s">
        <v>51</v>
      </c>
      <c r="P2953" s="1" t="s">
        <v>2979</v>
      </c>
      <c r="Q2953" s="1"/>
      <c r="R2953" s="21"/>
      <c r="S2953" s="7" t="str">
        <f>Tabela813[[#This Row],[NR]]&amp;" - "&amp;Tabela813[[#This Row],[Especificação]]</f>
        <v>9.1.2.2.1.99.1.0.00 - (-) Dedução de Outras Contribuições Econômicas - Não Arrecadadas e Não Projetadas Pela RFB</v>
      </c>
      <c r="T2953" s="7" t="str">
        <f>Tabela813[[#This Row],[NR]]&amp;" - "&amp;Tabela813[[#This Row],[Especificação]]</f>
        <v>9.1.2.2.1.99.1.0.00 - (-) Dedução de Outras Contribuições Econômicas - Não Arrecadadas e Não Projetadas Pela RFB</v>
      </c>
      <c r="U2953" s="7" t="str">
        <f>Tabela813[[#This Row],[NR]]&amp; " - "&amp;Tabela813[[#This Row],[Especificação]]</f>
        <v>9.1.2.2.1.99.1.0.00 - (-) Dedução de Outras Contribuições Econômicas - Não Arrecadadas e Não Projetadas Pela RFB</v>
      </c>
    </row>
    <row r="2954" spans="1:21" ht="75" x14ac:dyDescent="0.25">
      <c r="A2954" s="84"/>
      <c r="B2954" s="73" t="s">
        <v>1570</v>
      </c>
      <c r="C2954" s="26" t="s">
        <v>1558</v>
      </c>
      <c r="D2954" s="26" t="s">
        <v>1567</v>
      </c>
      <c r="E2954" s="26" t="s">
        <v>1567</v>
      </c>
      <c r="F2954" s="26" t="s">
        <v>1558</v>
      </c>
      <c r="G2954" s="26" t="s">
        <v>1574</v>
      </c>
      <c r="H2954" s="26" t="s">
        <v>1558</v>
      </c>
      <c r="I2954" s="26" t="s">
        <v>1558</v>
      </c>
      <c r="J2954" s="26" t="s">
        <v>1564</v>
      </c>
      <c r="K2954" s="21" t="str">
        <f>IF(Tabela813[[#This Row],[C]]&lt;&gt;"",IF(Tabela813[[#This Row],[RED]]&lt;&gt;"",(Tabela813[[#This Row],[RED]] &amp; "."),"") &amp; CONCATENATE(Tabela813[[#This Row],[C]],".",Tabela813[[#This Row],[O]],".",Tabela813[[#This Row],[E]],".",Tabela813[[#This Row],[D1]],".",Tabela813[[#This Row],[D2]],".",Tabela813[[#This Row],[D3]],".",Tabela813[[#This Row],[T]],".",Tabela813[[#This Row],[D4]]),"")</f>
        <v>9.1.2.2.1.99.1.1.00</v>
      </c>
      <c r="L2954" s="27" t="s">
        <v>4097</v>
      </c>
      <c r="M2954" s="21" t="str">
        <f t="shared" si="46"/>
        <v>A</v>
      </c>
      <c r="N2954" s="21">
        <f>IF(VALUE(Tabela813[[#This Row],[RED]]) &gt; 0,1,0) + IF(VALUE(J2954)&gt;0,8,IF(VALUE(I2954)&gt;0,7,IF(VALUE(H2954)&gt;0,6,IF(VALUE(G2954)&gt;0,5,IF(VALUE(F2954)&gt;0,4,IF(VALUE(E2954)&gt;0,3,IF(VALUE(D2954)&gt;0,2,1)))))))</f>
        <v>8</v>
      </c>
      <c r="O2954" s="26" t="s">
        <v>51</v>
      </c>
      <c r="P2954" s="1" t="s">
        <v>2979</v>
      </c>
      <c r="Q2954" s="1"/>
      <c r="R2954" s="21"/>
      <c r="S2954" s="7" t="str">
        <f>Tabela813[[#This Row],[NR]]&amp;" - "&amp;Tabela813[[#This Row],[Especificação]]</f>
        <v>9.1.2.2.1.99.1.1.00 - (-) Dedução de Outras Contribuições Econômicas - Não Arrecadadas e Não Projetadas Pela RFB - Principal</v>
      </c>
      <c r="T2954" s="7" t="str">
        <f>Tabela813[[#This Row],[NR]]&amp;" - "&amp;Tabela813[[#This Row],[Especificação]]</f>
        <v>9.1.2.2.1.99.1.1.00 - (-) Dedução de Outras Contribuições Econômicas - Não Arrecadadas e Não Projetadas Pela RFB - Principal</v>
      </c>
      <c r="U2954" s="7" t="str">
        <f>Tabela813[[#This Row],[NR]]&amp; " - "&amp;Tabela813[[#This Row],[Especificação]]</f>
        <v>9.1.2.2.1.99.1.1.00 - (-) Dedução de Outras Contribuições Econômicas - Não Arrecadadas e Não Projetadas Pela RFB - Principal</v>
      </c>
    </row>
    <row r="2955" spans="1:21" ht="75" x14ac:dyDescent="0.25">
      <c r="A2955" s="84"/>
      <c r="B2955" s="73" t="s">
        <v>1570</v>
      </c>
      <c r="C2955" s="26" t="s">
        <v>1558</v>
      </c>
      <c r="D2955" s="26" t="s">
        <v>1567</v>
      </c>
      <c r="E2955" s="26" t="s">
        <v>1567</v>
      </c>
      <c r="F2955" s="26" t="s">
        <v>1558</v>
      </c>
      <c r="G2955" s="26" t="s">
        <v>1574</v>
      </c>
      <c r="H2955" s="26" t="s">
        <v>1558</v>
      </c>
      <c r="I2955" s="26" t="s">
        <v>1567</v>
      </c>
      <c r="J2955" s="26" t="s">
        <v>1564</v>
      </c>
      <c r="K2955" s="21" t="str">
        <f>IF(Tabela813[[#This Row],[C]]&lt;&gt;"",IF(Tabela813[[#This Row],[RED]]&lt;&gt;"",(Tabela813[[#This Row],[RED]] &amp; "."),"") &amp; CONCATENATE(Tabela813[[#This Row],[C]],".",Tabela813[[#This Row],[O]],".",Tabela813[[#This Row],[E]],".",Tabela813[[#This Row],[D1]],".",Tabela813[[#This Row],[D2]],".",Tabela813[[#This Row],[D3]],".",Tabela813[[#This Row],[T]],".",Tabela813[[#This Row],[D4]]),"")</f>
        <v>9.1.2.2.1.99.1.2.00</v>
      </c>
      <c r="L2955" s="27" t="s">
        <v>4098</v>
      </c>
      <c r="M2955" s="21" t="str">
        <f t="shared" si="46"/>
        <v>A</v>
      </c>
      <c r="N2955" s="21">
        <f>IF(VALUE(Tabela813[[#This Row],[RED]]) &gt; 0,1,0) + IF(VALUE(J2955)&gt;0,8,IF(VALUE(I2955)&gt;0,7,IF(VALUE(H2955)&gt;0,6,IF(VALUE(G2955)&gt;0,5,IF(VALUE(F2955)&gt;0,4,IF(VALUE(E2955)&gt;0,3,IF(VALUE(D2955)&gt;0,2,1)))))))</f>
        <v>8</v>
      </c>
      <c r="O2955" s="26" t="s">
        <v>51</v>
      </c>
      <c r="P2955" s="1" t="s">
        <v>2979</v>
      </c>
      <c r="Q2955" s="1"/>
      <c r="R2955" s="21"/>
      <c r="S2955" s="7" t="str">
        <f>Tabela813[[#This Row],[NR]]&amp;" - "&amp;Tabela813[[#This Row],[Especificação]]</f>
        <v>9.1.2.2.1.99.1.2.00 - (-) Dedução de Outras Contribuições Econômicas - Não Arrecadadas e Não Projetadas Pela RFB - Multas e Juros de Mora</v>
      </c>
      <c r="T2955" s="7" t="str">
        <f>Tabela813[[#This Row],[NR]]&amp;" - "&amp;Tabela813[[#This Row],[Especificação]]</f>
        <v>9.1.2.2.1.99.1.2.00 - (-) Dedução de Outras Contribuições Econômicas - Não Arrecadadas e Não Projetadas Pela RFB - Multas e Juros de Mora</v>
      </c>
      <c r="U2955" s="7" t="str">
        <f>Tabela813[[#This Row],[NR]]&amp; " - "&amp;Tabela813[[#This Row],[Especificação]]</f>
        <v>9.1.2.2.1.99.1.2.00 - (-) Dedução de Outras Contribuições Econômicas - Não Arrecadadas e Não Projetadas Pela RFB - Multas e Juros de Mora</v>
      </c>
    </row>
    <row r="2956" spans="1:21" ht="75" x14ac:dyDescent="0.25">
      <c r="A2956" s="84"/>
      <c r="B2956" s="73" t="s">
        <v>1570</v>
      </c>
      <c r="C2956" s="26" t="s">
        <v>1558</v>
      </c>
      <c r="D2956" s="26" t="s">
        <v>1567</v>
      </c>
      <c r="E2956" s="26" t="s">
        <v>1567</v>
      </c>
      <c r="F2956" s="26" t="s">
        <v>1558</v>
      </c>
      <c r="G2956" s="26" t="s">
        <v>1574</v>
      </c>
      <c r="H2956" s="26" t="s">
        <v>1558</v>
      </c>
      <c r="I2956" s="26" t="s">
        <v>1559</v>
      </c>
      <c r="J2956" s="26" t="s">
        <v>1564</v>
      </c>
      <c r="K2956" s="21" t="str">
        <f>IF(Tabela813[[#This Row],[C]]&lt;&gt;"",IF(Tabela813[[#This Row],[RED]]&lt;&gt;"",(Tabela813[[#This Row],[RED]] &amp; "."),"") &amp; CONCATENATE(Tabela813[[#This Row],[C]],".",Tabela813[[#This Row],[O]],".",Tabela813[[#This Row],[E]],".",Tabela813[[#This Row],[D1]],".",Tabela813[[#This Row],[D2]],".",Tabela813[[#This Row],[D3]],".",Tabela813[[#This Row],[T]],".",Tabela813[[#This Row],[D4]]),"")</f>
        <v>9.1.2.2.1.99.1.3.00</v>
      </c>
      <c r="L2956" s="27" t="s">
        <v>4099</v>
      </c>
      <c r="M2956" s="21" t="str">
        <f t="shared" si="46"/>
        <v>A</v>
      </c>
      <c r="N2956" s="21">
        <f>IF(VALUE(Tabela813[[#This Row],[RED]]) &gt; 0,1,0) + IF(VALUE(J2956)&gt;0,8,IF(VALUE(I2956)&gt;0,7,IF(VALUE(H2956)&gt;0,6,IF(VALUE(G2956)&gt;0,5,IF(VALUE(F2956)&gt;0,4,IF(VALUE(E2956)&gt;0,3,IF(VALUE(D2956)&gt;0,2,1)))))))</f>
        <v>8</v>
      </c>
      <c r="O2956" s="26" t="s">
        <v>51</v>
      </c>
      <c r="P2956" s="1" t="s">
        <v>2979</v>
      </c>
      <c r="Q2956" s="1"/>
      <c r="R2956" s="21"/>
      <c r="S2956" s="7" t="str">
        <f>Tabela813[[#This Row],[NR]]&amp;" - "&amp;Tabela813[[#This Row],[Especificação]]</f>
        <v>9.1.2.2.1.99.1.3.00 - (-) Dedução de Outras Contribuições Econômicas - Não Arrecadadas e Não Projetadas Pela RFB - Dívida Ativa</v>
      </c>
      <c r="T2956" s="7" t="str">
        <f>Tabela813[[#This Row],[NR]]&amp;" - "&amp;Tabela813[[#This Row],[Especificação]]</f>
        <v>9.1.2.2.1.99.1.3.00 - (-) Dedução de Outras Contribuições Econômicas - Não Arrecadadas e Não Projetadas Pela RFB - Dívida Ativa</v>
      </c>
      <c r="U2956" s="7" t="str">
        <f>Tabela813[[#This Row],[NR]]&amp; " - "&amp;Tabela813[[#This Row],[Especificação]]</f>
        <v>9.1.2.2.1.99.1.3.00 - (-) Dedução de Outras Contribuições Econômicas - Não Arrecadadas e Não Projetadas Pela RFB - Dívida Ativa</v>
      </c>
    </row>
    <row r="2957" spans="1:21" ht="75" x14ac:dyDescent="0.25">
      <c r="A2957" s="84"/>
      <c r="B2957" s="73" t="s">
        <v>1570</v>
      </c>
      <c r="C2957" s="26" t="s">
        <v>1558</v>
      </c>
      <c r="D2957" s="26" t="s">
        <v>1567</v>
      </c>
      <c r="E2957" s="26" t="s">
        <v>1567</v>
      </c>
      <c r="F2957" s="26" t="s">
        <v>1558</v>
      </c>
      <c r="G2957" s="26" t="s">
        <v>1574</v>
      </c>
      <c r="H2957" s="26" t="s">
        <v>1558</v>
      </c>
      <c r="I2957" s="26" t="s">
        <v>1568</v>
      </c>
      <c r="J2957" s="26" t="s">
        <v>1564</v>
      </c>
      <c r="K2957" s="21" t="str">
        <f>IF(Tabela813[[#This Row],[C]]&lt;&gt;"",IF(Tabela813[[#This Row],[RED]]&lt;&gt;"",(Tabela813[[#This Row],[RED]] &amp; "."),"") &amp; CONCATENATE(Tabela813[[#This Row],[C]],".",Tabela813[[#This Row],[O]],".",Tabela813[[#This Row],[E]],".",Tabela813[[#This Row],[D1]],".",Tabela813[[#This Row],[D2]],".",Tabela813[[#This Row],[D3]],".",Tabela813[[#This Row],[T]],".",Tabela813[[#This Row],[D4]]),"")</f>
        <v>9.1.2.2.1.99.1.4.00</v>
      </c>
      <c r="L2957" s="27" t="s">
        <v>4100</v>
      </c>
      <c r="M2957" s="21" t="str">
        <f t="shared" si="46"/>
        <v>A</v>
      </c>
      <c r="N2957" s="21">
        <f>IF(VALUE(Tabela813[[#This Row],[RED]]) &gt; 0,1,0) + IF(VALUE(J2957)&gt;0,8,IF(VALUE(I2957)&gt;0,7,IF(VALUE(H2957)&gt;0,6,IF(VALUE(G2957)&gt;0,5,IF(VALUE(F2957)&gt;0,4,IF(VALUE(E2957)&gt;0,3,IF(VALUE(D2957)&gt;0,2,1)))))))</f>
        <v>8</v>
      </c>
      <c r="O2957" s="26" t="s">
        <v>51</v>
      </c>
      <c r="P2957" s="1" t="s">
        <v>2979</v>
      </c>
      <c r="Q2957" s="1"/>
      <c r="R2957" s="21"/>
      <c r="S2957" s="7" t="str">
        <f>Tabela813[[#This Row],[NR]]&amp;" - "&amp;Tabela813[[#This Row],[Especificação]]</f>
        <v>9.1.2.2.1.99.1.4.00 - (-) Dedução de Outras Contribuições Econômicas - Não Arrecadadas e Não Projetadas Pela RFB - Dívida Ativa - Multas e Juros de Mora da Dívida Ativa</v>
      </c>
      <c r="T2957" s="7" t="str">
        <f>Tabela813[[#This Row],[NR]]&amp;" - "&amp;Tabela813[[#This Row],[Especificação]]</f>
        <v>9.1.2.2.1.99.1.4.00 - (-) Dedução de Outras Contribuições Econômicas - Não Arrecadadas e Não Projetadas Pela RFB - Dívida Ativa - Multas e Juros de Mora da Dívida Ativa</v>
      </c>
      <c r="U2957" s="7" t="str">
        <f>Tabela813[[#This Row],[NR]]&amp; " - "&amp;Tabela813[[#This Row],[Especificação]]</f>
        <v>9.1.2.2.1.99.1.4.00 - (-) Dedução de Outras Contribuições Econômicas - Não Arrecadadas e Não Projetadas Pela RFB - Dívida Ativa - Multas e Juros de Mora da Dívida Ativa</v>
      </c>
    </row>
    <row r="2958" spans="1:21" ht="75" x14ac:dyDescent="0.25">
      <c r="A2958" s="84"/>
      <c r="B2958" s="73" t="s">
        <v>1570</v>
      </c>
      <c r="C2958" s="26" t="s">
        <v>1558</v>
      </c>
      <c r="D2958" s="26" t="s">
        <v>1567</v>
      </c>
      <c r="E2958" s="26" t="s">
        <v>1567</v>
      </c>
      <c r="F2958" s="26" t="s">
        <v>1558</v>
      </c>
      <c r="G2958" s="26" t="s">
        <v>1574</v>
      </c>
      <c r="H2958" s="26" t="s">
        <v>1558</v>
      </c>
      <c r="I2958" s="26" t="s">
        <v>1569</v>
      </c>
      <c r="J2958" s="26" t="s">
        <v>1564</v>
      </c>
      <c r="K2958" s="21" t="str">
        <f>IF(Tabela813[[#This Row],[C]]&lt;&gt;"",IF(Tabela813[[#This Row],[RED]]&lt;&gt;"",(Tabela813[[#This Row],[RED]] &amp; "."),"") &amp; CONCATENATE(Tabela813[[#This Row],[C]],".",Tabela813[[#This Row],[O]],".",Tabela813[[#This Row],[E]],".",Tabela813[[#This Row],[D1]],".",Tabela813[[#This Row],[D2]],".",Tabela813[[#This Row],[D3]],".",Tabela813[[#This Row],[T]],".",Tabela813[[#This Row],[D4]]),"")</f>
        <v>9.1.2.2.1.99.1.5.00</v>
      </c>
      <c r="L2958" s="27" t="s">
        <v>4101</v>
      </c>
      <c r="M2958" s="21" t="str">
        <f t="shared" si="46"/>
        <v>A</v>
      </c>
      <c r="N2958" s="21">
        <f>IF(VALUE(Tabela813[[#This Row],[RED]]) &gt; 0,1,0) + IF(VALUE(J2958)&gt;0,8,IF(VALUE(I2958)&gt;0,7,IF(VALUE(H2958)&gt;0,6,IF(VALUE(G2958)&gt;0,5,IF(VALUE(F2958)&gt;0,4,IF(VALUE(E2958)&gt;0,3,IF(VALUE(D2958)&gt;0,2,1)))))))</f>
        <v>8</v>
      </c>
      <c r="O2958" s="26" t="s">
        <v>51</v>
      </c>
      <c r="P2958" s="1" t="s">
        <v>2979</v>
      </c>
      <c r="Q2958" s="1"/>
      <c r="R2958" s="21"/>
      <c r="S2958" s="7" t="str">
        <f>Tabela813[[#This Row],[NR]]&amp;" - "&amp;Tabela813[[#This Row],[Especificação]]</f>
        <v>9.1.2.2.1.99.1.5.00 - (-) Dedução de Outras Contribuições Econômicas - Não Arrecadadas e Não Projetadas Pela RFB - Multas</v>
      </c>
      <c r="T2958" s="7" t="str">
        <f>Tabela813[[#This Row],[NR]]&amp;" - "&amp;Tabela813[[#This Row],[Especificação]]</f>
        <v>9.1.2.2.1.99.1.5.00 - (-) Dedução de Outras Contribuições Econômicas - Não Arrecadadas e Não Projetadas Pela RFB - Multas</v>
      </c>
      <c r="U2958" s="7" t="str">
        <f>Tabela813[[#This Row],[NR]]&amp; " - "&amp;Tabela813[[#This Row],[Especificação]]</f>
        <v>9.1.2.2.1.99.1.5.00 - (-) Dedução de Outras Contribuições Econômicas - Não Arrecadadas e Não Projetadas Pela RFB - Multas</v>
      </c>
    </row>
    <row r="2959" spans="1:21" ht="75" x14ac:dyDescent="0.25">
      <c r="A2959" s="84"/>
      <c r="B2959" s="73" t="s">
        <v>1570</v>
      </c>
      <c r="C2959" s="26" t="s">
        <v>1558</v>
      </c>
      <c r="D2959" s="26" t="s">
        <v>1567</v>
      </c>
      <c r="E2959" s="26" t="s">
        <v>1567</v>
      </c>
      <c r="F2959" s="26" t="s">
        <v>1558</v>
      </c>
      <c r="G2959" s="26" t="s">
        <v>1574</v>
      </c>
      <c r="H2959" s="26" t="s">
        <v>1558</v>
      </c>
      <c r="I2959" s="26" t="s">
        <v>1563</v>
      </c>
      <c r="J2959" s="26" t="s">
        <v>1564</v>
      </c>
      <c r="K2959" s="21" t="str">
        <f>IF(Tabela813[[#This Row],[C]]&lt;&gt;"",IF(Tabela813[[#This Row],[RED]]&lt;&gt;"",(Tabela813[[#This Row],[RED]] &amp; "."),"") &amp; CONCATENATE(Tabela813[[#This Row],[C]],".",Tabela813[[#This Row],[O]],".",Tabela813[[#This Row],[E]],".",Tabela813[[#This Row],[D1]],".",Tabela813[[#This Row],[D2]],".",Tabela813[[#This Row],[D3]],".",Tabela813[[#This Row],[T]],".",Tabela813[[#This Row],[D4]]),"")</f>
        <v>9.1.2.2.1.99.1.6.00</v>
      </c>
      <c r="L2959" s="27" t="s">
        <v>4102</v>
      </c>
      <c r="M2959" s="21" t="str">
        <f t="shared" si="46"/>
        <v>A</v>
      </c>
      <c r="N2959" s="21">
        <f>IF(VALUE(Tabela813[[#This Row],[RED]]) &gt; 0,1,0) + IF(VALUE(J2959)&gt;0,8,IF(VALUE(I2959)&gt;0,7,IF(VALUE(H2959)&gt;0,6,IF(VALUE(G2959)&gt;0,5,IF(VALUE(F2959)&gt;0,4,IF(VALUE(E2959)&gt;0,3,IF(VALUE(D2959)&gt;0,2,1)))))))</f>
        <v>8</v>
      </c>
      <c r="O2959" s="26" t="s">
        <v>51</v>
      </c>
      <c r="P2959" s="1" t="s">
        <v>2979</v>
      </c>
      <c r="Q2959" s="1"/>
      <c r="R2959" s="21"/>
      <c r="S2959" s="7" t="str">
        <f>Tabela813[[#This Row],[NR]]&amp;" - "&amp;Tabela813[[#This Row],[Especificação]]</f>
        <v>9.1.2.2.1.99.1.6.00 - (-) Dedução de Outras Contribuições Econômicas - Não Arrecadadas e Não Projetadas Pela RFB - Juros de Mora</v>
      </c>
      <c r="T2959" s="7" t="str">
        <f>Tabela813[[#This Row],[NR]]&amp;" - "&amp;Tabela813[[#This Row],[Especificação]]</f>
        <v>9.1.2.2.1.99.1.6.00 - (-) Dedução de Outras Contribuições Econômicas - Não Arrecadadas e Não Projetadas Pela RFB - Juros de Mora</v>
      </c>
      <c r="U2959" s="7" t="str">
        <f>Tabela813[[#This Row],[NR]]&amp; " - "&amp;Tabela813[[#This Row],[Especificação]]</f>
        <v>9.1.2.2.1.99.1.6.00 - (-) Dedução de Outras Contribuições Econômicas - Não Arrecadadas e Não Projetadas Pela RFB - Juros de Mora</v>
      </c>
    </row>
    <row r="2960" spans="1:21" ht="75" x14ac:dyDescent="0.25">
      <c r="A2960" s="84"/>
      <c r="B2960" s="73" t="s">
        <v>1570</v>
      </c>
      <c r="C2960" s="26" t="s">
        <v>1558</v>
      </c>
      <c r="D2960" s="26" t="s">
        <v>1567</v>
      </c>
      <c r="E2960" s="26" t="s">
        <v>1567</v>
      </c>
      <c r="F2960" s="26" t="s">
        <v>1558</v>
      </c>
      <c r="G2960" s="26" t="s">
        <v>1574</v>
      </c>
      <c r="H2960" s="26" t="s">
        <v>1558</v>
      </c>
      <c r="I2960" s="26" t="s">
        <v>1565</v>
      </c>
      <c r="J2960" s="26" t="s">
        <v>1564</v>
      </c>
      <c r="K2960" s="21" t="str">
        <f>IF(Tabela813[[#This Row],[C]]&lt;&gt;"",IF(Tabela813[[#This Row],[RED]]&lt;&gt;"",(Tabela813[[#This Row],[RED]] &amp; "."),"") &amp; CONCATENATE(Tabela813[[#This Row],[C]],".",Tabela813[[#This Row],[O]],".",Tabela813[[#This Row],[E]],".",Tabela813[[#This Row],[D1]],".",Tabela813[[#This Row],[D2]],".",Tabela813[[#This Row],[D3]],".",Tabela813[[#This Row],[T]],".",Tabela813[[#This Row],[D4]]),"")</f>
        <v>9.1.2.2.1.99.1.7.00</v>
      </c>
      <c r="L2960" s="27" t="s">
        <v>4103</v>
      </c>
      <c r="M2960" s="21" t="str">
        <f t="shared" si="46"/>
        <v>A</v>
      </c>
      <c r="N2960" s="21">
        <f>IF(VALUE(Tabela813[[#This Row],[RED]]) &gt; 0,1,0) + IF(VALUE(J2960)&gt;0,8,IF(VALUE(I2960)&gt;0,7,IF(VALUE(H2960)&gt;0,6,IF(VALUE(G2960)&gt;0,5,IF(VALUE(F2960)&gt;0,4,IF(VALUE(E2960)&gt;0,3,IF(VALUE(D2960)&gt;0,2,1)))))))</f>
        <v>8</v>
      </c>
      <c r="O2960" s="26" t="s">
        <v>51</v>
      </c>
      <c r="P2960" s="1" t="s">
        <v>2979</v>
      </c>
      <c r="Q2960" s="1"/>
      <c r="R2960" s="21"/>
      <c r="S2960" s="7" t="str">
        <f>Tabela813[[#This Row],[NR]]&amp;" - "&amp;Tabela813[[#This Row],[Especificação]]</f>
        <v>9.1.2.2.1.99.1.7.00 - (-) Dedução de Outras Contribuições Econômicas - Não Arrecadadas e Não Projetadas Pela RFB - Dívida Ativa - Multas da Dívida Ativa</v>
      </c>
      <c r="T2960" s="7" t="str">
        <f>Tabela813[[#This Row],[NR]]&amp;" - "&amp;Tabela813[[#This Row],[Especificação]]</f>
        <v>9.1.2.2.1.99.1.7.00 - (-) Dedução de Outras Contribuições Econômicas - Não Arrecadadas e Não Projetadas Pela RFB - Dívida Ativa - Multas da Dívida Ativa</v>
      </c>
      <c r="U2960" s="7" t="str">
        <f>Tabela813[[#This Row],[NR]]&amp; " - "&amp;Tabela813[[#This Row],[Especificação]]</f>
        <v>9.1.2.2.1.99.1.7.00 - (-) Dedução de Outras Contribuições Econômicas - Não Arrecadadas e Não Projetadas Pela RFB - Dívida Ativa - Multas da Dívida Ativa</v>
      </c>
    </row>
    <row r="2961" spans="1:21" ht="75" x14ac:dyDescent="0.25">
      <c r="A2961" s="84"/>
      <c r="B2961" s="73" t="s">
        <v>1570</v>
      </c>
      <c r="C2961" s="26" t="s">
        <v>1558</v>
      </c>
      <c r="D2961" s="26" t="s">
        <v>1567</v>
      </c>
      <c r="E2961" s="26" t="s">
        <v>1567</v>
      </c>
      <c r="F2961" s="26" t="s">
        <v>1558</v>
      </c>
      <c r="G2961" s="26" t="s">
        <v>1574</v>
      </c>
      <c r="H2961" s="26" t="s">
        <v>1558</v>
      </c>
      <c r="I2961" s="26" t="s">
        <v>1566</v>
      </c>
      <c r="J2961" s="26" t="s">
        <v>1564</v>
      </c>
      <c r="K2961" s="21" t="str">
        <f>IF(Tabela813[[#This Row],[C]]&lt;&gt;"",IF(Tabela813[[#This Row],[RED]]&lt;&gt;"",(Tabela813[[#This Row],[RED]] &amp; "."),"") &amp; CONCATENATE(Tabela813[[#This Row],[C]],".",Tabela813[[#This Row],[O]],".",Tabela813[[#This Row],[E]],".",Tabela813[[#This Row],[D1]],".",Tabela813[[#This Row],[D2]],".",Tabela813[[#This Row],[D3]],".",Tabela813[[#This Row],[T]],".",Tabela813[[#This Row],[D4]]),"")</f>
        <v>9.1.2.2.1.99.1.8.00</v>
      </c>
      <c r="L2961" s="27" t="s">
        <v>4104</v>
      </c>
      <c r="M2961" s="21" t="str">
        <f t="shared" si="46"/>
        <v>A</v>
      </c>
      <c r="N2961" s="21">
        <f>IF(VALUE(Tabela813[[#This Row],[RED]]) &gt; 0,1,0) + IF(VALUE(J2961)&gt;0,8,IF(VALUE(I2961)&gt;0,7,IF(VALUE(H2961)&gt;0,6,IF(VALUE(G2961)&gt;0,5,IF(VALUE(F2961)&gt;0,4,IF(VALUE(E2961)&gt;0,3,IF(VALUE(D2961)&gt;0,2,1)))))))</f>
        <v>8</v>
      </c>
      <c r="O2961" s="26" t="s">
        <v>51</v>
      </c>
      <c r="P2961" s="1" t="s">
        <v>2979</v>
      </c>
      <c r="Q2961" s="1"/>
      <c r="R2961" s="21"/>
      <c r="S2961" s="7" t="str">
        <f>Tabela813[[#This Row],[NR]]&amp;" - "&amp;Tabela813[[#This Row],[Especificação]]</f>
        <v>9.1.2.2.1.99.1.8.00 - (-) Dedução de Outras Contribuições Econômicas - Não Arrecadadas e Não Projetadas Pela RFB - Juros de Mora da Dívida Ativa</v>
      </c>
      <c r="T2961" s="7" t="str">
        <f>Tabela813[[#This Row],[NR]]&amp;" - "&amp;Tabela813[[#This Row],[Especificação]]</f>
        <v>9.1.2.2.1.99.1.8.00 - (-) Dedução de Outras Contribuições Econômicas - Não Arrecadadas e Não Projetadas Pela RFB - Juros de Mora da Dívida Ativa</v>
      </c>
      <c r="U2961" s="7" t="str">
        <f>Tabela813[[#This Row],[NR]]&amp; " - "&amp;Tabela813[[#This Row],[Especificação]]</f>
        <v>9.1.2.2.1.99.1.8.00 - (-) Dedução de Outras Contribuições Econômicas - Não Arrecadadas e Não Projetadas Pela RFB - Juros de Mora da Dívida Ativa</v>
      </c>
    </row>
    <row r="2962" spans="1:21" ht="30" x14ac:dyDescent="0.25">
      <c r="A2962" s="84"/>
      <c r="B2962" s="73" t="s">
        <v>1570</v>
      </c>
      <c r="C2962" s="26" t="s">
        <v>1558</v>
      </c>
      <c r="D2962" s="26" t="s">
        <v>1567</v>
      </c>
      <c r="E2962" s="26" t="s">
        <v>1568</v>
      </c>
      <c r="F2962" s="26" t="s">
        <v>1561</v>
      </c>
      <c r="G2962" s="26" t="s">
        <v>1564</v>
      </c>
      <c r="H2962" s="26" t="s">
        <v>1561</v>
      </c>
      <c r="I2962" s="26" t="s">
        <v>1561</v>
      </c>
      <c r="J2962" s="26" t="s">
        <v>1564</v>
      </c>
      <c r="K2962" s="21" t="str">
        <f>IF(Tabela813[[#This Row],[C]]&lt;&gt;"",IF(Tabela813[[#This Row],[RED]]&lt;&gt;"",(Tabela813[[#This Row],[RED]] &amp; "."),"") &amp; CONCATENATE(Tabela813[[#This Row],[C]],".",Tabela813[[#This Row],[O]],".",Tabela813[[#This Row],[E]],".",Tabela813[[#This Row],[D1]],".",Tabela813[[#This Row],[D2]],".",Tabela813[[#This Row],[D3]],".",Tabela813[[#This Row],[T]],".",Tabela813[[#This Row],[D4]]),"")</f>
        <v>9.1.2.4.0.00.0.0.00</v>
      </c>
      <c r="L2962" s="27" t="s">
        <v>1964</v>
      </c>
      <c r="M2962" s="21" t="str">
        <f t="shared" si="46"/>
        <v>S</v>
      </c>
      <c r="N2962" s="21">
        <f>IF(VALUE(Tabela813[[#This Row],[RED]]) &gt; 0,1,0) + IF(VALUE(J2962)&gt;0,8,IF(VALUE(I2962)&gt;0,7,IF(VALUE(H2962)&gt;0,6,IF(VALUE(G2962)&gt;0,5,IF(VALUE(F2962)&gt;0,4,IF(VALUE(E2962)&gt;0,3,IF(VALUE(D2962)&gt;0,2,1)))))))</f>
        <v>4</v>
      </c>
      <c r="O2962" s="26" t="s">
        <v>45</v>
      </c>
      <c r="P2962" s="1" t="s">
        <v>4415</v>
      </c>
      <c r="Q2962" s="1"/>
      <c r="R2962" s="21"/>
      <c r="S2962" s="7" t="str">
        <f>Tabela813[[#This Row],[NR]]&amp;" - "&amp;Tabela813[[#This Row],[Especificação]]</f>
        <v>9.1.2.4.0.00.0.0.00 - (-) Dedução de Contribuição para o Custeio do Serviço de Iluminação Pública</v>
      </c>
      <c r="T2962" s="7" t="str">
        <f>Tabela813[[#This Row],[NR]]&amp;" - "&amp;Tabela813[[#This Row],[Especificação]]</f>
        <v>9.1.2.4.0.00.0.0.00 - (-) Dedução de Contribuição para o Custeio do Serviço de Iluminação Pública</v>
      </c>
      <c r="U2962" s="7" t="str">
        <f>Tabela813[[#This Row],[NR]]&amp; " - "&amp;Tabela813[[#This Row],[Especificação]]</f>
        <v>9.1.2.4.0.00.0.0.00 - (-) Dedução de Contribuição para o Custeio do Serviço de Iluminação Pública</v>
      </c>
    </row>
    <row r="2963" spans="1:21" ht="30" x14ac:dyDescent="0.25">
      <c r="A2963" s="84"/>
      <c r="B2963" s="73" t="s">
        <v>1570</v>
      </c>
      <c r="C2963" s="26" t="s">
        <v>1558</v>
      </c>
      <c r="D2963" s="26" t="s">
        <v>1567</v>
      </c>
      <c r="E2963" s="26" t="s">
        <v>1568</v>
      </c>
      <c r="F2963" s="26" t="s">
        <v>1558</v>
      </c>
      <c r="G2963" s="26" t="s">
        <v>1564</v>
      </c>
      <c r="H2963" s="26" t="s">
        <v>1561</v>
      </c>
      <c r="I2963" s="26" t="s">
        <v>1561</v>
      </c>
      <c r="J2963" s="26" t="s">
        <v>1564</v>
      </c>
      <c r="K2963" s="21" t="str">
        <f>IF(Tabela813[[#This Row],[C]]&lt;&gt;"",IF(Tabela813[[#This Row],[RED]]&lt;&gt;"",(Tabela813[[#This Row],[RED]] &amp; "."),"") &amp; CONCATENATE(Tabela813[[#This Row],[C]],".",Tabela813[[#This Row],[O]],".",Tabela813[[#This Row],[E]],".",Tabela813[[#This Row],[D1]],".",Tabela813[[#This Row],[D2]],".",Tabela813[[#This Row],[D3]],".",Tabela813[[#This Row],[T]],".",Tabela813[[#This Row],[D4]]),"")</f>
        <v>9.1.2.4.1.00.0.0.00</v>
      </c>
      <c r="L2963" s="27" t="s">
        <v>1964</v>
      </c>
      <c r="M2963" s="21" t="str">
        <f t="shared" si="46"/>
        <v>S</v>
      </c>
      <c r="N2963" s="21">
        <f>IF(VALUE(Tabela813[[#This Row],[RED]]) &gt; 0,1,0) + IF(VALUE(J2963)&gt;0,8,IF(VALUE(I2963)&gt;0,7,IF(VALUE(H2963)&gt;0,6,IF(VALUE(G2963)&gt;0,5,IF(VALUE(F2963)&gt;0,4,IF(VALUE(E2963)&gt;0,3,IF(VALUE(D2963)&gt;0,2,1)))))))</f>
        <v>5</v>
      </c>
      <c r="O2963" s="26" t="s">
        <v>45</v>
      </c>
      <c r="P2963" s="1" t="s">
        <v>4415</v>
      </c>
      <c r="Q2963" s="1"/>
      <c r="R2963" s="21"/>
      <c r="S2963" s="7" t="str">
        <f>Tabela813[[#This Row],[NR]]&amp;" - "&amp;Tabela813[[#This Row],[Especificação]]</f>
        <v>9.1.2.4.1.00.0.0.00 - (-) Dedução de Contribuição para o Custeio do Serviço de Iluminação Pública</v>
      </c>
      <c r="T2963" s="7" t="str">
        <f>Tabela813[[#This Row],[NR]]&amp;" - "&amp;Tabela813[[#This Row],[Especificação]]</f>
        <v>9.1.2.4.1.00.0.0.00 - (-) Dedução de Contribuição para o Custeio do Serviço de Iluminação Pública</v>
      </c>
      <c r="U2963" s="7" t="str">
        <f>Tabela813[[#This Row],[NR]]&amp; " - "&amp;Tabela813[[#This Row],[Especificação]]</f>
        <v>9.1.2.4.1.00.0.0.00 - (-) Dedução de Contribuição para o Custeio do Serviço de Iluminação Pública</v>
      </c>
    </row>
    <row r="2964" spans="1:21" ht="30" x14ac:dyDescent="0.25">
      <c r="A2964" s="84"/>
      <c r="B2964" s="73" t="s">
        <v>1570</v>
      </c>
      <c r="C2964" s="26" t="s">
        <v>1558</v>
      </c>
      <c r="D2964" s="26" t="s">
        <v>1567</v>
      </c>
      <c r="E2964" s="26" t="s">
        <v>1568</v>
      </c>
      <c r="F2964" s="26" t="s">
        <v>1558</v>
      </c>
      <c r="G2964" s="26" t="s">
        <v>1591</v>
      </c>
      <c r="H2964" s="26" t="s">
        <v>1561</v>
      </c>
      <c r="I2964" s="26" t="s">
        <v>1561</v>
      </c>
      <c r="J2964" s="26" t="s">
        <v>1564</v>
      </c>
      <c r="K2964" s="21" t="str">
        <f>IF(Tabela813[[#This Row],[C]]&lt;&gt;"",IF(Tabela813[[#This Row],[RED]]&lt;&gt;"",(Tabela813[[#This Row],[RED]] &amp; "."),"") &amp; CONCATENATE(Tabela813[[#This Row],[C]],".",Tabela813[[#This Row],[O]],".",Tabela813[[#This Row],[E]],".",Tabela813[[#This Row],[D1]],".",Tabela813[[#This Row],[D2]],".",Tabela813[[#This Row],[D3]],".",Tabela813[[#This Row],[T]],".",Tabela813[[#This Row],[D4]]),"")</f>
        <v>9.1.2.4.1.50.0.0.00</v>
      </c>
      <c r="L2964" s="27" t="s">
        <v>1964</v>
      </c>
      <c r="M2964" s="21" t="str">
        <f t="shared" si="46"/>
        <v>S</v>
      </c>
      <c r="N2964" s="21">
        <f>IF(VALUE(Tabela813[[#This Row],[RED]]) &gt; 0,1,0) + IF(VALUE(J2964)&gt;0,8,IF(VALUE(I2964)&gt;0,7,IF(VALUE(H2964)&gt;0,6,IF(VALUE(G2964)&gt;0,5,IF(VALUE(F2964)&gt;0,4,IF(VALUE(E2964)&gt;0,3,IF(VALUE(D2964)&gt;0,2,1)))))))</f>
        <v>6</v>
      </c>
      <c r="O2964" s="26" t="s">
        <v>55</v>
      </c>
      <c r="P2964" s="1" t="s">
        <v>4416</v>
      </c>
      <c r="Q2964" s="1"/>
      <c r="R2964" s="21"/>
      <c r="S2964" s="7" t="str">
        <f>Tabela813[[#This Row],[NR]]&amp;" - "&amp;Tabela813[[#This Row],[Especificação]]</f>
        <v>9.1.2.4.1.50.0.0.00 - (-) Dedução de Contribuição para o Custeio do Serviço de Iluminação Pública</v>
      </c>
      <c r="T2964" s="7" t="str">
        <f>Tabela813[[#This Row],[NR]]&amp;" - "&amp;Tabela813[[#This Row],[Especificação]]</f>
        <v>9.1.2.4.1.50.0.0.00 - (-) Dedução de Contribuição para o Custeio do Serviço de Iluminação Pública</v>
      </c>
      <c r="U2964" s="7" t="str">
        <f>Tabela813[[#This Row],[NR]]&amp; " - "&amp;Tabela813[[#This Row],[Especificação]]</f>
        <v>9.1.2.4.1.50.0.0.00 - (-) Dedução de Contribuição para o Custeio do Serviço de Iluminação Pública</v>
      </c>
    </row>
    <row r="2965" spans="1:21" ht="30" x14ac:dyDescent="0.25">
      <c r="A2965" s="84"/>
      <c r="B2965" s="73" t="s">
        <v>1570</v>
      </c>
      <c r="C2965" s="26" t="s">
        <v>1558</v>
      </c>
      <c r="D2965" s="26" t="s">
        <v>1567</v>
      </c>
      <c r="E2965" s="26" t="s">
        <v>1568</v>
      </c>
      <c r="F2965" s="26" t="s">
        <v>1558</v>
      </c>
      <c r="G2965" s="26" t="s">
        <v>1591</v>
      </c>
      <c r="H2965" s="26" t="s">
        <v>1561</v>
      </c>
      <c r="I2965" s="26" t="s">
        <v>1558</v>
      </c>
      <c r="J2965" s="26" t="s">
        <v>1564</v>
      </c>
      <c r="K2965" s="21" t="str">
        <f>IF(Tabela813[[#This Row],[C]]&lt;&gt;"",IF(Tabela813[[#This Row],[RED]]&lt;&gt;"",(Tabela813[[#This Row],[RED]] &amp; "."),"") &amp; CONCATENATE(Tabela813[[#This Row],[C]],".",Tabela813[[#This Row],[O]],".",Tabela813[[#This Row],[E]],".",Tabela813[[#This Row],[D1]],".",Tabela813[[#This Row],[D2]],".",Tabela813[[#This Row],[D3]],".",Tabela813[[#This Row],[T]],".",Tabela813[[#This Row],[D4]]),"")</f>
        <v>9.1.2.4.1.50.0.1.00</v>
      </c>
      <c r="L2965" s="27" t="s">
        <v>1965</v>
      </c>
      <c r="M2965" s="21" t="str">
        <f t="shared" si="46"/>
        <v>A</v>
      </c>
      <c r="N2965" s="21">
        <f>IF(VALUE(Tabela813[[#This Row],[RED]]) &gt; 0,1,0) + IF(VALUE(J2965)&gt;0,8,IF(VALUE(I2965)&gt;0,7,IF(VALUE(H2965)&gt;0,6,IF(VALUE(G2965)&gt;0,5,IF(VALUE(F2965)&gt;0,4,IF(VALUE(E2965)&gt;0,3,IF(VALUE(D2965)&gt;0,2,1)))))))</f>
        <v>8</v>
      </c>
      <c r="O2965" s="26" t="s">
        <v>55</v>
      </c>
      <c r="P2965" s="1" t="s">
        <v>2980</v>
      </c>
      <c r="Q2965" s="1"/>
      <c r="R2965" s="21"/>
      <c r="S2965" s="7" t="str">
        <f>Tabela813[[#This Row],[NR]]&amp;" - "&amp;Tabela813[[#This Row],[Especificação]]</f>
        <v>9.1.2.4.1.50.0.1.00 - (-) Dedução de Contribuição para o Custeio do Serviço de Iluminação Pública - Principal</v>
      </c>
      <c r="T2965" s="7" t="str">
        <f>Tabela813[[#This Row],[NR]]&amp;" - "&amp;Tabela813[[#This Row],[Especificação]]</f>
        <v>9.1.2.4.1.50.0.1.00 - (-) Dedução de Contribuição para o Custeio do Serviço de Iluminação Pública - Principal</v>
      </c>
      <c r="U2965" s="7" t="str">
        <f>Tabela813[[#This Row],[NR]]&amp; " - "&amp;Tabela813[[#This Row],[Especificação]]</f>
        <v>9.1.2.4.1.50.0.1.00 - (-) Dedução de Contribuição para o Custeio do Serviço de Iluminação Pública - Principal</v>
      </c>
    </row>
    <row r="2966" spans="1:21" ht="30" x14ac:dyDescent="0.25">
      <c r="A2966" s="84"/>
      <c r="B2966" s="73" t="s">
        <v>1570</v>
      </c>
      <c r="C2966" s="26" t="s">
        <v>1558</v>
      </c>
      <c r="D2966" s="26" t="s">
        <v>1567</v>
      </c>
      <c r="E2966" s="26" t="s">
        <v>1568</v>
      </c>
      <c r="F2966" s="26" t="s">
        <v>1558</v>
      </c>
      <c r="G2966" s="26" t="s">
        <v>1591</v>
      </c>
      <c r="H2966" s="26" t="s">
        <v>1561</v>
      </c>
      <c r="I2966" s="26" t="s">
        <v>1567</v>
      </c>
      <c r="J2966" s="26" t="s">
        <v>1564</v>
      </c>
      <c r="K2966" s="21" t="str">
        <f>IF(Tabela813[[#This Row],[C]]&lt;&gt;"",IF(Tabela813[[#This Row],[RED]]&lt;&gt;"",(Tabela813[[#This Row],[RED]] &amp; "."),"") &amp; CONCATENATE(Tabela813[[#This Row],[C]],".",Tabela813[[#This Row],[O]],".",Tabela813[[#This Row],[E]],".",Tabela813[[#This Row],[D1]],".",Tabela813[[#This Row],[D2]],".",Tabela813[[#This Row],[D3]],".",Tabela813[[#This Row],[T]],".",Tabela813[[#This Row],[D4]]),"")</f>
        <v>9.1.2.4.1.50.0.2.00</v>
      </c>
      <c r="L2966" s="27" t="s">
        <v>1966</v>
      </c>
      <c r="M2966" s="21" t="str">
        <f t="shared" si="46"/>
        <v>A</v>
      </c>
      <c r="N2966" s="21">
        <f>IF(VALUE(Tabela813[[#This Row],[RED]]) &gt; 0,1,0) + IF(VALUE(J2966)&gt;0,8,IF(VALUE(I2966)&gt;0,7,IF(VALUE(H2966)&gt;0,6,IF(VALUE(G2966)&gt;0,5,IF(VALUE(F2966)&gt;0,4,IF(VALUE(E2966)&gt;0,3,IF(VALUE(D2966)&gt;0,2,1)))))))</f>
        <v>8</v>
      </c>
      <c r="O2966" s="26" t="s">
        <v>55</v>
      </c>
      <c r="P2966" s="1" t="s">
        <v>2980</v>
      </c>
      <c r="Q2966" s="1"/>
      <c r="R2966" s="21"/>
      <c r="S2966" s="7" t="str">
        <f>Tabela813[[#This Row],[NR]]&amp;" - "&amp;Tabela813[[#This Row],[Especificação]]</f>
        <v>9.1.2.4.1.50.0.2.00 - (-) Dedução de Contribuição para o Custeio do Serviço de Iluminação Pública - Multas e Juros de Mora</v>
      </c>
      <c r="T2966" s="7" t="str">
        <f>Tabela813[[#This Row],[NR]]&amp;" - "&amp;Tabela813[[#This Row],[Especificação]]</f>
        <v>9.1.2.4.1.50.0.2.00 - (-) Dedução de Contribuição para o Custeio do Serviço de Iluminação Pública - Multas e Juros de Mora</v>
      </c>
      <c r="U2966" s="7" t="str">
        <f>Tabela813[[#This Row],[NR]]&amp; " - "&amp;Tabela813[[#This Row],[Especificação]]</f>
        <v>9.1.2.4.1.50.0.2.00 - (-) Dedução de Contribuição para o Custeio do Serviço de Iluminação Pública - Multas e Juros de Mora</v>
      </c>
    </row>
    <row r="2967" spans="1:21" ht="30" x14ac:dyDescent="0.25">
      <c r="A2967" s="84"/>
      <c r="B2967" s="73" t="s">
        <v>1570</v>
      </c>
      <c r="C2967" s="26" t="s">
        <v>1558</v>
      </c>
      <c r="D2967" s="26" t="s">
        <v>1567</v>
      </c>
      <c r="E2967" s="26" t="s">
        <v>1568</v>
      </c>
      <c r="F2967" s="26" t="s">
        <v>1558</v>
      </c>
      <c r="G2967" s="26" t="s">
        <v>1591</v>
      </c>
      <c r="H2967" s="26" t="s">
        <v>1561</v>
      </c>
      <c r="I2967" s="26" t="s">
        <v>1559</v>
      </c>
      <c r="J2967" s="26" t="s">
        <v>1564</v>
      </c>
      <c r="K2967" s="21" t="str">
        <f>IF(Tabela813[[#This Row],[C]]&lt;&gt;"",IF(Tabela813[[#This Row],[RED]]&lt;&gt;"",(Tabela813[[#This Row],[RED]] &amp; "."),"") &amp; CONCATENATE(Tabela813[[#This Row],[C]],".",Tabela813[[#This Row],[O]],".",Tabela813[[#This Row],[E]],".",Tabela813[[#This Row],[D1]],".",Tabela813[[#This Row],[D2]],".",Tabela813[[#This Row],[D3]],".",Tabela813[[#This Row],[T]],".",Tabela813[[#This Row],[D4]]),"")</f>
        <v>9.1.2.4.1.50.0.3.00</v>
      </c>
      <c r="L2967" s="27" t="s">
        <v>1967</v>
      </c>
      <c r="M2967" s="21" t="str">
        <f t="shared" si="46"/>
        <v>A</v>
      </c>
      <c r="N2967" s="21">
        <f>IF(VALUE(Tabela813[[#This Row],[RED]]) &gt; 0,1,0) + IF(VALUE(J2967)&gt;0,8,IF(VALUE(I2967)&gt;0,7,IF(VALUE(H2967)&gt;0,6,IF(VALUE(G2967)&gt;0,5,IF(VALUE(F2967)&gt;0,4,IF(VALUE(E2967)&gt;0,3,IF(VALUE(D2967)&gt;0,2,1)))))))</f>
        <v>8</v>
      </c>
      <c r="O2967" s="26" t="s">
        <v>55</v>
      </c>
      <c r="P2967" s="1" t="s">
        <v>2980</v>
      </c>
      <c r="Q2967" s="1"/>
      <c r="R2967" s="21"/>
      <c r="S2967" s="7" t="str">
        <f>Tabela813[[#This Row],[NR]]&amp;" - "&amp;Tabela813[[#This Row],[Especificação]]</f>
        <v>9.1.2.4.1.50.0.3.00 - (-) Dedução de Contribuição para o Custeio do Serviço de Iluminação Pública - Dívida Ativa</v>
      </c>
      <c r="T2967" s="7" t="str">
        <f>Tabela813[[#This Row],[NR]]&amp;" - "&amp;Tabela813[[#This Row],[Especificação]]</f>
        <v>9.1.2.4.1.50.0.3.00 - (-) Dedução de Contribuição para o Custeio do Serviço de Iluminação Pública - Dívida Ativa</v>
      </c>
      <c r="U2967" s="7" t="str">
        <f>Tabela813[[#This Row],[NR]]&amp; " - "&amp;Tabela813[[#This Row],[Especificação]]</f>
        <v>9.1.2.4.1.50.0.3.00 - (-) Dedução de Contribuição para o Custeio do Serviço de Iluminação Pública - Dívida Ativa</v>
      </c>
    </row>
    <row r="2968" spans="1:21" ht="30" x14ac:dyDescent="0.25">
      <c r="A2968" s="84"/>
      <c r="B2968" s="73" t="s">
        <v>1570</v>
      </c>
      <c r="C2968" s="26" t="s">
        <v>1558</v>
      </c>
      <c r="D2968" s="26" t="s">
        <v>1567</v>
      </c>
      <c r="E2968" s="26" t="s">
        <v>1568</v>
      </c>
      <c r="F2968" s="26" t="s">
        <v>1558</v>
      </c>
      <c r="G2968" s="26" t="s">
        <v>1591</v>
      </c>
      <c r="H2968" s="26" t="s">
        <v>1561</v>
      </c>
      <c r="I2968" s="26" t="s">
        <v>1568</v>
      </c>
      <c r="J2968" s="26" t="s">
        <v>1564</v>
      </c>
      <c r="K2968" s="21" t="str">
        <f>IF(Tabela813[[#This Row],[C]]&lt;&gt;"",IF(Tabela813[[#This Row],[RED]]&lt;&gt;"",(Tabela813[[#This Row],[RED]] &amp; "."),"") &amp; CONCATENATE(Tabela813[[#This Row],[C]],".",Tabela813[[#This Row],[O]],".",Tabela813[[#This Row],[E]],".",Tabela813[[#This Row],[D1]],".",Tabela813[[#This Row],[D2]],".",Tabela813[[#This Row],[D3]],".",Tabela813[[#This Row],[T]],".",Tabela813[[#This Row],[D4]]),"")</f>
        <v>9.1.2.4.1.50.0.4.00</v>
      </c>
      <c r="L2968" s="27" t="s">
        <v>1968</v>
      </c>
      <c r="M2968" s="21" t="str">
        <f t="shared" si="46"/>
        <v>A</v>
      </c>
      <c r="N2968" s="21">
        <f>IF(VALUE(Tabela813[[#This Row],[RED]]) &gt; 0,1,0) + IF(VALUE(J2968)&gt;0,8,IF(VALUE(I2968)&gt;0,7,IF(VALUE(H2968)&gt;0,6,IF(VALUE(G2968)&gt;0,5,IF(VALUE(F2968)&gt;0,4,IF(VALUE(E2968)&gt;0,3,IF(VALUE(D2968)&gt;0,2,1)))))))</f>
        <v>8</v>
      </c>
      <c r="O2968" s="26" t="s">
        <v>55</v>
      </c>
      <c r="P2968" s="1" t="s">
        <v>2980</v>
      </c>
      <c r="Q2968" s="1"/>
      <c r="R2968" s="21"/>
      <c r="S2968" s="7" t="str">
        <f>Tabela813[[#This Row],[NR]]&amp;" - "&amp;Tabela813[[#This Row],[Especificação]]</f>
        <v>9.1.2.4.1.50.0.4.00 - (-) Dedução de Contribuição para o Custeio do Serviço de Iluminação Pública - Dívida Ativa - Multas e Juros de Mora da Dívida Ativa</v>
      </c>
      <c r="T2968" s="7" t="str">
        <f>Tabela813[[#This Row],[NR]]&amp;" - "&amp;Tabela813[[#This Row],[Especificação]]</f>
        <v>9.1.2.4.1.50.0.4.00 - (-) Dedução de Contribuição para o Custeio do Serviço de Iluminação Pública - Dívida Ativa - Multas e Juros de Mora da Dívida Ativa</v>
      </c>
      <c r="U2968" s="7" t="str">
        <f>Tabela813[[#This Row],[NR]]&amp; " - "&amp;Tabela813[[#This Row],[Especificação]]</f>
        <v>9.1.2.4.1.50.0.4.00 - (-) Dedução de Contribuição para o Custeio do Serviço de Iluminação Pública - Dívida Ativa - Multas e Juros de Mora da Dívida Ativa</v>
      </c>
    </row>
    <row r="2969" spans="1:21" ht="30" x14ac:dyDescent="0.25">
      <c r="A2969" s="84"/>
      <c r="B2969" s="73" t="s">
        <v>1570</v>
      </c>
      <c r="C2969" s="26" t="s">
        <v>1558</v>
      </c>
      <c r="D2969" s="26" t="s">
        <v>1567</v>
      </c>
      <c r="E2969" s="26" t="s">
        <v>1568</v>
      </c>
      <c r="F2969" s="26" t="s">
        <v>1558</v>
      </c>
      <c r="G2969" s="26" t="s">
        <v>1591</v>
      </c>
      <c r="H2969" s="26" t="s">
        <v>1561</v>
      </c>
      <c r="I2969" s="26" t="s">
        <v>1569</v>
      </c>
      <c r="J2969" s="26" t="s">
        <v>1564</v>
      </c>
      <c r="K2969" s="21" t="str">
        <f>IF(Tabela813[[#This Row],[C]]&lt;&gt;"",IF(Tabela813[[#This Row],[RED]]&lt;&gt;"",(Tabela813[[#This Row],[RED]] &amp; "."),"") &amp; CONCATENATE(Tabela813[[#This Row],[C]],".",Tabela813[[#This Row],[O]],".",Tabela813[[#This Row],[E]],".",Tabela813[[#This Row],[D1]],".",Tabela813[[#This Row],[D2]],".",Tabela813[[#This Row],[D3]],".",Tabela813[[#This Row],[T]],".",Tabela813[[#This Row],[D4]]),"")</f>
        <v>9.1.2.4.1.50.0.5.00</v>
      </c>
      <c r="L2969" s="27" t="s">
        <v>1969</v>
      </c>
      <c r="M2969" s="21" t="str">
        <f t="shared" si="46"/>
        <v>A</v>
      </c>
      <c r="N2969" s="21">
        <f>IF(VALUE(Tabela813[[#This Row],[RED]]) &gt; 0,1,0) + IF(VALUE(J2969)&gt;0,8,IF(VALUE(I2969)&gt;0,7,IF(VALUE(H2969)&gt;0,6,IF(VALUE(G2969)&gt;0,5,IF(VALUE(F2969)&gt;0,4,IF(VALUE(E2969)&gt;0,3,IF(VALUE(D2969)&gt;0,2,1)))))))</f>
        <v>8</v>
      </c>
      <c r="O2969" s="26" t="s">
        <v>55</v>
      </c>
      <c r="P2969" s="1" t="s">
        <v>2980</v>
      </c>
      <c r="Q2969" s="1"/>
      <c r="R2969" s="21"/>
      <c r="S2969" s="7" t="str">
        <f>Tabela813[[#This Row],[NR]]&amp;" - "&amp;Tabela813[[#This Row],[Especificação]]</f>
        <v>9.1.2.4.1.50.0.5.00 - (-) Dedução de Contribuição para o Custeio do Serviço de Iluminação Pública - Multas</v>
      </c>
      <c r="T2969" s="7" t="str">
        <f>Tabela813[[#This Row],[NR]]&amp;" - "&amp;Tabela813[[#This Row],[Especificação]]</f>
        <v>9.1.2.4.1.50.0.5.00 - (-) Dedução de Contribuição para o Custeio do Serviço de Iluminação Pública - Multas</v>
      </c>
      <c r="U2969" s="7" t="str">
        <f>Tabela813[[#This Row],[NR]]&amp; " - "&amp;Tabela813[[#This Row],[Especificação]]</f>
        <v>9.1.2.4.1.50.0.5.00 - (-) Dedução de Contribuição para o Custeio do Serviço de Iluminação Pública - Multas</v>
      </c>
    </row>
    <row r="2970" spans="1:21" ht="30" x14ac:dyDescent="0.25">
      <c r="A2970" s="84"/>
      <c r="B2970" s="73" t="s">
        <v>1570</v>
      </c>
      <c r="C2970" s="26" t="s">
        <v>1558</v>
      </c>
      <c r="D2970" s="26" t="s">
        <v>1567</v>
      </c>
      <c r="E2970" s="26" t="s">
        <v>1568</v>
      </c>
      <c r="F2970" s="26" t="s">
        <v>1558</v>
      </c>
      <c r="G2970" s="26" t="s">
        <v>1591</v>
      </c>
      <c r="H2970" s="26" t="s">
        <v>1561</v>
      </c>
      <c r="I2970" s="26" t="s">
        <v>1563</v>
      </c>
      <c r="J2970" s="26" t="s">
        <v>1564</v>
      </c>
      <c r="K2970" s="21" t="str">
        <f>IF(Tabela813[[#This Row],[C]]&lt;&gt;"",IF(Tabela813[[#This Row],[RED]]&lt;&gt;"",(Tabela813[[#This Row],[RED]] &amp; "."),"") &amp; CONCATENATE(Tabela813[[#This Row],[C]],".",Tabela813[[#This Row],[O]],".",Tabela813[[#This Row],[E]],".",Tabela813[[#This Row],[D1]],".",Tabela813[[#This Row],[D2]],".",Tabela813[[#This Row],[D3]],".",Tabela813[[#This Row],[T]],".",Tabela813[[#This Row],[D4]]),"")</f>
        <v>9.1.2.4.1.50.0.6.00</v>
      </c>
      <c r="L2970" s="27" t="s">
        <v>1970</v>
      </c>
      <c r="M2970" s="21" t="str">
        <f t="shared" si="46"/>
        <v>A</v>
      </c>
      <c r="N2970" s="21">
        <f>IF(VALUE(Tabela813[[#This Row],[RED]]) &gt; 0,1,0) + IF(VALUE(J2970)&gt;0,8,IF(VALUE(I2970)&gt;0,7,IF(VALUE(H2970)&gt;0,6,IF(VALUE(G2970)&gt;0,5,IF(VALUE(F2970)&gt;0,4,IF(VALUE(E2970)&gt;0,3,IF(VALUE(D2970)&gt;0,2,1)))))))</f>
        <v>8</v>
      </c>
      <c r="O2970" s="26" t="s">
        <v>55</v>
      </c>
      <c r="P2970" s="1" t="s">
        <v>2980</v>
      </c>
      <c r="Q2970" s="1"/>
      <c r="R2970" s="21"/>
      <c r="S2970" s="7" t="str">
        <f>Tabela813[[#This Row],[NR]]&amp;" - "&amp;Tabela813[[#This Row],[Especificação]]</f>
        <v>9.1.2.4.1.50.0.6.00 - (-) Dedução de Contribuição para o Custeio do Serviço de Iluminação Pública - Juros de Mora</v>
      </c>
      <c r="T2970" s="7" t="str">
        <f>Tabela813[[#This Row],[NR]]&amp;" - "&amp;Tabela813[[#This Row],[Especificação]]</f>
        <v>9.1.2.4.1.50.0.6.00 - (-) Dedução de Contribuição para o Custeio do Serviço de Iluminação Pública - Juros de Mora</v>
      </c>
      <c r="U2970" s="7" t="str">
        <f>Tabela813[[#This Row],[NR]]&amp; " - "&amp;Tabela813[[#This Row],[Especificação]]</f>
        <v>9.1.2.4.1.50.0.6.00 - (-) Dedução de Contribuição para o Custeio do Serviço de Iluminação Pública - Juros de Mora</v>
      </c>
    </row>
    <row r="2971" spans="1:21" ht="30" x14ac:dyDescent="0.25">
      <c r="A2971" s="84"/>
      <c r="B2971" s="73" t="s">
        <v>1570</v>
      </c>
      <c r="C2971" s="26" t="s">
        <v>1558</v>
      </c>
      <c r="D2971" s="26" t="s">
        <v>1567</v>
      </c>
      <c r="E2971" s="26" t="s">
        <v>1568</v>
      </c>
      <c r="F2971" s="26" t="s">
        <v>1558</v>
      </c>
      <c r="G2971" s="26" t="s">
        <v>1591</v>
      </c>
      <c r="H2971" s="26" t="s">
        <v>1561</v>
      </c>
      <c r="I2971" s="26" t="s">
        <v>1565</v>
      </c>
      <c r="J2971" s="26" t="s">
        <v>1564</v>
      </c>
      <c r="K2971" s="21" t="str">
        <f>IF(Tabela813[[#This Row],[C]]&lt;&gt;"",IF(Tabela813[[#This Row],[RED]]&lt;&gt;"",(Tabela813[[#This Row],[RED]] &amp; "."),"") &amp; CONCATENATE(Tabela813[[#This Row],[C]],".",Tabela813[[#This Row],[O]],".",Tabela813[[#This Row],[E]],".",Tabela813[[#This Row],[D1]],".",Tabela813[[#This Row],[D2]],".",Tabela813[[#This Row],[D3]],".",Tabela813[[#This Row],[T]],".",Tabela813[[#This Row],[D4]]),"")</f>
        <v>9.1.2.4.1.50.0.7.00</v>
      </c>
      <c r="L2971" s="27" t="s">
        <v>1971</v>
      </c>
      <c r="M2971" s="21" t="str">
        <f t="shared" si="46"/>
        <v>A</v>
      </c>
      <c r="N2971" s="21">
        <f>IF(VALUE(Tabela813[[#This Row],[RED]]) &gt; 0,1,0) + IF(VALUE(J2971)&gt;0,8,IF(VALUE(I2971)&gt;0,7,IF(VALUE(H2971)&gt;0,6,IF(VALUE(G2971)&gt;0,5,IF(VALUE(F2971)&gt;0,4,IF(VALUE(E2971)&gt;0,3,IF(VALUE(D2971)&gt;0,2,1)))))))</f>
        <v>8</v>
      </c>
      <c r="O2971" s="26" t="s">
        <v>55</v>
      </c>
      <c r="P2971" s="1" t="s">
        <v>2980</v>
      </c>
      <c r="Q2971" s="1"/>
      <c r="R2971" s="21"/>
      <c r="S2971" s="7" t="str">
        <f>Tabela813[[#This Row],[NR]]&amp;" - "&amp;Tabela813[[#This Row],[Especificação]]</f>
        <v>9.1.2.4.1.50.0.7.00 - (-) Dedução de Contribuição para o Custeio do Serviço de Iluminação Pública - Dívida Ativa - Multas da Dívida Ativa</v>
      </c>
      <c r="T2971" s="7" t="str">
        <f>Tabela813[[#This Row],[NR]]&amp;" - "&amp;Tabela813[[#This Row],[Especificação]]</f>
        <v>9.1.2.4.1.50.0.7.00 - (-) Dedução de Contribuição para o Custeio do Serviço de Iluminação Pública - Dívida Ativa - Multas da Dívida Ativa</v>
      </c>
      <c r="U2971" s="7" t="str">
        <f>Tabela813[[#This Row],[NR]]&amp; " - "&amp;Tabela813[[#This Row],[Especificação]]</f>
        <v>9.1.2.4.1.50.0.7.00 - (-) Dedução de Contribuição para o Custeio do Serviço de Iluminação Pública - Dívida Ativa - Multas da Dívida Ativa</v>
      </c>
    </row>
    <row r="2972" spans="1:21" ht="30" x14ac:dyDescent="0.25">
      <c r="A2972" s="84"/>
      <c r="B2972" s="73" t="s">
        <v>1570</v>
      </c>
      <c r="C2972" s="26" t="s">
        <v>1558</v>
      </c>
      <c r="D2972" s="26" t="s">
        <v>1567</v>
      </c>
      <c r="E2972" s="26" t="s">
        <v>1568</v>
      </c>
      <c r="F2972" s="26" t="s">
        <v>1558</v>
      </c>
      <c r="G2972" s="26" t="s">
        <v>1591</v>
      </c>
      <c r="H2972" s="26" t="s">
        <v>1561</v>
      </c>
      <c r="I2972" s="26" t="s">
        <v>1566</v>
      </c>
      <c r="J2972" s="26" t="s">
        <v>1564</v>
      </c>
      <c r="K2972" s="21" t="str">
        <f>IF(Tabela813[[#This Row],[C]]&lt;&gt;"",IF(Tabela813[[#This Row],[RED]]&lt;&gt;"",(Tabela813[[#This Row],[RED]] &amp; "."),"") &amp; CONCATENATE(Tabela813[[#This Row],[C]],".",Tabela813[[#This Row],[O]],".",Tabela813[[#This Row],[E]],".",Tabela813[[#This Row],[D1]],".",Tabela813[[#This Row],[D2]],".",Tabela813[[#This Row],[D3]],".",Tabela813[[#This Row],[T]],".",Tabela813[[#This Row],[D4]]),"")</f>
        <v>9.1.2.4.1.50.0.8.00</v>
      </c>
      <c r="L2972" s="27" t="s">
        <v>1972</v>
      </c>
      <c r="M2972" s="21" t="str">
        <f t="shared" si="46"/>
        <v>A</v>
      </c>
      <c r="N2972" s="21">
        <f>IF(VALUE(Tabela813[[#This Row],[RED]]) &gt; 0,1,0) + IF(VALUE(J2972)&gt;0,8,IF(VALUE(I2972)&gt;0,7,IF(VALUE(H2972)&gt;0,6,IF(VALUE(G2972)&gt;0,5,IF(VALUE(F2972)&gt;0,4,IF(VALUE(E2972)&gt;0,3,IF(VALUE(D2972)&gt;0,2,1)))))))</f>
        <v>8</v>
      </c>
      <c r="O2972" s="26" t="s">
        <v>55</v>
      </c>
      <c r="P2972" s="1" t="s">
        <v>2980</v>
      </c>
      <c r="Q2972" s="1"/>
      <c r="R2972" s="21"/>
      <c r="S2972" s="7" t="str">
        <f>Tabela813[[#This Row],[NR]]&amp;" - "&amp;Tabela813[[#This Row],[Especificação]]</f>
        <v>9.1.2.4.1.50.0.8.00 - (-) Dedução de Contribuição para o Custeio do Serviço de Iluminação Pública - Juros de Mora da Dívida Ativa</v>
      </c>
      <c r="T2972" s="7" t="str">
        <f>Tabela813[[#This Row],[NR]]&amp;" - "&amp;Tabela813[[#This Row],[Especificação]]</f>
        <v>9.1.2.4.1.50.0.8.00 - (-) Dedução de Contribuição para o Custeio do Serviço de Iluminação Pública - Juros de Mora da Dívida Ativa</v>
      </c>
      <c r="U2972" s="7" t="str">
        <f>Tabela813[[#This Row],[NR]]&amp; " - "&amp;Tabela813[[#This Row],[Especificação]]</f>
        <v>9.1.2.4.1.50.0.8.00 - (-) Dedução de Contribuição para o Custeio do Serviço de Iluminação Pública - Juros de Mora da Dívida Ativa</v>
      </c>
    </row>
    <row r="2973" spans="1:21" x14ac:dyDescent="0.25">
      <c r="A2973" s="84"/>
      <c r="B2973" s="73" t="s">
        <v>1570</v>
      </c>
      <c r="C2973" s="26" t="s">
        <v>1558</v>
      </c>
      <c r="D2973" s="26" t="s">
        <v>1559</v>
      </c>
      <c r="E2973" s="26" t="s">
        <v>1561</v>
      </c>
      <c r="F2973" s="26" t="s">
        <v>1561</v>
      </c>
      <c r="G2973" s="26" t="s">
        <v>1564</v>
      </c>
      <c r="H2973" s="26" t="s">
        <v>1561</v>
      </c>
      <c r="I2973" s="26" t="s">
        <v>1561</v>
      </c>
      <c r="J2973" s="26" t="s">
        <v>1564</v>
      </c>
      <c r="K2973" s="21" t="str">
        <f>IF(Tabela813[[#This Row],[C]]&lt;&gt;"",IF(Tabela813[[#This Row],[RED]]&lt;&gt;"",(Tabela813[[#This Row],[RED]] &amp; "."),"") &amp; CONCATENATE(Tabela813[[#This Row],[C]],".",Tabela813[[#This Row],[O]],".",Tabela813[[#This Row],[E]],".",Tabela813[[#This Row],[D1]],".",Tabela813[[#This Row],[D2]],".",Tabela813[[#This Row],[D3]],".",Tabela813[[#This Row],[T]],".",Tabela813[[#This Row],[D4]]),"")</f>
        <v>9.1.3.0.0.00.0.0.00</v>
      </c>
      <c r="L2973" s="27" t="s">
        <v>1973</v>
      </c>
      <c r="M2973" s="21" t="str">
        <f t="shared" si="46"/>
        <v>S</v>
      </c>
      <c r="N2973" s="21">
        <f>IF(VALUE(Tabela813[[#This Row],[RED]]) &gt; 0,1,0) + IF(VALUE(J2973)&gt;0,8,IF(VALUE(I2973)&gt;0,7,IF(VALUE(H2973)&gt;0,6,IF(VALUE(G2973)&gt;0,5,IF(VALUE(F2973)&gt;0,4,IF(VALUE(E2973)&gt;0,3,IF(VALUE(D2973)&gt;0,2,1)))))))</f>
        <v>3</v>
      </c>
      <c r="O2973" s="26" t="s">
        <v>45</v>
      </c>
      <c r="P2973" s="1" t="s">
        <v>4417</v>
      </c>
      <c r="Q2973" s="1"/>
      <c r="R2973" s="21"/>
      <c r="S2973" s="7" t="str">
        <f>Tabela813[[#This Row],[NR]]&amp;" - "&amp;Tabela813[[#This Row],[Especificação]]</f>
        <v>9.1.3.0.0.00.0.0.00 - (-) Dedução de Receita Patrimonial</v>
      </c>
      <c r="T2973" s="7" t="str">
        <f>Tabela813[[#This Row],[NR]]&amp;" - "&amp;Tabela813[[#This Row],[Especificação]]</f>
        <v>9.1.3.0.0.00.0.0.00 - (-) Dedução de Receita Patrimonial</v>
      </c>
      <c r="U2973" s="7" t="str">
        <f>Tabela813[[#This Row],[NR]]&amp; " - "&amp;Tabela813[[#This Row],[Especificação]]</f>
        <v>9.1.3.0.0.00.0.0.00 - (-) Dedução de Receita Patrimonial</v>
      </c>
    </row>
    <row r="2974" spans="1:21" x14ac:dyDescent="0.25">
      <c r="A2974" s="84"/>
      <c r="B2974" s="73" t="s">
        <v>1570</v>
      </c>
      <c r="C2974" s="26" t="s">
        <v>1558</v>
      </c>
      <c r="D2974" s="26" t="s">
        <v>1559</v>
      </c>
      <c r="E2974" s="26" t="s">
        <v>1558</v>
      </c>
      <c r="F2974" s="26" t="s">
        <v>1561</v>
      </c>
      <c r="G2974" s="26" t="s">
        <v>1564</v>
      </c>
      <c r="H2974" s="26" t="s">
        <v>1561</v>
      </c>
      <c r="I2974" s="26" t="s">
        <v>1561</v>
      </c>
      <c r="J2974" s="26" t="s">
        <v>1564</v>
      </c>
      <c r="K2974" s="21" t="str">
        <f>IF(Tabela813[[#This Row],[C]]&lt;&gt;"",IF(Tabela813[[#This Row],[RED]]&lt;&gt;"",(Tabela813[[#This Row],[RED]] &amp; "."),"") &amp; CONCATENATE(Tabela813[[#This Row],[C]],".",Tabela813[[#This Row],[O]],".",Tabela813[[#This Row],[E]],".",Tabela813[[#This Row],[D1]],".",Tabela813[[#This Row],[D2]],".",Tabela813[[#This Row],[D3]],".",Tabela813[[#This Row],[T]],".",Tabela813[[#This Row],[D4]]),"")</f>
        <v>9.1.3.1.0.00.0.0.00</v>
      </c>
      <c r="L2974" s="27" t="s">
        <v>1974</v>
      </c>
      <c r="M2974" s="21" t="str">
        <f t="shared" si="46"/>
        <v>S</v>
      </c>
      <c r="N2974" s="21">
        <f>IF(VALUE(Tabela813[[#This Row],[RED]]) &gt; 0,1,0) + IF(VALUE(J2974)&gt;0,8,IF(VALUE(I2974)&gt;0,7,IF(VALUE(H2974)&gt;0,6,IF(VALUE(G2974)&gt;0,5,IF(VALUE(F2974)&gt;0,4,IF(VALUE(E2974)&gt;0,3,IF(VALUE(D2974)&gt;0,2,1)))))))</f>
        <v>4</v>
      </c>
      <c r="O2974" s="26" t="s">
        <v>45</v>
      </c>
      <c r="P2974" s="1" t="s">
        <v>4418</v>
      </c>
      <c r="Q2974" s="1"/>
      <c r="R2974" s="21"/>
      <c r="S2974" s="7" t="str">
        <f>Tabela813[[#This Row],[NR]]&amp;" - "&amp;Tabela813[[#This Row],[Especificação]]</f>
        <v>9.1.3.1.0.00.0.0.00 - (-) Dedução de Exploração do Patrimônio Imobiliário do Estado</v>
      </c>
      <c r="T2974" s="7" t="str">
        <f>Tabela813[[#This Row],[NR]]&amp;" - "&amp;Tabela813[[#This Row],[Especificação]]</f>
        <v>9.1.3.1.0.00.0.0.00 - (-) Dedução de Exploração do Patrimônio Imobiliário do Estado</v>
      </c>
      <c r="U2974" s="7" t="str">
        <f>Tabela813[[#This Row],[NR]]&amp; " - "&amp;Tabela813[[#This Row],[Especificação]]</f>
        <v>9.1.3.1.0.00.0.0.00 - (-) Dedução de Exploração do Patrimônio Imobiliário do Estado</v>
      </c>
    </row>
    <row r="2975" spans="1:21" x14ac:dyDescent="0.25">
      <c r="A2975" s="84"/>
      <c r="B2975" s="73" t="s">
        <v>1570</v>
      </c>
      <c r="C2975" s="26" t="s">
        <v>1558</v>
      </c>
      <c r="D2975" s="26" t="s">
        <v>1559</v>
      </c>
      <c r="E2975" s="26" t="s">
        <v>1558</v>
      </c>
      <c r="F2975" s="26" t="s">
        <v>1558</v>
      </c>
      <c r="G2975" s="26" t="s">
        <v>1564</v>
      </c>
      <c r="H2975" s="26" t="s">
        <v>1561</v>
      </c>
      <c r="I2975" s="26" t="s">
        <v>1561</v>
      </c>
      <c r="J2975" s="26" t="s">
        <v>1564</v>
      </c>
      <c r="K2975" s="21" t="str">
        <f>IF(Tabela813[[#This Row],[C]]&lt;&gt;"",IF(Tabela813[[#This Row],[RED]]&lt;&gt;"",(Tabela813[[#This Row],[RED]] &amp; "."),"") &amp; CONCATENATE(Tabela813[[#This Row],[C]],".",Tabela813[[#This Row],[O]],".",Tabela813[[#This Row],[E]],".",Tabela813[[#This Row],[D1]],".",Tabela813[[#This Row],[D2]],".",Tabela813[[#This Row],[D3]],".",Tabela813[[#This Row],[T]],".",Tabela813[[#This Row],[D4]]),"")</f>
        <v>9.1.3.1.1.00.0.0.00</v>
      </c>
      <c r="L2975" s="27" t="s">
        <v>1974</v>
      </c>
      <c r="M2975" s="21" t="str">
        <f t="shared" si="46"/>
        <v>S</v>
      </c>
      <c r="N2975" s="21">
        <f>IF(VALUE(Tabela813[[#This Row],[RED]]) &gt; 0,1,0) + IF(VALUE(J2975)&gt;0,8,IF(VALUE(I2975)&gt;0,7,IF(VALUE(H2975)&gt;0,6,IF(VALUE(G2975)&gt;0,5,IF(VALUE(F2975)&gt;0,4,IF(VALUE(E2975)&gt;0,3,IF(VALUE(D2975)&gt;0,2,1)))))))</f>
        <v>5</v>
      </c>
      <c r="O2975" s="26" t="s">
        <v>45</v>
      </c>
      <c r="P2975" s="1" t="s">
        <v>4418</v>
      </c>
      <c r="Q2975" s="1"/>
      <c r="R2975" s="21"/>
      <c r="S2975" s="7" t="str">
        <f>Tabela813[[#This Row],[NR]]&amp;" - "&amp;Tabela813[[#This Row],[Especificação]]</f>
        <v>9.1.3.1.1.00.0.0.00 - (-) Dedução de Exploração do Patrimônio Imobiliário do Estado</v>
      </c>
      <c r="T2975" s="7" t="str">
        <f>Tabela813[[#This Row],[NR]]&amp;" - "&amp;Tabela813[[#This Row],[Especificação]]</f>
        <v>9.1.3.1.1.00.0.0.00 - (-) Dedução de Exploração do Patrimônio Imobiliário do Estado</v>
      </c>
      <c r="U2975" s="7" t="str">
        <f>Tabela813[[#This Row],[NR]]&amp; " - "&amp;Tabela813[[#This Row],[Especificação]]</f>
        <v>9.1.3.1.1.00.0.0.00 - (-) Dedução de Exploração do Patrimônio Imobiliário do Estado</v>
      </c>
    </row>
    <row r="2976" spans="1:21" ht="45" x14ac:dyDescent="0.25">
      <c r="A2976" s="84"/>
      <c r="B2976" s="73" t="s">
        <v>1570</v>
      </c>
      <c r="C2976" s="26" t="s">
        <v>1558</v>
      </c>
      <c r="D2976" s="26" t="s">
        <v>1559</v>
      </c>
      <c r="E2976" s="26" t="s">
        <v>1558</v>
      </c>
      <c r="F2976" s="26" t="s">
        <v>1558</v>
      </c>
      <c r="G2976" s="26" t="s">
        <v>1560</v>
      </c>
      <c r="H2976" s="26" t="s">
        <v>1561</v>
      </c>
      <c r="I2976" s="26" t="s">
        <v>1561</v>
      </c>
      <c r="J2976" s="26" t="s">
        <v>1564</v>
      </c>
      <c r="K2976" s="21" t="str">
        <f>IF(Tabela813[[#This Row],[C]]&lt;&gt;"",IF(Tabela813[[#This Row],[RED]]&lt;&gt;"",(Tabela813[[#This Row],[RED]] &amp; "."),"") &amp; CONCATENATE(Tabela813[[#This Row],[C]],".",Tabela813[[#This Row],[O]],".",Tabela813[[#This Row],[E]],".",Tabela813[[#This Row],[D1]],".",Tabela813[[#This Row],[D2]],".",Tabela813[[#This Row],[D3]],".",Tabela813[[#This Row],[T]],".",Tabela813[[#This Row],[D4]]),"")</f>
        <v>9.1.3.1.1.01.0.0.00</v>
      </c>
      <c r="L2976" s="27" t="s">
        <v>1975</v>
      </c>
      <c r="M2976" s="21" t="str">
        <f t="shared" si="46"/>
        <v>S</v>
      </c>
      <c r="N2976" s="21">
        <f>IF(VALUE(Tabela813[[#This Row],[RED]]) &gt; 0,1,0) + IF(VALUE(J2976)&gt;0,8,IF(VALUE(I2976)&gt;0,7,IF(VALUE(H2976)&gt;0,6,IF(VALUE(G2976)&gt;0,5,IF(VALUE(F2976)&gt;0,4,IF(VALUE(E2976)&gt;0,3,IF(VALUE(D2976)&gt;0,2,1)))))))</f>
        <v>6</v>
      </c>
      <c r="O2976" s="26" t="s">
        <v>51</v>
      </c>
      <c r="P2976" s="1" t="s">
        <v>4419</v>
      </c>
      <c r="Q2976" s="1"/>
      <c r="R2976" s="21"/>
      <c r="S2976" s="7" t="str">
        <f>Tabela813[[#This Row],[NR]]&amp;" - "&amp;Tabela813[[#This Row],[Especificação]]</f>
        <v>9.1.3.1.1.01.0.0.00 - (-) Dedução de Aluguéis, Arrendamentos, Foros, Laudêmios, Tarifas de Ocupação</v>
      </c>
      <c r="T2976" s="7" t="str">
        <f>Tabela813[[#This Row],[NR]]&amp;" - "&amp;Tabela813[[#This Row],[Especificação]]</f>
        <v>9.1.3.1.1.01.0.0.00 - (-) Dedução de Aluguéis, Arrendamentos, Foros, Laudêmios, Tarifas de Ocupação</v>
      </c>
      <c r="U2976" s="7" t="str">
        <f>Tabela813[[#This Row],[NR]]&amp; " - "&amp;Tabela813[[#This Row],[Especificação]]</f>
        <v>9.1.3.1.1.01.0.0.00 - (-) Dedução de Aluguéis, Arrendamentos, Foros, Laudêmios, Tarifas de Ocupação</v>
      </c>
    </row>
    <row r="2977" spans="1:21" ht="30" x14ac:dyDescent="0.25">
      <c r="A2977" s="84"/>
      <c r="B2977" s="73" t="s">
        <v>1570</v>
      </c>
      <c r="C2977" s="26" t="s">
        <v>1558</v>
      </c>
      <c r="D2977" s="26" t="s">
        <v>1559</v>
      </c>
      <c r="E2977" s="26" t="s">
        <v>1558</v>
      </c>
      <c r="F2977" s="26" t="s">
        <v>1558</v>
      </c>
      <c r="G2977" s="26" t="s">
        <v>1560</v>
      </c>
      <c r="H2977" s="26" t="s">
        <v>1558</v>
      </c>
      <c r="I2977" s="26" t="s">
        <v>1561</v>
      </c>
      <c r="J2977" s="26" t="s">
        <v>1564</v>
      </c>
      <c r="K2977" s="21" t="str">
        <f>IF(Tabela813[[#This Row],[C]]&lt;&gt;"",IF(Tabela813[[#This Row],[RED]]&lt;&gt;"",(Tabela813[[#This Row],[RED]] &amp; "."),"") &amp; CONCATENATE(Tabela813[[#This Row],[C]],".",Tabela813[[#This Row],[O]],".",Tabela813[[#This Row],[E]],".",Tabela813[[#This Row],[D1]],".",Tabela813[[#This Row],[D2]],".",Tabela813[[#This Row],[D3]],".",Tabela813[[#This Row],[T]],".",Tabela813[[#This Row],[D4]]),"")</f>
        <v>9.1.3.1.1.01.1.0.00</v>
      </c>
      <c r="L2977" s="27" t="s">
        <v>1976</v>
      </c>
      <c r="M2977" s="21" t="str">
        <f t="shared" si="46"/>
        <v>S</v>
      </c>
      <c r="N2977" s="21">
        <f>IF(VALUE(Tabela813[[#This Row],[RED]]) &gt; 0,1,0) + IF(VALUE(J2977)&gt;0,8,IF(VALUE(I2977)&gt;0,7,IF(VALUE(H2977)&gt;0,6,IF(VALUE(G2977)&gt;0,5,IF(VALUE(F2977)&gt;0,4,IF(VALUE(E2977)&gt;0,3,IF(VALUE(D2977)&gt;0,2,1)))))))</f>
        <v>7</v>
      </c>
      <c r="O2977" s="26" t="s">
        <v>51</v>
      </c>
      <c r="P2977" s="1" t="s">
        <v>2981</v>
      </c>
      <c r="Q2977" s="1"/>
      <c r="R2977" s="21"/>
      <c r="S2977" s="7" t="str">
        <f>Tabela813[[#This Row],[NR]]&amp;" - "&amp;Tabela813[[#This Row],[Especificação]]</f>
        <v>9.1.3.1.1.01.1.0.00 - (-) Dedução de Aluguéis e Arrendamentos</v>
      </c>
      <c r="T2977" s="7" t="str">
        <f>Tabela813[[#This Row],[NR]]&amp;" - "&amp;Tabela813[[#This Row],[Especificação]]</f>
        <v>9.1.3.1.1.01.1.0.00 - (-) Dedução de Aluguéis e Arrendamentos</v>
      </c>
      <c r="U2977" s="7" t="str">
        <f>Tabela813[[#This Row],[NR]]&amp; " - "&amp;Tabela813[[#This Row],[Especificação]]</f>
        <v>9.1.3.1.1.01.1.0.00 - (-) Dedução de Aluguéis e Arrendamentos</v>
      </c>
    </row>
    <row r="2978" spans="1:21" ht="30" x14ac:dyDescent="0.25">
      <c r="A2978" s="84"/>
      <c r="B2978" s="73" t="s">
        <v>1570</v>
      </c>
      <c r="C2978" s="26" t="s">
        <v>1558</v>
      </c>
      <c r="D2978" s="26" t="s">
        <v>1559</v>
      </c>
      <c r="E2978" s="26" t="s">
        <v>1558</v>
      </c>
      <c r="F2978" s="26" t="s">
        <v>1558</v>
      </c>
      <c r="G2978" s="26" t="s">
        <v>1560</v>
      </c>
      <c r="H2978" s="26" t="s">
        <v>1558</v>
      </c>
      <c r="I2978" s="26" t="s">
        <v>1558</v>
      </c>
      <c r="J2978" s="26" t="s">
        <v>1564</v>
      </c>
      <c r="K2978" s="21" t="str">
        <f>IF(Tabela813[[#This Row],[C]]&lt;&gt;"",IF(Tabela813[[#This Row],[RED]]&lt;&gt;"",(Tabela813[[#This Row],[RED]] &amp; "."),"") &amp; CONCATENATE(Tabela813[[#This Row],[C]],".",Tabela813[[#This Row],[O]],".",Tabela813[[#This Row],[E]],".",Tabela813[[#This Row],[D1]],".",Tabela813[[#This Row],[D2]],".",Tabela813[[#This Row],[D3]],".",Tabela813[[#This Row],[T]],".",Tabela813[[#This Row],[D4]]),"")</f>
        <v>9.1.3.1.1.01.1.1.00</v>
      </c>
      <c r="L2978" s="27" t="s">
        <v>1977</v>
      </c>
      <c r="M2978" s="21" t="str">
        <f t="shared" si="46"/>
        <v>A</v>
      </c>
      <c r="N2978" s="21">
        <f>IF(VALUE(Tabela813[[#This Row],[RED]]) &gt; 0,1,0) + IF(VALUE(J2978)&gt;0,8,IF(VALUE(I2978)&gt;0,7,IF(VALUE(H2978)&gt;0,6,IF(VALUE(G2978)&gt;0,5,IF(VALUE(F2978)&gt;0,4,IF(VALUE(E2978)&gt;0,3,IF(VALUE(D2978)&gt;0,2,1)))))))</f>
        <v>8</v>
      </c>
      <c r="O2978" s="26" t="s">
        <v>51</v>
      </c>
      <c r="P2978" s="1" t="s">
        <v>2981</v>
      </c>
      <c r="Q2978" s="1"/>
      <c r="R2978" s="21"/>
      <c r="S2978" s="7" t="str">
        <f>Tabela813[[#This Row],[NR]]&amp;" - "&amp;Tabela813[[#This Row],[Especificação]]</f>
        <v>9.1.3.1.1.01.1.1.00 - (-) Dedução de Aluguéis e Arrendamentos - Principal</v>
      </c>
      <c r="T2978" s="7" t="str">
        <f>Tabela813[[#This Row],[NR]]&amp;" - "&amp;Tabela813[[#This Row],[Especificação]]</f>
        <v>9.1.3.1.1.01.1.1.00 - (-) Dedução de Aluguéis e Arrendamentos - Principal</v>
      </c>
      <c r="U2978" s="7" t="str">
        <f>Tabela813[[#This Row],[NR]]&amp; " - "&amp;Tabela813[[#This Row],[Especificação]]</f>
        <v>9.1.3.1.1.01.1.1.00 - (-) Dedução de Aluguéis e Arrendamentos - Principal</v>
      </c>
    </row>
    <row r="2979" spans="1:21" ht="30" x14ac:dyDescent="0.25">
      <c r="A2979" s="84"/>
      <c r="B2979" s="73" t="s">
        <v>1570</v>
      </c>
      <c r="C2979" s="26" t="s">
        <v>1558</v>
      </c>
      <c r="D2979" s="26" t="s">
        <v>1559</v>
      </c>
      <c r="E2979" s="26" t="s">
        <v>1558</v>
      </c>
      <c r="F2979" s="26" t="s">
        <v>1558</v>
      </c>
      <c r="G2979" s="26" t="s">
        <v>1560</v>
      </c>
      <c r="H2979" s="26" t="s">
        <v>1558</v>
      </c>
      <c r="I2979" s="26" t="s">
        <v>1567</v>
      </c>
      <c r="J2979" s="26" t="s">
        <v>1564</v>
      </c>
      <c r="K2979" s="21" t="str">
        <f>IF(Tabela813[[#This Row],[C]]&lt;&gt;"",IF(Tabela813[[#This Row],[RED]]&lt;&gt;"",(Tabela813[[#This Row],[RED]] &amp; "."),"") &amp; CONCATENATE(Tabela813[[#This Row],[C]],".",Tabela813[[#This Row],[O]],".",Tabela813[[#This Row],[E]],".",Tabela813[[#This Row],[D1]],".",Tabela813[[#This Row],[D2]],".",Tabela813[[#This Row],[D3]],".",Tabela813[[#This Row],[T]],".",Tabela813[[#This Row],[D4]]),"")</f>
        <v>9.1.3.1.1.01.1.2.00</v>
      </c>
      <c r="L2979" s="27" t="s">
        <v>1978</v>
      </c>
      <c r="M2979" s="21" t="str">
        <f t="shared" si="46"/>
        <v>A</v>
      </c>
      <c r="N2979" s="21">
        <f>IF(VALUE(Tabela813[[#This Row],[RED]]) &gt; 0,1,0) + IF(VALUE(J2979)&gt;0,8,IF(VALUE(I2979)&gt;0,7,IF(VALUE(H2979)&gt;0,6,IF(VALUE(G2979)&gt;0,5,IF(VALUE(F2979)&gt;0,4,IF(VALUE(E2979)&gt;0,3,IF(VALUE(D2979)&gt;0,2,1)))))))</f>
        <v>8</v>
      </c>
      <c r="O2979" s="26" t="s">
        <v>51</v>
      </c>
      <c r="P2979" s="1" t="s">
        <v>2981</v>
      </c>
      <c r="Q2979" s="1"/>
      <c r="R2979" s="21"/>
      <c r="S2979" s="7" t="str">
        <f>Tabela813[[#This Row],[NR]]&amp;" - "&amp;Tabela813[[#This Row],[Especificação]]</f>
        <v>9.1.3.1.1.01.1.2.00 - (-) Dedução de Aluguéis e Arrendamentos - Multas e Juros de Mora</v>
      </c>
      <c r="T2979" s="7" t="str">
        <f>Tabela813[[#This Row],[NR]]&amp;" - "&amp;Tabela813[[#This Row],[Especificação]]</f>
        <v>9.1.3.1.1.01.1.2.00 - (-) Dedução de Aluguéis e Arrendamentos - Multas e Juros de Mora</v>
      </c>
      <c r="U2979" s="7" t="str">
        <f>Tabela813[[#This Row],[NR]]&amp; " - "&amp;Tabela813[[#This Row],[Especificação]]</f>
        <v>9.1.3.1.1.01.1.2.00 - (-) Dedução de Aluguéis e Arrendamentos - Multas e Juros de Mora</v>
      </c>
    </row>
    <row r="2980" spans="1:21" ht="30" x14ac:dyDescent="0.25">
      <c r="A2980" s="84"/>
      <c r="B2980" s="73" t="s">
        <v>1570</v>
      </c>
      <c r="C2980" s="26" t="s">
        <v>1558</v>
      </c>
      <c r="D2980" s="26" t="s">
        <v>1559</v>
      </c>
      <c r="E2980" s="26" t="s">
        <v>1558</v>
      </c>
      <c r="F2980" s="26" t="s">
        <v>1558</v>
      </c>
      <c r="G2980" s="26" t="s">
        <v>1560</v>
      </c>
      <c r="H2980" s="26" t="s">
        <v>1558</v>
      </c>
      <c r="I2980" s="26" t="s">
        <v>1559</v>
      </c>
      <c r="J2980" s="26" t="s">
        <v>1564</v>
      </c>
      <c r="K2980" s="21" t="str">
        <f>IF(Tabela813[[#This Row],[C]]&lt;&gt;"",IF(Tabela813[[#This Row],[RED]]&lt;&gt;"",(Tabela813[[#This Row],[RED]] &amp; "."),"") &amp; CONCATENATE(Tabela813[[#This Row],[C]],".",Tabela813[[#This Row],[O]],".",Tabela813[[#This Row],[E]],".",Tabela813[[#This Row],[D1]],".",Tabela813[[#This Row],[D2]],".",Tabela813[[#This Row],[D3]],".",Tabela813[[#This Row],[T]],".",Tabela813[[#This Row],[D4]]),"")</f>
        <v>9.1.3.1.1.01.1.3.00</v>
      </c>
      <c r="L2980" s="27" t="s">
        <v>1979</v>
      </c>
      <c r="M2980" s="21" t="str">
        <f t="shared" si="46"/>
        <v>A</v>
      </c>
      <c r="N2980" s="21">
        <f>IF(VALUE(Tabela813[[#This Row],[RED]]) &gt; 0,1,0) + IF(VALUE(J2980)&gt;0,8,IF(VALUE(I2980)&gt;0,7,IF(VALUE(H2980)&gt;0,6,IF(VALUE(G2980)&gt;0,5,IF(VALUE(F2980)&gt;0,4,IF(VALUE(E2980)&gt;0,3,IF(VALUE(D2980)&gt;0,2,1)))))))</f>
        <v>8</v>
      </c>
      <c r="O2980" s="26" t="s">
        <v>51</v>
      </c>
      <c r="P2980" s="1" t="s">
        <v>2981</v>
      </c>
      <c r="Q2980" s="1"/>
      <c r="R2980" s="21"/>
      <c r="S2980" s="7" t="str">
        <f>Tabela813[[#This Row],[NR]]&amp;" - "&amp;Tabela813[[#This Row],[Especificação]]</f>
        <v>9.1.3.1.1.01.1.3.00 - (-) Dedução de Aluguéis e Arrendamentos - Dívida Ativa</v>
      </c>
      <c r="T2980" s="7" t="str">
        <f>Tabela813[[#This Row],[NR]]&amp;" - "&amp;Tabela813[[#This Row],[Especificação]]</f>
        <v>9.1.3.1.1.01.1.3.00 - (-) Dedução de Aluguéis e Arrendamentos - Dívida Ativa</v>
      </c>
      <c r="U2980" s="7" t="str">
        <f>Tabela813[[#This Row],[NR]]&amp; " - "&amp;Tabela813[[#This Row],[Especificação]]</f>
        <v>9.1.3.1.1.01.1.3.00 - (-) Dedução de Aluguéis e Arrendamentos - Dívida Ativa</v>
      </c>
    </row>
    <row r="2981" spans="1:21" ht="30" x14ac:dyDescent="0.25">
      <c r="A2981" s="84"/>
      <c r="B2981" s="73" t="s">
        <v>1570</v>
      </c>
      <c r="C2981" s="26" t="s">
        <v>1558</v>
      </c>
      <c r="D2981" s="26" t="s">
        <v>1559</v>
      </c>
      <c r="E2981" s="26" t="s">
        <v>1558</v>
      </c>
      <c r="F2981" s="26" t="s">
        <v>1558</v>
      </c>
      <c r="G2981" s="26" t="s">
        <v>1560</v>
      </c>
      <c r="H2981" s="26" t="s">
        <v>1558</v>
      </c>
      <c r="I2981" s="26" t="s">
        <v>1568</v>
      </c>
      <c r="J2981" s="26" t="s">
        <v>1564</v>
      </c>
      <c r="K2981" s="21" t="str">
        <f>IF(Tabela813[[#This Row],[C]]&lt;&gt;"",IF(Tabela813[[#This Row],[RED]]&lt;&gt;"",(Tabela813[[#This Row],[RED]] &amp; "."),"") &amp; CONCATENATE(Tabela813[[#This Row],[C]],".",Tabela813[[#This Row],[O]],".",Tabela813[[#This Row],[E]],".",Tabela813[[#This Row],[D1]],".",Tabela813[[#This Row],[D2]],".",Tabela813[[#This Row],[D3]],".",Tabela813[[#This Row],[T]],".",Tabela813[[#This Row],[D4]]),"")</f>
        <v>9.1.3.1.1.01.1.4.00</v>
      </c>
      <c r="L2981" s="27" t="s">
        <v>1980</v>
      </c>
      <c r="M2981" s="21" t="str">
        <f t="shared" si="46"/>
        <v>A</v>
      </c>
      <c r="N2981" s="21">
        <f>IF(VALUE(Tabela813[[#This Row],[RED]]) &gt; 0,1,0) + IF(VALUE(J2981)&gt;0,8,IF(VALUE(I2981)&gt;0,7,IF(VALUE(H2981)&gt;0,6,IF(VALUE(G2981)&gt;0,5,IF(VALUE(F2981)&gt;0,4,IF(VALUE(E2981)&gt;0,3,IF(VALUE(D2981)&gt;0,2,1)))))))</f>
        <v>8</v>
      </c>
      <c r="O2981" s="26" t="s">
        <v>51</v>
      </c>
      <c r="P2981" s="1" t="s">
        <v>2981</v>
      </c>
      <c r="Q2981" s="1"/>
      <c r="R2981" s="21"/>
      <c r="S2981" s="7" t="str">
        <f>Tabela813[[#This Row],[NR]]&amp;" - "&amp;Tabela813[[#This Row],[Especificação]]</f>
        <v>9.1.3.1.1.01.1.4.00 - (-) Dedução de Aluguéis e Arrendamentos - Dívida Ativa - Multas e Juros de Mora da Dívida Ativa</v>
      </c>
      <c r="T2981" s="7" t="str">
        <f>Tabela813[[#This Row],[NR]]&amp;" - "&amp;Tabela813[[#This Row],[Especificação]]</f>
        <v>9.1.3.1.1.01.1.4.00 - (-) Dedução de Aluguéis e Arrendamentos - Dívida Ativa - Multas e Juros de Mora da Dívida Ativa</v>
      </c>
      <c r="U2981" s="7" t="str">
        <f>Tabela813[[#This Row],[NR]]&amp; " - "&amp;Tabela813[[#This Row],[Especificação]]</f>
        <v>9.1.3.1.1.01.1.4.00 - (-) Dedução de Aluguéis e Arrendamentos - Dívida Ativa - Multas e Juros de Mora da Dívida Ativa</v>
      </c>
    </row>
    <row r="2982" spans="1:21" ht="30" x14ac:dyDescent="0.25">
      <c r="A2982" s="84"/>
      <c r="B2982" s="73" t="s">
        <v>1570</v>
      </c>
      <c r="C2982" s="26" t="s">
        <v>1558</v>
      </c>
      <c r="D2982" s="26" t="s">
        <v>1559</v>
      </c>
      <c r="E2982" s="26" t="s">
        <v>1558</v>
      </c>
      <c r="F2982" s="26" t="s">
        <v>1558</v>
      </c>
      <c r="G2982" s="26" t="s">
        <v>1560</v>
      </c>
      <c r="H2982" s="26" t="s">
        <v>1558</v>
      </c>
      <c r="I2982" s="26" t="s">
        <v>1569</v>
      </c>
      <c r="J2982" s="26" t="s">
        <v>1564</v>
      </c>
      <c r="K2982" s="21" t="str">
        <f>IF(Tabela813[[#This Row],[C]]&lt;&gt;"",IF(Tabela813[[#This Row],[RED]]&lt;&gt;"",(Tabela813[[#This Row],[RED]] &amp; "."),"") &amp; CONCATENATE(Tabela813[[#This Row],[C]],".",Tabela813[[#This Row],[O]],".",Tabela813[[#This Row],[E]],".",Tabela813[[#This Row],[D1]],".",Tabela813[[#This Row],[D2]],".",Tabela813[[#This Row],[D3]],".",Tabela813[[#This Row],[T]],".",Tabela813[[#This Row],[D4]]),"")</f>
        <v>9.1.3.1.1.01.1.5.00</v>
      </c>
      <c r="L2982" s="27" t="s">
        <v>1981</v>
      </c>
      <c r="M2982" s="21" t="str">
        <f t="shared" si="46"/>
        <v>A</v>
      </c>
      <c r="N2982" s="21">
        <f>IF(VALUE(Tabela813[[#This Row],[RED]]) &gt; 0,1,0) + IF(VALUE(J2982)&gt;0,8,IF(VALUE(I2982)&gt;0,7,IF(VALUE(H2982)&gt;0,6,IF(VALUE(G2982)&gt;0,5,IF(VALUE(F2982)&gt;0,4,IF(VALUE(E2982)&gt;0,3,IF(VALUE(D2982)&gt;0,2,1)))))))</f>
        <v>8</v>
      </c>
      <c r="O2982" s="26" t="s">
        <v>51</v>
      </c>
      <c r="P2982" s="1" t="s">
        <v>2981</v>
      </c>
      <c r="Q2982" s="1"/>
      <c r="R2982" s="21"/>
      <c r="S2982" s="7" t="str">
        <f>Tabela813[[#This Row],[NR]]&amp;" - "&amp;Tabela813[[#This Row],[Especificação]]</f>
        <v>9.1.3.1.1.01.1.5.00 - (-) Dedução de Aluguéis e Arrendamentos - Multas</v>
      </c>
      <c r="T2982" s="7" t="str">
        <f>Tabela813[[#This Row],[NR]]&amp;" - "&amp;Tabela813[[#This Row],[Especificação]]</f>
        <v>9.1.3.1.1.01.1.5.00 - (-) Dedução de Aluguéis e Arrendamentos - Multas</v>
      </c>
      <c r="U2982" s="7" t="str">
        <f>Tabela813[[#This Row],[NR]]&amp; " - "&amp;Tabela813[[#This Row],[Especificação]]</f>
        <v>9.1.3.1.1.01.1.5.00 - (-) Dedução de Aluguéis e Arrendamentos - Multas</v>
      </c>
    </row>
    <row r="2983" spans="1:21" ht="30" x14ac:dyDescent="0.25">
      <c r="A2983" s="84"/>
      <c r="B2983" s="73" t="s">
        <v>1570</v>
      </c>
      <c r="C2983" s="26" t="s">
        <v>1558</v>
      </c>
      <c r="D2983" s="26" t="s">
        <v>1559</v>
      </c>
      <c r="E2983" s="26" t="s">
        <v>1558</v>
      </c>
      <c r="F2983" s="26" t="s">
        <v>1558</v>
      </c>
      <c r="G2983" s="26" t="s">
        <v>1560</v>
      </c>
      <c r="H2983" s="26" t="s">
        <v>1558</v>
      </c>
      <c r="I2983" s="26" t="s">
        <v>1563</v>
      </c>
      <c r="J2983" s="26" t="s">
        <v>1564</v>
      </c>
      <c r="K2983" s="21" t="str">
        <f>IF(Tabela813[[#This Row],[C]]&lt;&gt;"",IF(Tabela813[[#This Row],[RED]]&lt;&gt;"",(Tabela813[[#This Row],[RED]] &amp; "."),"") &amp; CONCATENATE(Tabela813[[#This Row],[C]],".",Tabela813[[#This Row],[O]],".",Tabela813[[#This Row],[E]],".",Tabela813[[#This Row],[D1]],".",Tabela813[[#This Row],[D2]],".",Tabela813[[#This Row],[D3]],".",Tabela813[[#This Row],[T]],".",Tabela813[[#This Row],[D4]]),"")</f>
        <v>9.1.3.1.1.01.1.6.00</v>
      </c>
      <c r="L2983" s="27" t="s">
        <v>1982</v>
      </c>
      <c r="M2983" s="21" t="str">
        <f t="shared" si="46"/>
        <v>A</v>
      </c>
      <c r="N2983" s="21">
        <f>IF(VALUE(Tabela813[[#This Row],[RED]]) &gt; 0,1,0) + IF(VALUE(J2983)&gt;0,8,IF(VALUE(I2983)&gt;0,7,IF(VALUE(H2983)&gt;0,6,IF(VALUE(G2983)&gt;0,5,IF(VALUE(F2983)&gt;0,4,IF(VALUE(E2983)&gt;0,3,IF(VALUE(D2983)&gt;0,2,1)))))))</f>
        <v>8</v>
      </c>
      <c r="O2983" s="26" t="s">
        <v>51</v>
      </c>
      <c r="P2983" s="1" t="s">
        <v>2981</v>
      </c>
      <c r="Q2983" s="1"/>
      <c r="R2983" s="21"/>
      <c r="S2983" s="7" t="str">
        <f>Tabela813[[#This Row],[NR]]&amp;" - "&amp;Tabela813[[#This Row],[Especificação]]</f>
        <v>9.1.3.1.1.01.1.6.00 - (-) Dedução de Aluguéis e Arrendamentos - Juros de Mora</v>
      </c>
      <c r="T2983" s="7" t="str">
        <f>Tabela813[[#This Row],[NR]]&amp;" - "&amp;Tabela813[[#This Row],[Especificação]]</f>
        <v>9.1.3.1.1.01.1.6.00 - (-) Dedução de Aluguéis e Arrendamentos - Juros de Mora</v>
      </c>
      <c r="U2983" s="7" t="str">
        <f>Tabela813[[#This Row],[NR]]&amp; " - "&amp;Tabela813[[#This Row],[Especificação]]</f>
        <v>9.1.3.1.1.01.1.6.00 - (-) Dedução de Aluguéis e Arrendamentos - Juros de Mora</v>
      </c>
    </row>
    <row r="2984" spans="1:21" ht="30" x14ac:dyDescent="0.25">
      <c r="A2984" s="84"/>
      <c r="B2984" s="73" t="s">
        <v>1570</v>
      </c>
      <c r="C2984" s="26" t="s">
        <v>1558</v>
      </c>
      <c r="D2984" s="26" t="s">
        <v>1559</v>
      </c>
      <c r="E2984" s="26" t="s">
        <v>1558</v>
      </c>
      <c r="F2984" s="26" t="s">
        <v>1558</v>
      </c>
      <c r="G2984" s="26" t="s">
        <v>1560</v>
      </c>
      <c r="H2984" s="26" t="s">
        <v>1558</v>
      </c>
      <c r="I2984" s="26" t="s">
        <v>1565</v>
      </c>
      <c r="J2984" s="26" t="s">
        <v>1564</v>
      </c>
      <c r="K2984" s="21" t="str">
        <f>IF(Tabela813[[#This Row],[C]]&lt;&gt;"",IF(Tabela813[[#This Row],[RED]]&lt;&gt;"",(Tabela813[[#This Row],[RED]] &amp; "."),"") &amp; CONCATENATE(Tabela813[[#This Row],[C]],".",Tabela813[[#This Row],[O]],".",Tabela813[[#This Row],[E]],".",Tabela813[[#This Row],[D1]],".",Tabela813[[#This Row],[D2]],".",Tabela813[[#This Row],[D3]],".",Tabela813[[#This Row],[T]],".",Tabela813[[#This Row],[D4]]),"")</f>
        <v>9.1.3.1.1.01.1.7.00</v>
      </c>
      <c r="L2984" s="27" t="s">
        <v>1983</v>
      </c>
      <c r="M2984" s="21" t="str">
        <f t="shared" si="46"/>
        <v>A</v>
      </c>
      <c r="N2984" s="21">
        <f>IF(VALUE(Tabela813[[#This Row],[RED]]) &gt; 0,1,0) + IF(VALUE(J2984)&gt;0,8,IF(VALUE(I2984)&gt;0,7,IF(VALUE(H2984)&gt;0,6,IF(VALUE(G2984)&gt;0,5,IF(VALUE(F2984)&gt;0,4,IF(VALUE(E2984)&gt;0,3,IF(VALUE(D2984)&gt;0,2,1)))))))</f>
        <v>8</v>
      </c>
      <c r="O2984" s="26" t="s">
        <v>51</v>
      </c>
      <c r="P2984" s="1" t="s">
        <v>2981</v>
      </c>
      <c r="Q2984" s="1"/>
      <c r="R2984" s="21"/>
      <c r="S2984" s="7" t="str">
        <f>Tabela813[[#This Row],[NR]]&amp;" - "&amp;Tabela813[[#This Row],[Especificação]]</f>
        <v>9.1.3.1.1.01.1.7.00 - (-) Dedução de Aluguéis e Arrendamentos - Dívida Ativa - Multas da Dívida Ativa</v>
      </c>
      <c r="T2984" s="7" t="str">
        <f>Tabela813[[#This Row],[NR]]&amp;" - "&amp;Tabela813[[#This Row],[Especificação]]</f>
        <v>9.1.3.1.1.01.1.7.00 - (-) Dedução de Aluguéis e Arrendamentos - Dívida Ativa - Multas da Dívida Ativa</v>
      </c>
      <c r="U2984" s="7" t="str">
        <f>Tabela813[[#This Row],[NR]]&amp; " - "&amp;Tabela813[[#This Row],[Especificação]]</f>
        <v>9.1.3.1.1.01.1.7.00 - (-) Dedução de Aluguéis e Arrendamentos - Dívida Ativa - Multas da Dívida Ativa</v>
      </c>
    </row>
    <row r="2985" spans="1:21" ht="30" x14ac:dyDescent="0.25">
      <c r="A2985" s="84"/>
      <c r="B2985" s="73" t="s">
        <v>1570</v>
      </c>
      <c r="C2985" s="26" t="s">
        <v>1558</v>
      </c>
      <c r="D2985" s="26" t="s">
        <v>1559</v>
      </c>
      <c r="E2985" s="26" t="s">
        <v>1558</v>
      </c>
      <c r="F2985" s="26" t="s">
        <v>1558</v>
      </c>
      <c r="G2985" s="26" t="s">
        <v>1560</v>
      </c>
      <c r="H2985" s="26" t="s">
        <v>1558</v>
      </c>
      <c r="I2985" s="26" t="s">
        <v>1566</v>
      </c>
      <c r="J2985" s="26" t="s">
        <v>1564</v>
      </c>
      <c r="K2985" s="21" t="str">
        <f>IF(Tabela813[[#This Row],[C]]&lt;&gt;"",IF(Tabela813[[#This Row],[RED]]&lt;&gt;"",(Tabela813[[#This Row],[RED]] &amp; "."),"") &amp; CONCATENATE(Tabela813[[#This Row],[C]],".",Tabela813[[#This Row],[O]],".",Tabela813[[#This Row],[E]],".",Tabela813[[#This Row],[D1]],".",Tabela813[[#This Row],[D2]],".",Tabela813[[#This Row],[D3]],".",Tabela813[[#This Row],[T]],".",Tabela813[[#This Row],[D4]]),"")</f>
        <v>9.1.3.1.1.01.1.8.00</v>
      </c>
      <c r="L2985" s="27" t="s">
        <v>1984</v>
      </c>
      <c r="M2985" s="21" t="str">
        <f t="shared" si="46"/>
        <v>A</v>
      </c>
      <c r="N2985" s="21">
        <f>IF(VALUE(Tabela813[[#This Row],[RED]]) &gt; 0,1,0) + IF(VALUE(J2985)&gt;0,8,IF(VALUE(I2985)&gt;0,7,IF(VALUE(H2985)&gt;0,6,IF(VALUE(G2985)&gt;0,5,IF(VALUE(F2985)&gt;0,4,IF(VALUE(E2985)&gt;0,3,IF(VALUE(D2985)&gt;0,2,1)))))))</f>
        <v>8</v>
      </c>
      <c r="O2985" s="26" t="s">
        <v>51</v>
      </c>
      <c r="P2985" s="1" t="s">
        <v>2981</v>
      </c>
      <c r="Q2985" s="1"/>
      <c r="R2985" s="21"/>
      <c r="S2985" s="7" t="str">
        <f>Tabela813[[#This Row],[NR]]&amp;" - "&amp;Tabela813[[#This Row],[Especificação]]</f>
        <v>9.1.3.1.1.01.1.8.00 - (-) Dedução de Aluguéis e Arrendamentos - Juros de Mora da Dívida Ativa</v>
      </c>
      <c r="T2985" s="7" t="str">
        <f>Tabela813[[#This Row],[NR]]&amp;" - "&amp;Tabela813[[#This Row],[Especificação]]</f>
        <v>9.1.3.1.1.01.1.8.00 - (-) Dedução de Aluguéis e Arrendamentos - Juros de Mora da Dívida Ativa</v>
      </c>
      <c r="U2985" s="7" t="str">
        <f>Tabela813[[#This Row],[NR]]&amp; " - "&amp;Tabela813[[#This Row],[Especificação]]</f>
        <v>9.1.3.1.1.01.1.8.00 - (-) Dedução de Aluguéis e Arrendamentos - Juros de Mora da Dívida Ativa</v>
      </c>
    </row>
    <row r="2986" spans="1:21" ht="30" x14ac:dyDescent="0.25">
      <c r="A2986" s="84"/>
      <c r="B2986" s="73" t="s">
        <v>1570</v>
      </c>
      <c r="C2986" s="26" t="s">
        <v>1558</v>
      </c>
      <c r="D2986" s="26" t="s">
        <v>1559</v>
      </c>
      <c r="E2986" s="26" t="s">
        <v>1558</v>
      </c>
      <c r="F2986" s="26" t="s">
        <v>1558</v>
      </c>
      <c r="G2986" s="26" t="s">
        <v>1560</v>
      </c>
      <c r="H2986" s="26" t="s">
        <v>1567</v>
      </c>
      <c r="I2986" s="26" t="s">
        <v>1561</v>
      </c>
      <c r="J2986" s="26" t="s">
        <v>1564</v>
      </c>
      <c r="K2986" s="21" t="str">
        <f>IF(Tabela813[[#This Row],[C]]&lt;&gt;"",IF(Tabela813[[#This Row],[RED]]&lt;&gt;"",(Tabela813[[#This Row],[RED]] &amp; "."),"") &amp; CONCATENATE(Tabela813[[#This Row],[C]],".",Tabela813[[#This Row],[O]],".",Tabela813[[#This Row],[E]],".",Tabela813[[#This Row],[D1]],".",Tabela813[[#This Row],[D2]],".",Tabela813[[#This Row],[D3]],".",Tabela813[[#This Row],[T]],".",Tabela813[[#This Row],[D4]]),"")</f>
        <v>9.1.3.1.1.01.2.0.00</v>
      </c>
      <c r="L2986" s="27" t="s">
        <v>1985</v>
      </c>
      <c r="M2986" s="21" t="str">
        <f t="shared" si="46"/>
        <v>S</v>
      </c>
      <c r="N2986" s="21">
        <f>IF(VALUE(Tabela813[[#This Row],[RED]]) &gt; 0,1,0) + IF(VALUE(J2986)&gt;0,8,IF(VALUE(I2986)&gt;0,7,IF(VALUE(H2986)&gt;0,6,IF(VALUE(G2986)&gt;0,5,IF(VALUE(F2986)&gt;0,4,IF(VALUE(E2986)&gt;0,3,IF(VALUE(D2986)&gt;0,2,1)))))))</f>
        <v>7</v>
      </c>
      <c r="O2986" s="26" t="s">
        <v>51</v>
      </c>
      <c r="P2986" s="1" t="s">
        <v>2982</v>
      </c>
      <c r="Q2986" s="1"/>
      <c r="R2986" s="21"/>
      <c r="S2986" s="7" t="str">
        <f>Tabela813[[#This Row],[NR]]&amp;" - "&amp;Tabela813[[#This Row],[Especificação]]</f>
        <v>9.1.3.1.1.01.2.0.00 - (-) Dedução de Foros, Laudêmios e Tarifas de Ocupação</v>
      </c>
      <c r="T2986" s="7" t="str">
        <f>Tabela813[[#This Row],[NR]]&amp;" - "&amp;Tabela813[[#This Row],[Especificação]]</f>
        <v>9.1.3.1.1.01.2.0.00 - (-) Dedução de Foros, Laudêmios e Tarifas de Ocupação</v>
      </c>
      <c r="U2986" s="7" t="str">
        <f>Tabela813[[#This Row],[NR]]&amp; " - "&amp;Tabela813[[#This Row],[Especificação]]</f>
        <v>9.1.3.1.1.01.2.0.00 - (-) Dedução de Foros, Laudêmios e Tarifas de Ocupação</v>
      </c>
    </row>
    <row r="2987" spans="1:21" ht="30" x14ac:dyDescent="0.25">
      <c r="A2987" s="84"/>
      <c r="B2987" s="73" t="s">
        <v>1570</v>
      </c>
      <c r="C2987" s="26" t="s">
        <v>1558</v>
      </c>
      <c r="D2987" s="26" t="s">
        <v>1559</v>
      </c>
      <c r="E2987" s="26" t="s">
        <v>1558</v>
      </c>
      <c r="F2987" s="26" t="s">
        <v>1558</v>
      </c>
      <c r="G2987" s="26" t="s">
        <v>1560</v>
      </c>
      <c r="H2987" s="26" t="s">
        <v>1567</v>
      </c>
      <c r="I2987" s="26" t="s">
        <v>1558</v>
      </c>
      <c r="J2987" s="26" t="s">
        <v>1564</v>
      </c>
      <c r="K2987" s="21" t="str">
        <f>IF(Tabela813[[#This Row],[C]]&lt;&gt;"",IF(Tabela813[[#This Row],[RED]]&lt;&gt;"",(Tabela813[[#This Row],[RED]] &amp; "."),"") &amp; CONCATENATE(Tabela813[[#This Row],[C]],".",Tabela813[[#This Row],[O]],".",Tabela813[[#This Row],[E]],".",Tabela813[[#This Row],[D1]],".",Tabela813[[#This Row],[D2]],".",Tabela813[[#This Row],[D3]],".",Tabela813[[#This Row],[T]],".",Tabela813[[#This Row],[D4]]),"")</f>
        <v>9.1.3.1.1.01.2.1.00</v>
      </c>
      <c r="L2987" s="27" t="s">
        <v>1986</v>
      </c>
      <c r="M2987" s="21" t="str">
        <f t="shared" si="46"/>
        <v>A</v>
      </c>
      <c r="N2987" s="21">
        <f>IF(VALUE(Tabela813[[#This Row],[RED]]) &gt; 0,1,0) + IF(VALUE(J2987)&gt;0,8,IF(VALUE(I2987)&gt;0,7,IF(VALUE(H2987)&gt;0,6,IF(VALUE(G2987)&gt;0,5,IF(VALUE(F2987)&gt;0,4,IF(VALUE(E2987)&gt;0,3,IF(VALUE(D2987)&gt;0,2,1)))))))</f>
        <v>8</v>
      </c>
      <c r="O2987" s="26" t="s">
        <v>51</v>
      </c>
      <c r="P2987" s="1" t="s">
        <v>2982</v>
      </c>
      <c r="Q2987" s="1"/>
      <c r="R2987" s="21"/>
      <c r="S2987" s="7" t="str">
        <f>Tabela813[[#This Row],[NR]]&amp;" - "&amp;Tabela813[[#This Row],[Especificação]]</f>
        <v>9.1.3.1.1.01.2.1.00 - (-) Dedução de Foros, Laudêmios e Tarifas de Ocupação - Principal</v>
      </c>
      <c r="T2987" s="7" t="str">
        <f>Tabela813[[#This Row],[NR]]&amp;" - "&amp;Tabela813[[#This Row],[Especificação]]</f>
        <v>9.1.3.1.1.01.2.1.00 - (-) Dedução de Foros, Laudêmios e Tarifas de Ocupação - Principal</v>
      </c>
      <c r="U2987" s="7" t="str">
        <f>Tabela813[[#This Row],[NR]]&amp; " - "&amp;Tabela813[[#This Row],[Especificação]]</f>
        <v>9.1.3.1.1.01.2.1.00 - (-) Dedução de Foros, Laudêmios e Tarifas de Ocupação - Principal</v>
      </c>
    </row>
    <row r="2988" spans="1:21" ht="30" x14ac:dyDescent="0.25">
      <c r="A2988" s="84"/>
      <c r="B2988" s="73" t="s">
        <v>1570</v>
      </c>
      <c r="C2988" s="26" t="s">
        <v>1558</v>
      </c>
      <c r="D2988" s="26" t="s">
        <v>1559</v>
      </c>
      <c r="E2988" s="26" t="s">
        <v>1558</v>
      </c>
      <c r="F2988" s="26" t="s">
        <v>1558</v>
      </c>
      <c r="G2988" s="26" t="s">
        <v>1560</v>
      </c>
      <c r="H2988" s="26" t="s">
        <v>1567</v>
      </c>
      <c r="I2988" s="26" t="s">
        <v>1567</v>
      </c>
      <c r="J2988" s="26" t="s">
        <v>1564</v>
      </c>
      <c r="K2988" s="21" t="str">
        <f>IF(Tabela813[[#This Row],[C]]&lt;&gt;"",IF(Tabela813[[#This Row],[RED]]&lt;&gt;"",(Tabela813[[#This Row],[RED]] &amp; "."),"") &amp; CONCATENATE(Tabela813[[#This Row],[C]],".",Tabela813[[#This Row],[O]],".",Tabela813[[#This Row],[E]],".",Tabela813[[#This Row],[D1]],".",Tabela813[[#This Row],[D2]],".",Tabela813[[#This Row],[D3]],".",Tabela813[[#This Row],[T]],".",Tabela813[[#This Row],[D4]]),"")</f>
        <v>9.1.3.1.1.01.2.2.00</v>
      </c>
      <c r="L2988" s="27" t="s">
        <v>1987</v>
      </c>
      <c r="M2988" s="21" t="str">
        <f t="shared" si="46"/>
        <v>A</v>
      </c>
      <c r="N2988" s="21">
        <f>IF(VALUE(Tabela813[[#This Row],[RED]]) &gt; 0,1,0) + IF(VALUE(J2988)&gt;0,8,IF(VALUE(I2988)&gt;0,7,IF(VALUE(H2988)&gt;0,6,IF(VALUE(G2988)&gt;0,5,IF(VALUE(F2988)&gt;0,4,IF(VALUE(E2988)&gt;0,3,IF(VALUE(D2988)&gt;0,2,1)))))))</f>
        <v>8</v>
      </c>
      <c r="O2988" s="26" t="s">
        <v>51</v>
      </c>
      <c r="P2988" s="1" t="s">
        <v>2982</v>
      </c>
      <c r="Q2988" s="1"/>
      <c r="R2988" s="21"/>
      <c r="S2988" s="7" t="str">
        <f>Tabela813[[#This Row],[NR]]&amp;" - "&amp;Tabela813[[#This Row],[Especificação]]</f>
        <v>9.1.3.1.1.01.2.2.00 - (-) Dedução de Foros, Laudêmios e Tarifas de Ocupação - Multas e Juros de Mora</v>
      </c>
      <c r="T2988" s="7" t="str">
        <f>Tabela813[[#This Row],[NR]]&amp;" - "&amp;Tabela813[[#This Row],[Especificação]]</f>
        <v>9.1.3.1.1.01.2.2.00 - (-) Dedução de Foros, Laudêmios e Tarifas de Ocupação - Multas e Juros de Mora</v>
      </c>
      <c r="U2988" s="7" t="str">
        <f>Tabela813[[#This Row],[NR]]&amp; " - "&amp;Tabela813[[#This Row],[Especificação]]</f>
        <v>9.1.3.1.1.01.2.2.00 - (-) Dedução de Foros, Laudêmios e Tarifas de Ocupação - Multas e Juros de Mora</v>
      </c>
    </row>
    <row r="2989" spans="1:21" ht="30" x14ac:dyDescent="0.25">
      <c r="A2989" s="84"/>
      <c r="B2989" s="73" t="s">
        <v>1570</v>
      </c>
      <c r="C2989" s="26" t="s">
        <v>1558</v>
      </c>
      <c r="D2989" s="26" t="s">
        <v>1559</v>
      </c>
      <c r="E2989" s="26" t="s">
        <v>1558</v>
      </c>
      <c r="F2989" s="26" t="s">
        <v>1558</v>
      </c>
      <c r="G2989" s="26" t="s">
        <v>1560</v>
      </c>
      <c r="H2989" s="26" t="s">
        <v>1567</v>
      </c>
      <c r="I2989" s="26" t="s">
        <v>1559</v>
      </c>
      <c r="J2989" s="26" t="s">
        <v>1564</v>
      </c>
      <c r="K2989" s="21" t="str">
        <f>IF(Tabela813[[#This Row],[C]]&lt;&gt;"",IF(Tabela813[[#This Row],[RED]]&lt;&gt;"",(Tabela813[[#This Row],[RED]] &amp; "."),"") &amp; CONCATENATE(Tabela813[[#This Row],[C]],".",Tabela813[[#This Row],[O]],".",Tabela813[[#This Row],[E]],".",Tabela813[[#This Row],[D1]],".",Tabela813[[#This Row],[D2]],".",Tabela813[[#This Row],[D3]],".",Tabela813[[#This Row],[T]],".",Tabela813[[#This Row],[D4]]),"")</f>
        <v>9.1.3.1.1.01.2.3.00</v>
      </c>
      <c r="L2989" s="27" t="s">
        <v>1988</v>
      </c>
      <c r="M2989" s="21" t="str">
        <f t="shared" si="46"/>
        <v>A</v>
      </c>
      <c r="N2989" s="21">
        <f>IF(VALUE(Tabela813[[#This Row],[RED]]) &gt; 0,1,0) + IF(VALUE(J2989)&gt;0,8,IF(VALUE(I2989)&gt;0,7,IF(VALUE(H2989)&gt;0,6,IF(VALUE(G2989)&gt;0,5,IF(VALUE(F2989)&gt;0,4,IF(VALUE(E2989)&gt;0,3,IF(VALUE(D2989)&gt;0,2,1)))))))</f>
        <v>8</v>
      </c>
      <c r="O2989" s="26" t="s">
        <v>51</v>
      </c>
      <c r="P2989" s="1" t="s">
        <v>2982</v>
      </c>
      <c r="Q2989" s="1"/>
      <c r="R2989" s="21"/>
      <c r="S2989" s="7" t="str">
        <f>Tabela813[[#This Row],[NR]]&amp;" - "&amp;Tabela813[[#This Row],[Especificação]]</f>
        <v>9.1.3.1.1.01.2.3.00 - (-) Dedução de Foros, Laudêmios e Tarifas de Ocupação - Dívida Ativa</v>
      </c>
      <c r="T2989" s="7" t="str">
        <f>Tabela813[[#This Row],[NR]]&amp;" - "&amp;Tabela813[[#This Row],[Especificação]]</f>
        <v>9.1.3.1.1.01.2.3.00 - (-) Dedução de Foros, Laudêmios e Tarifas de Ocupação - Dívida Ativa</v>
      </c>
      <c r="U2989" s="7" t="str">
        <f>Tabela813[[#This Row],[NR]]&amp; " - "&amp;Tabela813[[#This Row],[Especificação]]</f>
        <v>9.1.3.1.1.01.2.3.00 - (-) Dedução de Foros, Laudêmios e Tarifas de Ocupação - Dívida Ativa</v>
      </c>
    </row>
    <row r="2990" spans="1:21" ht="30" x14ac:dyDescent="0.25">
      <c r="A2990" s="84"/>
      <c r="B2990" s="73" t="s">
        <v>1570</v>
      </c>
      <c r="C2990" s="26" t="s">
        <v>1558</v>
      </c>
      <c r="D2990" s="26" t="s">
        <v>1559</v>
      </c>
      <c r="E2990" s="26" t="s">
        <v>1558</v>
      </c>
      <c r="F2990" s="26" t="s">
        <v>1558</v>
      </c>
      <c r="G2990" s="26" t="s">
        <v>1560</v>
      </c>
      <c r="H2990" s="26" t="s">
        <v>1567</v>
      </c>
      <c r="I2990" s="26" t="s">
        <v>1568</v>
      </c>
      <c r="J2990" s="26" t="s">
        <v>1564</v>
      </c>
      <c r="K2990" s="21" t="str">
        <f>IF(Tabela813[[#This Row],[C]]&lt;&gt;"",IF(Tabela813[[#This Row],[RED]]&lt;&gt;"",(Tabela813[[#This Row],[RED]] &amp; "."),"") &amp; CONCATENATE(Tabela813[[#This Row],[C]],".",Tabela813[[#This Row],[O]],".",Tabela813[[#This Row],[E]],".",Tabela813[[#This Row],[D1]],".",Tabela813[[#This Row],[D2]],".",Tabela813[[#This Row],[D3]],".",Tabela813[[#This Row],[T]],".",Tabela813[[#This Row],[D4]]),"")</f>
        <v>9.1.3.1.1.01.2.4.00</v>
      </c>
      <c r="L2990" s="27" t="s">
        <v>1989</v>
      </c>
      <c r="M2990" s="21" t="str">
        <f t="shared" si="46"/>
        <v>A</v>
      </c>
      <c r="N2990" s="21">
        <f>IF(VALUE(Tabela813[[#This Row],[RED]]) &gt; 0,1,0) + IF(VALUE(J2990)&gt;0,8,IF(VALUE(I2990)&gt;0,7,IF(VALUE(H2990)&gt;0,6,IF(VALUE(G2990)&gt;0,5,IF(VALUE(F2990)&gt;0,4,IF(VALUE(E2990)&gt;0,3,IF(VALUE(D2990)&gt;0,2,1)))))))</f>
        <v>8</v>
      </c>
      <c r="O2990" s="26" t="s">
        <v>51</v>
      </c>
      <c r="P2990" s="1" t="s">
        <v>2982</v>
      </c>
      <c r="Q2990" s="1"/>
      <c r="R2990" s="21"/>
      <c r="S2990" s="7" t="str">
        <f>Tabela813[[#This Row],[NR]]&amp;" - "&amp;Tabela813[[#This Row],[Especificação]]</f>
        <v>9.1.3.1.1.01.2.4.00 - (-) Dedução de Foros, Laudêmios e Tarifas de Ocupação - Dívida Ativa - Multas e Juros de Mora da Dívida Ativa</v>
      </c>
      <c r="T2990" s="7" t="str">
        <f>Tabela813[[#This Row],[NR]]&amp;" - "&amp;Tabela813[[#This Row],[Especificação]]</f>
        <v>9.1.3.1.1.01.2.4.00 - (-) Dedução de Foros, Laudêmios e Tarifas de Ocupação - Dívida Ativa - Multas e Juros de Mora da Dívida Ativa</v>
      </c>
      <c r="U2990" s="7" t="str">
        <f>Tabela813[[#This Row],[NR]]&amp; " - "&amp;Tabela813[[#This Row],[Especificação]]</f>
        <v>9.1.3.1.1.01.2.4.00 - (-) Dedução de Foros, Laudêmios e Tarifas de Ocupação - Dívida Ativa - Multas e Juros de Mora da Dívida Ativa</v>
      </c>
    </row>
    <row r="2991" spans="1:21" ht="30" x14ac:dyDescent="0.25">
      <c r="A2991" s="84"/>
      <c r="B2991" s="73" t="s">
        <v>1570</v>
      </c>
      <c r="C2991" s="26" t="s">
        <v>1558</v>
      </c>
      <c r="D2991" s="26" t="s">
        <v>1559</v>
      </c>
      <c r="E2991" s="26" t="s">
        <v>1558</v>
      </c>
      <c r="F2991" s="26" t="s">
        <v>1558</v>
      </c>
      <c r="G2991" s="26" t="s">
        <v>1560</v>
      </c>
      <c r="H2991" s="26" t="s">
        <v>1567</v>
      </c>
      <c r="I2991" s="26" t="s">
        <v>1569</v>
      </c>
      <c r="J2991" s="26" t="s">
        <v>1564</v>
      </c>
      <c r="K2991" s="21" t="str">
        <f>IF(Tabela813[[#This Row],[C]]&lt;&gt;"",IF(Tabela813[[#This Row],[RED]]&lt;&gt;"",(Tabela813[[#This Row],[RED]] &amp; "."),"") &amp; CONCATENATE(Tabela813[[#This Row],[C]],".",Tabela813[[#This Row],[O]],".",Tabela813[[#This Row],[E]],".",Tabela813[[#This Row],[D1]],".",Tabela813[[#This Row],[D2]],".",Tabela813[[#This Row],[D3]],".",Tabela813[[#This Row],[T]],".",Tabela813[[#This Row],[D4]]),"")</f>
        <v>9.1.3.1.1.01.2.5.00</v>
      </c>
      <c r="L2991" s="27" t="s">
        <v>1990</v>
      </c>
      <c r="M2991" s="21" t="str">
        <f t="shared" si="46"/>
        <v>A</v>
      </c>
      <c r="N2991" s="21">
        <f>IF(VALUE(Tabela813[[#This Row],[RED]]) &gt; 0,1,0) + IF(VALUE(J2991)&gt;0,8,IF(VALUE(I2991)&gt;0,7,IF(VALUE(H2991)&gt;0,6,IF(VALUE(G2991)&gt;0,5,IF(VALUE(F2991)&gt;0,4,IF(VALUE(E2991)&gt;0,3,IF(VALUE(D2991)&gt;0,2,1)))))))</f>
        <v>8</v>
      </c>
      <c r="O2991" s="26" t="s">
        <v>51</v>
      </c>
      <c r="P2991" s="1" t="s">
        <v>2982</v>
      </c>
      <c r="Q2991" s="1"/>
      <c r="R2991" s="21"/>
      <c r="S2991" s="7" t="str">
        <f>Tabela813[[#This Row],[NR]]&amp;" - "&amp;Tabela813[[#This Row],[Especificação]]</f>
        <v>9.1.3.1.1.01.2.5.00 - (-) Dedução de Foros, Laudêmios e Tarifas de Ocupação - Multas</v>
      </c>
      <c r="T2991" s="7" t="str">
        <f>Tabela813[[#This Row],[NR]]&amp;" - "&amp;Tabela813[[#This Row],[Especificação]]</f>
        <v>9.1.3.1.1.01.2.5.00 - (-) Dedução de Foros, Laudêmios e Tarifas de Ocupação - Multas</v>
      </c>
      <c r="U2991" s="7" t="str">
        <f>Tabela813[[#This Row],[NR]]&amp; " - "&amp;Tabela813[[#This Row],[Especificação]]</f>
        <v>9.1.3.1.1.01.2.5.00 - (-) Dedução de Foros, Laudêmios e Tarifas de Ocupação - Multas</v>
      </c>
    </row>
    <row r="2992" spans="1:21" ht="30" x14ac:dyDescent="0.25">
      <c r="A2992" s="84"/>
      <c r="B2992" s="73" t="s">
        <v>1570</v>
      </c>
      <c r="C2992" s="26" t="s">
        <v>1558</v>
      </c>
      <c r="D2992" s="26" t="s">
        <v>1559</v>
      </c>
      <c r="E2992" s="26" t="s">
        <v>1558</v>
      </c>
      <c r="F2992" s="26" t="s">
        <v>1558</v>
      </c>
      <c r="G2992" s="26" t="s">
        <v>1560</v>
      </c>
      <c r="H2992" s="26" t="s">
        <v>1567</v>
      </c>
      <c r="I2992" s="26" t="s">
        <v>1563</v>
      </c>
      <c r="J2992" s="26" t="s">
        <v>1564</v>
      </c>
      <c r="K2992" s="21" t="str">
        <f>IF(Tabela813[[#This Row],[C]]&lt;&gt;"",IF(Tabela813[[#This Row],[RED]]&lt;&gt;"",(Tabela813[[#This Row],[RED]] &amp; "."),"") &amp; CONCATENATE(Tabela813[[#This Row],[C]],".",Tabela813[[#This Row],[O]],".",Tabela813[[#This Row],[E]],".",Tabela813[[#This Row],[D1]],".",Tabela813[[#This Row],[D2]],".",Tabela813[[#This Row],[D3]],".",Tabela813[[#This Row],[T]],".",Tabela813[[#This Row],[D4]]),"")</f>
        <v>9.1.3.1.1.01.2.6.00</v>
      </c>
      <c r="L2992" s="27" t="s">
        <v>1991</v>
      </c>
      <c r="M2992" s="21" t="str">
        <f t="shared" si="46"/>
        <v>A</v>
      </c>
      <c r="N2992" s="21">
        <f>IF(VALUE(Tabela813[[#This Row],[RED]]) &gt; 0,1,0) + IF(VALUE(J2992)&gt;0,8,IF(VALUE(I2992)&gt;0,7,IF(VALUE(H2992)&gt;0,6,IF(VALUE(G2992)&gt;0,5,IF(VALUE(F2992)&gt;0,4,IF(VALUE(E2992)&gt;0,3,IF(VALUE(D2992)&gt;0,2,1)))))))</f>
        <v>8</v>
      </c>
      <c r="O2992" s="26" t="s">
        <v>51</v>
      </c>
      <c r="P2992" s="1" t="s">
        <v>2982</v>
      </c>
      <c r="Q2992" s="1"/>
      <c r="R2992" s="21"/>
      <c r="S2992" s="7" t="str">
        <f>Tabela813[[#This Row],[NR]]&amp;" - "&amp;Tabela813[[#This Row],[Especificação]]</f>
        <v>9.1.3.1.1.01.2.6.00 - (-) Dedução de Foros, Laudêmios e Tarifas de Ocupação - Juros de Mora</v>
      </c>
      <c r="T2992" s="7" t="str">
        <f>Tabela813[[#This Row],[NR]]&amp;" - "&amp;Tabela813[[#This Row],[Especificação]]</f>
        <v>9.1.3.1.1.01.2.6.00 - (-) Dedução de Foros, Laudêmios e Tarifas de Ocupação - Juros de Mora</v>
      </c>
      <c r="U2992" s="7" t="str">
        <f>Tabela813[[#This Row],[NR]]&amp; " - "&amp;Tabela813[[#This Row],[Especificação]]</f>
        <v>9.1.3.1.1.01.2.6.00 - (-) Dedução de Foros, Laudêmios e Tarifas de Ocupação - Juros de Mora</v>
      </c>
    </row>
    <row r="2993" spans="1:21" ht="30" x14ac:dyDescent="0.25">
      <c r="A2993" s="84"/>
      <c r="B2993" s="73" t="s">
        <v>1570</v>
      </c>
      <c r="C2993" s="26" t="s">
        <v>1558</v>
      </c>
      <c r="D2993" s="26" t="s">
        <v>1559</v>
      </c>
      <c r="E2993" s="26" t="s">
        <v>1558</v>
      </c>
      <c r="F2993" s="26" t="s">
        <v>1558</v>
      </c>
      <c r="G2993" s="26" t="s">
        <v>1560</v>
      </c>
      <c r="H2993" s="26" t="s">
        <v>1567</v>
      </c>
      <c r="I2993" s="26" t="s">
        <v>1565</v>
      </c>
      <c r="J2993" s="26" t="s">
        <v>1564</v>
      </c>
      <c r="K2993" s="21" t="str">
        <f>IF(Tabela813[[#This Row],[C]]&lt;&gt;"",IF(Tabela813[[#This Row],[RED]]&lt;&gt;"",(Tabela813[[#This Row],[RED]] &amp; "."),"") &amp; CONCATENATE(Tabela813[[#This Row],[C]],".",Tabela813[[#This Row],[O]],".",Tabela813[[#This Row],[E]],".",Tabela813[[#This Row],[D1]],".",Tabela813[[#This Row],[D2]],".",Tabela813[[#This Row],[D3]],".",Tabela813[[#This Row],[T]],".",Tabela813[[#This Row],[D4]]),"")</f>
        <v>9.1.3.1.1.01.2.7.00</v>
      </c>
      <c r="L2993" s="27" t="s">
        <v>1992</v>
      </c>
      <c r="M2993" s="21" t="str">
        <f t="shared" si="46"/>
        <v>A</v>
      </c>
      <c r="N2993" s="21">
        <f>IF(VALUE(Tabela813[[#This Row],[RED]]) &gt; 0,1,0) + IF(VALUE(J2993)&gt;0,8,IF(VALUE(I2993)&gt;0,7,IF(VALUE(H2993)&gt;0,6,IF(VALUE(G2993)&gt;0,5,IF(VALUE(F2993)&gt;0,4,IF(VALUE(E2993)&gt;0,3,IF(VALUE(D2993)&gt;0,2,1)))))))</f>
        <v>8</v>
      </c>
      <c r="O2993" s="26" t="s">
        <v>51</v>
      </c>
      <c r="P2993" s="1" t="s">
        <v>2982</v>
      </c>
      <c r="Q2993" s="1"/>
      <c r="R2993" s="21"/>
      <c r="S2993" s="7" t="str">
        <f>Tabela813[[#This Row],[NR]]&amp;" - "&amp;Tabela813[[#This Row],[Especificação]]</f>
        <v>9.1.3.1.1.01.2.7.00 - (-) Dedução de Foros, Laudêmios e Tarifas de Ocupação - Dívida Ativa - Multas da Dívida Ativa</v>
      </c>
      <c r="T2993" s="7" t="str">
        <f>Tabela813[[#This Row],[NR]]&amp;" - "&amp;Tabela813[[#This Row],[Especificação]]</f>
        <v>9.1.3.1.1.01.2.7.00 - (-) Dedução de Foros, Laudêmios e Tarifas de Ocupação - Dívida Ativa - Multas da Dívida Ativa</v>
      </c>
      <c r="U2993" s="7" t="str">
        <f>Tabela813[[#This Row],[NR]]&amp; " - "&amp;Tabela813[[#This Row],[Especificação]]</f>
        <v>9.1.3.1.1.01.2.7.00 - (-) Dedução de Foros, Laudêmios e Tarifas de Ocupação - Dívida Ativa - Multas da Dívida Ativa</v>
      </c>
    </row>
    <row r="2994" spans="1:21" ht="30" x14ac:dyDescent="0.25">
      <c r="A2994" s="84"/>
      <c r="B2994" s="73" t="s">
        <v>1570</v>
      </c>
      <c r="C2994" s="26" t="s">
        <v>1558</v>
      </c>
      <c r="D2994" s="26" t="s">
        <v>1559</v>
      </c>
      <c r="E2994" s="26" t="s">
        <v>1558</v>
      </c>
      <c r="F2994" s="26" t="s">
        <v>1558</v>
      </c>
      <c r="G2994" s="26" t="s">
        <v>1560</v>
      </c>
      <c r="H2994" s="26" t="s">
        <v>1567</v>
      </c>
      <c r="I2994" s="26" t="s">
        <v>1566</v>
      </c>
      <c r="J2994" s="26" t="s">
        <v>1564</v>
      </c>
      <c r="K2994" s="21" t="str">
        <f>IF(Tabela813[[#This Row],[C]]&lt;&gt;"",IF(Tabela813[[#This Row],[RED]]&lt;&gt;"",(Tabela813[[#This Row],[RED]] &amp; "."),"") &amp; CONCATENATE(Tabela813[[#This Row],[C]],".",Tabela813[[#This Row],[O]],".",Tabela813[[#This Row],[E]],".",Tabela813[[#This Row],[D1]],".",Tabela813[[#This Row],[D2]],".",Tabela813[[#This Row],[D3]],".",Tabela813[[#This Row],[T]],".",Tabela813[[#This Row],[D4]]),"")</f>
        <v>9.1.3.1.1.01.2.8.00</v>
      </c>
      <c r="L2994" s="27" t="s">
        <v>1993</v>
      </c>
      <c r="M2994" s="21" t="str">
        <f t="shared" si="46"/>
        <v>A</v>
      </c>
      <c r="N2994" s="21">
        <f>IF(VALUE(Tabela813[[#This Row],[RED]]) &gt; 0,1,0) + IF(VALUE(J2994)&gt;0,8,IF(VALUE(I2994)&gt;0,7,IF(VALUE(H2994)&gt;0,6,IF(VALUE(G2994)&gt;0,5,IF(VALUE(F2994)&gt;0,4,IF(VALUE(E2994)&gt;0,3,IF(VALUE(D2994)&gt;0,2,1)))))))</f>
        <v>8</v>
      </c>
      <c r="O2994" s="26" t="s">
        <v>51</v>
      </c>
      <c r="P2994" s="1" t="s">
        <v>2982</v>
      </c>
      <c r="Q2994" s="1"/>
      <c r="R2994" s="21"/>
      <c r="S2994" s="7" t="str">
        <f>Tabela813[[#This Row],[NR]]&amp;" - "&amp;Tabela813[[#This Row],[Especificação]]</f>
        <v>9.1.3.1.1.01.2.8.00 - (-) Dedução de Foros, Laudêmios e Tarifas de Ocupação - Juros de Mora da Dívida Ativa</v>
      </c>
      <c r="T2994" s="7" t="str">
        <f>Tabela813[[#This Row],[NR]]&amp;" - "&amp;Tabela813[[#This Row],[Especificação]]</f>
        <v>9.1.3.1.1.01.2.8.00 - (-) Dedução de Foros, Laudêmios e Tarifas de Ocupação - Juros de Mora da Dívida Ativa</v>
      </c>
      <c r="U2994" s="7" t="str">
        <f>Tabela813[[#This Row],[NR]]&amp; " - "&amp;Tabela813[[#This Row],[Especificação]]</f>
        <v>9.1.3.1.1.01.2.8.00 - (-) Dedução de Foros, Laudêmios e Tarifas de Ocupação - Juros de Mora da Dívida Ativa</v>
      </c>
    </row>
    <row r="2995" spans="1:21" ht="45" x14ac:dyDescent="0.25">
      <c r="A2995" s="84"/>
      <c r="B2995" s="73" t="s">
        <v>1570</v>
      </c>
      <c r="C2995" s="26" t="s">
        <v>1558</v>
      </c>
      <c r="D2995" s="26" t="s">
        <v>1559</v>
      </c>
      <c r="E2995" s="26" t="s">
        <v>1558</v>
      </c>
      <c r="F2995" s="26" t="s">
        <v>1558</v>
      </c>
      <c r="G2995" s="26" t="s">
        <v>1562</v>
      </c>
      <c r="H2995" s="26" t="s">
        <v>1561</v>
      </c>
      <c r="I2995" s="26" t="s">
        <v>1561</v>
      </c>
      <c r="J2995" s="26" t="s">
        <v>1564</v>
      </c>
      <c r="K2995" s="21" t="str">
        <f>IF(Tabela813[[#This Row],[C]]&lt;&gt;"",IF(Tabela813[[#This Row],[RED]]&lt;&gt;"",(Tabela813[[#This Row],[RED]] &amp; "."),"") &amp; CONCATENATE(Tabela813[[#This Row],[C]],".",Tabela813[[#This Row],[O]],".",Tabela813[[#This Row],[E]],".",Tabela813[[#This Row],[D1]],".",Tabela813[[#This Row],[D2]],".",Tabela813[[#This Row],[D3]],".",Tabela813[[#This Row],[T]],".",Tabela813[[#This Row],[D4]]),"")</f>
        <v>9.1.3.1.1.02.0.0.00</v>
      </c>
      <c r="L2995" s="27" t="s">
        <v>1994</v>
      </c>
      <c r="M2995" s="21" t="str">
        <f t="shared" si="46"/>
        <v>S</v>
      </c>
      <c r="N2995" s="21">
        <f>IF(VALUE(Tabela813[[#This Row],[RED]]) &gt; 0,1,0) + IF(VALUE(J2995)&gt;0,8,IF(VALUE(I2995)&gt;0,7,IF(VALUE(H2995)&gt;0,6,IF(VALUE(G2995)&gt;0,5,IF(VALUE(F2995)&gt;0,4,IF(VALUE(E2995)&gt;0,3,IF(VALUE(D2995)&gt;0,2,1)))))))</f>
        <v>6</v>
      </c>
      <c r="O2995" s="26" t="s">
        <v>51</v>
      </c>
      <c r="P2995" s="1" t="s">
        <v>4420</v>
      </c>
      <c r="Q2995" s="1"/>
      <c r="R2995" s="21"/>
      <c r="S2995" s="7" t="str">
        <f>Tabela813[[#This Row],[NR]]&amp;" - "&amp;Tabela813[[#This Row],[Especificação]]</f>
        <v>9.1.3.1.1.02.0.0.00 - (-) Dedução de Concessão, Permissão, Autorização ou Cessão do Direito de Uso de Bens Imóveis Públicos</v>
      </c>
      <c r="T2995" s="7" t="str">
        <f>Tabela813[[#This Row],[NR]]&amp;" - "&amp;Tabela813[[#This Row],[Especificação]]</f>
        <v>9.1.3.1.1.02.0.0.00 - (-) Dedução de Concessão, Permissão, Autorização ou Cessão do Direito de Uso de Bens Imóveis Públicos</v>
      </c>
      <c r="U2995" s="7" t="str">
        <f>Tabela813[[#This Row],[NR]]&amp; " - "&amp;Tabela813[[#This Row],[Especificação]]</f>
        <v>9.1.3.1.1.02.0.0.00 - (-) Dedução de Concessão, Permissão, Autorização ou Cessão do Direito de Uso de Bens Imóveis Públicos</v>
      </c>
    </row>
    <row r="2996" spans="1:21" ht="45" x14ac:dyDescent="0.25">
      <c r="A2996" s="84"/>
      <c r="B2996" s="73" t="s">
        <v>1570</v>
      </c>
      <c r="C2996" s="26" t="s">
        <v>1558</v>
      </c>
      <c r="D2996" s="26" t="s">
        <v>1559</v>
      </c>
      <c r="E2996" s="26" t="s">
        <v>1558</v>
      </c>
      <c r="F2996" s="26" t="s">
        <v>1558</v>
      </c>
      <c r="G2996" s="26" t="s">
        <v>1562</v>
      </c>
      <c r="H2996" s="26" t="s">
        <v>1561</v>
      </c>
      <c r="I2996" s="26" t="s">
        <v>1558</v>
      </c>
      <c r="J2996" s="26" t="s">
        <v>1564</v>
      </c>
      <c r="K2996" s="21" t="str">
        <f>IF(Tabela813[[#This Row],[C]]&lt;&gt;"",IF(Tabela813[[#This Row],[RED]]&lt;&gt;"",(Tabela813[[#This Row],[RED]] &amp; "."),"") &amp; CONCATENATE(Tabela813[[#This Row],[C]],".",Tabela813[[#This Row],[O]],".",Tabela813[[#This Row],[E]],".",Tabela813[[#This Row],[D1]],".",Tabela813[[#This Row],[D2]],".",Tabela813[[#This Row],[D3]],".",Tabela813[[#This Row],[T]],".",Tabela813[[#This Row],[D4]]),"")</f>
        <v>9.1.3.1.1.02.0.1.00</v>
      </c>
      <c r="L2996" s="27" t="s">
        <v>1995</v>
      </c>
      <c r="M2996" s="21" t="str">
        <f t="shared" si="46"/>
        <v>A</v>
      </c>
      <c r="N2996" s="21">
        <f>IF(VALUE(Tabela813[[#This Row],[RED]]) &gt; 0,1,0) + IF(VALUE(J2996)&gt;0,8,IF(VALUE(I2996)&gt;0,7,IF(VALUE(H2996)&gt;0,6,IF(VALUE(G2996)&gt;0,5,IF(VALUE(F2996)&gt;0,4,IF(VALUE(E2996)&gt;0,3,IF(VALUE(D2996)&gt;0,2,1)))))))</f>
        <v>8</v>
      </c>
      <c r="O2996" s="26" t="s">
        <v>51</v>
      </c>
      <c r="P2996" s="1" t="s">
        <v>2983</v>
      </c>
      <c r="Q2996" s="1"/>
      <c r="R2996" s="21"/>
      <c r="S2996" s="7" t="str">
        <f>Tabela813[[#This Row],[NR]]&amp;" - "&amp;Tabela813[[#This Row],[Especificação]]</f>
        <v>9.1.3.1.1.02.0.1.00 - (-) Dedução de Concessão, Permissão, Autorização ou Cessão do Direito de Uso de Bens Imóveis Públicos - Principal</v>
      </c>
      <c r="T2996" s="7" t="str">
        <f>Tabela813[[#This Row],[NR]]&amp;" - "&amp;Tabela813[[#This Row],[Especificação]]</f>
        <v>9.1.3.1.1.02.0.1.00 - (-) Dedução de Concessão, Permissão, Autorização ou Cessão do Direito de Uso de Bens Imóveis Públicos - Principal</v>
      </c>
      <c r="U2996" s="7" t="str">
        <f>Tabela813[[#This Row],[NR]]&amp; " - "&amp;Tabela813[[#This Row],[Especificação]]</f>
        <v>9.1.3.1.1.02.0.1.00 - (-) Dedução de Concessão, Permissão, Autorização ou Cessão do Direito de Uso de Bens Imóveis Públicos - Principal</v>
      </c>
    </row>
    <row r="2997" spans="1:21" ht="45" x14ac:dyDescent="0.25">
      <c r="A2997" s="84"/>
      <c r="B2997" s="73" t="s">
        <v>1570</v>
      </c>
      <c r="C2997" s="26" t="s">
        <v>1558</v>
      </c>
      <c r="D2997" s="26" t="s">
        <v>1559</v>
      </c>
      <c r="E2997" s="26" t="s">
        <v>1558</v>
      </c>
      <c r="F2997" s="26" t="s">
        <v>1558</v>
      </c>
      <c r="G2997" s="26" t="s">
        <v>1562</v>
      </c>
      <c r="H2997" s="26" t="s">
        <v>1561</v>
      </c>
      <c r="I2997" s="26" t="s">
        <v>1567</v>
      </c>
      <c r="J2997" s="26" t="s">
        <v>1564</v>
      </c>
      <c r="K2997" s="21" t="str">
        <f>IF(Tabela813[[#This Row],[C]]&lt;&gt;"",IF(Tabela813[[#This Row],[RED]]&lt;&gt;"",(Tabela813[[#This Row],[RED]] &amp; "."),"") &amp; CONCATENATE(Tabela813[[#This Row],[C]],".",Tabela813[[#This Row],[O]],".",Tabela813[[#This Row],[E]],".",Tabela813[[#This Row],[D1]],".",Tabela813[[#This Row],[D2]],".",Tabela813[[#This Row],[D3]],".",Tabela813[[#This Row],[T]],".",Tabela813[[#This Row],[D4]]),"")</f>
        <v>9.1.3.1.1.02.0.2.00</v>
      </c>
      <c r="L2997" s="27" t="s">
        <v>1996</v>
      </c>
      <c r="M2997" s="21" t="str">
        <f t="shared" si="46"/>
        <v>A</v>
      </c>
      <c r="N2997" s="21">
        <f>IF(VALUE(Tabela813[[#This Row],[RED]]) &gt; 0,1,0) + IF(VALUE(J2997)&gt;0,8,IF(VALUE(I2997)&gt;0,7,IF(VALUE(H2997)&gt;0,6,IF(VALUE(G2997)&gt;0,5,IF(VALUE(F2997)&gt;0,4,IF(VALUE(E2997)&gt;0,3,IF(VALUE(D2997)&gt;0,2,1)))))))</f>
        <v>8</v>
      </c>
      <c r="O2997" s="26" t="s">
        <v>51</v>
      </c>
      <c r="P2997" s="1" t="s">
        <v>2983</v>
      </c>
      <c r="Q2997" s="1"/>
      <c r="R2997" s="21"/>
      <c r="S2997" s="7" t="str">
        <f>Tabela813[[#This Row],[NR]]&amp;" - "&amp;Tabela813[[#This Row],[Especificação]]</f>
        <v>9.1.3.1.1.02.0.2.00 - (-) Dedução de Concessão, Permissão, Autorização ou Cessão do Direito de Uso de Bens Imóveis Públicos - Multas e Juros de Mora</v>
      </c>
      <c r="T2997" s="7" t="str">
        <f>Tabela813[[#This Row],[NR]]&amp;" - "&amp;Tabela813[[#This Row],[Especificação]]</f>
        <v>9.1.3.1.1.02.0.2.00 - (-) Dedução de Concessão, Permissão, Autorização ou Cessão do Direito de Uso de Bens Imóveis Públicos - Multas e Juros de Mora</v>
      </c>
      <c r="U2997" s="7" t="str">
        <f>Tabela813[[#This Row],[NR]]&amp; " - "&amp;Tabela813[[#This Row],[Especificação]]</f>
        <v>9.1.3.1.1.02.0.2.00 - (-) Dedução de Concessão, Permissão, Autorização ou Cessão do Direito de Uso de Bens Imóveis Públicos - Multas e Juros de Mora</v>
      </c>
    </row>
    <row r="2998" spans="1:21" ht="45" x14ac:dyDescent="0.25">
      <c r="A2998" s="84"/>
      <c r="B2998" s="73" t="s">
        <v>1570</v>
      </c>
      <c r="C2998" s="26" t="s">
        <v>1558</v>
      </c>
      <c r="D2998" s="26" t="s">
        <v>1559</v>
      </c>
      <c r="E2998" s="26" t="s">
        <v>1558</v>
      </c>
      <c r="F2998" s="26" t="s">
        <v>1558</v>
      </c>
      <c r="G2998" s="26" t="s">
        <v>1562</v>
      </c>
      <c r="H2998" s="26" t="s">
        <v>1561</v>
      </c>
      <c r="I2998" s="26" t="s">
        <v>1559</v>
      </c>
      <c r="J2998" s="26" t="s">
        <v>1564</v>
      </c>
      <c r="K2998" s="21" t="str">
        <f>IF(Tabela813[[#This Row],[C]]&lt;&gt;"",IF(Tabela813[[#This Row],[RED]]&lt;&gt;"",(Tabela813[[#This Row],[RED]] &amp; "."),"") &amp; CONCATENATE(Tabela813[[#This Row],[C]],".",Tabela813[[#This Row],[O]],".",Tabela813[[#This Row],[E]],".",Tabela813[[#This Row],[D1]],".",Tabela813[[#This Row],[D2]],".",Tabela813[[#This Row],[D3]],".",Tabela813[[#This Row],[T]],".",Tabela813[[#This Row],[D4]]),"")</f>
        <v>9.1.3.1.1.02.0.3.00</v>
      </c>
      <c r="L2998" s="27" t="s">
        <v>1997</v>
      </c>
      <c r="M2998" s="21" t="str">
        <f t="shared" si="46"/>
        <v>A</v>
      </c>
      <c r="N2998" s="21">
        <f>IF(VALUE(Tabela813[[#This Row],[RED]]) &gt; 0,1,0) + IF(VALUE(J2998)&gt;0,8,IF(VALUE(I2998)&gt;0,7,IF(VALUE(H2998)&gt;0,6,IF(VALUE(G2998)&gt;0,5,IF(VALUE(F2998)&gt;0,4,IF(VALUE(E2998)&gt;0,3,IF(VALUE(D2998)&gt;0,2,1)))))))</f>
        <v>8</v>
      </c>
      <c r="O2998" s="26" t="s">
        <v>51</v>
      </c>
      <c r="P2998" s="1" t="s">
        <v>2983</v>
      </c>
      <c r="Q2998" s="1"/>
      <c r="R2998" s="21"/>
      <c r="S2998" s="7" t="str">
        <f>Tabela813[[#This Row],[NR]]&amp;" - "&amp;Tabela813[[#This Row],[Especificação]]</f>
        <v>9.1.3.1.1.02.0.3.00 - (-) Dedução de Concessão, Permissão, Autorização ou Cessão do Direito de Uso de Bens Imóveis Públicos - Dívida Ativa</v>
      </c>
      <c r="T2998" s="7" t="str">
        <f>Tabela813[[#This Row],[NR]]&amp;" - "&amp;Tabela813[[#This Row],[Especificação]]</f>
        <v>9.1.3.1.1.02.0.3.00 - (-) Dedução de Concessão, Permissão, Autorização ou Cessão do Direito de Uso de Bens Imóveis Públicos - Dívida Ativa</v>
      </c>
      <c r="U2998" s="7" t="str">
        <f>Tabela813[[#This Row],[NR]]&amp; " - "&amp;Tabela813[[#This Row],[Especificação]]</f>
        <v>9.1.3.1.1.02.0.3.00 - (-) Dedução de Concessão, Permissão, Autorização ou Cessão do Direito de Uso de Bens Imóveis Públicos - Dívida Ativa</v>
      </c>
    </row>
    <row r="2999" spans="1:21" ht="45" x14ac:dyDescent="0.25">
      <c r="A2999" s="84"/>
      <c r="B2999" s="73" t="s">
        <v>1570</v>
      </c>
      <c r="C2999" s="26" t="s">
        <v>1558</v>
      </c>
      <c r="D2999" s="26" t="s">
        <v>1559</v>
      </c>
      <c r="E2999" s="26" t="s">
        <v>1558</v>
      </c>
      <c r="F2999" s="26" t="s">
        <v>1558</v>
      </c>
      <c r="G2999" s="26" t="s">
        <v>1562</v>
      </c>
      <c r="H2999" s="26" t="s">
        <v>1561</v>
      </c>
      <c r="I2999" s="26" t="s">
        <v>1568</v>
      </c>
      <c r="J2999" s="26" t="s">
        <v>1564</v>
      </c>
      <c r="K2999" s="21" t="str">
        <f>IF(Tabela813[[#This Row],[C]]&lt;&gt;"",IF(Tabela813[[#This Row],[RED]]&lt;&gt;"",(Tabela813[[#This Row],[RED]] &amp; "."),"") &amp; CONCATENATE(Tabela813[[#This Row],[C]],".",Tabela813[[#This Row],[O]],".",Tabela813[[#This Row],[E]],".",Tabela813[[#This Row],[D1]],".",Tabela813[[#This Row],[D2]],".",Tabela813[[#This Row],[D3]],".",Tabela813[[#This Row],[T]],".",Tabela813[[#This Row],[D4]]),"")</f>
        <v>9.1.3.1.1.02.0.4.00</v>
      </c>
      <c r="L2999" s="27" t="s">
        <v>1998</v>
      </c>
      <c r="M2999" s="21" t="str">
        <f t="shared" si="46"/>
        <v>A</v>
      </c>
      <c r="N2999" s="21">
        <f>IF(VALUE(Tabela813[[#This Row],[RED]]) &gt; 0,1,0) + IF(VALUE(J2999)&gt;0,8,IF(VALUE(I2999)&gt;0,7,IF(VALUE(H2999)&gt;0,6,IF(VALUE(G2999)&gt;0,5,IF(VALUE(F2999)&gt;0,4,IF(VALUE(E2999)&gt;0,3,IF(VALUE(D2999)&gt;0,2,1)))))))</f>
        <v>8</v>
      </c>
      <c r="O2999" s="26" t="s">
        <v>51</v>
      </c>
      <c r="P2999" s="1" t="s">
        <v>2983</v>
      </c>
      <c r="Q2999" s="1"/>
      <c r="R2999" s="21"/>
      <c r="S2999" s="7" t="str">
        <f>Tabela813[[#This Row],[NR]]&amp;" - "&amp;Tabela813[[#This Row],[Especificação]]</f>
        <v>9.1.3.1.1.02.0.4.00 - (-) Dedução de Concessão, Permissão, Autorização ou Cessão do Direito de Uso de Bens Imóveis Públicos - Dívida Ativa - Multas e Juros de Mora da Dívida Ativa</v>
      </c>
      <c r="T2999" s="7" t="str">
        <f>Tabela813[[#This Row],[NR]]&amp;" - "&amp;Tabela813[[#This Row],[Especificação]]</f>
        <v>9.1.3.1.1.02.0.4.00 - (-) Dedução de Concessão, Permissão, Autorização ou Cessão do Direito de Uso de Bens Imóveis Públicos - Dívida Ativa - Multas e Juros de Mora da Dívida Ativa</v>
      </c>
      <c r="U2999" s="7" t="str">
        <f>Tabela813[[#This Row],[NR]]&amp; " - "&amp;Tabela813[[#This Row],[Especificação]]</f>
        <v>9.1.3.1.1.02.0.4.00 - (-) Dedução de Concessão, Permissão, Autorização ou Cessão do Direito de Uso de Bens Imóveis Públicos - Dívida Ativa - Multas e Juros de Mora da Dívida Ativa</v>
      </c>
    </row>
    <row r="3000" spans="1:21" ht="45" x14ac:dyDescent="0.25">
      <c r="A3000" s="84"/>
      <c r="B3000" s="73" t="s">
        <v>1570</v>
      </c>
      <c r="C3000" s="26" t="s">
        <v>1558</v>
      </c>
      <c r="D3000" s="26" t="s">
        <v>1559</v>
      </c>
      <c r="E3000" s="26" t="s">
        <v>1558</v>
      </c>
      <c r="F3000" s="26" t="s">
        <v>1558</v>
      </c>
      <c r="G3000" s="26" t="s">
        <v>1562</v>
      </c>
      <c r="H3000" s="26" t="s">
        <v>1561</v>
      </c>
      <c r="I3000" s="26" t="s">
        <v>1569</v>
      </c>
      <c r="J3000" s="26" t="s">
        <v>1564</v>
      </c>
      <c r="K3000" s="21" t="str">
        <f>IF(Tabela813[[#This Row],[C]]&lt;&gt;"",IF(Tabela813[[#This Row],[RED]]&lt;&gt;"",(Tabela813[[#This Row],[RED]] &amp; "."),"") &amp; CONCATENATE(Tabela813[[#This Row],[C]],".",Tabela813[[#This Row],[O]],".",Tabela813[[#This Row],[E]],".",Tabela813[[#This Row],[D1]],".",Tabela813[[#This Row],[D2]],".",Tabela813[[#This Row],[D3]],".",Tabela813[[#This Row],[T]],".",Tabela813[[#This Row],[D4]]),"")</f>
        <v>9.1.3.1.1.02.0.5.00</v>
      </c>
      <c r="L3000" s="27" t="s">
        <v>1999</v>
      </c>
      <c r="M3000" s="21" t="str">
        <f t="shared" si="46"/>
        <v>A</v>
      </c>
      <c r="N3000" s="21">
        <f>IF(VALUE(Tabela813[[#This Row],[RED]]) &gt; 0,1,0) + IF(VALUE(J3000)&gt;0,8,IF(VALUE(I3000)&gt;0,7,IF(VALUE(H3000)&gt;0,6,IF(VALUE(G3000)&gt;0,5,IF(VALUE(F3000)&gt;0,4,IF(VALUE(E3000)&gt;0,3,IF(VALUE(D3000)&gt;0,2,1)))))))</f>
        <v>8</v>
      </c>
      <c r="O3000" s="26" t="s">
        <v>51</v>
      </c>
      <c r="P3000" s="1" t="s">
        <v>2983</v>
      </c>
      <c r="Q3000" s="1"/>
      <c r="R3000" s="21"/>
      <c r="S3000" s="7" t="str">
        <f>Tabela813[[#This Row],[NR]]&amp;" - "&amp;Tabela813[[#This Row],[Especificação]]</f>
        <v>9.1.3.1.1.02.0.5.00 - (-) Dedução de Concessão, Permissão, Autorização ou Cessão do Direito de Uso de Bens Imóveis Públicos - Multas</v>
      </c>
      <c r="T3000" s="7" t="str">
        <f>Tabela813[[#This Row],[NR]]&amp;" - "&amp;Tabela813[[#This Row],[Especificação]]</f>
        <v>9.1.3.1.1.02.0.5.00 - (-) Dedução de Concessão, Permissão, Autorização ou Cessão do Direito de Uso de Bens Imóveis Públicos - Multas</v>
      </c>
      <c r="U3000" s="7" t="str">
        <f>Tabela813[[#This Row],[NR]]&amp; " - "&amp;Tabela813[[#This Row],[Especificação]]</f>
        <v>9.1.3.1.1.02.0.5.00 - (-) Dedução de Concessão, Permissão, Autorização ou Cessão do Direito de Uso de Bens Imóveis Públicos - Multas</v>
      </c>
    </row>
    <row r="3001" spans="1:21" ht="45" x14ac:dyDescent="0.25">
      <c r="A3001" s="84"/>
      <c r="B3001" s="73" t="s">
        <v>1570</v>
      </c>
      <c r="C3001" s="26" t="s">
        <v>1558</v>
      </c>
      <c r="D3001" s="26" t="s">
        <v>1559</v>
      </c>
      <c r="E3001" s="26" t="s">
        <v>1558</v>
      </c>
      <c r="F3001" s="26" t="s">
        <v>1558</v>
      </c>
      <c r="G3001" s="26" t="s">
        <v>1562</v>
      </c>
      <c r="H3001" s="26" t="s">
        <v>1561</v>
      </c>
      <c r="I3001" s="26" t="s">
        <v>1563</v>
      </c>
      <c r="J3001" s="26" t="s">
        <v>1564</v>
      </c>
      <c r="K3001" s="21" t="str">
        <f>IF(Tabela813[[#This Row],[C]]&lt;&gt;"",IF(Tabela813[[#This Row],[RED]]&lt;&gt;"",(Tabela813[[#This Row],[RED]] &amp; "."),"") &amp; CONCATENATE(Tabela813[[#This Row],[C]],".",Tabela813[[#This Row],[O]],".",Tabela813[[#This Row],[E]],".",Tabela813[[#This Row],[D1]],".",Tabela813[[#This Row],[D2]],".",Tabela813[[#This Row],[D3]],".",Tabela813[[#This Row],[T]],".",Tabela813[[#This Row],[D4]]),"")</f>
        <v>9.1.3.1.1.02.0.6.00</v>
      </c>
      <c r="L3001" s="27" t="s">
        <v>2000</v>
      </c>
      <c r="M3001" s="21" t="str">
        <f t="shared" si="46"/>
        <v>A</v>
      </c>
      <c r="N3001" s="21">
        <f>IF(VALUE(Tabela813[[#This Row],[RED]]) &gt; 0,1,0) + IF(VALUE(J3001)&gt;0,8,IF(VALUE(I3001)&gt;0,7,IF(VALUE(H3001)&gt;0,6,IF(VALUE(G3001)&gt;0,5,IF(VALUE(F3001)&gt;0,4,IF(VALUE(E3001)&gt;0,3,IF(VALUE(D3001)&gt;0,2,1)))))))</f>
        <v>8</v>
      </c>
      <c r="O3001" s="26" t="s">
        <v>51</v>
      </c>
      <c r="P3001" s="1" t="s">
        <v>2983</v>
      </c>
      <c r="Q3001" s="1"/>
      <c r="R3001" s="21"/>
      <c r="S3001" s="7" t="str">
        <f>Tabela813[[#This Row],[NR]]&amp;" - "&amp;Tabela813[[#This Row],[Especificação]]</f>
        <v>9.1.3.1.1.02.0.6.00 - (-) Dedução de Concessão, Permissão, Autorização ou Cessão do Direito de Uso de Bens Imóveis Públicos - Juros de Mora</v>
      </c>
      <c r="T3001" s="7" t="str">
        <f>Tabela813[[#This Row],[NR]]&amp;" - "&amp;Tabela813[[#This Row],[Especificação]]</f>
        <v>9.1.3.1.1.02.0.6.00 - (-) Dedução de Concessão, Permissão, Autorização ou Cessão do Direito de Uso de Bens Imóveis Públicos - Juros de Mora</v>
      </c>
      <c r="U3001" s="7" t="str">
        <f>Tabela813[[#This Row],[NR]]&amp; " - "&amp;Tabela813[[#This Row],[Especificação]]</f>
        <v>9.1.3.1.1.02.0.6.00 - (-) Dedução de Concessão, Permissão, Autorização ou Cessão do Direito de Uso de Bens Imóveis Públicos - Juros de Mora</v>
      </c>
    </row>
    <row r="3002" spans="1:21" ht="45" x14ac:dyDescent="0.25">
      <c r="A3002" s="84"/>
      <c r="B3002" s="73" t="s">
        <v>1570</v>
      </c>
      <c r="C3002" s="26" t="s">
        <v>1558</v>
      </c>
      <c r="D3002" s="26" t="s">
        <v>1559</v>
      </c>
      <c r="E3002" s="26" t="s">
        <v>1558</v>
      </c>
      <c r="F3002" s="26" t="s">
        <v>1558</v>
      </c>
      <c r="G3002" s="26" t="s">
        <v>1562</v>
      </c>
      <c r="H3002" s="26" t="s">
        <v>1561</v>
      </c>
      <c r="I3002" s="26" t="s">
        <v>1565</v>
      </c>
      <c r="J3002" s="26" t="s">
        <v>1564</v>
      </c>
      <c r="K3002" s="21" t="str">
        <f>IF(Tabela813[[#This Row],[C]]&lt;&gt;"",IF(Tabela813[[#This Row],[RED]]&lt;&gt;"",(Tabela813[[#This Row],[RED]] &amp; "."),"") &amp; CONCATENATE(Tabela813[[#This Row],[C]],".",Tabela813[[#This Row],[O]],".",Tabela813[[#This Row],[E]],".",Tabela813[[#This Row],[D1]],".",Tabela813[[#This Row],[D2]],".",Tabela813[[#This Row],[D3]],".",Tabela813[[#This Row],[T]],".",Tabela813[[#This Row],[D4]]),"")</f>
        <v>9.1.3.1.1.02.0.7.00</v>
      </c>
      <c r="L3002" s="27" t="s">
        <v>2001</v>
      </c>
      <c r="M3002" s="21" t="str">
        <f t="shared" si="46"/>
        <v>A</v>
      </c>
      <c r="N3002" s="21">
        <f>IF(VALUE(Tabela813[[#This Row],[RED]]) &gt; 0,1,0) + IF(VALUE(J3002)&gt;0,8,IF(VALUE(I3002)&gt;0,7,IF(VALUE(H3002)&gt;0,6,IF(VALUE(G3002)&gt;0,5,IF(VALUE(F3002)&gt;0,4,IF(VALUE(E3002)&gt;0,3,IF(VALUE(D3002)&gt;0,2,1)))))))</f>
        <v>8</v>
      </c>
      <c r="O3002" s="26" t="s">
        <v>51</v>
      </c>
      <c r="P3002" s="1" t="s">
        <v>2983</v>
      </c>
      <c r="Q3002" s="1"/>
      <c r="R3002" s="21"/>
      <c r="S3002" s="7" t="str">
        <f>Tabela813[[#This Row],[NR]]&amp;" - "&amp;Tabela813[[#This Row],[Especificação]]</f>
        <v>9.1.3.1.1.02.0.7.00 - (-) Dedução de Concessão, Permissão, Autorização ou Cessão do Direito de Uso de Bens Imóveis Públicos - Dívida Ativa - Multas da Dívida Ativa</v>
      </c>
      <c r="T3002" s="7" t="str">
        <f>Tabela813[[#This Row],[NR]]&amp;" - "&amp;Tabela813[[#This Row],[Especificação]]</f>
        <v>9.1.3.1.1.02.0.7.00 - (-) Dedução de Concessão, Permissão, Autorização ou Cessão do Direito de Uso de Bens Imóveis Públicos - Dívida Ativa - Multas da Dívida Ativa</v>
      </c>
      <c r="U3002" s="7" t="str">
        <f>Tabela813[[#This Row],[NR]]&amp; " - "&amp;Tabela813[[#This Row],[Especificação]]</f>
        <v>9.1.3.1.1.02.0.7.00 - (-) Dedução de Concessão, Permissão, Autorização ou Cessão do Direito de Uso de Bens Imóveis Públicos - Dívida Ativa - Multas da Dívida Ativa</v>
      </c>
    </row>
    <row r="3003" spans="1:21" ht="45" x14ac:dyDescent="0.25">
      <c r="A3003" s="84"/>
      <c r="B3003" s="73" t="s">
        <v>1570</v>
      </c>
      <c r="C3003" s="26" t="s">
        <v>1558</v>
      </c>
      <c r="D3003" s="26" t="s">
        <v>1559</v>
      </c>
      <c r="E3003" s="26" t="s">
        <v>1558</v>
      </c>
      <c r="F3003" s="26" t="s">
        <v>1558</v>
      </c>
      <c r="G3003" s="26" t="s">
        <v>1562</v>
      </c>
      <c r="H3003" s="26" t="s">
        <v>1561</v>
      </c>
      <c r="I3003" s="26" t="s">
        <v>1566</v>
      </c>
      <c r="J3003" s="26" t="s">
        <v>1564</v>
      </c>
      <c r="K3003" s="21" t="str">
        <f>IF(Tabela813[[#This Row],[C]]&lt;&gt;"",IF(Tabela813[[#This Row],[RED]]&lt;&gt;"",(Tabela813[[#This Row],[RED]] &amp; "."),"") &amp; CONCATENATE(Tabela813[[#This Row],[C]],".",Tabela813[[#This Row],[O]],".",Tabela813[[#This Row],[E]],".",Tabela813[[#This Row],[D1]],".",Tabela813[[#This Row],[D2]],".",Tabela813[[#This Row],[D3]],".",Tabela813[[#This Row],[T]],".",Tabela813[[#This Row],[D4]]),"")</f>
        <v>9.1.3.1.1.02.0.8.00</v>
      </c>
      <c r="L3003" s="27" t="s">
        <v>2002</v>
      </c>
      <c r="M3003" s="21" t="str">
        <f t="shared" si="46"/>
        <v>A</v>
      </c>
      <c r="N3003" s="21">
        <f>IF(VALUE(Tabela813[[#This Row],[RED]]) &gt; 0,1,0) + IF(VALUE(J3003)&gt;0,8,IF(VALUE(I3003)&gt;0,7,IF(VALUE(H3003)&gt;0,6,IF(VALUE(G3003)&gt;0,5,IF(VALUE(F3003)&gt;0,4,IF(VALUE(E3003)&gt;0,3,IF(VALUE(D3003)&gt;0,2,1)))))))</f>
        <v>8</v>
      </c>
      <c r="O3003" s="26" t="s">
        <v>51</v>
      </c>
      <c r="P3003" s="1" t="s">
        <v>2983</v>
      </c>
      <c r="Q3003" s="1"/>
      <c r="R3003" s="21"/>
      <c r="S3003" s="7" t="str">
        <f>Tabela813[[#This Row],[NR]]&amp;" - "&amp;Tabela813[[#This Row],[Especificação]]</f>
        <v>9.1.3.1.1.02.0.8.00 - (-) Dedução de Concessão, Permissão, Autorização ou Cessão do Direito de Uso de Bens Imóveis Públicos - Juros de Mora da Dívida Ativa</v>
      </c>
      <c r="T3003" s="7" t="str">
        <f>Tabela813[[#This Row],[NR]]&amp;" - "&amp;Tabela813[[#This Row],[Especificação]]</f>
        <v>9.1.3.1.1.02.0.8.00 - (-) Dedução de Concessão, Permissão, Autorização ou Cessão do Direito de Uso de Bens Imóveis Públicos - Juros de Mora da Dívida Ativa</v>
      </c>
      <c r="U3003" s="7" t="str">
        <f>Tabela813[[#This Row],[NR]]&amp; " - "&amp;Tabela813[[#This Row],[Especificação]]</f>
        <v>9.1.3.1.1.02.0.8.00 - (-) Dedução de Concessão, Permissão, Autorização ou Cessão do Direito de Uso de Bens Imóveis Públicos - Juros de Mora da Dívida Ativa</v>
      </c>
    </row>
    <row r="3004" spans="1:21" ht="30" x14ac:dyDescent="0.25">
      <c r="A3004" s="84"/>
      <c r="B3004" s="73" t="s">
        <v>1570</v>
      </c>
      <c r="C3004" s="26" t="s">
        <v>1558</v>
      </c>
      <c r="D3004" s="26" t="s">
        <v>1559</v>
      </c>
      <c r="E3004" s="26" t="s">
        <v>1558</v>
      </c>
      <c r="F3004" s="26" t="s">
        <v>1558</v>
      </c>
      <c r="G3004" s="26" t="s">
        <v>1574</v>
      </c>
      <c r="H3004" s="26" t="s">
        <v>1561</v>
      </c>
      <c r="I3004" s="26" t="s">
        <v>1561</v>
      </c>
      <c r="J3004" s="26" t="s">
        <v>1564</v>
      </c>
      <c r="K3004" s="21" t="str">
        <f>IF(Tabela813[[#This Row],[C]]&lt;&gt;"",IF(Tabela813[[#This Row],[RED]]&lt;&gt;"",(Tabela813[[#This Row],[RED]] &amp; "."),"") &amp; CONCATENATE(Tabela813[[#This Row],[C]],".",Tabela813[[#This Row],[O]],".",Tabela813[[#This Row],[E]],".",Tabela813[[#This Row],[D1]],".",Tabela813[[#This Row],[D2]],".",Tabela813[[#This Row],[D3]],".",Tabela813[[#This Row],[T]],".",Tabela813[[#This Row],[D4]]),"")</f>
        <v>9.1.3.1.1.99.0.0.00</v>
      </c>
      <c r="L3004" s="27" t="s">
        <v>2003</v>
      </c>
      <c r="M3004" s="21" t="str">
        <f t="shared" si="46"/>
        <v>S</v>
      </c>
      <c r="N3004" s="21">
        <f>IF(VALUE(Tabela813[[#This Row],[RED]]) &gt; 0,1,0) + IF(VALUE(J3004)&gt;0,8,IF(VALUE(I3004)&gt;0,7,IF(VALUE(H3004)&gt;0,6,IF(VALUE(G3004)&gt;0,5,IF(VALUE(F3004)&gt;0,4,IF(VALUE(E3004)&gt;0,3,IF(VALUE(D3004)&gt;0,2,1)))))))</f>
        <v>6</v>
      </c>
      <c r="O3004" s="26" t="s">
        <v>51</v>
      </c>
      <c r="P3004" s="1" t="s">
        <v>4421</v>
      </c>
      <c r="Q3004" s="1"/>
      <c r="R3004" s="21"/>
      <c r="S3004" s="7" t="str">
        <f>Tabela813[[#This Row],[NR]]&amp;" - "&amp;Tabela813[[#This Row],[Especificação]]</f>
        <v>9.1.3.1.1.99.0.0.00 - (-) Dedução de Outras Receitas Imobiliárias</v>
      </c>
      <c r="T3004" s="7" t="str">
        <f>Tabela813[[#This Row],[NR]]&amp;" - "&amp;Tabela813[[#This Row],[Especificação]]</f>
        <v>9.1.3.1.1.99.0.0.00 - (-) Dedução de Outras Receitas Imobiliárias</v>
      </c>
      <c r="U3004" s="7" t="str">
        <f>Tabela813[[#This Row],[NR]]&amp; " - "&amp;Tabela813[[#This Row],[Especificação]]</f>
        <v>9.1.3.1.1.99.0.0.00 - (-) Dedução de Outras Receitas Imobiliárias</v>
      </c>
    </row>
    <row r="3005" spans="1:21" ht="30" x14ac:dyDescent="0.25">
      <c r="A3005" s="84"/>
      <c r="B3005" s="73" t="s">
        <v>1570</v>
      </c>
      <c r="C3005" s="26" t="s">
        <v>1558</v>
      </c>
      <c r="D3005" s="26" t="s">
        <v>1559</v>
      </c>
      <c r="E3005" s="26" t="s">
        <v>1558</v>
      </c>
      <c r="F3005" s="26" t="s">
        <v>1558</v>
      </c>
      <c r="G3005" s="26" t="s">
        <v>1574</v>
      </c>
      <c r="H3005" s="26" t="s">
        <v>1561</v>
      </c>
      <c r="I3005" s="26" t="s">
        <v>1558</v>
      </c>
      <c r="J3005" s="26" t="s">
        <v>1564</v>
      </c>
      <c r="K3005" s="21" t="str">
        <f>IF(Tabela813[[#This Row],[C]]&lt;&gt;"",IF(Tabela813[[#This Row],[RED]]&lt;&gt;"",(Tabela813[[#This Row],[RED]] &amp; "."),"") &amp; CONCATENATE(Tabela813[[#This Row],[C]],".",Tabela813[[#This Row],[O]],".",Tabela813[[#This Row],[E]],".",Tabela813[[#This Row],[D1]],".",Tabela813[[#This Row],[D2]],".",Tabela813[[#This Row],[D3]],".",Tabela813[[#This Row],[T]],".",Tabela813[[#This Row],[D4]]),"")</f>
        <v>9.1.3.1.1.99.0.1.00</v>
      </c>
      <c r="L3005" s="27" t="s">
        <v>2004</v>
      </c>
      <c r="M3005" s="21" t="str">
        <f t="shared" si="46"/>
        <v>A</v>
      </c>
      <c r="N3005" s="21">
        <f>IF(VALUE(Tabela813[[#This Row],[RED]]) &gt; 0,1,0) + IF(VALUE(J3005)&gt;0,8,IF(VALUE(I3005)&gt;0,7,IF(VALUE(H3005)&gt;0,6,IF(VALUE(G3005)&gt;0,5,IF(VALUE(F3005)&gt;0,4,IF(VALUE(E3005)&gt;0,3,IF(VALUE(D3005)&gt;0,2,1)))))))</f>
        <v>8</v>
      </c>
      <c r="O3005" s="26" t="s">
        <v>51</v>
      </c>
      <c r="P3005" s="1" t="s">
        <v>2984</v>
      </c>
      <c r="Q3005" s="1"/>
      <c r="R3005" s="21"/>
      <c r="S3005" s="7" t="str">
        <f>Tabela813[[#This Row],[NR]]&amp;" - "&amp;Tabela813[[#This Row],[Especificação]]</f>
        <v>9.1.3.1.1.99.0.1.00 - (-) Dedução de Outras Receitas Imobiliárias - Principal</v>
      </c>
      <c r="T3005" s="7" t="str">
        <f>Tabela813[[#This Row],[NR]]&amp;" - "&amp;Tabela813[[#This Row],[Especificação]]</f>
        <v>9.1.3.1.1.99.0.1.00 - (-) Dedução de Outras Receitas Imobiliárias - Principal</v>
      </c>
      <c r="U3005" s="7" t="str">
        <f>Tabela813[[#This Row],[NR]]&amp; " - "&amp;Tabela813[[#This Row],[Especificação]]</f>
        <v>9.1.3.1.1.99.0.1.00 - (-) Dedução de Outras Receitas Imobiliárias - Principal</v>
      </c>
    </row>
    <row r="3006" spans="1:21" ht="30" x14ac:dyDescent="0.25">
      <c r="A3006" s="84"/>
      <c r="B3006" s="73" t="s">
        <v>1570</v>
      </c>
      <c r="C3006" s="26" t="s">
        <v>1558</v>
      </c>
      <c r="D3006" s="26" t="s">
        <v>1559</v>
      </c>
      <c r="E3006" s="26" t="s">
        <v>1558</v>
      </c>
      <c r="F3006" s="26" t="s">
        <v>1558</v>
      </c>
      <c r="G3006" s="26" t="s">
        <v>1574</v>
      </c>
      <c r="H3006" s="26" t="s">
        <v>1561</v>
      </c>
      <c r="I3006" s="26" t="s">
        <v>1567</v>
      </c>
      <c r="J3006" s="26" t="s">
        <v>1564</v>
      </c>
      <c r="K3006" s="21" t="str">
        <f>IF(Tabela813[[#This Row],[C]]&lt;&gt;"",IF(Tabela813[[#This Row],[RED]]&lt;&gt;"",(Tabela813[[#This Row],[RED]] &amp; "."),"") &amp; CONCATENATE(Tabela813[[#This Row],[C]],".",Tabela813[[#This Row],[O]],".",Tabela813[[#This Row],[E]],".",Tabela813[[#This Row],[D1]],".",Tabela813[[#This Row],[D2]],".",Tabela813[[#This Row],[D3]],".",Tabela813[[#This Row],[T]],".",Tabela813[[#This Row],[D4]]),"")</f>
        <v>9.1.3.1.1.99.0.2.00</v>
      </c>
      <c r="L3006" s="27" t="s">
        <v>2005</v>
      </c>
      <c r="M3006" s="21" t="str">
        <f t="shared" si="46"/>
        <v>A</v>
      </c>
      <c r="N3006" s="21">
        <f>IF(VALUE(Tabela813[[#This Row],[RED]]) &gt; 0,1,0) + IF(VALUE(J3006)&gt;0,8,IF(VALUE(I3006)&gt;0,7,IF(VALUE(H3006)&gt;0,6,IF(VALUE(G3006)&gt;0,5,IF(VALUE(F3006)&gt;0,4,IF(VALUE(E3006)&gt;0,3,IF(VALUE(D3006)&gt;0,2,1)))))))</f>
        <v>8</v>
      </c>
      <c r="O3006" s="26" t="s">
        <v>51</v>
      </c>
      <c r="P3006" s="1" t="s">
        <v>2984</v>
      </c>
      <c r="Q3006" s="1"/>
      <c r="R3006" s="21"/>
      <c r="S3006" s="7" t="str">
        <f>Tabela813[[#This Row],[NR]]&amp;" - "&amp;Tabela813[[#This Row],[Especificação]]</f>
        <v>9.1.3.1.1.99.0.2.00 - (-) Dedução de Outras Receitas Imobiliárias - Multas e Juros de Mora</v>
      </c>
      <c r="T3006" s="7" t="str">
        <f>Tabela813[[#This Row],[NR]]&amp;" - "&amp;Tabela813[[#This Row],[Especificação]]</f>
        <v>9.1.3.1.1.99.0.2.00 - (-) Dedução de Outras Receitas Imobiliárias - Multas e Juros de Mora</v>
      </c>
      <c r="U3006" s="7" t="str">
        <f>Tabela813[[#This Row],[NR]]&amp; " - "&amp;Tabela813[[#This Row],[Especificação]]</f>
        <v>9.1.3.1.1.99.0.2.00 - (-) Dedução de Outras Receitas Imobiliárias - Multas e Juros de Mora</v>
      </c>
    </row>
    <row r="3007" spans="1:21" ht="30" x14ac:dyDescent="0.25">
      <c r="A3007" s="84"/>
      <c r="B3007" s="73" t="s">
        <v>1570</v>
      </c>
      <c r="C3007" s="26" t="s">
        <v>1558</v>
      </c>
      <c r="D3007" s="26" t="s">
        <v>1559</v>
      </c>
      <c r="E3007" s="26" t="s">
        <v>1558</v>
      </c>
      <c r="F3007" s="26" t="s">
        <v>1558</v>
      </c>
      <c r="G3007" s="26" t="s">
        <v>1574</v>
      </c>
      <c r="H3007" s="26" t="s">
        <v>1561</v>
      </c>
      <c r="I3007" s="26" t="s">
        <v>1559</v>
      </c>
      <c r="J3007" s="26" t="s">
        <v>1564</v>
      </c>
      <c r="K3007" s="21" t="str">
        <f>IF(Tabela813[[#This Row],[C]]&lt;&gt;"",IF(Tabela813[[#This Row],[RED]]&lt;&gt;"",(Tabela813[[#This Row],[RED]] &amp; "."),"") &amp; CONCATENATE(Tabela813[[#This Row],[C]],".",Tabela813[[#This Row],[O]],".",Tabela813[[#This Row],[E]],".",Tabela813[[#This Row],[D1]],".",Tabela813[[#This Row],[D2]],".",Tabela813[[#This Row],[D3]],".",Tabela813[[#This Row],[T]],".",Tabela813[[#This Row],[D4]]),"")</f>
        <v>9.1.3.1.1.99.0.3.00</v>
      </c>
      <c r="L3007" s="27" t="s">
        <v>2006</v>
      </c>
      <c r="M3007" s="21" t="str">
        <f t="shared" si="46"/>
        <v>A</v>
      </c>
      <c r="N3007" s="21">
        <f>IF(VALUE(Tabela813[[#This Row],[RED]]) &gt; 0,1,0) + IF(VALUE(J3007)&gt;0,8,IF(VALUE(I3007)&gt;0,7,IF(VALUE(H3007)&gt;0,6,IF(VALUE(G3007)&gt;0,5,IF(VALUE(F3007)&gt;0,4,IF(VALUE(E3007)&gt;0,3,IF(VALUE(D3007)&gt;0,2,1)))))))</f>
        <v>8</v>
      </c>
      <c r="O3007" s="26" t="s">
        <v>51</v>
      </c>
      <c r="P3007" s="1" t="s">
        <v>2984</v>
      </c>
      <c r="Q3007" s="1"/>
      <c r="R3007" s="21"/>
      <c r="S3007" s="7" t="str">
        <f>Tabela813[[#This Row],[NR]]&amp;" - "&amp;Tabela813[[#This Row],[Especificação]]</f>
        <v>9.1.3.1.1.99.0.3.00 - (-) Dedução de Outras Receitas Imobiliárias - Dívida Ativa</v>
      </c>
      <c r="T3007" s="7" t="str">
        <f>Tabela813[[#This Row],[NR]]&amp;" - "&amp;Tabela813[[#This Row],[Especificação]]</f>
        <v>9.1.3.1.1.99.0.3.00 - (-) Dedução de Outras Receitas Imobiliárias - Dívida Ativa</v>
      </c>
      <c r="U3007" s="7" t="str">
        <f>Tabela813[[#This Row],[NR]]&amp; " - "&amp;Tabela813[[#This Row],[Especificação]]</f>
        <v>9.1.3.1.1.99.0.3.00 - (-) Dedução de Outras Receitas Imobiliárias - Dívida Ativa</v>
      </c>
    </row>
    <row r="3008" spans="1:21" ht="30" x14ac:dyDescent="0.25">
      <c r="A3008" s="84"/>
      <c r="B3008" s="73" t="s">
        <v>1570</v>
      </c>
      <c r="C3008" s="26" t="s">
        <v>1558</v>
      </c>
      <c r="D3008" s="26" t="s">
        <v>1559</v>
      </c>
      <c r="E3008" s="26" t="s">
        <v>1558</v>
      </c>
      <c r="F3008" s="26" t="s">
        <v>1558</v>
      </c>
      <c r="G3008" s="26" t="s">
        <v>1574</v>
      </c>
      <c r="H3008" s="26" t="s">
        <v>1561</v>
      </c>
      <c r="I3008" s="26" t="s">
        <v>1568</v>
      </c>
      <c r="J3008" s="26" t="s">
        <v>1564</v>
      </c>
      <c r="K3008" s="21" t="str">
        <f>IF(Tabela813[[#This Row],[C]]&lt;&gt;"",IF(Tabela813[[#This Row],[RED]]&lt;&gt;"",(Tabela813[[#This Row],[RED]] &amp; "."),"") &amp; CONCATENATE(Tabela813[[#This Row],[C]],".",Tabela813[[#This Row],[O]],".",Tabela813[[#This Row],[E]],".",Tabela813[[#This Row],[D1]],".",Tabela813[[#This Row],[D2]],".",Tabela813[[#This Row],[D3]],".",Tabela813[[#This Row],[T]],".",Tabela813[[#This Row],[D4]]),"")</f>
        <v>9.1.3.1.1.99.0.4.00</v>
      </c>
      <c r="L3008" s="27" t="s">
        <v>2007</v>
      </c>
      <c r="M3008" s="21" t="str">
        <f t="shared" ref="M3008:M3071" si="47">IF(N3008 &lt; N3009,"S","A")</f>
        <v>A</v>
      </c>
      <c r="N3008" s="21">
        <f>IF(VALUE(Tabela813[[#This Row],[RED]]) &gt; 0,1,0) + IF(VALUE(J3008)&gt;0,8,IF(VALUE(I3008)&gt;0,7,IF(VALUE(H3008)&gt;0,6,IF(VALUE(G3008)&gt;0,5,IF(VALUE(F3008)&gt;0,4,IF(VALUE(E3008)&gt;0,3,IF(VALUE(D3008)&gt;0,2,1)))))))</f>
        <v>8</v>
      </c>
      <c r="O3008" s="26" t="s">
        <v>51</v>
      </c>
      <c r="P3008" s="1" t="s">
        <v>2984</v>
      </c>
      <c r="Q3008" s="1"/>
      <c r="R3008" s="21"/>
      <c r="S3008" s="7" t="str">
        <f>Tabela813[[#This Row],[NR]]&amp;" - "&amp;Tabela813[[#This Row],[Especificação]]</f>
        <v>9.1.3.1.1.99.0.4.00 - (-) Dedução de Outras Receitas Imobiliárias - Dívida Ativa - Multas e Juros de Mora da Dívida Ativa</v>
      </c>
      <c r="T3008" s="7" t="str">
        <f>Tabela813[[#This Row],[NR]]&amp;" - "&amp;Tabela813[[#This Row],[Especificação]]</f>
        <v>9.1.3.1.1.99.0.4.00 - (-) Dedução de Outras Receitas Imobiliárias - Dívida Ativa - Multas e Juros de Mora da Dívida Ativa</v>
      </c>
      <c r="U3008" s="7" t="str">
        <f>Tabela813[[#This Row],[NR]]&amp; " - "&amp;Tabela813[[#This Row],[Especificação]]</f>
        <v>9.1.3.1.1.99.0.4.00 - (-) Dedução de Outras Receitas Imobiliárias - Dívida Ativa - Multas e Juros de Mora da Dívida Ativa</v>
      </c>
    </row>
    <row r="3009" spans="1:21" ht="30" x14ac:dyDescent="0.25">
      <c r="A3009" s="84"/>
      <c r="B3009" s="73" t="s">
        <v>1570</v>
      </c>
      <c r="C3009" s="26" t="s">
        <v>1558</v>
      </c>
      <c r="D3009" s="26" t="s">
        <v>1559</v>
      </c>
      <c r="E3009" s="26" t="s">
        <v>1558</v>
      </c>
      <c r="F3009" s="26" t="s">
        <v>1558</v>
      </c>
      <c r="G3009" s="26" t="s">
        <v>1574</v>
      </c>
      <c r="H3009" s="26" t="s">
        <v>1561</v>
      </c>
      <c r="I3009" s="26" t="s">
        <v>1569</v>
      </c>
      <c r="J3009" s="26" t="s">
        <v>1564</v>
      </c>
      <c r="K3009" s="21" t="str">
        <f>IF(Tabela813[[#This Row],[C]]&lt;&gt;"",IF(Tabela813[[#This Row],[RED]]&lt;&gt;"",(Tabela813[[#This Row],[RED]] &amp; "."),"") &amp; CONCATENATE(Tabela813[[#This Row],[C]],".",Tabela813[[#This Row],[O]],".",Tabela813[[#This Row],[E]],".",Tabela813[[#This Row],[D1]],".",Tabela813[[#This Row],[D2]],".",Tabela813[[#This Row],[D3]],".",Tabela813[[#This Row],[T]],".",Tabela813[[#This Row],[D4]]),"")</f>
        <v>9.1.3.1.1.99.0.5.00</v>
      </c>
      <c r="L3009" s="27" t="s">
        <v>2008</v>
      </c>
      <c r="M3009" s="21" t="str">
        <f t="shared" si="47"/>
        <v>A</v>
      </c>
      <c r="N3009" s="21">
        <f>IF(VALUE(Tabela813[[#This Row],[RED]]) &gt; 0,1,0) + IF(VALUE(J3009)&gt;0,8,IF(VALUE(I3009)&gt;0,7,IF(VALUE(H3009)&gt;0,6,IF(VALUE(G3009)&gt;0,5,IF(VALUE(F3009)&gt;0,4,IF(VALUE(E3009)&gt;0,3,IF(VALUE(D3009)&gt;0,2,1)))))))</f>
        <v>8</v>
      </c>
      <c r="O3009" s="26" t="s">
        <v>51</v>
      </c>
      <c r="P3009" s="1" t="s">
        <v>2984</v>
      </c>
      <c r="Q3009" s="1"/>
      <c r="R3009" s="21"/>
      <c r="S3009" s="7" t="str">
        <f>Tabela813[[#This Row],[NR]]&amp;" - "&amp;Tabela813[[#This Row],[Especificação]]</f>
        <v>9.1.3.1.1.99.0.5.00 - (-) Dedução de Outras Receitas Imobiliárias - Multas</v>
      </c>
      <c r="T3009" s="7" t="str">
        <f>Tabela813[[#This Row],[NR]]&amp;" - "&amp;Tabela813[[#This Row],[Especificação]]</f>
        <v>9.1.3.1.1.99.0.5.00 - (-) Dedução de Outras Receitas Imobiliárias - Multas</v>
      </c>
      <c r="U3009" s="7" t="str">
        <f>Tabela813[[#This Row],[NR]]&amp; " - "&amp;Tabela813[[#This Row],[Especificação]]</f>
        <v>9.1.3.1.1.99.0.5.00 - (-) Dedução de Outras Receitas Imobiliárias - Multas</v>
      </c>
    </row>
    <row r="3010" spans="1:21" ht="30" x14ac:dyDescent="0.25">
      <c r="A3010" s="84"/>
      <c r="B3010" s="73" t="s">
        <v>1570</v>
      </c>
      <c r="C3010" s="26" t="s">
        <v>1558</v>
      </c>
      <c r="D3010" s="26" t="s">
        <v>1559</v>
      </c>
      <c r="E3010" s="26" t="s">
        <v>1558</v>
      </c>
      <c r="F3010" s="26" t="s">
        <v>1558</v>
      </c>
      <c r="G3010" s="26" t="s">
        <v>1574</v>
      </c>
      <c r="H3010" s="26" t="s">
        <v>1561</v>
      </c>
      <c r="I3010" s="26" t="s">
        <v>1563</v>
      </c>
      <c r="J3010" s="26" t="s">
        <v>1564</v>
      </c>
      <c r="K3010" s="21" t="str">
        <f>IF(Tabela813[[#This Row],[C]]&lt;&gt;"",IF(Tabela813[[#This Row],[RED]]&lt;&gt;"",(Tabela813[[#This Row],[RED]] &amp; "."),"") &amp; CONCATENATE(Tabela813[[#This Row],[C]],".",Tabela813[[#This Row],[O]],".",Tabela813[[#This Row],[E]],".",Tabela813[[#This Row],[D1]],".",Tabela813[[#This Row],[D2]],".",Tabela813[[#This Row],[D3]],".",Tabela813[[#This Row],[T]],".",Tabela813[[#This Row],[D4]]),"")</f>
        <v>9.1.3.1.1.99.0.6.00</v>
      </c>
      <c r="L3010" s="27" t="s">
        <v>2009</v>
      </c>
      <c r="M3010" s="21" t="str">
        <f t="shared" si="47"/>
        <v>A</v>
      </c>
      <c r="N3010" s="21">
        <f>IF(VALUE(Tabela813[[#This Row],[RED]]) &gt; 0,1,0) + IF(VALUE(J3010)&gt;0,8,IF(VALUE(I3010)&gt;0,7,IF(VALUE(H3010)&gt;0,6,IF(VALUE(G3010)&gt;0,5,IF(VALUE(F3010)&gt;0,4,IF(VALUE(E3010)&gt;0,3,IF(VALUE(D3010)&gt;0,2,1)))))))</f>
        <v>8</v>
      </c>
      <c r="O3010" s="26" t="s">
        <v>51</v>
      </c>
      <c r="P3010" s="1" t="s">
        <v>2984</v>
      </c>
      <c r="Q3010" s="1"/>
      <c r="R3010" s="21"/>
      <c r="S3010" s="7" t="str">
        <f>Tabela813[[#This Row],[NR]]&amp;" - "&amp;Tabela813[[#This Row],[Especificação]]</f>
        <v>9.1.3.1.1.99.0.6.00 - (-) Dedução de Outras Receitas Imobiliárias - Juros de Mora</v>
      </c>
      <c r="T3010" s="7" t="str">
        <f>Tabela813[[#This Row],[NR]]&amp;" - "&amp;Tabela813[[#This Row],[Especificação]]</f>
        <v>9.1.3.1.1.99.0.6.00 - (-) Dedução de Outras Receitas Imobiliárias - Juros de Mora</v>
      </c>
      <c r="U3010" s="7" t="str">
        <f>Tabela813[[#This Row],[NR]]&amp; " - "&amp;Tabela813[[#This Row],[Especificação]]</f>
        <v>9.1.3.1.1.99.0.6.00 - (-) Dedução de Outras Receitas Imobiliárias - Juros de Mora</v>
      </c>
    </row>
    <row r="3011" spans="1:21" ht="30" x14ac:dyDescent="0.25">
      <c r="A3011" s="84"/>
      <c r="B3011" s="73" t="s">
        <v>1570</v>
      </c>
      <c r="C3011" s="26" t="s">
        <v>1558</v>
      </c>
      <c r="D3011" s="26" t="s">
        <v>1559</v>
      </c>
      <c r="E3011" s="26" t="s">
        <v>1558</v>
      </c>
      <c r="F3011" s="26" t="s">
        <v>1558</v>
      </c>
      <c r="G3011" s="26" t="s">
        <v>1574</v>
      </c>
      <c r="H3011" s="26" t="s">
        <v>1561</v>
      </c>
      <c r="I3011" s="26" t="s">
        <v>1565</v>
      </c>
      <c r="J3011" s="26" t="s">
        <v>1564</v>
      </c>
      <c r="K3011" s="21" t="str">
        <f>IF(Tabela813[[#This Row],[C]]&lt;&gt;"",IF(Tabela813[[#This Row],[RED]]&lt;&gt;"",(Tabela813[[#This Row],[RED]] &amp; "."),"") &amp; CONCATENATE(Tabela813[[#This Row],[C]],".",Tabela813[[#This Row],[O]],".",Tabela813[[#This Row],[E]],".",Tabela813[[#This Row],[D1]],".",Tabela813[[#This Row],[D2]],".",Tabela813[[#This Row],[D3]],".",Tabela813[[#This Row],[T]],".",Tabela813[[#This Row],[D4]]),"")</f>
        <v>9.1.3.1.1.99.0.7.00</v>
      </c>
      <c r="L3011" s="27" t="s">
        <v>2010</v>
      </c>
      <c r="M3011" s="21" t="str">
        <f t="shared" si="47"/>
        <v>A</v>
      </c>
      <c r="N3011" s="21">
        <f>IF(VALUE(Tabela813[[#This Row],[RED]]) &gt; 0,1,0) + IF(VALUE(J3011)&gt;0,8,IF(VALUE(I3011)&gt;0,7,IF(VALUE(H3011)&gt;0,6,IF(VALUE(G3011)&gt;0,5,IF(VALUE(F3011)&gt;0,4,IF(VALUE(E3011)&gt;0,3,IF(VALUE(D3011)&gt;0,2,1)))))))</f>
        <v>8</v>
      </c>
      <c r="O3011" s="26" t="s">
        <v>51</v>
      </c>
      <c r="P3011" s="1" t="s">
        <v>2984</v>
      </c>
      <c r="Q3011" s="1"/>
      <c r="R3011" s="21"/>
      <c r="S3011" s="7" t="str">
        <f>Tabela813[[#This Row],[NR]]&amp;" - "&amp;Tabela813[[#This Row],[Especificação]]</f>
        <v>9.1.3.1.1.99.0.7.00 - (-) Dedução de Outras Receitas Imobiliárias - Dívida Ativa - Multas da Dívida Ativa</v>
      </c>
      <c r="T3011" s="7" t="str">
        <f>Tabela813[[#This Row],[NR]]&amp;" - "&amp;Tabela813[[#This Row],[Especificação]]</f>
        <v>9.1.3.1.1.99.0.7.00 - (-) Dedução de Outras Receitas Imobiliárias - Dívida Ativa - Multas da Dívida Ativa</v>
      </c>
      <c r="U3011" s="7" t="str">
        <f>Tabela813[[#This Row],[NR]]&amp; " - "&amp;Tabela813[[#This Row],[Especificação]]</f>
        <v>9.1.3.1.1.99.0.7.00 - (-) Dedução de Outras Receitas Imobiliárias - Dívida Ativa - Multas da Dívida Ativa</v>
      </c>
    </row>
    <row r="3012" spans="1:21" ht="30" x14ac:dyDescent="0.25">
      <c r="A3012" s="84"/>
      <c r="B3012" s="73" t="s">
        <v>1570</v>
      </c>
      <c r="C3012" s="26" t="s">
        <v>1558</v>
      </c>
      <c r="D3012" s="26" t="s">
        <v>1559</v>
      </c>
      <c r="E3012" s="26" t="s">
        <v>1558</v>
      </c>
      <c r="F3012" s="26" t="s">
        <v>1558</v>
      </c>
      <c r="G3012" s="26" t="s">
        <v>1574</v>
      </c>
      <c r="H3012" s="26" t="s">
        <v>1561</v>
      </c>
      <c r="I3012" s="26" t="s">
        <v>1566</v>
      </c>
      <c r="J3012" s="26" t="s">
        <v>1564</v>
      </c>
      <c r="K3012" s="21" t="str">
        <f>IF(Tabela813[[#This Row],[C]]&lt;&gt;"",IF(Tabela813[[#This Row],[RED]]&lt;&gt;"",(Tabela813[[#This Row],[RED]] &amp; "."),"") &amp; CONCATENATE(Tabela813[[#This Row],[C]],".",Tabela813[[#This Row],[O]],".",Tabela813[[#This Row],[E]],".",Tabela813[[#This Row],[D1]],".",Tabela813[[#This Row],[D2]],".",Tabela813[[#This Row],[D3]],".",Tabela813[[#This Row],[T]],".",Tabela813[[#This Row],[D4]]),"")</f>
        <v>9.1.3.1.1.99.0.8.00</v>
      </c>
      <c r="L3012" s="27" t="s">
        <v>2011</v>
      </c>
      <c r="M3012" s="21" t="str">
        <f t="shared" si="47"/>
        <v>A</v>
      </c>
      <c r="N3012" s="21">
        <f>IF(VALUE(Tabela813[[#This Row],[RED]]) &gt; 0,1,0) + IF(VALUE(J3012)&gt;0,8,IF(VALUE(I3012)&gt;0,7,IF(VALUE(H3012)&gt;0,6,IF(VALUE(G3012)&gt;0,5,IF(VALUE(F3012)&gt;0,4,IF(VALUE(E3012)&gt;0,3,IF(VALUE(D3012)&gt;0,2,1)))))))</f>
        <v>8</v>
      </c>
      <c r="O3012" s="26" t="s">
        <v>51</v>
      </c>
      <c r="P3012" s="1" t="s">
        <v>2984</v>
      </c>
      <c r="Q3012" s="1"/>
      <c r="R3012" s="21"/>
      <c r="S3012" s="7" t="str">
        <f>Tabela813[[#This Row],[NR]]&amp;" - "&amp;Tabela813[[#This Row],[Especificação]]</f>
        <v>9.1.3.1.1.99.0.8.00 - (-) Dedução de Outras Receitas Imobiliárias - Juros de Mora da Dívida Ativa</v>
      </c>
      <c r="T3012" s="7" t="str">
        <f>Tabela813[[#This Row],[NR]]&amp;" - "&amp;Tabela813[[#This Row],[Especificação]]</f>
        <v>9.1.3.1.1.99.0.8.00 - (-) Dedução de Outras Receitas Imobiliárias - Juros de Mora da Dívida Ativa</v>
      </c>
      <c r="U3012" s="7" t="str">
        <f>Tabela813[[#This Row],[NR]]&amp; " - "&amp;Tabela813[[#This Row],[Especificação]]</f>
        <v>9.1.3.1.1.99.0.8.00 - (-) Dedução de Outras Receitas Imobiliárias - Juros de Mora da Dívida Ativa</v>
      </c>
    </row>
    <row r="3013" spans="1:21" x14ac:dyDescent="0.25">
      <c r="A3013" s="84"/>
      <c r="B3013" s="73" t="s">
        <v>1570</v>
      </c>
      <c r="C3013" s="26" t="s">
        <v>1558</v>
      </c>
      <c r="D3013" s="26" t="s">
        <v>1559</v>
      </c>
      <c r="E3013" s="26" t="s">
        <v>1567</v>
      </c>
      <c r="F3013" s="26" t="s">
        <v>1561</v>
      </c>
      <c r="G3013" s="26" t="s">
        <v>1564</v>
      </c>
      <c r="H3013" s="26" t="s">
        <v>1561</v>
      </c>
      <c r="I3013" s="26" t="s">
        <v>1561</v>
      </c>
      <c r="J3013" s="26" t="s">
        <v>1564</v>
      </c>
      <c r="K3013" s="21" t="str">
        <f>IF(Tabela813[[#This Row],[C]]&lt;&gt;"",IF(Tabela813[[#This Row],[RED]]&lt;&gt;"",(Tabela813[[#This Row],[RED]] &amp; "."),"") &amp; CONCATENATE(Tabela813[[#This Row],[C]],".",Tabela813[[#This Row],[O]],".",Tabela813[[#This Row],[E]],".",Tabela813[[#This Row],[D1]],".",Tabela813[[#This Row],[D2]],".",Tabela813[[#This Row],[D3]],".",Tabela813[[#This Row],[T]],".",Tabela813[[#This Row],[D4]]),"")</f>
        <v>9.1.3.2.0.00.0.0.00</v>
      </c>
      <c r="L3013" s="27" t="s">
        <v>4364</v>
      </c>
      <c r="M3013" s="21" t="str">
        <f t="shared" si="47"/>
        <v>S</v>
      </c>
      <c r="N3013" s="21">
        <f>IF(VALUE(Tabela813[[#This Row],[RED]]) &gt; 0,1,0) + IF(VALUE(J3013)&gt;0,8,IF(VALUE(I3013)&gt;0,7,IF(VALUE(H3013)&gt;0,6,IF(VALUE(G3013)&gt;0,5,IF(VALUE(F3013)&gt;0,4,IF(VALUE(E3013)&gt;0,3,IF(VALUE(D3013)&gt;0,2,1)))))))</f>
        <v>4</v>
      </c>
      <c r="O3013" s="26" t="s">
        <v>45</v>
      </c>
      <c r="P3013" s="1" t="s">
        <v>4422</v>
      </c>
      <c r="Q3013" s="1"/>
      <c r="R3013" s="21"/>
      <c r="S3013" s="7" t="str">
        <f>Tabela813[[#This Row],[NR]]&amp;" - "&amp;Tabela813[[#This Row],[Especificação]]</f>
        <v>9.1.3.2.0.00.0.0.00 - (-) Dedução de Valores Mobiliários</v>
      </c>
      <c r="T3013" s="7" t="str">
        <f>Tabela813[[#This Row],[NR]]&amp;" - "&amp;Tabela813[[#This Row],[Especificação]]</f>
        <v>9.1.3.2.0.00.0.0.00 - (-) Dedução de Valores Mobiliários</v>
      </c>
      <c r="U3013" s="7" t="str">
        <f>Tabela813[[#This Row],[NR]]&amp; " - "&amp;Tabela813[[#This Row],[Especificação]]</f>
        <v>9.1.3.2.0.00.0.0.00 - (-) Dedução de Valores Mobiliários</v>
      </c>
    </row>
    <row r="3014" spans="1:21" x14ac:dyDescent="0.25">
      <c r="A3014" s="84"/>
      <c r="B3014" s="73" t="s">
        <v>1570</v>
      </c>
      <c r="C3014" s="26" t="s">
        <v>1558</v>
      </c>
      <c r="D3014" s="26" t="s">
        <v>1559</v>
      </c>
      <c r="E3014" s="26" t="s">
        <v>1567</v>
      </c>
      <c r="F3014" s="26" t="s">
        <v>1558</v>
      </c>
      <c r="G3014" s="26" t="s">
        <v>1564</v>
      </c>
      <c r="H3014" s="26" t="s">
        <v>1561</v>
      </c>
      <c r="I3014" s="26" t="s">
        <v>1561</v>
      </c>
      <c r="J3014" s="26" t="s">
        <v>1564</v>
      </c>
      <c r="K3014" s="21" t="str">
        <f>IF(Tabela813[[#This Row],[C]]&lt;&gt;"",IF(Tabela813[[#This Row],[RED]]&lt;&gt;"",(Tabela813[[#This Row],[RED]] &amp; "."),"") &amp; CONCATENATE(Tabela813[[#This Row],[C]],".",Tabela813[[#This Row],[O]],".",Tabela813[[#This Row],[E]],".",Tabela813[[#This Row],[D1]],".",Tabela813[[#This Row],[D2]],".",Tabela813[[#This Row],[D3]],".",Tabela813[[#This Row],[T]],".",Tabela813[[#This Row],[D4]]),"")</f>
        <v>9.1.3.2.1.00.0.0.00</v>
      </c>
      <c r="L3014" s="27" t="s">
        <v>4365</v>
      </c>
      <c r="M3014" s="21" t="str">
        <f t="shared" si="47"/>
        <v>S</v>
      </c>
      <c r="N3014" s="21">
        <f>IF(VALUE(Tabela813[[#This Row],[RED]]) &gt; 0,1,0) + IF(VALUE(J3014)&gt;0,8,IF(VALUE(I3014)&gt;0,7,IF(VALUE(H3014)&gt;0,6,IF(VALUE(G3014)&gt;0,5,IF(VALUE(F3014)&gt;0,4,IF(VALUE(E3014)&gt;0,3,IF(VALUE(D3014)&gt;0,2,1)))))))</f>
        <v>5</v>
      </c>
      <c r="O3014" s="26" t="s">
        <v>45</v>
      </c>
      <c r="P3014" s="1" t="s">
        <v>4423</v>
      </c>
      <c r="Q3014" s="1"/>
      <c r="R3014" s="21"/>
      <c r="S3014" s="7" t="str">
        <f>Tabela813[[#This Row],[NR]]&amp;" - "&amp;Tabela813[[#This Row],[Especificação]]</f>
        <v>9.1.3.2.1.00.0.0.00 - (-) Dedução de Juros e Correções Monetárias</v>
      </c>
      <c r="T3014" s="7" t="str">
        <f>Tabela813[[#This Row],[NR]]&amp;" - "&amp;Tabela813[[#This Row],[Especificação]]</f>
        <v>9.1.3.2.1.00.0.0.00 - (-) Dedução de Juros e Correções Monetárias</v>
      </c>
      <c r="U3014" s="7" t="str">
        <f>Tabela813[[#This Row],[NR]]&amp; " - "&amp;Tabela813[[#This Row],[Especificação]]</f>
        <v>9.1.3.2.1.00.0.0.00 - (-) Dedução de Juros e Correções Monetárias</v>
      </c>
    </row>
    <row r="3015" spans="1:21" ht="30" x14ac:dyDescent="0.25">
      <c r="A3015" s="84"/>
      <c r="B3015" s="73" t="s">
        <v>1570</v>
      </c>
      <c r="C3015" s="26" t="s">
        <v>1558</v>
      </c>
      <c r="D3015" s="26" t="s">
        <v>1559</v>
      </c>
      <c r="E3015" s="26" t="s">
        <v>1567</v>
      </c>
      <c r="F3015" s="26" t="s">
        <v>1558</v>
      </c>
      <c r="G3015" s="26" t="s">
        <v>1560</v>
      </c>
      <c r="H3015" s="26" t="s">
        <v>1561</v>
      </c>
      <c r="I3015" s="26" t="s">
        <v>1561</v>
      </c>
      <c r="J3015" s="26" t="s">
        <v>1564</v>
      </c>
      <c r="K3015" s="21" t="str">
        <f>IF(Tabela813[[#This Row],[C]]&lt;&gt;"",IF(Tabela813[[#This Row],[RED]]&lt;&gt;"",(Tabela813[[#This Row],[RED]] &amp; "."),"") &amp; CONCATENATE(Tabela813[[#This Row],[C]],".",Tabela813[[#This Row],[O]],".",Tabela813[[#This Row],[E]],".",Tabela813[[#This Row],[D1]],".",Tabela813[[#This Row],[D2]],".",Tabela813[[#This Row],[D3]],".",Tabela813[[#This Row],[T]],".",Tabela813[[#This Row],[D4]]),"")</f>
        <v>9.1.3.2.1.01.0.0.00</v>
      </c>
      <c r="L3015" s="27" t="s">
        <v>2012</v>
      </c>
      <c r="M3015" s="21" t="str">
        <f t="shared" si="47"/>
        <v>S</v>
      </c>
      <c r="N3015" s="21">
        <f>IF(VALUE(Tabela813[[#This Row],[RED]]) &gt; 0,1,0) + IF(VALUE(J3015)&gt;0,8,IF(VALUE(I3015)&gt;0,7,IF(VALUE(H3015)&gt;0,6,IF(VALUE(G3015)&gt;0,5,IF(VALUE(F3015)&gt;0,4,IF(VALUE(E3015)&gt;0,3,IF(VALUE(D3015)&gt;0,2,1)))))))</f>
        <v>6</v>
      </c>
      <c r="O3015" s="26" t="s">
        <v>51</v>
      </c>
      <c r="P3015" s="1" t="s">
        <v>4424</v>
      </c>
      <c r="Q3015" s="1"/>
      <c r="R3015" s="21"/>
      <c r="S3015" s="7" t="str">
        <f>Tabela813[[#This Row],[NR]]&amp;" - "&amp;Tabela813[[#This Row],[Especificação]]</f>
        <v>9.1.3.2.1.01.0.0.00 - (-) Dedução de Remuneração de Depósitos Bancários</v>
      </c>
      <c r="T3015" s="7" t="str">
        <f>Tabela813[[#This Row],[NR]]&amp;" - "&amp;Tabela813[[#This Row],[Especificação]]</f>
        <v>9.1.3.2.1.01.0.0.00 - (-) Dedução de Remuneração de Depósitos Bancários</v>
      </c>
      <c r="U3015" s="7" t="str">
        <f>Tabela813[[#This Row],[NR]]&amp; " - "&amp;Tabela813[[#This Row],[Especificação]]</f>
        <v>9.1.3.2.1.01.0.0.00 - (-) Dedução de Remuneração de Depósitos Bancários</v>
      </c>
    </row>
    <row r="3016" spans="1:21" x14ac:dyDescent="0.25">
      <c r="A3016" s="84"/>
      <c r="B3016" s="73" t="s">
        <v>1570</v>
      </c>
      <c r="C3016" s="26" t="s">
        <v>1558</v>
      </c>
      <c r="D3016" s="26" t="s">
        <v>1559</v>
      </c>
      <c r="E3016" s="26" t="s">
        <v>1567</v>
      </c>
      <c r="F3016" s="26" t="s">
        <v>1558</v>
      </c>
      <c r="G3016" s="26" t="s">
        <v>1560</v>
      </c>
      <c r="H3016" s="26" t="s">
        <v>1561</v>
      </c>
      <c r="I3016" s="26" t="s">
        <v>1558</v>
      </c>
      <c r="J3016" s="26" t="s">
        <v>1564</v>
      </c>
      <c r="K3016" s="21" t="str">
        <f>IF(Tabela813[[#This Row],[C]]&lt;&gt;"",IF(Tabela813[[#This Row],[RED]]&lt;&gt;"",(Tabela813[[#This Row],[RED]] &amp; "."),"") &amp; CONCATENATE(Tabela813[[#This Row],[C]],".",Tabela813[[#This Row],[O]],".",Tabela813[[#This Row],[E]],".",Tabela813[[#This Row],[D1]],".",Tabela813[[#This Row],[D2]],".",Tabela813[[#This Row],[D3]],".",Tabela813[[#This Row],[T]],".",Tabela813[[#This Row],[D4]]),"")</f>
        <v>9.1.3.2.1.01.0.1.00</v>
      </c>
      <c r="L3016" s="27" t="s">
        <v>2013</v>
      </c>
      <c r="M3016" s="21" t="str">
        <f t="shared" si="47"/>
        <v>A</v>
      </c>
      <c r="N3016" s="21">
        <f>IF(VALUE(Tabela813[[#This Row],[RED]]) &gt; 0,1,0) + IF(VALUE(J3016)&gt;0,8,IF(VALUE(I3016)&gt;0,7,IF(VALUE(H3016)&gt;0,6,IF(VALUE(G3016)&gt;0,5,IF(VALUE(F3016)&gt;0,4,IF(VALUE(E3016)&gt;0,3,IF(VALUE(D3016)&gt;0,2,1)))))))</f>
        <v>8</v>
      </c>
      <c r="O3016" s="26" t="s">
        <v>51</v>
      </c>
      <c r="P3016" s="1" t="s">
        <v>2985</v>
      </c>
      <c r="Q3016" s="1"/>
      <c r="R3016" s="21"/>
      <c r="S3016" s="7" t="str">
        <f>Tabela813[[#This Row],[NR]]&amp;" - "&amp;Tabela813[[#This Row],[Especificação]]</f>
        <v>9.1.3.2.1.01.0.1.00 - (-) Dedução de Remuneração de Depósitos Bancários - Principal</v>
      </c>
      <c r="T3016" s="7" t="str">
        <f>Tabela813[[#This Row],[NR]]&amp;" - "&amp;Tabela813[[#This Row],[Especificação]]</f>
        <v>9.1.3.2.1.01.0.1.00 - (-) Dedução de Remuneração de Depósitos Bancários - Principal</v>
      </c>
      <c r="U3016" s="7" t="str">
        <f>Tabela813[[#This Row],[NR]]&amp; " - "&amp;Tabela813[[#This Row],[Especificação]]</f>
        <v>9.1.3.2.1.01.0.1.00 - (-) Dedução de Remuneração de Depósitos Bancários - Principal</v>
      </c>
    </row>
    <row r="3017" spans="1:21" x14ac:dyDescent="0.25">
      <c r="A3017" s="84"/>
      <c r="B3017" s="73" t="s">
        <v>1570</v>
      </c>
      <c r="C3017" s="26" t="s">
        <v>1558</v>
      </c>
      <c r="D3017" s="26" t="s">
        <v>1559</v>
      </c>
      <c r="E3017" s="26" t="s">
        <v>1567</v>
      </c>
      <c r="F3017" s="26" t="s">
        <v>1558</v>
      </c>
      <c r="G3017" s="26" t="s">
        <v>1562</v>
      </c>
      <c r="H3017" s="26" t="s">
        <v>1561</v>
      </c>
      <c r="I3017" s="26" t="s">
        <v>1561</v>
      </c>
      <c r="J3017" s="26" t="s">
        <v>1564</v>
      </c>
      <c r="K3017" s="21" t="str">
        <f>IF(Tabela813[[#This Row],[C]]&lt;&gt;"",IF(Tabela813[[#This Row],[RED]]&lt;&gt;"",(Tabela813[[#This Row],[RED]] &amp; "."),"") &amp; CONCATENATE(Tabela813[[#This Row],[C]],".",Tabela813[[#This Row],[O]],".",Tabela813[[#This Row],[E]],".",Tabela813[[#This Row],[D1]],".",Tabela813[[#This Row],[D2]],".",Tabela813[[#This Row],[D3]],".",Tabela813[[#This Row],[T]],".",Tabela813[[#This Row],[D4]]),"")</f>
        <v>9.1.3.2.1.02.0.0.00</v>
      </c>
      <c r="L3017" s="27" t="s">
        <v>2014</v>
      </c>
      <c r="M3017" s="21" t="str">
        <f t="shared" si="47"/>
        <v>S</v>
      </c>
      <c r="N3017" s="21">
        <f>IF(VALUE(Tabela813[[#This Row],[RED]]) &gt; 0,1,0) + IF(VALUE(J3017)&gt;0,8,IF(VALUE(I3017)&gt;0,7,IF(VALUE(H3017)&gt;0,6,IF(VALUE(G3017)&gt;0,5,IF(VALUE(F3017)&gt;0,4,IF(VALUE(E3017)&gt;0,3,IF(VALUE(D3017)&gt;0,2,1)))))))</f>
        <v>6</v>
      </c>
      <c r="O3017" s="26" t="s">
        <v>51</v>
      </c>
      <c r="P3017" s="1" t="s">
        <v>4425</v>
      </c>
      <c r="Q3017" s="1"/>
      <c r="R3017" s="21"/>
      <c r="S3017" s="7" t="str">
        <f>Tabela813[[#This Row],[NR]]&amp;" - "&amp;Tabela813[[#This Row],[Especificação]]</f>
        <v>9.1.3.2.1.02.0.0.00 - (-) Dedução de Remuneração de Depósitos Especiais</v>
      </c>
      <c r="T3017" s="7" t="str">
        <f>Tabela813[[#This Row],[NR]]&amp;" - "&amp;Tabela813[[#This Row],[Especificação]]</f>
        <v>9.1.3.2.1.02.0.0.00 - (-) Dedução de Remuneração de Depósitos Especiais</v>
      </c>
      <c r="U3017" s="7" t="str">
        <f>Tabela813[[#This Row],[NR]]&amp; " - "&amp;Tabela813[[#This Row],[Especificação]]</f>
        <v>9.1.3.2.1.02.0.0.00 - (-) Dedução de Remuneração de Depósitos Especiais</v>
      </c>
    </row>
    <row r="3018" spans="1:21" x14ac:dyDescent="0.25">
      <c r="A3018" s="84"/>
      <c r="B3018" s="73" t="s">
        <v>1570</v>
      </c>
      <c r="C3018" s="26" t="s">
        <v>1558</v>
      </c>
      <c r="D3018" s="26" t="s">
        <v>1559</v>
      </c>
      <c r="E3018" s="26" t="s">
        <v>1567</v>
      </c>
      <c r="F3018" s="26" t="s">
        <v>1558</v>
      </c>
      <c r="G3018" s="26" t="s">
        <v>1562</v>
      </c>
      <c r="H3018" s="26" t="s">
        <v>1561</v>
      </c>
      <c r="I3018" s="26" t="s">
        <v>1558</v>
      </c>
      <c r="J3018" s="26" t="s">
        <v>1564</v>
      </c>
      <c r="K3018" s="21" t="str">
        <f>IF(Tabela813[[#This Row],[C]]&lt;&gt;"",IF(Tabela813[[#This Row],[RED]]&lt;&gt;"",(Tabela813[[#This Row],[RED]] &amp; "."),"") &amp; CONCATENATE(Tabela813[[#This Row],[C]],".",Tabela813[[#This Row],[O]],".",Tabela813[[#This Row],[E]],".",Tabela813[[#This Row],[D1]],".",Tabela813[[#This Row],[D2]],".",Tabela813[[#This Row],[D3]],".",Tabela813[[#This Row],[T]],".",Tabela813[[#This Row],[D4]]),"")</f>
        <v>9.1.3.2.1.02.0.1.00</v>
      </c>
      <c r="L3018" s="27" t="s">
        <v>2015</v>
      </c>
      <c r="M3018" s="21" t="str">
        <f t="shared" si="47"/>
        <v>A</v>
      </c>
      <c r="N3018" s="21">
        <f>IF(VALUE(Tabela813[[#This Row],[RED]]) &gt; 0,1,0) + IF(VALUE(J3018)&gt;0,8,IF(VALUE(I3018)&gt;0,7,IF(VALUE(H3018)&gt;0,6,IF(VALUE(G3018)&gt;0,5,IF(VALUE(F3018)&gt;0,4,IF(VALUE(E3018)&gt;0,3,IF(VALUE(D3018)&gt;0,2,1)))))))</f>
        <v>8</v>
      </c>
      <c r="O3018" s="26" t="s">
        <v>51</v>
      </c>
      <c r="P3018" s="1" t="s">
        <v>2986</v>
      </c>
      <c r="Q3018" s="1"/>
      <c r="R3018" s="21"/>
      <c r="S3018" s="7" t="str">
        <f>Tabela813[[#This Row],[NR]]&amp;" - "&amp;Tabela813[[#This Row],[Especificação]]</f>
        <v>9.1.3.2.1.02.0.1.00 - (-) Dedução de Remuneração de Depósitos Especiais - Principal</v>
      </c>
      <c r="T3018" s="7" t="str">
        <f>Tabela813[[#This Row],[NR]]&amp;" - "&amp;Tabela813[[#This Row],[Especificação]]</f>
        <v>9.1.3.2.1.02.0.1.00 - (-) Dedução de Remuneração de Depósitos Especiais - Principal</v>
      </c>
      <c r="U3018" s="7" t="str">
        <f>Tabela813[[#This Row],[NR]]&amp; " - "&amp;Tabela813[[#This Row],[Especificação]]</f>
        <v>9.1.3.2.1.02.0.1.00 - (-) Dedução de Remuneração de Depósitos Especiais - Principal</v>
      </c>
    </row>
    <row r="3019" spans="1:21" ht="30" x14ac:dyDescent="0.25">
      <c r="A3019" s="84"/>
      <c r="B3019" s="73" t="s">
        <v>1570</v>
      </c>
      <c r="C3019" s="26" t="s">
        <v>1558</v>
      </c>
      <c r="D3019" s="26" t="s">
        <v>1559</v>
      </c>
      <c r="E3019" s="26" t="s">
        <v>1567</v>
      </c>
      <c r="F3019" s="26" t="s">
        <v>1558</v>
      </c>
      <c r="G3019" s="26" t="s">
        <v>1571</v>
      </c>
      <c r="H3019" s="26" t="s">
        <v>1561</v>
      </c>
      <c r="I3019" s="26" t="s">
        <v>1561</v>
      </c>
      <c r="J3019" s="26" t="s">
        <v>1564</v>
      </c>
      <c r="K3019" s="21" t="str">
        <f>IF(Tabela813[[#This Row],[C]]&lt;&gt;"",IF(Tabela813[[#This Row],[RED]]&lt;&gt;"",(Tabela813[[#This Row],[RED]] &amp; "."),"") &amp; CONCATENATE(Tabela813[[#This Row],[C]],".",Tabela813[[#This Row],[O]],".",Tabela813[[#This Row],[E]],".",Tabela813[[#This Row],[D1]],".",Tabela813[[#This Row],[D2]],".",Tabela813[[#This Row],[D3]],".",Tabela813[[#This Row],[T]],".",Tabela813[[#This Row],[D4]]),"")</f>
        <v>9.1.3.2.1.03.0.0.00</v>
      </c>
      <c r="L3019" s="27" t="s">
        <v>2016</v>
      </c>
      <c r="M3019" s="21" t="str">
        <f t="shared" si="47"/>
        <v>S</v>
      </c>
      <c r="N3019" s="21">
        <f>IF(VALUE(Tabela813[[#This Row],[RED]]) &gt; 0,1,0) + IF(VALUE(J3019)&gt;0,8,IF(VALUE(I3019)&gt;0,7,IF(VALUE(H3019)&gt;0,6,IF(VALUE(G3019)&gt;0,5,IF(VALUE(F3019)&gt;0,4,IF(VALUE(E3019)&gt;0,3,IF(VALUE(D3019)&gt;0,2,1)))))))</f>
        <v>6</v>
      </c>
      <c r="O3019" s="26" t="s">
        <v>51</v>
      </c>
      <c r="P3019" s="1" t="s">
        <v>4426</v>
      </c>
      <c r="Q3019" s="1"/>
      <c r="R3019" s="21"/>
      <c r="S3019" s="7" t="str">
        <f>Tabela813[[#This Row],[NR]]&amp;" - "&amp;Tabela813[[#This Row],[Especificação]]</f>
        <v>9.1.3.2.1.03.0.0.00 - (-) Dedução de Remuneração de Saldos de Recursos Não-Desembolsados</v>
      </c>
      <c r="T3019" s="7" t="str">
        <f>Tabela813[[#This Row],[NR]]&amp;" - "&amp;Tabela813[[#This Row],[Especificação]]</f>
        <v>9.1.3.2.1.03.0.0.00 - (-) Dedução de Remuneração de Saldos de Recursos Não-Desembolsados</v>
      </c>
      <c r="U3019" s="7" t="str">
        <f>Tabela813[[#This Row],[NR]]&amp; " - "&amp;Tabela813[[#This Row],[Especificação]]</f>
        <v>9.1.3.2.1.03.0.0.00 - (-) Dedução de Remuneração de Saldos de Recursos Não-Desembolsados</v>
      </c>
    </row>
    <row r="3020" spans="1:21" ht="30" x14ac:dyDescent="0.25">
      <c r="A3020" s="84"/>
      <c r="B3020" s="73" t="s">
        <v>1570</v>
      </c>
      <c r="C3020" s="26" t="s">
        <v>1558</v>
      </c>
      <c r="D3020" s="26" t="s">
        <v>1559</v>
      </c>
      <c r="E3020" s="26" t="s">
        <v>1567</v>
      </c>
      <c r="F3020" s="26" t="s">
        <v>1558</v>
      </c>
      <c r="G3020" s="26" t="s">
        <v>1571</v>
      </c>
      <c r="H3020" s="26" t="s">
        <v>1561</v>
      </c>
      <c r="I3020" s="26" t="s">
        <v>1558</v>
      </c>
      <c r="J3020" s="26" t="s">
        <v>1564</v>
      </c>
      <c r="K3020" s="21" t="str">
        <f>IF(Tabela813[[#This Row],[C]]&lt;&gt;"",IF(Tabela813[[#This Row],[RED]]&lt;&gt;"",(Tabela813[[#This Row],[RED]] &amp; "."),"") &amp; CONCATENATE(Tabela813[[#This Row],[C]],".",Tabela813[[#This Row],[O]],".",Tabela813[[#This Row],[E]],".",Tabela813[[#This Row],[D1]],".",Tabela813[[#This Row],[D2]],".",Tabela813[[#This Row],[D3]],".",Tabela813[[#This Row],[T]],".",Tabela813[[#This Row],[D4]]),"")</f>
        <v>9.1.3.2.1.03.0.1.00</v>
      </c>
      <c r="L3020" s="27" t="s">
        <v>2017</v>
      </c>
      <c r="M3020" s="21" t="str">
        <f t="shared" si="47"/>
        <v>A</v>
      </c>
      <c r="N3020" s="21">
        <f>IF(VALUE(Tabela813[[#This Row],[RED]]) &gt; 0,1,0) + IF(VALUE(J3020)&gt;0,8,IF(VALUE(I3020)&gt;0,7,IF(VALUE(H3020)&gt;0,6,IF(VALUE(G3020)&gt;0,5,IF(VALUE(F3020)&gt;0,4,IF(VALUE(E3020)&gt;0,3,IF(VALUE(D3020)&gt;0,2,1)))))))</f>
        <v>8</v>
      </c>
      <c r="O3020" s="26" t="s">
        <v>51</v>
      </c>
      <c r="P3020" s="1" t="s">
        <v>2987</v>
      </c>
      <c r="Q3020" s="1"/>
      <c r="R3020" s="21"/>
      <c r="S3020" s="7" t="str">
        <f>Tabela813[[#This Row],[NR]]&amp;" - "&amp;Tabela813[[#This Row],[Especificação]]</f>
        <v>9.1.3.2.1.03.0.1.00 - (-) Dedução de Remuneração de Saldos de Recursos Não-Desembolsados - Principal</v>
      </c>
      <c r="T3020" s="7" t="str">
        <f>Tabela813[[#This Row],[NR]]&amp;" - "&amp;Tabela813[[#This Row],[Especificação]]</f>
        <v>9.1.3.2.1.03.0.1.00 - (-) Dedução de Remuneração de Saldos de Recursos Não-Desembolsados - Principal</v>
      </c>
      <c r="U3020" s="7" t="str">
        <f>Tabela813[[#This Row],[NR]]&amp; " - "&amp;Tabela813[[#This Row],[Especificação]]</f>
        <v>9.1.3.2.1.03.0.1.00 - (-) Dedução de Remuneração de Saldos de Recursos Não-Desembolsados - Principal</v>
      </c>
    </row>
    <row r="3021" spans="1:21" ht="30" x14ac:dyDescent="0.25">
      <c r="A3021" s="84"/>
      <c r="B3021" s="73" t="s">
        <v>1570</v>
      </c>
      <c r="C3021" s="26" t="s">
        <v>1558</v>
      </c>
      <c r="D3021" s="26" t="s">
        <v>1559</v>
      </c>
      <c r="E3021" s="26" t="s">
        <v>1567</v>
      </c>
      <c r="F3021" s="26" t="s">
        <v>1558</v>
      </c>
      <c r="G3021" s="26" t="s">
        <v>1572</v>
      </c>
      <c r="H3021" s="26" t="s">
        <v>1561</v>
      </c>
      <c r="I3021" s="26" t="s">
        <v>1561</v>
      </c>
      <c r="J3021" s="26" t="s">
        <v>1564</v>
      </c>
      <c r="K3021" s="21" t="str">
        <f>IF(Tabela813[[#This Row],[C]]&lt;&gt;"",IF(Tabela813[[#This Row],[RED]]&lt;&gt;"",(Tabela813[[#This Row],[RED]] &amp; "."),"") &amp; CONCATENATE(Tabela813[[#This Row],[C]],".",Tabela813[[#This Row],[O]],".",Tabela813[[#This Row],[E]],".",Tabela813[[#This Row],[D1]],".",Tabela813[[#This Row],[D2]],".",Tabela813[[#This Row],[D3]],".",Tabela813[[#This Row],[T]],".",Tabela813[[#This Row],[D4]]),"")</f>
        <v>9.1.3.2.1.04.0.0.00</v>
      </c>
      <c r="L3021" s="27" t="s">
        <v>4366</v>
      </c>
      <c r="M3021" s="21" t="str">
        <f t="shared" si="47"/>
        <v>S</v>
      </c>
      <c r="N3021" s="21">
        <f>IF(VALUE(Tabela813[[#This Row],[RED]]) &gt; 0,1,0) + IF(VALUE(J3021)&gt;0,8,IF(VALUE(I3021)&gt;0,7,IF(VALUE(H3021)&gt;0,6,IF(VALUE(G3021)&gt;0,5,IF(VALUE(F3021)&gt;0,4,IF(VALUE(E3021)&gt;0,3,IF(VALUE(D3021)&gt;0,2,1)))))))</f>
        <v>6</v>
      </c>
      <c r="O3021" s="26" t="s">
        <v>51</v>
      </c>
      <c r="P3021" s="1" t="s">
        <v>4427</v>
      </c>
      <c r="Q3021" s="1"/>
      <c r="R3021" s="21"/>
      <c r="S3021" s="7" t="str">
        <f>Tabela813[[#This Row],[NR]]&amp;" - "&amp;Tabela813[[#This Row],[Especificação]]</f>
        <v>9.1.3.2.1.04.0.0.00 - (-) Dedução de Remuneração dos Recursos do Regime Próprio de Previdência Social - RPPS</v>
      </c>
      <c r="T3021" s="7" t="str">
        <f>Tabela813[[#This Row],[NR]]&amp;" - "&amp;Tabela813[[#This Row],[Especificação]]</f>
        <v>9.1.3.2.1.04.0.0.00 - (-) Dedução de Remuneração dos Recursos do Regime Próprio de Previdência Social - RPPS</v>
      </c>
      <c r="U3021" s="7" t="str">
        <f>Tabela813[[#This Row],[NR]]&amp; " - "&amp;Tabela813[[#This Row],[Especificação]]</f>
        <v>9.1.3.2.1.04.0.0.00 - (-) Dedução de Remuneração dos Recursos do Regime Próprio de Previdência Social - RPPS</v>
      </c>
    </row>
    <row r="3022" spans="1:21" ht="30" x14ac:dyDescent="0.25">
      <c r="A3022" s="84"/>
      <c r="B3022" s="73" t="s">
        <v>1570</v>
      </c>
      <c r="C3022" s="26" t="s">
        <v>1558</v>
      </c>
      <c r="D3022" s="26" t="s">
        <v>1559</v>
      </c>
      <c r="E3022" s="26" t="s">
        <v>1567</v>
      </c>
      <c r="F3022" s="26" t="s">
        <v>1558</v>
      </c>
      <c r="G3022" s="26" t="s">
        <v>1572</v>
      </c>
      <c r="H3022" s="26" t="s">
        <v>1561</v>
      </c>
      <c r="I3022" s="26" t="s">
        <v>1558</v>
      </c>
      <c r="J3022" s="26" t="s">
        <v>1564</v>
      </c>
      <c r="K3022" s="21" t="str">
        <f>IF(Tabela813[[#This Row],[C]]&lt;&gt;"",IF(Tabela813[[#This Row],[RED]]&lt;&gt;"",(Tabela813[[#This Row],[RED]] &amp; "."),"") &amp; CONCATENATE(Tabela813[[#This Row],[C]],".",Tabela813[[#This Row],[O]],".",Tabela813[[#This Row],[E]],".",Tabela813[[#This Row],[D1]],".",Tabela813[[#This Row],[D2]],".",Tabela813[[#This Row],[D3]],".",Tabela813[[#This Row],[T]],".",Tabela813[[#This Row],[D4]]),"")</f>
        <v>9.1.3.2.1.04.0.1.00</v>
      </c>
      <c r="L3022" s="27" t="s">
        <v>2018</v>
      </c>
      <c r="M3022" s="21" t="str">
        <f t="shared" si="47"/>
        <v>A</v>
      </c>
      <c r="N3022" s="21">
        <f>IF(VALUE(Tabela813[[#This Row],[RED]]) &gt; 0,1,0) + IF(VALUE(J3022)&gt;0,8,IF(VALUE(I3022)&gt;0,7,IF(VALUE(H3022)&gt;0,6,IF(VALUE(G3022)&gt;0,5,IF(VALUE(F3022)&gt;0,4,IF(VALUE(E3022)&gt;0,3,IF(VALUE(D3022)&gt;0,2,1)))))))</f>
        <v>8</v>
      </c>
      <c r="O3022" s="26" t="s">
        <v>51</v>
      </c>
      <c r="P3022" s="1" t="s">
        <v>2988</v>
      </c>
      <c r="Q3022" s="1"/>
      <c r="R3022" s="21"/>
      <c r="S3022" s="7" t="str">
        <f>Tabela813[[#This Row],[NR]]&amp;" - "&amp;Tabela813[[#This Row],[Especificação]]</f>
        <v>9.1.3.2.1.04.0.1.00 - (-) Dedução de Remuneração dos Recursos do Regime Próprio de Previdência Social - RPPS - Principal</v>
      </c>
      <c r="T3022" s="7" t="str">
        <f>Tabela813[[#This Row],[NR]]&amp;" - "&amp;Tabela813[[#This Row],[Especificação]]</f>
        <v>9.1.3.2.1.04.0.1.00 - (-) Dedução de Remuneração dos Recursos do Regime Próprio de Previdência Social - RPPS - Principal</v>
      </c>
      <c r="U3022" s="7" t="str">
        <f>Tabela813[[#This Row],[NR]]&amp; " - "&amp;Tabela813[[#This Row],[Especificação]]</f>
        <v>9.1.3.2.1.04.0.1.00 - (-) Dedução de Remuneração dos Recursos do Regime Próprio de Previdência Social - RPPS - Principal</v>
      </c>
    </row>
    <row r="3023" spans="1:21" ht="30" x14ac:dyDescent="0.25">
      <c r="A3023" s="84"/>
      <c r="B3023" s="73" t="s">
        <v>1570</v>
      </c>
      <c r="C3023" s="26" t="s">
        <v>1558</v>
      </c>
      <c r="D3023" s="26" t="s">
        <v>1559</v>
      </c>
      <c r="E3023" s="26" t="s">
        <v>1567</v>
      </c>
      <c r="F3023" s="26" t="s">
        <v>1558</v>
      </c>
      <c r="G3023" s="26" t="s">
        <v>1573</v>
      </c>
      <c r="H3023" s="26" t="s">
        <v>1561</v>
      </c>
      <c r="I3023" s="26" t="s">
        <v>1561</v>
      </c>
      <c r="J3023" s="26" t="s">
        <v>1564</v>
      </c>
      <c r="K3023" s="21" t="str">
        <f>IF(Tabela813[[#This Row],[C]]&lt;&gt;"",IF(Tabela813[[#This Row],[RED]]&lt;&gt;"",(Tabela813[[#This Row],[RED]] &amp; "."),"") &amp; CONCATENATE(Tabela813[[#This Row],[C]],".",Tabela813[[#This Row],[O]],".",Tabela813[[#This Row],[E]],".",Tabela813[[#This Row],[D1]],".",Tabela813[[#This Row],[D2]],".",Tabela813[[#This Row],[D3]],".",Tabela813[[#This Row],[T]],".",Tabela813[[#This Row],[D4]]),"")</f>
        <v>9.1.3.2.1.05.0.0.00</v>
      </c>
      <c r="L3023" s="27" t="s">
        <v>2019</v>
      </c>
      <c r="M3023" s="21" t="str">
        <f t="shared" si="47"/>
        <v>S</v>
      </c>
      <c r="N3023" s="21">
        <f>IF(VALUE(Tabela813[[#This Row],[RED]]) &gt; 0,1,0) + IF(VALUE(J3023)&gt;0,8,IF(VALUE(I3023)&gt;0,7,IF(VALUE(H3023)&gt;0,6,IF(VALUE(G3023)&gt;0,5,IF(VALUE(F3023)&gt;0,4,IF(VALUE(E3023)&gt;0,3,IF(VALUE(D3023)&gt;0,2,1)))))))</f>
        <v>6</v>
      </c>
      <c r="O3023" s="26" t="s">
        <v>51</v>
      </c>
      <c r="P3023" s="1" t="s">
        <v>4428</v>
      </c>
      <c r="Q3023" s="1"/>
      <c r="R3023" s="21"/>
      <c r="S3023" s="7" t="str">
        <f>Tabela813[[#This Row],[NR]]&amp;" - "&amp;Tabela813[[#This Row],[Especificação]]</f>
        <v>9.1.3.2.1.05.0.0.00 - (-) Dedução de Juros de Títulos de Renda</v>
      </c>
      <c r="T3023" s="7" t="str">
        <f>Tabela813[[#This Row],[NR]]&amp;" - "&amp;Tabela813[[#This Row],[Especificação]]</f>
        <v>9.1.3.2.1.05.0.0.00 - (-) Dedução de Juros de Títulos de Renda</v>
      </c>
      <c r="U3023" s="7" t="str">
        <f>Tabela813[[#This Row],[NR]]&amp; " - "&amp;Tabela813[[#This Row],[Especificação]]</f>
        <v>9.1.3.2.1.05.0.0.00 - (-) Dedução de Juros de Títulos de Renda</v>
      </c>
    </row>
    <row r="3024" spans="1:21" ht="30" x14ac:dyDescent="0.25">
      <c r="A3024" s="84"/>
      <c r="B3024" s="73" t="s">
        <v>1570</v>
      </c>
      <c r="C3024" s="26" t="s">
        <v>1558</v>
      </c>
      <c r="D3024" s="26" t="s">
        <v>1559</v>
      </c>
      <c r="E3024" s="26" t="s">
        <v>1567</v>
      </c>
      <c r="F3024" s="26" t="s">
        <v>1558</v>
      </c>
      <c r="G3024" s="26" t="s">
        <v>1573</v>
      </c>
      <c r="H3024" s="26" t="s">
        <v>1561</v>
      </c>
      <c r="I3024" s="26" t="s">
        <v>1558</v>
      </c>
      <c r="J3024" s="26" t="s">
        <v>1564</v>
      </c>
      <c r="K3024" s="21" t="str">
        <f>IF(Tabela813[[#This Row],[C]]&lt;&gt;"",IF(Tabela813[[#This Row],[RED]]&lt;&gt;"",(Tabela813[[#This Row],[RED]] &amp; "."),"") &amp; CONCATENATE(Tabela813[[#This Row],[C]],".",Tabela813[[#This Row],[O]],".",Tabela813[[#This Row],[E]],".",Tabela813[[#This Row],[D1]],".",Tabela813[[#This Row],[D2]],".",Tabela813[[#This Row],[D3]],".",Tabela813[[#This Row],[T]],".",Tabela813[[#This Row],[D4]]),"")</f>
        <v>9.1.3.2.1.05.0.1.00</v>
      </c>
      <c r="L3024" s="27" t="s">
        <v>2020</v>
      </c>
      <c r="M3024" s="21" t="str">
        <f t="shared" si="47"/>
        <v>A</v>
      </c>
      <c r="N3024" s="21">
        <f>IF(VALUE(Tabela813[[#This Row],[RED]]) &gt; 0,1,0) + IF(VALUE(J3024)&gt;0,8,IF(VALUE(I3024)&gt;0,7,IF(VALUE(H3024)&gt;0,6,IF(VALUE(G3024)&gt;0,5,IF(VALUE(F3024)&gt;0,4,IF(VALUE(E3024)&gt;0,3,IF(VALUE(D3024)&gt;0,2,1)))))))</f>
        <v>8</v>
      </c>
      <c r="O3024" s="26" t="s">
        <v>51</v>
      </c>
      <c r="P3024" s="1" t="s">
        <v>2989</v>
      </c>
      <c r="Q3024" s="1"/>
      <c r="R3024" s="21"/>
      <c r="S3024" s="7" t="str">
        <f>Tabela813[[#This Row],[NR]]&amp;" - "&amp;Tabela813[[#This Row],[Especificação]]</f>
        <v>9.1.3.2.1.05.0.1.00 - (-) Dedução de Juros de Títulos de Renda - Principal</v>
      </c>
      <c r="T3024" s="7" t="str">
        <f>Tabela813[[#This Row],[NR]]&amp;" - "&amp;Tabela813[[#This Row],[Especificação]]</f>
        <v>9.1.3.2.1.05.0.1.00 - (-) Dedução de Juros de Títulos de Renda - Principal</v>
      </c>
      <c r="U3024" s="7" t="str">
        <f>Tabela813[[#This Row],[NR]]&amp; " - "&amp;Tabela813[[#This Row],[Especificação]]</f>
        <v>9.1.3.2.1.05.0.1.00 - (-) Dedução de Juros de Títulos de Renda - Principal</v>
      </c>
    </row>
    <row r="3025" spans="1:21" ht="60" x14ac:dyDescent="0.25">
      <c r="A3025" s="84"/>
      <c r="B3025" s="73" t="s">
        <v>1570</v>
      </c>
      <c r="C3025" s="26" t="s">
        <v>1558</v>
      </c>
      <c r="D3025" s="26" t="s">
        <v>1559</v>
      </c>
      <c r="E3025" s="26" t="s">
        <v>1567</v>
      </c>
      <c r="F3025" s="26" t="s">
        <v>1558</v>
      </c>
      <c r="G3025" s="26" t="s">
        <v>1575</v>
      </c>
      <c r="H3025" s="26" t="s">
        <v>1561</v>
      </c>
      <c r="I3025" s="26" t="s">
        <v>1561</v>
      </c>
      <c r="J3025" s="26" t="s">
        <v>1564</v>
      </c>
      <c r="K3025" s="21" t="str">
        <f>IF(Tabela813[[#This Row],[C]]&lt;&gt;"",IF(Tabela813[[#This Row],[RED]]&lt;&gt;"",(Tabela813[[#This Row],[RED]] &amp; "."),"") &amp; CONCATENATE(Tabela813[[#This Row],[C]],".",Tabela813[[#This Row],[O]],".",Tabela813[[#This Row],[E]],".",Tabela813[[#This Row],[D1]],".",Tabela813[[#This Row],[D2]],".",Tabela813[[#This Row],[D3]],".",Tabela813[[#This Row],[T]],".",Tabela813[[#This Row],[D4]]),"")</f>
        <v>9.1.3.2.1.06.0.0.00</v>
      </c>
      <c r="L3025" s="27" t="s">
        <v>2021</v>
      </c>
      <c r="M3025" s="21" t="str">
        <f t="shared" si="47"/>
        <v>S</v>
      </c>
      <c r="N3025" s="21">
        <f>IF(VALUE(Tabela813[[#This Row],[RED]]) &gt; 0,1,0) + IF(VALUE(J3025)&gt;0,8,IF(VALUE(I3025)&gt;0,7,IF(VALUE(H3025)&gt;0,6,IF(VALUE(G3025)&gt;0,5,IF(VALUE(F3025)&gt;0,4,IF(VALUE(E3025)&gt;0,3,IF(VALUE(D3025)&gt;0,2,1)))))))</f>
        <v>6</v>
      </c>
      <c r="O3025" s="26" t="s">
        <v>51</v>
      </c>
      <c r="P3025" s="1" t="s">
        <v>4429</v>
      </c>
      <c r="Q3025" s="1"/>
      <c r="R3025" s="21"/>
      <c r="S3025" s="7" t="str">
        <f>Tabela813[[#This Row],[NR]]&amp;" - "&amp;Tabela813[[#This Row],[Especificação]]</f>
        <v>9.1.3.2.1.06.0.0.00 - (-) Dedução de Juros sobre o Capital Próprio</v>
      </c>
      <c r="T3025" s="7" t="str">
        <f>Tabela813[[#This Row],[NR]]&amp;" - "&amp;Tabela813[[#This Row],[Especificação]]</f>
        <v>9.1.3.2.1.06.0.0.00 - (-) Dedução de Juros sobre o Capital Próprio</v>
      </c>
      <c r="U3025" s="7" t="str">
        <f>Tabela813[[#This Row],[NR]]&amp; " - "&amp;Tabela813[[#This Row],[Especificação]]</f>
        <v>9.1.3.2.1.06.0.0.00 - (-) Dedução de Juros sobre o Capital Próprio</v>
      </c>
    </row>
    <row r="3026" spans="1:21" ht="60" x14ac:dyDescent="0.25">
      <c r="A3026" s="84"/>
      <c r="B3026" s="73" t="s">
        <v>1570</v>
      </c>
      <c r="C3026" s="26" t="s">
        <v>1558</v>
      </c>
      <c r="D3026" s="26" t="s">
        <v>1559</v>
      </c>
      <c r="E3026" s="26" t="s">
        <v>1567</v>
      </c>
      <c r="F3026" s="26" t="s">
        <v>1558</v>
      </c>
      <c r="G3026" s="26" t="s">
        <v>1575</v>
      </c>
      <c r="H3026" s="26" t="s">
        <v>1561</v>
      </c>
      <c r="I3026" s="26" t="s">
        <v>1558</v>
      </c>
      <c r="J3026" s="26" t="s">
        <v>1564</v>
      </c>
      <c r="K3026" s="21" t="str">
        <f>IF(Tabela813[[#This Row],[C]]&lt;&gt;"",IF(Tabela813[[#This Row],[RED]]&lt;&gt;"",(Tabela813[[#This Row],[RED]] &amp; "."),"") &amp; CONCATENATE(Tabela813[[#This Row],[C]],".",Tabela813[[#This Row],[O]],".",Tabela813[[#This Row],[E]],".",Tabela813[[#This Row],[D1]],".",Tabela813[[#This Row],[D2]],".",Tabela813[[#This Row],[D3]],".",Tabela813[[#This Row],[T]],".",Tabela813[[#This Row],[D4]]),"")</f>
        <v>9.1.3.2.1.06.0.1.00</v>
      </c>
      <c r="L3026" s="27" t="s">
        <v>2022</v>
      </c>
      <c r="M3026" s="21" t="str">
        <f t="shared" si="47"/>
        <v>A</v>
      </c>
      <c r="N3026" s="21">
        <f>IF(VALUE(Tabela813[[#This Row],[RED]]) &gt; 0,1,0) + IF(VALUE(J3026)&gt;0,8,IF(VALUE(I3026)&gt;0,7,IF(VALUE(H3026)&gt;0,6,IF(VALUE(G3026)&gt;0,5,IF(VALUE(F3026)&gt;0,4,IF(VALUE(E3026)&gt;0,3,IF(VALUE(D3026)&gt;0,2,1)))))))</f>
        <v>8</v>
      </c>
      <c r="O3026" s="26" t="s">
        <v>51</v>
      </c>
      <c r="P3026" s="1" t="s">
        <v>2990</v>
      </c>
      <c r="Q3026" s="1"/>
      <c r="R3026" s="21"/>
      <c r="S3026" s="7" t="str">
        <f>Tabela813[[#This Row],[NR]]&amp;" - "&amp;Tabela813[[#This Row],[Especificação]]</f>
        <v>9.1.3.2.1.06.0.1.00 - (-) Dedução de Juros sobre o Capital Próprio - Principal</v>
      </c>
      <c r="T3026" s="7" t="str">
        <f>Tabela813[[#This Row],[NR]]&amp;" - "&amp;Tabela813[[#This Row],[Especificação]]</f>
        <v>9.1.3.2.1.06.0.1.00 - (-) Dedução de Juros sobre o Capital Próprio - Principal</v>
      </c>
      <c r="U3026" s="7" t="str">
        <f>Tabela813[[#This Row],[NR]]&amp; " - "&amp;Tabela813[[#This Row],[Especificação]]</f>
        <v>9.1.3.2.1.06.0.1.00 - (-) Dedução de Juros sobre o Capital Próprio - Principal</v>
      </c>
    </row>
    <row r="3027" spans="1:21" ht="30" x14ac:dyDescent="0.25">
      <c r="A3027" s="84"/>
      <c r="B3027" s="73" t="s">
        <v>1570</v>
      </c>
      <c r="C3027" s="26" t="s">
        <v>1558</v>
      </c>
      <c r="D3027" s="26" t="s">
        <v>1559</v>
      </c>
      <c r="E3027" s="26" t="s">
        <v>1559</v>
      </c>
      <c r="F3027" s="26" t="s">
        <v>1561</v>
      </c>
      <c r="G3027" s="26" t="s">
        <v>1564</v>
      </c>
      <c r="H3027" s="26" t="s">
        <v>1561</v>
      </c>
      <c r="I3027" s="26" t="s">
        <v>1561</v>
      </c>
      <c r="J3027" s="26" t="s">
        <v>1564</v>
      </c>
      <c r="K3027" s="21" t="str">
        <f>IF(Tabela813[[#This Row],[C]]&lt;&gt;"",IF(Tabela813[[#This Row],[RED]]&lt;&gt;"",(Tabela813[[#This Row],[RED]] &amp; "."),"") &amp; CONCATENATE(Tabela813[[#This Row],[C]],".",Tabela813[[#This Row],[O]],".",Tabela813[[#This Row],[E]],".",Tabela813[[#This Row],[D1]],".",Tabela813[[#This Row],[D2]],".",Tabela813[[#This Row],[D3]],".",Tabela813[[#This Row],[T]],".",Tabela813[[#This Row],[D4]]),"")</f>
        <v>9.1.3.3.0.00.0.0.00</v>
      </c>
      <c r="L3027" s="27" t="s">
        <v>2023</v>
      </c>
      <c r="M3027" s="21" t="str">
        <f t="shared" si="47"/>
        <v>S</v>
      </c>
      <c r="N3027" s="21">
        <f>IF(VALUE(Tabela813[[#This Row],[RED]]) &gt; 0,1,0) + IF(VALUE(J3027)&gt;0,8,IF(VALUE(I3027)&gt;0,7,IF(VALUE(H3027)&gt;0,6,IF(VALUE(G3027)&gt;0,5,IF(VALUE(F3027)&gt;0,4,IF(VALUE(E3027)&gt;0,3,IF(VALUE(D3027)&gt;0,2,1)))))))</f>
        <v>4</v>
      </c>
      <c r="O3027" s="26" t="s">
        <v>45</v>
      </c>
      <c r="P3027" s="1" t="s">
        <v>4430</v>
      </c>
      <c r="Q3027" s="1"/>
      <c r="R3027" s="21"/>
      <c r="S3027" s="7" t="str">
        <f>Tabela813[[#This Row],[NR]]&amp;" - "&amp;Tabela813[[#This Row],[Especificação]]</f>
        <v>9.1.3.3.0.00.0.0.00 - (-) Dedução de Delegação de Serviços Públicos Mediante Concessão, Permissão, Autorização ou Licença</v>
      </c>
      <c r="T3027" s="7" t="str">
        <f>Tabela813[[#This Row],[NR]]&amp;" - "&amp;Tabela813[[#This Row],[Especificação]]</f>
        <v>9.1.3.3.0.00.0.0.00 - (-) Dedução de Delegação de Serviços Públicos Mediante Concessão, Permissão, Autorização ou Licença</v>
      </c>
      <c r="U3027" s="7" t="str">
        <f>Tabela813[[#This Row],[NR]]&amp; " - "&amp;Tabela813[[#This Row],[Especificação]]</f>
        <v>9.1.3.3.0.00.0.0.00 - (-) Dedução de Delegação de Serviços Públicos Mediante Concessão, Permissão, Autorização ou Licença</v>
      </c>
    </row>
    <row r="3028" spans="1:21" ht="30" x14ac:dyDescent="0.25">
      <c r="A3028" s="84"/>
      <c r="B3028" s="73" t="s">
        <v>1570</v>
      </c>
      <c r="C3028" s="26" t="s">
        <v>1558</v>
      </c>
      <c r="D3028" s="26" t="s">
        <v>1559</v>
      </c>
      <c r="E3028" s="26" t="s">
        <v>1559</v>
      </c>
      <c r="F3028" s="26" t="s">
        <v>1558</v>
      </c>
      <c r="G3028" s="26" t="s">
        <v>1564</v>
      </c>
      <c r="H3028" s="26" t="s">
        <v>1561</v>
      </c>
      <c r="I3028" s="26" t="s">
        <v>1561</v>
      </c>
      <c r="J3028" s="26" t="s">
        <v>1564</v>
      </c>
      <c r="K3028" s="21" t="str">
        <f>IF(Tabela813[[#This Row],[C]]&lt;&gt;"",IF(Tabela813[[#This Row],[RED]]&lt;&gt;"",(Tabela813[[#This Row],[RED]] &amp; "."),"") &amp; CONCATENATE(Tabela813[[#This Row],[C]],".",Tabela813[[#This Row],[O]],".",Tabela813[[#This Row],[E]],".",Tabela813[[#This Row],[D1]],".",Tabela813[[#This Row],[D2]],".",Tabela813[[#This Row],[D3]],".",Tabela813[[#This Row],[T]],".",Tabela813[[#This Row],[D4]]),"")</f>
        <v>9.1.3.3.1.00.0.0.00</v>
      </c>
      <c r="L3028" s="27" t="s">
        <v>2024</v>
      </c>
      <c r="M3028" s="21" t="str">
        <f t="shared" si="47"/>
        <v>S</v>
      </c>
      <c r="N3028" s="21">
        <f>IF(VALUE(Tabela813[[#This Row],[RED]]) &gt; 0,1,0) + IF(VALUE(J3028)&gt;0,8,IF(VALUE(I3028)&gt;0,7,IF(VALUE(H3028)&gt;0,6,IF(VALUE(G3028)&gt;0,5,IF(VALUE(F3028)&gt;0,4,IF(VALUE(E3028)&gt;0,3,IF(VALUE(D3028)&gt;0,2,1)))))))</f>
        <v>5</v>
      </c>
      <c r="O3028" s="26" t="s">
        <v>45</v>
      </c>
      <c r="P3028" s="1" t="s">
        <v>4431</v>
      </c>
      <c r="Q3028" s="1"/>
      <c r="R3028" s="21"/>
      <c r="S3028" s="7" t="str">
        <f>Tabela813[[#This Row],[NR]]&amp;" - "&amp;Tabela813[[#This Row],[Especificação]]</f>
        <v>9.1.3.3.1.00.0.0.00 - (-) Dedução de Delegação para a Prestação dos Serviços de Transporte</v>
      </c>
      <c r="T3028" s="7" t="str">
        <f>Tabela813[[#This Row],[NR]]&amp;" - "&amp;Tabela813[[#This Row],[Especificação]]</f>
        <v>9.1.3.3.1.00.0.0.00 - (-) Dedução de Delegação para a Prestação dos Serviços de Transporte</v>
      </c>
      <c r="U3028" s="7" t="str">
        <f>Tabela813[[#This Row],[NR]]&amp; " - "&amp;Tabela813[[#This Row],[Especificação]]</f>
        <v>9.1.3.3.1.00.0.0.00 - (-) Dedução de Delegação para a Prestação dos Serviços de Transporte</v>
      </c>
    </row>
    <row r="3029" spans="1:21" ht="30" x14ac:dyDescent="0.25">
      <c r="A3029" s="84"/>
      <c r="B3029" s="73" t="s">
        <v>1570</v>
      </c>
      <c r="C3029" s="26" t="s">
        <v>1558</v>
      </c>
      <c r="D3029" s="26" t="s">
        <v>1559</v>
      </c>
      <c r="E3029" s="26" t="s">
        <v>1559</v>
      </c>
      <c r="F3029" s="26" t="s">
        <v>1558</v>
      </c>
      <c r="G3029" s="26" t="s">
        <v>1560</v>
      </c>
      <c r="H3029" s="26" t="s">
        <v>1561</v>
      </c>
      <c r="I3029" s="26" t="s">
        <v>1561</v>
      </c>
      <c r="J3029" s="26" t="s">
        <v>1564</v>
      </c>
      <c r="K3029" s="21" t="str">
        <f>IF(Tabela813[[#This Row],[C]]&lt;&gt;"",IF(Tabela813[[#This Row],[RED]]&lt;&gt;"",(Tabela813[[#This Row],[RED]] &amp; "."),"") &amp; CONCATENATE(Tabela813[[#This Row],[C]],".",Tabela813[[#This Row],[O]],".",Tabela813[[#This Row],[E]],".",Tabela813[[#This Row],[D1]],".",Tabela813[[#This Row],[D2]],".",Tabela813[[#This Row],[D3]],".",Tabela813[[#This Row],[T]],".",Tabela813[[#This Row],[D4]]),"")</f>
        <v>9.1.3.3.1.01.0.0.00</v>
      </c>
      <c r="L3029" s="27" t="s">
        <v>2025</v>
      </c>
      <c r="M3029" s="21" t="str">
        <f t="shared" si="47"/>
        <v>S</v>
      </c>
      <c r="N3029" s="21">
        <f>IF(VALUE(Tabela813[[#This Row],[RED]]) &gt; 0,1,0) + IF(VALUE(J3029)&gt;0,8,IF(VALUE(I3029)&gt;0,7,IF(VALUE(H3029)&gt;0,6,IF(VALUE(G3029)&gt;0,5,IF(VALUE(F3029)&gt;0,4,IF(VALUE(E3029)&gt;0,3,IF(VALUE(D3029)&gt;0,2,1)))))))</f>
        <v>6</v>
      </c>
      <c r="O3029" s="26" t="s">
        <v>51</v>
      </c>
      <c r="P3029" s="1" t="s">
        <v>4432</v>
      </c>
      <c r="Q3029" s="1"/>
      <c r="R3029" s="21"/>
      <c r="S3029" s="7" t="str">
        <f>Tabela813[[#This Row],[NR]]&amp;" - "&amp;Tabela813[[#This Row],[Especificação]]</f>
        <v>9.1.3.3.1.01.0.0.00 - (-) Dedução de Delegação para a Prestação dos Serviços de Transporte Rodoviário</v>
      </c>
      <c r="T3029" s="7" t="str">
        <f>Tabela813[[#This Row],[NR]]&amp;" - "&amp;Tabela813[[#This Row],[Especificação]]</f>
        <v>9.1.3.3.1.01.0.0.00 - (-) Dedução de Delegação para a Prestação dos Serviços de Transporte Rodoviário</v>
      </c>
      <c r="U3029" s="7" t="str">
        <f>Tabela813[[#This Row],[NR]]&amp; " - "&amp;Tabela813[[#This Row],[Especificação]]</f>
        <v>9.1.3.3.1.01.0.0.00 - (-) Dedução de Delegação para a Prestação dos Serviços de Transporte Rodoviário</v>
      </c>
    </row>
    <row r="3030" spans="1:21" ht="30" x14ac:dyDescent="0.25">
      <c r="A3030" s="84"/>
      <c r="B3030" s="73" t="s">
        <v>1570</v>
      </c>
      <c r="C3030" s="26" t="s">
        <v>1558</v>
      </c>
      <c r="D3030" s="26" t="s">
        <v>1559</v>
      </c>
      <c r="E3030" s="26" t="s">
        <v>1559</v>
      </c>
      <c r="F3030" s="26" t="s">
        <v>1558</v>
      </c>
      <c r="G3030" s="26" t="s">
        <v>1560</v>
      </c>
      <c r="H3030" s="26" t="s">
        <v>1561</v>
      </c>
      <c r="I3030" s="26" t="s">
        <v>1558</v>
      </c>
      <c r="J3030" s="26" t="s">
        <v>1564</v>
      </c>
      <c r="K3030" s="21" t="str">
        <f>IF(Tabela813[[#This Row],[C]]&lt;&gt;"",IF(Tabela813[[#This Row],[RED]]&lt;&gt;"",(Tabela813[[#This Row],[RED]] &amp; "."),"") &amp; CONCATENATE(Tabela813[[#This Row],[C]],".",Tabela813[[#This Row],[O]],".",Tabela813[[#This Row],[E]],".",Tabela813[[#This Row],[D1]],".",Tabela813[[#This Row],[D2]],".",Tabela813[[#This Row],[D3]],".",Tabela813[[#This Row],[T]],".",Tabela813[[#This Row],[D4]]),"")</f>
        <v>9.1.3.3.1.01.0.1.00</v>
      </c>
      <c r="L3030" s="27" t="s">
        <v>2026</v>
      </c>
      <c r="M3030" s="21" t="str">
        <f t="shared" si="47"/>
        <v>A</v>
      </c>
      <c r="N3030" s="21">
        <f>IF(VALUE(Tabela813[[#This Row],[RED]]) &gt; 0,1,0) + IF(VALUE(J3030)&gt;0,8,IF(VALUE(I3030)&gt;0,7,IF(VALUE(H3030)&gt;0,6,IF(VALUE(G3030)&gt;0,5,IF(VALUE(F3030)&gt;0,4,IF(VALUE(E3030)&gt;0,3,IF(VALUE(D3030)&gt;0,2,1)))))))</f>
        <v>8</v>
      </c>
      <c r="O3030" s="26" t="s">
        <v>51</v>
      </c>
      <c r="P3030" s="1" t="s">
        <v>2991</v>
      </c>
      <c r="Q3030" s="1"/>
      <c r="R3030" s="21"/>
      <c r="S3030" s="7" t="str">
        <f>Tabela813[[#This Row],[NR]]&amp;" - "&amp;Tabela813[[#This Row],[Especificação]]</f>
        <v>9.1.3.3.1.01.0.1.00 - (-) Dedução de Delegação para a Prestação dos Serviços de Transporte Rodoviário - Principal</v>
      </c>
      <c r="T3030" s="7" t="str">
        <f>Tabela813[[#This Row],[NR]]&amp;" - "&amp;Tabela813[[#This Row],[Especificação]]</f>
        <v>9.1.3.3.1.01.0.1.00 - (-) Dedução de Delegação para a Prestação dos Serviços de Transporte Rodoviário - Principal</v>
      </c>
      <c r="U3030" s="7" t="str">
        <f>Tabela813[[#This Row],[NR]]&amp; " - "&amp;Tabela813[[#This Row],[Especificação]]</f>
        <v>9.1.3.3.1.01.0.1.00 - (-) Dedução de Delegação para a Prestação dos Serviços de Transporte Rodoviário - Principal</v>
      </c>
    </row>
    <row r="3031" spans="1:21" ht="30" x14ac:dyDescent="0.25">
      <c r="A3031" s="84"/>
      <c r="B3031" s="73" t="s">
        <v>1570</v>
      </c>
      <c r="C3031" s="26" t="s">
        <v>1558</v>
      </c>
      <c r="D3031" s="26" t="s">
        <v>1559</v>
      </c>
      <c r="E3031" s="26" t="s">
        <v>1559</v>
      </c>
      <c r="F3031" s="26" t="s">
        <v>1558</v>
      </c>
      <c r="G3031" s="26" t="s">
        <v>1560</v>
      </c>
      <c r="H3031" s="26" t="s">
        <v>1561</v>
      </c>
      <c r="I3031" s="26" t="s">
        <v>1567</v>
      </c>
      <c r="J3031" s="26" t="s">
        <v>1564</v>
      </c>
      <c r="K3031" s="21" t="str">
        <f>IF(Tabela813[[#This Row],[C]]&lt;&gt;"",IF(Tabela813[[#This Row],[RED]]&lt;&gt;"",(Tabela813[[#This Row],[RED]] &amp; "."),"") &amp; CONCATENATE(Tabela813[[#This Row],[C]],".",Tabela813[[#This Row],[O]],".",Tabela813[[#This Row],[E]],".",Tabela813[[#This Row],[D1]],".",Tabela813[[#This Row],[D2]],".",Tabela813[[#This Row],[D3]],".",Tabela813[[#This Row],[T]],".",Tabela813[[#This Row],[D4]]),"")</f>
        <v>9.1.3.3.1.01.0.2.00</v>
      </c>
      <c r="L3031" s="27" t="s">
        <v>2027</v>
      </c>
      <c r="M3031" s="21" t="str">
        <f t="shared" si="47"/>
        <v>A</v>
      </c>
      <c r="N3031" s="21">
        <f>IF(VALUE(Tabela813[[#This Row],[RED]]) &gt; 0,1,0) + IF(VALUE(J3031)&gt;0,8,IF(VALUE(I3031)&gt;0,7,IF(VALUE(H3031)&gt;0,6,IF(VALUE(G3031)&gt;0,5,IF(VALUE(F3031)&gt;0,4,IF(VALUE(E3031)&gt;0,3,IF(VALUE(D3031)&gt;0,2,1)))))))</f>
        <v>8</v>
      </c>
      <c r="O3031" s="26" t="s">
        <v>51</v>
      </c>
      <c r="P3031" s="1" t="s">
        <v>2991</v>
      </c>
      <c r="Q3031" s="1"/>
      <c r="R3031" s="21"/>
      <c r="S3031" s="7" t="str">
        <f>Tabela813[[#This Row],[NR]]&amp;" - "&amp;Tabela813[[#This Row],[Especificação]]</f>
        <v>9.1.3.3.1.01.0.2.00 - (-) Dedução de Delegação para a Prestação dos Serviços de Transporte Rodoviário - Multas e Juros de Mora</v>
      </c>
      <c r="T3031" s="7" t="str">
        <f>Tabela813[[#This Row],[NR]]&amp;" - "&amp;Tabela813[[#This Row],[Especificação]]</f>
        <v>9.1.3.3.1.01.0.2.00 - (-) Dedução de Delegação para a Prestação dos Serviços de Transporte Rodoviário - Multas e Juros de Mora</v>
      </c>
      <c r="U3031" s="7" t="str">
        <f>Tabela813[[#This Row],[NR]]&amp; " - "&amp;Tabela813[[#This Row],[Especificação]]</f>
        <v>9.1.3.3.1.01.0.2.00 - (-) Dedução de Delegação para a Prestação dos Serviços de Transporte Rodoviário - Multas e Juros de Mora</v>
      </c>
    </row>
    <row r="3032" spans="1:21" ht="30" x14ac:dyDescent="0.25">
      <c r="A3032" s="84"/>
      <c r="B3032" s="73" t="s">
        <v>1570</v>
      </c>
      <c r="C3032" s="26" t="s">
        <v>1558</v>
      </c>
      <c r="D3032" s="26" t="s">
        <v>1559</v>
      </c>
      <c r="E3032" s="26" t="s">
        <v>1559</v>
      </c>
      <c r="F3032" s="26" t="s">
        <v>1558</v>
      </c>
      <c r="G3032" s="26" t="s">
        <v>1560</v>
      </c>
      <c r="H3032" s="26" t="s">
        <v>1561</v>
      </c>
      <c r="I3032" s="26" t="s">
        <v>1559</v>
      </c>
      <c r="J3032" s="26" t="s">
        <v>1564</v>
      </c>
      <c r="K3032" s="21" t="str">
        <f>IF(Tabela813[[#This Row],[C]]&lt;&gt;"",IF(Tabela813[[#This Row],[RED]]&lt;&gt;"",(Tabela813[[#This Row],[RED]] &amp; "."),"") &amp; CONCATENATE(Tabela813[[#This Row],[C]],".",Tabela813[[#This Row],[O]],".",Tabela813[[#This Row],[E]],".",Tabela813[[#This Row],[D1]],".",Tabela813[[#This Row],[D2]],".",Tabela813[[#This Row],[D3]],".",Tabela813[[#This Row],[T]],".",Tabela813[[#This Row],[D4]]),"")</f>
        <v>9.1.3.3.1.01.0.3.00</v>
      </c>
      <c r="L3032" s="27" t="s">
        <v>2028</v>
      </c>
      <c r="M3032" s="21" t="str">
        <f t="shared" si="47"/>
        <v>A</v>
      </c>
      <c r="N3032" s="21">
        <f>IF(VALUE(Tabela813[[#This Row],[RED]]) &gt; 0,1,0) + IF(VALUE(J3032)&gt;0,8,IF(VALUE(I3032)&gt;0,7,IF(VALUE(H3032)&gt;0,6,IF(VALUE(G3032)&gt;0,5,IF(VALUE(F3032)&gt;0,4,IF(VALUE(E3032)&gt;0,3,IF(VALUE(D3032)&gt;0,2,1)))))))</f>
        <v>8</v>
      </c>
      <c r="O3032" s="26" t="s">
        <v>51</v>
      </c>
      <c r="P3032" s="1" t="s">
        <v>2991</v>
      </c>
      <c r="Q3032" s="1"/>
      <c r="R3032" s="21"/>
      <c r="S3032" s="7" t="str">
        <f>Tabela813[[#This Row],[NR]]&amp;" - "&amp;Tabela813[[#This Row],[Especificação]]</f>
        <v>9.1.3.3.1.01.0.3.00 - (-) Dedução de Delegação para a Prestação dos Serviços de Transporte Rodoviário - Dívida Ativa</v>
      </c>
      <c r="T3032" s="7" t="str">
        <f>Tabela813[[#This Row],[NR]]&amp;" - "&amp;Tabela813[[#This Row],[Especificação]]</f>
        <v>9.1.3.3.1.01.0.3.00 - (-) Dedução de Delegação para a Prestação dos Serviços de Transporte Rodoviário - Dívida Ativa</v>
      </c>
      <c r="U3032" s="7" t="str">
        <f>Tabela813[[#This Row],[NR]]&amp; " - "&amp;Tabela813[[#This Row],[Especificação]]</f>
        <v>9.1.3.3.1.01.0.3.00 - (-) Dedução de Delegação para a Prestação dos Serviços de Transporte Rodoviário - Dívida Ativa</v>
      </c>
    </row>
    <row r="3033" spans="1:21" ht="30" x14ac:dyDescent="0.25">
      <c r="A3033" s="84"/>
      <c r="B3033" s="73" t="s">
        <v>1570</v>
      </c>
      <c r="C3033" s="26" t="s">
        <v>1558</v>
      </c>
      <c r="D3033" s="26" t="s">
        <v>1559</v>
      </c>
      <c r="E3033" s="26" t="s">
        <v>1559</v>
      </c>
      <c r="F3033" s="26" t="s">
        <v>1558</v>
      </c>
      <c r="G3033" s="26" t="s">
        <v>1560</v>
      </c>
      <c r="H3033" s="26" t="s">
        <v>1561</v>
      </c>
      <c r="I3033" s="26" t="s">
        <v>1568</v>
      </c>
      <c r="J3033" s="26" t="s">
        <v>1564</v>
      </c>
      <c r="K3033" s="21" t="str">
        <f>IF(Tabela813[[#This Row],[C]]&lt;&gt;"",IF(Tabela813[[#This Row],[RED]]&lt;&gt;"",(Tabela813[[#This Row],[RED]] &amp; "."),"") &amp; CONCATENATE(Tabela813[[#This Row],[C]],".",Tabela813[[#This Row],[O]],".",Tabela813[[#This Row],[E]],".",Tabela813[[#This Row],[D1]],".",Tabela813[[#This Row],[D2]],".",Tabela813[[#This Row],[D3]],".",Tabela813[[#This Row],[T]],".",Tabela813[[#This Row],[D4]]),"")</f>
        <v>9.1.3.3.1.01.0.4.00</v>
      </c>
      <c r="L3033" s="27" t="s">
        <v>2029</v>
      </c>
      <c r="M3033" s="21" t="str">
        <f t="shared" si="47"/>
        <v>A</v>
      </c>
      <c r="N3033" s="21">
        <f>IF(VALUE(Tabela813[[#This Row],[RED]]) &gt; 0,1,0) + IF(VALUE(J3033)&gt;0,8,IF(VALUE(I3033)&gt;0,7,IF(VALUE(H3033)&gt;0,6,IF(VALUE(G3033)&gt;0,5,IF(VALUE(F3033)&gt;0,4,IF(VALUE(E3033)&gt;0,3,IF(VALUE(D3033)&gt;0,2,1)))))))</f>
        <v>8</v>
      </c>
      <c r="O3033" s="26" t="s">
        <v>51</v>
      </c>
      <c r="P3033" s="1" t="s">
        <v>2991</v>
      </c>
      <c r="Q3033" s="1"/>
      <c r="R3033" s="21"/>
      <c r="S3033" s="7" t="str">
        <f>Tabela813[[#This Row],[NR]]&amp;" - "&amp;Tabela813[[#This Row],[Especificação]]</f>
        <v>9.1.3.3.1.01.0.4.00 - (-) Dedução de Delegação para a Prestação dos Serviços de Transporte Rodoviário - Dívida Ativa - Multas e Juros de Mora da Dívida Ativa</v>
      </c>
      <c r="T3033" s="7" t="str">
        <f>Tabela813[[#This Row],[NR]]&amp;" - "&amp;Tabela813[[#This Row],[Especificação]]</f>
        <v>9.1.3.3.1.01.0.4.00 - (-) Dedução de Delegação para a Prestação dos Serviços de Transporte Rodoviário - Dívida Ativa - Multas e Juros de Mora da Dívida Ativa</v>
      </c>
      <c r="U3033" s="7" t="str">
        <f>Tabela813[[#This Row],[NR]]&amp; " - "&amp;Tabela813[[#This Row],[Especificação]]</f>
        <v>9.1.3.3.1.01.0.4.00 - (-) Dedução de Delegação para a Prestação dos Serviços de Transporte Rodoviário - Dívida Ativa - Multas e Juros de Mora da Dívida Ativa</v>
      </c>
    </row>
    <row r="3034" spans="1:21" ht="30" x14ac:dyDescent="0.25">
      <c r="A3034" s="84"/>
      <c r="B3034" s="73" t="s">
        <v>1570</v>
      </c>
      <c r="C3034" s="26" t="s">
        <v>1558</v>
      </c>
      <c r="D3034" s="26" t="s">
        <v>1559</v>
      </c>
      <c r="E3034" s="26" t="s">
        <v>1559</v>
      </c>
      <c r="F3034" s="26" t="s">
        <v>1558</v>
      </c>
      <c r="G3034" s="26" t="s">
        <v>1560</v>
      </c>
      <c r="H3034" s="26" t="s">
        <v>1561</v>
      </c>
      <c r="I3034" s="26" t="s">
        <v>1569</v>
      </c>
      <c r="J3034" s="26" t="s">
        <v>1564</v>
      </c>
      <c r="K3034" s="21" t="str">
        <f>IF(Tabela813[[#This Row],[C]]&lt;&gt;"",IF(Tabela813[[#This Row],[RED]]&lt;&gt;"",(Tabela813[[#This Row],[RED]] &amp; "."),"") &amp; CONCATENATE(Tabela813[[#This Row],[C]],".",Tabela813[[#This Row],[O]],".",Tabela813[[#This Row],[E]],".",Tabela813[[#This Row],[D1]],".",Tabela813[[#This Row],[D2]],".",Tabela813[[#This Row],[D3]],".",Tabela813[[#This Row],[T]],".",Tabela813[[#This Row],[D4]]),"")</f>
        <v>9.1.3.3.1.01.0.5.00</v>
      </c>
      <c r="L3034" s="27" t="s">
        <v>2030</v>
      </c>
      <c r="M3034" s="21" t="str">
        <f t="shared" si="47"/>
        <v>A</v>
      </c>
      <c r="N3034" s="21">
        <f>IF(VALUE(Tabela813[[#This Row],[RED]]) &gt; 0,1,0) + IF(VALUE(J3034)&gt;0,8,IF(VALUE(I3034)&gt;0,7,IF(VALUE(H3034)&gt;0,6,IF(VALUE(G3034)&gt;0,5,IF(VALUE(F3034)&gt;0,4,IF(VALUE(E3034)&gt;0,3,IF(VALUE(D3034)&gt;0,2,1)))))))</f>
        <v>8</v>
      </c>
      <c r="O3034" s="26" t="s">
        <v>51</v>
      </c>
      <c r="P3034" s="1" t="s">
        <v>2991</v>
      </c>
      <c r="Q3034" s="1"/>
      <c r="R3034" s="21"/>
      <c r="S3034" s="7" t="str">
        <f>Tabela813[[#This Row],[NR]]&amp;" - "&amp;Tabela813[[#This Row],[Especificação]]</f>
        <v>9.1.3.3.1.01.0.5.00 - (-) Dedução de Delegação para a Prestação dos Serviços de Transporte Rodoviário - Multas</v>
      </c>
      <c r="T3034" s="7" t="str">
        <f>Tabela813[[#This Row],[NR]]&amp;" - "&amp;Tabela813[[#This Row],[Especificação]]</f>
        <v>9.1.3.3.1.01.0.5.00 - (-) Dedução de Delegação para a Prestação dos Serviços de Transporte Rodoviário - Multas</v>
      </c>
      <c r="U3034" s="7" t="str">
        <f>Tabela813[[#This Row],[NR]]&amp; " - "&amp;Tabela813[[#This Row],[Especificação]]</f>
        <v>9.1.3.3.1.01.0.5.00 - (-) Dedução de Delegação para a Prestação dos Serviços de Transporte Rodoviário - Multas</v>
      </c>
    </row>
    <row r="3035" spans="1:21" ht="30" x14ac:dyDescent="0.25">
      <c r="A3035" s="84"/>
      <c r="B3035" s="73" t="s">
        <v>1570</v>
      </c>
      <c r="C3035" s="26" t="s">
        <v>1558</v>
      </c>
      <c r="D3035" s="26" t="s">
        <v>1559</v>
      </c>
      <c r="E3035" s="26" t="s">
        <v>1559</v>
      </c>
      <c r="F3035" s="26" t="s">
        <v>1558</v>
      </c>
      <c r="G3035" s="26" t="s">
        <v>1560</v>
      </c>
      <c r="H3035" s="26" t="s">
        <v>1561</v>
      </c>
      <c r="I3035" s="26" t="s">
        <v>1563</v>
      </c>
      <c r="J3035" s="26" t="s">
        <v>1564</v>
      </c>
      <c r="K3035" s="21" t="str">
        <f>IF(Tabela813[[#This Row],[C]]&lt;&gt;"",IF(Tabela813[[#This Row],[RED]]&lt;&gt;"",(Tabela813[[#This Row],[RED]] &amp; "."),"") &amp; CONCATENATE(Tabela813[[#This Row],[C]],".",Tabela813[[#This Row],[O]],".",Tabela813[[#This Row],[E]],".",Tabela813[[#This Row],[D1]],".",Tabela813[[#This Row],[D2]],".",Tabela813[[#This Row],[D3]],".",Tabela813[[#This Row],[T]],".",Tabela813[[#This Row],[D4]]),"")</f>
        <v>9.1.3.3.1.01.0.6.00</v>
      </c>
      <c r="L3035" s="27" t="s">
        <v>2031</v>
      </c>
      <c r="M3035" s="21" t="str">
        <f t="shared" si="47"/>
        <v>A</v>
      </c>
      <c r="N3035" s="21">
        <f>IF(VALUE(Tabela813[[#This Row],[RED]]) &gt; 0,1,0) + IF(VALUE(J3035)&gt;0,8,IF(VALUE(I3035)&gt;0,7,IF(VALUE(H3035)&gt;0,6,IF(VALUE(G3035)&gt;0,5,IF(VALUE(F3035)&gt;0,4,IF(VALUE(E3035)&gt;0,3,IF(VALUE(D3035)&gt;0,2,1)))))))</f>
        <v>8</v>
      </c>
      <c r="O3035" s="26" t="s">
        <v>51</v>
      </c>
      <c r="P3035" s="1" t="s">
        <v>2991</v>
      </c>
      <c r="Q3035" s="1"/>
      <c r="R3035" s="21"/>
      <c r="S3035" s="7" t="str">
        <f>Tabela813[[#This Row],[NR]]&amp;" - "&amp;Tabela813[[#This Row],[Especificação]]</f>
        <v>9.1.3.3.1.01.0.6.00 - (-) Dedução de Delegação para a Prestação dos Serviços de Transporte Rodoviário - Juros de Mora</v>
      </c>
      <c r="T3035" s="7" t="str">
        <f>Tabela813[[#This Row],[NR]]&amp;" - "&amp;Tabela813[[#This Row],[Especificação]]</f>
        <v>9.1.3.3.1.01.0.6.00 - (-) Dedução de Delegação para a Prestação dos Serviços de Transporte Rodoviário - Juros de Mora</v>
      </c>
      <c r="U3035" s="7" t="str">
        <f>Tabela813[[#This Row],[NR]]&amp; " - "&amp;Tabela813[[#This Row],[Especificação]]</f>
        <v>9.1.3.3.1.01.0.6.00 - (-) Dedução de Delegação para a Prestação dos Serviços de Transporte Rodoviário - Juros de Mora</v>
      </c>
    </row>
    <row r="3036" spans="1:21" ht="30" x14ac:dyDescent="0.25">
      <c r="A3036" s="84"/>
      <c r="B3036" s="73" t="s">
        <v>1570</v>
      </c>
      <c r="C3036" s="26" t="s">
        <v>1558</v>
      </c>
      <c r="D3036" s="26" t="s">
        <v>1559</v>
      </c>
      <c r="E3036" s="26" t="s">
        <v>1559</v>
      </c>
      <c r="F3036" s="26" t="s">
        <v>1558</v>
      </c>
      <c r="G3036" s="26" t="s">
        <v>1560</v>
      </c>
      <c r="H3036" s="26" t="s">
        <v>1561</v>
      </c>
      <c r="I3036" s="26" t="s">
        <v>1565</v>
      </c>
      <c r="J3036" s="26" t="s">
        <v>1564</v>
      </c>
      <c r="K3036" s="21" t="str">
        <f>IF(Tabela813[[#This Row],[C]]&lt;&gt;"",IF(Tabela813[[#This Row],[RED]]&lt;&gt;"",(Tabela813[[#This Row],[RED]] &amp; "."),"") &amp; CONCATENATE(Tabela813[[#This Row],[C]],".",Tabela813[[#This Row],[O]],".",Tabela813[[#This Row],[E]],".",Tabela813[[#This Row],[D1]],".",Tabela813[[#This Row],[D2]],".",Tabela813[[#This Row],[D3]],".",Tabela813[[#This Row],[T]],".",Tabela813[[#This Row],[D4]]),"")</f>
        <v>9.1.3.3.1.01.0.7.00</v>
      </c>
      <c r="L3036" s="27" t="s">
        <v>2032</v>
      </c>
      <c r="M3036" s="21" t="str">
        <f t="shared" si="47"/>
        <v>A</v>
      </c>
      <c r="N3036" s="21">
        <f>IF(VALUE(Tabela813[[#This Row],[RED]]) &gt; 0,1,0) + IF(VALUE(J3036)&gt;0,8,IF(VALUE(I3036)&gt;0,7,IF(VALUE(H3036)&gt;0,6,IF(VALUE(G3036)&gt;0,5,IF(VALUE(F3036)&gt;0,4,IF(VALUE(E3036)&gt;0,3,IF(VALUE(D3036)&gt;0,2,1)))))))</f>
        <v>8</v>
      </c>
      <c r="O3036" s="26" t="s">
        <v>51</v>
      </c>
      <c r="P3036" s="1" t="s">
        <v>2991</v>
      </c>
      <c r="Q3036" s="1"/>
      <c r="R3036" s="21"/>
      <c r="S3036" s="7" t="str">
        <f>Tabela813[[#This Row],[NR]]&amp;" - "&amp;Tabela813[[#This Row],[Especificação]]</f>
        <v>9.1.3.3.1.01.0.7.00 - (-) Dedução de Delegação para a Prestação dos Serviços de Transporte Rodoviário - Dívida Ativa - Multas da Dívida Ativa</v>
      </c>
      <c r="T3036" s="7" t="str">
        <f>Tabela813[[#This Row],[NR]]&amp;" - "&amp;Tabela813[[#This Row],[Especificação]]</f>
        <v>9.1.3.3.1.01.0.7.00 - (-) Dedução de Delegação para a Prestação dos Serviços de Transporte Rodoviário - Dívida Ativa - Multas da Dívida Ativa</v>
      </c>
      <c r="U3036" s="7" t="str">
        <f>Tabela813[[#This Row],[NR]]&amp; " - "&amp;Tabela813[[#This Row],[Especificação]]</f>
        <v>9.1.3.3.1.01.0.7.00 - (-) Dedução de Delegação para a Prestação dos Serviços de Transporte Rodoviário - Dívida Ativa - Multas da Dívida Ativa</v>
      </c>
    </row>
    <row r="3037" spans="1:21" ht="30" x14ac:dyDescent="0.25">
      <c r="A3037" s="84"/>
      <c r="B3037" s="73" t="s">
        <v>1570</v>
      </c>
      <c r="C3037" s="26" t="s">
        <v>1558</v>
      </c>
      <c r="D3037" s="26" t="s">
        <v>1559</v>
      </c>
      <c r="E3037" s="26" t="s">
        <v>1559</v>
      </c>
      <c r="F3037" s="26" t="s">
        <v>1558</v>
      </c>
      <c r="G3037" s="26" t="s">
        <v>1560</v>
      </c>
      <c r="H3037" s="26" t="s">
        <v>1561</v>
      </c>
      <c r="I3037" s="26" t="s">
        <v>1566</v>
      </c>
      <c r="J3037" s="26" t="s">
        <v>1564</v>
      </c>
      <c r="K3037" s="21" t="str">
        <f>IF(Tabela813[[#This Row],[C]]&lt;&gt;"",IF(Tabela813[[#This Row],[RED]]&lt;&gt;"",(Tabela813[[#This Row],[RED]] &amp; "."),"") &amp; CONCATENATE(Tabela813[[#This Row],[C]],".",Tabela813[[#This Row],[O]],".",Tabela813[[#This Row],[E]],".",Tabela813[[#This Row],[D1]],".",Tabela813[[#This Row],[D2]],".",Tabela813[[#This Row],[D3]],".",Tabela813[[#This Row],[T]],".",Tabela813[[#This Row],[D4]]),"")</f>
        <v>9.1.3.3.1.01.0.8.00</v>
      </c>
      <c r="L3037" s="27" t="s">
        <v>2033</v>
      </c>
      <c r="M3037" s="21" t="str">
        <f t="shared" si="47"/>
        <v>A</v>
      </c>
      <c r="N3037" s="21">
        <f>IF(VALUE(Tabela813[[#This Row],[RED]]) &gt; 0,1,0) + IF(VALUE(J3037)&gt;0,8,IF(VALUE(I3037)&gt;0,7,IF(VALUE(H3037)&gt;0,6,IF(VALUE(G3037)&gt;0,5,IF(VALUE(F3037)&gt;0,4,IF(VALUE(E3037)&gt;0,3,IF(VALUE(D3037)&gt;0,2,1)))))))</f>
        <v>8</v>
      </c>
      <c r="O3037" s="26" t="s">
        <v>51</v>
      </c>
      <c r="P3037" s="1" t="s">
        <v>2991</v>
      </c>
      <c r="Q3037" s="1"/>
      <c r="R3037" s="21"/>
      <c r="S3037" s="7" t="str">
        <f>Tabela813[[#This Row],[NR]]&amp;" - "&amp;Tabela813[[#This Row],[Especificação]]</f>
        <v>9.1.3.3.1.01.0.8.00 - (-) Dedução de Delegação para a Prestação dos Serviços de Transporte Rodoviário - Juros de Mora da Dívida Ativa</v>
      </c>
      <c r="T3037" s="7" t="str">
        <f>Tabela813[[#This Row],[NR]]&amp;" - "&amp;Tabela813[[#This Row],[Especificação]]</f>
        <v>9.1.3.3.1.01.0.8.00 - (-) Dedução de Delegação para a Prestação dos Serviços de Transporte Rodoviário - Juros de Mora da Dívida Ativa</v>
      </c>
      <c r="U3037" s="7" t="str">
        <f>Tabela813[[#This Row],[NR]]&amp; " - "&amp;Tabela813[[#This Row],[Especificação]]</f>
        <v>9.1.3.3.1.01.0.8.00 - (-) Dedução de Delegação para a Prestação dos Serviços de Transporte Rodoviário - Juros de Mora da Dívida Ativa</v>
      </c>
    </row>
    <row r="3038" spans="1:21" x14ac:dyDescent="0.25">
      <c r="A3038" s="84"/>
      <c r="B3038" s="73" t="s">
        <v>1570</v>
      </c>
      <c r="C3038" s="26" t="s">
        <v>1558</v>
      </c>
      <c r="D3038" s="26" t="s">
        <v>1559</v>
      </c>
      <c r="E3038" s="26" t="s">
        <v>1559</v>
      </c>
      <c r="F3038" s="26" t="s">
        <v>1570</v>
      </c>
      <c r="G3038" s="26" t="s">
        <v>1564</v>
      </c>
      <c r="H3038" s="26" t="s">
        <v>1561</v>
      </c>
      <c r="I3038" s="26" t="s">
        <v>1561</v>
      </c>
      <c r="J3038" s="26" t="s">
        <v>1564</v>
      </c>
      <c r="K3038" s="21" t="str">
        <f>IF(Tabela813[[#This Row],[C]]&lt;&gt;"",IF(Tabela813[[#This Row],[RED]]&lt;&gt;"",(Tabela813[[#This Row],[RED]] &amp; "."),"") &amp; CONCATENATE(Tabela813[[#This Row],[C]],".",Tabela813[[#This Row],[O]],".",Tabela813[[#This Row],[E]],".",Tabela813[[#This Row],[D1]],".",Tabela813[[#This Row],[D2]],".",Tabela813[[#This Row],[D3]],".",Tabela813[[#This Row],[T]],".",Tabela813[[#This Row],[D4]]),"")</f>
        <v>9.1.3.3.9.00.0.0.00</v>
      </c>
      <c r="L3038" s="27" t="s">
        <v>2034</v>
      </c>
      <c r="M3038" s="21" t="str">
        <f t="shared" si="47"/>
        <v>S</v>
      </c>
      <c r="N3038" s="21">
        <f>IF(VALUE(Tabela813[[#This Row],[RED]]) &gt; 0,1,0) + IF(VALUE(J3038)&gt;0,8,IF(VALUE(I3038)&gt;0,7,IF(VALUE(H3038)&gt;0,6,IF(VALUE(G3038)&gt;0,5,IF(VALUE(F3038)&gt;0,4,IF(VALUE(E3038)&gt;0,3,IF(VALUE(D3038)&gt;0,2,1)))))))</f>
        <v>5</v>
      </c>
      <c r="O3038" s="26" t="s">
        <v>45</v>
      </c>
      <c r="P3038" s="1" t="s">
        <v>4433</v>
      </c>
      <c r="Q3038" s="1"/>
      <c r="R3038" s="21"/>
      <c r="S3038" s="7" t="str">
        <f>Tabela813[[#This Row],[NR]]&amp;" - "&amp;Tabela813[[#This Row],[Especificação]]</f>
        <v>9.1.3.3.9.00.0.0.00 - (-) Dedução de Demais Delegações de Serviços Públicos</v>
      </c>
      <c r="T3038" s="7" t="str">
        <f>Tabela813[[#This Row],[NR]]&amp;" - "&amp;Tabela813[[#This Row],[Especificação]]</f>
        <v>9.1.3.3.9.00.0.0.00 - (-) Dedução de Demais Delegações de Serviços Públicos</v>
      </c>
      <c r="U3038" s="7" t="str">
        <f>Tabela813[[#This Row],[NR]]&amp; " - "&amp;Tabela813[[#This Row],[Especificação]]</f>
        <v>9.1.3.3.9.00.0.0.00 - (-) Dedução de Demais Delegações de Serviços Públicos</v>
      </c>
    </row>
    <row r="3039" spans="1:21" ht="30" x14ac:dyDescent="0.25">
      <c r="A3039" s="84"/>
      <c r="B3039" s="73" t="s">
        <v>1570</v>
      </c>
      <c r="C3039" s="26" t="s">
        <v>1558</v>
      </c>
      <c r="D3039" s="26" t="s">
        <v>1559</v>
      </c>
      <c r="E3039" s="26" t="s">
        <v>1559</v>
      </c>
      <c r="F3039" s="26" t="s">
        <v>1570</v>
      </c>
      <c r="G3039" s="26" t="s">
        <v>1574</v>
      </c>
      <c r="H3039" s="26" t="s">
        <v>1561</v>
      </c>
      <c r="I3039" s="26" t="s">
        <v>1561</v>
      </c>
      <c r="J3039" s="26" t="s">
        <v>1564</v>
      </c>
      <c r="K3039" s="21" t="str">
        <f>IF(Tabela813[[#This Row],[C]]&lt;&gt;"",IF(Tabela813[[#This Row],[RED]]&lt;&gt;"",(Tabela813[[#This Row],[RED]] &amp; "."),"") &amp; CONCATENATE(Tabela813[[#This Row],[C]],".",Tabela813[[#This Row],[O]],".",Tabela813[[#This Row],[E]],".",Tabela813[[#This Row],[D1]],".",Tabela813[[#This Row],[D2]],".",Tabela813[[#This Row],[D3]],".",Tabela813[[#This Row],[T]],".",Tabela813[[#This Row],[D4]]),"")</f>
        <v>9.1.3.3.9.99.0.0.00</v>
      </c>
      <c r="L3039" s="27" t="s">
        <v>2035</v>
      </c>
      <c r="M3039" s="21" t="str">
        <f t="shared" si="47"/>
        <v>S</v>
      </c>
      <c r="N3039" s="21">
        <f>IF(VALUE(Tabela813[[#This Row],[RED]]) &gt; 0,1,0) + IF(VALUE(J3039)&gt;0,8,IF(VALUE(I3039)&gt;0,7,IF(VALUE(H3039)&gt;0,6,IF(VALUE(G3039)&gt;0,5,IF(VALUE(F3039)&gt;0,4,IF(VALUE(E3039)&gt;0,3,IF(VALUE(D3039)&gt;0,2,1)))))))</f>
        <v>6</v>
      </c>
      <c r="O3039" s="26" t="s">
        <v>51</v>
      </c>
      <c r="P3039" s="1" t="s">
        <v>4434</v>
      </c>
      <c r="Q3039" s="1"/>
      <c r="R3039" s="21"/>
      <c r="S3039" s="7" t="str">
        <f>Tabela813[[#This Row],[NR]]&amp;" - "&amp;Tabela813[[#This Row],[Especificação]]</f>
        <v>9.1.3.3.9.99.0.0.00 - (-) Dedução de Outras Delegações de Serviços Públicos</v>
      </c>
      <c r="T3039" s="7" t="str">
        <f>Tabela813[[#This Row],[NR]]&amp;" - "&amp;Tabela813[[#This Row],[Especificação]]</f>
        <v>9.1.3.3.9.99.0.0.00 - (-) Dedução de Outras Delegações de Serviços Públicos</v>
      </c>
      <c r="U3039" s="7" t="str">
        <f>Tabela813[[#This Row],[NR]]&amp; " - "&amp;Tabela813[[#This Row],[Especificação]]</f>
        <v>9.1.3.3.9.99.0.0.00 - (-) Dedução de Outras Delegações de Serviços Públicos</v>
      </c>
    </row>
    <row r="3040" spans="1:21" ht="30" x14ac:dyDescent="0.25">
      <c r="A3040" s="84"/>
      <c r="B3040" s="73" t="s">
        <v>1570</v>
      </c>
      <c r="C3040" s="26" t="s">
        <v>1558</v>
      </c>
      <c r="D3040" s="26" t="s">
        <v>1559</v>
      </c>
      <c r="E3040" s="26" t="s">
        <v>1559</v>
      </c>
      <c r="F3040" s="26" t="s">
        <v>1570</v>
      </c>
      <c r="G3040" s="26" t="s">
        <v>1574</v>
      </c>
      <c r="H3040" s="26" t="s">
        <v>1561</v>
      </c>
      <c r="I3040" s="26" t="s">
        <v>1558</v>
      </c>
      <c r="J3040" s="26" t="s">
        <v>1564</v>
      </c>
      <c r="K3040" s="21" t="str">
        <f>IF(Tabela813[[#This Row],[C]]&lt;&gt;"",IF(Tabela813[[#This Row],[RED]]&lt;&gt;"",(Tabela813[[#This Row],[RED]] &amp; "."),"") &amp; CONCATENATE(Tabela813[[#This Row],[C]],".",Tabela813[[#This Row],[O]],".",Tabela813[[#This Row],[E]],".",Tabela813[[#This Row],[D1]],".",Tabela813[[#This Row],[D2]],".",Tabela813[[#This Row],[D3]],".",Tabela813[[#This Row],[T]],".",Tabela813[[#This Row],[D4]]),"")</f>
        <v>9.1.3.3.9.99.0.1.00</v>
      </c>
      <c r="L3040" s="27" t="s">
        <v>2036</v>
      </c>
      <c r="M3040" s="21" t="str">
        <f t="shared" si="47"/>
        <v>A</v>
      </c>
      <c r="N3040" s="21">
        <f>IF(VALUE(Tabela813[[#This Row],[RED]]) &gt; 0,1,0) + IF(VALUE(J3040)&gt;0,8,IF(VALUE(I3040)&gt;0,7,IF(VALUE(H3040)&gt;0,6,IF(VALUE(G3040)&gt;0,5,IF(VALUE(F3040)&gt;0,4,IF(VALUE(E3040)&gt;0,3,IF(VALUE(D3040)&gt;0,2,1)))))))</f>
        <v>8</v>
      </c>
      <c r="O3040" s="26" t="s">
        <v>51</v>
      </c>
      <c r="P3040" s="1" t="s">
        <v>2992</v>
      </c>
      <c r="Q3040" s="1"/>
      <c r="R3040" s="21"/>
      <c r="S3040" s="7" t="str">
        <f>Tabela813[[#This Row],[NR]]&amp;" - "&amp;Tabela813[[#This Row],[Especificação]]</f>
        <v>9.1.3.3.9.99.0.1.00 - (-) Dedução de Outras Delegações de Serviços Públicos - Principal</v>
      </c>
      <c r="T3040" s="7" t="str">
        <f>Tabela813[[#This Row],[NR]]&amp;" - "&amp;Tabela813[[#This Row],[Especificação]]</f>
        <v>9.1.3.3.9.99.0.1.00 - (-) Dedução de Outras Delegações de Serviços Públicos - Principal</v>
      </c>
      <c r="U3040" s="7" t="str">
        <f>Tabela813[[#This Row],[NR]]&amp; " - "&amp;Tabela813[[#This Row],[Especificação]]</f>
        <v>9.1.3.3.9.99.0.1.00 - (-) Dedução de Outras Delegações de Serviços Públicos - Principal</v>
      </c>
    </row>
    <row r="3041" spans="1:21" ht="30" x14ac:dyDescent="0.25">
      <c r="A3041" s="84"/>
      <c r="B3041" s="73" t="s">
        <v>1570</v>
      </c>
      <c r="C3041" s="26" t="s">
        <v>1558</v>
      </c>
      <c r="D3041" s="26" t="s">
        <v>1559</v>
      </c>
      <c r="E3041" s="26" t="s">
        <v>1559</v>
      </c>
      <c r="F3041" s="26" t="s">
        <v>1570</v>
      </c>
      <c r="G3041" s="26" t="s">
        <v>1574</v>
      </c>
      <c r="H3041" s="26" t="s">
        <v>1561</v>
      </c>
      <c r="I3041" s="26" t="s">
        <v>1567</v>
      </c>
      <c r="J3041" s="26" t="s">
        <v>1564</v>
      </c>
      <c r="K3041" s="21" t="str">
        <f>IF(Tabela813[[#This Row],[C]]&lt;&gt;"",IF(Tabela813[[#This Row],[RED]]&lt;&gt;"",(Tabela813[[#This Row],[RED]] &amp; "."),"") &amp; CONCATENATE(Tabela813[[#This Row],[C]],".",Tabela813[[#This Row],[O]],".",Tabela813[[#This Row],[E]],".",Tabela813[[#This Row],[D1]],".",Tabela813[[#This Row],[D2]],".",Tabela813[[#This Row],[D3]],".",Tabela813[[#This Row],[T]],".",Tabela813[[#This Row],[D4]]),"")</f>
        <v>9.1.3.3.9.99.0.2.00</v>
      </c>
      <c r="L3041" s="27" t="s">
        <v>2037</v>
      </c>
      <c r="M3041" s="21" t="str">
        <f t="shared" si="47"/>
        <v>A</v>
      </c>
      <c r="N3041" s="21">
        <f>IF(VALUE(Tabela813[[#This Row],[RED]]) &gt; 0,1,0) + IF(VALUE(J3041)&gt;0,8,IF(VALUE(I3041)&gt;0,7,IF(VALUE(H3041)&gt;0,6,IF(VALUE(G3041)&gt;0,5,IF(VALUE(F3041)&gt;0,4,IF(VALUE(E3041)&gt;0,3,IF(VALUE(D3041)&gt;0,2,1)))))))</f>
        <v>8</v>
      </c>
      <c r="O3041" s="26" t="s">
        <v>51</v>
      </c>
      <c r="P3041" s="1" t="s">
        <v>2992</v>
      </c>
      <c r="Q3041" s="1"/>
      <c r="R3041" s="21"/>
      <c r="S3041" s="7" t="str">
        <f>Tabela813[[#This Row],[NR]]&amp;" - "&amp;Tabela813[[#This Row],[Especificação]]</f>
        <v>9.1.3.3.9.99.0.2.00 - (-) Dedução de Outras Delegações de Serviços Públicos - Multas e Juros de Mora</v>
      </c>
      <c r="T3041" s="7" t="str">
        <f>Tabela813[[#This Row],[NR]]&amp;" - "&amp;Tabela813[[#This Row],[Especificação]]</f>
        <v>9.1.3.3.9.99.0.2.00 - (-) Dedução de Outras Delegações de Serviços Públicos - Multas e Juros de Mora</v>
      </c>
      <c r="U3041" s="7" t="str">
        <f>Tabela813[[#This Row],[NR]]&amp; " - "&amp;Tabela813[[#This Row],[Especificação]]</f>
        <v>9.1.3.3.9.99.0.2.00 - (-) Dedução de Outras Delegações de Serviços Públicos - Multas e Juros de Mora</v>
      </c>
    </row>
    <row r="3042" spans="1:21" ht="30" x14ac:dyDescent="0.25">
      <c r="A3042" s="84"/>
      <c r="B3042" s="73" t="s">
        <v>1570</v>
      </c>
      <c r="C3042" s="26" t="s">
        <v>1558</v>
      </c>
      <c r="D3042" s="26" t="s">
        <v>1559</v>
      </c>
      <c r="E3042" s="26" t="s">
        <v>1559</v>
      </c>
      <c r="F3042" s="26" t="s">
        <v>1570</v>
      </c>
      <c r="G3042" s="26" t="s">
        <v>1574</v>
      </c>
      <c r="H3042" s="26" t="s">
        <v>1561</v>
      </c>
      <c r="I3042" s="26" t="s">
        <v>1559</v>
      </c>
      <c r="J3042" s="26" t="s">
        <v>1564</v>
      </c>
      <c r="K3042" s="21" t="str">
        <f>IF(Tabela813[[#This Row],[C]]&lt;&gt;"",IF(Tabela813[[#This Row],[RED]]&lt;&gt;"",(Tabela813[[#This Row],[RED]] &amp; "."),"") &amp; CONCATENATE(Tabela813[[#This Row],[C]],".",Tabela813[[#This Row],[O]],".",Tabela813[[#This Row],[E]],".",Tabela813[[#This Row],[D1]],".",Tabela813[[#This Row],[D2]],".",Tabela813[[#This Row],[D3]],".",Tabela813[[#This Row],[T]],".",Tabela813[[#This Row],[D4]]),"")</f>
        <v>9.1.3.3.9.99.0.3.00</v>
      </c>
      <c r="L3042" s="27" t="s">
        <v>2038</v>
      </c>
      <c r="M3042" s="21" t="str">
        <f t="shared" si="47"/>
        <v>A</v>
      </c>
      <c r="N3042" s="21">
        <f>IF(VALUE(Tabela813[[#This Row],[RED]]) &gt; 0,1,0) + IF(VALUE(J3042)&gt;0,8,IF(VALUE(I3042)&gt;0,7,IF(VALUE(H3042)&gt;0,6,IF(VALUE(G3042)&gt;0,5,IF(VALUE(F3042)&gt;0,4,IF(VALUE(E3042)&gt;0,3,IF(VALUE(D3042)&gt;0,2,1)))))))</f>
        <v>8</v>
      </c>
      <c r="O3042" s="26" t="s">
        <v>51</v>
      </c>
      <c r="P3042" s="1" t="s">
        <v>2992</v>
      </c>
      <c r="Q3042" s="1"/>
      <c r="R3042" s="21"/>
      <c r="S3042" s="7" t="str">
        <f>Tabela813[[#This Row],[NR]]&amp;" - "&amp;Tabela813[[#This Row],[Especificação]]</f>
        <v>9.1.3.3.9.99.0.3.00 - (-) Dedução de Outras Delegações de Serviços Públicos - Dívida Ativa</v>
      </c>
      <c r="T3042" s="7" t="str">
        <f>Tabela813[[#This Row],[NR]]&amp;" - "&amp;Tabela813[[#This Row],[Especificação]]</f>
        <v>9.1.3.3.9.99.0.3.00 - (-) Dedução de Outras Delegações de Serviços Públicos - Dívida Ativa</v>
      </c>
      <c r="U3042" s="7" t="str">
        <f>Tabela813[[#This Row],[NR]]&amp; " - "&amp;Tabela813[[#This Row],[Especificação]]</f>
        <v>9.1.3.3.9.99.0.3.00 - (-) Dedução de Outras Delegações de Serviços Públicos - Dívida Ativa</v>
      </c>
    </row>
    <row r="3043" spans="1:21" ht="30" x14ac:dyDescent="0.25">
      <c r="A3043" s="84"/>
      <c r="B3043" s="73" t="s">
        <v>1570</v>
      </c>
      <c r="C3043" s="26" t="s">
        <v>1558</v>
      </c>
      <c r="D3043" s="26" t="s">
        <v>1559</v>
      </c>
      <c r="E3043" s="26" t="s">
        <v>1559</v>
      </c>
      <c r="F3043" s="26" t="s">
        <v>1570</v>
      </c>
      <c r="G3043" s="26" t="s">
        <v>1574</v>
      </c>
      <c r="H3043" s="26" t="s">
        <v>1561</v>
      </c>
      <c r="I3043" s="26" t="s">
        <v>1568</v>
      </c>
      <c r="J3043" s="26" t="s">
        <v>1564</v>
      </c>
      <c r="K3043" s="21" t="str">
        <f>IF(Tabela813[[#This Row],[C]]&lt;&gt;"",IF(Tabela813[[#This Row],[RED]]&lt;&gt;"",(Tabela813[[#This Row],[RED]] &amp; "."),"") &amp; CONCATENATE(Tabela813[[#This Row],[C]],".",Tabela813[[#This Row],[O]],".",Tabela813[[#This Row],[E]],".",Tabela813[[#This Row],[D1]],".",Tabela813[[#This Row],[D2]],".",Tabela813[[#This Row],[D3]],".",Tabela813[[#This Row],[T]],".",Tabela813[[#This Row],[D4]]),"")</f>
        <v>9.1.3.3.9.99.0.4.00</v>
      </c>
      <c r="L3043" s="27" t="s">
        <v>2039</v>
      </c>
      <c r="M3043" s="21" t="str">
        <f t="shared" si="47"/>
        <v>A</v>
      </c>
      <c r="N3043" s="21">
        <f>IF(VALUE(Tabela813[[#This Row],[RED]]) &gt; 0,1,0) + IF(VALUE(J3043)&gt;0,8,IF(VALUE(I3043)&gt;0,7,IF(VALUE(H3043)&gt;0,6,IF(VALUE(G3043)&gt;0,5,IF(VALUE(F3043)&gt;0,4,IF(VALUE(E3043)&gt;0,3,IF(VALUE(D3043)&gt;0,2,1)))))))</f>
        <v>8</v>
      </c>
      <c r="O3043" s="26" t="s">
        <v>51</v>
      </c>
      <c r="P3043" s="1" t="s">
        <v>2992</v>
      </c>
      <c r="Q3043" s="1"/>
      <c r="R3043" s="21"/>
      <c r="S3043" s="7" t="str">
        <f>Tabela813[[#This Row],[NR]]&amp;" - "&amp;Tabela813[[#This Row],[Especificação]]</f>
        <v>9.1.3.3.9.99.0.4.00 - (-) Dedução de Outras Delegações de Serviços Públicos - Dívida Ativa - Multas e Juros de Mora da Dívida Ativa</v>
      </c>
      <c r="T3043" s="7" t="str">
        <f>Tabela813[[#This Row],[NR]]&amp;" - "&amp;Tabela813[[#This Row],[Especificação]]</f>
        <v>9.1.3.3.9.99.0.4.00 - (-) Dedução de Outras Delegações de Serviços Públicos - Dívida Ativa - Multas e Juros de Mora da Dívida Ativa</v>
      </c>
      <c r="U3043" s="7" t="str">
        <f>Tabela813[[#This Row],[NR]]&amp; " - "&amp;Tabela813[[#This Row],[Especificação]]</f>
        <v>9.1.3.3.9.99.0.4.00 - (-) Dedução de Outras Delegações de Serviços Públicos - Dívida Ativa - Multas e Juros de Mora da Dívida Ativa</v>
      </c>
    </row>
    <row r="3044" spans="1:21" ht="30" x14ac:dyDescent="0.25">
      <c r="A3044" s="84"/>
      <c r="B3044" s="73" t="s">
        <v>1570</v>
      </c>
      <c r="C3044" s="26" t="s">
        <v>1558</v>
      </c>
      <c r="D3044" s="26" t="s">
        <v>1559</v>
      </c>
      <c r="E3044" s="26" t="s">
        <v>1559</v>
      </c>
      <c r="F3044" s="26" t="s">
        <v>1570</v>
      </c>
      <c r="G3044" s="26" t="s">
        <v>1574</v>
      </c>
      <c r="H3044" s="26" t="s">
        <v>1561</v>
      </c>
      <c r="I3044" s="26" t="s">
        <v>1569</v>
      </c>
      <c r="J3044" s="26" t="s">
        <v>1564</v>
      </c>
      <c r="K3044" s="21" t="str">
        <f>IF(Tabela813[[#This Row],[C]]&lt;&gt;"",IF(Tabela813[[#This Row],[RED]]&lt;&gt;"",(Tabela813[[#This Row],[RED]] &amp; "."),"") &amp; CONCATENATE(Tabela813[[#This Row],[C]],".",Tabela813[[#This Row],[O]],".",Tabela813[[#This Row],[E]],".",Tabela813[[#This Row],[D1]],".",Tabela813[[#This Row],[D2]],".",Tabela813[[#This Row],[D3]],".",Tabela813[[#This Row],[T]],".",Tabela813[[#This Row],[D4]]),"")</f>
        <v>9.1.3.3.9.99.0.5.00</v>
      </c>
      <c r="L3044" s="27" t="s">
        <v>2040</v>
      </c>
      <c r="M3044" s="21" t="str">
        <f t="shared" si="47"/>
        <v>A</v>
      </c>
      <c r="N3044" s="21">
        <f>IF(VALUE(Tabela813[[#This Row],[RED]]) &gt; 0,1,0) + IF(VALUE(J3044)&gt;0,8,IF(VALUE(I3044)&gt;0,7,IF(VALUE(H3044)&gt;0,6,IF(VALUE(G3044)&gt;0,5,IF(VALUE(F3044)&gt;0,4,IF(VALUE(E3044)&gt;0,3,IF(VALUE(D3044)&gt;0,2,1)))))))</f>
        <v>8</v>
      </c>
      <c r="O3044" s="26" t="s">
        <v>51</v>
      </c>
      <c r="P3044" s="1" t="s">
        <v>2992</v>
      </c>
      <c r="Q3044" s="1"/>
      <c r="R3044" s="21"/>
      <c r="S3044" s="7" t="str">
        <f>Tabela813[[#This Row],[NR]]&amp;" - "&amp;Tabela813[[#This Row],[Especificação]]</f>
        <v>9.1.3.3.9.99.0.5.00 - (-) Dedução de Outras Delegações de Serviços Públicos - Multas</v>
      </c>
      <c r="T3044" s="7" t="str">
        <f>Tabela813[[#This Row],[NR]]&amp;" - "&amp;Tabela813[[#This Row],[Especificação]]</f>
        <v>9.1.3.3.9.99.0.5.00 - (-) Dedução de Outras Delegações de Serviços Públicos - Multas</v>
      </c>
      <c r="U3044" s="7" t="str">
        <f>Tabela813[[#This Row],[NR]]&amp; " - "&amp;Tabela813[[#This Row],[Especificação]]</f>
        <v>9.1.3.3.9.99.0.5.00 - (-) Dedução de Outras Delegações de Serviços Públicos - Multas</v>
      </c>
    </row>
    <row r="3045" spans="1:21" ht="30" x14ac:dyDescent="0.25">
      <c r="A3045" s="84"/>
      <c r="B3045" s="73" t="s">
        <v>1570</v>
      </c>
      <c r="C3045" s="26" t="s">
        <v>1558</v>
      </c>
      <c r="D3045" s="26" t="s">
        <v>1559</v>
      </c>
      <c r="E3045" s="26" t="s">
        <v>1559</v>
      </c>
      <c r="F3045" s="26" t="s">
        <v>1570</v>
      </c>
      <c r="G3045" s="26" t="s">
        <v>1574</v>
      </c>
      <c r="H3045" s="26" t="s">
        <v>1561</v>
      </c>
      <c r="I3045" s="26" t="s">
        <v>1563</v>
      </c>
      <c r="J3045" s="26" t="s">
        <v>1564</v>
      </c>
      <c r="K3045" s="21" t="str">
        <f>IF(Tabela813[[#This Row],[C]]&lt;&gt;"",IF(Tabela813[[#This Row],[RED]]&lt;&gt;"",(Tabela813[[#This Row],[RED]] &amp; "."),"") &amp; CONCATENATE(Tabela813[[#This Row],[C]],".",Tabela813[[#This Row],[O]],".",Tabela813[[#This Row],[E]],".",Tabela813[[#This Row],[D1]],".",Tabela813[[#This Row],[D2]],".",Tabela813[[#This Row],[D3]],".",Tabela813[[#This Row],[T]],".",Tabela813[[#This Row],[D4]]),"")</f>
        <v>9.1.3.3.9.99.0.6.00</v>
      </c>
      <c r="L3045" s="27" t="s">
        <v>2041</v>
      </c>
      <c r="M3045" s="21" t="str">
        <f t="shared" si="47"/>
        <v>A</v>
      </c>
      <c r="N3045" s="21">
        <f>IF(VALUE(Tabela813[[#This Row],[RED]]) &gt; 0,1,0) + IF(VALUE(J3045)&gt;0,8,IF(VALUE(I3045)&gt;0,7,IF(VALUE(H3045)&gt;0,6,IF(VALUE(G3045)&gt;0,5,IF(VALUE(F3045)&gt;0,4,IF(VALUE(E3045)&gt;0,3,IF(VALUE(D3045)&gt;0,2,1)))))))</f>
        <v>8</v>
      </c>
      <c r="O3045" s="26" t="s">
        <v>51</v>
      </c>
      <c r="P3045" s="1" t="s">
        <v>2992</v>
      </c>
      <c r="Q3045" s="1"/>
      <c r="R3045" s="21"/>
      <c r="S3045" s="7" t="str">
        <f>Tabela813[[#This Row],[NR]]&amp;" - "&amp;Tabela813[[#This Row],[Especificação]]</f>
        <v>9.1.3.3.9.99.0.6.00 - (-) Dedução de Outras Delegações de Serviços Públicos - Juros de Mora</v>
      </c>
      <c r="T3045" s="7" t="str">
        <f>Tabela813[[#This Row],[NR]]&amp;" - "&amp;Tabela813[[#This Row],[Especificação]]</f>
        <v>9.1.3.3.9.99.0.6.00 - (-) Dedução de Outras Delegações de Serviços Públicos - Juros de Mora</v>
      </c>
      <c r="U3045" s="7" t="str">
        <f>Tabela813[[#This Row],[NR]]&amp; " - "&amp;Tabela813[[#This Row],[Especificação]]</f>
        <v>9.1.3.3.9.99.0.6.00 - (-) Dedução de Outras Delegações de Serviços Públicos - Juros de Mora</v>
      </c>
    </row>
    <row r="3046" spans="1:21" ht="30" x14ac:dyDescent="0.25">
      <c r="A3046" s="84"/>
      <c r="B3046" s="73" t="s">
        <v>1570</v>
      </c>
      <c r="C3046" s="26" t="s">
        <v>1558</v>
      </c>
      <c r="D3046" s="26" t="s">
        <v>1559</v>
      </c>
      <c r="E3046" s="26" t="s">
        <v>1559</v>
      </c>
      <c r="F3046" s="26" t="s">
        <v>1570</v>
      </c>
      <c r="G3046" s="26" t="s">
        <v>1574</v>
      </c>
      <c r="H3046" s="26" t="s">
        <v>1561</v>
      </c>
      <c r="I3046" s="26" t="s">
        <v>1565</v>
      </c>
      <c r="J3046" s="26" t="s">
        <v>1564</v>
      </c>
      <c r="K3046" s="21" t="str">
        <f>IF(Tabela813[[#This Row],[C]]&lt;&gt;"",IF(Tabela813[[#This Row],[RED]]&lt;&gt;"",(Tabela813[[#This Row],[RED]] &amp; "."),"") &amp; CONCATENATE(Tabela813[[#This Row],[C]],".",Tabela813[[#This Row],[O]],".",Tabela813[[#This Row],[E]],".",Tabela813[[#This Row],[D1]],".",Tabela813[[#This Row],[D2]],".",Tabela813[[#This Row],[D3]],".",Tabela813[[#This Row],[T]],".",Tabela813[[#This Row],[D4]]),"")</f>
        <v>9.1.3.3.9.99.0.7.00</v>
      </c>
      <c r="L3046" s="27" t="s">
        <v>2042</v>
      </c>
      <c r="M3046" s="21" t="str">
        <f t="shared" si="47"/>
        <v>A</v>
      </c>
      <c r="N3046" s="21">
        <f>IF(VALUE(Tabela813[[#This Row],[RED]]) &gt; 0,1,0) + IF(VALUE(J3046)&gt;0,8,IF(VALUE(I3046)&gt;0,7,IF(VALUE(H3046)&gt;0,6,IF(VALUE(G3046)&gt;0,5,IF(VALUE(F3046)&gt;0,4,IF(VALUE(E3046)&gt;0,3,IF(VALUE(D3046)&gt;0,2,1)))))))</f>
        <v>8</v>
      </c>
      <c r="O3046" s="26" t="s">
        <v>51</v>
      </c>
      <c r="P3046" s="1" t="s">
        <v>2992</v>
      </c>
      <c r="Q3046" s="1"/>
      <c r="R3046" s="21"/>
      <c r="S3046" s="7" t="str">
        <f>Tabela813[[#This Row],[NR]]&amp;" - "&amp;Tabela813[[#This Row],[Especificação]]</f>
        <v>9.1.3.3.9.99.0.7.00 - (-) Dedução de Outras Delegações de Serviços Públicos - Dívida Ativa - Multas da Dívida Ativa</v>
      </c>
      <c r="T3046" s="7" t="str">
        <f>Tabela813[[#This Row],[NR]]&amp;" - "&amp;Tabela813[[#This Row],[Especificação]]</f>
        <v>9.1.3.3.9.99.0.7.00 - (-) Dedução de Outras Delegações de Serviços Públicos - Dívida Ativa - Multas da Dívida Ativa</v>
      </c>
      <c r="U3046" s="7" t="str">
        <f>Tabela813[[#This Row],[NR]]&amp; " - "&amp;Tabela813[[#This Row],[Especificação]]</f>
        <v>9.1.3.3.9.99.0.7.00 - (-) Dedução de Outras Delegações de Serviços Públicos - Dívida Ativa - Multas da Dívida Ativa</v>
      </c>
    </row>
    <row r="3047" spans="1:21" ht="30" x14ac:dyDescent="0.25">
      <c r="A3047" s="84"/>
      <c r="B3047" s="73" t="s">
        <v>1570</v>
      </c>
      <c r="C3047" s="26" t="s">
        <v>1558</v>
      </c>
      <c r="D3047" s="26" t="s">
        <v>1559</v>
      </c>
      <c r="E3047" s="26" t="s">
        <v>1559</v>
      </c>
      <c r="F3047" s="26" t="s">
        <v>1570</v>
      </c>
      <c r="G3047" s="26" t="s">
        <v>1574</v>
      </c>
      <c r="H3047" s="26" t="s">
        <v>1561</v>
      </c>
      <c r="I3047" s="26" t="s">
        <v>1566</v>
      </c>
      <c r="J3047" s="26" t="s">
        <v>1564</v>
      </c>
      <c r="K3047" s="21" t="str">
        <f>IF(Tabela813[[#This Row],[C]]&lt;&gt;"",IF(Tabela813[[#This Row],[RED]]&lt;&gt;"",(Tabela813[[#This Row],[RED]] &amp; "."),"") &amp; CONCATENATE(Tabela813[[#This Row],[C]],".",Tabela813[[#This Row],[O]],".",Tabela813[[#This Row],[E]],".",Tabela813[[#This Row],[D1]],".",Tabela813[[#This Row],[D2]],".",Tabela813[[#This Row],[D3]],".",Tabela813[[#This Row],[T]],".",Tabela813[[#This Row],[D4]]),"")</f>
        <v>9.1.3.3.9.99.0.8.00</v>
      </c>
      <c r="L3047" s="27" t="s">
        <v>2043</v>
      </c>
      <c r="M3047" s="21" t="str">
        <f t="shared" si="47"/>
        <v>A</v>
      </c>
      <c r="N3047" s="21">
        <f>IF(VALUE(Tabela813[[#This Row],[RED]]) &gt; 0,1,0) + IF(VALUE(J3047)&gt;0,8,IF(VALUE(I3047)&gt;0,7,IF(VALUE(H3047)&gt;0,6,IF(VALUE(G3047)&gt;0,5,IF(VALUE(F3047)&gt;0,4,IF(VALUE(E3047)&gt;0,3,IF(VALUE(D3047)&gt;0,2,1)))))))</f>
        <v>8</v>
      </c>
      <c r="O3047" s="26" t="s">
        <v>51</v>
      </c>
      <c r="P3047" s="1" t="s">
        <v>2992</v>
      </c>
      <c r="Q3047" s="1"/>
      <c r="R3047" s="21"/>
      <c r="S3047" s="7" t="str">
        <f>Tabela813[[#This Row],[NR]]&amp;" - "&amp;Tabela813[[#This Row],[Especificação]]</f>
        <v>9.1.3.3.9.99.0.8.00 - (-) Dedução de Outras Delegações de Serviços Públicos - Juros de Mora da Dívida Ativa</v>
      </c>
      <c r="T3047" s="7" t="str">
        <f>Tabela813[[#This Row],[NR]]&amp;" - "&amp;Tabela813[[#This Row],[Especificação]]</f>
        <v>9.1.3.3.9.99.0.8.00 - (-) Dedução de Outras Delegações de Serviços Públicos - Juros de Mora da Dívida Ativa</v>
      </c>
      <c r="U3047" s="7" t="str">
        <f>Tabela813[[#This Row],[NR]]&amp; " - "&amp;Tabela813[[#This Row],[Especificação]]</f>
        <v>9.1.3.3.9.99.0.8.00 - (-) Dedução de Outras Delegações de Serviços Públicos - Juros de Mora da Dívida Ativa</v>
      </c>
    </row>
    <row r="3048" spans="1:21" x14ac:dyDescent="0.25">
      <c r="A3048" s="84"/>
      <c r="B3048" s="73" t="s">
        <v>1570</v>
      </c>
      <c r="C3048" s="26" t="s">
        <v>1558</v>
      </c>
      <c r="D3048" s="26" t="s">
        <v>1559</v>
      </c>
      <c r="E3048" s="26" t="s">
        <v>1568</v>
      </c>
      <c r="F3048" s="26" t="s">
        <v>1561</v>
      </c>
      <c r="G3048" s="26" t="s">
        <v>1564</v>
      </c>
      <c r="H3048" s="26" t="s">
        <v>1561</v>
      </c>
      <c r="I3048" s="26" t="s">
        <v>1561</v>
      </c>
      <c r="J3048" s="26" t="s">
        <v>1564</v>
      </c>
      <c r="K3048" s="21" t="str">
        <f>IF(Tabela813[[#This Row],[C]]&lt;&gt;"",IF(Tabela813[[#This Row],[RED]]&lt;&gt;"",(Tabela813[[#This Row],[RED]] &amp; "."),"") &amp; CONCATENATE(Tabela813[[#This Row],[C]],".",Tabela813[[#This Row],[O]],".",Tabela813[[#This Row],[E]],".",Tabela813[[#This Row],[D1]],".",Tabela813[[#This Row],[D2]],".",Tabela813[[#This Row],[D3]],".",Tabela813[[#This Row],[T]],".",Tabela813[[#This Row],[D4]]),"")</f>
        <v>9.1.3.4.0.00.0.0.00</v>
      </c>
      <c r="L3048" s="27" t="s">
        <v>2044</v>
      </c>
      <c r="M3048" s="21" t="str">
        <f t="shared" si="47"/>
        <v>S</v>
      </c>
      <c r="N3048" s="21">
        <f>IF(VALUE(Tabela813[[#This Row],[RED]]) &gt; 0,1,0) + IF(VALUE(J3048)&gt;0,8,IF(VALUE(I3048)&gt;0,7,IF(VALUE(H3048)&gt;0,6,IF(VALUE(G3048)&gt;0,5,IF(VALUE(F3048)&gt;0,4,IF(VALUE(E3048)&gt;0,3,IF(VALUE(D3048)&gt;0,2,1)))))))</f>
        <v>4</v>
      </c>
      <c r="O3048" s="26" t="s">
        <v>45</v>
      </c>
      <c r="P3048" s="1" t="s">
        <v>4435</v>
      </c>
      <c r="Q3048" s="1"/>
      <c r="R3048" s="21"/>
      <c r="S3048" s="7" t="str">
        <f>Tabela813[[#This Row],[NR]]&amp;" - "&amp;Tabela813[[#This Row],[Especificação]]</f>
        <v>9.1.3.4.0.00.0.0.00 - (-) Dedução de Exploração de Recursos Naturais</v>
      </c>
      <c r="T3048" s="7" t="str">
        <f>Tabela813[[#This Row],[NR]]&amp;" - "&amp;Tabela813[[#This Row],[Especificação]]</f>
        <v>9.1.3.4.0.00.0.0.00 - (-) Dedução de Exploração de Recursos Naturais</v>
      </c>
      <c r="U3048" s="7" t="str">
        <f>Tabela813[[#This Row],[NR]]&amp; " - "&amp;Tabela813[[#This Row],[Especificação]]</f>
        <v>9.1.3.4.0.00.0.0.00 - (-) Dedução de Exploração de Recursos Naturais</v>
      </c>
    </row>
    <row r="3049" spans="1:21" ht="30" x14ac:dyDescent="0.25">
      <c r="A3049" s="84"/>
      <c r="B3049" s="73" t="s">
        <v>1570</v>
      </c>
      <c r="C3049" s="26" t="s">
        <v>1558</v>
      </c>
      <c r="D3049" s="26" t="s">
        <v>1559</v>
      </c>
      <c r="E3049" s="26" t="s">
        <v>1568</v>
      </c>
      <c r="F3049" s="26" t="s">
        <v>1570</v>
      </c>
      <c r="G3049" s="26" t="s">
        <v>1564</v>
      </c>
      <c r="H3049" s="26" t="s">
        <v>1561</v>
      </c>
      <c r="I3049" s="26" t="s">
        <v>1561</v>
      </c>
      <c r="J3049" s="26" t="s">
        <v>1564</v>
      </c>
      <c r="K3049" s="21" t="str">
        <f>IF(Tabela813[[#This Row],[C]]&lt;&gt;"",IF(Tabela813[[#This Row],[RED]]&lt;&gt;"",(Tabela813[[#This Row],[RED]] &amp; "."),"") &amp; CONCATENATE(Tabela813[[#This Row],[C]],".",Tabela813[[#This Row],[O]],".",Tabela813[[#This Row],[E]],".",Tabela813[[#This Row],[D1]],".",Tabela813[[#This Row],[D2]],".",Tabela813[[#This Row],[D3]],".",Tabela813[[#This Row],[T]],".",Tabela813[[#This Row],[D4]]),"")</f>
        <v>9.1.3.4.9.00.0.0.00</v>
      </c>
      <c r="L3049" s="27" t="s">
        <v>2045</v>
      </c>
      <c r="M3049" s="21" t="str">
        <f t="shared" si="47"/>
        <v>S</v>
      </c>
      <c r="N3049" s="21">
        <f>IF(VALUE(Tabela813[[#This Row],[RED]]) &gt; 0,1,0) + IF(VALUE(J3049)&gt;0,8,IF(VALUE(I3049)&gt;0,7,IF(VALUE(H3049)&gt;0,6,IF(VALUE(G3049)&gt;0,5,IF(VALUE(F3049)&gt;0,4,IF(VALUE(E3049)&gt;0,3,IF(VALUE(D3049)&gt;0,2,1)))))))</f>
        <v>5</v>
      </c>
      <c r="O3049" s="26" t="s">
        <v>45</v>
      </c>
      <c r="P3049" s="1" t="s">
        <v>4436</v>
      </c>
      <c r="Q3049" s="1"/>
      <c r="R3049" s="21"/>
      <c r="S3049" s="7" t="str">
        <f>Tabela813[[#This Row],[NR]]&amp;" - "&amp;Tabela813[[#This Row],[Especificação]]</f>
        <v>9.1.3.4.9.00.0.0.00 - (-) Dedução de Exploração de Outros Recursos Naturais</v>
      </c>
      <c r="T3049" s="7" t="str">
        <f>Tabela813[[#This Row],[NR]]&amp;" - "&amp;Tabela813[[#This Row],[Especificação]]</f>
        <v>9.1.3.4.9.00.0.0.00 - (-) Dedução de Exploração de Outros Recursos Naturais</v>
      </c>
      <c r="U3049" s="7" t="str">
        <f>Tabela813[[#This Row],[NR]]&amp; " - "&amp;Tabela813[[#This Row],[Especificação]]</f>
        <v>9.1.3.4.9.00.0.0.00 - (-) Dedução de Exploração de Outros Recursos Naturais</v>
      </c>
    </row>
    <row r="3050" spans="1:21" ht="30" x14ac:dyDescent="0.25">
      <c r="A3050" s="84"/>
      <c r="B3050" s="73" t="s">
        <v>1570</v>
      </c>
      <c r="C3050" s="26" t="s">
        <v>1558</v>
      </c>
      <c r="D3050" s="26" t="s">
        <v>1559</v>
      </c>
      <c r="E3050" s="26" t="s">
        <v>1568</v>
      </c>
      <c r="F3050" s="26" t="s">
        <v>1570</v>
      </c>
      <c r="G3050" s="26" t="s">
        <v>1574</v>
      </c>
      <c r="H3050" s="26" t="s">
        <v>1561</v>
      </c>
      <c r="I3050" s="26" t="s">
        <v>1561</v>
      </c>
      <c r="J3050" s="26" t="s">
        <v>1564</v>
      </c>
      <c r="K3050" s="21" t="str">
        <f>IF(Tabela813[[#This Row],[C]]&lt;&gt;"",IF(Tabela813[[#This Row],[RED]]&lt;&gt;"",(Tabela813[[#This Row],[RED]] &amp; "."),"") &amp; CONCATENATE(Tabela813[[#This Row],[C]],".",Tabela813[[#This Row],[O]],".",Tabela813[[#This Row],[E]],".",Tabela813[[#This Row],[D1]],".",Tabela813[[#This Row],[D2]],".",Tabela813[[#This Row],[D3]],".",Tabela813[[#This Row],[T]],".",Tabela813[[#This Row],[D4]]),"")</f>
        <v>9.1.3.4.9.99.0.0.00</v>
      </c>
      <c r="L3050" s="27" t="s">
        <v>2046</v>
      </c>
      <c r="M3050" s="21" t="str">
        <f t="shared" si="47"/>
        <v>S</v>
      </c>
      <c r="N3050" s="21">
        <f>IF(VALUE(Tabela813[[#This Row],[RED]]) &gt; 0,1,0) + IF(VALUE(J3050)&gt;0,8,IF(VALUE(I3050)&gt;0,7,IF(VALUE(H3050)&gt;0,6,IF(VALUE(G3050)&gt;0,5,IF(VALUE(F3050)&gt;0,4,IF(VALUE(E3050)&gt;0,3,IF(VALUE(D3050)&gt;0,2,1)))))))</f>
        <v>6</v>
      </c>
      <c r="O3050" s="26" t="s">
        <v>51</v>
      </c>
      <c r="P3050" s="1" t="s">
        <v>4437</v>
      </c>
      <c r="Q3050" s="1"/>
      <c r="R3050" s="21"/>
      <c r="S3050" s="7" t="str">
        <f>Tabela813[[#This Row],[NR]]&amp;" - "&amp;Tabela813[[#This Row],[Especificação]]</f>
        <v>9.1.3.4.9.99.0.0.00 - (-) Dedução de Outras Delegações para Exploração de Recursos Naturais</v>
      </c>
      <c r="T3050" s="7" t="str">
        <f>Tabela813[[#This Row],[NR]]&amp;" - "&amp;Tabela813[[#This Row],[Especificação]]</f>
        <v>9.1.3.4.9.99.0.0.00 - (-) Dedução de Outras Delegações para Exploração de Recursos Naturais</v>
      </c>
      <c r="U3050" s="7" t="str">
        <f>Tabela813[[#This Row],[NR]]&amp; " - "&amp;Tabela813[[#This Row],[Especificação]]</f>
        <v>9.1.3.4.9.99.0.0.00 - (-) Dedução de Outras Delegações para Exploração de Recursos Naturais</v>
      </c>
    </row>
    <row r="3051" spans="1:21" ht="30" x14ac:dyDescent="0.25">
      <c r="A3051" s="84"/>
      <c r="B3051" s="73" t="s">
        <v>1570</v>
      </c>
      <c r="C3051" s="26" t="s">
        <v>1558</v>
      </c>
      <c r="D3051" s="26" t="s">
        <v>1559</v>
      </c>
      <c r="E3051" s="26" t="s">
        <v>1568</v>
      </c>
      <c r="F3051" s="26" t="s">
        <v>1570</v>
      </c>
      <c r="G3051" s="26" t="s">
        <v>1574</v>
      </c>
      <c r="H3051" s="26" t="s">
        <v>1561</v>
      </c>
      <c r="I3051" s="26" t="s">
        <v>1558</v>
      </c>
      <c r="J3051" s="26" t="s">
        <v>1564</v>
      </c>
      <c r="K3051" s="21" t="str">
        <f>IF(Tabela813[[#This Row],[C]]&lt;&gt;"",IF(Tabela813[[#This Row],[RED]]&lt;&gt;"",(Tabela813[[#This Row],[RED]] &amp; "."),"") &amp; CONCATENATE(Tabela813[[#This Row],[C]],".",Tabela813[[#This Row],[O]],".",Tabela813[[#This Row],[E]],".",Tabela813[[#This Row],[D1]],".",Tabela813[[#This Row],[D2]],".",Tabela813[[#This Row],[D3]],".",Tabela813[[#This Row],[T]],".",Tabela813[[#This Row],[D4]]),"")</f>
        <v>9.1.3.4.9.99.0.1.00</v>
      </c>
      <c r="L3051" s="27" t="s">
        <v>2047</v>
      </c>
      <c r="M3051" s="21" t="str">
        <f t="shared" si="47"/>
        <v>A</v>
      </c>
      <c r="N3051" s="21">
        <f>IF(VALUE(Tabela813[[#This Row],[RED]]) &gt; 0,1,0) + IF(VALUE(J3051)&gt;0,8,IF(VALUE(I3051)&gt;0,7,IF(VALUE(H3051)&gt;0,6,IF(VALUE(G3051)&gt;0,5,IF(VALUE(F3051)&gt;0,4,IF(VALUE(E3051)&gt;0,3,IF(VALUE(D3051)&gt;0,2,1)))))))</f>
        <v>8</v>
      </c>
      <c r="O3051" s="26" t="s">
        <v>51</v>
      </c>
      <c r="P3051" s="1" t="s">
        <v>2993</v>
      </c>
      <c r="Q3051" s="1"/>
      <c r="R3051" s="21"/>
      <c r="S3051" s="7" t="str">
        <f>Tabela813[[#This Row],[NR]]&amp;" - "&amp;Tabela813[[#This Row],[Especificação]]</f>
        <v>9.1.3.4.9.99.0.1.00 - (-) Dedução de Outras Delegações para Exploração de Recursos Naturais - Principal</v>
      </c>
      <c r="T3051" s="7" t="str">
        <f>Tabela813[[#This Row],[NR]]&amp;" - "&amp;Tabela813[[#This Row],[Especificação]]</f>
        <v>9.1.3.4.9.99.0.1.00 - (-) Dedução de Outras Delegações para Exploração de Recursos Naturais - Principal</v>
      </c>
      <c r="U3051" s="7" t="str">
        <f>Tabela813[[#This Row],[NR]]&amp; " - "&amp;Tabela813[[#This Row],[Especificação]]</f>
        <v>9.1.3.4.9.99.0.1.00 - (-) Dedução de Outras Delegações para Exploração de Recursos Naturais - Principal</v>
      </c>
    </row>
    <row r="3052" spans="1:21" ht="30" x14ac:dyDescent="0.25">
      <c r="A3052" s="84"/>
      <c r="B3052" s="73" t="s">
        <v>1570</v>
      </c>
      <c r="C3052" s="26" t="s">
        <v>1558</v>
      </c>
      <c r="D3052" s="26" t="s">
        <v>1559</v>
      </c>
      <c r="E3052" s="26" t="s">
        <v>1568</v>
      </c>
      <c r="F3052" s="26" t="s">
        <v>1570</v>
      </c>
      <c r="G3052" s="26" t="s">
        <v>1574</v>
      </c>
      <c r="H3052" s="26" t="s">
        <v>1561</v>
      </c>
      <c r="I3052" s="26" t="s">
        <v>1567</v>
      </c>
      <c r="J3052" s="26" t="s">
        <v>1564</v>
      </c>
      <c r="K3052" s="21" t="str">
        <f>IF(Tabela813[[#This Row],[C]]&lt;&gt;"",IF(Tabela813[[#This Row],[RED]]&lt;&gt;"",(Tabela813[[#This Row],[RED]] &amp; "."),"") &amp; CONCATENATE(Tabela813[[#This Row],[C]],".",Tabela813[[#This Row],[O]],".",Tabela813[[#This Row],[E]],".",Tabela813[[#This Row],[D1]],".",Tabela813[[#This Row],[D2]],".",Tabela813[[#This Row],[D3]],".",Tabela813[[#This Row],[T]],".",Tabela813[[#This Row],[D4]]),"")</f>
        <v>9.1.3.4.9.99.0.2.00</v>
      </c>
      <c r="L3052" s="27" t="s">
        <v>2048</v>
      </c>
      <c r="M3052" s="21" t="str">
        <f t="shared" si="47"/>
        <v>A</v>
      </c>
      <c r="N3052" s="21">
        <f>IF(VALUE(Tabela813[[#This Row],[RED]]) &gt; 0,1,0) + IF(VALUE(J3052)&gt;0,8,IF(VALUE(I3052)&gt;0,7,IF(VALUE(H3052)&gt;0,6,IF(VALUE(G3052)&gt;0,5,IF(VALUE(F3052)&gt;0,4,IF(VALUE(E3052)&gt;0,3,IF(VALUE(D3052)&gt;0,2,1)))))))</f>
        <v>8</v>
      </c>
      <c r="O3052" s="26" t="s">
        <v>51</v>
      </c>
      <c r="P3052" s="1" t="s">
        <v>2993</v>
      </c>
      <c r="Q3052" s="1"/>
      <c r="R3052" s="21"/>
      <c r="S3052" s="7" t="str">
        <f>Tabela813[[#This Row],[NR]]&amp;" - "&amp;Tabela813[[#This Row],[Especificação]]</f>
        <v>9.1.3.4.9.99.0.2.00 - (-) Dedução de Outras Delegações para Exploração de Recursos Naturais - Multas e Juros de Mora</v>
      </c>
      <c r="T3052" s="7" t="str">
        <f>Tabela813[[#This Row],[NR]]&amp;" - "&amp;Tabela813[[#This Row],[Especificação]]</f>
        <v>9.1.3.4.9.99.0.2.00 - (-) Dedução de Outras Delegações para Exploração de Recursos Naturais - Multas e Juros de Mora</v>
      </c>
      <c r="U3052" s="7" t="str">
        <f>Tabela813[[#This Row],[NR]]&amp; " - "&amp;Tabela813[[#This Row],[Especificação]]</f>
        <v>9.1.3.4.9.99.0.2.00 - (-) Dedução de Outras Delegações para Exploração de Recursos Naturais - Multas e Juros de Mora</v>
      </c>
    </row>
    <row r="3053" spans="1:21" ht="30" x14ac:dyDescent="0.25">
      <c r="A3053" s="84"/>
      <c r="B3053" s="73" t="s">
        <v>1570</v>
      </c>
      <c r="C3053" s="26" t="s">
        <v>1558</v>
      </c>
      <c r="D3053" s="26" t="s">
        <v>1559</v>
      </c>
      <c r="E3053" s="26" t="s">
        <v>1568</v>
      </c>
      <c r="F3053" s="26" t="s">
        <v>1570</v>
      </c>
      <c r="G3053" s="26" t="s">
        <v>1574</v>
      </c>
      <c r="H3053" s="26" t="s">
        <v>1561</v>
      </c>
      <c r="I3053" s="26" t="s">
        <v>1559</v>
      </c>
      <c r="J3053" s="26" t="s">
        <v>1564</v>
      </c>
      <c r="K3053" s="21" t="str">
        <f>IF(Tabela813[[#This Row],[C]]&lt;&gt;"",IF(Tabela813[[#This Row],[RED]]&lt;&gt;"",(Tabela813[[#This Row],[RED]] &amp; "."),"") &amp; CONCATENATE(Tabela813[[#This Row],[C]],".",Tabela813[[#This Row],[O]],".",Tabela813[[#This Row],[E]],".",Tabela813[[#This Row],[D1]],".",Tabela813[[#This Row],[D2]],".",Tabela813[[#This Row],[D3]],".",Tabela813[[#This Row],[T]],".",Tabela813[[#This Row],[D4]]),"")</f>
        <v>9.1.3.4.9.99.0.3.00</v>
      </c>
      <c r="L3053" s="27" t="s">
        <v>2049</v>
      </c>
      <c r="M3053" s="21" t="str">
        <f t="shared" si="47"/>
        <v>A</v>
      </c>
      <c r="N3053" s="21">
        <f>IF(VALUE(Tabela813[[#This Row],[RED]]) &gt; 0,1,0) + IF(VALUE(J3053)&gt;0,8,IF(VALUE(I3053)&gt;0,7,IF(VALUE(H3053)&gt;0,6,IF(VALUE(G3053)&gt;0,5,IF(VALUE(F3053)&gt;0,4,IF(VALUE(E3053)&gt;0,3,IF(VALUE(D3053)&gt;0,2,1)))))))</f>
        <v>8</v>
      </c>
      <c r="O3053" s="26" t="s">
        <v>51</v>
      </c>
      <c r="P3053" s="1" t="s">
        <v>2993</v>
      </c>
      <c r="Q3053" s="1"/>
      <c r="R3053" s="21"/>
      <c r="S3053" s="7" t="str">
        <f>Tabela813[[#This Row],[NR]]&amp;" - "&amp;Tabela813[[#This Row],[Especificação]]</f>
        <v>9.1.3.4.9.99.0.3.00 - (-) Dedução de Outras Delegações para Exploração de Recursos Naturais - Dívida Ativa</v>
      </c>
      <c r="T3053" s="7" t="str">
        <f>Tabela813[[#This Row],[NR]]&amp;" - "&amp;Tabela813[[#This Row],[Especificação]]</f>
        <v>9.1.3.4.9.99.0.3.00 - (-) Dedução de Outras Delegações para Exploração de Recursos Naturais - Dívida Ativa</v>
      </c>
      <c r="U3053" s="7" t="str">
        <f>Tabela813[[#This Row],[NR]]&amp; " - "&amp;Tabela813[[#This Row],[Especificação]]</f>
        <v>9.1.3.4.9.99.0.3.00 - (-) Dedução de Outras Delegações para Exploração de Recursos Naturais - Dívida Ativa</v>
      </c>
    </row>
    <row r="3054" spans="1:21" ht="30" x14ac:dyDescent="0.25">
      <c r="A3054" s="84"/>
      <c r="B3054" s="73" t="s">
        <v>1570</v>
      </c>
      <c r="C3054" s="26" t="s">
        <v>1558</v>
      </c>
      <c r="D3054" s="26" t="s">
        <v>1559</v>
      </c>
      <c r="E3054" s="26" t="s">
        <v>1568</v>
      </c>
      <c r="F3054" s="26" t="s">
        <v>1570</v>
      </c>
      <c r="G3054" s="26" t="s">
        <v>1574</v>
      </c>
      <c r="H3054" s="26" t="s">
        <v>1561</v>
      </c>
      <c r="I3054" s="26" t="s">
        <v>1568</v>
      </c>
      <c r="J3054" s="26" t="s">
        <v>1564</v>
      </c>
      <c r="K3054" s="21" t="str">
        <f>IF(Tabela813[[#This Row],[C]]&lt;&gt;"",IF(Tabela813[[#This Row],[RED]]&lt;&gt;"",(Tabela813[[#This Row],[RED]] &amp; "."),"") &amp; CONCATENATE(Tabela813[[#This Row],[C]],".",Tabela813[[#This Row],[O]],".",Tabela813[[#This Row],[E]],".",Tabela813[[#This Row],[D1]],".",Tabela813[[#This Row],[D2]],".",Tabela813[[#This Row],[D3]],".",Tabela813[[#This Row],[T]],".",Tabela813[[#This Row],[D4]]),"")</f>
        <v>9.1.3.4.9.99.0.4.00</v>
      </c>
      <c r="L3054" s="27" t="s">
        <v>2050</v>
      </c>
      <c r="M3054" s="21" t="str">
        <f t="shared" si="47"/>
        <v>A</v>
      </c>
      <c r="N3054" s="21">
        <f>IF(VALUE(Tabela813[[#This Row],[RED]]) &gt; 0,1,0) + IF(VALUE(J3054)&gt;0,8,IF(VALUE(I3054)&gt;0,7,IF(VALUE(H3054)&gt;0,6,IF(VALUE(G3054)&gt;0,5,IF(VALUE(F3054)&gt;0,4,IF(VALUE(E3054)&gt;0,3,IF(VALUE(D3054)&gt;0,2,1)))))))</f>
        <v>8</v>
      </c>
      <c r="O3054" s="26" t="s">
        <v>51</v>
      </c>
      <c r="P3054" s="1" t="s">
        <v>2993</v>
      </c>
      <c r="Q3054" s="1"/>
      <c r="R3054" s="21"/>
      <c r="S3054" s="7" t="str">
        <f>Tabela813[[#This Row],[NR]]&amp;" - "&amp;Tabela813[[#This Row],[Especificação]]</f>
        <v>9.1.3.4.9.99.0.4.00 - (-) Dedução de Outras Delegações para Exploração de Recursos Naturais - Dívida Ativa - Multas e Juros de Mora da Dívida Ativa</v>
      </c>
      <c r="T3054" s="7" t="str">
        <f>Tabela813[[#This Row],[NR]]&amp;" - "&amp;Tabela813[[#This Row],[Especificação]]</f>
        <v>9.1.3.4.9.99.0.4.00 - (-) Dedução de Outras Delegações para Exploração de Recursos Naturais - Dívida Ativa - Multas e Juros de Mora da Dívida Ativa</v>
      </c>
      <c r="U3054" s="7" t="str">
        <f>Tabela813[[#This Row],[NR]]&amp; " - "&amp;Tabela813[[#This Row],[Especificação]]</f>
        <v>9.1.3.4.9.99.0.4.00 - (-) Dedução de Outras Delegações para Exploração de Recursos Naturais - Dívida Ativa - Multas e Juros de Mora da Dívida Ativa</v>
      </c>
    </row>
    <row r="3055" spans="1:21" ht="30" x14ac:dyDescent="0.25">
      <c r="A3055" s="84"/>
      <c r="B3055" s="73" t="s">
        <v>1570</v>
      </c>
      <c r="C3055" s="26" t="s">
        <v>1558</v>
      </c>
      <c r="D3055" s="26" t="s">
        <v>1559</v>
      </c>
      <c r="E3055" s="26" t="s">
        <v>1568</v>
      </c>
      <c r="F3055" s="26" t="s">
        <v>1570</v>
      </c>
      <c r="G3055" s="26" t="s">
        <v>1574</v>
      </c>
      <c r="H3055" s="26" t="s">
        <v>1561</v>
      </c>
      <c r="I3055" s="26" t="s">
        <v>1569</v>
      </c>
      <c r="J3055" s="26" t="s">
        <v>1564</v>
      </c>
      <c r="K3055" s="21" t="str">
        <f>IF(Tabela813[[#This Row],[C]]&lt;&gt;"",IF(Tabela813[[#This Row],[RED]]&lt;&gt;"",(Tabela813[[#This Row],[RED]] &amp; "."),"") &amp; CONCATENATE(Tabela813[[#This Row],[C]],".",Tabela813[[#This Row],[O]],".",Tabela813[[#This Row],[E]],".",Tabela813[[#This Row],[D1]],".",Tabela813[[#This Row],[D2]],".",Tabela813[[#This Row],[D3]],".",Tabela813[[#This Row],[T]],".",Tabela813[[#This Row],[D4]]),"")</f>
        <v>9.1.3.4.9.99.0.5.00</v>
      </c>
      <c r="L3055" s="27" t="s">
        <v>2051</v>
      </c>
      <c r="M3055" s="21" t="str">
        <f t="shared" si="47"/>
        <v>A</v>
      </c>
      <c r="N3055" s="21">
        <f>IF(VALUE(Tabela813[[#This Row],[RED]]) &gt; 0,1,0) + IF(VALUE(J3055)&gt;0,8,IF(VALUE(I3055)&gt;0,7,IF(VALUE(H3055)&gt;0,6,IF(VALUE(G3055)&gt;0,5,IF(VALUE(F3055)&gt;0,4,IF(VALUE(E3055)&gt;0,3,IF(VALUE(D3055)&gt;0,2,1)))))))</f>
        <v>8</v>
      </c>
      <c r="O3055" s="26" t="s">
        <v>51</v>
      </c>
      <c r="P3055" s="1" t="s">
        <v>2993</v>
      </c>
      <c r="Q3055" s="1"/>
      <c r="R3055" s="21"/>
      <c r="S3055" s="7" t="str">
        <f>Tabela813[[#This Row],[NR]]&amp;" - "&amp;Tabela813[[#This Row],[Especificação]]</f>
        <v>9.1.3.4.9.99.0.5.00 - (-) Dedução de Outras Delegações para Exploração de Recursos Naturais - Multas</v>
      </c>
      <c r="T3055" s="7" t="str">
        <f>Tabela813[[#This Row],[NR]]&amp;" - "&amp;Tabela813[[#This Row],[Especificação]]</f>
        <v>9.1.3.4.9.99.0.5.00 - (-) Dedução de Outras Delegações para Exploração de Recursos Naturais - Multas</v>
      </c>
      <c r="U3055" s="7" t="str">
        <f>Tabela813[[#This Row],[NR]]&amp; " - "&amp;Tabela813[[#This Row],[Especificação]]</f>
        <v>9.1.3.4.9.99.0.5.00 - (-) Dedução de Outras Delegações para Exploração de Recursos Naturais - Multas</v>
      </c>
    </row>
    <row r="3056" spans="1:21" ht="30" x14ac:dyDescent="0.25">
      <c r="A3056" s="84"/>
      <c r="B3056" s="73" t="s">
        <v>1570</v>
      </c>
      <c r="C3056" s="26" t="s">
        <v>1558</v>
      </c>
      <c r="D3056" s="26" t="s">
        <v>1559</v>
      </c>
      <c r="E3056" s="26" t="s">
        <v>1568</v>
      </c>
      <c r="F3056" s="26" t="s">
        <v>1570</v>
      </c>
      <c r="G3056" s="26" t="s">
        <v>1574</v>
      </c>
      <c r="H3056" s="26" t="s">
        <v>1561</v>
      </c>
      <c r="I3056" s="26" t="s">
        <v>1563</v>
      </c>
      <c r="J3056" s="26" t="s">
        <v>1564</v>
      </c>
      <c r="K3056" s="21" t="str">
        <f>IF(Tabela813[[#This Row],[C]]&lt;&gt;"",IF(Tabela813[[#This Row],[RED]]&lt;&gt;"",(Tabela813[[#This Row],[RED]] &amp; "."),"") &amp; CONCATENATE(Tabela813[[#This Row],[C]],".",Tabela813[[#This Row],[O]],".",Tabela813[[#This Row],[E]],".",Tabela813[[#This Row],[D1]],".",Tabela813[[#This Row],[D2]],".",Tabela813[[#This Row],[D3]],".",Tabela813[[#This Row],[T]],".",Tabela813[[#This Row],[D4]]),"")</f>
        <v>9.1.3.4.9.99.0.6.00</v>
      </c>
      <c r="L3056" s="27" t="s">
        <v>2052</v>
      </c>
      <c r="M3056" s="21" t="str">
        <f t="shared" si="47"/>
        <v>A</v>
      </c>
      <c r="N3056" s="21">
        <f>IF(VALUE(Tabela813[[#This Row],[RED]]) &gt; 0,1,0) + IF(VALUE(J3056)&gt;0,8,IF(VALUE(I3056)&gt;0,7,IF(VALUE(H3056)&gt;0,6,IF(VALUE(G3056)&gt;0,5,IF(VALUE(F3056)&gt;0,4,IF(VALUE(E3056)&gt;0,3,IF(VALUE(D3056)&gt;0,2,1)))))))</f>
        <v>8</v>
      </c>
      <c r="O3056" s="26" t="s">
        <v>51</v>
      </c>
      <c r="P3056" s="1" t="s">
        <v>2993</v>
      </c>
      <c r="Q3056" s="1"/>
      <c r="R3056" s="21"/>
      <c r="S3056" s="7" t="str">
        <f>Tabela813[[#This Row],[NR]]&amp;" - "&amp;Tabela813[[#This Row],[Especificação]]</f>
        <v>9.1.3.4.9.99.0.6.00 - (-) Dedução de Outras Delegações para Exploração de Recursos Naturais - Juros de Mora</v>
      </c>
      <c r="T3056" s="7" t="str">
        <f>Tabela813[[#This Row],[NR]]&amp;" - "&amp;Tabela813[[#This Row],[Especificação]]</f>
        <v>9.1.3.4.9.99.0.6.00 - (-) Dedução de Outras Delegações para Exploração de Recursos Naturais - Juros de Mora</v>
      </c>
      <c r="U3056" s="7" t="str">
        <f>Tabela813[[#This Row],[NR]]&amp; " - "&amp;Tabela813[[#This Row],[Especificação]]</f>
        <v>9.1.3.4.9.99.0.6.00 - (-) Dedução de Outras Delegações para Exploração de Recursos Naturais - Juros de Mora</v>
      </c>
    </row>
    <row r="3057" spans="1:21" ht="30" x14ac:dyDescent="0.25">
      <c r="A3057" s="84"/>
      <c r="B3057" s="73" t="s">
        <v>1570</v>
      </c>
      <c r="C3057" s="26" t="s">
        <v>1558</v>
      </c>
      <c r="D3057" s="26" t="s">
        <v>1559</v>
      </c>
      <c r="E3057" s="26" t="s">
        <v>1568</v>
      </c>
      <c r="F3057" s="26" t="s">
        <v>1570</v>
      </c>
      <c r="G3057" s="26" t="s">
        <v>1574</v>
      </c>
      <c r="H3057" s="26" t="s">
        <v>1561</v>
      </c>
      <c r="I3057" s="26" t="s">
        <v>1565</v>
      </c>
      <c r="J3057" s="26" t="s">
        <v>1564</v>
      </c>
      <c r="K3057" s="21" t="str">
        <f>IF(Tabela813[[#This Row],[C]]&lt;&gt;"",IF(Tabela813[[#This Row],[RED]]&lt;&gt;"",(Tabela813[[#This Row],[RED]] &amp; "."),"") &amp; CONCATENATE(Tabela813[[#This Row],[C]],".",Tabela813[[#This Row],[O]],".",Tabela813[[#This Row],[E]],".",Tabela813[[#This Row],[D1]],".",Tabela813[[#This Row],[D2]],".",Tabela813[[#This Row],[D3]],".",Tabela813[[#This Row],[T]],".",Tabela813[[#This Row],[D4]]),"")</f>
        <v>9.1.3.4.9.99.0.7.00</v>
      </c>
      <c r="L3057" s="27" t="s">
        <v>2053</v>
      </c>
      <c r="M3057" s="21" t="str">
        <f t="shared" si="47"/>
        <v>A</v>
      </c>
      <c r="N3057" s="21">
        <f>IF(VALUE(Tabela813[[#This Row],[RED]]) &gt; 0,1,0) + IF(VALUE(J3057)&gt;0,8,IF(VALUE(I3057)&gt;0,7,IF(VALUE(H3057)&gt;0,6,IF(VALUE(G3057)&gt;0,5,IF(VALUE(F3057)&gt;0,4,IF(VALUE(E3057)&gt;0,3,IF(VALUE(D3057)&gt;0,2,1)))))))</f>
        <v>8</v>
      </c>
      <c r="O3057" s="26" t="s">
        <v>51</v>
      </c>
      <c r="P3057" s="1" t="s">
        <v>2993</v>
      </c>
      <c r="Q3057" s="1"/>
      <c r="R3057" s="21"/>
      <c r="S3057" s="7" t="str">
        <f>Tabela813[[#This Row],[NR]]&amp;" - "&amp;Tabela813[[#This Row],[Especificação]]</f>
        <v>9.1.3.4.9.99.0.7.00 - (-) Dedução de Outras Delegações para Exploração de Recursos Naturais - Dívida Ativa - Multas da Dívida Ativa</v>
      </c>
      <c r="T3057" s="7" t="str">
        <f>Tabela813[[#This Row],[NR]]&amp;" - "&amp;Tabela813[[#This Row],[Especificação]]</f>
        <v>9.1.3.4.9.99.0.7.00 - (-) Dedução de Outras Delegações para Exploração de Recursos Naturais - Dívida Ativa - Multas da Dívida Ativa</v>
      </c>
      <c r="U3057" s="7" t="str">
        <f>Tabela813[[#This Row],[NR]]&amp; " - "&amp;Tabela813[[#This Row],[Especificação]]</f>
        <v>9.1.3.4.9.99.0.7.00 - (-) Dedução de Outras Delegações para Exploração de Recursos Naturais - Dívida Ativa - Multas da Dívida Ativa</v>
      </c>
    </row>
    <row r="3058" spans="1:21" ht="30" x14ac:dyDescent="0.25">
      <c r="A3058" s="84"/>
      <c r="B3058" s="73" t="s">
        <v>1570</v>
      </c>
      <c r="C3058" s="26" t="s">
        <v>1558</v>
      </c>
      <c r="D3058" s="26" t="s">
        <v>1559</v>
      </c>
      <c r="E3058" s="26" t="s">
        <v>1568</v>
      </c>
      <c r="F3058" s="26" t="s">
        <v>1570</v>
      </c>
      <c r="G3058" s="26" t="s">
        <v>1574</v>
      </c>
      <c r="H3058" s="26" t="s">
        <v>1561</v>
      </c>
      <c r="I3058" s="26" t="s">
        <v>1566</v>
      </c>
      <c r="J3058" s="26" t="s">
        <v>1564</v>
      </c>
      <c r="K3058" s="21" t="str">
        <f>IF(Tabela813[[#This Row],[C]]&lt;&gt;"",IF(Tabela813[[#This Row],[RED]]&lt;&gt;"",(Tabela813[[#This Row],[RED]] &amp; "."),"") &amp; CONCATENATE(Tabela813[[#This Row],[C]],".",Tabela813[[#This Row],[O]],".",Tabela813[[#This Row],[E]],".",Tabela813[[#This Row],[D1]],".",Tabela813[[#This Row],[D2]],".",Tabela813[[#This Row],[D3]],".",Tabela813[[#This Row],[T]],".",Tabela813[[#This Row],[D4]]),"")</f>
        <v>9.1.3.4.9.99.0.8.00</v>
      </c>
      <c r="L3058" s="27" t="s">
        <v>2054</v>
      </c>
      <c r="M3058" s="21" t="str">
        <f t="shared" si="47"/>
        <v>A</v>
      </c>
      <c r="N3058" s="21">
        <f>IF(VALUE(Tabela813[[#This Row],[RED]]) &gt; 0,1,0) + IF(VALUE(J3058)&gt;0,8,IF(VALUE(I3058)&gt;0,7,IF(VALUE(H3058)&gt;0,6,IF(VALUE(G3058)&gt;0,5,IF(VALUE(F3058)&gt;0,4,IF(VALUE(E3058)&gt;0,3,IF(VALUE(D3058)&gt;0,2,1)))))))</f>
        <v>8</v>
      </c>
      <c r="O3058" s="26" t="s">
        <v>51</v>
      </c>
      <c r="P3058" s="1" t="s">
        <v>2993</v>
      </c>
      <c r="Q3058" s="1"/>
      <c r="R3058" s="21"/>
      <c r="S3058" s="7" t="str">
        <f>Tabela813[[#This Row],[NR]]&amp;" - "&amp;Tabela813[[#This Row],[Especificação]]</f>
        <v>9.1.3.4.9.99.0.8.00 - (-) Dedução de Outras Delegações para Exploração de Recursos Naturais - Juros de Mora da Dívida Ativa</v>
      </c>
      <c r="T3058" s="7" t="str">
        <f>Tabela813[[#This Row],[NR]]&amp;" - "&amp;Tabela813[[#This Row],[Especificação]]</f>
        <v>9.1.3.4.9.99.0.8.00 - (-) Dedução de Outras Delegações para Exploração de Recursos Naturais - Juros de Mora da Dívida Ativa</v>
      </c>
      <c r="U3058" s="7" t="str">
        <f>Tabela813[[#This Row],[NR]]&amp; " - "&amp;Tabela813[[#This Row],[Especificação]]</f>
        <v>9.1.3.4.9.99.0.8.00 - (-) Dedução de Outras Delegações para Exploração de Recursos Naturais - Juros de Mora da Dívida Ativa</v>
      </c>
    </row>
    <row r="3059" spans="1:21" x14ac:dyDescent="0.25">
      <c r="A3059" s="84"/>
      <c r="B3059" s="73" t="s">
        <v>1570</v>
      </c>
      <c r="C3059" s="26" t="s">
        <v>1558</v>
      </c>
      <c r="D3059" s="26" t="s">
        <v>1559</v>
      </c>
      <c r="E3059" s="26" t="s">
        <v>1563</v>
      </c>
      <c r="F3059" s="26" t="s">
        <v>1561</v>
      </c>
      <c r="G3059" s="26" t="s">
        <v>1564</v>
      </c>
      <c r="H3059" s="26" t="s">
        <v>1561</v>
      </c>
      <c r="I3059" s="26" t="s">
        <v>1561</v>
      </c>
      <c r="J3059" s="26" t="s">
        <v>1564</v>
      </c>
      <c r="K3059" s="21" t="str">
        <f>IF(Tabela813[[#This Row],[C]]&lt;&gt;"",IF(Tabela813[[#This Row],[RED]]&lt;&gt;"",(Tabela813[[#This Row],[RED]] &amp; "."),"") &amp; CONCATENATE(Tabela813[[#This Row],[C]],".",Tabela813[[#This Row],[O]],".",Tabela813[[#This Row],[E]],".",Tabela813[[#This Row],[D1]],".",Tabela813[[#This Row],[D2]],".",Tabela813[[#This Row],[D3]],".",Tabela813[[#This Row],[T]],".",Tabela813[[#This Row],[D4]]),"")</f>
        <v>9.1.3.6.0.00.0.0.00</v>
      </c>
      <c r="L3059" s="27" t="s">
        <v>2055</v>
      </c>
      <c r="M3059" s="21" t="str">
        <f t="shared" si="47"/>
        <v>S</v>
      </c>
      <c r="N3059" s="21">
        <f>IF(VALUE(Tabela813[[#This Row],[RED]]) &gt; 0,1,0) + IF(VALUE(J3059)&gt;0,8,IF(VALUE(I3059)&gt;0,7,IF(VALUE(H3059)&gt;0,6,IF(VALUE(G3059)&gt;0,5,IF(VALUE(F3059)&gt;0,4,IF(VALUE(E3059)&gt;0,3,IF(VALUE(D3059)&gt;0,2,1)))))))</f>
        <v>4</v>
      </c>
      <c r="O3059" s="26" t="s">
        <v>45</v>
      </c>
      <c r="P3059" s="1" t="s">
        <v>4438</v>
      </c>
      <c r="Q3059" s="1"/>
      <c r="R3059" s="21"/>
      <c r="S3059" s="7" t="str">
        <f>Tabela813[[#This Row],[NR]]&amp;" - "&amp;Tabela813[[#This Row],[Especificação]]</f>
        <v>9.1.3.6.0.00.0.0.00 - (-) Dedução de Cessão de Direitos</v>
      </c>
      <c r="T3059" s="7" t="str">
        <f>Tabela813[[#This Row],[NR]]&amp;" - "&amp;Tabela813[[#This Row],[Especificação]]</f>
        <v>9.1.3.6.0.00.0.0.00 - (-) Dedução de Cessão de Direitos</v>
      </c>
      <c r="U3059" s="7" t="str">
        <f>Tabela813[[#This Row],[NR]]&amp; " - "&amp;Tabela813[[#This Row],[Especificação]]</f>
        <v>9.1.3.6.0.00.0.0.00 - (-) Dedução de Cessão de Direitos</v>
      </c>
    </row>
    <row r="3060" spans="1:21" x14ac:dyDescent="0.25">
      <c r="A3060" s="84"/>
      <c r="B3060" s="73" t="s">
        <v>1570</v>
      </c>
      <c r="C3060" s="26" t="s">
        <v>1558</v>
      </c>
      <c r="D3060" s="26" t="s">
        <v>1559</v>
      </c>
      <c r="E3060" s="26" t="s">
        <v>1563</v>
      </c>
      <c r="F3060" s="26" t="s">
        <v>1558</v>
      </c>
      <c r="G3060" s="26" t="s">
        <v>1564</v>
      </c>
      <c r="H3060" s="26" t="s">
        <v>1561</v>
      </c>
      <c r="I3060" s="26" t="s">
        <v>1561</v>
      </c>
      <c r="J3060" s="26" t="s">
        <v>1564</v>
      </c>
      <c r="K3060" s="21" t="str">
        <f>IF(Tabela813[[#This Row],[C]]&lt;&gt;"",IF(Tabela813[[#This Row],[RED]]&lt;&gt;"",(Tabela813[[#This Row],[RED]] &amp; "."),"") &amp; CONCATENATE(Tabela813[[#This Row],[C]],".",Tabela813[[#This Row],[O]],".",Tabela813[[#This Row],[E]],".",Tabela813[[#This Row],[D1]],".",Tabela813[[#This Row],[D2]],".",Tabela813[[#This Row],[D3]],".",Tabela813[[#This Row],[T]],".",Tabela813[[#This Row],[D4]]),"")</f>
        <v>9.1.3.6.1.00.0.0.00</v>
      </c>
      <c r="L3060" s="27" t="s">
        <v>2055</v>
      </c>
      <c r="M3060" s="21" t="str">
        <f t="shared" si="47"/>
        <v>S</v>
      </c>
      <c r="N3060" s="21">
        <f>IF(VALUE(Tabela813[[#This Row],[RED]]) &gt; 0,1,0) + IF(VALUE(J3060)&gt;0,8,IF(VALUE(I3060)&gt;0,7,IF(VALUE(H3060)&gt;0,6,IF(VALUE(G3060)&gt;0,5,IF(VALUE(F3060)&gt;0,4,IF(VALUE(E3060)&gt;0,3,IF(VALUE(D3060)&gt;0,2,1)))))))</f>
        <v>5</v>
      </c>
      <c r="O3060" s="26" t="s">
        <v>45</v>
      </c>
      <c r="P3060" s="1" t="s">
        <v>4438</v>
      </c>
      <c r="Q3060" s="1"/>
      <c r="R3060" s="21"/>
      <c r="S3060" s="7" t="str">
        <f>Tabela813[[#This Row],[NR]]&amp;" - "&amp;Tabela813[[#This Row],[Especificação]]</f>
        <v>9.1.3.6.1.00.0.0.00 - (-) Dedução de Cessão de Direitos</v>
      </c>
      <c r="T3060" s="7" t="str">
        <f>Tabela813[[#This Row],[NR]]&amp;" - "&amp;Tabela813[[#This Row],[Especificação]]</f>
        <v>9.1.3.6.1.00.0.0.00 - (-) Dedução de Cessão de Direitos</v>
      </c>
      <c r="U3060" s="7" t="str">
        <f>Tabela813[[#This Row],[NR]]&amp; " - "&amp;Tabela813[[#This Row],[Especificação]]</f>
        <v>9.1.3.6.1.00.0.0.00 - (-) Dedução de Cessão de Direitos</v>
      </c>
    </row>
    <row r="3061" spans="1:21" ht="75" x14ac:dyDescent="0.25">
      <c r="A3061" s="84"/>
      <c r="B3061" s="73" t="s">
        <v>1570</v>
      </c>
      <c r="C3061" s="26" t="s">
        <v>1558</v>
      </c>
      <c r="D3061" s="26" t="s">
        <v>1559</v>
      </c>
      <c r="E3061" s="26" t="s">
        <v>1563</v>
      </c>
      <c r="F3061" s="26" t="s">
        <v>1558</v>
      </c>
      <c r="G3061" s="26" t="s">
        <v>1560</v>
      </c>
      <c r="H3061" s="26" t="s">
        <v>1561</v>
      </c>
      <c r="I3061" s="26" t="s">
        <v>1561</v>
      </c>
      <c r="J3061" s="26" t="s">
        <v>1564</v>
      </c>
      <c r="K3061" s="21" t="str">
        <f>IF(Tabela813[[#This Row],[C]]&lt;&gt;"",IF(Tabela813[[#This Row],[RED]]&lt;&gt;"",(Tabela813[[#This Row],[RED]] &amp; "."),"") &amp; CONCATENATE(Tabela813[[#This Row],[C]],".",Tabela813[[#This Row],[O]],".",Tabela813[[#This Row],[E]],".",Tabela813[[#This Row],[D1]],".",Tabela813[[#This Row],[D2]],".",Tabela813[[#This Row],[D3]],".",Tabela813[[#This Row],[T]],".",Tabela813[[#This Row],[D4]]),"")</f>
        <v>9.1.3.6.1.01.0.0.00</v>
      </c>
      <c r="L3061" s="27" t="s">
        <v>2056</v>
      </c>
      <c r="M3061" s="21" t="str">
        <f t="shared" si="47"/>
        <v>S</v>
      </c>
      <c r="N3061" s="21">
        <f>IF(VALUE(Tabela813[[#This Row],[RED]]) &gt; 0,1,0) + IF(VALUE(J3061)&gt;0,8,IF(VALUE(I3061)&gt;0,7,IF(VALUE(H3061)&gt;0,6,IF(VALUE(G3061)&gt;0,5,IF(VALUE(F3061)&gt;0,4,IF(VALUE(E3061)&gt;0,3,IF(VALUE(D3061)&gt;0,2,1)))))))</f>
        <v>6</v>
      </c>
      <c r="O3061" s="26" t="s">
        <v>51</v>
      </c>
      <c r="P3061" s="1" t="s">
        <v>4439</v>
      </c>
      <c r="Q3061" s="1"/>
      <c r="R3061" s="21"/>
      <c r="S3061" s="7" t="str">
        <f>Tabela813[[#This Row],[NR]]&amp;" - "&amp;Tabela813[[#This Row],[Especificação]]</f>
        <v>9.1.3.6.1.01.0.0.00 - (-) Dedução de Cessão do Direito de Operacionalização de Pagamentos</v>
      </c>
      <c r="T3061" s="7" t="str">
        <f>Tabela813[[#This Row],[NR]]&amp;" - "&amp;Tabela813[[#This Row],[Especificação]]</f>
        <v>9.1.3.6.1.01.0.0.00 - (-) Dedução de Cessão do Direito de Operacionalização de Pagamentos</v>
      </c>
      <c r="U3061" s="7" t="str">
        <f>Tabela813[[#This Row],[NR]]&amp; " - "&amp;Tabela813[[#This Row],[Especificação]]</f>
        <v>9.1.3.6.1.01.0.0.00 - (-) Dedução de Cessão do Direito de Operacionalização de Pagamentos</v>
      </c>
    </row>
    <row r="3062" spans="1:21" ht="30" x14ac:dyDescent="0.25">
      <c r="A3062" s="84"/>
      <c r="B3062" s="73" t="s">
        <v>1570</v>
      </c>
      <c r="C3062" s="26" t="s">
        <v>1558</v>
      </c>
      <c r="D3062" s="26" t="s">
        <v>1559</v>
      </c>
      <c r="E3062" s="26" t="s">
        <v>1563</v>
      </c>
      <c r="F3062" s="26" t="s">
        <v>1558</v>
      </c>
      <c r="G3062" s="26" t="s">
        <v>1560</v>
      </c>
      <c r="H3062" s="26" t="s">
        <v>1558</v>
      </c>
      <c r="I3062" s="26" t="s">
        <v>1561</v>
      </c>
      <c r="J3062" s="26" t="s">
        <v>1564</v>
      </c>
      <c r="K3062" s="21" t="str">
        <f>IF(Tabela813[[#This Row],[C]]&lt;&gt;"",IF(Tabela813[[#This Row],[RED]]&lt;&gt;"",(Tabela813[[#This Row],[RED]] &amp; "."),"") &amp; CONCATENATE(Tabela813[[#This Row],[C]],".",Tabela813[[#This Row],[O]],".",Tabela813[[#This Row],[E]],".",Tabela813[[#This Row],[D1]],".",Tabela813[[#This Row],[D2]],".",Tabela813[[#This Row],[D3]],".",Tabela813[[#This Row],[T]],".",Tabela813[[#This Row],[D4]]),"")</f>
        <v>9.1.3.6.1.01.1.0.00</v>
      </c>
      <c r="L3062" s="27" t="s">
        <v>2057</v>
      </c>
      <c r="M3062" s="21" t="str">
        <f t="shared" si="47"/>
        <v>S</v>
      </c>
      <c r="N3062" s="21">
        <f>IF(VALUE(Tabela813[[#This Row],[RED]]) &gt; 0,1,0) + IF(VALUE(J3062)&gt;0,8,IF(VALUE(I3062)&gt;0,7,IF(VALUE(H3062)&gt;0,6,IF(VALUE(G3062)&gt;0,5,IF(VALUE(F3062)&gt;0,4,IF(VALUE(E3062)&gt;0,3,IF(VALUE(D3062)&gt;0,2,1)))))))</f>
        <v>7</v>
      </c>
      <c r="O3062" s="26" t="s">
        <v>51</v>
      </c>
      <c r="P3062" s="1" t="s">
        <v>2994</v>
      </c>
      <c r="Q3062" s="1" t="s">
        <v>267</v>
      </c>
      <c r="R3062" s="21"/>
      <c r="S3062" s="7" t="str">
        <f>Tabela813[[#This Row],[NR]]&amp;" - "&amp;Tabela813[[#This Row],[Especificação]]</f>
        <v>9.1.3.6.1.01.1.0.00 - (-) Dedução de Cessão do Direito de Operacionalização de Pagamentos - Poderes Executivo e Legislativo</v>
      </c>
      <c r="T3062" s="7" t="str">
        <f>Tabela813[[#This Row],[NR]]&amp;" - "&amp;Tabela813[[#This Row],[Especificação]]</f>
        <v>9.1.3.6.1.01.1.0.00 - (-) Dedução de Cessão do Direito de Operacionalização de Pagamentos - Poderes Executivo e Legislativo</v>
      </c>
      <c r="U3062" s="7" t="str">
        <f>Tabela813[[#This Row],[NR]]&amp; " - "&amp;Tabela813[[#This Row],[Especificação]]</f>
        <v>9.1.3.6.1.01.1.0.00 - (-) Dedução de Cessão do Direito de Operacionalização de Pagamentos - Poderes Executivo e Legislativo</v>
      </c>
    </row>
    <row r="3063" spans="1:21" ht="30" x14ac:dyDescent="0.25">
      <c r="A3063" s="84"/>
      <c r="B3063" s="73" t="s">
        <v>1570</v>
      </c>
      <c r="C3063" s="26" t="s">
        <v>1558</v>
      </c>
      <c r="D3063" s="26" t="s">
        <v>1559</v>
      </c>
      <c r="E3063" s="26" t="s">
        <v>1563</v>
      </c>
      <c r="F3063" s="26" t="s">
        <v>1558</v>
      </c>
      <c r="G3063" s="26" t="s">
        <v>1560</v>
      </c>
      <c r="H3063" s="26" t="s">
        <v>1558</v>
      </c>
      <c r="I3063" s="26" t="s">
        <v>1558</v>
      </c>
      <c r="J3063" s="26" t="s">
        <v>1564</v>
      </c>
      <c r="K3063" s="21" t="str">
        <f>IF(Tabela813[[#This Row],[C]]&lt;&gt;"",IF(Tabela813[[#This Row],[RED]]&lt;&gt;"",(Tabela813[[#This Row],[RED]] &amp; "."),"") &amp; CONCATENATE(Tabela813[[#This Row],[C]],".",Tabela813[[#This Row],[O]],".",Tabela813[[#This Row],[E]],".",Tabela813[[#This Row],[D1]],".",Tabela813[[#This Row],[D2]],".",Tabela813[[#This Row],[D3]],".",Tabela813[[#This Row],[T]],".",Tabela813[[#This Row],[D4]]),"")</f>
        <v>9.1.3.6.1.01.1.1.00</v>
      </c>
      <c r="L3063" s="27" t="s">
        <v>2058</v>
      </c>
      <c r="M3063" s="21" t="str">
        <f t="shared" si="47"/>
        <v>A</v>
      </c>
      <c r="N3063" s="21">
        <f>IF(VALUE(Tabela813[[#This Row],[RED]]) &gt; 0,1,0) + IF(VALUE(J3063)&gt;0,8,IF(VALUE(I3063)&gt;0,7,IF(VALUE(H3063)&gt;0,6,IF(VALUE(G3063)&gt;0,5,IF(VALUE(F3063)&gt;0,4,IF(VALUE(E3063)&gt;0,3,IF(VALUE(D3063)&gt;0,2,1)))))))</f>
        <v>8</v>
      </c>
      <c r="O3063" s="26" t="s">
        <v>51</v>
      </c>
      <c r="P3063" s="1" t="s">
        <v>2994</v>
      </c>
      <c r="Q3063" s="1" t="s">
        <v>267</v>
      </c>
      <c r="R3063" s="21"/>
      <c r="S3063" s="7" t="str">
        <f>Tabela813[[#This Row],[NR]]&amp;" - "&amp;Tabela813[[#This Row],[Especificação]]</f>
        <v>9.1.3.6.1.01.1.1.00 - (-) Dedução de Cessão do Direito de Operacionalização de Pagamentos - Poderes Executivo e Legislativo - Principal</v>
      </c>
      <c r="T3063" s="7" t="str">
        <f>Tabela813[[#This Row],[NR]]&amp;" - "&amp;Tabela813[[#This Row],[Especificação]]</f>
        <v>9.1.3.6.1.01.1.1.00 - (-) Dedução de Cessão do Direito de Operacionalização de Pagamentos - Poderes Executivo e Legislativo - Principal</v>
      </c>
      <c r="U3063" s="7" t="str">
        <f>Tabela813[[#This Row],[NR]]&amp; " - "&amp;Tabela813[[#This Row],[Especificação]]</f>
        <v>9.1.3.6.1.01.1.1.00 - (-) Dedução de Cessão do Direito de Operacionalização de Pagamentos - Poderes Executivo e Legislativo - Principal</v>
      </c>
    </row>
    <row r="3064" spans="1:21" ht="30" x14ac:dyDescent="0.25">
      <c r="A3064" s="84"/>
      <c r="B3064" s="73" t="s">
        <v>1570</v>
      </c>
      <c r="C3064" s="26" t="s">
        <v>1558</v>
      </c>
      <c r="D3064" s="26" t="s">
        <v>1559</v>
      </c>
      <c r="E3064" s="26" t="s">
        <v>1563</v>
      </c>
      <c r="F3064" s="26" t="s">
        <v>1558</v>
      </c>
      <c r="G3064" s="26" t="s">
        <v>1560</v>
      </c>
      <c r="H3064" s="26" t="s">
        <v>1558</v>
      </c>
      <c r="I3064" s="26" t="s">
        <v>1567</v>
      </c>
      <c r="J3064" s="26" t="s">
        <v>1564</v>
      </c>
      <c r="K3064" s="21" t="str">
        <f>IF(Tabela813[[#This Row],[C]]&lt;&gt;"",IF(Tabela813[[#This Row],[RED]]&lt;&gt;"",(Tabela813[[#This Row],[RED]] &amp; "."),"") &amp; CONCATENATE(Tabela813[[#This Row],[C]],".",Tabela813[[#This Row],[O]],".",Tabela813[[#This Row],[E]],".",Tabela813[[#This Row],[D1]],".",Tabela813[[#This Row],[D2]],".",Tabela813[[#This Row],[D3]],".",Tabela813[[#This Row],[T]],".",Tabela813[[#This Row],[D4]]),"")</f>
        <v>9.1.3.6.1.01.1.2.00</v>
      </c>
      <c r="L3064" s="27" t="s">
        <v>2059</v>
      </c>
      <c r="M3064" s="21" t="str">
        <f t="shared" si="47"/>
        <v>A</v>
      </c>
      <c r="N3064" s="21">
        <f>IF(VALUE(Tabela813[[#This Row],[RED]]) &gt; 0,1,0) + IF(VALUE(J3064)&gt;0,8,IF(VALUE(I3064)&gt;0,7,IF(VALUE(H3064)&gt;0,6,IF(VALUE(G3064)&gt;0,5,IF(VALUE(F3064)&gt;0,4,IF(VALUE(E3064)&gt;0,3,IF(VALUE(D3064)&gt;0,2,1)))))))</f>
        <v>8</v>
      </c>
      <c r="O3064" s="26" t="s">
        <v>51</v>
      </c>
      <c r="P3064" s="1" t="s">
        <v>2994</v>
      </c>
      <c r="Q3064" s="1" t="s">
        <v>267</v>
      </c>
      <c r="R3064" s="21"/>
      <c r="S3064" s="7" t="str">
        <f>Tabela813[[#This Row],[NR]]&amp;" - "&amp;Tabela813[[#This Row],[Especificação]]</f>
        <v>9.1.3.6.1.01.1.2.00 - (-) Dedução de Cessão do Direito de Operacionalização de Pagamentos - Poderes Executivo e Legislativo - Multas e Juros de Mora</v>
      </c>
      <c r="T3064" s="7" t="str">
        <f>Tabela813[[#This Row],[NR]]&amp;" - "&amp;Tabela813[[#This Row],[Especificação]]</f>
        <v>9.1.3.6.1.01.1.2.00 - (-) Dedução de Cessão do Direito de Operacionalização de Pagamentos - Poderes Executivo e Legislativo - Multas e Juros de Mora</v>
      </c>
      <c r="U3064" s="7" t="str">
        <f>Tabela813[[#This Row],[NR]]&amp; " - "&amp;Tabela813[[#This Row],[Especificação]]</f>
        <v>9.1.3.6.1.01.1.2.00 - (-) Dedução de Cessão do Direito de Operacionalização de Pagamentos - Poderes Executivo e Legislativo - Multas e Juros de Mora</v>
      </c>
    </row>
    <row r="3065" spans="1:21" ht="30" x14ac:dyDescent="0.25">
      <c r="A3065" s="84"/>
      <c r="B3065" s="73" t="s">
        <v>1570</v>
      </c>
      <c r="C3065" s="26" t="s">
        <v>1558</v>
      </c>
      <c r="D3065" s="26" t="s">
        <v>1559</v>
      </c>
      <c r="E3065" s="26" t="s">
        <v>1563</v>
      </c>
      <c r="F3065" s="26" t="s">
        <v>1558</v>
      </c>
      <c r="G3065" s="26" t="s">
        <v>1560</v>
      </c>
      <c r="H3065" s="26" t="s">
        <v>1558</v>
      </c>
      <c r="I3065" s="26" t="s">
        <v>1559</v>
      </c>
      <c r="J3065" s="26" t="s">
        <v>1564</v>
      </c>
      <c r="K3065" s="21" t="str">
        <f>IF(Tabela813[[#This Row],[C]]&lt;&gt;"",IF(Tabela813[[#This Row],[RED]]&lt;&gt;"",(Tabela813[[#This Row],[RED]] &amp; "."),"") &amp; CONCATENATE(Tabela813[[#This Row],[C]],".",Tabela813[[#This Row],[O]],".",Tabela813[[#This Row],[E]],".",Tabela813[[#This Row],[D1]],".",Tabela813[[#This Row],[D2]],".",Tabela813[[#This Row],[D3]],".",Tabela813[[#This Row],[T]],".",Tabela813[[#This Row],[D4]]),"")</f>
        <v>9.1.3.6.1.01.1.3.00</v>
      </c>
      <c r="L3065" s="27" t="s">
        <v>2060</v>
      </c>
      <c r="M3065" s="21" t="str">
        <f t="shared" si="47"/>
        <v>A</v>
      </c>
      <c r="N3065" s="21">
        <f>IF(VALUE(Tabela813[[#This Row],[RED]]) &gt; 0,1,0) + IF(VALUE(J3065)&gt;0,8,IF(VALUE(I3065)&gt;0,7,IF(VALUE(H3065)&gt;0,6,IF(VALUE(G3065)&gt;0,5,IF(VALUE(F3065)&gt;0,4,IF(VALUE(E3065)&gt;0,3,IF(VALUE(D3065)&gt;0,2,1)))))))</f>
        <v>8</v>
      </c>
      <c r="O3065" s="26" t="s">
        <v>51</v>
      </c>
      <c r="P3065" s="1" t="s">
        <v>2994</v>
      </c>
      <c r="Q3065" s="1" t="s">
        <v>267</v>
      </c>
      <c r="R3065" s="21"/>
      <c r="S3065" s="7" t="str">
        <f>Tabela813[[#This Row],[NR]]&amp;" - "&amp;Tabela813[[#This Row],[Especificação]]</f>
        <v>9.1.3.6.1.01.1.3.00 - (-) Dedução de Cessão do Direito de Operacionalização de Pagamentos - Poderes Executivo e Legislativo - Dívida Ativa</v>
      </c>
      <c r="T3065" s="7" t="str">
        <f>Tabela813[[#This Row],[NR]]&amp;" - "&amp;Tabela813[[#This Row],[Especificação]]</f>
        <v>9.1.3.6.1.01.1.3.00 - (-) Dedução de Cessão do Direito de Operacionalização de Pagamentos - Poderes Executivo e Legislativo - Dívida Ativa</v>
      </c>
      <c r="U3065" s="7" t="str">
        <f>Tabela813[[#This Row],[NR]]&amp; " - "&amp;Tabela813[[#This Row],[Especificação]]</f>
        <v>9.1.3.6.1.01.1.3.00 - (-) Dedução de Cessão do Direito de Operacionalização de Pagamentos - Poderes Executivo e Legislativo - Dívida Ativa</v>
      </c>
    </row>
    <row r="3066" spans="1:21" ht="45" x14ac:dyDescent="0.25">
      <c r="A3066" s="84"/>
      <c r="B3066" s="73" t="s">
        <v>1570</v>
      </c>
      <c r="C3066" s="26" t="s">
        <v>1558</v>
      </c>
      <c r="D3066" s="26" t="s">
        <v>1559</v>
      </c>
      <c r="E3066" s="26" t="s">
        <v>1563</v>
      </c>
      <c r="F3066" s="26" t="s">
        <v>1558</v>
      </c>
      <c r="G3066" s="26" t="s">
        <v>1560</v>
      </c>
      <c r="H3066" s="26" t="s">
        <v>1558</v>
      </c>
      <c r="I3066" s="26" t="s">
        <v>1568</v>
      </c>
      <c r="J3066" s="26" t="s">
        <v>1564</v>
      </c>
      <c r="K3066" s="21" t="str">
        <f>IF(Tabela813[[#This Row],[C]]&lt;&gt;"",IF(Tabela813[[#This Row],[RED]]&lt;&gt;"",(Tabela813[[#This Row],[RED]] &amp; "."),"") &amp; CONCATENATE(Tabela813[[#This Row],[C]],".",Tabela813[[#This Row],[O]],".",Tabela813[[#This Row],[E]],".",Tabela813[[#This Row],[D1]],".",Tabela813[[#This Row],[D2]],".",Tabela813[[#This Row],[D3]],".",Tabela813[[#This Row],[T]],".",Tabela813[[#This Row],[D4]]),"")</f>
        <v>9.1.3.6.1.01.1.4.00</v>
      </c>
      <c r="L3066" s="27" t="s">
        <v>2061</v>
      </c>
      <c r="M3066" s="21" t="str">
        <f t="shared" si="47"/>
        <v>A</v>
      </c>
      <c r="N3066" s="21">
        <f>IF(VALUE(Tabela813[[#This Row],[RED]]) &gt; 0,1,0) + IF(VALUE(J3066)&gt;0,8,IF(VALUE(I3066)&gt;0,7,IF(VALUE(H3066)&gt;0,6,IF(VALUE(G3066)&gt;0,5,IF(VALUE(F3066)&gt;0,4,IF(VALUE(E3066)&gt;0,3,IF(VALUE(D3066)&gt;0,2,1)))))))</f>
        <v>8</v>
      </c>
      <c r="O3066" s="26" t="s">
        <v>51</v>
      </c>
      <c r="P3066" s="1" t="s">
        <v>2994</v>
      </c>
      <c r="Q3066" s="1" t="s">
        <v>267</v>
      </c>
      <c r="R3066" s="21"/>
      <c r="S3066" s="7" t="str">
        <f>Tabela813[[#This Row],[NR]]&amp;" - "&amp;Tabela813[[#This Row],[Especificação]]</f>
        <v>9.1.3.6.1.01.1.4.00 - (-) Dedução de Cessão do Direito de Operacionalização de Pagamentos - Poderes Executivo e Legislativo - Dívida Ativa - Multas e Juros de Mora da Dívida Ativa</v>
      </c>
      <c r="T3066" s="7" t="str">
        <f>Tabela813[[#This Row],[NR]]&amp;" - "&amp;Tabela813[[#This Row],[Especificação]]</f>
        <v>9.1.3.6.1.01.1.4.00 - (-) Dedução de Cessão do Direito de Operacionalização de Pagamentos - Poderes Executivo e Legislativo - Dívida Ativa - Multas e Juros de Mora da Dívida Ativa</v>
      </c>
      <c r="U3066" s="7" t="str">
        <f>Tabela813[[#This Row],[NR]]&amp; " - "&amp;Tabela813[[#This Row],[Especificação]]</f>
        <v>9.1.3.6.1.01.1.4.00 - (-) Dedução de Cessão do Direito de Operacionalização de Pagamentos - Poderes Executivo e Legislativo - Dívida Ativa - Multas e Juros de Mora da Dívida Ativa</v>
      </c>
    </row>
    <row r="3067" spans="1:21" ht="30" x14ac:dyDescent="0.25">
      <c r="A3067" s="84"/>
      <c r="B3067" s="73" t="s">
        <v>1570</v>
      </c>
      <c r="C3067" s="26" t="s">
        <v>1558</v>
      </c>
      <c r="D3067" s="26" t="s">
        <v>1559</v>
      </c>
      <c r="E3067" s="26" t="s">
        <v>1563</v>
      </c>
      <c r="F3067" s="26" t="s">
        <v>1558</v>
      </c>
      <c r="G3067" s="26" t="s">
        <v>1560</v>
      </c>
      <c r="H3067" s="26" t="s">
        <v>1558</v>
      </c>
      <c r="I3067" s="26" t="s">
        <v>1569</v>
      </c>
      <c r="J3067" s="26" t="s">
        <v>1564</v>
      </c>
      <c r="K3067" s="21" t="str">
        <f>IF(Tabela813[[#This Row],[C]]&lt;&gt;"",IF(Tabela813[[#This Row],[RED]]&lt;&gt;"",(Tabela813[[#This Row],[RED]] &amp; "."),"") &amp; CONCATENATE(Tabela813[[#This Row],[C]],".",Tabela813[[#This Row],[O]],".",Tabela813[[#This Row],[E]],".",Tabela813[[#This Row],[D1]],".",Tabela813[[#This Row],[D2]],".",Tabela813[[#This Row],[D3]],".",Tabela813[[#This Row],[T]],".",Tabela813[[#This Row],[D4]]),"")</f>
        <v>9.1.3.6.1.01.1.5.00</v>
      </c>
      <c r="L3067" s="27" t="s">
        <v>2062</v>
      </c>
      <c r="M3067" s="21" t="str">
        <f t="shared" si="47"/>
        <v>A</v>
      </c>
      <c r="N3067" s="21">
        <f>IF(VALUE(Tabela813[[#This Row],[RED]]) &gt; 0,1,0) + IF(VALUE(J3067)&gt;0,8,IF(VALUE(I3067)&gt;0,7,IF(VALUE(H3067)&gt;0,6,IF(VALUE(G3067)&gt;0,5,IF(VALUE(F3067)&gt;0,4,IF(VALUE(E3067)&gt;0,3,IF(VALUE(D3067)&gt;0,2,1)))))))</f>
        <v>8</v>
      </c>
      <c r="O3067" s="26" t="s">
        <v>51</v>
      </c>
      <c r="P3067" s="1" t="s">
        <v>2994</v>
      </c>
      <c r="Q3067" s="1" t="s">
        <v>267</v>
      </c>
      <c r="R3067" s="21"/>
      <c r="S3067" s="7" t="str">
        <f>Tabela813[[#This Row],[NR]]&amp;" - "&amp;Tabela813[[#This Row],[Especificação]]</f>
        <v>9.1.3.6.1.01.1.5.00 - (-) Dedução de Cessão do Direito de Operacionalização de Pagamentos - Poderes Executivo e Legislativo - Multas</v>
      </c>
      <c r="T3067" s="7" t="str">
        <f>Tabela813[[#This Row],[NR]]&amp;" - "&amp;Tabela813[[#This Row],[Especificação]]</f>
        <v>9.1.3.6.1.01.1.5.00 - (-) Dedução de Cessão do Direito de Operacionalização de Pagamentos - Poderes Executivo e Legislativo - Multas</v>
      </c>
      <c r="U3067" s="7" t="str">
        <f>Tabela813[[#This Row],[NR]]&amp; " - "&amp;Tabela813[[#This Row],[Especificação]]</f>
        <v>9.1.3.6.1.01.1.5.00 - (-) Dedução de Cessão do Direito de Operacionalização de Pagamentos - Poderes Executivo e Legislativo - Multas</v>
      </c>
    </row>
    <row r="3068" spans="1:21" ht="30" x14ac:dyDescent="0.25">
      <c r="A3068" s="84"/>
      <c r="B3068" s="73" t="s">
        <v>1570</v>
      </c>
      <c r="C3068" s="26" t="s">
        <v>1558</v>
      </c>
      <c r="D3068" s="26" t="s">
        <v>1559</v>
      </c>
      <c r="E3068" s="26" t="s">
        <v>1563</v>
      </c>
      <c r="F3068" s="26" t="s">
        <v>1558</v>
      </c>
      <c r="G3068" s="26" t="s">
        <v>1560</v>
      </c>
      <c r="H3068" s="26" t="s">
        <v>1558</v>
      </c>
      <c r="I3068" s="26" t="s">
        <v>1563</v>
      </c>
      <c r="J3068" s="26" t="s">
        <v>1564</v>
      </c>
      <c r="K3068" s="21" t="str">
        <f>IF(Tabela813[[#This Row],[C]]&lt;&gt;"",IF(Tabela813[[#This Row],[RED]]&lt;&gt;"",(Tabela813[[#This Row],[RED]] &amp; "."),"") &amp; CONCATENATE(Tabela813[[#This Row],[C]],".",Tabela813[[#This Row],[O]],".",Tabela813[[#This Row],[E]],".",Tabela813[[#This Row],[D1]],".",Tabela813[[#This Row],[D2]],".",Tabela813[[#This Row],[D3]],".",Tabela813[[#This Row],[T]],".",Tabela813[[#This Row],[D4]]),"")</f>
        <v>9.1.3.6.1.01.1.6.00</v>
      </c>
      <c r="L3068" s="27" t="s">
        <v>2063</v>
      </c>
      <c r="M3068" s="21" t="str">
        <f t="shared" si="47"/>
        <v>A</v>
      </c>
      <c r="N3068" s="21">
        <f>IF(VALUE(Tabela813[[#This Row],[RED]]) &gt; 0,1,0) + IF(VALUE(J3068)&gt;0,8,IF(VALUE(I3068)&gt;0,7,IF(VALUE(H3068)&gt;0,6,IF(VALUE(G3068)&gt;0,5,IF(VALUE(F3068)&gt;0,4,IF(VALUE(E3068)&gt;0,3,IF(VALUE(D3068)&gt;0,2,1)))))))</f>
        <v>8</v>
      </c>
      <c r="O3068" s="26" t="s">
        <v>51</v>
      </c>
      <c r="P3068" s="1" t="s">
        <v>2994</v>
      </c>
      <c r="Q3068" s="1" t="s">
        <v>267</v>
      </c>
      <c r="R3068" s="21"/>
      <c r="S3068" s="7" t="str">
        <f>Tabela813[[#This Row],[NR]]&amp;" - "&amp;Tabela813[[#This Row],[Especificação]]</f>
        <v>9.1.3.6.1.01.1.6.00 - (-) Dedução de Cessão do Direito de Operacionalização de Pagamentos - Poderes Executivo e Legislativo - Juros de Mora</v>
      </c>
      <c r="T3068" s="7" t="str">
        <f>Tabela813[[#This Row],[NR]]&amp;" - "&amp;Tabela813[[#This Row],[Especificação]]</f>
        <v>9.1.3.6.1.01.1.6.00 - (-) Dedução de Cessão do Direito de Operacionalização de Pagamentos - Poderes Executivo e Legislativo - Juros de Mora</v>
      </c>
      <c r="U3068" s="7" t="str">
        <f>Tabela813[[#This Row],[NR]]&amp; " - "&amp;Tabela813[[#This Row],[Especificação]]</f>
        <v>9.1.3.6.1.01.1.6.00 - (-) Dedução de Cessão do Direito de Operacionalização de Pagamentos - Poderes Executivo e Legislativo - Juros de Mora</v>
      </c>
    </row>
    <row r="3069" spans="1:21" ht="30" x14ac:dyDescent="0.25">
      <c r="A3069" s="84"/>
      <c r="B3069" s="73" t="s">
        <v>1570</v>
      </c>
      <c r="C3069" s="26" t="s">
        <v>1558</v>
      </c>
      <c r="D3069" s="26" t="s">
        <v>1559</v>
      </c>
      <c r="E3069" s="26" t="s">
        <v>1563</v>
      </c>
      <c r="F3069" s="26" t="s">
        <v>1558</v>
      </c>
      <c r="G3069" s="26" t="s">
        <v>1560</v>
      </c>
      <c r="H3069" s="26" t="s">
        <v>1558</v>
      </c>
      <c r="I3069" s="26" t="s">
        <v>1565</v>
      </c>
      <c r="J3069" s="26" t="s">
        <v>1564</v>
      </c>
      <c r="K3069" s="21" t="str">
        <f>IF(Tabela813[[#This Row],[C]]&lt;&gt;"",IF(Tabela813[[#This Row],[RED]]&lt;&gt;"",(Tabela813[[#This Row],[RED]] &amp; "."),"") &amp; CONCATENATE(Tabela813[[#This Row],[C]],".",Tabela813[[#This Row],[O]],".",Tabela813[[#This Row],[E]],".",Tabela813[[#This Row],[D1]],".",Tabela813[[#This Row],[D2]],".",Tabela813[[#This Row],[D3]],".",Tabela813[[#This Row],[T]],".",Tabela813[[#This Row],[D4]]),"")</f>
        <v>9.1.3.6.1.01.1.7.00</v>
      </c>
      <c r="L3069" s="27" t="s">
        <v>2064</v>
      </c>
      <c r="M3069" s="21" t="str">
        <f t="shared" si="47"/>
        <v>A</v>
      </c>
      <c r="N3069" s="21">
        <f>IF(VALUE(Tabela813[[#This Row],[RED]]) &gt; 0,1,0) + IF(VALUE(J3069)&gt;0,8,IF(VALUE(I3069)&gt;0,7,IF(VALUE(H3069)&gt;0,6,IF(VALUE(G3069)&gt;0,5,IF(VALUE(F3069)&gt;0,4,IF(VALUE(E3069)&gt;0,3,IF(VALUE(D3069)&gt;0,2,1)))))))</f>
        <v>8</v>
      </c>
      <c r="O3069" s="26" t="s">
        <v>51</v>
      </c>
      <c r="P3069" s="1" t="s">
        <v>2994</v>
      </c>
      <c r="Q3069" s="1" t="s">
        <v>267</v>
      </c>
      <c r="R3069" s="21"/>
      <c r="S3069" s="7" t="str">
        <f>Tabela813[[#This Row],[NR]]&amp;" - "&amp;Tabela813[[#This Row],[Especificação]]</f>
        <v>9.1.3.6.1.01.1.7.00 - (-) Dedução de Cessão do Direito de Operacionalização de Pagamentos - Poderes Executivo e Legislativo - Dívida Ativa - Multas da Dívida Ativa</v>
      </c>
      <c r="T3069" s="7" t="str">
        <f>Tabela813[[#This Row],[NR]]&amp;" - "&amp;Tabela813[[#This Row],[Especificação]]</f>
        <v>9.1.3.6.1.01.1.7.00 - (-) Dedução de Cessão do Direito de Operacionalização de Pagamentos - Poderes Executivo e Legislativo - Dívida Ativa - Multas da Dívida Ativa</v>
      </c>
      <c r="U3069" s="7" t="str">
        <f>Tabela813[[#This Row],[NR]]&amp; " - "&amp;Tabela813[[#This Row],[Especificação]]</f>
        <v>9.1.3.6.1.01.1.7.00 - (-) Dedução de Cessão do Direito de Operacionalização de Pagamentos - Poderes Executivo e Legislativo - Dívida Ativa - Multas da Dívida Ativa</v>
      </c>
    </row>
    <row r="3070" spans="1:21" ht="30" x14ac:dyDescent="0.25">
      <c r="A3070" s="84"/>
      <c r="B3070" s="73" t="s">
        <v>1570</v>
      </c>
      <c r="C3070" s="26" t="s">
        <v>1558</v>
      </c>
      <c r="D3070" s="26" t="s">
        <v>1559</v>
      </c>
      <c r="E3070" s="26" t="s">
        <v>1563</v>
      </c>
      <c r="F3070" s="26" t="s">
        <v>1558</v>
      </c>
      <c r="G3070" s="26" t="s">
        <v>1560</v>
      </c>
      <c r="H3070" s="26" t="s">
        <v>1558</v>
      </c>
      <c r="I3070" s="26" t="s">
        <v>1566</v>
      </c>
      <c r="J3070" s="26" t="s">
        <v>1564</v>
      </c>
      <c r="K3070" s="21" t="str">
        <f>IF(Tabela813[[#This Row],[C]]&lt;&gt;"",IF(Tabela813[[#This Row],[RED]]&lt;&gt;"",(Tabela813[[#This Row],[RED]] &amp; "."),"") &amp; CONCATENATE(Tabela813[[#This Row],[C]],".",Tabela813[[#This Row],[O]],".",Tabela813[[#This Row],[E]],".",Tabela813[[#This Row],[D1]],".",Tabela813[[#This Row],[D2]],".",Tabela813[[#This Row],[D3]],".",Tabela813[[#This Row],[T]],".",Tabela813[[#This Row],[D4]]),"")</f>
        <v>9.1.3.6.1.01.1.8.00</v>
      </c>
      <c r="L3070" s="27" t="s">
        <v>2065</v>
      </c>
      <c r="M3070" s="21" t="str">
        <f t="shared" si="47"/>
        <v>A</v>
      </c>
      <c r="N3070" s="21">
        <f>IF(VALUE(Tabela813[[#This Row],[RED]]) &gt; 0,1,0) + IF(VALUE(J3070)&gt;0,8,IF(VALUE(I3070)&gt;0,7,IF(VALUE(H3070)&gt;0,6,IF(VALUE(G3070)&gt;0,5,IF(VALUE(F3070)&gt;0,4,IF(VALUE(E3070)&gt;0,3,IF(VALUE(D3070)&gt;0,2,1)))))))</f>
        <v>8</v>
      </c>
      <c r="O3070" s="26" t="s">
        <v>51</v>
      </c>
      <c r="P3070" s="1" t="s">
        <v>2994</v>
      </c>
      <c r="Q3070" s="1" t="s">
        <v>267</v>
      </c>
      <c r="R3070" s="21"/>
      <c r="S3070" s="7" t="str">
        <f>Tabela813[[#This Row],[NR]]&amp;" - "&amp;Tabela813[[#This Row],[Especificação]]</f>
        <v>9.1.3.6.1.01.1.8.00 - (-) Dedução de Cessão do Direito de Operacionalização de Pagamentos - Poderes Executivo e Legislativo - Juros de Mora da Dívida Ativa</v>
      </c>
      <c r="T3070" s="7" t="str">
        <f>Tabela813[[#This Row],[NR]]&amp;" - "&amp;Tabela813[[#This Row],[Especificação]]</f>
        <v>9.1.3.6.1.01.1.8.00 - (-) Dedução de Cessão do Direito de Operacionalização de Pagamentos - Poderes Executivo e Legislativo - Juros de Mora da Dívida Ativa</v>
      </c>
      <c r="U3070" s="7" t="str">
        <f>Tabela813[[#This Row],[NR]]&amp; " - "&amp;Tabela813[[#This Row],[Especificação]]</f>
        <v>9.1.3.6.1.01.1.8.00 - (-) Dedução de Cessão do Direito de Operacionalização de Pagamentos - Poderes Executivo e Legislativo - Juros de Mora da Dívida Ativa</v>
      </c>
    </row>
    <row r="3071" spans="1:21" ht="30" x14ac:dyDescent="0.25">
      <c r="A3071" s="84"/>
      <c r="B3071" s="73" t="s">
        <v>1570</v>
      </c>
      <c r="C3071" s="26" t="s">
        <v>1558</v>
      </c>
      <c r="D3071" s="26" t="s">
        <v>1559</v>
      </c>
      <c r="E3071" s="26" t="s">
        <v>1570</v>
      </c>
      <c r="F3071" s="26" t="s">
        <v>1561</v>
      </c>
      <c r="G3071" s="26" t="s">
        <v>1564</v>
      </c>
      <c r="H3071" s="26" t="s">
        <v>1561</v>
      </c>
      <c r="I3071" s="26" t="s">
        <v>1561</v>
      </c>
      <c r="J3071" s="26" t="s">
        <v>1564</v>
      </c>
      <c r="K3071" s="21" t="str">
        <f>IF(Tabela813[[#This Row],[C]]&lt;&gt;"",IF(Tabela813[[#This Row],[RED]]&lt;&gt;"",(Tabela813[[#This Row],[RED]] &amp; "."),"") &amp; CONCATENATE(Tabela813[[#This Row],[C]],".",Tabela813[[#This Row],[O]],".",Tabela813[[#This Row],[E]],".",Tabela813[[#This Row],[D1]],".",Tabela813[[#This Row],[D2]],".",Tabela813[[#This Row],[D3]],".",Tabela813[[#This Row],[T]],".",Tabela813[[#This Row],[D4]]),"")</f>
        <v>9.1.3.9.0.00.0.0.00</v>
      </c>
      <c r="L3071" s="27" t="s">
        <v>2066</v>
      </c>
      <c r="M3071" s="21" t="str">
        <f t="shared" si="47"/>
        <v>S</v>
      </c>
      <c r="N3071" s="21">
        <f>IF(VALUE(Tabela813[[#This Row],[RED]]) &gt; 0,1,0) + IF(VALUE(J3071)&gt;0,8,IF(VALUE(I3071)&gt;0,7,IF(VALUE(H3071)&gt;0,6,IF(VALUE(G3071)&gt;0,5,IF(VALUE(F3071)&gt;0,4,IF(VALUE(E3071)&gt;0,3,IF(VALUE(D3071)&gt;0,2,1)))))))</f>
        <v>4</v>
      </c>
      <c r="O3071" s="26" t="s">
        <v>45</v>
      </c>
      <c r="P3071" s="1" t="s">
        <v>4440</v>
      </c>
      <c r="Q3071" s="1"/>
      <c r="R3071" s="21"/>
      <c r="S3071" s="7" t="str">
        <f>Tabela813[[#This Row],[NR]]&amp;" - "&amp;Tabela813[[#This Row],[Especificação]]</f>
        <v>9.1.3.9.0.00.0.0.00 - (-) Dedução de Demais Receitas Patrimoniais</v>
      </c>
      <c r="T3071" s="7" t="str">
        <f>Tabela813[[#This Row],[NR]]&amp;" - "&amp;Tabela813[[#This Row],[Especificação]]</f>
        <v>9.1.3.9.0.00.0.0.00 - (-) Dedução de Demais Receitas Patrimoniais</v>
      </c>
      <c r="U3071" s="7" t="str">
        <f>Tabela813[[#This Row],[NR]]&amp; " - "&amp;Tabela813[[#This Row],[Especificação]]</f>
        <v>9.1.3.9.0.00.0.0.00 - (-) Dedução de Demais Receitas Patrimoniais</v>
      </c>
    </row>
    <row r="3072" spans="1:21" ht="30" x14ac:dyDescent="0.25">
      <c r="A3072" s="84"/>
      <c r="B3072" s="73" t="s">
        <v>1570</v>
      </c>
      <c r="C3072" s="26" t="s">
        <v>1558</v>
      </c>
      <c r="D3072" s="26" t="s">
        <v>1559</v>
      </c>
      <c r="E3072" s="26" t="s">
        <v>1570</v>
      </c>
      <c r="F3072" s="26" t="s">
        <v>1570</v>
      </c>
      <c r="G3072" s="26" t="s">
        <v>1564</v>
      </c>
      <c r="H3072" s="26" t="s">
        <v>1561</v>
      </c>
      <c r="I3072" s="26" t="s">
        <v>1561</v>
      </c>
      <c r="J3072" s="26" t="s">
        <v>1564</v>
      </c>
      <c r="K3072" s="21" t="str">
        <f>IF(Tabela813[[#This Row],[C]]&lt;&gt;"",IF(Tabela813[[#This Row],[RED]]&lt;&gt;"",(Tabela813[[#This Row],[RED]] &amp; "."),"") &amp; CONCATENATE(Tabela813[[#This Row],[C]],".",Tabela813[[#This Row],[O]],".",Tabela813[[#This Row],[E]],".",Tabela813[[#This Row],[D1]],".",Tabela813[[#This Row],[D2]],".",Tabela813[[#This Row],[D3]],".",Tabela813[[#This Row],[T]],".",Tabela813[[#This Row],[D4]]),"")</f>
        <v>9.1.3.9.9.00.0.0.00</v>
      </c>
      <c r="L3072" s="27" t="s">
        <v>2067</v>
      </c>
      <c r="M3072" s="21" t="str">
        <f t="shared" ref="M3072:M3135" si="48">IF(N3072 &lt; N3073,"S","A")</f>
        <v>S</v>
      </c>
      <c r="N3072" s="21">
        <f>IF(VALUE(Tabela813[[#This Row],[RED]]) &gt; 0,1,0) + IF(VALUE(J3072)&gt;0,8,IF(VALUE(I3072)&gt;0,7,IF(VALUE(H3072)&gt;0,6,IF(VALUE(G3072)&gt;0,5,IF(VALUE(F3072)&gt;0,4,IF(VALUE(E3072)&gt;0,3,IF(VALUE(D3072)&gt;0,2,1)))))))</f>
        <v>5</v>
      </c>
      <c r="O3072" s="26" t="s">
        <v>45</v>
      </c>
      <c r="P3072" s="1" t="s">
        <v>4440</v>
      </c>
      <c r="Q3072" s="1"/>
      <c r="R3072" s="21"/>
      <c r="S3072" s="7" t="str">
        <f>Tabela813[[#This Row],[NR]]&amp;" - "&amp;Tabela813[[#This Row],[Especificação]]</f>
        <v>9.1.3.9.9.00.0.0.00 - (-) Dedução de Outras Receitas Patrimoniais</v>
      </c>
      <c r="T3072" s="7" t="str">
        <f>Tabela813[[#This Row],[NR]]&amp;" - "&amp;Tabela813[[#This Row],[Especificação]]</f>
        <v>9.1.3.9.9.00.0.0.00 - (-) Dedução de Outras Receitas Patrimoniais</v>
      </c>
      <c r="U3072" s="7" t="str">
        <f>Tabela813[[#This Row],[NR]]&amp; " - "&amp;Tabela813[[#This Row],[Especificação]]</f>
        <v>9.1.3.9.9.00.0.0.00 - (-) Dedução de Outras Receitas Patrimoniais</v>
      </c>
    </row>
    <row r="3073" spans="1:21" ht="30" x14ac:dyDescent="0.25">
      <c r="A3073" s="84"/>
      <c r="B3073" s="73" t="s">
        <v>1570</v>
      </c>
      <c r="C3073" s="26" t="s">
        <v>1558</v>
      </c>
      <c r="D3073" s="26" t="s">
        <v>1559</v>
      </c>
      <c r="E3073" s="26" t="s">
        <v>1570</v>
      </c>
      <c r="F3073" s="26" t="s">
        <v>1570</v>
      </c>
      <c r="G3073" s="26" t="s">
        <v>1574</v>
      </c>
      <c r="H3073" s="26" t="s">
        <v>1561</v>
      </c>
      <c r="I3073" s="26" t="s">
        <v>1561</v>
      </c>
      <c r="J3073" s="26" t="s">
        <v>1564</v>
      </c>
      <c r="K3073" s="21" t="str">
        <f>IF(Tabela813[[#This Row],[C]]&lt;&gt;"",IF(Tabela813[[#This Row],[RED]]&lt;&gt;"",(Tabela813[[#This Row],[RED]] &amp; "."),"") &amp; CONCATENATE(Tabela813[[#This Row],[C]],".",Tabela813[[#This Row],[O]],".",Tabela813[[#This Row],[E]],".",Tabela813[[#This Row],[D1]],".",Tabela813[[#This Row],[D2]],".",Tabela813[[#This Row],[D3]],".",Tabela813[[#This Row],[T]],".",Tabela813[[#This Row],[D4]]),"")</f>
        <v>9.1.3.9.9.99.0.0.00</v>
      </c>
      <c r="L3073" s="27" t="s">
        <v>2067</v>
      </c>
      <c r="M3073" s="21" t="str">
        <f t="shared" si="48"/>
        <v>S</v>
      </c>
      <c r="N3073" s="21">
        <f>IF(VALUE(Tabela813[[#This Row],[RED]]) &gt; 0,1,0) + IF(VALUE(J3073)&gt;0,8,IF(VALUE(I3073)&gt;0,7,IF(VALUE(H3073)&gt;0,6,IF(VALUE(G3073)&gt;0,5,IF(VALUE(F3073)&gt;0,4,IF(VALUE(E3073)&gt;0,3,IF(VALUE(D3073)&gt;0,2,1)))))))</f>
        <v>6</v>
      </c>
      <c r="O3073" s="26" t="s">
        <v>51</v>
      </c>
      <c r="P3073" s="1" t="s">
        <v>4441</v>
      </c>
      <c r="Q3073" s="1"/>
      <c r="R3073" s="21"/>
      <c r="S3073" s="7" t="str">
        <f>Tabela813[[#This Row],[NR]]&amp;" - "&amp;Tabela813[[#This Row],[Especificação]]</f>
        <v>9.1.3.9.9.99.0.0.00 - (-) Dedução de Outras Receitas Patrimoniais</v>
      </c>
      <c r="T3073" s="7" t="str">
        <f>Tabela813[[#This Row],[NR]]&amp;" - "&amp;Tabela813[[#This Row],[Especificação]]</f>
        <v>9.1.3.9.9.99.0.0.00 - (-) Dedução de Outras Receitas Patrimoniais</v>
      </c>
      <c r="U3073" s="7" t="str">
        <f>Tabela813[[#This Row],[NR]]&amp; " - "&amp;Tabela813[[#This Row],[Especificação]]</f>
        <v>9.1.3.9.9.99.0.0.00 - (-) Dedução de Outras Receitas Patrimoniais</v>
      </c>
    </row>
    <row r="3074" spans="1:21" ht="30" x14ac:dyDescent="0.25">
      <c r="A3074" s="84"/>
      <c r="B3074" s="73" t="s">
        <v>1570</v>
      </c>
      <c r="C3074" s="26" t="s">
        <v>1558</v>
      </c>
      <c r="D3074" s="26" t="s">
        <v>1559</v>
      </c>
      <c r="E3074" s="26" t="s">
        <v>1570</v>
      </c>
      <c r="F3074" s="26" t="s">
        <v>1570</v>
      </c>
      <c r="G3074" s="26" t="s">
        <v>1574</v>
      </c>
      <c r="H3074" s="26" t="s">
        <v>1561</v>
      </c>
      <c r="I3074" s="26" t="s">
        <v>1558</v>
      </c>
      <c r="J3074" s="26" t="s">
        <v>1564</v>
      </c>
      <c r="K3074" s="21" t="str">
        <f>IF(Tabela813[[#This Row],[C]]&lt;&gt;"",IF(Tabela813[[#This Row],[RED]]&lt;&gt;"",(Tabela813[[#This Row],[RED]] &amp; "."),"") &amp; CONCATENATE(Tabela813[[#This Row],[C]],".",Tabela813[[#This Row],[O]],".",Tabela813[[#This Row],[E]],".",Tabela813[[#This Row],[D1]],".",Tabela813[[#This Row],[D2]],".",Tabela813[[#This Row],[D3]],".",Tabela813[[#This Row],[T]],".",Tabela813[[#This Row],[D4]]),"")</f>
        <v>9.1.3.9.9.99.0.1.00</v>
      </c>
      <c r="L3074" s="27" t="s">
        <v>2068</v>
      </c>
      <c r="M3074" s="21" t="str">
        <f t="shared" si="48"/>
        <v>A</v>
      </c>
      <c r="N3074" s="21">
        <f>IF(VALUE(Tabela813[[#This Row],[RED]]) &gt; 0,1,0) + IF(VALUE(J3074)&gt;0,8,IF(VALUE(I3074)&gt;0,7,IF(VALUE(H3074)&gt;0,6,IF(VALUE(G3074)&gt;0,5,IF(VALUE(F3074)&gt;0,4,IF(VALUE(E3074)&gt;0,3,IF(VALUE(D3074)&gt;0,2,1)))))))</f>
        <v>8</v>
      </c>
      <c r="O3074" s="26" t="s">
        <v>51</v>
      </c>
      <c r="P3074" s="1" t="s">
        <v>2995</v>
      </c>
      <c r="Q3074" s="1"/>
      <c r="R3074" s="21"/>
      <c r="S3074" s="7" t="str">
        <f>Tabela813[[#This Row],[NR]]&amp;" - "&amp;Tabela813[[#This Row],[Especificação]]</f>
        <v>9.1.3.9.9.99.0.1.00 - (-) Dedução de Outras Receitas Patrimoniais - Principal</v>
      </c>
      <c r="T3074" s="7" t="str">
        <f>Tabela813[[#This Row],[NR]]&amp;" - "&amp;Tabela813[[#This Row],[Especificação]]</f>
        <v>9.1.3.9.9.99.0.1.00 - (-) Dedução de Outras Receitas Patrimoniais - Principal</v>
      </c>
      <c r="U3074" s="7" t="str">
        <f>Tabela813[[#This Row],[NR]]&amp; " - "&amp;Tabela813[[#This Row],[Especificação]]</f>
        <v>9.1.3.9.9.99.0.1.00 - (-) Dedução de Outras Receitas Patrimoniais - Principal</v>
      </c>
    </row>
    <row r="3075" spans="1:21" ht="30" x14ac:dyDescent="0.25">
      <c r="A3075" s="84"/>
      <c r="B3075" s="73" t="s">
        <v>1570</v>
      </c>
      <c r="C3075" s="26" t="s">
        <v>1558</v>
      </c>
      <c r="D3075" s="26" t="s">
        <v>1559</v>
      </c>
      <c r="E3075" s="26" t="s">
        <v>1570</v>
      </c>
      <c r="F3075" s="26" t="s">
        <v>1570</v>
      </c>
      <c r="G3075" s="26" t="s">
        <v>1574</v>
      </c>
      <c r="H3075" s="26" t="s">
        <v>1561</v>
      </c>
      <c r="I3075" s="26" t="s">
        <v>1567</v>
      </c>
      <c r="J3075" s="26" t="s">
        <v>1564</v>
      </c>
      <c r="K3075" s="21" t="str">
        <f>IF(Tabela813[[#This Row],[C]]&lt;&gt;"",IF(Tabela813[[#This Row],[RED]]&lt;&gt;"",(Tabela813[[#This Row],[RED]] &amp; "."),"") &amp; CONCATENATE(Tabela813[[#This Row],[C]],".",Tabela813[[#This Row],[O]],".",Tabela813[[#This Row],[E]],".",Tabela813[[#This Row],[D1]],".",Tabela813[[#This Row],[D2]],".",Tabela813[[#This Row],[D3]],".",Tabela813[[#This Row],[T]],".",Tabela813[[#This Row],[D4]]),"")</f>
        <v>9.1.3.9.9.99.0.2.00</v>
      </c>
      <c r="L3075" s="27" t="s">
        <v>2069</v>
      </c>
      <c r="M3075" s="21" t="str">
        <f t="shared" si="48"/>
        <v>A</v>
      </c>
      <c r="N3075" s="21">
        <f>IF(VALUE(Tabela813[[#This Row],[RED]]) &gt; 0,1,0) + IF(VALUE(J3075)&gt;0,8,IF(VALUE(I3075)&gt;0,7,IF(VALUE(H3075)&gt;0,6,IF(VALUE(G3075)&gt;0,5,IF(VALUE(F3075)&gt;0,4,IF(VALUE(E3075)&gt;0,3,IF(VALUE(D3075)&gt;0,2,1)))))))</f>
        <v>8</v>
      </c>
      <c r="O3075" s="26" t="s">
        <v>51</v>
      </c>
      <c r="P3075" s="1" t="s">
        <v>2995</v>
      </c>
      <c r="Q3075" s="1"/>
      <c r="R3075" s="21"/>
      <c r="S3075" s="7" t="str">
        <f>Tabela813[[#This Row],[NR]]&amp;" - "&amp;Tabela813[[#This Row],[Especificação]]</f>
        <v>9.1.3.9.9.99.0.2.00 - (-) Dedução de Outras Receitas Patrimoniais - Multas e Juros de Mora</v>
      </c>
      <c r="T3075" s="7" t="str">
        <f>Tabela813[[#This Row],[NR]]&amp;" - "&amp;Tabela813[[#This Row],[Especificação]]</f>
        <v>9.1.3.9.9.99.0.2.00 - (-) Dedução de Outras Receitas Patrimoniais - Multas e Juros de Mora</v>
      </c>
      <c r="U3075" s="7" t="str">
        <f>Tabela813[[#This Row],[NR]]&amp; " - "&amp;Tabela813[[#This Row],[Especificação]]</f>
        <v>9.1.3.9.9.99.0.2.00 - (-) Dedução de Outras Receitas Patrimoniais - Multas e Juros de Mora</v>
      </c>
    </row>
    <row r="3076" spans="1:21" ht="30" x14ac:dyDescent="0.25">
      <c r="A3076" s="84"/>
      <c r="B3076" s="73" t="s">
        <v>1570</v>
      </c>
      <c r="C3076" s="26" t="s">
        <v>1558</v>
      </c>
      <c r="D3076" s="26" t="s">
        <v>1559</v>
      </c>
      <c r="E3076" s="26" t="s">
        <v>1570</v>
      </c>
      <c r="F3076" s="26" t="s">
        <v>1570</v>
      </c>
      <c r="G3076" s="26" t="s">
        <v>1574</v>
      </c>
      <c r="H3076" s="26" t="s">
        <v>1561</v>
      </c>
      <c r="I3076" s="26" t="s">
        <v>1559</v>
      </c>
      <c r="J3076" s="26" t="s">
        <v>1564</v>
      </c>
      <c r="K3076" s="21" t="str">
        <f>IF(Tabela813[[#This Row],[C]]&lt;&gt;"",IF(Tabela813[[#This Row],[RED]]&lt;&gt;"",(Tabela813[[#This Row],[RED]] &amp; "."),"") &amp; CONCATENATE(Tabela813[[#This Row],[C]],".",Tabela813[[#This Row],[O]],".",Tabela813[[#This Row],[E]],".",Tabela813[[#This Row],[D1]],".",Tabela813[[#This Row],[D2]],".",Tabela813[[#This Row],[D3]],".",Tabela813[[#This Row],[T]],".",Tabela813[[#This Row],[D4]]),"")</f>
        <v>9.1.3.9.9.99.0.3.00</v>
      </c>
      <c r="L3076" s="27" t="s">
        <v>2070</v>
      </c>
      <c r="M3076" s="21" t="str">
        <f t="shared" si="48"/>
        <v>A</v>
      </c>
      <c r="N3076" s="21">
        <f>IF(VALUE(Tabela813[[#This Row],[RED]]) &gt; 0,1,0) + IF(VALUE(J3076)&gt;0,8,IF(VALUE(I3076)&gt;0,7,IF(VALUE(H3076)&gt;0,6,IF(VALUE(G3076)&gt;0,5,IF(VALUE(F3076)&gt;0,4,IF(VALUE(E3076)&gt;0,3,IF(VALUE(D3076)&gt;0,2,1)))))))</f>
        <v>8</v>
      </c>
      <c r="O3076" s="26" t="s">
        <v>51</v>
      </c>
      <c r="P3076" s="1" t="s">
        <v>2995</v>
      </c>
      <c r="Q3076" s="1"/>
      <c r="R3076" s="21"/>
      <c r="S3076" s="7" t="str">
        <f>Tabela813[[#This Row],[NR]]&amp;" - "&amp;Tabela813[[#This Row],[Especificação]]</f>
        <v>9.1.3.9.9.99.0.3.00 - (-) Dedução de Outras Receitas Patrimoniais - Dívida Ativa</v>
      </c>
      <c r="T3076" s="7" t="str">
        <f>Tabela813[[#This Row],[NR]]&amp;" - "&amp;Tabela813[[#This Row],[Especificação]]</f>
        <v>9.1.3.9.9.99.0.3.00 - (-) Dedução de Outras Receitas Patrimoniais - Dívida Ativa</v>
      </c>
      <c r="U3076" s="7" t="str">
        <f>Tabela813[[#This Row],[NR]]&amp; " - "&amp;Tabela813[[#This Row],[Especificação]]</f>
        <v>9.1.3.9.9.99.0.3.00 - (-) Dedução de Outras Receitas Patrimoniais - Dívida Ativa</v>
      </c>
    </row>
    <row r="3077" spans="1:21" ht="30" x14ac:dyDescent="0.25">
      <c r="A3077" s="84"/>
      <c r="B3077" s="73" t="s">
        <v>1570</v>
      </c>
      <c r="C3077" s="26" t="s">
        <v>1558</v>
      </c>
      <c r="D3077" s="26" t="s">
        <v>1559</v>
      </c>
      <c r="E3077" s="26" t="s">
        <v>1570</v>
      </c>
      <c r="F3077" s="26" t="s">
        <v>1570</v>
      </c>
      <c r="G3077" s="26" t="s">
        <v>1574</v>
      </c>
      <c r="H3077" s="26" t="s">
        <v>1561</v>
      </c>
      <c r="I3077" s="26" t="s">
        <v>1568</v>
      </c>
      <c r="J3077" s="26" t="s">
        <v>1564</v>
      </c>
      <c r="K3077" s="21" t="str">
        <f>IF(Tabela813[[#This Row],[C]]&lt;&gt;"",IF(Tabela813[[#This Row],[RED]]&lt;&gt;"",(Tabela813[[#This Row],[RED]] &amp; "."),"") &amp; CONCATENATE(Tabela813[[#This Row],[C]],".",Tabela813[[#This Row],[O]],".",Tabela813[[#This Row],[E]],".",Tabela813[[#This Row],[D1]],".",Tabela813[[#This Row],[D2]],".",Tabela813[[#This Row],[D3]],".",Tabela813[[#This Row],[T]],".",Tabela813[[#This Row],[D4]]),"")</f>
        <v>9.1.3.9.9.99.0.4.00</v>
      </c>
      <c r="L3077" s="27" t="s">
        <v>2071</v>
      </c>
      <c r="M3077" s="21" t="str">
        <f t="shared" si="48"/>
        <v>A</v>
      </c>
      <c r="N3077" s="21">
        <f>IF(VALUE(Tabela813[[#This Row],[RED]]) &gt; 0,1,0) + IF(VALUE(J3077)&gt;0,8,IF(VALUE(I3077)&gt;0,7,IF(VALUE(H3077)&gt;0,6,IF(VALUE(G3077)&gt;0,5,IF(VALUE(F3077)&gt;0,4,IF(VALUE(E3077)&gt;0,3,IF(VALUE(D3077)&gt;0,2,1)))))))</f>
        <v>8</v>
      </c>
      <c r="O3077" s="26" t="s">
        <v>51</v>
      </c>
      <c r="P3077" s="1" t="s">
        <v>2995</v>
      </c>
      <c r="Q3077" s="1"/>
      <c r="R3077" s="21"/>
      <c r="S3077" s="7" t="str">
        <f>Tabela813[[#This Row],[NR]]&amp;" - "&amp;Tabela813[[#This Row],[Especificação]]</f>
        <v>9.1.3.9.9.99.0.4.00 - (-) Dedução de Outras Receitas Patrimoniais - Dívida Ativa - Multas e Juros de Mora da Dívida Ativa</v>
      </c>
      <c r="T3077" s="7" t="str">
        <f>Tabela813[[#This Row],[NR]]&amp;" - "&amp;Tabela813[[#This Row],[Especificação]]</f>
        <v>9.1.3.9.9.99.0.4.00 - (-) Dedução de Outras Receitas Patrimoniais - Dívida Ativa - Multas e Juros de Mora da Dívida Ativa</v>
      </c>
      <c r="U3077" s="7" t="str">
        <f>Tabela813[[#This Row],[NR]]&amp; " - "&amp;Tabela813[[#This Row],[Especificação]]</f>
        <v>9.1.3.9.9.99.0.4.00 - (-) Dedução de Outras Receitas Patrimoniais - Dívida Ativa - Multas e Juros de Mora da Dívida Ativa</v>
      </c>
    </row>
    <row r="3078" spans="1:21" ht="30" x14ac:dyDescent="0.25">
      <c r="A3078" s="84"/>
      <c r="B3078" s="73" t="s">
        <v>1570</v>
      </c>
      <c r="C3078" s="26" t="s">
        <v>1558</v>
      </c>
      <c r="D3078" s="26" t="s">
        <v>1559</v>
      </c>
      <c r="E3078" s="26" t="s">
        <v>1570</v>
      </c>
      <c r="F3078" s="26" t="s">
        <v>1570</v>
      </c>
      <c r="G3078" s="26" t="s">
        <v>1574</v>
      </c>
      <c r="H3078" s="26" t="s">
        <v>1561</v>
      </c>
      <c r="I3078" s="26" t="s">
        <v>1569</v>
      </c>
      <c r="J3078" s="26" t="s">
        <v>1564</v>
      </c>
      <c r="K3078" s="21" t="str">
        <f>IF(Tabela813[[#This Row],[C]]&lt;&gt;"",IF(Tabela813[[#This Row],[RED]]&lt;&gt;"",(Tabela813[[#This Row],[RED]] &amp; "."),"") &amp; CONCATENATE(Tabela813[[#This Row],[C]],".",Tabela813[[#This Row],[O]],".",Tabela813[[#This Row],[E]],".",Tabela813[[#This Row],[D1]],".",Tabela813[[#This Row],[D2]],".",Tabela813[[#This Row],[D3]],".",Tabela813[[#This Row],[T]],".",Tabela813[[#This Row],[D4]]),"")</f>
        <v>9.1.3.9.9.99.0.5.00</v>
      </c>
      <c r="L3078" s="27" t="s">
        <v>2072</v>
      </c>
      <c r="M3078" s="21" t="str">
        <f t="shared" si="48"/>
        <v>A</v>
      </c>
      <c r="N3078" s="21">
        <f>IF(VALUE(Tabela813[[#This Row],[RED]]) &gt; 0,1,0) + IF(VALUE(J3078)&gt;0,8,IF(VALUE(I3078)&gt;0,7,IF(VALUE(H3078)&gt;0,6,IF(VALUE(G3078)&gt;0,5,IF(VALUE(F3078)&gt;0,4,IF(VALUE(E3078)&gt;0,3,IF(VALUE(D3078)&gt;0,2,1)))))))</f>
        <v>8</v>
      </c>
      <c r="O3078" s="26" t="s">
        <v>51</v>
      </c>
      <c r="P3078" s="1" t="s">
        <v>2995</v>
      </c>
      <c r="Q3078" s="1"/>
      <c r="R3078" s="21"/>
      <c r="S3078" s="7" t="str">
        <f>Tabela813[[#This Row],[NR]]&amp;" - "&amp;Tabela813[[#This Row],[Especificação]]</f>
        <v>9.1.3.9.9.99.0.5.00 - (-) Dedução de Outras Receitas Patrimoniais - Multas</v>
      </c>
      <c r="T3078" s="7" t="str">
        <f>Tabela813[[#This Row],[NR]]&amp;" - "&amp;Tabela813[[#This Row],[Especificação]]</f>
        <v>9.1.3.9.9.99.0.5.00 - (-) Dedução de Outras Receitas Patrimoniais - Multas</v>
      </c>
      <c r="U3078" s="7" t="str">
        <f>Tabela813[[#This Row],[NR]]&amp; " - "&amp;Tabela813[[#This Row],[Especificação]]</f>
        <v>9.1.3.9.9.99.0.5.00 - (-) Dedução de Outras Receitas Patrimoniais - Multas</v>
      </c>
    </row>
    <row r="3079" spans="1:21" ht="30" x14ac:dyDescent="0.25">
      <c r="A3079" s="84"/>
      <c r="B3079" s="73" t="s">
        <v>1570</v>
      </c>
      <c r="C3079" s="26" t="s">
        <v>1558</v>
      </c>
      <c r="D3079" s="26" t="s">
        <v>1559</v>
      </c>
      <c r="E3079" s="26" t="s">
        <v>1570</v>
      </c>
      <c r="F3079" s="26" t="s">
        <v>1570</v>
      </c>
      <c r="G3079" s="26" t="s">
        <v>1574</v>
      </c>
      <c r="H3079" s="26" t="s">
        <v>1561</v>
      </c>
      <c r="I3079" s="26" t="s">
        <v>1563</v>
      </c>
      <c r="J3079" s="26" t="s">
        <v>1564</v>
      </c>
      <c r="K3079" s="21" t="str">
        <f>IF(Tabela813[[#This Row],[C]]&lt;&gt;"",IF(Tabela813[[#This Row],[RED]]&lt;&gt;"",(Tabela813[[#This Row],[RED]] &amp; "."),"") &amp; CONCATENATE(Tabela813[[#This Row],[C]],".",Tabela813[[#This Row],[O]],".",Tabela813[[#This Row],[E]],".",Tabela813[[#This Row],[D1]],".",Tabela813[[#This Row],[D2]],".",Tabela813[[#This Row],[D3]],".",Tabela813[[#This Row],[T]],".",Tabela813[[#This Row],[D4]]),"")</f>
        <v>9.1.3.9.9.99.0.6.00</v>
      </c>
      <c r="L3079" s="27" t="s">
        <v>2073</v>
      </c>
      <c r="M3079" s="21" t="str">
        <f t="shared" si="48"/>
        <v>A</v>
      </c>
      <c r="N3079" s="21">
        <f>IF(VALUE(Tabela813[[#This Row],[RED]]) &gt; 0,1,0) + IF(VALUE(J3079)&gt;0,8,IF(VALUE(I3079)&gt;0,7,IF(VALUE(H3079)&gt;0,6,IF(VALUE(G3079)&gt;0,5,IF(VALUE(F3079)&gt;0,4,IF(VALUE(E3079)&gt;0,3,IF(VALUE(D3079)&gt;0,2,1)))))))</f>
        <v>8</v>
      </c>
      <c r="O3079" s="26" t="s">
        <v>51</v>
      </c>
      <c r="P3079" s="1" t="s">
        <v>2995</v>
      </c>
      <c r="Q3079" s="1"/>
      <c r="R3079" s="21"/>
      <c r="S3079" s="7" t="str">
        <f>Tabela813[[#This Row],[NR]]&amp;" - "&amp;Tabela813[[#This Row],[Especificação]]</f>
        <v>9.1.3.9.9.99.0.6.00 - (-) Dedução de Outras Receitas Patrimoniais - Juros de Mora</v>
      </c>
      <c r="T3079" s="7" t="str">
        <f>Tabela813[[#This Row],[NR]]&amp;" - "&amp;Tabela813[[#This Row],[Especificação]]</f>
        <v>9.1.3.9.9.99.0.6.00 - (-) Dedução de Outras Receitas Patrimoniais - Juros de Mora</v>
      </c>
      <c r="U3079" s="7" t="str">
        <f>Tabela813[[#This Row],[NR]]&amp; " - "&amp;Tabela813[[#This Row],[Especificação]]</f>
        <v>9.1.3.9.9.99.0.6.00 - (-) Dedução de Outras Receitas Patrimoniais - Juros de Mora</v>
      </c>
    </row>
    <row r="3080" spans="1:21" ht="30" x14ac:dyDescent="0.25">
      <c r="A3080" s="84"/>
      <c r="B3080" s="73" t="s">
        <v>1570</v>
      </c>
      <c r="C3080" s="26" t="s">
        <v>1558</v>
      </c>
      <c r="D3080" s="26" t="s">
        <v>1559</v>
      </c>
      <c r="E3080" s="26" t="s">
        <v>1570</v>
      </c>
      <c r="F3080" s="26" t="s">
        <v>1570</v>
      </c>
      <c r="G3080" s="26" t="s">
        <v>1574</v>
      </c>
      <c r="H3080" s="26" t="s">
        <v>1561</v>
      </c>
      <c r="I3080" s="26" t="s">
        <v>1565</v>
      </c>
      <c r="J3080" s="26" t="s">
        <v>1564</v>
      </c>
      <c r="K3080" s="21" t="str">
        <f>IF(Tabela813[[#This Row],[C]]&lt;&gt;"",IF(Tabela813[[#This Row],[RED]]&lt;&gt;"",(Tabela813[[#This Row],[RED]] &amp; "."),"") &amp; CONCATENATE(Tabela813[[#This Row],[C]],".",Tabela813[[#This Row],[O]],".",Tabela813[[#This Row],[E]],".",Tabela813[[#This Row],[D1]],".",Tabela813[[#This Row],[D2]],".",Tabela813[[#This Row],[D3]],".",Tabela813[[#This Row],[T]],".",Tabela813[[#This Row],[D4]]),"")</f>
        <v>9.1.3.9.9.99.0.7.00</v>
      </c>
      <c r="L3080" s="27" t="s">
        <v>2074</v>
      </c>
      <c r="M3080" s="21" t="str">
        <f t="shared" si="48"/>
        <v>A</v>
      </c>
      <c r="N3080" s="21">
        <f>IF(VALUE(Tabela813[[#This Row],[RED]]) &gt; 0,1,0) + IF(VALUE(J3080)&gt;0,8,IF(VALUE(I3080)&gt;0,7,IF(VALUE(H3080)&gt;0,6,IF(VALUE(G3080)&gt;0,5,IF(VALUE(F3080)&gt;0,4,IF(VALUE(E3080)&gt;0,3,IF(VALUE(D3080)&gt;0,2,1)))))))</f>
        <v>8</v>
      </c>
      <c r="O3080" s="26" t="s">
        <v>51</v>
      </c>
      <c r="P3080" s="1" t="s">
        <v>2995</v>
      </c>
      <c r="Q3080" s="1"/>
      <c r="R3080" s="21"/>
      <c r="S3080" s="7" t="str">
        <f>Tabela813[[#This Row],[NR]]&amp;" - "&amp;Tabela813[[#This Row],[Especificação]]</f>
        <v>9.1.3.9.9.99.0.7.00 - (-) Dedução de Outras Receitas Patrimoniais - Dívida Ativa - Multas da Dívida Ativa</v>
      </c>
      <c r="T3080" s="7" t="str">
        <f>Tabela813[[#This Row],[NR]]&amp;" - "&amp;Tabela813[[#This Row],[Especificação]]</f>
        <v>9.1.3.9.9.99.0.7.00 - (-) Dedução de Outras Receitas Patrimoniais - Dívida Ativa - Multas da Dívida Ativa</v>
      </c>
      <c r="U3080" s="7" t="str">
        <f>Tabela813[[#This Row],[NR]]&amp; " - "&amp;Tabela813[[#This Row],[Especificação]]</f>
        <v>9.1.3.9.9.99.0.7.00 - (-) Dedução de Outras Receitas Patrimoniais - Dívida Ativa - Multas da Dívida Ativa</v>
      </c>
    </row>
    <row r="3081" spans="1:21" ht="30" x14ac:dyDescent="0.25">
      <c r="A3081" s="84"/>
      <c r="B3081" s="73" t="s">
        <v>1570</v>
      </c>
      <c r="C3081" s="26" t="s">
        <v>1558</v>
      </c>
      <c r="D3081" s="26" t="s">
        <v>1559</v>
      </c>
      <c r="E3081" s="26" t="s">
        <v>1570</v>
      </c>
      <c r="F3081" s="26" t="s">
        <v>1570</v>
      </c>
      <c r="G3081" s="26" t="s">
        <v>1574</v>
      </c>
      <c r="H3081" s="26" t="s">
        <v>1561</v>
      </c>
      <c r="I3081" s="26" t="s">
        <v>1566</v>
      </c>
      <c r="J3081" s="26" t="s">
        <v>1564</v>
      </c>
      <c r="K3081" s="21" t="str">
        <f>IF(Tabela813[[#This Row],[C]]&lt;&gt;"",IF(Tabela813[[#This Row],[RED]]&lt;&gt;"",(Tabela813[[#This Row],[RED]] &amp; "."),"") &amp; CONCATENATE(Tabela813[[#This Row],[C]],".",Tabela813[[#This Row],[O]],".",Tabela813[[#This Row],[E]],".",Tabela813[[#This Row],[D1]],".",Tabela813[[#This Row],[D2]],".",Tabela813[[#This Row],[D3]],".",Tabela813[[#This Row],[T]],".",Tabela813[[#This Row],[D4]]),"")</f>
        <v>9.1.3.9.9.99.0.8.00</v>
      </c>
      <c r="L3081" s="27" t="s">
        <v>2075</v>
      </c>
      <c r="M3081" s="21" t="str">
        <f t="shared" si="48"/>
        <v>A</v>
      </c>
      <c r="N3081" s="21">
        <f>IF(VALUE(Tabela813[[#This Row],[RED]]) &gt; 0,1,0) + IF(VALUE(J3081)&gt;0,8,IF(VALUE(I3081)&gt;0,7,IF(VALUE(H3081)&gt;0,6,IF(VALUE(G3081)&gt;0,5,IF(VALUE(F3081)&gt;0,4,IF(VALUE(E3081)&gt;0,3,IF(VALUE(D3081)&gt;0,2,1)))))))</f>
        <v>8</v>
      </c>
      <c r="O3081" s="26" t="s">
        <v>51</v>
      </c>
      <c r="P3081" s="1" t="s">
        <v>2995</v>
      </c>
      <c r="Q3081" s="1"/>
      <c r="R3081" s="21"/>
      <c r="S3081" s="7" t="str">
        <f>Tabela813[[#This Row],[NR]]&amp;" - "&amp;Tabela813[[#This Row],[Especificação]]</f>
        <v>9.1.3.9.9.99.0.8.00 - (-) Dedução de Outras Receitas Patrimoniais - Juros de Mora da Dívida Ativa</v>
      </c>
      <c r="T3081" s="7" t="str">
        <f>Tabela813[[#This Row],[NR]]&amp;" - "&amp;Tabela813[[#This Row],[Especificação]]</f>
        <v>9.1.3.9.9.99.0.8.00 - (-) Dedução de Outras Receitas Patrimoniais - Juros de Mora da Dívida Ativa</v>
      </c>
      <c r="U3081" s="7" t="str">
        <f>Tabela813[[#This Row],[NR]]&amp; " - "&amp;Tabela813[[#This Row],[Especificação]]</f>
        <v>9.1.3.9.9.99.0.8.00 - (-) Dedução de Outras Receitas Patrimoniais - Juros de Mora da Dívida Ativa</v>
      </c>
    </row>
    <row r="3082" spans="1:21" ht="30" x14ac:dyDescent="0.25">
      <c r="A3082" s="84"/>
      <c r="B3082" s="73" t="s">
        <v>1570</v>
      </c>
      <c r="C3082" s="26" t="s">
        <v>1558</v>
      </c>
      <c r="D3082" s="26" t="s">
        <v>1568</v>
      </c>
      <c r="E3082" s="26" t="s">
        <v>1561</v>
      </c>
      <c r="F3082" s="26" t="s">
        <v>1561</v>
      </c>
      <c r="G3082" s="26" t="s">
        <v>1564</v>
      </c>
      <c r="H3082" s="26" t="s">
        <v>1561</v>
      </c>
      <c r="I3082" s="26" t="s">
        <v>1561</v>
      </c>
      <c r="J3082" s="26" t="s">
        <v>1564</v>
      </c>
      <c r="K3082" s="21" t="str">
        <f>IF(Tabela813[[#This Row],[C]]&lt;&gt;"",IF(Tabela813[[#This Row],[RED]]&lt;&gt;"",(Tabela813[[#This Row],[RED]] &amp; "."),"") &amp; CONCATENATE(Tabela813[[#This Row],[C]],".",Tabela813[[#This Row],[O]],".",Tabela813[[#This Row],[E]],".",Tabela813[[#This Row],[D1]],".",Tabela813[[#This Row],[D2]],".",Tabela813[[#This Row],[D3]],".",Tabela813[[#This Row],[T]],".",Tabela813[[#This Row],[D4]]),"")</f>
        <v>9.1.4.0.0.00.0.0.00</v>
      </c>
      <c r="L3082" s="27" t="s">
        <v>2076</v>
      </c>
      <c r="M3082" s="21" t="str">
        <f t="shared" si="48"/>
        <v>S</v>
      </c>
      <c r="N3082" s="21">
        <f>IF(VALUE(Tabela813[[#This Row],[RED]]) &gt; 0,1,0) + IF(VALUE(J3082)&gt;0,8,IF(VALUE(I3082)&gt;0,7,IF(VALUE(H3082)&gt;0,6,IF(VALUE(G3082)&gt;0,5,IF(VALUE(F3082)&gt;0,4,IF(VALUE(E3082)&gt;0,3,IF(VALUE(D3082)&gt;0,2,1)))))))</f>
        <v>3</v>
      </c>
      <c r="O3082" s="26" t="s">
        <v>45</v>
      </c>
      <c r="P3082" s="1" t="s">
        <v>4442</v>
      </c>
      <c r="Q3082" s="1"/>
      <c r="R3082" s="21"/>
      <c r="S3082" s="7" t="str">
        <f>Tabela813[[#This Row],[NR]]&amp;" - "&amp;Tabela813[[#This Row],[Especificação]]</f>
        <v>9.1.4.0.0.00.0.0.00 - (-) Dedução de Receita Agropecuária</v>
      </c>
      <c r="T3082" s="7" t="str">
        <f>Tabela813[[#This Row],[NR]]&amp;" - "&amp;Tabela813[[#This Row],[Especificação]]</f>
        <v>9.1.4.0.0.00.0.0.00 - (-) Dedução de Receita Agropecuária</v>
      </c>
      <c r="U3082" s="7" t="str">
        <f>Tabela813[[#This Row],[NR]]&amp; " - "&amp;Tabela813[[#This Row],[Especificação]]</f>
        <v>9.1.4.0.0.00.0.0.00 - (-) Dedução de Receita Agropecuária</v>
      </c>
    </row>
    <row r="3083" spans="1:21" ht="30" x14ac:dyDescent="0.25">
      <c r="A3083" s="84"/>
      <c r="B3083" s="73" t="s">
        <v>1570</v>
      </c>
      <c r="C3083" s="26" t="s">
        <v>1558</v>
      </c>
      <c r="D3083" s="26" t="s">
        <v>1568</v>
      </c>
      <c r="E3083" s="26" t="s">
        <v>1558</v>
      </c>
      <c r="F3083" s="26" t="s">
        <v>1561</v>
      </c>
      <c r="G3083" s="26" t="s">
        <v>1564</v>
      </c>
      <c r="H3083" s="26" t="s">
        <v>1561</v>
      </c>
      <c r="I3083" s="26" t="s">
        <v>1561</v>
      </c>
      <c r="J3083" s="26" t="s">
        <v>1564</v>
      </c>
      <c r="K3083" s="21" t="str">
        <f>IF(Tabela813[[#This Row],[C]]&lt;&gt;"",IF(Tabela813[[#This Row],[RED]]&lt;&gt;"",(Tabela813[[#This Row],[RED]] &amp; "."),"") &amp; CONCATENATE(Tabela813[[#This Row],[C]],".",Tabela813[[#This Row],[O]],".",Tabela813[[#This Row],[E]],".",Tabela813[[#This Row],[D1]],".",Tabela813[[#This Row],[D2]],".",Tabela813[[#This Row],[D3]],".",Tabela813[[#This Row],[T]],".",Tabela813[[#This Row],[D4]]),"")</f>
        <v>9.1.4.1.0.00.0.0.00</v>
      </c>
      <c r="L3083" s="27" t="s">
        <v>2076</v>
      </c>
      <c r="M3083" s="21" t="str">
        <f t="shared" si="48"/>
        <v>S</v>
      </c>
      <c r="N3083" s="21">
        <f>IF(VALUE(Tabela813[[#This Row],[RED]]) &gt; 0,1,0) + IF(VALUE(J3083)&gt;0,8,IF(VALUE(I3083)&gt;0,7,IF(VALUE(H3083)&gt;0,6,IF(VALUE(G3083)&gt;0,5,IF(VALUE(F3083)&gt;0,4,IF(VALUE(E3083)&gt;0,3,IF(VALUE(D3083)&gt;0,2,1)))))))</f>
        <v>4</v>
      </c>
      <c r="O3083" s="26" t="s">
        <v>45</v>
      </c>
      <c r="P3083" s="1" t="s">
        <v>4442</v>
      </c>
      <c r="Q3083" s="1"/>
      <c r="R3083" s="21"/>
      <c r="S3083" s="7" t="str">
        <f>Tabela813[[#This Row],[NR]]&amp;" - "&amp;Tabela813[[#This Row],[Especificação]]</f>
        <v>9.1.4.1.0.00.0.0.00 - (-) Dedução de Receita Agropecuária</v>
      </c>
      <c r="T3083" s="7" t="str">
        <f>Tabela813[[#This Row],[NR]]&amp;" - "&amp;Tabela813[[#This Row],[Especificação]]</f>
        <v>9.1.4.1.0.00.0.0.00 - (-) Dedução de Receita Agropecuária</v>
      </c>
      <c r="U3083" s="7" t="str">
        <f>Tabela813[[#This Row],[NR]]&amp; " - "&amp;Tabela813[[#This Row],[Especificação]]</f>
        <v>9.1.4.1.0.00.0.0.00 - (-) Dedução de Receita Agropecuária</v>
      </c>
    </row>
    <row r="3084" spans="1:21" ht="30" x14ac:dyDescent="0.25">
      <c r="A3084" s="84"/>
      <c r="B3084" s="73" t="s">
        <v>1570</v>
      </c>
      <c r="C3084" s="26" t="s">
        <v>1558</v>
      </c>
      <c r="D3084" s="26" t="s">
        <v>1568</v>
      </c>
      <c r="E3084" s="26" t="s">
        <v>1558</v>
      </c>
      <c r="F3084" s="26" t="s">
        <v>1558</v>
      </c>
      <c r="G3084" s="26" t="s">
        <v>1564</v>
      </c>
      <c r="H3084" s="26" t="s">
        <v>1561</v>
      </c>
      <c r="I3084" s="26" t="s">
        <v>1561</v>
      </c>
      <c r="J3084" s="26" t="s">
        <v>1564</v>
      </c>
      <c r="K3084" s="21" t="str">
        <f>IF(Tabela813[[#This Row],[C]]&lt;&gt;"",IF(Tabela813[[#This Row],[RED]]&lt;&gt;"",(Tabela813[[#This Row],[RED]] &amp; "."),"") &amp; CONCATENATE(Tabela813[[#This Row],[C]],".",Tabela813[[#This Row],[O]],".",Tabela813[[#This Row],[E]],".",Tabela813[[#This Row],[D1]],".",Tabela813[[#This Row],[D2]],".",Tabela813[[#This Row],[D3]],".",Tabela813[[#This Row],[T]],".",Tabela813[[#This Row],[D4]]),"")</f>
        <v>9.1.4.1.1.00.0.0.00</v>
      </c>
      <c r="L3084" s="27" t="s">
        <v>2076</v>
      </c>
      <c r="M3084" s="21" t="str">
        <f t="shared" si="48"/>
        <v>S</v>
      </c>
      <c r="N3084" s="21">
        <f>IF(VALUE(Tabela813[[#This Row],[RED]]) &gt; 0,1,0) + IF(VALUE(J3084)&gt;0,8,IF(VALUE(I3084)&gt;0,7,IF(VALUE(H3084)&gt;0,6,IF(VALUE(G3084)&gt;0,5,IF(VALUE(F3084)&gt;0,4,IF(VALUE(E3084)&gt;0,3,IF(VALUE(D3084)&gt;0,2,1)))))))</f>
        <v>5</v>
      </c>
      <c r="O3084" s="26" t="s">
        <v>45</v>
      </c>
      <c r="P3084" s="1" t="s">
        <v>4442</v>
      </c>
      <c r="Q3084" s="1"/>
      <c r="R3084" s="21"/>
      <c r="S3084" s="7" t="str">
        <f>Tabela813[[#This Row],[NR]]&amp;" - "&amp;Tabela813[[#This Row],[Especificação]]</f>
        <v>9.1.4.1.1.00.0.0.00 - (-) Dedução de Receita Agropecuária</v>
      </c>
      <c r="T3084" s="7" t="str">
        <f>Tabela813[[#This Row],[NR]]&amp;" - "&amp;Tabela813[[#This Row],[Especificação]]</f>
        <v>9.1.4.1.1.00.0.0.00 - (-) Dedução de Receita Agropecuária</v>
      </c>
      <c r="U3084" s="7" t="str">
        <f>Tabela813[[#This Row],[NR]]&amp; " - "&amp;Tabela813[[#This Row],[Especificação]]</f>
        <v>9.1.4.1.1.00.0.0.00 - (-) Dedução de Receita Agropecuária</v>
      </c>
    </row>
    <row r="3085" spans="1:21" ht="60" x14ac:dyDescent="0.25">
      <c r="A3085" s="84"/>
      <c r="B3085" s="73" t="s">
        <v>1570</v>
      </c>
      <c r="C3085" s="26" t="s">
        <v>1558</v>
      </c>
      <c r="D3085" s="26" t="s">
        <v>1568</v>
      </c>
      <c r="E3085" s="26" t="s">
        <v>1558</v>
      </c>
      <c r="F3085" s="26" t="s">
        <v>1558</v>
      </c>
      <c r="G3085" s="26" t="s">
        <v>1560</v>
      </c>
      <c r="H3085" s="26" t="s">
        <v>1561</v>
      </c>
      <c r="I3085" s="26" t="s">
        <v>1561</v>
      </c>
      <c r="J3085" s="26" t="s">
        <v>1564</v>
      </c>
      <c r="K3085" s="21" t="str">
        <f>IF(Tabela813[[#This Row],[C]]&lt;&gt;"",IF(Tabela813[[#This Row],[RED]]&lt;&gt;"",(Tabela813[[#This Row],[RED]] &amp; "."),"") &amp; CONCATENATE(Tabela813[[#This Row],[C]],".",Tabela813[[#This Row],[O]],".",Tabela813[[#This Row],[E]],".",Tabela813[[#This Row],[D1]],".",Tabela813[[#This Row],[D2]],".",Tabela813[[#This Row],[D3]],".",Tabela813[[#This Row],[T]],".",Tabela813[[#This Row],[D4]]),"")</f>
        <v>9.1.4.1.1.01.0.0.00</v>
      </c>
      <c r="L3085" s="27" t="s">
        <v>2076</v>
      </c>
      <c r="M3085" s="21" t="str">
        <f t="shared" si="48"/>
        <v>S</v>
      </c>
      <c r="N3085" s="21">
        <f>IF(VALUE(Tabela813[[#This Row],[RED]]) &gt; 0,1,0) + IF(VALUE(J3085)&gt;0,8,IF(VALUE(I3085)&gt;0,7,IF(VALUE(H3085)&gt;0,6,IF(VALUE(G3085)&gt;0,5,IF(VALUE(F3085)&gt;0,4,IF(VALUE(E3085)&gt;0,3,IF(VALUE(D3085)&gt;0,2,1)))))))</f>
        <v>6</v>
      </c>
      <c r="O3085" s="26" t="s">
        <v>51</v>
      </c>
      <c r="P3085" s="1" t="s">
        <v>4443</v>
      </c>
      <c r="Q3085" s="1"/>
      <c r="R3085" s="21"/>
      <c r="S3085" s="7" t="str">
        <f>Tabela813[[#This Row],[NR]]&amp;" - "&amp;Tabela813[[#This Row],[Especificação]]</f>
        <v>9.1.4.1.1.01.0.0.00 - (-) Dedução de Receita Agropecuária</v>
      </c>
      <c r="T3085" s="7" t="str">
        <f>Tabela813[[#This Row],[NR]]&amp;" - "&amp;Tabela813[[#This Row],[Especificação]]</f>
        <v>9.1.4.1.1.01.0.0.00 - (-) Dedução de Receita Agropecuária</v>
      </c>
      <c r="U3085" s="7" t="str">
        <f>Tabela813[[#This Row],[NR]]&amp; " - "&amp;Tabela813[[#This Row],[Especificação]]</f>
        <v>9.1.4.1.1.01.0.0.00 - (-) Dedução de Receita Agropecuária</v>
      </c>
    </row>
    <row r="3086" spans="1:21" ht="60" x14ac:dyDescent="0.25">
      <c r="A3086" s="297"/>
      <c r="B3086" s="73" t="s">
        <v>1570</v>
      </c>
      <c r="C3086" s="26" t="s">
        <v>1558</v>
      </c>
      <c r="D3086" s="26" t="s">
        <v>1568</v>
      </c>
      <c r="E3086" s="26" t="s">
        <v>1558</v>
      </c>
      <c r="F3086" s="26" t="s">
        <v>1558</v>
      </c>
      <c r="G3086" s="26" t="s">
        <v>1560</v>
      </c>
      <c r="H3086" s="26" t="s">
        <v>1561</v>
      </c>
      <c r="I3086" s="26" t="s">
        <v>1558</v>
      </c>
      <c r="J3086" s="26" t="s">
        <v>1564</v>
      </c>
      <c r="K3086" s="21" t="str">
        <f>IF(Tabela813[[#This Row],[C]]&lt;&gt;"",IF(Tabela813[[#This Row],[RED]]&lt;&gt;"",(Tabela813[[#This Row],[RED]] &amp; "."),"") &amp; CONCATENATE(Tabela813[[#This Row],[C]],".",Tabela813[[#This Row],[O]],".",Tabela813[[#This Row],[E]],".",Tabela813[[#This Row],[D1]],".",Tabela813[[#This Row],[D2]],".",Tabela813[[#This Row],[D3]],".",Tabela813[[#This Row],[T]],".",Tabela813[[#This Row],[D4]]),"")</f>
        <v>9.1.4.1.1.01.0.1.00</v>
      </c>
      <c r="L3086" s="27" t="s">
        <v>2077</v>
      </c>
      <c r="M3086" s="21" t="str">
        <f t="shared" si="48"/>
        <v>A</v>
      </c>
      <c r="N3086" s="21">
        <f>IF(VALUE(Tabela813[[#This Row],[RED]]) &gt; 0,1,0) + IF(VALUE(J3086)&gt;0,8,IF(VALUE(I3086)&gt;0,7,IF(VALUE(H3086)&gt;0,6,IF(VALUE(G3086)&gt;0,5,IF(VALUE(F3086)&gt;0,4,IF(VALUE(E3086)&gt;0,3,IF(VALUE(D3086)&gt;0,2,1)))))))</f>
        <v>8</v>
      </c>
      <c r="O3086" s="26" t="s">
        <v>51</v>
      </c>
      <c r="P3086" s="1" t="s">
        <v>2996</v>
      </c>
      <c r="Q3086" s="1"/>
      <c r="R3086" s="21"/>
      <c r="S3086" s="7" t="str">
        <f>Tabela813[[#This Row],[NR]]&amp;" - "&amp;Tabela813[[#This Row],[Especificação]]</f>
        <v>9.1.4.1.1.01.0.1.00 - (-) Dedução de Receita Agropecuária - Principal</v>
      </c>
      <c r="T3086" s="7" t="str">
        <f>Tabela813[[#This Row],[NR]]&amp;" - "&amp;Tabela813[[#This Row],[Especificação]]</f>
        <v>9.1.4.1.1.01.0.1.00 - (-) Dedução de Receita Agropecuária - Principal</v>
      </c>
      <c r="U3086" s="7" t="str">
        <f>Tabela813[[#This Row],[NR]]&amp; " - "&amp;Tabela813[[#This Row],[Especificação]]</f>
        <v>9.1.4.1.1.01.0.1.00 - (-) Dedução de Receita Agropecuária - Principal</v>
      </c>
    </row>
    <row r="3087" spans="1:21" ht="60" x14ac:dyDescent="0.25">
      <c r="A3087" s="297"/>
      <c r="B3087" s="73" t="s">
        <v>1570</v>
      </c>
      <c r="C3087" s="26" t="s">
        <v>1558</v>
      </c>
      <c r="D3087" s="26" t="s">
        <v>1568</v>
      </c>
      <c r="E3087" s="26" t="s">
        <v>1558</v>
      </c>
      <c r="F3087" s="26" t="s">
        <v>1558</v>
      </c>
      <c r="G3087" s="26" t="s">
        <v>1560</v>
      </c>
      <c r="H3087" s="26" t="s">
        <v>1561</v>
      </c>
      <c r="I3087" s="26" t="s">
        <v>1567</v>
      </c>
      <c r="J3087" s="26" t="s">
        <v>1564</v>
      </c>
      <c r="K3087" s="21" t="str">
        <f>IF(Tabela813[[#This Row],[C]]&lt;&gt;"",IF(Tabela813[[#This Row],[RED]]&lt;&gt;"",(Tabela813[[#This Row],[RED]] &amp; "."),"") &amp; CONCATENATE(Tabela813[[#This Row],[C]],".",Tabela813[[#This Row],[O]],".",Tabela813[[#This Row],[E]],".",Tabela813[[#This Row],[D1]],".",Tabela813[[#This Row],[D2]],".",Tabela813[[#This Row],[D3]],".",Tabela813[[#This Row],[T]],".",Tabela813[[#This Row],[D4]]),"")</f>
        <v>9.1.4.1.1.01.0.2.00</v>
      </c>
      <c r="L3087" s="27" t="s">
        <v>2078</v>
      </c>
      <c r="M3087" s="21" t="str">
        <f t="shared" si="48"/>
        <v>A</v>
      </c>
      <c r="N3087" s="21">
        <f>IF(VALUE(Tabela813[[#This Row],[RED]]) &gt; 0,1,0) + IF(VALUE(J3087)&gt;0,8,IF(VALUE(I3087)&gt;0,7,IF(VALUE(H3087)&gt;0,6,IF(VALUE(G3087)&gt;0,5,IF(VALUE(F3087)&gt;0,4,IF(VALUE(E3087)&gt;0,3,IF(VALUE(D3087)&gt;0,2,1)))))))</f>
        <v>8</v>
      </c>
      <c r="O3087" s="26" t="s">
        <v>51</v>
      </c>
      <c r="P3087" s="1" t="s">
        <v>2996</v>
      </c>
      <c r="Q3087" s="1"/>
      <c r="R3087" s="21"/>
      <c r="S3087" s="7" t="str">
        <f>Tabela813[[#This Row],[NR]]&amp;" - "&amp;Tabela813[[#This Row],[Especificação]]</f>
        <v>9.1.4.1.1.01.0.2.00 - (-) Dedução de Receita Agropecuária - Multas e Juros de Mora</v>
      </c>
      <c r="T3087" s="7" t="str">
        <f>Tabela813[[#This Row],[NR]]&amp;" - "&amp;Tabela813[[#This Row],[Especificação]]</f>
        <v>9.1.4.1.1.01.0.2.00 - (-) Dedução de Receita Agropecuária - Multas e Juros de Mora</v>
      </c>
      <c r="U3087" s="7" t="str">
        <f>Tabela813[[#This Row],[NR]]&amp; " - "&amp;Tabela813[[#This Row],[Especificação]]</f>
        <v>9.1.4.1.1.01.0.2.00 - (-) Dedução de Receita Agropecuária - Multas e Juros de Mora</v>
      </c>
    </row>
    <row r="3088" spans="1:21" ht="60" x14ac:dyDescent="0.25">
      <c r="A3088" s="297"/>
      <c r="B3088" s="73" t="s">
        <v>1570</v>
      </c>
      <c r="C3088" s="26" t="s">
        <v>1558</v>
      </c>
      <c r="D3088" s="26" t="s">
        <v>1568</v>
      </c>
      <c r="E3088" s="26" t="s">
        <v>1558</v>
      </c>
      <c r="F3088" s="26" t="s">
        <v>1558</v>
      </c>
      <c r="G3088" s="26" t="s">
        <v>1560</v>
      </c>
      <c r="H3088" s="26" t="s">
        <v>1561</v>
      </c>
      <c r="I3088" s="26" t="s">
        <v>1559</v>
      </c>
      <c r="J3088" s="26" t="s">
        <v>1564</v>
      </c>
      <c r="K3088" s="21" t="str">
        <f>IF(Tabela813[[#This Row],[C]]&lt;&gt;"",IF(Tabela813[[#This Row],[RED]]&lt;&gt;"",(Tabela813[[#This Row],[RED]] &amp; "."),"") &amp; CONCATENATE(Tabela813[[#This Row],[C]],".",Tabela813[[#This Row],[O]],".",Tabela813[[#This Row],[E]],".",Tabela813[[#This Row],[D1]],".",Tabela813[[#This Row],[D2]],".",Tabela813[[#This Row],[D3]],".",Tabela813[[#This Row],[T]],".",Tabela813[[#This Row],[D4]]),"")</f>
        <v>9.1.4.1.1.01.0.3.00</v>
      </c>
      <c r="L3088" s="27" t="s">
        <v>2079</v>
      </c>
      <c r="M3088" s="21" t="str">
        <f t="shared" si="48"/>
        <v>A</v>
      </c>
      <c r="N3088" s="21">
        <f>IF(VALUE(Tabela813[[#This Row],[RED]]) &gt; 0,1,0) + IF(VALUE(J3088)&gt;0,8,IF(VALUE(I3088)&gt;0,7,IF(VALUE(H3088)&gt;0,6,IF(VALUE(G3088)&gt;0,5,IF(VALUE(F3088)&gt;0,4,IF(VALUE(E3088)&gt;0,3,IF(VALUE(D3088)&gt;0,2,1)))))))</f>
        <v>8</v>
      </c>
      <c r="O3088" s="26" t="s">
        <v>51</v>
      </c>
      <c r="P3088" s="1" t="s">
        <v>2996</v>
      </c>
      <c r="Q3088" s="1"/>
      <c r="R3088" s="21"/>
      <c r="S3088" s="7" t="str">
        <f>Tabela813[[#This Row],[NR]]&amp;" - "&amp;Tabela813[[#This Row],[Especificação]]</f>
        <v>9.1.4.1.1.01.0.3.00 - (-) Dedução de Receita Agropecuária - Dívida Ativa</v>
      </c>
      <c r="T3088" s="7" t="str">
        <f>Tabela813[[#This Row],[NR]]&amp;" - "&amp;Tabela813[[#This Row],[Especificação]]</f>
        <v>9.1.4.1.1.01.0.3.00 - (-) Dedução de Receita Agropecuária - Dívida Ativa</v>
      </c>
      <c r="U3088" s="7" t="str">
        <f>Tabela813[[#This Row],[NR]]&amp; " - "&amp;Tabela813[[#This Row],[Especificação]]</f>
        <v>9.1.4.1.1.01.0.3.00 - (-) Dedução de Receita Agropecuária - Dívida Ativa</v>
      </c>
    </row>
    <row r="3089" spans="1:21" ht="60" x14ac:dyDescent="0.25">
      <c r="A3089" s="297"/>
      <c r="B3089" s="73" t="s">
        <v>1570</v>
      </c>
      <c r="C3089" s="26" t="s">
        <v>1558</v>
      </c>
      <c r="D3089" s="26" t="s">
        <v>1568</v>
      </c>
      <c r="E3089" s="26" t="s">
        <v>1558</v>
      </c>
      <c r="F3089" s="26" t="s">
        <v>1558</v>
      </c>
      <c r="G3089" s="26" t="s">
        <v>1560</v>
      </c>
      <c r="H3089" s="26" t="s">
        <v>1561</v>
      </c>
      <c r="I3089" s="26" t="s">
        <v>1568</v>
      </c>
      <c r="J3089" s="26" t="s">
        <v>1564</v>
      </c>
      <c r="K3089" s="21" t="str">
        <f>IF(Tabela813[[#This Row],[C]]&lt;&gt;"",IF(Tabela813[[#This Row],[RED]]&lt;&gt;"",(Tabela813[[#This Row],[RED]] &amp; "."),"") &amp; CONCATENATE(Tabela813[[#This Row],[C]],".",Tabela813[[#This Row],[O]],".",Tabela813[[#This Row],[E]],".",Tabela813[[#This Row],[D1]],".",Tabela813[[#This Row],[D2]],".",Tabela813[[#This Row],[D3]],".",Tabela813[[#This Row],[T]],".",Tabela813[[#This Row],[D4]]),"")</f>
        <v>9.1.4.1.1.01.0.4.00</v>
      </c>
      <c r="L3089" s="27" t="s">
        <v>2080</v>
      </c>
      <c r="M3089" s="21" t="str">
        <f t="shared" si="48"/>
        <v>A</v>
      </c>
      <c r="N3089" s="21">
        <f>IF(VALUE(Tabela813[[#This Row],[RED]]) &gt; 0,1,0) + IF(VALUE(J3089)&gt;0,8,IF(VALUE(I3089)&gt;0,7,IF(VALUE(H3089)&gt;0,6,IF(VALUE(G3089)&gt;0,5,IF(VALUE(F3089)&gt;0,4,IF(VALUE(E3089)&gt;0,3,IF(VALUE(D3089)&gt;0,2,1)))))))</f>
        <v>8</v>
      </c>
      <c r="O3089" s="26" t="s">
        <v>51</v>
      </c>
      <c r="P3089" s="1" t="s">
        <v>2996</v>
      </c>
      <c r="Q3089" s="1"/>
      <c r="R3089" s="21"/>
      <c r="S3089" s="7" t="str">
        <f>Tabela813[[#This Row],[NR]]&amp;" - "&amp;Tabela813[[#This Row],[Especificação]]</f>
        <v>9.1.4.1.1.01.0.4.00 - (-) Dedução de Receita Agropecuária - Dívida Ativa - Multas e Juros de Mora da Dívida Ativa</v>
      </c>
      <c r="T3089" s="7" t="str">
        <f>Tabela813[[#This Row],[NR]]&amp;" - "&amp;Tabela813[[#This Row],[Especificação]]</f>
        <v>9.1.4.1.1.01.0.4.00 - (-) Dedução de Receita Agropecuária - Dívida Ativa - Multas e Juros de Mora da Dívida Ativa</v>
      </c>
      <c r="U3089" s="7" t="str">
        <f>Tabela813[[#This Row],[NR]]&amp; " - "&amp;Tabela813[[#This Row],[Especificação]]</f>
        <v>9.1.4.1.1.01.0.4.00 - (-) Dedução de Receita Agropecuária - Dívida Ativa - Multas e Juros de Mora da Dívida Ativa</v>
      </c>
    </row>
    <row r="3090" spans="1:21" ht="60" x14ac:dyDescent="0.25">
      <c r="A3090" s="297"/>
      <c r="B3090" s="73" t="s">
        <v>1570</v>
      </c>
      <c r="C3090" s="26" t="s">
        <v>1558</v>
      </c>
      <c r="D3090" s="26" t="s">
        <v>1568</v>
      </c>
      <c r="E3090" s="26" t="s">
        <v>1558</v>
      </c>
      <c r="F3090" s="26" t="s">
        <v>1558</v>
      </c>
      <c r="G3090" s="26" t="s">
        <v>1560</v>
      </c>
      <c r="H3090" s="26" t="s">
        <v>1561</v>
      </c>
      <c r="I3090" s="26" t="s">
        <v>1569</v>
      </c>
      <c r="J3090" s="26" t="s">
        <v>1564</v>
      </c>
      <c r="K3090" s="21" t="str">
        <f>IF(Tabela813[[#This Row],[C]]&lt;&gt;"",IF(Tabela813[[#This Row],[RED]]&lt;&gt;"",(Tabela813[[#This Row],[RED]] &amp; "."),"") &amp; CONCATENATE(Tabela813[[#This Row],[C]],".",Tabela813[[#This Row],[O]],".",Tabela813[[#This Row],[E]],".",Tabela813[[#This Row],[D1]],".",Tabela813[[#This Row],[D2]],".",Tabela813[[#This Row],[D3]],".",Tabela813[[#This Row],[T]],".",Tabela813[[#This Row],[D4]]),"")</f>
        <v>9.1.4.1.1.01.0.5.00</v>
      </c>
      <c r="L3090" s="27" t="s">
        <v>2081</v>
      </c>
      <c r="M3090" s="21" t="str">
        <f t="shared" si="48"/>
        <v>A</v>
      </c>
      <c r="N3090" s="21">
        <f>IF(VALUE(Tabela813[[#This Row],[RED]]) &gt; 0,1,0) + IF(VALUE(J3090)&gt;0,8,IF(VALUE(I3090)&gt;0,7,IF(VALUE(H3090)&gt;0,6,IF(VALUE(G3090)&gt;0,5,IF(VALUE(F3090)&gt;0,4,IF(VALUE(E3090)&gt;0,3,IF(VALUE(D3090)&gt;0,2,1)))))))</f>
        <v>8</v>
      </c>
      <c r="O3090" s="26" t="s">
        <v>51</v>
      </c>
      <c r="P3090" s="1" t="s">
        <v>2996</v>
      </c>
      <c r="Q3090" s="1"/>
      <c r="R3090" s="21"/>
      <c r="S3090" s="7" t="str">
        <f>Tabela813[[#This Row],[NR]]&amp;" - "&amp;Tabela813[[#This Row],[Especificação]]</f>
        <v>9.1.4.1.1.01.0.5.00 - (-) Dedução de Receita Agropecuária - Multas</v>
      </c>
      <c r="T3090" s="7" t="str">
        <f>Tabela813[[#This Row],[NR]]&amp;" - "&amp;Tabela813[[#This Row],[Especificação]]</f>
        <v>9.1.4.1.1.01.0.5.00 - (-) Dedução de Receita Agropecuária - Multas</v>
      </c>
      <c r="U3090" s="7" t="str">
        <f>Tabela813[[#This Row],[NR]]&amp; " - "&amp;Tabela813[[#This Row],[Especificação]]</f>
        <v>9.1.4.1.1.01.0.5.00 - (-) Dedução de Receita Agropecuária - Multas</v>
      </c>
    </row>
    <row r="3091" spans="1:21" ht="60" x14ac:dyDescent="0.25">
      <c r="A3091" s="297"/>
      <c r="B3091" s="73" t="s">
        <v>1570</v>
      </c>
      <c r="C3091" s="26" t="s">
        <v>1558</v>
      </c>
      <c r="D3091" s="26" t="s">
        <v>1568</v>
      </c>
      <c r="E3091" s="26" t="s">
        <v>1558</v>
      </c>
      <c r="F3091" s="26" t="s">
        <v>1558</v>
      </c>
      <c r="G3091" s="26" t="s">
        <v>1560</v>
      </c>
      <c r="H3091" s="26" t="s">
        <v>1561</v>
      </c>
      <c r="I3091" s="26" t="s">
        <v>1563</v>
      </c>
      <c r="J3091" s="26" t="s">
        <v>1564</v>
      </c>
      <c r="K3091" s="21" t="str">
        <f>IF(Tabela813[[#This Row],[C]]&lt;&gt;"",IF(Tabela813[[#This Row],[RED]]&lt;&gt;"",(Tabela813[[#This Row],[RED]] &amp; "."),"") &amp; CONCATENATE(Tabela813[[#This Row],[C]],".",Tabela813[[#This Row],[O]],".",Tabela813[[#This Row],[E]],".",Tabela813[[#This Row],[D1]],".",Tabela813[[#This Row],[D2]],".",Tabela813[[#This Row],[D3]],".",Tabela813[[#This Row],[T]],".",Tabela813[[#This Row],[D4]]),"")</f>
        <v>9.1.4.1.1.01.0.6.00</v>
      </c>
      <c r="L3091" s="27" t="s">
        <v>2082</v>
      </c>
      <c r="M3091" s="21" t="str">
        <f t="shared" si="48"/>
        <v>A</v>
      </c>
      <c r="N3091" s="21">
        <f>IF(VALUE(Tabela813[[#This Row],[RED]]) &gt; 0,1,0) + IF(VALUE(J3091)&gt;0,8,IF(VALUE(I3091)&gt;0,7,IF(VALUE(H3091)&gt;0,6,IF(VALUE(G3091)&gt;0,5,IF(VALUE(F3091)&gt;0,4,IF(VALUE(E3091)&gt;0,3,IF(VALUE(D3091)&gt;0,2,1)))))))</f>
        <v>8</v>
      </c>
      <c r="O3091" s="26" t="s">
        <v>51</v>
      </c>
      <c r="P3091" s="1" t="s">
        <v>2996</v>
      </c>
      <c r="Q3091" s="1"/>
      <c r="R3091" s="21"/>
      <c r="S3091" s="7" t="str">
        <f>Tabela813[[#This Row],[NR]]&amp;" - "&amp;Tabela813[[#This Row],[Especificação]]</f>
        <v>9.1.4.1.1.01.0.6.00 - (-) Dedução de Receita Agropecuária - Juros de Mora</v>
      </c>
      <c r="T3091" s="7" t="str">
        <f>Tabela813[[#This Row],[NR]]&amp;" - "&amp;Tabela813[[#This Row],[Especificação]]</f>
        <v>9.1.4.1.1.01.0.6.00 - (-) Dedução de Receita Agropecuária - Juros de Mora</v>
      </c>
      <c r="U3091" s="7" t="str">
        <f>Tabela813[[#This Row],[NR]]&amp; " - "&amp;Tabela813[[#This Row],[Especificação]]</f>
        <v>9.1.4.1.1.01.0.6.00 - (-) Dedução de Receita Agropecuária - Juros de Mora</v>
      </c>
    </row>
    <row r="3092" spans="1:21" ht="60" x14ac:dyDescent="0.25">
      <c r="A3092" s="297"/>
      <c r="B3092" s="73" t="s">
        <v>1570</v>
      </c>
      <c r="C3092" s="26" t="s">
        <v>1558</v>
      </c>
      <c r="D3092" s="26" t="s">
        <v>1568</v>
      </c>
      <c r="E3092" s="26" t="s">
        <v>1558</v>
      </c>
      <c r="F3092" s="26" t="s">
        <v>1558</v>
      </c>
      <c r="G3092" s="26" t="s">
        <v>1560</v>
      </c>
      <c r="H3092" s="26" t="s">
        <v>1561</v>
      </c>
      <c r="I3092" s="26" t="s">
        <v>1565</v>
      </c>
      <c r="J3092" s="26" t="s">
        <v>1564</v>
      </c>
      <c r="K3092" s="21" t="str">
        <f>IF(Tabela813[[#This Row],[C]]&lt;&gt;"",IF(Tabela813[[#This Row],[RED]]&lt;&gt;"",(Tabela813[[#This Row],[RED]] &amp; "."),"") &amp; CONCATENATE(Tabela813[[#This Row],[C]],".",Tabela813[[#This Row],[O]],".",Tabela813[[#This Row],[E]],".",Tabela813[[#This Row],[D1]],".",Tabela813[[#This Row],[D2]],".",Tabela813[[#This Row],[D3]],".",Tabela813[[#This Row],[T]],".",Tabela813[[#This Row],[D4]]),"")</f>
        <v>9.1.4.1.1.01.0.7.00</v>
      </c>
      <c r="L3092" s="27" t="s">
        <v>2083</v>
      </c>
      <c r="M3092" s="21" t="str">
        <f t="shared" si="48"/>
        <v>A</v>
      </c>
      <c r="N3092" s="21">
        <f>IF(VALUE(Tabela813[[#This Row],[RED]]) &gt; 0,1,0) + IF(VALUE(J3092)&gt;0,8,IF(VALUE(I3092)&gt;0,7,IF(VALUE(H3092)&gt;0,6,IF(VALUE(G3092)&gt;0,5,IF(VALUE(F3092)&gt;0,4,IF(VALUE(E3092)&gt;0,3,IF(VALUE(D3092)&gt;0,2,1)))))))</f>
        <v>8</v>
      </c>
      <c r="O3092" s="26" t="s">
        <v>51</v>
      </c>
      <c r="P3092" s="1" t="s">
        <v>2996</v>
      </c>
      <c r="Q3092" s="1"/>
      <c r="R3092" s="21"/>
      <c r="S3092" s="7" t="str">
        <f>Tabela813[[#This Row],[NR]]&amp;" - "&amp;Tabela813[[#This Row],[Especificação]]</f>
        <v>9.1.4.1.1.01.0.7.00 - (-) Dedução de Receita Agropecuária - Dívida Ativa - Multas da Dívida Ativa</v>
      </c>
      <c r="T3092" s="7" t="str">
        <f>Tabela813[[#This Row],[NR]]&amp;" - "&amp;Tabela813[[#This Row],[Especificação]]</f>
        <v>9.1.4.1.1.01.0.7.00 - (-) Dedução de Receita Agropecuária - Dívida Ativa - Multas da Dívida Ativa</v>
      </c>
      <c r="U3092" s="7" t="str">
        <f>Tabela813[[#This Row],[NR]]&amp; " - "&amp;Tabela813[[#This Row],[Especificação]]</f>
        <v>9.1.4.1.1.01.0.7.00 - (-) Dedução de Receita Agropecuária - Dívida Ativa - Multas da Dívida Ativa</v>
      </c>
    </row>
    <row r="3093" spans="1:21" ht="60" x14ac:dyDescent="0.25">
      <c r="A3093" s="297"/>
      <c r="B3093" s="73" t="s">
        <v>1570</v>
      </c>
      <c r="C3093" s="26" t="s">
        <v>1558</v>
      </c>
      <c r="D3093" s="26" t="s">
        <v>1568</v>
      </c>
      <c r="E3093" s="26" t="s">
        <v>1558</v>
      </c>
      <c r="F3093" s="26" t="s">
        <v>1558</v>
      </c>
      <c r="G3093" s="26" t="s">
        <v>1560</v>
      </c>
      <c r="H3093" s="26" t="s">
        <v>1561</v>
      </c>
      <c r="I3093" s="26" t="s">
        <v>1566</v>
      </c>
      <c r="J3093" s="26" t="s">
        <v>1564</v>
      </c>
      <c r="K3093" s="21" t="str">
        <f>IF(Tabela813[[#This Row],[C]]&lt;&gt;"",IF(Tabela813[[#This Row],[RED]]&lt;&gt;"",(Tabela813[[#This Row],[RED]] &amp; "."),"") &amp; CONCATENATE(Tabela813[[#This Row],[C]],".",Tabela813[[#This Row],[O]],".",Tabela813[[#This Row],[E]],".",Tabela813[[#This Row],[D1]],".",Tabela813[[#This Row],[D2]],".",Tabela813[[#This Row],[D3]],".",Tabela813[[#This Row],[T]],".",Tabela813[[#This Row],[D4]]),"")</f>
        <v>9.1.4.1.1.01.0.8.00</v>
      </c>
      <c r="L3093" s="27" t="s">
        <v>2084</v>
      </c>
      <c r="M3093" s="21" t="str">
        <f t="shared" si="48"/>
        <v>A</v>
      </c>
      <c r="N3093" s="21">
        <f>IF(VALUE(Tabela813[[#This Row],[RED]]) &gt; 0,1,0) + IF(VALUE(J3093)&gt;0,8,IF(VALUE(I3093)&gt;0,7,IF(VALUE(H3093)&gt;0,6,IF(VALUE(G3093)&gt;0,5,IF(VALUE(F3093)&gt;0,4,IF(VALUE(E3093)&gt;0,3,IF(VALUE(D3093)&gt;0,2,1)))))))</f>
        <v>8</v>
      </c>
      <c r="O3093" s="26" t="s">
        <v>51</v>
      </c>
      <c r="P3093" s="1" t="s">
        <v>2996</v>
      </c>
      <c r="Q3093" s="1"/>
      <c r="R3093" s="21"/>
      <c r="S3093" s="7" t="str">
        <f>Tabela813[[#This Row],[NR]]&amp;" - "&amp;Tabela813[[#This Row],[Especificação]]</f>
        <v>9.1.4.1.1.01.0.8.00 - (-) Dedução de Receita Agropecuária - Juros de Mora da Dívida Ativa</v>
      </c>
      <c r="T3093" s="7" t="str">
        <f>Tabela813[[#This Row],[NR]]&amp;" - "&amp;Tabela813[[#This Row],[Especificação]]</f>
        <v>9.1.4.1.1.01.0.8.00 - (-) Dedução de Receita Agropecuária - Juros de Mora da Dívida Ativa</v>
      </c>
      <c r="U3093" s="7" t="str">
        <f>Tabela813[[#This Row],[NR]]&amp; " - "&amp;Tabela813[[#This Row],[Especificação]]</f>
        <v>9.1.4.1.1.01.0.8.00 - (-) Dedução de Receita Agropecuária - Juros de Mora da Dívida Ativa</v>
      </c>
    </row>
    <row r="3094" spans="1:21" x14ac:dyDescent="0.25">
      <c r="A3094" s="297"/>
      <c r="B3094" s="73" t="s">
        <v>1570</v>
      </c>
      <c r="C3094" s="26" t="s">
        <v>1558</v>
      </c>
      <c r="D3094" s="26" t="s">
        <v>1569</v>
      </c>
      <c r="E3094" s="26" t="s">
        <v>1561</v>
      </c>
      <c r="F3094" s="26" t="s">
        <v>1561</v>
      </c>
      <c r="G3094" s="26" t="s">
        <v>1564</v>
      </c>
      <c r="H3094" s="26" t="s">
        <v>1561</v>
      </c>
      <c r="I3094" s="26" t="s">
        <v>1561</v>
      </c>
      <c r="J3094" s="26" t="s">
        <v>1564</v>
      </c>
      <c r="K3094" s="21" t="str">
        <f>IF(Tabela813[[#This Row],[C]]&lt;&gt;"",IF(Tabela813[[#This Row],[RED]]&lt;&gt;"",(Tabela813[[#This Row],[RED]] &amp; "."),"") &amp; CONCATENATE(Tabela813[[#This Row],[C]],".",Tabela813[[#This Row],[O]],".",Tabela813[[#This Row],[E]],".",Tabela813[[#This Row],[D1]],".",Tabela813[[#This Row],[D2]],".",Tabela813[[#This Row],[D3]],".",Tabela813[[#This Row],[T]],".",Tabela813[[#This Row],[D4]]),"")</f>
        <v>9.1.5.0.0.00.0.0.00</v>
      </c>
      <c r="L3094" s="27" t="s">
        <v>2085</v>
      </c>
      <c r="M3094" s="21" t="str">
        <f t="shared" si="48"/>
        <v>S</v>
      </c>
      <c r="N3094" s="21">
        <f>IF(VALUE(Tabela813[[#This Row],[RED]]) &gt; 0,1,0) + IF(VALUE(J3094)&gt;0,8,IF(VALUE(I3094)&gt;0,7,IF(VALUE(H3094)&gt;0,6,IF(VALUE(G3094)&gt;0,5,IF(VALUE(F3094)&gt;0,4,IF(VALUE(E3094)&gt;0,3,IF(VALUE(D3094)&gt;0,2,1)))))))</f>
        <v>3</v>
      </c>
      <c r="O3094" s="26" t="s">
        <v>45</v>
      </c>
      <c r="P3094" s="1" t="s">
        <v>4444</v>
      </c>
      <c r="Q3094" s="1"/>
      <c r="R3094" s="21"/>
      <c r="S3094" s="7" t="str">
        <f>Tabela813[[#This Row],[NR]]&amp;" - "&amp;Tabela813[[#This Row],[Especificação]]</f>
        <v>9.1.5.0.0.00.0.0.00 - (-) Dedução de Receita Industrial</v>
      </c>
      <c r="T3094" s="7" t="str">
        <f>Tabela813[[#This Row],[NR]]&amp;" - "&amp;Tabela813[[#This Row],[Especificação]]</f>
        <v>9.1.5.0.0.00.0.0.00 - (-) Dedução de Receita Industrial</v>
      </c>
      <c r="U3094" s="7" t="str">
        <f>Tabela813[[#This Row],[NR]]&amp; " - "&amp;Tabela813[[#This Row],[Especificação]]</f>
        <v>9.1.5.0.0.00.0.0.00 - (-) Dedução de Receita Industrial</v>
      </c>
    </row>
    <row r="3095" spans="1:21" x14ac:dyDescent="0.25">
      <c r="A3095" s="84"/>
      <c r="B3095" s="73" t="s">
        <v>1570</v>
      </c>
      <c r="C3095" s="26" t="s">
        <v>1558</v>
      </c>
      <c r="D3095" s="26" t="s">
        <v>1569</v>
      </c>
      <c r="E3095" s="26" t="s">
        <v>1558</v>
      </c>
      <c r="F3095" s="26" t="s">
        <v>1561</v>
      </c>
      <c r="G3095" s="26" t="s">
        <v>1564</v>
      </c>
      <c r="H3095" s="26" t="s">
        <v>1561</v>
      </c>
      <c r="I3095" s="26" t="s">
        <v>1561</v>
      </c>
      <c r="J3095" s="26" t="s">
        <v>1564</v>
      </c>
      <c r="K3095" s="21" t="str">
        <f>IF(Tabela813[[#This Row],[C]]&lt;&gt;"",IF(Tabela813[[#This Row],[RED]]&lt;&gt;"",(Tabela813[[#This Row],[RED]] &amp; "."),"") &amp; CONCATENATE(Tabela813[[#This Row],[C]],".",Tabela813[[#This Row],[O]],".",Tabela813[[#This Row],[E]],".",Tabela813[[#This Row],[D1]],".",Tabela813[[#This Row],[D2]],".",Tabela813[[#This Row],[D3]],".",Tabela813[[#This Row],[T]],".",Tabela813[[#This Row],[D4]]),"")</f>
        <v>9.1.5.1.0.00.0.0.00</v>
      </c>
      <c r="L3095" s="27" t="s">
        <v>2085</v>
      </c>
      <c r="M3095" s="21" t="str">
        <f t="shared" si="48"/>
        <v>S</v>
      </c>
      <c r="N3095" s="21">
        <f>IF(VALUE(Tabela813[[#This Row],[RED]]) &gt; 0,1,0) + IF(VALUE(J3095)&gt;0,8,IF(VALUE(I3095)&gt;0,7,IF(VALUE(H3095)&gt;0,6,IF(VALUE(G3095)&gt;0,5,IF(VALUE(F3095)&gt;0,4,IF(VALUE(E3095)&gt;0,3,IF(VALUE(D3095)&gt;0,2,1)))))))</f>
        <v>4</v>
      </c>
      <c r="O3095" s="26" t="s">
        <v>45</v>
      </c>
      <c r="P3095" s="1" t="s">
        <v>4444</v>
      </c>
      <c r="Q3095" s="1"/>
      <c r="R3095" s="21"/>
      <c r="S3095" s="7" t="str">
        <f>Tabela813[[#This Row],[NR]]&amp;" - "&amp;Tabela813[[#This Row],[Especificação]]</f>
        <v>9.1.5.1.0.00.0.0.00 - (-) Dedução de Receita Industrial</v>
      </c>
      <c r="T3095" s="7" t="str">
        <f>Tabela813[[#This Row],[NR]]&amp;" - "&amp;Tabela813[[#This Row],[Especificação]]</f>
        <v>9.1.5.1.0.00.0.0.00 - (-) Dedução de Receita Industrial</v>
      </c>
      <c r="U3095" s="7" t="str">
        <f>Tabela813[[#This Row],[NR]]&amp; " - "&amp;Tabela813[[#This Row],[Especificação]]</f>
        <v>9.1.5.1.0.00.0.0.00 - (-) Dedução de Receita Industrial</v>
      </c>
    </row>
    <row r="3096" spans="1:21" x14ac:dyDescent="0.25">
      <c r="A3096" s="84"/>
      <c r="B3096" s="73" t="s">
        <v>1570</v>
      </c>
      <c r="C3096" s="26" t="s">
        <v>1558</v>
      </c>
      <c r="D3096" s="26" t="s">
        <v>1569</v>
      </c>
      <c r="E3096" s="26" t="s">
        <v>1558</v>
      </c>
      <c r="F3096" s="26" t="s">
        <v>1558</v>
      </c>
      <c r="G3096" s="26" t="s">
        <v>1564</v>
      </c>
      <c r="H3096" s="26" t="s">
        <v>1561</v>
      </c>
      <c r="I3096" s="26" t="s">
        <v>1561</v>
      </c>
      <c r="J3096" s="26" t="s">
        <v>1564</v>
      </c>
      <c r="K3096" s="21" t="str">
        <f>IF(Tabela813[[#This Row],[C]]&lt;&gt;"",IF(Tabela813[[#This Row],[RED]]&lt;&gt;"",(Tabela813[[#This Row],[RED]] &amp; "."),"") &amp; CONCATENATE(Tabela813[[#This Row],[C]],".",Tabela813[[#This Row],[O]],".",Tabela813[[#This Row],[E]],".",Tabela813[[#This Row],[D1]],".",Tabela813[[#This Row],[D2]],".",Tabela813[[#This Row],[D3]],".",Tabela813[[#This Row],[T]],".",Tabela813[[#This Row],[D4]]),"")</f>
        <v>9.1.5.1.1.00.0.0.00</v>
      </c>
      <c r="L3096" s="27" t="s">
        <v>2085</v>
      </c>
      <c r="M3096" s="21" t="str">
        <f t="shared" si="48"/>
        <v>S</v>
      </c>
      <c r="N3096" s="21">
        <f>IF(VALUE(Tabela813[[#This Row],[RED]]) &gt; 0,1,0) + IF(VALUE(J3096)&gt;0,8,IF(VALUE(I3096)&gt;0,7,IF(VALUE(H3096)&gt;0,6,IF(VALUE(G3096)&gt;0,5,IF(VALUE(F3096)&gt;0,4,IF(VALUE(E3096)&gt;0,3,IF(VALUE(D3096)&gt;0,2,1)))))))</f>
        <v>5</v>
      </c>
      <c r="O3096" s="26" t="s">
        <v>45</v>
      </c>
      <c r="P3096" s="1" t="s">
        <v>4444</v>
      </c>
      <c r="Q3096" s="1"/>
      <c r="R3096" s="21"/>
      <c r="S3096" s="7" t="str">
        <f>Tabela813[[#This Row],[NR]]&amp;" - "&amp;Tabela813[[#This Row],[Especificação]]</f>
        <v>9.1.5.1.1.00.0.0.00 - (-) Dedução de Receita Industrial</v>
      </c>
      <c r="T3096" s="7" t="str">
        <f>Tabela813[[#This Row],[NR]]&amp;" - "&amp;Tabela813[[#This Row],[Especificação]]</f>
        <v>9.1.5.1.1.00.0.0.00 - (-) Dedução de Receita Industrial</v>
      </c>
      <c r="U3096" s="7" t="str">
        <f>Tabela813[[#This Row],[NR]]&amp; " - "&amp;Tabela813[[#This Row],[Especificação]]</f>
        <v>9.1.5.1.1.00.0.0.00 - (-) Dedução de Receita Industrial</v>
      </c>
    </row>
    <row r="3097" spans="1:21" x14ac:dyDescent="0.25">
      <c r="A3097" s="84"/>
      <c r="B3097" s="73" t="s">
        <v>1570</v>
      </c>
      <c r="C3097" s="26" t="s">
        <v>1558</v>
      </c>
      <c r="D3097" s="26" t="s">
        <v>1569</v>
      </c>
      <c r="E3097" s="26" t="s">
        <v>1558</v>
      </c>
      <c r="F3097" s="26" t="s">
        <v>1558</v>
      </c>
      <c r="G3097" s="26" t="s">
        <v>1560</v>
      </c>
      <c r="H3097" s="26" t="s">
        <v>1561</v>
      </c>
      <c r="I3097" s="26" t="s">
        <v>1561</v>
      </c>
      <c r="J3097" s="26" t="s">
        <v>1564</v>
      </c>
      <c r="K3097" s="21" t="str">
        <f>IF(Tabela813[[#This Row],[C]]&lt;&gt;"",IF(Tabela813[[#This Row],[RED]]&lt;&gt;"",(Tabela813[[#This Row],[RED]] &amp; "."),"") &amp; CONCATENATE(Tabela813[[#This Row],[C]],".",Tabela813[[#This Row],[O]],".",Tabela813[[#This Row],[E]],".",Tabela813[[#This Row],[D1]],".",Tabela813[[#This Row],[D2]],".",Tabela813[[#This Row],[D3]],".",Tabela813[[#This Row],[T]],".",Tabela813[[#This Row],[D4]]),"")</f>
        <v>9.1.5.1.1.01.0.0.00</v>
      </c>
      <c r="L3097" s="27" t="s">
        <v>2085</v>
      </c>
      <c r="M3097" s="21" t="str">
        <f t="shared" si="48"/>
        <v>S</v>
      </c>
      <c r="N3097" s="21">
        <f>IF(VALUE(Tabela813[[#This Row],[RED]]) &gt; 0,1,0) + IF(VALUE(J3097)&gt;0,8,IF(VALUE(I3097)&gt;0,7,IF(VALUE(H3097)&gt;0,6,IF(VALUE(G3097)&gt;0,5,IF(VALUE(F3097)&gt;0,4,IF(VALUE(E3097)&gt;0,3,IF(VALUE(D3097)&gt;0,2,1)))))))</f>
        <v>6</v>
      </c>
      <c r="O3097" s="26" t="s">
        <v>51</v>
      </c>
      <c r="P3097" s="1" t="s">
        <v>4445</v>
      </c>
      <c r="Q3097" s="1"/>
      <c r="R3097" s="21"/>
      <c r="S3097" s="7" t="str">
        <f>Tabela813[[#This Row],[NR]]&amp;" - "&amp;Tabela813[[#This Row],[Especificação]]</f>
        <v>9.1.5.1.1.01.0.0.00 - (-) Dedução de Receita Industrial</v>
      </c>
      <c r="T3097" s="7" t="str">
        <f>Tabela813[[#This Row],[NR]]&amp;" - "&amp;Tabela813[[#This Row],[Especificação]]</f>
        <v>9.1.5.1.1.01.0.0.00 - (-) Dedução de Receita Industrial</v>
      </c>
      <c r="U3097" s="7" t="str">
        <f>Tabela813[[#This Row],[NR]]&amp; " - "&amp;Tabela813[[#This Row],[Especificação]]</f>
        <v>9.1.5.1.1.01.0.0.00 - (-) Dedução de Receita Industrial</v>
      </c>
    </row>
    <row r="3098" spans="1:21" x14ac:dyDescent="0.25">
      <c r="A3098" s="84"/>
      <c r="B3098" s="73" t="s">
        <v>1570</v>
      </c>
      <c r="C3098" s="26" t="s">
        <v>1558</v>
      </c>
      <c r="D3098" s="26" t="s">
        <v>1569</v>
      </c>
      <c r="E3098" s="26" t="s">
        <v>1558</v>
      </c>
      <c r="F3098" s="26" t="s">
        <v>1558</v>
      </c>
      <c r="G3098" s="26" t="s">
        <v>1560</v>
      </c>
      <c r="H3098" s="26" t="s">
        <v>1561</v>
      </c>
      <c r="I3098" s="26" t="s">
        <v>1558</v>
      </c>
      <c r="J3098" s="26" t="s">
        <v>1564</v>
      </c>
      <c r="K3098" s="21" t="str">
        <f>IF(Tabela813[[#This Row],[C]]&lt;&gt;"",IF(Tabela813[[#This Row],[RED]]&lt;&gt;"",(Tabela813[[#This Row],[RED]] &amp; "."),"") &amp; CONCATENATE(Tabela813[[#This Row],[C]],".",Tabela813[[#This Row],[O]],".",Tabela813[[#This Row],[E]],".",Tabela813[[#This Row],[D1]],".",Tabela813[[#This Row],[D2]],".",Tabela813[[#This Row],[D3]],".",Tabela813[[#This Row],[T]],".",Tabela813[[#This Row],[D4]]),"")</f>
        <v>9.1.5.1.1.01.0.1.00</v>
      </c>
      <c r="L3098" s="27" t="s">
        <v>2086</v>
      </c>
      <c r="M3098" s="21" t="str">
        <f t="shared" si="48"/>
        <v>A</v>
      </c>
      <c r="N3098" s="21">
        <f>IF(VALUE(Tabela813[[#This Row],[RED]]) &gt; 0,1,0) + IF(VALUE(J3098)&gt;0,8,IF(VALUE(I3098)&gt;0,7,IF(VALUE(H3098)&gt;0,6,IF(VALUE(G3098)&gt;0,5,IF(VALUE(F3098)&gt;0,4,IF(VALUE(E3098)&gt;0,3,IF(VALUE(D3098)&gt;0,2,1)))))))</f>
        <v>8</v>
      </c>
      <c r="O3098" s="26" t="s">
        <v>51</v>
      </c>
      <c r="P3098" s="1" t="s">
        <v>2997</v>
      </c>
      <c r="Q3098" s="1"/>
      <c r="R3098" s="21"/>
      <c r="S3098" s="7" t="str">
        <f>Tabela813[[#This Row],[NR]]&amp;" - "&amp;Tabela813[[#This Row],[Especificação]]</f>
        <v>9.1.5.1.1.01.0.1.00 - (-) Dedução de Receita Industrial - Principal</v>
      </c>
      <c r="T3098" s="7" t="str">
        <f>Tabela813[[#This Row],[NR]]&amp;" - "&amp;Tabela813[[#This Row],[Especificação]]</f>
        <v>9.1.5.1.1.01.0.1.00 - (-) Dedução de Receita Industrial - Principal</v>
      </c>
      <c r="U3098" s="7" t="str">
        <f>Tabela813[[#This Row],[NR]]&amp; " - "&amp;Tabela813[[#This Row],[Especificação]]</f>
        <v>9.1.5.1.1.01.0.1.00 - (-) Dedução de Receita Industrial - Principal</v>
      </c>
    </row>
    <row r="3099" spans="1:21" x14ac:dyDescent="0.25">
      <c r="A3099" s="84"/>
      <c r="B3099" s="73" t="s">
        <v>1570</v>
      </c>
      <c r="C3099" s="26" t="s">
        <v>1558</v>
      </c>
      <c r="D3099" s="26" t="s">
        <v>1569</v>
      </c>
      <c r="E3099" s="26" t="s">
        <v>1558</v>
      </c>
      <c r="F3099" s="26" t="s">
        <v>1558</v>
      </c>
      <c r="G3099" s="26" t="s">
        <v>1560</v>
      </c>
      <c r="H3099" s="26" t="s">
        <v>1561</v>
      </c>
      <c r="I3099" s="26" t="s">
        <v>1567</v>
      </c>
      <c r="J3099" s="26" t="s">
        <v>1564</v>
      </c>
      <c r="K3099" s="21" t="str">
        <f>IF(Tabela813[[#This Row],[C]]&lt;&gt;"",IF(Tabela813[[#This Row],[RED]]&lt;&gt;"",(Tabela813[[#This Row],[RED]] &amp; "."),"") &amp; CONCATENATE(Tabela813[[#This Row],[C]],".",Tabela813[[#This Row],[O]],".",Tabela813[[#This Row],[E]],".",Tabela813[[#This Row],[D1]],".",Tabela813[[#This Row],[D2]],".",Tabela813[[#This Row],[D3]],".",Tabela813[[#This Row],[T]],".",Tabela813[[#This Row],[D4]]),"")</f>
        <v>9.1.5.1.1.01.0.2.00</v>
      </c>
      <c r="L3099" s="27" t="s">
        <v>2087</v>
      </c>
      <c r="M3099" s="21" t="str">
        <f t="shared" si="48"/>
        <v>A</v>
      </c>
      <c r="N3099" s="21">
        <f>IF(VALUE(Tabela813[[#This Row],[RED]]) &gt; 0,1,0) + IF(VALUE(J3099)&gt;0,8,IF(VALUE(I3099)&gt;0,7,IF(VALUE(H3099)&gt;0,6,IF(VALUE(G3099)&gt;0,5,IF(VALUE(F3099)&gt;0,4,IF(VALUE(E3099)&gt;0,3,IF(VALUE(D3099)&gt;0,2,1)))))))</f>
        <v>8</v>
      </c>
      <c r="O3099" s="26" t="s">
        <v>51</v>
      </c>
      <c r="P3099" s="1" t="s">
        <v>2997</v>
      </c>
      <c r="Q3099" s="1"/>
      <c r="R3099" s="21"/>
      <c r="S3099" s="7" t="str">
        <f>Tabela813[[#This Row],[NR]]&amp;" - "&amp;Tabela813[[#This Row],[Especificação]]</f>
        <v>9.1.5.1.1.01.0.2.00 - (-) Dedução de Receita Industrial - Multas e Juros de Mora</v>
      </c>
      <c r="T3099" s="7" t="str">
        <f>Tabela813[[#This Row],[NR]]&amp;" - "&amp;Tabela813[[#This Row],[Especificação]]</f>
        <v>9.1.5.1.1.01.0.2.00 - (-) Dedução de Receita Industrial - Multas e Juros de Mora</v>
      </c>
      <c r="U3099" s="7" t="str">
        <f>Tabela813[[#This Row],[NR]]&amp; " - "&amp;Tabela813[[#This Row],[Especificação]]</f>
        <v>9.1.5.1.1.01.0.2.00 - (-) Dedução de Receita Industrial - Multas e Juros de Mora</v>
      </c>
    </row>
    <row r="3100" spans="1:21" x14ac:dyDescent="0.25">
      <c r="A3100" s="84"/>
      <c r="B3100" s="73" t="s">
        <v>1570</v>
      </c>
      <c r="C3100" s="26" t="s">
        <v>1558</v>
      </c>
      <c r="D3100" s="26" t="s">
        <v>1569</v>
      </c>
      <c r="E3100" s="26" t="s">
        <v>1558</v>
      </c>
      <c r="F3100" s="26" t="s">
        <v>1558</v>
      </c>
      <c r="G3100" s="26" t="s">
        <v>1560</v>
      </c>
      <c r="H3100" s="26" t="s">
        <v>1561</v>
      </c>
      <c r="I3100" s="26" t="s">
        <v>1559</v>
      </c>
      <c r="J3100" s="26" t="s">
        <v>1564</v>
      </c>
      <c r="K3100" s="21" t="str">
        <f>IF(Tabela813[[#This Row],[C]]&lt;&gt;"",IF(Tabela813[[#This Row],[RED]]&lt;&gt;"",(Tabela813[[#This Row],[RED]] &amp; "."),"") &amp; CONCATENATE(Tabela813[[#This Row],[C]],".",Tabela813[[#This Row],[O]],".",Tabela813[[#This Row],[E]],".",Tabela813[[#This Row],[D1]],".",Tabela813[[#This Row],[D2]],".",Tabela813[[#This Row],[D3]],".",Tabela813[[#This Row],[T]],".",Tabela813[[#This Row],[D4]]),"")</f>
        <v>9.1.5.1.1.01.0.3.00</v>
      </c>
      <c r="L3100" s="27" t="s">
        <v>2088</v>
      </c>
      <c r="M3100" s="21" t="str">
        <f t="shared" si="48"/>
        <v>A</v>
      </c>
      <c r="N3100" s="21">
        <f>IF(VALUE(Tabela813[[#This Row],[RED]]) &gt; 0,1,0) + IF(VALUE(J3100)&gt;0,8,IF(VALUE(I3100)&gt;0,7,IF(VALUE(H3100)&gt;0,6,IF(VALUE(G3100)&gt;0,5,IF(VALUE(F3100)&gt;0,4,IF(VALUE(E3100)&gt;0,3,IF(VALUE(D3100)&gt;0,2,1)))))))</f>
        <v>8</v>
      </c>
      <c r="O3100" s="26" t="s">
        <v>51</v>
      </c>
      <c r="P3100" s="1" t="s">
        <v>2997</v>
      </c>
      <c r="Q3100" s="1"/>
      <c r="R3100" s="21"/>
      <c r="S3100" s="7" t="str">
        <f>Tabela813[[#This Row],[NR]]&amp;" - "&amp;Tabela813[[#This Row],[Especificação]]</f>
        <v>9.1.5.1.1.01.0.3.00 - (-) Dedução de Receita Industrial - Dívida Ativa</v>
      </c>
      <c r="T3100" s="7" t="str">
        <f>Tabela813[[#This Row],[NR]]&amp;" - "&amp;Tabela813[[#This Row],[Especificação]]</f>
        <v>9.1.5.1.1.01.0.3.00 - (-) Dedução de Receita Industrial - Dívida Ativa</v>
      </c>
      <c r="U3100" s="7" t="str">
        <f>Tabela813[[#This Row],[NR]]&amp; " - "&amp;Tabela813[[#This Row],[Especificação]]</f>
        <v>9.1.5.1.1.01.0.3.00 - (-) Dedução de Receita Industrial - Dívida Ativa</v>
      </c>
    </row>
    <row r="3101" spans="1:21" ht="30" x14ac:dyDescent="0.25">
      <c r="A3101" s="84"/>
      <c r="B3101" s="73" t="s">
        <v>1570</v>
      </c>
      <c r="C3101" s="26" t="s">
        <v>1558</v>
      </c>
      <c r="D3101" s="26" t="s">
        <v>1569</v>
      </c>
      <c r="E3101" s="26" t="s">
        <v>1558</v>
      </c>
      <c r="F3101" s="26" t="s">
        <v>1558</v>
      </c>
      <c r="G3101" s="26" t="s">
        <v>1560</v>
      </c>
      <c r="H3101" s="26" t="s">
        <v>1561</v>
      </c>
      <c r="I3101" s="26" t="s">
        <v>1568</v>
      </c>
      <c r="J3101" s="26" t="s">
        <v>1564</v>
      </c>
      <c r="K3101" s="21" t="str">
        <f>IF(Tabela813[[#This Row],[C]]&lt;&gt;"",IF(Tabela813[[#This Row],[RED]]&lt;&gt;"",(Tabela813[[#This Row],[RED]] &amp; "."),"") &amp; CONCATENATE(Tabela813[[#This Row],[C]],".",Tabela813[[#This Row],[O]],".",Tabela813[[#This Row],[E]],".",Tabela813[[#This Row],[D1]],".",Tabela813[[#This Row],[D2]],".",Tabela813[[#This Row],[D3]],".",Tabela813[[#This Row],[T]],".",Tabela813[[#This Row],[D4]]),"")</f>
        <v>9.1.5.1.1.01.0.4.00</v>
      </c>
      <c r="L3101" s="27" t="s">
        <v>2089</v>
      </c>
      <c r="M3101" s="21" t="str">
        <f t="shared" si="48"/>
        <v>A</v>
      </c>
      <c r="N3101" s="21">
        <f>IF(VALUE(Tabela813[[#This Row],[RED]]) &gt; 0,1,0) + IF(VALUE(J3101)&gt;0,8,IF(VALUE(I3101)&gt;0,7,IF(VALUE(H3101)&gt;0,6,IF(VALUE(G3101)&gt;0,5,IF(VALUE(F3101)&gt;0,4,IF(VALUE(E3101)&gt;0,3,IF(VALUE(D3101)&gt;0,2,1)))))))</f>
        <v>8</v>
      </c>
      <c r="O3101" s="26" t="s">
        <v>51</v>
      </c>
      <c r="P3101" s="1" t="s">
        <v>2997</v>
      </c>
      <c r="Q3101" s="1"/>
      <c r="R3101" s="21"/>
      <c r="S3101" s="7" t="str">
        <f>Tabela813[[#This Row],[NR]]&amp;" - "&amp;Tabela813[[#This Row],[Especificação]]</f>
        <v>9.1.5.1.1.01.0.4.00 - (-) Dedução de Receita Industrial - Dívida Ativa - Multas e Juros de Mora da Dívida Ativa</v>
      </c>
      <c r="T3101" s="7" t="str">
        <f>Tabela813[[#This Row],[NR]]&amp;" - "&amp;Tabela813[[#This Row],[Especificação]]</f>
        <v>9.1.5.1.1.01.0.4.00 - (-) Dedução de Receita Industrial - Dívida Ativa - Multas e Juros de Mora da Dívida Ativa</v>
      </c>
      <c r="U3101" s="7" t="str">
        <f>Tabela813[[#This Row],[NR]]&amp; " - "&amp;Tabela813[[#This Row],[Especificação]]</f>
        <v>9.1.5.1.1.01.0.4.00 - (-) Dedução de Receita Industrial - Dívida Ativa - Multas e Juros de Mora da Dívida Ativa</v>
      </c>
    </row>
    <row r="3102" spans="1:21" x14ac:dyDescent="0.25">
      <c r="A3102" s="84"/>
      <c r="B3102" s="73" t="s">
        <v>1570</v>
      </c>
      <c r="C3102" s="26" t="s">
        <v>1558</v>
      </c>
      <c r="D3102" s="26" t="s">
        <v>1569</v>
      </c>
      <c r="E3102" s="26" t="s">
        <v>1558</v>
      </c>
      <c r="F3102" s="26" t="s">
        <v>1558</v>
      </c>
      <c r="G3102" s="26" t="s">
        <v>1560</v>
      </c>
      <c r="H3102" s="26" t="s">
        <v>1561</v>
      </c>
      <c r="I3102" s="26" t="s">
        <v>1569</v>
      </c>
      <c r="J3102" s="26" t="s">
        <v>1564</v>
      </c>
      <c r="K3102" s="21" t="str">
        <f>IF(Tabela813[[#This Row],[C]]&lt;&gt;"",IF(Tabela813[[#This Row],[RED]]&lt;&gt;"",(Tabela813[[#This Row],[RED]] &amp; "."),"") &amp; CONCATENATE(Tabela813[[#This Row],[C]],".",Tabela813[[#This Row],[O]],".",Tabela813[[#This Row],[E]],".",Tabela813[[#This Row],[D1]],".",Tabela813[[#This Row],[D2]],".",Tabela813[[#This Row],[D3]],".",Tabela813[[#This Row],[T]],".",Tabela813[[#This Row],[D4]]),"")</f>
        <v>9.1.5.1.1.01.0.5.00</v>
      </c>
      <c r="L3102" s="27" t="s">
        <v>2090</v>
      </c>
      <c r="M3102" s="21" t="str">
        <f t="shared" si="48"/>
        <v>A</v>
      </c>
      <c r="N3102" s="21">
        <f>IF(VALUE(Tabela813[[#This Row],[RED]]) &gt; 0,1,0) + IF(VALUE(J3102)&gt;0,8,IF(VALUE(I3102)&gt;0,7,IF(VALUE(H3102)&gt;0,6,IF(VALUE(G3102)&gt;0,5,IF(VALUE(F3102)&gt;0,4,IF(VALUE(E3102)&gt;0,3,IF(VALUE(D3102)&gt;0,2,1)))))))</f>
        <v>8</v>
      </c>
      <c r="O3102" s="26" t="s">
        <v>51</v>
      </c>
      <c r="P3102" s="1" t="s">
        <v>2997</v>
      </c>
      <c r="Q3102" s="1"/>
      <c r="R3102" s="21"/>
      <c r="S3102" s="7" t="str">
        <f>Tabela813[[#This Row],[NR]]&amp;" - "&amp;Tabela813[[#This Row],[Especificação]]</f>
        <v>9.1.5.1.1.01.0.5.00 - (-) Dedução de Receita Industrial - Multas</v>
      </c>
      <c r="T3102" s="7" t="str">
        <f>Tabela813[[#This Row],[NR]]&amp;" - "&amp;Tabela813[[#This Row],[Especificação]]</f>
        <v>9.1.5.1.1.01.0.5.00 - (-) Dedução de Receita Industrial - Multas</v>
      </c>
      <c r="U3102" s="7" t="str">
        <f>Tabela813[[#This Row],[NR]]&amp; " - "&amp;Tabela813[[#This Row],[Especificação]]</f>
        <v>9.1.5.1.1.01.0.5.00 - (-) Dedução de Receita Industrial - Multas</v>
      </c>
    </row>
    <row r="3103" spans="1:21" x14ac:dyDescent="0.25">
      <c r="A3103" s="84"/>
      <c r="B3103" s="73" t="s">
        <v>1570</v>
      </c>
      <c r="C3103" s="26" t="s">
        <v>1558</v>
      </c>
      <c r="D3103" s="26" t="s">
        <v>1569</v>
      </c>
      <c r="E3103" s="26" t="s">
        <v>1558</v>
      </c>
      <c r="F3103" s="26" t="s">
        <v>1558</v>
      </c>
      <c r="G3103" s="26" t="s">
        <v>1560</v>
      </c>
      <c r="H3103" s="26" t="s">
        <v>1561</v>
      </c>
      <c r="I3103" s="26" t="s">
        <v>1563</v>
      </c>
      <c r="J3103" s="26" t="s">
        <v>1564</v>
      </c>
      <c r="K3103" s="21" t="str">
        <f>IF(Tabela813[[#This Row],[C]]&lt;&gt;"",IF(Tabela813[[#This Row],[RED]]&lt;&gt;"",(Tabela813[[#This Row],[RED]] &amp; "."),"") &amp; CONCATENATE(Tabela813[[#This Row],[C]],".",Tabela813[[#This Row],[O]],".",Tabela813[[#This Row],[E]],".",Tabela813[[#This Row],[D1]],".",Tabela813[[#This Row],[D2]],".",Tabela813[[#This Row],[D3]],".",Tabela813[[#This Row],[T]],".",Tabela813[[#This Row],[D4]]),"")</f>
        <v>9.1.5.1.1.01.0.6.00</v>
      </c>
      <c r="L3103" s="27" t="s">
        <v>2091</v>
      </c>
      <c r="M3103" s="21" t="str">
        <f t="shared" si="48"/>
        <v>A</v>
      </c>
      <c r="N3103" s="21">
        <f>IF(VALUE(Tabela813[[#This Row],[RED]]) &gt; 0,1,0) + IF(VALUE(J3103)&gt;0,8,IF(VALUE(I3103)&gt;0,7,IF(VALUE(H3103)&gt;0,6,IF(VALUE(G3103)&gt;0,5,IF(VALUE(F3103)&gt;0,4,IF(VALUE(E3103)&gt;0,3,IF(VALUE(D3103)&gt;0,2,1)))))))</f>
        <v>8</v>
      </c>
      <c r="O3103" s="26" t="s">
        <v>51</v>
      </c>
      <c r="P3103" s="1" t="s">
        <v>2997</v>
      </c>
      <c r="Q3103" s="1"/>
      <c r="R3103" s="21"/>
      <c r="S3103" s="7" t="str">
        <f>Tabela813[[#This Row],[NR]]&amp;" - "&amp;Tabela813[[#This Row],[Especificação]]</f>
        <v>9.1.5.1.1.01.0.6.00 - (-) Dedução de Receita Industrial - Juros de Mora</v>
      </c>
      <c r="T3103" s="7" t="str">
        <f>Tabela813[[#This Row],[NR]]&amp;" - "&amp;Tabela813[[#This Row],[Especificação]]</f>
        <v>9.1.5.1.1.01.0.6.00 - (-) Dedução de Receita Industrial - Juros de Mora</v>
      </c>
      <c r="U3103" s="7" t="str">
        <f>Tabela813[[#This Row],[NR]]&amp; " - "&amp;Tabela813[[#This Row],[Especificação]]</f>
        <v>9.1.5.1.1.01.0.6.00 - (-) Dedução de Receita Industrial - Juros de Mora</v>
      </c>
    </row>
    <row r="3104" spans="1:21" x14ac:dyDescent="0.25">
      <c r="A3104" s="84"/>
      <c r="B3104" s="73" t="s">
        <v>1570</v>
      </c>
      <c r="C3104" s="26" t="s">
        <v>1558</v>
      </c>
      <c r="D3104" s="26" t="s">
        <v>1569</v>
      </c>
      <c r="E3104" s="26" t="s">
        <v>1558</v>
      </c>
      <c r="F3104" s="26" t="s">
        <v>1558</v>
      </c>
      <c r="G3104" s="26" t="s">
        <v>1560</v>
      </c>
      <c r="H3104" s="26" t="s">
        <v>1561</v>
      </c>
      <c r="I3104" s="26" t="s">
        <v>1565</v>
      </c>
      <c r="J3104" s="26" t="s">
        <v>1564</v>
      </c>
      <c r="K3104" s="21" t="str">
        <f>IF(Tabela813[[#This Row],[C]]&lt;&gt;"",IF(Tabela813[[#This Row],[RED]]&lt;&gt;"",(Tabela813[[#This Row],[RED]] &amp; "."),"") &amp; CONCATENATE(Tabela813[[#This Row],[C]],".",Tabela813[[#This Row],[O]],".",Tabela813[[#This Row],[E]],".",Tabela813[[#This Row],[D1]],".",Tabela813[[#This Row],[D2]],".",Tabela813[[#This Row],[D3]],".",Tabela813[[#This Row],[T]],".",Tabela813[[#This Row],[D4]]),"")</f>
        <v>9.1.5.1.1.01.0.7.00</v>
      </c>
      <c r="L3104" s="27" t="s">
        <v>2092</v>
      </c>
      <c r="M3104" s="21" t="str">
        <f t="shared" si="48"/>
        <v>A</v>
      </c>
      <c r="N3104" s="21">
        <f>IF(VALUE(Tabela813[[#This Row],[RED]]) &gt; 0,1,0) + IF(VALUE(J3104)&gt;0,8,IF(VALUE(I3104)&gt;0,7,IF(VALUE(H3104)&gt;0,6,IF(VALUE(G3104)&gt;0,5,IF(VALUE(F3104)&gt;0,4,IF(VALUE(E3104)&gt;0,3,IF(VALUE(D3104)&gt;0,2,1)))))))</f>
        <v>8</v>
      </c>
      <c r="O3104" s="26" t="s">
        <v>51</v>
      </c>
      <c r="P3104" s="1" t="s">
        <v>2997</v>
      </c>
      <c r="Q3104" s="1"/>
      <c r="R3104" s="21"/>
      <c r="S3104" s="7" t="str">
        <f>Tabela813[[#This Row],[NR]]&amp;" - "&amp;Tabela813[[#This Row],[Especificação]]</f>
        <v>9.1.5.1.1.01.0.7.00 - (-) Dedução de Receita Industrial - Dívida Ativa - Multas da Dívida Ativa</v>
      </c>
      <c r="T3104" s="7" t="str">
        <f>Tabela813[[#This Row],[NR]]&amp;" - "&amp;Tabela813[[#This Row],[Especificação]]</f>
        <v>9.1.5.1.1.01.0.7.00 - (-) Dedução de Receita Industrial - Dívida Ativa - Multas da Dívida Ativa</v>
      </c>
      <c r="U3104" s="7" t="str">
        <f>Tabela813[[#This Row],[NR]]&amp; " - "&amp;Tabela813[[#This Row],[Especificação]]</f>
        <v>9.1.5.1.1.01.0.7.00 - (-) Dedução de Receita Industrial - Dívida Ativa - Multas da Dívida Ativa</v>
      </c>
    </row>
    <row r="3105" spans="1:21" x14ac:dyDescent="0.25">
      <c r="A3105" s="84"/>
      <c r="B3105" s="73" t="s">
        <v>1570</v>
      </c>
      <c r="C3105" s="26" t="s">
        <v>1558</v>
      </c>
      <c r="D3105" s="26" t="s">
        <v>1569</v>
      </c>
      <c r="E3105" s="26" t="s">
        <v>1558</v>
      </c>
      <c r="F3105" s="26" t="s">
        <v>1558</v>
      </c>
      <c r="G3105" s="26" t="s">
        <v>1560</v>
      </c>
      <c r="H3105" s="26" t="s">
        <v>1561</v>
      </c>
      <c r="I3105" s="26" t="s">
        <v>1566</v>
      </c>
      <c r="J3105" s="26" t="s">
        <v>1564</v>
      </c>
      <c r="K3105" s="21" t="str">
        <f>IF(Tabela813[[#This Row],[C]]&lt;&gt;"",IF(Tabela813[[#This Row],[RED]]&lt;&gt;"",(Tabela813[[#This Row],[RED]] &amp; "."),"") &amp; CONCATENATE(Tabela813[[#This Row],[C]],".",Tabela813[[#This Row],[O]],".",Tabela813[[#This Row],[E]],".",Tabela813[[#This Row],[D1]],".",Tabela813[[#This Row],[D2]],".",Tabela813[[#This Row],[D3]],".",Tabela813[[#This Row],[T]],".",Tabela813[[#This Row],[D4]]),"")</f>
        <v>9.1.5.1.1.01.0.8.00</v>
      </c>
      <c r="L3105" s="27" t="s">
        <v>2093</v>
      </c>
      <c r="M3105" s="21" t="str">
        <f t="shared" si="48"/>
        <v>A</v>
      </c>
      <c r="N3105" s="21">
        <f>IF(VALUE(Tabela813[[#This Row],[RED]]) &gt; 0,1,0) + IF(VALUE(J3105)&gt;0,8,IF(VALUE(I3105)&gt;0,7,IF(VALUE(H3105)&gt;0,6,IF(VALUE(G3105)&gt;0,5,IF(VALUE(F3105)&gt;0,4,IF(VALUE(E3105)&gt;0,3,IF(VALUE(D3105)&gt;0,2,1)))))))</f>
        <v>8</v>
      </c>
      <c r="O3105" s="26" t="s">
        <v>51</v>
      </c>
      <c r="P3105" s="1" t="s">
        <v>2997</v>
      </c>
      <c r="Q3105" s="1"/>
      <c r="R3105" s="21"/>
      <c r="S3105" s="7" t="str">
        <f>Tabela813[[#This Row],[NR]]&amp;" - "&amp;Tabela813[[#This Row],[Especificação]]</f>
        <v>9.1.5.1.1.01.0.8.00 - (-) Dedução de Receita Industrial - Juros de Mora da Dívida Ativa</v>
      </c>
      <c r="T3105" s="7" t="str">
        <f>Tabela813[[#This Row],[NR]]&amp;" - "&amp;Tabela813[[#This Row],[Especificação]]</f>
        <v>9.1.5.1.1.01.0.8.00 - (-) Dedução de Receita Industrial - Juros de Mora da Dívida Ativa</v>
      </c>
      <c r="U3105" s="7" t="str">
        <f>Tabela813[[#This Row],[NR]]&amp; " - "&amp;Tabela813[[#This Row],[Especificação]]</f>
        <v>9.1.5.1.1.01.0.8.00 - (-) Dedução de Receita Industrial - Juros de Mora da Dívida Ativa</v>
      </c>
    </row>
    <row r="3106" spans="1:21" x14ac:dyDescent="0.25">
      <c r="A3106" s="84"/>
      <c r="B3106" s="73" t="s">
        <v>1570</v>
      </c>
      <c r="C3106" s="26" t="s">
        <v>1558</v>
      </c>
      <c r="D3106" s="26" t="s">
        <v>1563</v>
      </c>
      <c r="E3106" s="26" t="s">
        <v>1561</v>
      </c>
      <c r="F3106" s="26" t="s">
        <v>1561</v>
      </c>
      <c r="G3106" s="26" t="s">
        <v>1564</v>
      </c>
      <c r="H3106" s="26" t="s">
        <v>1561</v>
      </c>
      <c r="I3106" s="26" t="s">
        <v>1561</v>
      </c>
      <c r="J3106" s="26" t="s">
        <v>1564</v>
      </c>
      <c r="K3106" s="21" t="str">
        <f>IF(Tabela813[[#This Row],[C]]&lt;&gt;"",IF(Tabela813[[#This Row],[RED]]&lt;&gt;"",(Tabela813[[#This Row],[RED]] &amp; "."),"") &amp; CONCATENATE(Tabela813[[#This Row],[C]],".",Tabela813[[#This Row],[O]],".",Tabela813[[#This Row],[E]],".",Tabela813[[#This Row],[D1]],".",Tabela813[[#This Row],[D2]],".",Tabela813[[#This Row],[D3]],".",Tabela813[[#This Row],[T]],".",Tabela813[[#This Row],[D4]]),"")</f>
        <v>9.1.6.0.0.00.0.0.00</v>
      </c>
      <c r="L3106" s="27" t="s">
        <v>2094</v>
      </c>
      <c r="M3106" s="21" t="str">
        <f t="shared" si="48"/>
        <v>S</v>
      </c>
      <c r="N3106" s="21">
        <f>IF(VALUE(Tabela813[[#This Row],[RED]]) &gt; 0,1,0) + IF(VALUE(J3106)&gt;0,8,IF(VALUE(I3106)&gt;0,7,IF(VALUE(H3106)&gt;0,6,IF(VALUE(G3106)&gt;0,5,IF(VALUE(F3106)&gt;0,4,IF(VALUE(E3106)&gt;0,3,IF(VALUE(D3106)&gt;0,2,1)))))))</f>
        <v>3</v>
      </c>
      <c r="O3106" s="26" t="s">
        <v>45</v>
      </c>
      <c r="P3106" s="1" t="s">
        <v>4446</v>
      </c>
      <c r="Q3106" s="1"/>
      <c r="R3106" s="21"/>
      <c r="S3106" s="7" t="str">
        <f>Tabela813[[#This Row],[NR]]&amp;" - "&amp;Tabela813[[#This Row],[Especificação]]</f>
        <v>9.1.6.0.0.00.0.0.00 - (-) Dedução de Receita de Serviços</v>
      </c>
      <c r="T3106" s="7" t="str">
        <f>Tabela813[[#This Row],[NR]]&amp;" - "&amp;Tabela813[[#This Row],[Especificação]]</f>
        <v>9.1.6.0.0.00.0.0.00 - (-) Dedução de Receita de Serviços</v>
      </c>
      <c r="U3106" s="7" t="str">
        <f>Tabela813[[#This Row],[NR]]&amp; " - "&amp;Tabela813[[#This Row],[Especificação]]</f>
        <v>9.1.6.0.0.00.0.0.00 - (-) Dedução de Receita de Serviços</v>
      </c>
    </row>
    <row r="3107" spans="1:21" ht="45" x14ac:dyDescent="0.25">
      <c r="A3107" s="84"/>
      <c r="B3107" s="73" t="s">
        <v>1570</v>
      </c>
      <c r="C3107" s="26" t="s">
        <v>1558</v>
      </c>
      <c r="D3107" s="26" t="s">
        <v>1563</v>
      </c>
      <c r="E3107" s="26" t="s">
        <v>1558</v>
      </c>
      <c r="F3107" s="26" t="s">
        <v>1561</v>
      </c>
      <c r="G3107" s="26" t="s">
        <v>1564</v>
      </c>
      <c r="H3107" s="26" t="s">
        <v>1561</v>
      </c>
      <c r="I3107" s="26" t="s">
        <v>1561</v>
      </c>
      <c r="J3107" s="26" t="s">
        <v>1564</v>
      </c>
      <c r="K3107" s="21" t="str">
        <f>IF(Tabela813[[#This Row],[C]]&lt;&gt;"",IF(Tabela813[[#This Row],[RED]]&lt;&gt;"",(Tabela813[[#This Row],[RED]] &amp; "."),"") &amp; CONCATENATE(Tabela813[[#This Row],[C]],".",Tabela813[[#This Row],[O]],".",Tabela813[[#This Row],[E]],".",Tabela813[[#This Row],[D1]],".",Tabela813[[#This Row],[D2]],".",Tabela813[[#This Row],[D3]],".",Tabela813[[#This Row],[T]],".",Tabela813[[#This Row],[D4]]),"")</f>
        <v>9.1.6.1.0.00.0.0.00</v>
      </c>
      <c r="L3107" s="27" t="s">
        <v>2095</v>
      </c>
      <c r="M3107" s="21" t="str">
        <f t="shared" si="48"/>
        <v>S</v>
      </c>
      <c r="N3107" s="21">
        <f>IF(VALUE(Tabela813[[#This Row],[RED]]) &gt; 0,1,0) + IF(VALUE(J3107)&gt;0,8,IF(VALUE(I3107)&gt;0,7,IF(VALUE(H3107)&gt;0,6,IF(VALUE(G3107)&gt;0,5,IF(VALUE(F3107)&gt;0,4,IF(VALUE(E3107)&gt;0,3,IF(VALUE(D3107)&gt;0,2,1)))))))</f>
        <v>4</v>
      </c>
      <c r="O3107" s="26" t="s">
        <v>45</v>
      </c>
      <c r="P3107" s="1" t="s">
        <v>4447</v>
      </c>
      <c r="Q3107" s="1"/>
      <c r="R3107" s="21"/>
      <c r="S3107" s="7" t="str">
        <f>Tabela813[[#This Row],[NR]]&amp;" - "&amp;Tabela813[[#This Row],[Especificação]]</f>
        <v>9.1.6.1.0.00.0.0.00 - (-) Dedução de Serviços Administrativos e Comerciais Gerais</v>
      </c>
      <c r="T3107" s="7" t="str">
        <f>Tabela813[[#This Row],[NR]]&amp;" - "&amp;Tabela813[[#This Row],[Especificação]]</f>
        <v>9.1.6.1.0.00.0.0.00 - (-) Dedução de Serviços Administrativos e Comerciais Gerais</v>
      </c>
      <c r="U3107" s="7" t="str">
        <f>Tabela813[[#This Row],[NR]]&amp; " - "&amp;Tabela813[[#This Row],[Especificação]]</f>
        <v>9.1.6.1.0.00.0.0.00 - (-) Dedução de Serviços Administrativos e Comerciais Gerais</v>
      </c>
    </row>
    <row r="3108" spans="1:21" ht="45" x14ac:dyDescent="0.25">
      <c r="A3108" s="84"/>
      <c r="B3108" s="73" t="s">
        <v>1570</v>
      </c>
      <c r="C3108" s="26" t="s">
        <v>1558</v>
      </c>
      <c r="D3108" s="26" t="s">
        <v>1563</v>
      </c>
      <c r="E3108" s="26" t="s">
        <v>1558</v>
      </c>
      <c r="F3108" s="26" t="s">
        <v>1558</v>
      </c>
      <c r="G3108" s="26" t="s">
        <v>1564</v>
      </c>
      <c r="H3108" s="26" t="s">
        <v>1561</v>
      </c>
      <c r="I3108" s="26" t="s">
        <v>1561</v>
      </c>
      <c r="J3108" s="26" t="s">
        <v>1564</v>
      </c>
      <c r="K3108" s="21" t="str">
        <f>IF(Tabela813[[#This Row],[C]]&lt;&gt;"",IF(Tabela813[[#This Row],[RED]]&lt;&gt;"",(Tabela813[[#This Row],[RED]] &amp; "."),"") &amp; CONCATENATE(Tabela813[[#This Row],[C]],".",Tabela813[[#This Row],[O]],".",Tabela813[[#This Row],[E]],".",Tabela813[[#This Row],[D1]],".",Tabela813[[#This Row],[D2]],".",Tabela813[[#This Row],[D3]],".",Tabela813[[#This Row],[T]],".",Tabela813[[#This Row],[D4]]),"")</f>
        <v>9.1.6.1.1.00.0.0.00</v>
      </c>
      <c r="L3108" s="27" t="s">
        <v>2095</v>
      </c>
      <c r="M3108" s="21" t="str">
        <f t="shared" si="48"/>
        <v>S</v>
      </c>
      <c r="N3108" s="21">
        <f>IF(VALUE(Tabela813[[#This Row],[RED]]) &gt; 0,1,0) + IF(VALUE(J3108)&gt;0,8,IF(VALUE(I3108)&gt;0,7,IF(VALUE(H3108)&gt;0,6,IF(VALUE(G3108)&gt;0,5,IF(VALUE(F3108)&gt;0,4,IF(VALUE(E3108)&gt;0,3,IF(VALUE(D3108)&gt;0,2,1)))))))</f>
        <v>5</v>
      </c>
      <c r="O3108" s="26" t="s">
        <v>45</v>
      </c>
      <c r="P3108" s="1" t="s">
        <v>4447</v>
      </c>
      <c r="Q3108" s="1"/>
      <c r="R3108" s="21"/>
      <c r="S3108" s="7" t="str">
        <f>Tabela813[[#This Row],[NR]]&amp;" - "&amp;Tabela813[[#This Row],[Especificação]]</f>
        <v>9.1.6.1.1.00.0.0.00 - (-) Dedução de Serviços Administrativos e Comerciais Gerais</v>
      </c>
      <c r="T3108" s="7" t="str">
        <f>Tabela813[[#This Row],[NR]]&amp;" - "&amp;Tabela813[[#This Row],[Especificação]]</f>
        <v>9.1.6.1.1.00.0.0.00 - (-) Dedução de Serviços Administrativos e Comerciais Gerais</v>
      </c>
      <c r="U3108" s="7" t="str">
        <f>Tabela813[[#This Row],[NR]]&amp; " - "&amp;Tabela813[[#This Row],[Especificação]]</f>
        <v>9.1.6.1.1.00.0.0.00 - (-) Dedução de Serviços Administrativos e Comerciais Gerais</v>
      </c>
    </row>
    <row r="3109" spans="1:21" ht="30" x14ac:dyDescent="0.25">
      <c r="A3109" s="84"/>
      <c r="B3109" s="73" t="s">
        <v>1570</v>
      </c>
      <c r="C3109" s="26" t="s">
        <v>1558</v>
      </c>
      <c r="D3109" s="26" t="s">
        <v>1563</v>
      </c>
      <c r="E3109" s="26" t="s">
        <v>1558</v>
      </c>
      <c r="F3109" s="26" t="s">
        <v>1558</v>
      </c>
      <c r="G3109" s="26" t="s">
        <v>1560</v>
      </c>
      <c r="H3109" s="26" t="s">
        <v>1561</v>
      </c>
      <c r="I3109" s="26" t="s">
        <v>1561</v>
      </c>
      <c r="J3109" s="26" t="s">
        <v>1564</v>
      </c>
      <c r="K3109" s="21" t="str">
        <f>IF(Tabela813[[#This Row],[C]]&lt;&gt;"",IF(Tabela813[[#This Row],[RED]]&lt;&gt;"",(Tabela813[[#This Row],[RED]] &amp; "."),"") &amp; CONCATENATE(Tabela813[[#This Row],[C]],".",Tabela813[[#This Row],[O]],".",Tabela813[[#This Row],[E]],".",Tabela813[[#This Row],[D1]],".",Tabela813[[#This Row],[D2]],".",Tabela813[[#This Row],[D3]],".",Tabela813[[#This Row],[T]],".",Tabela813[[#This Row],[D4]]),"")</f>
        <v>9.1.6.1.1.01.0.0.00</v>
      </c>
      <c r="L3109" s="27" t="s">
        <v>4929</v>
      </c>
      <c r="M3109" s="21" t="str">
        <f t="shared" si="48"/>
        <v>S</v>
      </c>
      <c r="N3109" s="21">
        <f>IF(VALUE(Tabela813[[#This Row],[RED]]) &gt; 0,1,0) + IF(VALUE(J3109)&gt;0,8,IF(VALUE(I3109)&gt;0,7,IF(VALUE(H3109)&gt;0,6,IF(VALUE(G3109)&gt;0,5,IF(VALUE(F3109)&gt;0,4,IF(VALUE(E3109)&gt;0,3,IF(VALUE(D3109)&gt;0,2,1)))))))</f>
        <v>6</v>
      </c>
      <c r="O3109" s="26" t="s">
        <v>51</v>
      </c>
      <c r="P3109" s="1" t="s">
        <v>281</v>
      </c>
      <c r="Q3109" s="1" t="s">
        <v>3086</v>
      </c>
      <c r="R3109" s="21" t="s">
        <v>10</v>
      </c>
      <c r="S3109" s="7" t="str">
        <f>Tabela813[[#This Row],[NR]]&amp;" - "&amp;Tabela813[[#This Row],[Especificação]]</f>
        <v>9.1.6.1.1.01.0.0.00 - (-) Dedução de Serviços Administrativos e Comerciais Gerais Prestados por Entidades e Órgãos Públicos em Geral</v>
      </c>
      <c r="T3109" s="7" t="str">
        <f>Tabela813[[#This Row],[NR]]&amp;" - "&amp;Tabela813[[#This Row],[Especificação]]</f>
        <v>9.1.6.1.1.01.0.0.00 - (-) Dedução de Serviços Administrativos e Comerciais Gerais Prestados por Entidades e Órgãos Públicos em Geral</v>
      </c>
      <c r="U3109" s="7" t="str">
        <f>Tabela813[[#This Row],[NR]]&amp; " - "&amp;Tabela813[[#This Row],[Especificação]]</f>
        <v>9.1.6.1.1.01.0.0.00 - (-) Dedução de Serviços Administrativos e Comerciais Gerais Prestados por Entidades e Órgãos Públicos em Geral</v>
      </c>
    </row>
    <row r="3110" spans="1:21" ht="30" x14ac:dyDescent="0.25">
      <c r="A3110" s="84"/>
      <c r="B3110" s="73" t="s">
        <v>1570</v>
      </c>
      <c r="C3110" s="26" t="s">
        <v>1558</v>
      </c>
      <c r="D3110" s="26" t="s">
        <v>1563</v>
      </c>
      <c r="E3110" s="26" t="s">
        <v>1558</v>
      </c>
      <c r="F3110" s="26" t="s">
        <v>1558</v>
      </c>
      <c r="G3110" s="26" t="s">
        <v>1560</v>
      </c>
      <c r="H3110" s="26" t="s">
        <v>1561</v>
      </c>
      <c r="I3110" s="26" t="s">
        <v>1558</v>
      </c>
      <c r="J3110" s="26" t="s">
        <v>1564</v>
      </c>
      <c r="K3110" s="21" t="str">
        <f>IF(Tabela813[[#This Row],[C]]&lt;&gt;"",IF(Tabela813[[#This Row],[RED]]&lt;&gt;"",(Tabela813[[#This Row],[RED]] &amp; "."),"") &amp; CONCATENATE(Tabela813[[#This Row],[C]],".",Tabela813[[#This Row],[O]],".",Tabela813[[#This Row],[E]],".",Tabela813[[#This Row],[D1]],".",Tabela813[[#This Row],[D2]],".",Tabela813[[#This Row],[D3]],".",Tabela813[[#This Row],[T]],".",Tabela813[[#This Row],[D4]]),"")</f>
        <v>9.1.6.1.1.01.0.1.00</v>
      </c>
      <c r="L3110" s="27" t="s">
        <v>4930</v>
      </c>
      <c r="M3110" s="21" t="str">
        <f t="shared" si="48"/>
        <v>A</v>
      </c>
      <c r="N3110" s="21">
        <f>IF(VALUE(Tabela813[[#This Row],[RED]]) &gt; 0,1,0) + IF(VALUE(J3110)&gt;0,8,IF(VALUE(I3110)&gt;0,7,IF(VALUE(H3110)&gt;0,6,IF(VALUE(G3110)&gt;0,5,IF(VALUE(F3110)&gt;0,4,IF(VALUE(E3110)&gt;0,3,IF(VALUE(D3110)&gt;0,2,1)))))))</f>
        <v>8</v>
      </c>
      <c r="O3110" s="26" t="s">
        <v>51</v>
      </c>
      <c r="P3110" s="1" t="s">
        <v>281</v>
      </c>
      <c r="Q3110" s="1"/>
      <c r="R3110" s="21" t="s">
        <v>10</v>
      </c>
      <c r="S3110" s="7" t="str">
        <f>Tabela813[[#This Row],[NR]]&amp;" - "&amp;Tabela813[[#This Row],[Especificação]]</f>
        <v>9.1.6.1.1.01.0.1.00 - (-) Dedução de Serviços Administrativos e Comerciais Gerais Prestados por Entidades e Órgãos Públicos em Geral - Principal</v>
      </c>
      <c r="T3110" s="7" t="str">
        <f>Tabela813[[#This Row],[NR]]&amp;" - "&amp;Tabela813[[#This Row],[Especificação]]</f>
        <v>9.1.6.1.1.01.0.1.00 - (-) Dedução de Serviços Administrativos e Comerciais Gerais Prestados por Entidades e Órgãos Públicos em Geral - Principal</v>
      </c>
      <c r="U3110" s="7" t="str">
        <f>Tabela813[[#This Row],[NR]]&amp; " - "&amp;Tabela813[[#This Row],[Especificação]]</f>
        <v>9.1.6.1.1.01.0.1.00 - (-) Dedução de Serviços Administrativos e Comerciais Gerais Prestados por Entidades e Órgãos Públicos em Geral - Principal</v>
      </c>
    </row>
    <row r="3111" spans="1:21" ht="30" x14ac:dyDescent="0.25">
      <c r="A3111" s="84"/>
      <c r="B3111" s="73" t="s">
        <v>1570</v>
      </c>
      <c r="C3111" s="26" t="s">
        <v>1558</v>
      </c>
      <c r="D3111" s="26" t="s">
        <v>1563</v>
      </c>
      <c r="E3111" s="26" t="s">
        <v>1558</v>
      </c>
      <c r="F3111" s="26" t="s">
        <v>1558</v>
      </c>
      <c r="G3111" s="26" t="s">
        <v>1560</v>
      </c>
      <c r="H3111" s="26" t="s">
        <v>1561</v>
      </c>
      <c r="I3111" s="26" t="s">
        <v>1567</v>
      </c>
      <c r="J3111" s="26" t="s">
        <v>1564</v>
      </c>
      <c r="K3111" s="21" t="str">
        <f>IF(Tabela813[[#This Row],[C]]&lt;&gt;"",IF(Tabela813[[#This Row],[RED]]&lt;&gt;"",(Tabela813[[#This Row],[RED]] &amp; "."),"") &amp; CONCATENATE(Tabela813[[#This Row],[C]],".",Tabela813[[#This Row],[O]],".",Tabela813[[#This Row],[E]],".",Tabela813[[#This Row],[D1]],".",Tabela813[[#This Row],[D2]],".",Tabela813[[#This Row],[D3]],".",Tabela813[[#This Row],[T]],".",Tabela813[[#This Row],[D4]]),"")</f>
        <v>9.1.6.1.1.01.0.2.00</v>
      </c>
      <c r="L3111" s="27" t="s">
        <v>4931</v>
      </c>
      <c r="M3111" s="21" t="str">
        <f t="shared" si="48"/>
        <v>A</v>
      </c>
      <c r="N3111" s="21">
        <f>IF(VALUE(Tabela813[[#This Row],[RED]]) &gt; 0,1,0) + IF(VALUE(J3111)&gt;0,8,IF(VALUE(I3111)&gt;0,7,IF(VALUE(H3111)&gt;0,6,IF(VALUE(G3111)&gt;0,5,IF(VALUE(F3111)&gt;0,4,IF(VALUE(E3111)&gt;0,3,IF(VALUE(D3111)&gt;0,2,1)))))))</f>
        <v>8</v>
      </c>
      <c r="O3111" s="26" t="s">
        <v>51</v>
      </c>
      <c r="P3111" s="1" t="s">
        <v>281</v>
      </c>
      <c r="Q3111" s="1"/>
      <c r="R3111" s="21" t="s">
        <v>10</v>
      </c>
      <c r="S3111" s="7" t="str">
        <f>Tabela813[[#This Row],[NR]]&amp;" - "&amp;Tabela813[[#This Row],[Especificação]]</f>
        <v>9.1.6.1.1.01.0.2.00 - (-) Dedução de Serviços Administrativos e Comerciais Gerais Prestados por Entidades e Órgãos Públicos em Geral - Multas e Juros de Mora</v>
      </c>
      <c r="T3111" s="7" t="str">
        <f>Tabela813[[#This Row],[NR]]&amp;" - "&amp;Tabela813[[#This Row],[Especificação]]</f>
        <v>9.1.6.1.1.01.0.2.00 - (-) Dedução de Serviços Administrativos e Comerciais Gerais Prestados por Entidades e Órgãos Públicos em Geral - Multas e Juros de Mora</v>
      </c>
      <c r="U3111" s="7" t="str">
        <f>Tabela813[[#This Row],[NR]]&amp; " - "&amp;Tabela813[[#This Row],[Especificação]]</f>
        <v>9.1.6.1.1.01.0.2.00 - (-) Dedução de Serviços Administrativos e Comerciais Gerais Prestados por Entidades e Órgãos Públicos em Geral - Multas e Juros de Mora</v>
      </c>
    </row>
    <row r="3112" spans="1:21" ht="30" x14ac:dyDescent="0.25">
      <c r="A3112" s="84"/>
      <c r="B3112" s="73" t="s">
        <v>1570</v>
      </c>
      <c r="C3112" s="26" t="s">
        <v>1558</v>
      </c>
      <c r="D3112" s="26" t="s">
        <v>1563</v>
      </c>
      <c r="E3112" s="26" t="s">
        <v>1558</v>
      </c>
      <c r="F3112" s="26" t="s">
        <v>1558</v>
      </c>
      <c r="G3112" s="26" t="s">
        <v>1560</v>
      </c>
      <c r="H3112" s="26" t="s">
        <v>1561</v>
      </c>
      <c r="I3112" s="26" t="s">
        <v>1559</v>
      </c>
      <c r="J3112" s="26" t="s">
        <v>1564</v>
      </c>
      <c r="K3112" s="21" t="str">
        <f>IF(Tabela813[[#This Row],[C]]&lt;&gt;"",IF(Tabela813[[#This Row],[RED]]&lt;&gt;"",(Tabela813[[#This Row],[RED]] &amp; "."),"") &amp; CONCATENATE(Tabela813[[#This Row],[C]],".",Tabela813[[#This Row],[O]],".",Tabela813[[#This Row],[E]],".",Tabela813[[#This Row],[D1]],".",Tabela813[[#This Row],[D2]],".",Tabela813[[#This Row],[D3]],".",Tabela813[[#This Row],[T]],".",Tabela813[[#This Row],[D4]]),"")</f>
        <v>9.1.6.1.1.01.0.3.00</v>
      </c>
      <c r="L3112" s="27" t="s">
        <v>4932</v>
      </c>
      <c r="M3112" s="21" t="str">
        <f t="shared" si="48"/>
        <v>A</v>
      </c>
      <c r="N3112" s="21">
        <f>IF(VALUE(Tabela813[[#This Row],[RED]]) &gt; 0,1,0) + IF(VALUE(J3112)&gt;0,8,IF(VALUE(I3112)&gt;0,7,IF(VALUE(H3112)&gt;0,6,IF(VALUE(G3112)&gt;0,5,IF(VALUE(F3112)&gt;0,4,IF(VALUE(E3112)&gt;0,3,IF(VALUE(D3112)&gt;0,2,1)))))))</f>
        <v>8</v>
      </c>
      <c r="O3112" s="26" t="s">
        <v>51</v>
      </c>
      <c r="P3112" s="1" t="s">
        <v>281</v>
      </c>
      <c r="Q3112" s="1"/>
      <c r="R3112" s="21" t="s">
        <v>10</v>
      </c>
      <c r="S3112" s="7" t="str">
        <f>Tabela813[[#This Row],[NR]]&amp;" - "&amp;Tabela813[[#This Row],[Especificação]]</f>
        <v>9.1.6.1.1.01.0.3.00 - (-) Dedução de Serviços Administrativos e Comerciais Gerais Prestados por Entidades e Órgãos Públicos em Geral - Dívida Ativa</v>
      </c>
      <c r="T3112" s="7" t="str">
        <f>Tabela813[[#This Row],[NR]]&amp;" - "&amp;Tabela813[[#This Row],[Especificação]]</f>
        <v>9.1.6.1.1.01.0.3.00 - (-) Dedução de Serviços Administrativos e Comerciais Gerais Prestados por Entidades e Órgãos Públicos em Geral - Dívida Ativa</v>
      </c>
      <c r="U3112" s="7" t="str">
        <f>Tabela813[[#This Row],[NR]]&amp; " - "&amp;Tabela813[[#This Row],[Especificação]]</f>
        <v>9.1.6.1.1.01.0.3.00 - (-) Dedução de Serviços Administrativos e Comerciais Gerais Prestados por Entidades e Órgãos Públicos em Geral - Dívida Ativa</v>
      </c>
    </row>
    <row r="3113" spans="1:21" ht="45" x14ac:dyDescent="0.25">
      <c r="A3113" s="84"/>
      <c r="B3113" s="73" t="s">
        <v>1570</v>
      </c>
      <c r="C3113" s="26" t="s">
        <v>1558</v>
      </c>
      <c r="D3113" s="26" t="s">
        <v>1563</v>
      </c>
      <c r="E3113" s="26" t="s">
        <v>1558</v>
      </c>
      <c r="F3113" s="26" t="s">
        <v>1558</v>
      </c>
      <c r="G3113" s="26" t="s">
        <v>1560</v>
      </c>
      <c r="H3113" s="26" t="s">
        <v>1561</v>
      </c>
      <c r="I3113" s="26" t="s">
        <v>1568</v>
      </c>
      <c r="J3113" s="26" t="s">
        <v>1564</v>
      </c>
      <c r="K3113" s="21" t="str">
        <f>IF(Tabela813[[#This Row],[C]]&lt;&gt;"",IF(Tabela813[[#This Row],[RED]]&lt;&gt;"",(Tabela813[[#This Row],[RED]] &amp; "."),"") &amp; CONCATENATE(Tabela813[[#This Row],[C]],".",Tabela813[[#This Row],[O]],".",Tabela813[[#This Row],[E]],".",Tabela813[[#This Row],[D1]],".",Tabela813[[#This Row],[D2]],".",Tabela813[[#This Row],[D3]],".",Tabela813[[#This Row],[T]],".",Tabela813[[#This Row],[D4]]),"")</f>
        <v>9.1.6.1.1.01.0.4.00</v>
      </c>
      <c r="L3113" s="27" t="s">
        <v>4933</v>
      </c>
      <c r="M3113" s="21" t="str">
        <f t="shared" si="48"/>
        <v>A</v>
      </c>
      <c r="N3113" s="21">
        <f>IF(VALUE(Tabela813[[#This Row],[RED]]) &gt; 0,1,0) + IF(VALUE(J3113)&gt;0,8,IF(VALUE(I3113)&gt;0,7,IF(VALUE(H3113)&gt;0,6,IF(VALUE(G3113)&gt;0,5,IF(VALUE(F3113)&gt;0,4,IF(VALUE(E3113)&gt;0,3,IF(VALUE(D3113)&gt;0,2,1)))))))</f>
        <v>8</v>
      </c>
      <c r="O3113" s="26" t="s">
        <v>51</v>
      </c>
      <c r="P3113" s="1" t="s">
        <v>281</v>
      </c>
      <c r="Q3113" s="1"/>
      <c r="R3113" s="21" t="s">
        <v>10</v>
      </c>
      <c r="S3113" s="7" t="str">
        <f>Tabela813[[#This Row],[NR]]&amp;" - "&amp;Tabela813[[#This Row],[Especificação]]</f>
        <v>9.1.6.1.1.01.0.4.00 - (-) Dedução de Serviços Administrativos e Comerciais Gerais Prestados por Entidades e Órgãos Públicos em Geral - Dívida Ativa - Multas e Juros de Mora da Dívida Ativa</v>
      </c>
      <c r="T3113" s="7" t="str">
        <f>Tabela813[[#This Row],[NR]]&amp;" - "&amp;Tabela813[[#This Row],[Especificação]]</f>
        <v>9.1.6.1.1.01.0.4.00 - (-) Dedução de Serviços Administrativos e Comerciais Gerais Prestados por Entidades e Órgãos Públicos em Geral - Dívida Ativa - Multas e Juros de Mora da Dívida Ativa</v>
      </c>
      <c r="U3113" s="7" t="str">
        <f>Tabela813[[#This Row],[NR]]&amp; " - "&amp;Tabela813[[#This Row],[Especificação]]</f>
        <v>9.1.6.1.1.01.0.4.00 - (-) Dedução de Serviços Administrativos e Comerciais Gerais Prestados por Entidades e Órgãos Públicos em Geral - Dívida Ativa - Multas e Juros de Mora da Dívida Ativa</v>
      </c>
    </row>
    <row r="3114" spans="1:21" ht="30" x14ac:dyDescent="0.25">
      <c r="A3114" s="84"/>
      <c r="B3114" s="73" t="s">
        <v>1570</v>
      </c>
      <c r="C3114" s="26" t="s">
        <v>1558</v>
      </c>
      <c r="D3114" s="26" t="s">
        <v>1563</v>
      </c>
      <c r="E3114" s="26" t="s">
        <v>1558</v>
      </c>
      <c r="F3114" s="26" t="s">
        <v>1558</v>
      </c>
      <c r="G3114" s="26" t="s">
        <v>1560</v>
      </c>
      <c r="H3114" s="26" t="s">
        <v>1561</v>
      </c>
      <c r="I3114" s="26" t="s">
        <v>1569</v>
      </c>
      <c r="J3114" s="26" t="s">
        <v>1564</v>
      </c>
      <c r="K3114" s="21" t="str">
        <f>IF(Tabela813[[#This Row],[C]]&lt;&gt;"",IF(Tabela813[[#This Row],[RED]]&lt;&gt;"",(Tabela813[[#This Row],[RED]] &amp; "."),"") &amp; CONCATENATE(Tabela813[[#This Row],[C]],".",Tabela813[[#This Row],[O]],".",Tabela813[[#This Row],[E]],".",Tabela813[[#This Row],[D1]],".",Tabela813[[#This Row],[D2]],".",Tabela813[[#This Row],[D3]],".",Tabela813[[#This Row],[T]],".",Tabela813[[#This Row],[D4]]),"")</f>
        <v>9.1.6.1.1.01.0.5.00</v>
      </c>
      <c r="L3114" s="27" t="s">
        <v>4934</v>
      </c>
      <c r="M3114" s="21" t="str">
        <f t="shared" si="48"/>
        <v>A</v>
      </c>
      <c r="N3114" s="21">
        <f>IF(VALUE(Tabela813[[#This Row],[RED]]) &gt; 0,1,0) + IF(VALUE(J3114)&gt;0,8,IF(VALUE(I3114)&gt;0,7,IF(VALUE(H3114)&gt;0,6,IF(VALUE(G3114)&gt;0,5,IF(VALUE(F3114)&gt;0,4,IF(VALUE(E3114)&gt;0,3,IF(VALUE(D3114)&gt;0,2,1)))))))</f>
        <v>8</v>
      </c>
      <c r="O3114" s="26" t="s">
        <v>51</v>
      </c>
      <c r="P3114" s="1" t="s">
        <v>281</v>
      </c>
      <c r="Q3114" s="1"/>
      <c r="R3114" s="21" t="s">
        <v>10</v>
      </c>
      <c r="S3114" s="7" t="str">
        <f>Tabela813[[#This Row],[NR]]&amp;" - "&amp;Tabela813[[#This Row],[Especificação]]</f>
        <v>9.1.6.1.1.01.0.5.00 - (-) Dedução de Serviços Administrativos e Comerciais Gerais Prestados por Entidades e Órgãos Públicos em Geral - Multas</v>
      </c>
      <c r="T3114" s="7" t="str">
        <f>Tabela813[[#This Row],[NR]]&amp;" - "&amp;Tabela813[[#This Row],[Especificação]]</f>
        <v>9.1.6.1.1.01.0.5.00 - (-) Dedução de Serviços Administrativos e Comerciais Gerais Prestados por Entidades e Órgãos Públicos em Geral - Multas</v>
      </c>
      <c r="U3114" s="7" t="str">
        <f>Tabela813[[#This Row],[NR]]&amp; " - "&amp;Tabela813[[#This Row],[Especificação]]</f>
        <v>9.1.6.1.1.01.0.5.00 - (-) Dedução de Serviços Administrativos e Comerciais Gerais Prestados por Entidades e Órgãos Públicos em Geral - Multas</v>
      </c>
    </row>
    <row r="3115" spans="1:21" ht="30" x14ac:dyDescent="0.25">
      <c r="A3115" s="84"/>
      <c r="B3115" s="73" t="s">
        <v>1570</v>
      </c>
      <c r="C3115" s="26" t="s">
        <v>1558</v>
      </c>
      <c r="D3115" s="26" t="s">
        <v>1563</v>
      </c>
      <c r="E3115" s="26" t="s">
        <v>1558</v>
      </c>
      <c r="F3115" s="26" t="s">
        <v>1558</v>
      </c>
      <c r="G3115" s="26" t="s">
        <v>1560</v>
      </c>
      <c r="H3115" s="26" t="s">
        <v>1561</v>
      </c>
      <c r="I3115" s="26" t="s">
        <v>1563</v>
      </c>
      <c r="J3115" s="26" t="s">
        <v>1564</v>
      </c>
      <c r="K3115" s="21" t="str">
        <f>IF(Tabela813[[#This Row],[C]]&lt;&gt;"",IF(Tabela813[[#This Row],[RED]]&lt;&gt;"",(Tabela813[[#This Row],[RED]] &amp; "."),"") &amp; CONCATENATE(Tabela813[[#This Row],[C]],".",Tabela813[[#This Row],[O]],".",Tabela813[[#This Row],[E]],".",Tabela813[[#This Row],[D1]],".",Tabela813[[#This Row],[D2]],".",Tabela813[[#This Row],[D3]],".",Tabela813[[#This Row],[T]],".",Tabela813[[#This Row],[D4]]),"")</f>
        <v>9.1.6.1.1.01.0.6.00</v>
      </c>
      <c r="L3115" s="27" t="s">
        <v>4935</v>
      </c>
      <c r="M3115" s="21" t="str">
        <f t="shared" si="48"/>
        <v>A</v>
      </c>
      <c r="N3115" s="21">
        <f>IF(VALUE(Tabela813[[#This Row],[RED]]) &gt; 0,1,0) + IF(VALUE(J3115)&gt;0,8,IF(VALUE(I3115)&gt;0,7,IF(VALUE(H3115)&gt;0,6,IF(VALUE(G3115)&gt;0,5,IF(VALUE(F3115)&gt;0,4,IF(VALUE(E3115)&gt;0,3,IF(VALUE(D3115)&gt;0,2,1)))))))</f>
        <v>8</v>
      </c>
      <c r="O3115" s="26" t="s">
        <v>51</v>
      </c>
      <c r="P3115" s="1" t="s">
        <v>281</v>
      </c>
      <c r="Q3115" s="1"/>
      <c r="R3115" s="21" t="s">
        <v>10</v>
      </c>
      <c r="S3115" s="7" t="str">
        <f>Tabela813[[#This Row],[NR]]&amp;" - "&amp;Tabela813[[#This Row],[Especificação]]</f>
        <v>9.1.6.1.1.01.0.6.00 - (-) Dedução de Serviços Administrativos e Comerciais Gerais Prestados por Entidades e Órgãos Públicos em Geral - Juros de Mora</v>
      </c>
      <c r="T3115" s="7" t="str">
        <f>Tabela813[[#This Row],[NR]]&amp;" - "&amp;Tabela813[[#This Row],[Especificação]]</f>
        <v>9.1.6.1.1.01.0.6.00 - (-) Dedução de Serviços Administrativos e Comerciais Gerais Prestados por Entidades e Órgãos Públicos em Geral - Juros de Mora</v>
      </c>
      <c r="U3115" s="7" t="str">
        <f>Tabela813[[#This Row],[NR]]&amp; " - "&amp;Tabela813[[#This Row],[Especificação]]</f>
        <v>9.1.6.1.1.01.0.6.00 - (-) Dedução de Serviços Administrativos e Comerciais Gerais Prestados por Entidades e Órgãos Públicos em Geral - Juros de Mora</v>
      </c>
    </row>
    <row r="3116" spans="1:21" ht="30" x14ac:dyDescent="0.25">
      <c r="A3116" s="84"/>
      <c r="B3116" s="73" t="s">
        <v>1570</v>
      </c>
      <c r="C3116" s="26" t="s">
        <v>1558</v>
      </c>
      <c r="D3116" s="26" t="s">
        <v>1563</v>
      </c>
      <c r="E3116" s="26" t="s">
        <v>1558</v>
      </c>
      <c r="F3116" s="26" t="s">
        <v>1558</v>
      </c>
      <c r="G3116" s="26" t="s">
        <v>1560</v>
      </c>
      <c r="H3116" s="26" t="s">
        <v>1561</v>
      </c>
      <c r="I3116" s="26" t="s">
        <v>1565</v>
      </c>
      <c r="J3116" s="26" t="s">
        <v>1564</v>
      </c>
      <c r="K3116" s="21" t="str">
        <f>IF(Tabela813[[#This Row],[C]]&lt;&gt;"",IF(Tabela813[[#This Row],[RED]]&lt;&gt;"",(Tabela813[[#This Row],[RED]] &amp; "."),"") &amp; CONCATENATE(Tabela813[[#This Row],[C]],".",Tabela813[[#This Row],[O]],".",Tabela813[[#This Row],[E]],".",Tabela813[[#This Row],[D1]],".",Tabela813[[#This Row],[D2]],".",Tabela813[[#This Row],[D3]],".",Tabela813[[#This Row],[T]],".",Tabela813[[#This Row],[D4]]),"")</f>
        <v>9.1.6.1.1.01.0.7.00</v>
      </c>
      <c r="L3116" s="27" t="s">
        <v>4936</v>
      </c>
      <c r="M3116" s="21" t="str">
        <f t="shared" si="48"/>
        <v>A</v>
      </c>
      <c r="N3116" s="21">
        <f>IF(VALUE(Tabela813[[#This Row],[RED]]) &gt; 0,1,0) + IF(VALUE(J3116)&gt;0,8,IF(VALUE(I3116)&gt;0,7,IF(VALUE(H3116)&gt;0,6,IF(VALUE(G3116)&gt;0,5,IF(VALUE(F3116)&gt;0,4,IF(VALUE(E3116)&gt;0,3,IF(VALUE(D3116)&gt;0,2,1)))))))</f>
        <v>8</v>
      </c>
      <c r="O3116" s="26" t="s">
        <v>51</v>
      </c>
      <c r="P3116" s="1" t="s">
        <v>281</v>
      </c>
      <c r="Q3116" s="1"/>
      <c r="R3116" s="21" t="s">
        <v>10</v>
      </c>
      <c r="S3116" s="7" t="str">
        <f>Tabela813[[#This Row],[NR]]&amp;" - "&amp;Tabela813[[#This Row],[Especificação]]</f>
        <v>9.1.6.1.1.01.0.7.00 - (-) Dedução de Serviços Administrativos e Comerciais Gerais Prestados por Entidades e Órgãos Públicos em Geral - Dívida Ativa - Multas da Dívida Ativa</v>
      </c>
      <c r="T3116" s="7" t="str">
        <f>Tabela813[[#This Row],[NR]]&amp;" - "&amp;Tabela813[[#This Row],[Especificação]]</f>
        <v>9.1.6.1.1.01.0.7.00 - (-) Dedução de Serviços Administrativos e Comerciais Gerais Prestados por Entidades e Órgãos Públicos em Geral - Dívida Ativa - Multas da Dívida Ativa</v>
      </c>
      <c r="U3116" s="7" t="str">
        <f>Tabela813[[#This Row],[NR]]&amp; " - "&amp;Tabela813[[#This Row],[Especificação]]</f>
        <v>9.1.6.1.1.01.0.7.00 - (-) Dedução de Serviços Administrativos e Comerciais Gerais Prestados por Entidades e Órgãos Públicos em Geral - Dívida Ativa - Multas da Dívida Ativa</v>
      </c>
    </row>
    <row r="3117" spans="1:21" ht="30" x14ac:dyDescent="0.25">
      <c r="A3117" s="84"/>
      <c r="B3117" s="73" t="s">
        <v>1570</v>
      </c>
      <c r="C3117" s="26" t="s">
        <v>1558</v>
      </c>
      <c r="D3117" s="26" t="s">
        <v>1563</v>
      </c>
      <c r="E3117" s="26" t="s">
        <v>1558</v>
      </c>
      <c r="F3117" s="26" t="s">
        <v>1558</v>
      </c>
      <c r="G3117" s="26" t="s">
        <v>1560</v>
      </c>
      <c r="H3117" s="26" t="s">
        <v>1561</v>
      </c>
      <c r="I3117" s="26" t="s">
        <v>1566</v>
      </c>
      <c r="J3117" s="26" t="s">
        <v>1564</v>
      </c>
      <c r="K3117" s="21" t="str">
        <f>IF(Tabela813[[#This Row],[C]]&lt;&gt;"",IF(Tabela813[[#This Row],[RED]]&lt;&gt;"",(Tabela813[[#This Row],[RED]] &amp; "."),"") &amp; CONCATENATE(Tabela813[[#This Row],[C]],".",Tabela813[[#This Row],[O]],".",Tabela813[[#This Row],[E]],".",Tabela813[[#This Row],[D1]],".",Tabela813[[#This Row],[D2]],".",Tabela813[[#This Row],[D3]],".",Tabela813[[#This Row],[T]],".",Tabela813[[#This Row],[D4]]),"")</f>
        <v>9.1.6.1.1.01.0.8.00</v>
      </c>
      <c r="L3117" s="27" t="s">
        <v>4937</v>
      </c>
      <c r="M3117" s="21" t="str">
        <f t="shared" si="48"/>
        <v>A</v>
      </c>
      <c r="N3117" s="21">
        <f>IF(VALUE(Tabela813[[#This Row],[RED]]) &gt; 0,1,0) + IF(VALUE(J3117)&gt;0,8,IF(VALUE(I3117)&gt;0,7,IF(VALUE(H3117)&gt;0,6,IF(VALUE(G3117)&gt;0,5,IF(VALUE(F3117)&gt;0,4,IF(VALUE(E3117)&gt;0,3,IF(VALUE(D3117)&gt;0,2,1)))))))</f>
        <v>8</v>
      </c>
      <c r="O3117" s="26" t="s">
        <v>51</v>
      </c>
      <c r="P3117" s="1" t="s">
        <v>281</v>
      </c>
      <c r="Q3117" s="1"/>
      <c r="R3117" s="21" t="s">
        <v>10</v>
      </c>
      <c r="S3117" s="7" t="str">
        <f>Tabela813[[#This Row],[NR]]&amp;" - "&amp;Tabela813[[#This Row],[Especificação]]</f>
        <v>9.1.6.1.1.01.0.8.00 - (-) Dedução de Serviços Administrativos e Comerciais Gerais Prestados por Entidades e Órgãos Públicos em Geral - Juros de Mora da Dívida Ativa</v>
      </c>
      <c r="T3117" s="7" t="str">
        <f>Tabela813[[#This Row],[NR]]&amp;" - "&amp;Tabela813[[#This Row],[Especificação]]</f>
        <v>9.1.6.1.1.01.0.8.00 - (-) Dedução de Serviços Administrativos e Comerciais Gerais Prestados por Entidades e Órgãos Públicos em Geral - Juros de Mora da Dívida Ativa</v>
      </c>
      <c r="U3117" s="7" t="str">
        <f>Tabela813[[#This Row],[NR]]&amp; " - "&amp;Tabela813[[#This Row],[Especificação]]</f>
        <v>9.1.6.1.1.01.0.8.00 - (-) Dedução de Serviços Administrativos e Comerciais Gerais Prestados por Entidades e Órgãos Públicos em Geral - Juros de Mora da Dívida Ativa</v>
      </c>
    </row>
    <row r="3118" spans="1:21" ht="30" x14ac:dyDescent="0.25">
      <c r="A3118" s="84"/>
      <c r="B3118" s="73" t="s">
        <v>1570</v>
      </c>
      <c r="C3118" s="26" t="s">
        <v>1558</v>
      </c>
      <c r="D3118" s="26" t="s">
        <v>1563</v>
      </c>
      <c r="E3118" s="26" t="s">
        <v>1558</v>
      </c>
      <c r="F3118" s="26" t="s">
        <v>1558</v>
      </c>
      <c r="G3118" s="26" t="s">
        <v>1562</v>
      </c>
      <c r="H3118" s="26" t="s">
        <v>1561</v>
      </c>
      <c r="I3118" s="26" t="s">
        <v>1561</v>
      </c>
      <c r="J3118" s="26" t="s">
        <v>1564</v>
      </c>
      <c r="K3118" s="21" t="str">
        <f>IF(Tabela813[[#This Row],[C]]&lt;&gt;"",IF(Tabela813[[#This Row],[RED]]&lt;&gt;"",(Tabela813[[#This Row],[RED]] &amp; "."),"") &amp; CONCATENATE(Tabela813[[#This Row],[C]],".",Tabela813[[#This Row],[O]],".",Tabela813[[#This Row],[E]],".",Tabela813[[#This Row],[D1]],".",Tabela813[[#This Row],[D2]],".",Tabela813[[#This Row],[D3]],".",Tabela813[[#This Row],[T]],".",Tabela813[[#This Row],[D4]]),"")</f>
        <v>9.1.6.1.1.02.0.0.00</v>
      </c>
      <c r="L3118" s="27" t="s">
        <v>2096</v>
      </c>
      <c r="M3118" s="21" t="str">
        <f t="shared" si="48"/>
        <v>S</v>
      </c>
      <c r="N3118" s="21">
        <f>IF(VALUE(Tabela813[[#This Row],[RED]]) &gt; 0,1,0) + IF(VALUE(J3118)&gt;0,8,IF(VALUE(I3118)&gt;0,7,IF(VALUE(H3118)&gt;0,6,IF(VALUE(G3118)&gt;0,5,IF(VALUE(F3118)&gt;0,4,IF(VALUE(E3118)&gt;0,3,IF(VALUE(D3118)&gt;0,2,1)))))))</f>
        <v>6</v>
      </c>
      <c r="O3118" s="26" t="s">
        <v>51</v>
      </c>
      <c r="P3118" s="1" t="s">
        <v>4448</v>
      </c>
      <c r="Q3118" s="1"/>
      <c r="R3118" s="21"/>
      <c r="S3118" s="7" t="str">
        <f>Tabela813[[#This Row],[NR]]&amp;" - "&amp;Tabela813[[#This Row],[Especificação]]</f>
        <v>9.1.6.1.1.02.0.0.00 - (-) Dedução de Inscrição em Concursos e Processos Seletivos</v>
      </c>
      <c r="T3118" s="7" t="str">
        <f>Tabela813[[#This Row],[NR]]&amp;" - "&amp;Tabela813[[#This Row],[Especificação]]</f>
        <v>9.1.6.1.1.02.0.0.00 - (-) Dedução de Inscrição em Concursos e Processos Seletivos</v>
      </c>
      <c r="U3118" s="7" t="str">
        <f>Tabela813[[#This Row],[NR]]&amp; " - "&amp;Tabela813[[#This Row],[Especificação]]</f>
        <v>9.1.6.1.1.02.0.0.00 - (-) Dedução de Inscrição em Concursos e Processos Seletivos</v>
      </c>
    </row>
    <row r="3119" spans="1:21" ht="30" x14ac:dyDescent="0.25">
      <c r="A3119" s="84"/>
      <c r="B3119" s="73" t="s">
        <v>1570</v>
      </c>
      <c r="C3119" s="26" t="s">
        <v>1558</v>
      </c>
      <c r="D3119" s="26" t="s">
        <v>1563</v>
      </c>
      <c r="E3119" s="26" t="s">
        <v>1558</v>
      </c>
      <c r="F3119" s="26" t="s">
        <v>1558</v>
      </c>
      <c r="G3119" s="26" t="s">
        <v>1562</v>
      </c>
      <c r="H3119" s="26" t="s">
        <v>1561</v>
      </c>
      <c r="I3119" s="26" t="s">
        <v>1558</v>
      </c>
      <c r="J3119" s="26" t="s">
        <v>1564</v>
      </c>
      <c r="K3119" s="21" t="str">
        <f>IF(Tabela813[[#This Row],[C]]&lt;&gt;"",IF(Tabela813[[#This Row],[RED]]&lt;&gt;"",(Tabela813[[#This Row],[RED]] &amp; "."),"") &amp; CONCATENATE(Tabela813[[#This Row],[C]],".",Tabela813[[#This Row],[O]],".",Tabela813[[#This Row],[E]],".",Tabela813[[#This Row],[D1]],".",Tabela813[[#This Row],[D2]],".",Tabela813[[#This Row],[D3]],".",Tabela813[[#This Row],[T]],".",Tabela813[[#This Row],[D4]]),"")</f>
        <v>9.1.6.1.1.02.0.1.00</v>
      </c>
      <c r="L3119" s="27" t="s">
        <v>2097</v>
      </c>
      <c r="M3119" s="21" t="str">
        <f t="shared" si="48"/>
        <v>A</v>
      </c>
      <c r="N3119" s="21">
        <f>IF(VALUE(Tabela813[[#This Row],[RED]]) &gt; 0,1,0) + IF(VALUE(J3119)&gt;0,8,IF(VALUE(I3119)&gt;0,7,IF(VALUE(H3119)&gt;0,6,IF(VALUE(G3119)&gt;0,5,IF(VALUE(F3119)&gt;0,4,IF(VALUE(E3119)&gt;0,3,IF(VALUE(D3119)&gt;0,2,1)))))))</f>
        <v>8</v>
      </c>
      <c r="O3119" s="26" t="s">
        <v>51</v>
      </c>
      <c r="P3119" s="1" t="s">
        <v>2998</v>
      </c>
      <c r="Q3119" s="1"/>
      <c r="R3119" s="21"/>
      <c r="S3119" s="7" t="str">
        <f>Tabela813[[#This Row],[NR]]&amp;" - "&amp;Tabela813[[#This Row],[Especificação]]</f>
        <v>9.1.6.1.1.02.0.1.00 - (-) Dedução de Inscrição em Concursos e Processos Seletivos - Principal</v>
      </c>
      <c r="T3119" s="7" t="str">
        <f>Tabela813[[#This Row],[NR]]&amp;" - "&amp;Tabela813[[#This Row],[Especificação]]</f>
        <v>9.1.6.1.1.02.0.1.00 - (-) Dedução de Inscrição em Concursos e Processos Seletivos - Principal</v>
      </c>
      <c r="U3119" s="7" t="str">
        <f>Tabela813[[#This Row],[NR]]&amp; " - "&amp;Tabela813[[#This Row],[Especificação]]</f>
        <v>9.1.6.1.1.02.0.1.00 - (-) Dedução de Inscrição em Concursos e Processos Seletivos - Principal</v>
      </c>
    </row>
    <row r="3120" spans="1:21" ht="30" x14ac:dyDescent="0.25">
      <c r="A3120" s="84"/>
      <c r="B3120" s="73" t="s">
        <v>1570</v>
      </c>
      <c r="C3120" s="26" t="s">
        <v>1558</v>
      </c>
      <c r="D3120" s="26" t="s">
        <v>1563</v>
      </c>
      <c r="E3120" s="26" t="s">
        <v>1558</v>
      </c>
      <c r="F3120" s="26" t="s">
        <v>1558</v>
      </c>
      <c r="G3120" s="26" t="s">
        <v>1562</v>
      </c>
      <c r="H3120" s="26" t="s">
        <v>1561</v>
      </c>
      <c r="I3120" s="26" t="s">
        <v>1567</v>
      </c>
      <c r="J3120" s="26" t="s">
        <v>1564</v>
      </c>
      <c r="K3120" s="21" t="str">
        <f>IF(Tabela813[[#This Row],[C]]&lt;&gt;"",IF(Tabela813[[#This Row],[RED]]&lt;&gt;"",(Tabela813[[#This Row],[RED]] &amp; "."),"") &amp; CONCATENATE(Tabela813[[#This Row],[C]],".",Tabela813[[#This Row],[O]],".",Tabela813[[#This Row],[E]],".",Tabela813[[#This Row],[D1]],".",Tabela813[[#This Row],[D2]],".",Tabela813[[#This Row],[D3]],".",Tabela813[[#This Row],[T]],".",Tabela813[[#This Row],[D4]]),"")</f>
        <v>9.1.6.1.1.02.0.2.00</v>
      </c>
      <c r="L3120" s="27" t="s">
        <v>2098</v>
      </c>
      <c r="M3120" s="21" t="str">
        <f t="shared" si="48"/>
        <v>A</v>
      </c>
      <c r="N3120" s="21">
        <f>IF(VALUE(Tabela813[[#This Row],[RED]]) &gt; 0,1,0) + IF(VALUE(J3120)&gt;0,8,IF(VALUE(I3120)&gt;0,7,IF(VALUE(H3120)&gt;0,6,IF(VALUE(G3120)&gt;0,5,IF(VALUE(F3120)&gt;0,4,IF(VALUE(E3120)&gt;0,3,IF(VALUE(D3120)&gt;0,2,1)))))))</f>
        <v>8</v>
      </c>
      <c r="O3120" s="26" t="s">
        <v>51</v>
      </c>
      <c r="P3120" s="1" t="s">
        <v>2998</v>
      </c>
      <c r="Q3120" s="1"/>
      <c r="R3120" s="21"/>
      <c r="S3120" s="7" t="str">
        <f>Tabela813[[#This Row],[NR]]&amp;" - "&amp;Tabela813[[#This Row],[Especificação]]</f>
        <v>9.1.6.1.1.02.0.2.00 - (-) Dedução de Inscrição em Concursos e Processos Seletivos - Multas e Juros de Mora</v>
      </c>
      <c r="T3120" s="7" t="str">
        <f>Tabela813[[#This Row],[NR]]&amp;" - "&amp;Tabela813[[#This Row],[Especificação]]</f>
        <v>9.1.6.1.1.02.0.2.00 - (-) Dedução de Inscrição em Concursos e Processos Seletivos - Multas e Juros de Mora</v>
      </c>
      <c r="U3120" s="7" t="str">
        <f>Tabela813[[#This Row],[NR]]&amp; " - "&amp;Tabela813[[#This Row],[Especificação]]</f>
        <v>9.1.6.1.1.02.0.2.00 - (-) Dedução de Inscrição em Concursos e Processos Seletivos - Multas e Juros de Mora</v>
      </c>
    </row>
    <row r="3121" spans="1:21" ht="30" x14ac:dyDescent="0.25">
      <c r="A3121" s="84"/>
      <c r="B3121" s="73" t="s">
        <v>1570</v>
      </c>
      <c r="C3121" s="26" t="s">
        <v>1558</v>
      </c>
      <c r="D3121" s="26" t="s">
        <v>1563</v>
      </c>
      <c r="E3121" s="26" t="s">
        <v>1558</v>
      </c>
      <c r="F3121" s="26" t="s">
        <v>1558</v>
      </c>
      <c r="G3121" s="26" t="s">
        <v>1562</v>
      </c>
      <c r="H3121" s="26" t="s">
        <v>1561</v>
      </c>
      <c r="I3121" s="26" t="s">
        <v>1559</v>
      </c>
      <c r="J3121" s="26" t="s">
        <v>1564</v>
      </c>
      <c r="K3121" s="21" t="str">
        <f>IF(Tabela813[[#This Row],[C]]&lt;&gt;"",IF(Tabela813[[#This Row],[RED]]&lt;&gt;"",(Tabela813[[#This Row],[RED]] &amp; "."),"") &amp; CONCATENATE(Tabela813[[#This Row],[C]],".",Tabela813[[#This Row],[O]],".",Tabela813[[#This Row],[E]],".",Tabela813[[#This Row],[D1]],".",Tabela813[[#This Row],[D2]],".",Tabela813[[#This Row],[D3]],".",Tabela813[[#This Row],[T]],".",Tabela813[[#This Row],[D4]]),"")</f>
        <v>9.1.6.1.1.02.0.3.00</v>
      </c>
      <c r="L3121" s="27" t="s">
        <v>2099</v>
      </c>
      <c r="M3121" s="21" t="str">
        <f t="shared" si="48"/>
        <v>A</v>
      </c>
      <c r="N3121" s="21">
        <f>IF(VALUE(Tabela813[[#This Row],[RED]]) &gt; 0,1,0) + IF(VALUE(J3121)&gt;0,8,IF(VALUE(I3121)&gt;0,7,IF(VALUE(H3121)&gt;0,6,IF(VALUE(G3121)&gt;0,5,IF(VALUE(F3121)&gt;0,4,IF(VALUE(E3121)&gt;0,3,IF(VALUE(D3121)&gt;0,2,1)))))))</f>
        <v>8</v>
      </c>
      <c r="O3121" s="26" t="s">
        <v>51</v>
      </c>
      <c r="P3121" s="1" t="s">
        <v>2998</v>
      </c>
      <c r="Q3121" s="1"/>
      <c r="R3121" s="21"/>
      <c r="S3121" s="7" t="str">
        <f>Tabela813[[#This Row],[NR]]&amp;" - "&amp;Tabela813[[#This Row],[Especificação]]</f>
        <v>9.1.6.1.1.02.0.3.00 - (-) Dedução de Inscrição em Concursos e Processos Seletivos - Dívida Ativa</v>
      </c>
      <c r="T3121" s="7" t="str">
        <f>Tabela813[[#This Row],[NR]]&amp;" - "&amp;Tabela813[[#This Row],[Especificação]]</f>
        <v>9.1.6.1.1.02.0.3.00 - (-) Dedução de Inscrição em Concursos e Processos Seletivos - Dívida Ativa</v>
      </c>
      <c r="U3121" s="7" t="str">
        <f>Tabela813[[#This Row],[NR]]&amp; " - "&amp;Tabela813[[#This Row],[Especificação]]</f>
        <v>9.1.6.1.1.02.0.3.00 - (-) Dedução de Inscrição em Concursos e Processos Seletivos - Dívida Ativa</v>
      </c>
    </row>
    <row r="3122" spans="1:21" ht="30" x14ac:dyDescent="0.25">
      <c r="A3122" s="84"/>
      <c r="B3122" s="73" t="s">
        <v>1570</v>
      </c>
      <c r="C3122" s="26" t="s">
        <v>1558</v>
      </c>
      <c r="D3122" s="26" t="s">
        <v>1563</v>
      </c>
      <c r="E3122" s="26" t="s">
        <v>1558</v>
      </c>
      <c r="F3122" s="26" t="s">
        <v>1558</v>
      </c>
      <c r="G3122" s="26" t="s">
        <v>1562</v>
      </c>
      <c r="H3122" s="26" t="s">
        <v>1561</v>
      </c>
      <c r="I3122" s="26" t="s">
        <v>1568</v>
      </c>
      <c r="J3122" s="26" t="s">
        <v>1564</v>
      </c>
      <c r="K3122" s="21" t="str">
        <f>IF(Tabela813[[#This Row],[C]]&lt;&gt;"",IF(Tabela813[[#This Row],[RED]]&lt;&gt;"",(Tabela813[[#This Row],[RED]] &amp; "."),"") &amp; CONCATENATE(Tabela813[[#This Row],[C]],".",Tabela813[[#This Row],[O]],".",Tabela813[[#This Row],[E]],".",Tabela813[[#This Row],[D1]],".",Tabela813[[#This Row],[D2]],".",Tabela813[[#This Row],[D3]],".",Tabela813[[#This Row],[T]],".",Tabela813[[#This Row],[D4]]),"")</f>
        <v>9.1.6.1.1.02.0.4.00</v>
      </c>
      <c r="L3122" s="27" t="s">
        <v>2100</v>
      </c>
      <c r="M3122" s="21" t="str">
        <f t="shared" si="48"/>
        <v>A</v>
      </c>
      <c r="N3122" s="21">
        <f>IF(VALUE(Tabela813[[#This Row],[RED]]) &gt; 0,1,0) + IF(VALUE(J3122)&gt;0,8,IF(VALUE(I3122)&gt;0,7,IF(VALUE(H3122)&gt;0,6,IF(VALUE(G3122)&gt;0,5,IF(VALUE(F3122)&gt;0,4,IF(VALUE(E3122)&gt;0,3,IF(VALUE(D3122)&gt;0,2,1)))))))</f>
        <v>8</v>
      </c>
      <c r="O3122" s="26" t="s">
        <v>51</v>
      </c>
      <c r="P3122" s="1" t="s">
        <v>2998</v>
      </c>
      <c r="Q3122" s="1"/>
      <c r="R3122" s="21"/>
      <c r="S3122" s="7" t="str">
        <f>Tabela813[[#This Row],[NR]]&amp;" - "&amp;Tabela813[[#This Row],[Especificação]]</f>
        <v>9.1.6.1.1.02.0.4.00 - (-) Dedução de Inscrição em Concursos e Processos Seletivos - Dívida Ativa - Multas e Juros de Mora da Dívida Ativa</v>
      </c>
      <c r="T3122" s="7" t="str">
        <f>Tabela813[[#This Row],[NR]]&amp;" - "&amp;Tabela813[[#This Row],[Especificação]]</f>
        <v>9.1.6.1.1.02.0.4.00 - (-) Dedução de Inscrição em Concursos e Processos Seletivos - Dívida Ativa - Multas e Juros de Mora da Dívida Ativa</v>
      </c>
      <c r="U3122" s="7" t="str">
        <f>Tabela813[[#This Row],[NR]]&amp; " - "&amp;Tabela813[[#This Row],[Especificação]]</f>
        <v>9.1.6.1.1.02.0.4.00 - (-) Dedução de Inscrição em Concursos e Processos Seletivos - Dívida Ativa - Multas e Juros de Mora da Dívida Ativa</v>
      </c>
    </row>
    <row r="3123" spans="1:21" ht="30" x14ac:dyDescent="0.25">
      <c r="A3123" s="84"/>
      <c r="B3123" s="73" t="s">
        <v>1570</v>
      </c>
      <c r="C3123" s="26" t="s">
        <v>1558</v>
      </c>
      <c r="D3123" s="26" t="s">
        <v>1563</v>
      </c>
      <c r="E3123" s="26" t="s">
        <v>1558</v>
      </c>
      <c r="F3123" s="26" t="s">
        <v>1558</v>
      </c>
      <c r="G3123" s="26" t="s">
        <v>1562</v>
      </c>
      <c r="H3123" s="26" t="s">
        <v>1561</v>
      </c>
      <c r="I3123" s="26" t="s">
        <v>1569</v>
      </c>
      <c r="J3123" s="26" t="s">
        <v>1564</v>
      </c>
      <c r="K3123" s="21" t="str">
        <f>IF(Tabela813[[#This Row],[C]]&lt;&gt;"",IF(Tabela813[[#This Row],[RED]]&lt;&gt;"",(Tabela813[[#This Row],[RED]] &amp; "."),"") &amp; CONCATENATE(Tabela813[[#This Row],[C]],".",Tabela813[[#This Row],[O]],".",Tabela813[[#This Row],[E]],".",Tabela813[[#This Row],[D1]],".",Tabela813[[#This Row],[D2]],".",Tabela813[[#This Row],[D3]],".",Tabela813[[#This Row],[T]],".",Tabela813[[#This Row],[D4]]),"")</f>
        <v>9.1.6.1.1.02.0.5.00</v>
      </c>
      <c r="L3123" s="27" t="s">
        <v>2101</v>
      </c>
      <c r="M3123" s="21" t="str">
        <f t="shared" si="48"/>
        <v>A</v>
      </c>
      <c r="N3123" s="21">
        <f>IF(VALUE(Tabela813[[#This Row],[RED]]) &gt; 0,1,0) + IF(VALUE(J3123)&gt;0,8,IF(VALUE(I3123)&gt;0,7,IF(VALUE(H3123)&gt;0,6,IF(VALUE(G3123)&gt;0,5,IF(VALUE(F3123)&gt;0,4,IF(VALUE(E3123)&gt;0,3,IF(VALUE(D3123)&gt;0,2,1)))))))</f>
        <v>8</v>
      </c>
      <c r="O3123" s="26" t="s">
        <v>51</v>
      </c>
      <c r="P3123" s="1" t="s">
        <v>2998</v>
      </c>
      <c r="Q3123" s="1"/>
      <c r="R3123" s="21"/>
      <c r="S3123" s="7" t="str">
        <f>Tabela813[[#This Row],[NR]]&amp;" - "&amp;Tabela813[[#This Row],[Especificação]]</f>
        <v>9.1.6.1.1.02.0.5.00 - (-) Dedução de Inscrição em Concursos e Processos Seletivos - Multas</v>
      </c>
      <c r="T3123" s="7" t="str">
        <f>Tabela813[[#This Row],[NR]]&amp;" - "&amp;Tabela813[[#This Row],[Especificação]]</f>
        <v>9.1.6.1.1.02.0.5.00 - (-) Dedução de Inscrição em Concursos e Processos Seletivos - Multas</v>
      </c>
      <c r="U3123" s="7" t="str">
        <f>Tabela813[[#This Row],[NR]]&amp; " - "&amp;Tabela813[[#This Row],[Especificação]]</f>
        <v>9.1.6.1.1.02.0.5.00 - (-) Dedução de Inscrição em Concursos e Processos Seletivos - Multas</v>
      </c>
    </row>
    <row r="3124" spans="1:21" ht="30" x14ac:dyDescent="0.25">
      <c r="A3124" s="84"/>
      <c r="B3124" s="73" t="s">
        <v>1570</v>
      </c>
      <c r="C3124" s="26" t="s">
        <v>1558</v>
      </c>
      <c r="D3124" s="26" t="s">
        <v>1563</v>
      </c>
      <c r="E3124" s="26" t="s">
        <v>1558</v>
      </c>
      <c r="F3124" s="26" t="s">
        <v>1558</v>
      </c>
      <c r="G3124" s="26" t="s">
        <v>1562</v>
      </c>
      <c r="H3124" s="26" t="s">
        <v>1561</v>
      </c>
      <c r="I3124" s="26" t="s">
        <v>1563</v>
      </c>
      <c r="J3124" s="26" t="s">
        <v>1564</v>
      </c>
      <c r="K3124" s="21" t="str">
        <f>IF(Tabela813[[#This Row],[C]]&lt;&gt;"",IF(Tabela813[[#This Row],[RED]]&lt;&gt;"",(Tabela813[[#This Row],[RED]] &amp; "."),"") &amp; CONCATENATE(Tabela813[[#This Row],[C]],".",Tabela813[[#This Row],[O]],".",Tabela813[[#This Row],[E]],".",Tabela813[[#This Row],[D1]],".",Tabela813[[#This Row],[D2]],".",Tabela813[[#This Row],[D3]],".",Tabela813[[#This Row],[T]],".",Tabela813[[#This Row],[D4]]),"")</f>
        <v>9.1.6.1.1.02.0.6.00</v>
      </c>
      <c r="L3124" s="27" t="s">
        <v>2102</v>
      </c>
      <c r="M3124" s="21" t="str">
        <f t="shared" si="48"/>
        <v>A</v>
      </c>
      <c r="N3124" s="21">
        <f>IF(VALUE(Tabela813[[#This Row],[RED]]) &gt; 0,1,0) + IF(VALUE(J3124)&gt;0,8,IF(VALUE(I3124)&gt;0,7,IF(VALUE(H3124)&gt;0,6,IF(VALUE(G3124)&gt;0,5,IF(VALUE(F3124)&gt;0,4,IF(VALUE(E3124)&gt;0,3,IF(VALUE(D3124)&gt;0,2,1)))))))</f>
        <v>8</v>
      </c>
      <c r="O3124" s="26" t="s">
        <v>51</v>
      </c>
      <c r="P3124" s="1" t="s">
        <v>2998</v>
      </c>
      <c r="Q3124" s="1"/>
      <c r="R3124" s="21"/>
      <c r="S3124" s="7" t="str">
        <f>Tabela813[[#This Row],[NR]]&amp;" - "&amp;Tabela813[[#This Row],[Especificação]]</f>
        <v>9.1.6.1.1.02.0.6.00 - (-) Dedução de Inscrição em Concursos e Processos Seletivos - Juros de Mora</v>
      </c>
      <c r="T3124" s="7" t="str">
        <f>Tabela813[[#This Row],[NR]]&amp;" - "&amp;Tabela813[[#This Row],[Especificação]]</f>
        <v>9.1.6.1.1.02.0.6.00 - (-) Dedução de Inscrição em Concursos e Processos Seletivos - Juros de Mora</v>
      </c>
      <c r="U3124" s="7" t="str">
        <f>Tabela813[[#This Row],[NR]]&amp; " - "&amp;Tabela813[[#This Row],[Especificação]]</f>
        <v>9.1.6.1.1.02.0.6.00 - (-) Dedução de Inscrição em Concursos e Processos Seletivos - Juros de Mora</v>
      </c>
    </row>
    <row r="3125" spans="1:21" ht="30" x14ac:dyDescent="0.25">
      <c r="A3125" s="84"/>
      <c r="B3125" s="73" t="s">
        <v>1570</v>
      </c>
      <c r="C3125" s="26" t="s">
        <v>1558</v>
      </c>
      <c r="D3125" s="26" t="s">
        <v>1563</v>
      </c>
      <c r="E3125" s="26" t="s">
        <v>1558</v>
      </c>
      <c r="F3125" s="26" t="s">
        <v>1558</v>
      </c>
      <c r="G3125" s="26" t="s">
        <v>1562</v>
      </c>
      <c r="H3125" s="26" t="s">
        <v>1561</v>
      </c>
      <c r="I3125" s="26" t="s">
        <v>1565</v>
      </c>
      <c r="J3125" s="26" t="s">
        <v>1564</v>
      </c>
      <c r="K3125" s="21" t="str">
        <f>IF(Tabela813[[#This Row],[C]]&lt;&gt;"",IF(Tabela813[[#This Row],[RED]]&lt;&gt;"",(Tabela813[[#This Row],[RED]] &amp; "."),"") &amp; CONCATENATE(Tabela813[[#This Row],[C]],".",Tabela813[[#This Row],[O]],".",Tabela813[[#This Row],[E]],".",Tabela813[[#This Row],[D1]],".",Tabela813[[#This Row],[D2]],".",Tabela813[[#This Row],[D3]],".",Tabela813[[#This Row],[T]],".",Tabela813[[#This Row],[D4]]),"")</f>
        <v>9.1.6.1.1.02.0.7.00</v>
      </c>
      <c r="L3125" s="27" t="s">
        <v>2103</v>
      </c>
      <c r="M3125" s="21" t="str">
        <f t="shared" si="48"/>
        <v>A</v>
      </c>
      <c r="N3125" s="21">
        <f>IF(VALUE(Tabela813[[#This Row],[RED]]) &gt; 0,1,0) + IF(VALUE(J3125)&gt;0,8,IF(VALUE(I3125)&gt;0,7,IF(VALUE(H3125)&gt;0,6,IF(VALUE(G3125)&gt;0,5,IF(VALUE(F3125)&gt;0,4,IF(VALUE(E3125)&gt;0,3,IF(VALUE(D3125)&gt;0,2,1)))))))</f>
        <v>8</v>
      </c>
      <c r="O3125" s="26" t="s">
        <v>51</v>
      </c>
      <c r="P3125" s="1" t="s">
        <v>2998</v>
      </c>
      <c r="Q3125" s="1"/>
      <c r="R3125" s="21"/>
      <c r="S3125" s="7" t="str">
        <f>Tabela813[[#This Row],[NR]]&amp;" - "&amp;Tabela813[[#This Row],[Especificação]]</f>
        <v>9.1.6.1.1.02.0.7.00 - (-) Dedução de Inscrição em Concursos e Processos Seletivos - Dívida Ativa - Multas da Dívida Ativa</v>
      </c>
      <c r="T3125" s="7" t="str">
        <f>Tabela813[[#This Row],[NR]]&amp;" - "&amp;Tabela813[[#This Row],[Especificação]]</f>
        <v>9.1.6.1.1.02.0.7.00 - (-) Dedução de Inscrição em Concursos e Processos Seletivos - Dívida Ativa - Multas da Dívida Ativa</v>
      </c>
      <c r="U3125" s="7" t="str">
        <f>Tabela813[[#This Row],[NR]]&amp; " - "&amp;Tabela813[[#This Row],[Especificação]]</f>
        <v>9.1.6.1.1.02.0.7.00 - (-) Dedução de Inscrição em Concursos e Processos Seletivos - Dívida Ativa - Multas da Dívida Ativa</v>
      </c>
    </row>
    <row r="3126" spans="1:21" ht="30" x14ac:dyDescent="0.25">
      <c r="A3126" s="84"/>
      <c r="B3126" s="73" t="s">
        <v>1570</v>
      </c>
      <c r="C3126" s="26" t="s">
        <v>1558</v>
      </c>
      <c r="D3126" s="26" t="s">
        <v>1563</v>
      </c>
      <c r="E3126" s="26" t="s">
        <v>1558</v>
      </c>
      <c r="F3126" s="26" t="s">
        <v>1558</v>
      </c>
      <c r="G3126" s="26" t="s">
        <v>1562</v>
      </c>
      <c r="H3126" s="26" t="s">
        <v>1561</v>
      </c>
      <c r="I3126" s="26" t="s">
        <v>1566</v>
      </c>
      <c r="J3126" s="26" t="s">
        <v>1564</v>
      </c>
      <c r="K3126" s="21" t="str">
        <f>IF(Tabela813[[#This Row],[C]]&lt;&gt;"",IF(Tabela813[[#This Row],[RED]]&lt;&gt;"",(Tabela813[[#This Row],[RED]] &amp; "."),"") &amp; CONCATENATE(Tabela813[[#This Row],[C]],".",Tabela813[[#This Row],[O]],".",Tabela813[[#This Row],[E]],".",Tabela813[[#This Row],[D1]],".",Tabela813[[#This Row],[D2]],".",Tabela813[[#This Row],[D3]],".",Tabela813[[#This Row],[T]],".",Tabela813[[#This Row],[D4]]),"")</f>
        <v>9.1.6.1.1.02.0.8.00</v>
      </c>
      <c r="L3126" s="27" t="s">
        <v>2104</v>
      </c>
      <c r="M3126" s="21" t="str">
        <f t="shared" si="48"/>
        <v>A</v>
      </c>
      <c r="N3126" s="21">
        <f>IF(VALUE(Tabela813[[#This Row],[RED]]) &gt; 0,1,0) + IF(VALUE(J3126)&gt;0,8,IF(VALUE(I3126)&gt;0,7,IF(VALUE(H3126)&gt;0,6,IF(VALUE(G3126)&gt;0,5,IF(VALUE(F3126)&gt;0,4,IF(VALUE(E3126)&gt;0,3,IF(VALUE(D3126)&gt;0,2,1)))))))</f>
        <v>8</v>
      </c>
      <c r="O3126" s="26" t="s">
        <v>51</v>
      </c>
      <c r="P3126" s="1" t="s">
        <v>2998</v>
      </c>
      <c r="Q3126" s="1"/>
      <c r="R3126" s="21"/>
      <c r="S3126" s="7" t="str">
        <f>Tabela813[[#This Row],[NR]]&amp;" - "&amp;Tabela813[[#This Row],[Especificação]]</f>
        <v>9.1.6.1.1.02.0.8.00 - (-) Dedução de Inscrição em Concursos e Processos Seletivos - Juros de Mora da Dívida Ativa</v>
      </c>
      <c r="T3126" s="7" t="str">
        <f>Tabela813[[#This Row],[NR]]&amp;" - "&amp;Tabela813[[#This Row],[Especificação]]</f>
        <v>9.1.6.1.1.02.0.8.00 - (-) Dedução de Inscrição em Concursos e Processos Seletivos - Juros de Mora da Dívida Ativa</v>
      </c>
      <c r="U3126" s="7" t="str">
        <f>Tabela813[[#This Row],[NR]]&amp; " - "&amp;Tabela813[[#This Row],[Especificação]]</f>
        <v>9.1.6.1.1.02.0.8.00 - (-) Dedução de Inscrição em Concursos e Processos Seletivos - Juros de Mora da Dívida Ativa</v>
      </c>
    </row>
    <row r="3127" spans="1:21" ht="30" x14ac:dyDescent="0.25">
      <c r="A3127" s="84"/>
      <c r="B3127" s="73" t="s">
        <v>1570</v>
      </c>
      <c r="C3127" s="26" t="s">
        <v>1558</v>
      </c>
      <c r="D3127" s="26" t="s">
        <v>1563</v>
      </c>
      <c r="E3127" s="26" t="s">
        <v>1558</v>
      </c>
      <c r="F3127" s="26" t="s">
        <v>1558</v>
      </c>
      <c r="G3127" s="26" t="s">
        <v>1571</v>
      </c>
      <c r="H3127" s="26" t="s">
        <v>1561</v>
      </c>
      <c r="I3127" s="26" t="s">
        <v>1561</v>
      </c>
      <c r="J3127" s="26" t="s">
        <v>1564</v>
      </c>
      <c r="K3127" s="21" t="str">
        <f>IF(Tabela813[[#This Row],[C]]&lt;&gt;"",IF(Tabela813[[#This Row],[RED]]&lt;&gt;"",(Tabela813[[#This Row],[RED]] &amp; "."),"") &amp; CONCATENATE(Tabela813[[#This Row],[C]],".",Tabela813[[#This Row],[O]],".",Tabela813[[#This Row],[E]],".",Tabela813[[#This Row],[D1]],".",Tabela813[[#This Row],[D2]],".",Tabela813[[#This Row],[D3]],".",Tabela813[[#This Row],[T]],".",Tabela813[[#This Row],[D4]]),"")</f>
        <v>9.1.6.1.1.03.0.0.00</v>
      </c>
      <c r="L3127" s="27" t="s">
        <v>2105</v>
      </c>
      <c r="M3127" s="21" t="str">
        <f t="shared" si="48"/>
        <v>S</v>
      </c>
      <c r="N3127" s="21">
        <f>IF(VALUE(Tabela813[[#This Row],[RED]]) &gt; 0,1,0) + IF(VALUE(J3127)&gt;0,8,IF(VALUE(I3127)&gt;0,7,IF(VALUE(H3127)&gt;0,6,IF(VALUE(G3127)&gt;0,5,IF(VALUE(F3127)&gt;0,4,IF(VALUE(E3127)&gt;0,3,IF(VALUE(D3127)&gt;0,2,1)))))))</f>
        <v>6</v>
      </c>
      <c r="O3127" s="26" t="s">
        <v>51</v>
      </c>
      <c r="P3127" s="1" t="s">
        <v>4449</v>
      </c>
      <c r="Q3127" s="1"/>
      <c r="R3127" s="21"/>
      <c r="S3127" s="7" t="str">
        <f>Tabela813[[#This Row],[NR]]&amp;" - "&amp;Tabela813[[#This Row],[Especificação]]</f>
        <v>9.1.6.1.1.03.0.0.00 - (-) Dedução de Serviços de Registro, Certificação e Fiscalização</v>
      </c>
      <c r="T3127" s="7" t="str">
        <f>Tabela813[[#This Row],[NR]]&amp;" - "&amp;Tabela813[[#This Row],[Especificação]]</f>
        <v>9.1.6.1.1.03.0.0.00 - (-) Dedução de Serviços de Registro, Certificação e Fiscalização</v>
      </c>
      <c r="U3127" s="7" t="str">
        <f>Tabela813[[#This Row],[NR]]&amp; " - "&amp;Tabela813[[#This Row],[Especificação]]</f>
        <v>9.1.6.1.1.03.0.0.00 - (-) Dedução de Serviços de Registro, Certificação e Fiscalização</v>
      </c>
    </row>
    <row r="3128" spans="1:21" x14ac:dyDescent="0.25">
      <c r="A3128" s="84"/>
      <c r="B3128" s="73" t="s">
        <v>1570</v>
      </c>
      <c r="C3128" s="26" t="s">
        <v>1558</v>
      </c>
      <c r="D3128" s="26" t="s">
        <v>1563</v>
      </c>
      <c r="E3128" s="26" t="s">
        <v>1558</v>
      </c>
      <c r="F3128" s="26" t="s">
        <v>1558</v>
      </c>
      <c r="G3128" s="26" t="s">
        <v>1571</v>
      </c>
      <c r="H3128" s="26" t="s">
        <v>1561</v>
      </c>
      <c r="I3128" s="26" t="s">
        <v>1558</v>
      </c>
      <c r="J3128" s="26" t="s">
        <v>1564</v>
      </c>
      <c r="K3128" s="21" t="str">
        <f>IF(Tabela813[[#This Row],[C]]&lt;&gt;"",IF(Tabela813[[#This Row],[RED]]&lt;&gt;"",(Tabela813[[#This Row],[RED]] &amp; "."),"") &amp; CONCATENATE(Tabela813[[#This Row],[C]],".",Tabela813[[#This Row],[O]],".",Tabela813[[#This Row],[E]],".",Tabela813[[#This Row],[D1]],".",Tabela813[[#This Row],[D2]],".",Tabela813[[#This Row],[D3]],".",Tabela813[[#This Row],[T]],".",Tabela813[[#This Row],[D4]]),"")</f>
        <v>9.1.6.1.1.03.0.1.00</v>
      </c>
      <c r="L3128" s="27" t="s">
        <v>2106</v>
      </c>
      <c r="M3128" s="21" t="str">
        <f t="shared" si="48"/>
        <v>A</v>
      </c>
      <c r="N3128" s="21">
        <f>IF(VALUE(Tabela813[[#This Row],[RED]]) &gt; 0,1,0) + IF(VALUE(J3128)&gt;0,8,IF(VALUE(I3128)&gt;0,7,IF(VALUE(H3128)&gt;0,6,IF(VALUE(G3128)&gt;0,5,IF(VALUE(F3128)&gt;0,4,IF(VALUE(E3128)&gt;0,3,IF(VALUE(D3128)&gt;0,2,1)))))))</f>
        <v>8</v>
      </c>
      <c r="O3128" s="26" t="s">
        <v>51</v>
      </c>
      <c r="P3128" s="1" t="s">
        <v>2999</v>
      </c>
      <c r="Q3128" s="1"/>
      <c r="R3128" s="21"/>
      <c r="S3128" s="7" t="str">
        <f>Tabela813[[#This Row],[NR]]&amp;" - "&amp;Tabela813[[#This Row],[Especificação]]</f>
        <v>9.1.6.1.1.03.0.1.00 - (-) Dedução de Serviços de Registro, Certificação e Fiscalização - Principal</v>
      </c>
      <c r="T3128" s="7" t="str">
        <f>Tabela813[[#This Row],[NR]]&amp;" - "&amp;Tabela813[[#This Row],[Especificação]]</f>
        <v>9.1.6.1.1.03.0.1.00 - (-) Dedução de Serviços de Registro, Certificação e Fiscalização - Principal</v>
      </c>
      <c r="U3128" s="7" t="str">
        <f>Tabela813[[#This Row],[NR]]&amp; " - "&amp;Tabela813[[#This Row],[Especificação]]</f>
        <v>9.1.6.1.1.03.0.1.00 - (-) Dedução de Serviços de Registro, Certificação e Fiscalização - Principal</v>
      </c>
    </row>
    <row r="3129" spans="1:21" ht="30" x14ac:dyDescent="0.25">
      <c r="A3129" s="84"/>
      <c r="B3129" s="73" t="s">
        <v>1570</v>
      </c>
      <c r="C3129" s="26" t="s">
        <v>1558</v>
      </c>
      <c r="D3129" s="26" t="s">
        <v>1563</v>
      </c>
      <c r="E3129" s="26" t="s">
        <v>1558</v>
      </c>
      <c r="F3129" s="26" t="s">
        <v>1558</v>
      </c>
      <c r="G3129" s="26" t="s">
        <v>1571</v>
      </c>
      <c r="H3129" s="26" t="s">
        <v>1561</v>
      </c>
      <c r="I3129" s="26" t="s">
        <v>1567</v>
      </c>
      <c r="J3129" s="26" t="s">
        <v>1564</v>
      </c>
      <c r="K3129" s="21" t="str">
        <f>IF(Tabela813[[#This Row],[C]]&lt;&gt;"",IF(Tabela813[[#This Row],[RED]]&lt;&gt;"",(Tabela813[[#This Row],[RED]] &amp; "."),"") &amp; CONCATENATE(Tabela813[[#This Row],[C]],".",Tabela813[[#This Row],[O]],".",Tabela813[[#This Row],[E]],".",Tabela813[[#This Row],[D1]],".",Tabela813[[#This Row],[D2]],".",Tabela813[[#This Row],[D3]],".",Tabela813[[#This Row],[T]],".",Tabela813[[#This Row],[D4]]),"")</f>
        <v>9.1.6.1.1.03.0.2.00</v>
      </c>
      <c r="L3129" s="27" t="s">
        <v>2107</v>
      </c>
      <c r="M3129" s="21" t="str">
        <f t="shared" si="48"/>
        <v>A</v>
      </c>
      <c r="N3129" s="21">
        <f>IF(VALUE(Tabela813[[#This Row],[RED]]) &gt; 0,1,0) + IF(VALUE(J3129)&gt;0,8,IF(VALUE(I3129)&gt;0,7,IF(VALUE(H3129)&gt;0,6,IF(VALUE(G3129)&gt;0,5,IF(VALUE(F3129)&gt;0,4,IF(VALUE(E3129)&gt;0,3,IF(VALUE(D3129)&gt;0,2,1)))))))</f>
        <v>8</v>
      </c>
      <c r="O3129" s="26" t="s">
        <v>51</v>
      </c>
      <c r="P3129" s="1" t="s">
        <v>2999</v>
      </c>
      <c r="Q3129" s="1"/>
      <c r="R3129" s="21"/>
      <c r="S3129" s="7" t="str">
        <f>Tabela813[[#This Row],[NR]]&amp;" - "&amp;Tabela813[[#This Row],[Especificação]]</f>
        <v>9.1.6.1.1.03.0.2.00 - (-) Dedução de Serviços de Registro, Certificação e Fiscalização - Multas e Juros de Mora</v>
      </c>
      <c r="T3129" s="7" t="str">
        <f>Tabela813[[#This Row],[NR]]&amp;" - "&amp;Tabela813[[#This Row],[Especificação]]</f>
        <v>9.1.6.1.1.03.0.2.00 - (-) Dedução de Serviços de Registro, Certificação e Fiscalização - Multas e Juros de Mora</v>
      </c>
      <c r="U3129" s="7" t="str">
        <f>Tabela813[[#This Row],[NR]]&amp; " - "&amp;Tabela813[[#This Row],[Especificação]]</f>
        <v>9.1.6.1.1.03.0.2.00 - (-) Dedução de Serviços de Registro, Certificação e Fiscalização - Multas e Juros de Mora</v>
      </c>
    </row>
    <row r="3130" spans="1:21" ht="30" x14ac:dyDescent="0.25">
      <c r="A3130" s="84"/>
      <c r="B3130" s="73" t="s">
        <v>1570</v>
      </c>
      <c r="C3130" s="26" t="s">
        <v>1558</v>
      </c>
      <c r="D3130" s="26" t="s">
        <v>1563</v>
      </c>
      <c r="E3130" s="26" t="s">
        <v>1558</v>
      </c>
      <c r="F3130" s="26" t="s">
        <v>1558</v>
      </c>
      <c r="G3130" s="26" t="s">
        <v>1571</v>
      </c>
      <c r="H3130" s="26" t="s">
        <v>1561</v>
      </c>
      <c r="I3130" s="26" t="s">
        <v>1559</v>
      </c>
      <c r="J3130" s="26" t="s">
        <v>1564</v>
      </c>
      <c r="K3130" s="21" t="str">
        <f>IF(Tabela813[[#This Row],[C]]&lt;&gt;"",IF(Tabela813[[#This Row],[RED]]&lt;&gt;"",(Tabela813[[#This Row],[RED]] &amp; "."),"") &amp; CONCATENATE(Tabela813[[#This Row],[C]],".",Tabela813[[#This Row],[O]],".",Tabela813[[#This Row],[E]],".",Tabela813[[#This Row],[D1]],".",Tabela813[[#This Row],[D2]],".",Tabela813[[#This Row],[D3]],".",Tabela813[[#This Row],[T]],".",Tabela813[[#This Row],[D4]]),"")</f>
        <v>9.1.6.1.1.03.0.3.00</v>
      </c>
      <c r="L3130" s="27" t="s">
        <v>2108</v>
      </c>
      <c r="M3130" s="21" t="str">
        <f t="shared" si="48"/>
        <v>A</v>
      </c>
      <c r="N3130" s="21">
        <f>IF(VALUE(Tabela813[[#This Row],[RED]]) &gt; 0,1,0) + IF(VALUE(J3130)&gt;0,8,IF(VALUE(I3130)&gt;0,7,IF(VALUE(H3130)&gt;0,6,IF(VALUE(G3130)&gt;0,5,IF(VALUE(F3130)&gt;0,4,IF(VALUE(E3130)&gt;0,3,IF(VALUE(D3130)&gt;0,2,1)))))))</f>
        <v>8</v>
      </c>
      <c r="O3130" s="26" t="s">
        <v>51</v>
      </c>
      <c r="P3130" s="1" t="s">
        <v>2999</v>
      </c>
      <c r="Q3130" s="1"/>
      <c r="R3130" s="21"/>
      <c r="S3130" s="7" t="str">
        <f>Tabela813[[#This Row],[NR]]&amp;" - "&amp;Tabela813[[#This Row],[Especificação]]</f>
        <v>9.1.6.1.1.03.0.3.00 - (-) Dedução de Serviços de Registro, Certificação e Fiscalização - Dívida Ativa</v>
      </c>
      <c r="T3130" s="7" t="str">
        <f>Tabela813[[#This Row],[NR]]&amp;" - "&amp;Tabela813[[#This Row],[Especificação]]</f>
        <v>9.1.6.1.1.03.0.3.00 - (-) Dedução de Serviços de Registro, Certificação e Fiscalização - Dívida Ativa</v>
      </c>
      <c r="U3130" s="7" t="str">
        <f>Tabela813[[#This Row],[NR]]&amp; " - "&amp;Tabela813[[#This Row],[Especificação]]</f>
        <v>9.1.6.1.1.03.0.3.00 - (-) Dedução de Serviços de Registro, Certificação e Fiscalização - Dívida Ativa</v>
      </c>
    </row>
    <row r="3131" spans="1:21" ht="30" x14ac:dyDescent="0.25">
      <c r="A3131" s="84"/>
      <c r="B3131" s="73" t="s">
        <v>1570</v>
      </c>
      <c r="C3131" s="26" t="s">
        <v>1558</v>
      </c>
      <c r="D3131" s="26" t="s">
        <v>1563</v>
      </c>
      <c r="E3131" s="26" t="s">
        <v>1558</v>
      </c>
      <c r="F3131" s="26" t="s">
        <v>1558</v>
      </c>
      <c r="G3131" s="26" t="s">
        <v>1571</v>
      </c>
      <c r="H3131" s="26" t="s">
        <v>1561</v>
      </c>
      <c r="I3131" s="26" t="s">
        <v>1568</v>
      </c>
      <c r="J3131" s="26" t="s">
        <v>1564</v>
      </c>
      <c r="K3131" s="21" t="str">
        <f>IF(Tabela813[[#This Row],[C]]&lt;&gt;"",IF(Tabela813[[#This Row],[RED]]&lt;&gt;"",(Tabela813[[#This Row],[RED]] &amp; "."),"") &amp; CONCATENATE(Tabela813[[#This Row],[C]],".",Tabela813[[#This Row],[O]],".",Tabela813[[#This Row],[E]],".",Tabela813[[#This Row],[D1]],".",Tabela813[[#This Row],[D2]],".",Tabela813[[#This Row],[D3]],".",Tabela813[[#This Row],[T]],".",Tabela813[[#This Row],[D4]]),"")</f>
        <v>9.1.6.1.1.03.0.4.00</v>
      </c>
      <c r="L3131" s="27" t="s">
        <v>2109</v>
      </c>
      <c r="M3131" s="21" t="str">
        <f t="shared" si="48"/>
        <v>A</v>
      </c>
      <c r="N3131" s="21">
        <f>IF(VALUE(Tabela813[[#This Row],[RED]]) &gt; 0,1,0) + IF(VALUE(J3131)&gt;0,8,IF(VALUE(I3131)&gt;0,7,IF(VALUE(H3131)&gt;0,6,IF(VALUE(G3131)&gt;0,5,IF(VALUE(F3131)&gt;0,4,IF(VALUE(E3131)&gt;0,3,IF(VALUE(D3131)&gt;0,2,1)))))))</f>
        <v>8</v>
      </c>
      <c r="O3131" s="26" t="s">
        <v>51</v>
      </c>
      <c r="P3131" s="1" t="s">
        <v>2999</v>
      </c>
      <c r="Q3131" s="1"/>
      <c r="R3131" s="21"/>
      <c r="S3131" s="7" t="str">
        <f>Tabela813[[#This Row],[NR]]&amp;" - "&amp;Tabela813[[#This Row],[Especificação]]</f>
        <v>9.1.6.1.1.03.0.4.00 - (-) Dedução de Serviços de Registro, Certificação e Fiscalização - Dívida Ativa - Multas e Juros de Mora da Dívida Ativa</v>
      </c>
      <c r="T3131" s="7" t="str">
        <f>Tabela813[[#This Row],[NR]]&amp;" - "&amp;Tabela813[[#This Row],[Especificação]]</f>
        <v>9.1.6.1.1.03.0.4.00 - (-) Dedução de Serviços de Registro, Certificação e Fiscalização - Dívida Ativa - Multas e Juros de Mora da Dívida Ativa</v>
      </c>
      <c r="U3131" s="7" t="str">
        <f>Tabela813[[#This Row],[NR]]&amp; " - "&amp;Tabela813[[#This Row],[Especificação]]</f>
        <v>9.1.6.1.1.03.0.4.00 - (-) Dedução de Serviços de Registro, Certificação e Fiscalização - Dívida Ativa - Multas e Juros de Mora da Dívida Ativa</v>
      </c>
    </row>
    <row r="3132" spans="1:21" x14ac:dyDescent="0.25">
      <c r="A3132" s="84"/>
      <c r="B3132" s="73" t="s">
        <v>1570</v>
      </c>
      <c r="C3132" s="26" t="s">
        <v>1558</v>
      </c>
      <c r="D3132" s="26" t="s">
        <v>1563</v>
      </c>
      <c r="E3132" s="26" t="s">
        <v>1558</v>
      </c>
      <c r="F3132" s="26" t="s">
        <v>1558</v>
      </c>
      <c r="G3132" s="26" t="s">
        <v>1571</v>
      </c>
      <c r="H3132" s="26" t="s">
        <v>1561</v>
      </c>
      <c r="I3132" s="26" t="s">
        <v>1569</v>
      </c>
      <c r="J3132" s="26" t="s">
        <v>1564</v>
      </c>
      <c r="K3132" s="21" t="str">
        <f>IF(Tabela813[[#This Row],[C]]&lt;&gt;"",IF(Tabela813[[#This Row],[RED]]&lt;&gt;"",(Tabela813[[#This Row],[RED]] &amp; "."),"") &amp; CONCATENATE(Tabela813[[#This Row],[C]],".",Tabela813[[#This Row],[O]],".",Tabela813[[#This Row],[E]],".",Tabela813[[#This Row],[D1]],".",Tabela813[[#This Row],[D2]],".",Tabela813[[#This Row],[D3]],".",Tabela813[[#This Row],[T]],".",Tabela813[[#This Row],[D4]]),"")</f>
        <v>9.1.6.1.1.03.0.5.00</v>
      </c>
      <c r="L3132" s="27" t="s">
        <v>2110</v>
      </c>
      <c r="M3132" s="21" t="str">
        <f t="shared" si="48"/>
        <v>A</v>
      </c>
      <c r="N3132" s="21">
        <f>IF(VALUE(Tabela813[[#This Row],[RED]]) &gt; 0,1,0) + IF(VALUE(J3132)&gt;0,8,IF(VALUE(I3132)&gt;0,7,IF(VALUE(H3132)&gt;0,6,IF(VALUE(G3132)&gt;0,5,IF(VALUE(F3132)&gt;0,4,IF(VALUE(E3132)&gt;0,3,IF(VALUE(D3132)&gt;0,2,1)))))))</f>
        <v>8</v>
      </c>
      <c r="O3132" s="26" t="s">
        <v>51</v>
      </c>
      <c r="P3132" s="1" t="s">
        <v>2999</v>
      </c>
      <c r="Q3132" s="1"/>
      <c r="R3132" s="21"/>
      <c r="S3132" s="7" t="str">
        <f>Tabela813[[#This Row],[NR]]&amp;" - "&amp;Tabela813[[#This Row],[Especificação]]</f>
        <v>9.1.6.1.1.03.0.5.00 - (-) Dedução de Serviços de Registro, Certificação e Fiscalização - Multas</v>
      </c>
      <c r="T3132" s="7" t="str">
        <f>Tabela813[[#This Row],[NR]]&amp;" - "&amp;Tabela813[[#This Row],[Especificação]]</f>
        <v>9.1.6.1.1.03.0.5.00 - (-) Dedução de Serviços de Registro, Certificação e Fiscalização - Multas</v>
      </c>
      <c r="U3132" s="7" t="str">
        <f>Tabela813[[#This Row],[NR]]&amp; " - "&amp;Tabela813[[#This Row],[Especificação]]</f>
        <v>9.1.6.1.1.03.0.5.00 - (-) Dedução de Serviços de Registro, Certificação e Fiscalização - Multas</v>
      </c>
    </row>
    <row r="3133" spans="1:21" ht="30" x14ac:dyDescent="0.25">
      <c r="A3133" s="84"/>
      <c r="B3133" s="73" t="s">
        <v>1570</v>
      </c>
      <c r="C3133" s="26" t="s">
        <v>1558</v>
      </c>
      <c r="D3133" s="26" t="s">
        <v>1563</v>
      </c>
      <c r="E3133" s="26" t="s">
        <v>1558</v>
      </c>
      <c r="F3133" s="26" t="s">
        <v>1558</v>
      </c>
      <c r="G3133" s="26" t="s">
        <v>1571</v>
      </c>
      <c r="H3133" s="26" t="s">
        <v>1561</v>
      </c>
      <c r="I3133" s="26" t="s">
        <v>1563</v>
      </c>
      <c r="J3133" s="26" t="s">
        <v>1564</v>
      </c>
      <c r="K3133" s="21" t="str">
        <f>IF(Tabela813[[#This Row],[C]]&lt;&gt;"",IF(Tabela813[[#This Row],[RED]]&lt;&gt;"",(Tabela813[[#This Row],[RED]] &amp; "."),"") &amp; CONCATENATE(Tabela813[[#This Row],[C]],".",Tabela813[[#This Row],[O]],".",Tabela813[[#This Row],[E]],".",Tabela813[[#This Row],[D1]],".",Tabela813[[#This Row],[D2]],".",Tabela813[[#This Row],[D3]],".",Tabela813[[#This Row],[T]],".",Tabela813[[#This Row],[D4]]),"")</f>
        <v>9.1.6.1.1.03.0.6.00</v>
      </c>
      <c r="L3133" s="27" t="s">
        <v>2111</v>
      </c>
      <c r="M3133" s="21" t="str">
        <f t="shared" si="48"/>
        <v>A</v>
      </c>
      <c r="N3133" s="21">
        <f>IF(VALUE(Tabela813[[#This Row],[RED]]) &gt; 0,1,0) + IF(VALUE(J3133)&gt;0,8,IF(VALUE(I3133)&gt;0,7,IF(VALUE(H3133)&gt;0,6,IF(VALUE(G3133)&gt;0,5,IF(VALUE(F3133)&gt;0,4,IF(VALUE(E3133)&gt;0,3,IF(VALUE(D3133)&gt;0,2,1)))))))</f>
        <v>8</v>
      </c>
      <c r="O3133" s="26" t="s">
        <v>51</v>
      </c>
      <c r="P3133" s="1" t="s">
        <v>2999</v>
      </c>
      <c r="Q3133" s="1"/>
      <c r="R3133" s="21"/>
      <c r="S3133" s="7" t="str">
        <f>Tabela813[[#This Row],[NR]]&amp;" - "&amp;Tabela813[[#This Row],[Especificação]]</f>
        <v>9.1.6.1.1.03.0.6.00 - (-) Dedução de Serviços de Registro, Certificação e Fiscalização - Juros de Mora</v>
      </c>
      <c r="T3133" s="7" t="str">
        <f>Tabela813[[#This Row],[NR]]&amp;" - "&amp;Tabela813[[#This Row],[Especificação]]</f>
        <v>9.1.6.1.1.03.0.6.00 - (-) Dedução de Serviços de Registro, Certificação e Fiscalização - Juros de Mora</v>
      </c>
      <c r="U3133" s="7" t="str">
        <f>Tabela813[[#This Row],[NR]]&amp; " - "&amp;Tabela813[[#This Row],[Especificação]]</f>
        <v>9.1.6.1.1.03.0.6.00 - (-) Dedução de Serviços de Registro, Certificação e Fiscalização - Juros de Mora</v>
      </c>
    </row>
    <row r="3134" spans="1:21" ht="30" x14ac:dyDescent="0.25">
      <c r="A3134" s="84"/>
      <c r="B3134" s="73" t="s">
        <v>1570</v>
      </c>
      <c r="C3134" s="26" t="s">
        <v>1558</v>
      </c>
      <c r="D3134" s="26" t="s">
        <v>1563</v>
      </c>
      <c r="E3134" s="26" t="s">
        <v>1558</v>
      </c>
      <c r="F3134" s="26" t="s">
        <v>1558</v>
      </c>
      <c r="G3134" s="26" t="s">
        <v>1571</v>
      </c>
      <c r="H3134" s="26" t="s">
        <v>1561</v>
      </c>
      <c r="I3134" s="26" t="s">
        <v>1565</v>
      </c>
      <c r="J3134" s="26" t="s">
        <v>1564</v>
      </c>
      <c r="K3134" s="21" t="str">
        <f>IF(Tabela813[[#This Row],[C]]&lt;&gt;"",IF(Tabela813[[#This Row],[RED]]&lt;&gt;"",(Tabela813[[#This Row],[RED]] &amp; "."),"") &amp; CONCATENATE(Tabela813[[#This Row],[C]],".",Tabela813[[#This Row],[O]],".",Tabela813[[#This Row],[E]],".",Tabela813[[#This Row],[D1]],".",Tabela813[[#This Row],[D2]],".",Tabela813[[#This Row],[D3]],".",Tabela813[[#This Row],[T]],".",Tabela813[[#This Row],[D4]]),"")</f>
        <v>9.1.6.1.1.03.0.7.00</v>
      </c>
      <c r="L3134" s="27" t="s">
        <v>2112</v>
      </c>
      <c r="M3134" s="21" t="str">
        <f t="shared" si="48"/>
        <v>A</v>
      </c>
      <c r="N3134" s="21">
        <f>IF(VALUE(Tabela813[[#This Row],[RED]]) &gt; 0,1,0) + IF(VALUE(J3134)&gt;0,8,IF(VALUE(I3134)&gt;0,7,IF(VALUE(H3134)&gt;0,6,IF(VALUE(G3134)&gt;0,5,IF(VALUE(F3134)&gt;0,4,IF(VALUE(E3134)&gt;0,3,IF(VALUE(D3134)&gt;0,2,1)))))))</f>
        <v>8</v>
      </c>
      <c r="O3134" s="26" t="s">
        <v>51</v>
      </c>
      <c r="P3134" s="1" t="s">
        <v>2999</v>
      </c>
      <c r="Q3134" s="1"/>
      <c r="R3134" s="21"/>
      <c r="S3134" s="7" t="str">
        <f>Tabela813[[#This Row],[NR]]&amp;" - "&amp;Tabela813[[#This Row],[Especificação]]</f>
        <v>9.1.6.1.1.03.0.7.00 - (-) Dedução de Serviços de Registro, Certificação e Fiscalização - Dívida Ativa - Multas da Dívida Ativa</v>
      </c>
      <c r="T3134" s="7" t="str">
        <f>Tabela813[[#This Row],[NR]]&amp;" - "&amp;Tabela813[[#This Row],[Especificação]]</f>
        <v>9.1.6.1.1.03.0.7.00 - (-) Dedução de Serviços de Registro, Certificação e Fiscalização - Dívida Ativa - Multas da Dívida Ativa</v>
      </c>
      <c r="U3134" s="7" t="str">
        <f>Tabela813[[#This Row],[NR]]&amp; " - "&amp;Tabela813[[#This Row],[Especificação]]</f>
        <v>9.1.6.1.1.03.0.7.00 - (-) Dedução de Serviços de Registro, Certificação e Fiscalização - Dívida Ativa - Multas da Dívida Ativa</v>
      </c>
    </row>
    <row r="3135" spans="1:21" ht="30" x14ac:dyDescent="0.25">
      <c r="A3135" s="84"/>
      <c r="B3135" s="73" t="s">
        <v>1570</v>
      </c>
      <c r="C3135" s="26" t="s">
        <v>1558</v>
      </c>
      <c r="D3135" s="26" t="s">
        <v>1563</v>
      </c>
      <c r="E3135" s="26" t="s">
        <v>1558</v>
      </c>
      <c r="F3135" s="26" t="s">
        <v>1558</v>
      </c>
      <c r="G3135" s="26" t="s">
        <v>1571</v>
      </c>
      <c r="H3135" s="26" t="s">
        <v>1561</v>
      </c>
      <c r="I3135" s="26" t="s">
        <v>1566</v>
      </c>
      <c r="J3135" s="26" t="s">
        <v>1564</v>
      </c>
      <c r="K3135" s="21" t="str">
        <f>IF(Tabela813[[#This Row],[C]]&lt;&gt;"",IF(Tabela813[[#This Row],[RED]]&lt;&gt;"",(Tabela813[[#This Row],[RED]] &amp; "."),"") &amp; CONCATENATE(Tabela813[[#This Row],[C]],".",Tabela813[[#This Row],[O]],".",Tabela813[[#This Row],[E]],".",Tabela813[[#This Row],[D1]],".",Tabela813[[#This Row],[D2]],".",Tabela813[[#This Row],[D3]],".",Tabela813[[#This Row],[T]],".",Tabela813[[#This Row],[D4]]),"")</f>
        <v>9.1.6.1.1.03.0.8.00</v>
      </c>
      <c r="L3135" s="27" t="s">
        <v>2113</v>
      </c>
      <c r="M3135" s="21" t="str">
        <f t="shared" si="48"/>
        <v>A</v>
      </c>
      <c r="N3135" s="21">
        <f>IF(VALUE(Tabela813[[#This Row],[RED]]) &gt; 0,1,0) + IF(VALUE(J3135)&gt;0,8,IF(VALUE(I3135)&gt;0,7,IF(VALUE(H3135)&gt;0,6,IF(VALUE(G3135)&gt;0,5,IF(VALUE(F3135)&gt;0,4,IF(VALUE(E3135)&gt;0,3,IF(VALUE(D3135)&gt;0,2,1)))))))</f>
        <v>8</v>
      </c>
      <c r="O3135" s="26" t="s">
        <v>51</v>
      </c>
      <c r="P3135" s="1" t="s">
        <v>2999</v>
      </c>
      <c r="Q3135" s="1"/>
      <c r="R3135" s="21"/>
      <c r="S3135" s="7" t="str">
        <f>Tabela813[[#This Row],[NR]]&amp;" - "&amp;Tabela813[[#This Row],[Especificação]]</f>
        <v>9.1.6.1.1.03.0.8.00 - (-) Dedução de Serviços de Registro, Certificação e Fiscalização - Juros de Mora da Dívida Ativa</v>
      </c>
      <c r="T3135" s="7" t="str">
        <f>Tabela813[[#This Row],[NR]]&amp;" - "&amp;Tabela813[[#This Row],[Especificação]]</f>
        <v>9.1.6.1.1.03.0.8.00 - (-) Dedução de Serviços de Registro, Certificação e Fiscalização - Juros de Mora da Dívida Ativa</v>
      </c>
      <c r="U3135" s="7" t="str">
        <f>Tabela813[[#This Row],[NR]]&amp; " - "&amp;Tabela813[[#This Row],[Especificação]]</f>
        <v>9.1.6.1.1.03.0.8.00 - (-) Dedução de Serviços de Registro, Certificação e Fiscalização - Juros de Mora da Dívida Ativa</v>
      </c>
    </row>
    <row r="3136" spans="1:21" ht="45" x14ac:dyDescent="0.25">
      <c r="A3136" s="84"/>
      <c r="B3136" s="73" t="s">
        <v>1570</v>
      </c>
      <c r="C3136" s="26" t="s">
        <v>1558</v>
      </c>
      <c r="D3136" s="26" t="s">
        <v>1563</v>
      </c>
      <c r="E3136" s="26" t="s">
        <v>1558</v>
      </c>
      <c r="F3136" s="26" t="s">
        <v>1558</v>
      </c>
      <c r="G3136" s="26" t="s">
        <v>1572</v>
      </c>
      <c r="H3136" s="26" t="s">
        <v>1561</v>
      </c>
      <c r="I3136" s="26" t="s">
        <v>1561</v>
      </c>
      <c r="J3136" s="26" t="s">
        <v>1564</v>
      </c>
      <c r="K3136" s="21" t="str">
        <f>IF(Tabela813[[#This Row],[C]]&lt;&gt;"",IF(Tabela813[[#This Row],[RED]]&lt;&gt;"",(Tabela813[[#This Row],[RED]] &amp; "."),"") &amp; CONCATENATE(Tabela813[[#This Row],[C]],".",Tabela813[[#This Row],[O]],".",Tabela813[[#This Row],[E]],".",Tabela813[[#This Row],[D1]],".",Tabela813[[#This Row],[D2]],".",Tabela813[[#This Row],[D3]],".",Tabela813[[#This Row],[T]],".",Tabela813[[#This Row],[D4]]),"")</f>
        <v>9.1.6.1.1.04.0.0.00</v>
      </c>
      <c r="L3136" s="27" t="s">
        <v>2114</v>
      </c>
      <c r="M3136" s="21" t="str">
        <f t="shared" ref="M3136:M3199" si="49">IF(N3136 &lt; N3137,"S","A")</f>
        <v>S</v>
      </c>
      <c r="N3136" s="21">
        <f>IF(VALUE(Tabela813[[#This Row],[RED]]) &gt; 0,1,0) + IF(VALUE(J3136)&gt;0,8,IF(VALUE(I3136)&gt;0,7,IF(VALUE(H3136)&gt;0,6,IF(VALUE(G3136)&gt;0,5,IF(VALUE(F3136)&gt;0,4,IF(VALUE(E3136)&gt;0,3,IF(VALUE(D3136)&gt;0,2,1)))))))</f>
        <v>6</v>
      </c>
      <c r="O3136" s="26" t="s">
        <v>51</v>
      </c>
      <c r="P3136" s="1" t="s">
        <v>4450</v>
      </c>
      <c r="Q3136" s="1"/>
      <c r="R3136" s="21"/>
      <c r="S3136" s="7" t="str">
        <f>Tabela813[[#This Row],[NR]]&amp;" - "&amp;Tabela813[[#This Row],[Especificação]]</f>
        <v>9.1.6.1.1.04.0.0.00 - (-) Dedução de Serviços de Informação e Tecnologia</v>
      </c>
      <c r="T3136" s="7" t="str">
        <f>Tabela813[[#This Row],[NR]]&amp;" - "&amp;Tabela813[[#This Row],[Especificação]]</f>
        <v>9.1.6.1.1.04.0.0.00 - (-) Dedução de Serviços de Informação e Tecnologia</v>
      </c>
      <c r="U3136" s="7" t="str">
        <f>Tabela813[[#This Row],[NR]]&amp; " - "&amp;Tabela813[[#This Row],[Especificação]]</f>
        <v>9.1.6.1.1.04.0.0.00 - (-) Dedução de Serviços de Informação e Tecnologia</v>
      </c>
    </row>
    <row r="3137" spans="1:21" ht="30" x14ac:dyDescent="0.25">
      <c r="A3137" s="84"/>
      <c r="B3137" s="73" t="s">
        <v>1570</v>
      </c>
      <c r="C3137" s="26" t="s">
        <v>1558</v>
      </c>
      <c r="D3137" s="26" t="s">
        <v>1563</v>
      </c>
      <c r="E3137" s="26" t="s">
        <v>1558</v>
      </c>
      <c r="F3137" s="26" t="s">
        <v>1558</v>
      </c>
      <c r="G3137" s="26" t="s">
        <v>1572</v>
      </c>
      <c r="H3137" s="26" t="s">
        <v>1561</v>
      </c>
      <c r="I3137" s="26" t="s">
        <v>1558</v>
      </c>
      <c r="J3137" s="26" t="s">
        <v>1564</v>
      </c>
      <c r="K3137" s="21" t="str">
        <f>IF(Tabela813[[#This Row],[C]]&lt;&gt;"",IF(Tabela813[[#This Row],[RED]]&lt;&gt;"",(Tabela813[[#This Row],[RED]] &amp; "."),"") &amp; CONCATENATE(Tabela813[[#This Row],[C]],".",Tabela813[[#This Row],[O]],".",Tabela813[[#This Row],[E]],".",Tabela813[[#This Row],[D1]],".",Tabela813[[#This Row],[D2]],".",Tabela813[[#This Row],[D3]],".",Tabela813[[#This Row],[T]],".",Tabela813[[#This Row],[D4]]),"")</f>
        <v>9.1.6.1.1.04.0.1.00</v>
      </c>
      <c r="L3137" s="27" t="s">
        <v>2115</v>
      </c>
      <c r="M3137" s="21" t="str">
        <f t="shared" si="49"/>
        <v>A</v>
      </c>
      <c r="N3137" s="21">
        <f>IF(VALUE(Tabela813[[#This Row],[RED]]) &gt; 0,1,0) + IF(VALUE(J3137)&gt;0,8,IF(VALUE(I3137)&gt;0,7,IF(VALUE(H3137)&gt;0,6,IF(VALUE(G3137)&gt;0,5,IF(VALUE(F3137)&gt;0,4,IF(VALUE(E3137)&gt;0,3,IF(VALUE(D3137)&gt;0,2,1)))))))</f>
        <v>8</v>
      </c>
      <c r="O3137" s="26" t="s">
        <v>51</v>
      </c>
      <c r="P3137" s="1" t="s">
        <v>3000</v>
      </c>
      <c r="Q3137" s="1"/>
      <c r="R3137" s="21"/>
      <c r="S3137" s="7" t="str">
        <f>Tabela813[[#This Row],[NR]]&amp;" - "&amp;Tabela813[[#This Row],[Especificação]]</f>
        <v>9.1.6.1.1.04.0.1.00 - (-) Dedução de Serviços de Informação e Tecnologia - Principal</v>
      </c>
      <c r="T3137" s="7" t="str">
        <f>Tabela813[[#This Row],[NR]]&amp;" - "&amp;Tabela813[[#This Row],[Especificação]]</f>
        <v>9.1.6.1.1.04.0.1.00 - (-) Dedução de Serviços de Informação e Tecnologia - Principal</v>
      </c>
      <c r="U3137" s="7" t="str">
        <f>Tabela813[[#This Row],[NR]]&amp; " - "&amp;Tabela813[[#This Row],[Especificação]]</f>
        <v>9.1.6.1.1.04.0.1.00 - (-) Dedução de Serviços de Informação e Tecnologia - Principal</v>
      </c>
    </row>
    <row r="3138" spans="1:21" ht="30" x14ac:dyDescent="0.25">
      <c r="A3138" s="84"/>
      <c r="B3138" s="73" t="s">
        <v>1570</v>
      </c>
      <c r="C3138" s="26" t="s">
        <v>1558</v>
      </c>
      <c r="D3138" s="26" t="s">
        <v>1563</v>
      </c>
      <c r="E3138" s="26" t="s">
        <v>1558</v>
      </c>
      <c r="F3138" s="26" t="s">
        <v>1558</v>
      </c>
      <c r="G3138" s="26" t="s">
        <v>1572</v>
      </c>
      <c r="H3138" s="26" t="s">
        <v>1561</v>
      </c>
      <c r="I3138" s="26" t="s">
        <v>1567</v>
      </c>
      <c r="J3138" s="26" t="s">
        <v>1564</v>
      </c>
      <c r="K3138" s="21" t="str">
        <f>IF(Tabela813[[#This Row],[C]]&lt;&gt;"",IF(Tabela813[[#This Row],[RED]]&lt;&gt;"",(Tabela813[[#This Row],[RED]] &amp; "."),"") &amp; CONCATENATE(Tabela813[[#This Row],[C]],".",Tabela813[[#This Row],[O]],".",Tabela813[[#This Row],[E]],".",Tabela813[[#This Row],[D1]],".",Tabela813[[#This Row],[D2]],".",Tabela813[[#This Row],[D3]],".",Tabela813[[#This Row],[T]],".",Tabela813[[#This Row],[D4]]),"")</f>
        <v>9.1.6.1.1.04.0.2.00</v>
      </c>
      <c r="L3138" s="27" t="s">
        <v>2116</v>
      </c>
      <c r="M3138" s="21" t="str">
        <f t="shared" si="49"/>
        <v>A</v>
      </c>
      <c r="N3138" s="21">
        <f>IF(VALUE(Tabela813[[#This Row],[RED]]) &gt; 0,1,0) + IF(VALUE(J3138)&gt;0,8,IF(VALUE(I3138)&gt;0,7,IF(VALUE(H3138)&gt;0,6,IF(VALUE(G3138)&gt;0,5,IF(VALUE(F3138)&gt;0,4,IF(VALUE(E3138)&gt;0,3,IF(VALUE(D3138)&gt;0,2,1)))))))</f>
        <v>8</v>
      </c>
      <c r="O3138" s="26" t="s">
        <v>51</v>
      </c>
      <c r="P3138" s="1" t="s">
        <v>3000</v>
      </c>
      <c r="Q3138" s="1"/>
      <c r="R3138" s="21"/>
      <c r="S3138" s="7" t="str">
        <f>Tabela813[[#This Row],[NR]]&amp;" - "&amp;Tabela813[[#This Row],[Especificação]]</f>
        <v>9.1.6.1.1.04.0.2.00 - (-) Dedução de Serviços de Informação e Tecnologia - Multas e Juros de Mora</v>
      </c>
      <c r="T3138" s="7" t="str">
        <f>Tabela813[[#This Row],[NR]]&amp;" - "&amp;Tabela813[[#This Row],[Especificação]]</f>
        <v>9.1.6.1.1.04.0.2.00 - (-) Dedução de Serviços de Informação e Tecnologia - Multas e Juros de Mora</v>
      </c>
      <c r="U3138" s="7" t="str">
        <f>Tabela813[[#This Row],[NR]]&amp; " - "&amp;Tabela813[[#This Row],[Especificação]]</f>
        <v>9.1.6.1.1.04.0.2.00 - (-) Dedução de Serviços de Informação e Tecnologia - Multas e Juros de Mora</v>
      </c>
    </row>
    <row r="3139" spans="1:21" ht="30" x14ac:dyDescent="0.25">
      <c r="A3139" s="84"/>
      <c r="B3139" s="73" t="s">
        <v>1570</v>
      </c>
      <c r="C3139" s="26" t="s">
        <v>1558</v>
      </c>
      <c r="D3139" s="26" t="s">
        <v>1563</v>
      </c>
      <c r="E3139" s="26" t="s">
        <v>1558</v>
      </c>
      <c r="F3139" s="26" t="s">
        <v>1558</v>
      </c>
      <c r="G3139" s="26" t="s">
        <v>1572</v>
      </c>
      <c r="H3139" s="26" t="s">
        <v>1561</v>
      </c>
      <c r="I3139" s="26" t="s">
        <v>1559</v>
      </c>
      <c r="J3139" s="26" t="s">
        <v>1564</v>
      </c>
      <c r="K3139" s="21" t="str">
        <f>IF(Tabela813[[#This Row],[C]]&lt;&gt;"",IF(Tabela813[[#This Row],[RED]]&lt;&gt;"",(Tabela813[[#This Row],[RED]] &amp; "."),"") &amp; CONCATENATE(Tabela813[[#This Row],[C]],".",Tabela813[[#This Row],[O]],".",Tabela813[[#This Row],[E]],".",Tabela813[[#This Row],[D1]],".",Tabela813[[#This Row],[D2]],".",Tabela813[[#This Row],[D3]],".",Tabela813[[#This Row],[T]],".",Tabela813[[#This Row],[D4]]),"")</f>
        <v>9.1.6.1.1.04.0.3.00</v>
      </c>
      <c r="L3139" s="27" t="s">
        <v>2117</v>
      </c>
      <c r="M3139" s="21" t="str">
        <f t="shared" si="49"/>
        <v>A</v>
      </c>
      <c r="N3139" s="21">
        <f>IF(VALUE(Tabela813[[#This Row],[RED]]) &gt; 0,1,0) + IF(VALUE(J3139)&gt;0,8,IF(VALUE(I3139)&gt;0,7,IF(VALUE(H3139)&gt;0,6,IF(VALUE(G3139)&gt;0,5,IF(VALUE(F3139)&gt;0,4,IF(VALUE(E3139)&gt;0,3,IF(VALUE(D3139)&gt;0,2,1)))))))</f>
        <v>8</v>
      </c>
      <c r="O3139" s="26" t="s">
        <v>51</v>
      </c>
      <c r="P3139" s="1" t="s">
        <v>3000</v>
      </c>
      <c r="Q3139" s="1"/>
      <c r="R3139" s="21"/>
      <c r="S3139" s="7" t="str">
        <f>Tabela813[[#This Row],[NR]]&amp;" - "&amp;Tabela813[[#This Row],[Especificação]]</f>
        <v>9.1.6.1.1.04.0.3.00 - (-) Dedução de Serviços de Informação e Tecnologia - Dívida Ativa</v>
      </c>
      <c r="T3139" s="7" t="str">
        <f>Tabela813[[#This Row],[NR]]&amp;" - "&amp;Tabela813[[#This Row],[Especificação]]</f>
        <v>9.1.6.1.1.04.0.3.00 - (-) Dedução de Serviços de Informação e Tecnologia - Dívida Ativa</v>
      </c>
      <c r="U3139" s="7" t="str">
        <f>Tabela813[[#This Row],[NR]]&amp; " - "&amp;Tabela813[[#This Row],[Especificação]]</f>
        <v>9.1.6.1.1.04.0.3.00 - (-) Dedução de Serviços de Informação e Tecnologia - Dívida Ativa</v>
      </c>
    </row>
    <row r="3140" spans="1:21" ht="30" x14ac:dyDescent="0.25">
      <c r="A3140" s="84"/>
      <c r="B3140" s="73" t="s">
        <v>1570</v>
      </c>
      <c r="C3140" s="26" t="s">
        <v>1558</v>
      </c>
      <c r="D3140" s="26" t="s">
        <v>1563</v>
      </c>
      <c r="E3140" s="26" t="s">
        <v>1558</v>
      </c>
      <c r="F3140" s="26" t="s">
        <v>1558</v>
      </c>
      <c r="G3140" s="26" t="s">
        <v>1572</v>
      </c>
      <c r="H3140" s="26" t="s">
        <v>1561</v>
      </c>
      <c r="I3140" s="26" t="s">
        <v>1568</v>
      </c>
      <c r="J3140" s="26" t="s">
        <v>1564</v>
      </c>
      <c r="K3140" s="21" t="str">
        <f>IF(Tabela813[[#This Row],[C]]&lt;&gt;"",IF(Tabela813[[#This Row],[RED]]&lt;&gt;"",(Tabela813[[#This Row],[RED]] &amp; "."),"") &amp; CONCATENATE(Tabela813[[#This Row],[C]],".",Tabela813[[#This Row],[O]],".",Tabela813[[#This Row],[E]],".",Tabela813[[#This Row],[D1]],".",Tabela813[[#This Row],[D2]],".",Tabela813[[#This Row],[D3]],".",Tabela813[[#This Row],[T]],".",Tabela813[[#This Row],[D4]]),"")</f>
        <v>9.1.6.1.1.04.0.4.00</v>
      </c>
      <c r="L3140" s="27" t="s">
        <v>2118</v>
      </c>
      <c r="M3140" s="21" t="str">
        <f t="shared" si="49"/>
        <v>A</v>
      </c>
      <c r="N3140" s="21">
        <f>IF(VALUE(Tabela813[[#This Row],[RED]]) &gt; 0,1,0) + IF(VALUE(J3140)&gt;0,8,IF(VALUE(I3140)&gt;0,7,IF(VALUE(H3140)&gt;0,6,IF(VALUE(G3140)&gt;0,5,IF(VALUE(F3140)&gt;0,4,IF(VALUE(E3140)&gt;0,3,IF(VALUE(D3140)&gt;0,2,1)))))))</f>
        <v>8</v>
      </c>
      <c r="O3140" s="26" t="s">
        <v>51</v>
      </c>
      <c r="P3140" s="1" t="s">
        <v>3000</v>
      </c>
      <c r="Q3140" s="1"/>
      <c r="R3140" s="21"/>
      <c r="S3140" s="7" t="str">
        <f>Tabela813[[#This Row],[NR]]&amp;" - "&amp;Tabela813[[#This Row],[Especificação]]</f>
        <v>9.1.6.1.1.04.0.4.00 - (-) Dedução de Serviços de Informação e Tecnologia - Dívida Ativa - Multas e Juros de Mora da Dívida Ativa</v>
      </c>
      <c r="T3140" s="7" t="str">
        <f>Tabela813[[#This Row],[NR]]&amp;" - "&amp;Tabela813[[#This Row],[Especificação]]</f>
        <v>9.1.6.1.1.04.0.4.00 - (-) Dedução de Serviços de Informação e Tecnologia - Dívida Ativa - Multas e Juros de Mora da Dívida Ativa</v>
      </c>
      <c r="U3140" s="7" t="str">
        <f>Tabela813[[#This Row],[NR]]&amp; " - "&amp;Tabela813[[#This Row],[Especificação]]</f>
        <v>9.1.6.1.1.04.0.4.00 - (-) Dedução de Serviços de Informação e Tecnologia - Dívida Ativa - Multas e Juros de Mora da Dívida Ativa</v>
      </c>
    </row>
    <row r="3141" spans="1:21" ht="30" x14ac:dyDescent="0.25">
      <c r="A3141" s="84"/>
      <c r="B3141" s="73" t="s">
        <v>1570</v>
      </c>
      <c r="C3141" s="26" t="s">
        <v>1558</v>
      </c>
      <c r="D3141" s="26" t="s">
        <v>1563</v>
      </c>
      <c r="E3141" s="26" t="s">
        <v>1558</v>
      </c>
      <c r="F3141" s="26" t="s">
        <v>1558</v>
      </c>
      <c r="G3141" s="26" t="s">
        <v>1572</v>
      </c>
      <c r="H3141" s="26" t="s">
        <v>1561</v>
      </c>
      <c r="I3141" s="26" t="s">
        <v>1569</v>
      </c>
      <c r="J3141" s="26" t="s">
        <v>1564</v>
      </c>
      <c r="K3141" s="21" t="str">
        <f>IF(Tabela813[[#This Row],[C]]&lt;&gt;"",IF(Tabela813[[#This Row],[RED]]&lt;&gt;"",(Tabela813[[#This Row],[RED]] &amp; "."),"") &amp; CONCATENATE(Tabela813[[#This Row],[C]],".",Tabela813[[#This Row],[O]],".",Tabela813[[#This Row],[E]],".",Tabela813[[#This Row],[D1]],".",Tabela813[[#This Row],[D2]],".",Tabela813[[#This Row],[D3]],".",Tabela813[[#This Row],[T]],".",Tabela813[[#This Row],[D4]]),"")</f>
        <v>9.1.6.1.1.04.0.5.00</v>
      </c>
      <c r="L3141" s="27" t="s">
        <v>2119</v>
      </c>
      <c r="M3141" s="21" t="str">
        <f t="shared" si="49"/>
        <v>A</v>
      </c>
      <c r="N3141" s="21">
        <f>IF(VALUE(Tabela813[[#This Row],[RED]]) &gt; 0,1,0) + IF(VALUE(J3141)&gt;0,8,IF(VALUE(I3141)&gt;0,7,IF(VALUE(H3141)&gt;0,6,IF(VALUE(G3141)&gt;0,5,IF(VALUE(F3141)&gt;0,4,IF(VALUE(E3141)&gt;0,3,IF(VALUE(D3141)&gt;0,2,1)))))))</f>
        <v>8</v>
      </c>
      <c r="O3141" s="26" t="s">
        <v>51</v>
      </c>
      <c r="P3141" s="1" t="s">
        <v>3000</v>
      </c>
      <c r="Q3141" s="1"/>
      <c r="R3141" s="21"/>
      <c r="S3141" s="7" t="str">
        <f>Tabela813[[#This Row],[NR]]&amp;" - "&amp;Tabela813[[#This Row],[Especificação]]</f>
        <v>9.1.6.1.1.04.0.5.00 - (-) Dedução de Serviços de Informação e Tecnologia - Multas</v>
      </c>
      <c r="T3141" s="7" t="str">
        <f>Tabela813[[#This Row],[NR]]&amp;" - "&amp;Tabela813[[#This Row],[Especificação]]</f>
        <v>9.1.6.1.1.04.0.5.00 - (-) Dedução de Serviços de Informação e Tecnologia - Multas</v>
      </c>
      <c r="U3141" s="7" t="str">
        <f>Tabela813[[#This Row],[NR]]&amp; " - "&amp;Tabela813[[#This Row],[Especificação]]</f>
        <v>9.1.6.1.1.04.0.5.00 - (-) Dedução de Serviços de Informação e Tecnologia - Multas</v>
      </c>
    </row>
    <row r="3142" spans="1:21" ht="30" x14ac:dyDescent="0.25">
      <c r="A3142" s="84"/>
      <c r="B3142" s="73" t="s">
        <v>1570</v>
      </c>
      <c r="C3142" s="26" t="s">
        <v>1558</v>
      </c>
      <c r="D3142" s="26" t="s">
        <v>1563</v>
      </c>
      <c r="E3142" s="26" t="s">
        <v>1558</v>
      </c>
      <c r="F3142" s="26" t="s">
        <v>1558</v>
      </c>
      <c r="G3142" s="26" t="s">
        <v>1572</v>
      </c>
      <c r="H3142" s="26" t="s">
        <v>1561</v>
      </c>
      <c r="I3142" s="26" t="s">
        <v>1563</v>
      </c>
      <c r="J3142" s="26" t="s">
        <v>1564</v>
      </c>
      <c r="K3142" s="21" t="str">
        <f>IF(Tabela813[[#This Row],[C]]&lt;&gt;"",IF(Tabela813[[#This Row],[RED]]&lt;&gt;"",(Tabela813[[#This Row],[RED]] &amp; "."),"") &amp; CONCATENATE(Tabela813[[#This Row],[C]],".",Tabela813[[#This Row],[O]],".",Tabela813[[#This Row],[E]],".",Tabela813[[#This Row],[D1]],".",Tabela813[[#This Row],[D2]],".",Tabela813[[#This Row],[D3]],".",Tabela813[[#This Row],[T]],".",Tabela813[[#This Row],[D4]]),"")</f>
        <v>9.1.6.1.1.04.0.6.00</v>
      </c>
      <c r="L3142" s="27" t="s">
        <v>2120</v>
      </c>
      <c r="M3142" s="21" t="str">
        <f t="shared" si="49"/>
        <v>A</v>
      </c>
      <c r="N3142" s="21">
        <f>IF(VALUE(Tabela813[[#This Row],[RED]]) &gt; 0,1,0) + IF(VALUE(J3142)&gt;0,8,IF(VALUE(I3142)&gt;0,7,IF(VALUE(H3142)&gt;0,6,IF(VALUE(G3142)&gt;0,5,IF(VALUE(F3142)&gt;0,4,IF(VALUE(E3142)&gt;0,3,IF(VALUE(D3142)&gt;0,2,1)))))))</f>
        <v>8</v>
      </c>
      <c r="O3142" s="26" t="s">
        <v>51</v>
      </c>
      <c r="P3142" s="1" t="s">
        <v>3000</v>
      </c>
      <c r="Q3142" s="1"/>
      <c r="R3142" s="21"/>
      <c r="S3142" s="7" t="str">
        <f>Tabela813[[#This Row],[NR]]&amp;" - "&amp;Tabela813[[#This Row],[Especificação]]</f>
        <v>9.1.6.1.1.04.0.6.00 - (-) Dedução de Serviços de Informação e Tecnologia - Juros de Mora</v>
      </c>
      <c r="T3142" s="7" t="str">
        <f>Tabela813[[#This Row],[NR]]&amp;" - "&amp;Tabela813[[#This Row],[Especificação]]</f>
        <v>9.1.6.1.1.04.0.6.00 - (-) Dedução de Serviços de Informação e Tecnologia - Juros de Mora</v>
      </c>
      <c r="U3142" s="7" t="str">
        <f>Tabela813[[#This Row],[NR]]&amp; " - "&amp;Tabela813[[#This Row],[Especificação]]</f>
        <v>9.1.6.1.1.04.0.6.00 - (-) Dedução de Serviços de Informação e Tecnologia - Juros de Mora</v>
      </c>
    </row>
    <row r="3143" spans="1:21" ht="30" x14ac:dyDescent="0.25">
      <c r="A3143" s="84"/>
      <c r="B3143" s="73" t="s">
        <v>1570</v>
      </c>
      <c r="C3143" s="26" t="s">
        <v>1558</v>
      </c>
      <c r="D3143" s="26" t="s">
        <v>1563</v>
      </c>
      <c r="E3143" s="26" t="s">
        <v>1558</v>
      </c>
      <c r="F3143" s="26" t="s">
        <v>1558</v>
      </c>
      <c r="G3143" s="26" t="s">
        <v>1572</v>
      </c>
      <c r="H3143" s="26" t="s">
        <v>1561</v>
      </c>
      <c r="I3143" s="26" t="s">
        <v>1565</v>
      </c>
      <c r="J3143" s="26" t="s">
        <v>1564</v>
      </c>
      <c r="K3143" s="21" t="str">
        <f>IF(Tabela813[[#This Row],[C]]&lt;&gt;"",IF(Tabela813[[#This Row],[RED]]&lt;&gt;"",(Tabela813[[#This Row],[RED]] &amp; "."),"") &amp; CONCATENATE(Tabela813[[#This Row],[C]],".",Tabela813[[#This Row],[O]],".",Tabela813[[#This Row],[E]],".",Tabela813[[#This Row],[D1]],".",Tabela813[[#This Row],[D2]],".",Tabela813[[#This Row],[D3]],".",Tabela813[[#This Row],[T]],".",Tabela813[[#This Row],[D4]]),"")</f>
        <v>9.1.6.1.1.04.0.7.00</v>
      </c>
      <c r="L3143" s="27" t="s">
        <v>2121</v>
      </c>
      <c r="M3143" s="21" t="str">
        <f t="shared" si="49"/>
        <v>A</v>
      </c>
      <c r="N3143" s="21">
        <f>IF(VALUE(Tabela813[[#This Row],[RED]]) &gt; 0,1,0) + IF(VALUE(J3143)&gt;0,8,IF(VALUE(I3143)&gt;0,7,IF(VALUE(H3143)&gt;0,6,IF(VALUE(G3143)&gt;0,5,IF(VALUE(F3143)&gt;0,4,IF(VALUE(E3143)&gt;0,3,IF(VALUE(D3143)&gt;0,2,1)))))))</f>
        <v>8</v>
      </c>
      <c r="O3143" s="26" t="s">
        <v>51</v>
      </c>
      <c r="P3143" s="1" t="s">
        <v>3000</v>
      </c>
      <c r="Q3143" s="1"/>
      <c r="R3143" s="21"/>
      <c r="S3143" s="7" t="str">
        <f>Tabela813[[#This Row],[NR]]&amp;" - "&amp;Tabela813[[#This Row],[Especificação]]</f>
        <v>9.1.6.1.1.04.0.7.00 - (-) Dedução de Serviços de Informação e Tecnologia - Dívida Ativa - Multas da Dívida Ativa</v>
      </c>
      <c r="T3143" s="7" t="str">
        <f>Tabela813[[#This Row],[NR]]&amp;" - "&amp;Tabela813[[#This Row],[Especificação]]</f>
        <v>9.1.6.1.1.04.0.7.00 - (-) Dedução de Serviços de Informação e Tecnologia - Dívida Ativa - Multas da Dívida Ativa</v>
      </c>
      <c r="U3143" s="7" t="str">
        <f>Tabela813[[#This Row],[NR]]&amp; " - "&amp;Tabela813[[#This Row],[Especificação]]</f>
        <v>9.1.6.1.1.04.0.7.00 - (-) Dedução de Serviços de Informação e Tecnologia - Dívida Ativa - Multas da Dívida Ativa</v>
      </c>
    </row>
    <row r="3144" spans="1:21" ht="30" x14ac:dyDescent="0.25">
      <c r="A3144" s="84"/>
      <c r="B3144" s="73" t="s">
        <v>1570</v>
      </c>
      <c r="C3144" s="26" t="s">
        <v>1558</v>
      </c>
      <c r="D3144" s="26" t="s">
        <v>1563</v>
      </c>
      <c r="E3144" s="26" t="s">
        <v>1558</v>
      </c>
      <c r="F3144" s="26" t="s">
        <v>1558</v>
      </c>
      <c r="G3144" s="26" t="s">
        <v>1572</v>
      </c>
      <c r="H3144" s="26" t="s">
        <v>1561</v>
      </c>
      <c r="I3144" s="26" t="s">
        <v>1566</v>
      </c>
      <c r="J3144" s="26" t="s">
        <v>1564</v>
      </c>
      <c r="K3144" s="21" t="str">
        <f>IF(Tabela813[[#This Row],[C]]&lt;&gt;"",IF(Tabela813[[#This Row],[RED]]&lt;&gt;"",(Tabela813[[#This Row],[RED]] &amp; "."),"") &amp; CONCATENATE(Tabela813[[#This Row],[C]],".",Tabela813[[#This Row],[O]],".",Tabela813[[#This Row],[E]],".",Tabela813[[#This Row],[D1]],".",Tabela813[[#This Row],[D2]],".",Tabela813[[#This Row],[D3]],".",Tabela813[[#This Row],[T]],".",Tabela813[[#This Row],[D4]]),"")</f>
        <v>9.1.6.1.1.04.0.8.00</v>
      </c>
      <c r="L3144" s="27" t="s">
        <v>2122</v>
      </c>
      <c r="M3144" s="21" t="str">
        <f t="shared" si="49"/>
        <v>A</v>
      </c>
      <c r="N3144" s="21">
        <f>IF(VALUE(Tabela813[[#This Row],[RED]]) &gt; 0,1,0) + IF(VALUE(J3144)&gt;0,8,IF(VALUE(I3144)&gt;0,7,IF(VALUE(H3144)&gt;0,6,IF(VALUE(G3144)&gt;0,5,IF(VALUE(F3144)&gt;0,4,IF(VALUE(E3144)&gt;0,3,IF(VALUE(D3144)&gt;0,2,1)))))))</f>
        <v>8</v>
      </c>
      <c r="O3144" s="26" t="s">
        <v>51</v>
      </c>
      <c r="P3144" s="1" t="s">
        <v>3000</v>
      </c>
      <c r="Q3144" s="1"/>
      <c r="R3144" s="21"/>
      <c r="S3144" s="7" t="str">
        <f>Tabela813[[#This Row],[NR]]&amp;" - "&amp;Tabela813[[#This Row],[Especificação]]</f>
        <v>9.1.6.1.1.04.0.8.00 - (-) Dedução de Serviços de Informação e Tecnologia - Juros de Mora da Dívida Ativa</v>
      </c>
      <c r="T3144" s="7" t="str">
        <f>Tabela813[[#This Row],[NR]]&amp;" - "&amp;Tabela813[[#This Row],[Especificação]]</f>
        <v>9.1.6.1.1.04.0.8.00 - (-) Dedução de Serviços de Informação e Tecnologia - Juros de Mora da Dívida Ativa</v>
      </c>
      <c r="U3144" s="7" t="str">
        <f>Tabela813[[#This Row],[NR]]&amp; " - "&amp;Tabela813[[#This Row],[Especificação]]</f>
        <v>9.1.6.1.1.04.0.8.00 - (-) Dedução de Serviços de Informação e Tecnologia - Juros de Mora da Dívida Ativa</v>
      </c>
    </row>
    <row r="3145" spans="1:21" ht="45" x14ac:dyDescent="0.25">
      <c r="A3145" s="84"/>
      <c r="B3145" s="73" t="s">
        <v>1570</v>
      </c>
      <c r="C3145" s="26" t="s">
        <v>1558</v>
      </c>
      <c r="D3145" s="26" t="s">
        <v>1563</v>
      </c>
      <c r="E3145" s="26" t="s">
        <v>1567</v>
      </c>
      <c r="F3145" s="26" t="s">
        <v>1561</v>
      </c>
      <c r="G3145" s="26" t="s">
        <v>1564</v>
      </c>
      <c r="H3145" s="26" t="s">
        <v>1561</v>
      </c>
      <c r="I3145" s="26" t="s">
        <v>1561</v>
      </c>
      <c r="J3145" s="26" t="s">
        <v>1564</v>
      </c>
      <c r="K3145" s="21" t="str">
        <f>IF(Tabela813[[#This Row],[C]]&lt;&gt;"",IF(Tabela813[[#This Row],[RED]]&lt;&gt;"",(Tabela813[[#This Row],[RED]] &amp; "."),"") &amp; CONCATENATE(Tabela813[[#This Row],[C]],".",Tabela813[[#This Row],[O]],".",Tabela813[[#This Row],[E]],".",Tabela813[[#This Row],[D1]],".",Tabela813[[#This Row],[D2]],".",Tabela813[[#This Row],[D3]],".",Tabela813[[#This Row],[T]],".",Tabela813[[#This Row],[D4]]),"")</f>
        <v>9.1.6.2.0.00.0.0.00</v>
      </c>
      <c r="L3145" s="27" t="s">
        <v>2123</v>
      </c>
      <c r="M3145" s="21" t="str">
        <f t="shared" si="49"/>
        <v>S</v>
      </c>
      <c r="N3145" s="21">
        <f>IF(VALUE(Tabela813[[#This Row],[RED]]) &gt; 0,1,0) + IF(VALUE(J3145)&gt;0,8,IF(VALUE(I3145)&gt;0,7,IF(VALUE(H3145)&gt;0,6,IF(VALUE(G3145)&gt;0,5,IF(VALUE(F3145)&gt;0,4,IF(VALUE(E3145)&gt;0,3,IF(VALUE(D3145)&gt;0,2,1)))))))</f>
        <v>4</v>
      </c>
      <c r="O3145" s="26" t="s">
        <v>45</v>
      </c>
      <c r="P3145" s="1" t="s">
        <v>4451</v>
      </c>
      <c r="Q3145" s="1"/>
      <c r="R3145" s="21"/>
      <c r="S3145" s="7" t="str">
        <f>Tabela813[[#This Row],[NR]]&amp;" - "&amp;Tabela813[[#This Row],[Especificação]]</f>
        <v>9.1.6.2.0.00.0.0.00 - (-) Dedução de Serviços e Atividades Referentes à Navegação e ao Transporte</v>
      </c>
      <c r="T3145" s="7" t="str">
        <f>Tabela813[[#This Row],[NR]]&amp;" - "&amp;Tabela813[[#This Row],[Especificação]]</f>
        <v>9.1.6.2.0.00.0.0.00 - (-) Dedução de Serviços e Atividades Referentes à Navegação e ao Transporte</v>
      </c>
      <c r="U3145" s="7" t="str">
        <f>Tabela813[[#This Row],[NR]]&amp; " - "&amp;Tabela813[[#This Row],[Especificação]]</f>
        <v>9.1.6.2.0.00.0.0.00 - (-) Dedução de Serviços e Atividades Referentes à Navegação e ao Transporte</v>
      </c>
    </row>
    <row r="3146" spans="1:21" ht="45" x14ac:dyDescent="0.25">
      <c r="A3146" s="84"/>
      <c r="B3146" s="73" t="s">
        <v>1570</v>
      </c>
      <c r="C3146" s="26" t="s">
        <v>1558</v>
      </c>
      <c r="D3146" s="26" t="s">
        <v>1563</v>
      </c>
      <c r="E3146" s="26" t="s">
        <v>1567</v>
      </c>
      <c r="F3146" s="26" t="s">
        <v>1558</v>
      </c>
      <c r="G3146" s="26" t="s">
        <v>1564</v>
      </c>
      <c r="H3146" s="26" t="s">
        <v>1561</v>
      </c>
      <c r="I3146" s="26" t="s">
        <v>1561</v>
      </c>
      <c r="J3146" s="26" t="s">
        <v>1564</v>
      </c>
      <c r="K3146" s="21" t="str">
        <f>IF(Tabela813[[#This Row],[C]]&lt;&gt;"",IF(Tabela813[[#This Row],[RED]]&lt;&gt;"",(Tabela813[[#This Row],[RED]] &amp; "."),"") &amp; CONCATENATE(Tabela813[[#This Row],[C]],".",Tabela813[[#This Row],[O]],".",Tabela813[[#This Row],[E]],".",Tabela813[[#This Row],[D1]],".",Tabela813[[#This Row],[D2]],".",Tabela813[[#This Row],[D3]],".",Tabela813[[#This Row],[T]],".",Tabela813[[#This Row],[D4]]),"")</f>
        <v>9.1.6.2.1.00.0.0.00</v>
      </c>
      <c r="L3146" s="27" t="s">
        <v>2123</v>
      </c>
      <c r="M3146" s="21" t="str">
        <f t="shared" si="49"/>
        <v>S</v>
      </c>
      <c r="N3146" s="21">
        <f>IF(VALUE(Tabela813[[#This Row],[RED]]) &gt; 0,1,0) + IF(VALUE(J3146)&gt;0,8,IF(VALUE(I3146)&gt;0,7,IF(VALUE(H3146)&gt;0,6,IF(VALUE(G3146)&gt;0,5,IF(VALUE(F3146)&gt;0,4,IF(VALUE(E3146)&gt;0,3,IF(VALUE(D3146)&gt;0,2,1)))))))</f>
        <v>5</v>
      </c>
      <c r="O3146" s="26" t="s">
        <v>45</v>
      </c>
      <c r="P3146" s="1" t="s">
        <v>4451</v>
      </c>
      <c r="Q3146" s="1"/>
      <c r="R3146" s="21"/>
      <c r="S3146" s="7" t="str">
        <f>Tabela813[[#This Row],[NR]]&amp;" - "&amp;Tabela813[[#This Row],[Especificação]]</f>
        <v>9.1.6.2.1.00.0.0.00 - (-) Dedução de Serviços e Atividades Referentes à Navegação e ao Transporte</v>
      </c>
      <c r="T3146" s="7" t="str">
        <f>Tabela813[[#This Row],[NR]]&amp;" - "&amp;Tabela813[[#This Row],[Especificação]]</f>
        <v>9.1.6.2.1.00.0.0.00 - (-) Dedução de Serviços e Atividades Referentes à Navegação e ao Transporte</v>
      </c>
      <c r="U3146" s="7" t="str">
        <f>Tabela813[[#This Row],[NR]]&amp; " - "&amp;Tabela813[[#This Row],[Especificação]]</f>
        <v>9.1.6.2.1.00.0.0.00 - (-) Dedução de Serviços e Atividades Referentes à Navegação e ao Transporte</v>
      </c>
    </row>
    <row r="3147" spans="1:21" ht="30" x14ac:dyDescent="0.25">
      <c r="A3147" s="84"/>
      <c r="B3147" s="73" t="s">
        <v>1570</v>
      </c>
      <c r="C3147" s="26" t="s">
        <v>1558</v>
      </c>
      <c r="D3147" s="26" t="s">
        <v>1563</v>
      </c>
      <c r="E3147" s="26" t="s">
        <v>1567</v>
      </c>
      <c r="F3147" s="26" t="s">
        <v>1558</v>
      </c>
      <c r="G3147" s="26" t="s">
        <v>1560</v>
      </c>
      <c r="H3147" s="26" t="s">
        <v>1561</v>
      </c>
      <c r="I3147" s="26" t="s">
        <v>1561</v>
      </c>
      <c r="J3147" s="26" t="s">
        <v>1564</v>
      </c>
      <c r="K3147" s="21" t="str">
        <f>IF(Tabela813[[#This Row],[C]]&lt;&gt;"",IF(Tabela813[[#This Row],[RED]]&lt;&gt;"",(Tabela813[[#This Row],[RED]] &amp; "."),"") &amp; CONCATENATE(Tabela813[[#This Row],[C]],".",Tabela813[[#This Row],[O]],".",Tabela813[[#This Row],[E]],".",Tabela813[[#This Row],[D1]],".",Tabela813[[#This Row],[D2]],".",Tabela813[[#This Row],[D3]],".",Tabela813[[#This Row],[T]],".",Tabela813[[#This Row],[D4]]),"")</f>
        <v>9.1.6.2.1.01.0.0.00</v>
      </c>
      <c r="L3147" s="27" t="s">
        <v>2124</v>
      </c>
      <c r="M3147" s="21" t="str">
        <f t="shared" si="49"/>
        <v>S</v>
      </c>
      <c r="N3147" s="21">
        <f>IF(VALUE(Tabela813[[#This Row],[RED]]) &gt; 0,1,0) + IF(VALUE(J3147)&gt;0,8,IF(VALUE(I3147)&gt;0,7,IF(VALUE(H3147)&gt;0,6,IF(VALUE(G3147)&gt;0,5,IF(VALUE(F3147)&gt;0,4,IF(VALUE(E3147)&gt;0,3,IF(VALUE(D3147)&gt;0,2,1)))))))</f>
        <v>6</v>
      </c>
      <c r="O3147" s="26" t="s">
        <v>51</v>
      </c>
      <c r="P3147" s="1" t="s">
        <v>4452</v>
      </c>
      <c r="Q3147" s="1"/>
      <c r="R3147" s="21"/>
      <c r="S3147" s="7" t="str">
        <f>Tabela813[[#This Row],[NR]]&amp;" - "&amp;Tabela813[[#This Row],[Especificação]]</f>
        <v>9.1.6.2.1.01.0.0.00 - (-) Dedução de Serviços de Navegação</v>
      </c>
      <c r="T3147" s="7" t="str">
        <f>Tabela813[[#This Row],[NR]]&amp;" - "&amp;Tabela813[[#This Row],[Especificação]]</f>
        <v>9.1.6.2.1.01.0.0.00 - (-) Dedução de Serviços de Navegação</v>
      </c>
      <c r="U3147" s="7" t="str">
        <f>Tabela813[[#This Row],[NR]]&amp; " - "&amp;Tabela813[[#This Row],[Especificação]]</f>
        <v>9.1.6.2.1.01.0.0.00 - (-) Dedução de Serviços de Navegação</v>
      </c>
    </row>
    <row r="3148" spans="1:21" ht="30" x14ac:dyDescent="0.25">
      <c r="A3148" s="84"/>
      <c r="B3148" s="73" t="s">
        <v>1570</v>
      </c>
      <c r="C3148" s="26" t="s">
        <v>1558</v>
      </c>
      <c r="D3148" s="26" t="s">
        <v>1563</v>
      </c>
      <c r="E3148" s="26" t="s">
        <v>1567</v>
      </c>
      <c r="F3148" s="26" t="s">
        <v>1558</v>
      </c>
      <c r="G3148" s="26" t="s">
        <v>1560</v>
      </c>
      <c r="H3148" s="26" t="s">
        <v>1567</v>
      </c>
      <c r="I3148" s="26" t="s">
        <v>1561</v>
      </c>
      <c r="J3148" s="26" t="s">
        <v>1564</v>
      </c>
      <c r="K3148" s="21" t="str">
        <f>IF(Tabela813[[#This Row],[C]]&lt;&gt;"",IF(Tabela813[[#This Row],[RED]]&lt;&gt;"",(Tabela813[[#This Row],[RED]] &amp; "."),"") &amp; CONCATENATE(Tabela813[[#This Row],[C]],".",Tabela813[[#This Row],[O]],".",Tabela813[[#This Row],[E]],".",Tabela813[[#This Row],[D1]],".",Tabela813[[#This Row],[D2]],".",Tabela813[[#This Row],[D3]],".",Tabela813[[#This Row],[T]],".",Tabela813[[#This Row],[D4]]),"")</f>
        <v>9.1.6.2.1.01.2.0.00</v>
      </c>
      <c r="L3148" s="27" t="s">
        <v>2134</v>
      </c>
      <c r="M3148" s="21" t="str">
        <f t="shared" si="49"/>
        <v>S</v>
      </c>
      <c r="N3148" s="21">
        <f>IF(VALUE(Tabela813[[#This Row],[RED]]) &gt; 0,1,0) + IF(VALUE(J3148)&gt;0,8,IF(VALUE(I3148)&gt;0,7,IF(VALUE(H3148)&gt;0,6,IF(VALUE(G3148)&gt;0,5,IF(VALUE(F3148)&gt;0,4,IF(VALUE(E3148)&gt;0,3,IF(VALUE(D3148)&gt;0,2,1)))))))</f>
        <v>7</v>
      </c>
      <c r="O3148" s="26" t="s">
        <v>51</v>
      </c>
      <c r="P3148" s="1" t="s">
        <v>4183</v>
      </c>
      <c r="Q3148" s="1"/>
      <c r="R3148" s="21"/>
      <c r="S3148" s="7" t="str">
        <f>Tabela813[[#This Row],[NR]]&amp;" - "&amp;Tabela813[[#This Row],[Especificação]]</f>
        <v>9.1.6.2.1.01.2.0.00 - (-) Dedução de Serviços de Navegação Naval</v>
      </c>
      <c r="T3148" s="7" t="str">
        <f>Tabela813[[#This Row],[NR]]&amp;" - "&amp;Tabela813[[#This Row],[Especificação]]</f>
        <v>9.1.6.2.1.01.2.0.00 - (-) Dedução de Serviços de Navegação Naval</v>
      </c>
      <c r="U3148" s="7" t="str">
        <f>Tabela813[[#This Row],[NR]]&amp; " - "&amp;Tabela813[[#This Row],[Especificação]]</f>
        <v>9.1.6.2.1.01.2.0.00 - (-) Dedução de Serviços de Navegação Naval</v>
      </c>
    </row>
    <row r="3149" spans="1:21" ht="30" x14ac:dyDescent="0.25">
      <c r="A3149" s="84"/>
      <c r="B3149" s="73" t="s">
        <v>1570</v>
      </c>
      <c r="C3149" s="26" t="s">
        <v>1558</v>
      </c>
      <c r="D3149" s="26" t="s">
        <v>1563</v>
      </c>
      <c r="E3149" s="26" t="s">
        <v>1567</v>
      </c>
      <c r="F3149" s="26" t="s">
        <v>1558</v>
      </c>
      <c r="G3149" s="26" t="s">
        <v>1560</v>
      </c>
      <c r="H3149" s="26" t="s">
        <v>1567</v>
      </c>
      <c r="I3149" s="26" t="s">
        <v>1558</v>
      </c>
      <c r="J3149" s="26" t="s">
        <v>1564</v>
      </c>
      <c r="K3149" s="21" t="str">
        <f>IF(Tabela813[[#This Row],[C]]&lt;&gt;"",IF(Tabela813[[#This Row],[RED]]&lt;&gt;"",(Tabela813[[#This Row],[RED]] &amp; "."),"") &amp; CONCATENATE(Tabela813[[#This Row],[C]],".",Tabela813[[#This Row],[O]],".",Tabela813[[#This Row],[E]],".",Tabela813[[#This Row],[D1]],".",Tabela813[[#This Row],[D2]],".",Tabela813[[#This Row],[D3]],".",Tabela813[[#This Row],[T]],".",Tabela813[[#This Row],[D4]]),"")</f>
        <v>9.1.6.2.1.01.2.1.00</v>
      </c>
      <c r="L3149" s="27" t="s">
        <v>2135</v>
      </c>
      <c r="M3149" s="21" t="str">
        <f t="shared" si="49"/>
        <v>A</v>
      </c>
      <c r="N3149" s="21">
        <f>IF(VALUE(Tabela813[[#This Row],[RED]]) &gt; 0,1,0) + IF(VALUE(J3149)&gt;0,8,IF(VALUE(I3149)&gt;0,7,IF(VALUE(H3149)&gt;0,6,IF(VALUE(G3149)&gt;0,5,IF(VALUE(F3149)&gt;0,4,IF(VALUE(E3149)&gt;0,3,IF(VALUE(D3149)&gt;0,2,1)))))))</f>
        <v>8</v>
      </c>
      <c r="O3149" s="26" t="s">
        <v>51</v>
      </c>
      <c r="P3149" s="1" t="s">
        <v>4183</v>
      </c>
      <c r="Q3149" s="1"/>
      <c r="R3149" s="21"/>
      <c r="S3149" s="7" t="str">
        <f>Tabela813[[#This Row],[NR]]&amp;" - "&amp;Tabela813[[#This Row],[Especificação]]</f>
        <v>9.1.6.2.1.01.2.1.00 - (-) Dedução de Serviços de Navegação Naval - Principal</v>
      </c>
      <c r="T3149" s="7" t="str">
        <f>Tabela813[[#This Row],[NR]]&amp;" - "&amp;Tabela813[[#This Row],[Especificação]]</f>
        <v>9.1.6.2.1.01.2.1.00 - (-) Dedução de Serviços de Navegação Naval - Principal</v>
      </c>
      <c r="U3149" s="7" t="str">
        <f>Tabela813[[#This Row],[NR]]&amp; " - "&amp;Tabela813[[#This Row],[Especificação]]</f>
        <v>9.1.6.2.1.01.2.1.00 - (-) Dedução de Serviços de Navegação Naval - Principal</v>
      </c>
    </row>
    <row r="3150" spans="1:21" ht="30" x14ac:dyDescent="0.25">
      <c r="A3150" s="84"/>
      <c r="B3150" s="73" t="s">
        <v>1570</v>
      </c>
      <c r="C3150" s="26" t="s">
        <v>1558</v>
      </c>
      <c r="D3150" s="26" t="s">
        <v>1563</v>
      </c>
      <c r="E3150" s="26" t="s">
        <v>1567</v>
      </c>
      <c r="F3150" s="26" t="s">
        <v>1558</v>
      </c>
      <c r="G3150" s="26" t="s">
        <v>1560</v>
      </c>
      <c r="H3150" s="26" t="s">
        <v>1567</v>
      </c>
      <c r="I3150" s="26" t="s">
        <v>1567</v>
      </c>
      <c r="J3150" s="26" t="s">
        <v>1564</v>
      </c>
      <c r="K3150" s="21" t="str">
        <f>IF(Tabela813[[#This Row],[C]]&lt;&gt;"",IF(Tabela813[[#This Row],[RED]]&lt;&gt;"",(Tabela813[[#This Row],[RED]] &amp; "."),"") &amp; CONCATENATE(Tabela813[[#This Row],[C]],".",Tabela813[[#This Row],[O]],".",Tabela813[[#This Row],[E]],".",Tabela813[[#This Row],[D1]],".",Tabela813[[#This Row],[D2]],".",Tabela813[[#This Row],[D3]],".",Tabela813[[#This Row],[T]],".",Tabela813[[#This Row],[D4]]),"")</f>
        <v>9.1.6.2.1.01.2.2.00</v>
      </c>
      <c r="L3150" s="27" t="s">
        <v>2136</v>
      </c>
      <c r="M3150" s="21" t="str">
        <f t="shared" si="49"/>
        <v>A</v>
      </c>
      <c r="N3150" s="21">
        <f>IF(VALUE(Tabela813[[#This Row],[RED]]) &gt; 0,1,0) + IF(VALUE(J3150)&gt;0,8,IF(VALUE(I3150)&gt;0,7,IF(VALUE(H3150)&gt;0,6,IF(VALUE(G3150)&gt;0,5,IF(VALUE(F3150)&gt;0,4,IF(VALUE(E3150)&gt;0,3,IF(VALUE(D3150)&gt;0,2,1)))))))</f>
        <v>8</v>
      </c>
      <c r="O3150" s="26" t="s">
        <v>51</v>
      </c>
      <c r="P3150" s="1" t="s">
        <v>4183</v>
      </c>
      <c r="Q3150" s="1"/>
      <c r="R3150" s="21"/>
      <c r="S3150" s="7" t="str">
        <f>Tabela813[[#This Row],[NR]]&amp;" - "&amp;Tabela813[[#This Row],[Especificação]]</f>
        <v>9.1.6.2.1.01.2.2.00 - (-) Dedução de Serviços de Navegação Naval - Multas e Juros de Mora</v>
      </c>
      <c r="T3150" s="7" t="str">
        <f>Tabela813[[#This Row],[NR]]&amp;" - "&amp;Tabela813[[#This Row],[Especificação]]</f>
        <v>9.1.6.2.1.01.2.2.00 - (-) Dedução de Serviços de Navegação Naval - Multas e Juros de Mora</v>
      </c>
      <c r="U3150" s="7" t="str">
        <f>Tabela813[[#This Row],[NR]]&amp; " - "&amp;Tabela813[[#This Row],[Especificação]]</f>
        <v>9.1.6.2.1.01.2.2.00 - (-) Dedução de Serviços de Navegação Naval - Multas e Juros de Mora</v>
      </c>
    </row>
    <row r="3151" spans="1:21" ht="30" x14ac:dyDescent="0.25">
      <c r="A3151" s="84"/>
      <c r="B3151" s="73" t="s">
        <v>1570</v>
      </c>
      <c r="C3151" s="26" t="s">
        <v>1558</v>
      </c>
      <c r="D3151" s="26" t="s">
        <v>1563</v>
      </c>
      <c r="E3151" s="26" t="s">
        <v>1567</v>
      </c>
      <c r="F3151" s="26" t="s">
        <v>1558</v>
      </c>
      <c r="G3151" s="26" t="s">
        <v>1560</v>
      </c>
      <c r="H3151" s="26" t="s">
        <v>1567</v>
      </c>
      <c r="I3151" s="26" t="s">
        <v>1559</v>
      </c>
      <c r="J3151" s="26" t="s">
        <v>1564</v>
      </c>
      <c r="K3151" s="21" t="str">
        <f>IF(Tabela813[[#This Row],[C]]&lt;&gt;"",IF(Tabela813[[#This Row],[RED]]&lt;&gt;"",(Tabela813[[#This Row],[RED]] &amp; "."),"") &amp; CONCATENATE(Tabela813[[#This Row],[C]],".",Tabela813[[#This Row],[O]],".",Tabela813[[#This Row],[E]],".",Tabela813[[#This Row],[D1]],".",Tabela813[[#This Row],[D2]],".",Tabela813[[#This Row],[D3]],".",Tabela813[[#This Row],[T]],".",Tabela813[[#This Row],[D4]]),"")</f>
        <v>9.1.6.2.1.01.2.3.00</v>
      </c>
      <c r="L3151" s="27" t="s">
        <v>2137</v>
      </c>
      <c r="M3151" s="21" t="str">
        <f t="shared" si="49"/>
        <v>A</v>
      </c>
      <c r="N3151" s="21">
        <f>IF(VALUE(Tabela813[[#This Row],[RED]]) &gt; 0,1,0) + IF(VALUE(J3151)&gt;0,8,IF(VALUE(I3151)&gt;0,7,IF(VALUE(H3151)&gt;0,6,IF(VALUE(G3151)&gt;0,5,IF(VALUE(F3151)&gt;0,4,IF(VALUE(E3151)&gt;0,3,IF(VALUE(D3151)&gt;0,2,1)))))))</f>
        <v>8</v>
      </c>
      <c r="O3151" s="26" t="s">
        <v>51</v>
      </c>
      <c r="P3151" s="1" t="s">
        <v>4183</v>
      </c>
      <c r="Q3151" s="1"/>
      <c r="R3151" s="21"/>
      <c r="S3151" s="7" t="str">
        <f>Tabela813[[#This Row],[NR]]&amp;" - "&amp;Tabela813[[#This Row],[Especificação]]</f>
        <v>9.1.6.2.1.01.2.3.00 - (-) Dedução de Serviços de Navegação Naval - Dívida Ativa</v>
      </c>
      <c r="T3151" s="7" t="str">
        <f>Tabela813[[#This Row],[NR]]&amp;" - "&amp;Tabela813[[#This Row],[Especificação]]</f>
        <v>9.1.6.2.1.01.2.3.00 - (-) Dedução de Serviços de Navegação Naval - Dívida Ativa</v>
      </c>
      <c r="U3151" s="7" t="str">
        <f>Tabela813[[#This Row],[NR]]&amp; " - "&amp;Tabela813[[#This Row],[Especificação]]</f>
        <v>9.1.6.2.1.01.2.3.00 - (-) Dedução de Serviços de Navegação Naval - Dívida Ativa</v>
      </c>
    </row>
    <row r="3152" spans="1:21" ht="30" x14ac:dyDescent="0.25">
      <c r="A3152" s="84"/>
      <c r="B3152" s="73" t="s">
        <v>1570</v>
      </c>
      <c r="C3152" s="26" t="s">
        <v>1558</v>
      </c>
      <c r="D3152" s="26" t="s">
        <v>1563</v>
      </c>
      <c r="E3152" s="26" t="s">
        <v>1567</v>
      </c>
      <c r="F3152" s="26" t="s">
        <v>1558</v>
      </c>
      <c r="G3152" s="26" t="s">
        <v>1560</v>
      </c>
      <c r="H3152" s="26" t="s">
        <v>1567</v>
      </c>
      <c r="I3152" s="26" t="s">
        <v>1568</v>
      </c>
      <c r="J3152" s="26" t="s">
        <v>1564</v>
      </c>
      <c r="K3152" s="21" t="str">
        <f>IF(Tabela813[[#This Row],[C]]&lt;&gt;"",IF(Tabela813[[#This Row],[RED]]&lt;&gt;"",(Tabela813[[#This Row],[RED]] &amp; "."),"") &amp; CONCATENATE(Tabela813[[#This Row],[C]],".",Tabela813[[#This Row],[O]],".",Tabela813[[#This Row],[E]],".",Tabela813[[#This Row],[D1]],".",Tabela813[[#This Row],[D2]],".",Tabela813[[#This Row],[D3]],".",Tabela813[[#This Row],[T]],".",Tabela813[[#This Row],[D4]]),"")</f>
        <v>9.1.6.2.1.01.2.4.00</v>
      </c>
      <c r="L3152" s="27" t="s">
        <v>2138</v>
      </c>
      <c r="M3152" s="21" t="str">
        <f t="shared" si="49"/>
        <v>A</v>
      </c>
      <c r="N3152" s="21">
        <f>IF(VALUE(Tabela813[[#This Row],[RED]]) &gt; 0,1,0) + IF(VALUE(J3152)&gt;0,8,IF(VALUE(I3152)&gt;0,7,IF(VALUE(H3152)&gt;0,6,IF(VALUE(G3152)&gt;0,5,IF(VALUE(F3152)&gt;0,4,IF(VALUE(E3152)&gt;0,3,IF(VALUE(D3152)&gt;0,2,1)))))))</f>
        <v>8</v>
      </c>
      <c r="O3152" s="26" t="s">
        <v>51</v>
      </c>
      <c r="P3152" s="1" t="s">
        <v>4183</v>
      </c>
      <c r="Q3152" s="1"/>
      <c r="R3152" s="21"/>
      <c r="S3152" s="7" t="str">
        <f>Tabela813[[#This Row],[NR]]&amp;" - "&amp;Tabela813[[#This Row],[Especificação]]</f>
        <v>9.1.6.2.1.01.2.4.00 - (-) Dedução de Serviços de Navegação Naval - Dívida Ativa - Multas e Juros de Mora da Dívida Ativa</v>
      </c>
      <c r="T3152" s="7" t="str">
        <f>Tabela813[[#This Row],[NR]]&amp;" - "&amp;Tabela813[[#This Row],[Especificação]]</f>
        <v>9.1.6.2.1.01.2.4.00 - (-) Dedução de Serviços de Navegação Naval - Dívida Ativa - Multas e Juros de Mora da Dívida Ativa</v>
      </c>
      <c r="U3152" s="7" t="str">
        <f>Tabela813[[#This Row],[NR]]&amp; " - "&amp;Tabela813[[#This Row],[Especificação]]</f>
        <v>9.1.6.2.1.01.2.4.00 - (-) Dedução de Serviços de Navegação Naval - Dívida Ativa - Multas e Juros de Mora da Dívida Ativa</v>
      </c>
    </row>
    <row r="3153" spans="1:21" ht="30" x14ac:dyDescent="0.25">
      <c r="A3153" s="84"/>
      <c r="B3153" s="73" t="s">
        <v>1570</v>
      </c>
      <c r="C3153" s="26" t="s">
        <v>1558</v>
      </c>
      <c r="D3153" s="26" t="s">
        <v>1563</v>
      </c>
      <c r="E3153" s="26" t="s">
        <v>1567</v>
      </c>
      <c r="F3153" s="26" t="s">
        <v>1558</v>
      </c>
      <c r="G3153" s="26" t="s">
        <v>1560</v>
      </c>
      <c r="H3153" s="26" t="s">
        <v>1567</v>
      </c>
      <c r="I3153" s="26" t="s">
        <v>1569</v>
      </c>
      <c r="J3153" s="26" t="s">
        <v>1564</v>
      </c>
      <c r="K3153" s="21" t="str">
        <f>IF(Tabela813[[#This Row],[C]]&lt;&gt;"",IF(Tabela813[[#This Row],[RED]]&lt;&gt;"",(Tabela813[[#This Row],[RED]] &amp; "."),"") &amp; CONCATENATE(Tabela813[[#This Row],[C]],".",Tabela813[[#This Row],[O]],".",Tabela813[[#This Row],[E]],".",Tabela813[[#This Row],[D1]],".",Tabela813[[#This Row],[D2]],".",Tabela813[[#This Row],[D3]],".",Tabela813[[#This Row],[T]],".",Tabela813[[#This Row],[D4]]),"")</f>
        <v>9.1.6.2.1.01.2.5.00</v>
      </c>
      <c r="L3153" s="27" t="s">
        <v>2139</v>
      </c>
      <c r="M3153" s="21" t="str">
        <f t="shared" si="49"/>
        <v>A</v>
      </c>
      <c r="N3153" s="21">
        <f>IF(VALUE(Tabela813[[#This Row],[RED]]) &gt; 0,1,0) + IF(VALUE(J3153)&gt;0,8,IF(VALUE(I3153)&gt;0,7,IF(VALUE(H3153)&gt;0,6,IF(VALUE(G3153)&gt;0,5,IF(VALUE(F3153)&gt;0,4,IF(VALUE(E3153)&gt;0,3,IF(VALUE(D3153)&gt;0,2,1)))))))</f>
        <v>8</v>
      </c>
      <c r="O3153" s="26" t="s">
        <v>51</v>
      </c>
      <c r="P3153" s="1" t="s">
        <v>4183</v>
      </c>
      <c r="Q3153" s="1"/>
      <c r="R3153" s="21"/>
      <c r="S3153" s="7" t="str">
        <f>Tabela813[[#This Row],[NR]]&amp;" - "&amp;Tabela813[[#This Row],[Especificação]]</f>
        <v>9.1.6.2.1.01.2.5.00 - (-) Dedução de Serviços de Navegação Naval - Multas</v>
      </c>
      <c r="T3153" s="7" t="str">
        <f>Tabela813[[#This Row],[NR]]&amp;" - "&amp;Tabela813[[#This Row],[Especificação]]</f>
        <v>9.1.6.2.1.01.2.5.00 - (-) Dedução de Serviços de Navegação Naval - Multas</v>
      </c>
      <c r="U3153" s="7" t="str">
        <f>Tabela813[[#This Row],[NR]]&amp; " - "&amp;Tabela813[[#This Row],[Especificação]]</f>
        <v>9.1.6.2.1.01.2.5.00 - (-) Dedução de Serviços de Navegação Naval - Multas</v>
      </c>
    </row>
    <row r="3154" spans="1:21" ht="30" x14ac:dyDescent="0.25">
      <c r="A3154" s="84"/>
      <c r="B3154" s="73" t="s">
        <v>1570</v>
      </c>
      <c r="C3154" s="26" t="s">
        <v>1558</v>
      </c>
      <c r="D3154" s="26" t="s">
        <v>1563</v>
      </c>
      <c r="E3154" s="26" t="s">
        <v>1567</v>
      </c>
      <c r="F3154" s="26" t="s">
        <v>1558</v>
      </c>
      <c r="G3154" s="26" t="s">
        <v>1560</v>
      </c>
      <c r="H3154" s="26" t="s">
        <v>1567</v>
      </c>
      <c r="I3154" s="26" t="s">
        <v>1563</v>
      </c>
      <c r="J3154" s="26" t="s">
        <v>1564</v>
      </c>
      <c r="K3154" s="21" t="str">
        <f>IF(Tabela813[[#This Row],[C]]&lt;&gt;"",IF(Tabela813[[#This Row],[RED]]&lt;&gt;"",(Tabela813[[#This Row],[RED]] &amp; "."),"") &amp; CONCATENATE(Tabela813[[#This Row],[C]],".",Tabela813[[#This Row],[O]],".",Tabela813[[#This Row],[E]],".",Tabela813[[#This Row],[D1]],".",Tabela813[[#This Row],[D2]],".",Tabela813[[#This Row],[D3]],".",Tabela813[[#This Row],[T]],".",Tabela813[[#This Row],[D4]]),"")</f>
        <v>9.1.6.2.1.01.2.6.00</v>
      </c>
      <c r="L3154" s="27" t="s">
        <v>2140</v>
      </c>
      <c r="M3154" s="21" t="str">
        <f t="shared" si="49"/>
        <v>A</v>
      </c>
      <c r="N3154" s="21">
        <f>IF(VALUE(Tabela813[[#This Row],[RED]]) &gt; 0,1,0) + IF(VALUE(J3154)&gt;0,8,IF(VALUE(I3154)&gt;0,7,IF(VALUE(H3154)&gt;0,6,IF(VALUE(G3154)&gt;0,5,IF(VALUE(F3154)&gt;0,4,IF(VALUE(E3154)&gt;0,3,IF(VALUE(D3154)&gt;0,2,1)))))))</f>
        <v>8</v>
      </c>
      <c r="O3154" s="26" t="s">
        <v>51</v>
      </c>
      <c r="P3154" s="1" t="s">
        <v>4183</v>
      </c>
      <c r="Q3154" s="1"/>
      <c r="R3154" s="21"/>
      <c r="S3154" s="7" t="str">
        <f>Tabela813[[#This Row],[NR]]&amp;" - "&amp;Tabela813[[#This Row],[Especificação]]</f>
        <v>9.1.6.2.1.01.2.6.00 - (-) Dedução de Serviços de Navegação Naval - Juros de Mora</v>
      </c>
      <c r="T3154" s="7" t="str">
        <f>Tabela813[[#This Row],[NR]]&amp;" - "&amp;Tabela813[[#This Row],[Especificação]]</f>
        <v>9.1.6.2.1.01.2.6.00 - (-) Dedução de Serviços de Navegação Naval - Juros de Mora</v>
      </c>
      <c r="U3154" s="7" t="str">
        <f>Tabela813[[#This Row],[NR]]&amp; " - "&amp;Tabela813[[#This Row],[Especificação]]</f>
        <v>9.1.6.2.1.01.2.6.00 - (-) Dedução de Serviços de Navegação Naval - Juros de Mora</v>
      </c>
    </row>
    <row r="3155" spans="1:21" ht="30" x14ac:dyDescent="0.25">
      <c r="A3155" s="84"/>
      <c r="B3155" s="73" t="s">
        <v>1570</v>
      </c>
      <c r="C3155" s="26" t="s">
        <v>1558</v>
      </c>
      <c r="D3155" s="26" t="s">
        <v>1563</v>
      </c>
      <c r="E3155" s="26" t="s">
        <v>1567</v>
      </c>
      <c r="F3155" s="26" t="s">
        <v>1558</v>
      </c>
      <c r="G3155" s="26" t="s">
        <v>1560</v>
      </c>
      <c r="H3155" s="26" t="s">
        <v>1567</v>
      </c>
      <c r="I3155" s="26" t="s">
        <v>1565</v>
      </c>
      <c r="J3155" s="26" t="s">
        <v>1564</v>
      </c>
      <c r="K3155" s="21" t="str">
        <f>IF(Tabela813[[#This Row],[C]]&lt;&gt;"",IF(Tabela813[[#This Row],[RED]]&lt;&gt;"",(Tabela813[[#This Row],[RED]] &amp; "."),"") &amp; CONCATENATE(Tabela813[[#This Row],[C]],".",Tabela813[[#This Row],[O]],".",Tabela813[[#This Row],[E]],".",Tabela813[[#This Row],[D1]],".",Tabela813[[#This Row],[D2]],".",Tabela813[[#This Row],[D3]],".",Tabela813[[#This Row],[T]],".",Tabela813[[#This Row],[D4]]),"")</f>
        <v>9.1.6.2.1.01.2.7.00</v>
      </c>
      <c r="L3155" s="27" t="s">
        <v>2141</v>
      </c>
      <c r="M3155" s="21" t="str">
        <f t="shared" si="49"/>
        <v>A</v>
      </c>
      <c r="N3155" s="21">
        <f>IF(VALUE(Tabela813[[#This Row],[RED]]) &gt; 0,1,0) + IF(VALUE(J3155)&gt;0,8,IF(VALUE(I3155)&gt;0,7,IF(VALUE(H3155)&gt;0,6,IF(VALUE(G3155)&gt;0,5,IF(VALUE(F3155)&gt;0,4,IF(VALUE(E3155)&gt;0,3,IF(VALUE(D3155)&gt;0,2,1)))))))</f>
        <v>8</v>
      </c>
      <c r="O3155" s="26" t="s">
        <v>51</v>
      </c>
      <c r="P3155" s="1" t="s">
        <v>4183</v>
      </c>
      <c r="Q3155" s="1"/>
      <c r="R3155" s="21"/>
      <c r="S3155" s="7" t="str">
        <f>Tabela813[[#This Row],[NR]]&amp;" - "&amp;Tabela813[[#This Row],[Especificação]]</f>
        <v>9.1.6.2.1.01.2.7.00 - (-) Dedução de Serviços de Navegação Naval - Dívida Ativa - Multas da Dívida Ativa</v>
      </c>
      <c r="T3155" s="7" t="str">
        <f>Tabela813[[#This Row],[NR]]&amp;" - "&amp;Tabela813[[#This Row],[Especificação]]</f>
        <v>9.1.6.2.1.01.2.7.00 - (-) Dedução de Serviços de Navegação Naval - Dívida Ativa - Multas da Dívida Ativa</v>
      </c>
      <c r="U3155" s="7" t="str">
        <f>Tabela813[[#This Row],[NR]]&amp; " - "&amp;Tabela813[[#This Row],[Especificação]]</f>
        <v>9.1.6.2.1.01.2.7.00 - (-) Dedução de Serviços de Navegação Naval - Dívida Ativa - Multas da Dívida Ativa</v>
      </c>
    </row>
    <row r="3156" spans="1:21" ht="30" x14ac:dyDescent="0.25">
      <c r="A3156" s="84"/>
      <c r="B3156" s="73" t="s">
        <v>1570</v>
      </c>
      <c r="C3156" s="26" t="s">
        <v>1558</v>
      </c>
      <c r="D3156" s="26" t="s">
        <v>1563</v>
      </c>
      <c r="E3156" s="26" t="s">
        <v>1567</v>
      </c>
      <c r="F3156" s="26" t="s">
        <v>1558</v>
      </c>
      <c r="G3156" s="26" t="s">
        <v>1560</v>
      </c>
      <c r="H3156" s="26" t="s">
        <v>1567</v>
      </c>
      <c r="I3156" s="26" t="s">
        <v>1566</v>
      </c>
      <c r="J3156" s="26" t="s">
        <v>1564</v>
      </c>
      <c r="K3156" s="21" t="str">
        <f>IF(Tabela813[[#This Row],[C]]&lt;&gt;"",IF(Tabela813[[#This Row],[RED]]&lt;&gt;"",(Tabela813[[#This Row],[RED]] &amp; "."),"") &amp; CONCATENATE(Tabela813[[#This Row],[C]],".",Tabela813[[#This Row],[O]],".",Tabela813[[#This Row],[E]],".",Tabela813[[#This Row],[D1]],".",Tabela813[[#This Row],[D2]],".",Tabela813[[#This Row],[D3]],".",Tabela813[[#This Row],[T]],".",Tabela813[[#This Row],[D4]]),"")</f>
        <v>9.1.6.2.1.01.2.8.00</v>
      </c>
      <c r="L3156" s="27" t="s">
        <v>2142</v>
      </c>
      <c r="M3156" s="21" t="str">
        <f t="shared" si="49"/>
        <v>A</v>
      </c>
      <c r="N3156" s="21">
        <f>IF(VALUE(Tabela813[[#This Row],[RED]]) &gt; 0,1,0) + IF(VALUE(J3156)&gt;0,8,IF(VALUE(I3156)&gt;0,7,IF(VALUE(H3156)&gt;0,6,IF(VALUE(G3156)&gt;0,5,IF(VALUE(F3156)&gt;0,4,IF(VALUE(E3156)&gt;0,3,IF(VALUE(D3156)&gt;0,2,1)))))))</f>
        <v>8</v>
      </c>
      <c r="O3156" s="26" t="s">
        <v>51</v>
      </c>
      <c r="P3156" s="1" t="s">
        <v>4183</v>
      </c>
      <c r="Q3156" s="1"/>
      <c r="R3156" s="21"/>
      <c r="S3156" s="7" t="str">
        <f>Tabela813[[#This Row],[NR]]&amp;" - "&amp;Tabela813[[#This Row],[Especificação]]</f>
        <v>9.1.6.2.1.01.2.8.00 - (-) Dedução de Serviços de Navegação Naval - Juros de Mora da Dívida Ativa</v>
      </c>
      <c r="T3156" s="7" t="str">
        <f>Tabela813[[#This Row],[NR]]&amp;" - "&amp;Tabela813[[#This Row],[Especificação]]</f>
        <v>9.1.6.2.1.01.2.8.00 - (-) Dedução de Serviços de Navegação Naval - Juros de Mora da Dívida Ativa</v>
      </c>
      <c r="U3156" s="7" t="str">
        <f>Tabela813[[#This Row],[NR]]&amp; " - "&amp;Tabela813[[#This Row],[Especificação]]</f>
        <v>9.1.6.2.1.01.2.8.00 - (-) Dedução de Serviços de Navegação Naval - Juros de Mora da Dívida Ativa</v>
      </c>
    </row>
    <row r="3157" spans="1:21" ht="30" x14ac:dyDescent="0.25">
      <c r="A3157" s="84"/>
      <c r="B3157" s="73" t="s">
        <v>1570</v>
      </c>
      <c r="C3157" s="26" t="s">
        <v>1558</v>
      </c>
      <c r="D3157" s="26" t="s">
        <v>1563</v>
      </c>
      <c r="E3157" s="26" t="s">
        <v>1567</v>
      </c>
      <c r="F3157" s="26" t="s">
        <v>1558</v>
      </c>
      <c r="G3157" s="26" t="s">
        <v>1562</v>
      </c>
      <c r="H3157" s="26" t="s">
        <v>1561</v>
      </c>
      <c r="I3157" s="26" t="s">
        <v>1561</v>
      </c>
      <c r="J3157" s="26" t="s">
        <v>1564</v>
      </c>
      <c r="K3157" s="21" t="str">
        <f>IF(Tabela813[[#This Row],[C]]&lt;&gt;"",IF(Tabela813[[#This Row],[RED]]&lt;&gt;"",(Tabela813[[#This Row],[RED]] &amp; "."),"") &amp; CONCATENATE(Tabela813[[#This Row],[C]],".",Tabela813[[#This Row],[O]],".",Tabela813[[#This Row],[E]],".",Tabela813[[#This Row],[D1]],".",Tabela813[[#This Row],[D2]],".",Tabela813[[#This Row],[D3]],".",Tabela813[[#This Row],[T]],".",Tabela813[[#This Row],[D4]]),"")</f>
        <v>9.1.6.2.1.02.0.0.00</v>
      </c>
      <c r="L3157" s="27" t="s">
        <v>2143</v>
      </c>
      <c r="M3157" s="21" t="str">
        <f t="shared" si="49"/>
        <v>S</v>
      </c>
      <c r="N3157" s="21">
        <f>IF(VALUE(Tabela813[[#This Row],[RED]]) &gt; 0,1,0) + IF(VALUE(J3157)&gt;0,8,IF(VALUE(I3157)&gt;0,7,IF(VALUE(H3157)&gt;0,6,IF(VALUE(G3157)&gt;0,5,IF(VALUE(F3157)&gt;0,4,IF(VALUE(E3157)&gt;0,3,IF(VALUE(D3157)&gt;0,2,1)))))))</f>
        <v>6</v>
      </c>
      <c r="O3157" s="26" t="s">
        <v>51</v>
      </c>
      <c r="P3157" s="1" t="s">
        <v>4453</v>
      </c>
      <c r="Q3157" s="1"/>
      <c r="R3157" s="21"/>
      <c r="S3157" s="7" t="str">
        <f>Tabela813[[#This Row],[NR]]&amp;" - "&amp;Tabela813[[#This Row],[Especificação]]</f>
        <v>9.1.6.2.1.02.0.0.00 - (-) Dedução de Serviços de Transporte de Passageiros ou Mercadorias</v>
      </c>
      <c r="T3157" s="7" t="str">
        <f>Tabela813[[#This Row],[NR]]&amp;" - "&amp;Tabela813[[#This Row],[Especificação]]</f>
        <v>9.1.6.2.1.02.0.0.00 - (-) Dedução de Serviços de Transporte de Passageiros ou Mercadorias</v>
      </c>
      <c r="U3157" s="7" t="str">
        <f>Tabela813[[#This Row],[NR]]&amp; " - "&amp;Tabela813[[#This Row],[Especificação]]</f>
        <v>9.1.6.2.1.02.0.0.00 - (-) Dedução de Serviços de Transporte de Passageiros ou Mercadorias</v>
      </c>
    </row>
    <row r="3158" spans="1:21" ht="30" x14ac:dyDescent="0.25">
      <c r="A3158" s="84"/>
      <c r="B3158" s="73" t="s">
        <v>1570</v>
      </c>
      <c r="C3158" s="26" t="s">
        <v>1558</v>
      </c>
      <c r="D3158" s="26" t="s">
        <v>1563</v>
      </c>
      <c r="E3158" s="26" t="s">
        <v>1567</v>
      </c>
      <c r="F3158" s="26" t="s">
        <v>1558</v>
      </c>
      <c r="G3158" s="26" t="s">
        <v>1562</v>
      </c>
      <c r="H3158" s="26" t="s">
        <v>1561</v>
      </c>
      <c r="I3158" s="26" t="s">
        <v>1558</v>
      </c>
      <c r="J3158" s="26" t="s">
        <v>1564</v>
      </c>
      <c r="K3158" s="21" t="str">
        <f>IF(Tabela813[[#This Row],[C]]&lt;&gt;"",IF(Tabela813[[#This Row],[RED]]&lt;&gt;"",(Tabela813[[#This Row],[RED]] &amp; "."),"") &amp; CONCATENATE(Tabela813[[#This Row],[C]],".",Tabela813[[#This Row],[O]],".",Tabela813[[#This Row],[E]],".",Tabela813[[#This Row],[D1]],".",Tabela813[[#This Row],[D2]],".",Tabela813[[#This Row],[D3]],".",Tabela813[[#This Row],[T]],".",Tabela813[[#This Row],[D4]]),"")</f>
        <v>9.1.6.2.1.02.0.1.00</v>
      </c>
      <c r="L3158" s="27" t="s">
        <v>2144</v>
      </c>
      <c r="M3158" s="21" t="str">
        <f t="shared" si="49"/>
        <v>A</v>
      </c>
      <c r="N3158" s="21">
        <f>IF(VALUE(Tabela813[[#This Row],[RED]]) &gt; 0,1,0) + IF(VALUE(J3158)&gt;0,8,IF(VALUE(I3158)&gt;0,7,IF(VALUE(H3158)&gt;0,6,IF(VALUE(G3158)&gt;0,5,IF(VALUE(F3158)&gt;0,4,IF(VALUE(E3158)&gt;0,3,IF(VALUE(D3158)&gt;0,2,1)))))))</f>
        <v>8</v>
      </c>
      <c r="O3158" s="26" t="s">
        <v>51</v>
      </c>
      <c r="P3158" s="1" t="s">
        <v>3001</v>
      </c>
      <c r="Q3158" s="1"/>
      <c r="R3158" s="21"/>
      <c r="S3158" s="7" t="str">
        <f>Tabela813[[#This Row],[NR]]&amp;" - "&amp;Tabela813[[#This Row],[Especificação]]</f>
        <v>9.1.6.2.1.02.0.1.00 - (-) Dedução de Serviços de Transporte de Passageiros ou Mercadorias - Principal</v>
      </c>
      <c r="T3158" s="7" t="str">
        <f>Tabela813[[#This Row],[NR]]&amp;" - "&amp;Tabela813[[#This Row],[Especificação]]</f>
        <v>9.1.6.2.1.02.0.1.00 - (-) Dedução de Serviços de Transporte de Passageiros ou Mercadorias - Principal</v>
      </c>
      <c r="U3158" s="7" t="str">
        <f>Tabela813[[#This Row],[NR]]&amp; " - "&amp;Tabela813[[#This Row],[Especificação]]</f>
        <v>9.1.6.2.1.02.0.1.00 - (-) Dedução de Serviços de Transporte de Passageiros ou Mercadorias - Principal</v>
      </c>
    </row>
    <row r="3159" spans="1:21" ht="30" x14ac:dyDescent="0.25">
      <c r="A3159" s="84"/>
      <c r="B3159" s="73" t="s">
        <v>1570</v>
      </c>
      <c r="C3159" s="26" t="s">
        <v>1558</v>
      </c>
      <c r="D3159" s="26" t="s">
        <v>1563</v>
      </c>
      <c r="E3159" s="26" t="s">
        <v>1567</v>
      </c>
      <c r="F3159" s="26" t="s">
        <v>1558</v>
      </c>
      <c r="G3159" s="26" t="s">
        <v>1562</v>
      </c>
      <c r="H3159" s="26" t="s">
        <v>1561</v>
      </c>
      <c r="I3159" s="26" t="s">
        <v>1567</v>
      </c>
      <c r="J3159" s="26" t="s">
        <v>1564</v>
      </c>
      <c r="K3159" s="21" t="str">
        <f>IF(Tabela813[[#This Row],[C]]&lt;&gt;"",IF(Tabela813[[#This Row],[RED]]&lt;&gt;"",(Tabela813[[#This Row],[RED]] &amp; "."),"") &amp; CONCATENATE(Tabela813[[#This Row],[C]],".",Tabela813[[#This Row],[O]],".",Tabela813[[#This Row],[E]],".",Tabela813[[#This Row],[D1]],".",Tabela813[[#This Row],[D2]],".",Tabela813[[#This Row],[D3]],".",Tabela813[[#This Row],[T]],".",Tabela813[[#This Row],[D4]]),"")</f>
        <v>9.1.6.2.1.02.0.2.00</v>
      </c>
      <c r="L3159" s="27" t="s">
        <v>2145</v>
      </c>
      <c r="M3159" s="21" t="str">
        <f t="shared" si="49"/>
        <v>A</v>
      </c>
      <c r="N3159" s="21">
        <f>IF(VALUE(Tabela813[[#This Row],[RED]]) &gt; 0,1,0) + IF(VALUE(J3159)&gt;0,8,IF(VALUE(I3159)&gt;0,7,IF(VALUE(H3159)&gt;0,6,IF(VALUE(G3159)&gt;0,5,IF(VALUE(F3159)&gt;0,4,IF(VALUE(E3159)&gt;0,3,IF(VALUE(D3159)&gt;0,2,1)))))))</f>
        <v>8</v>
      </c>
      <c r="O3159" s="26" t="s">
        <v>51</v>
      </c>
      <c r="P3159" s="1" t="s">
        <v>3001</v>
      </c>
      <c r="Q3159" s="1"/>
      <c r="R3159" s="21"/>
      <c r="S3159" s="7" t="str">
        <f>Tabela813[[#This Row],[NR]]&amp;" - "&amp;Tabela813[[#This Row],[Especificação]]</f>
        <v>9.1.6.2.1.02.0.2.00 - (-) Dedução de Serviços de Transporte de Passageiros ou Mercadorias - Multas e Juros de Mora</v>
      </c>
      <c r="T3159" s="7" t="str">
        <f>Tabela813[[#This Row],[NR]]&amp;" - "&amp;Tabela813[[#This Row],[Especificação]]</f>
        <v>9.1.6.2.1.02.0.2.00 - (-) Dedução de Serviços de Transporte de Passageiros ou Mercadorias - Multas e Juros de Mora</v>
      </c>
      <c r="U3159" s="7" t="str">
        <f>Tabela813[[#This Row],[NR]]&amp; " - "&amp;Tabela813[[#This Row],[Especificação]]</f>
        <v>9.1.6.2.1.02.0.2.00 - (-) Dedução de Serviços de Transporte de Passageiros ou Mercadorias - Multas e Juros de Mora</v>
      </c>
    </row>
    <row r="3160" spans="1:21" ht="30" x14ac:dyDescent="0.25">
      <c r="A3160" s="84"/>
      <c r="B3160" s="73" t="s">
        <v>1570</v>
      </c>
      <c r="C3160" s="26" t="s">
        <v>1558</v>
      </c>
      <c r="D3160" s="26" t="s">
        <v>1563</v>
      </c>
      <c r="E3160" s="26" t="s">
        <v>1567</v>
      </c>
      <c r="F3160" s="26" t="s">
        <v>1558</v>
      </c>
      <c r="G3160" s="26" t="s">
        <v>1562</v>
      </c>
      <c r="H3160" s="26" t="s">
        <v>1561</v>
      </c>
      <c r="I3160" s="26" t="s">
        <v>1559</v>
      </c>
      <c r="J3160" s="26" t="s">
        <v>1564</v>
      </c>
      <c r="K3160" s="21" t="str">
        <f>IF(Tabela813[[#This Row],[C]]&lt;&gt;"",IF(Tabela813[[#This Row],[RED]]&lt;&gt;"",(Tabela813[[#This Row],[RED]] &amp; "."),"") &amp; CONCATENATE(Tabela813[[#This Row],[C]],".",Tabela813[[#This Row],[O]],".",Tabela813[[#This Row],[E]],".",Tabela813[[#This Row],[D1]],".",Tabela813[[#This Row],[D2]],".",Tabela813[[#This Row],[D3]],".",Tabela813[[#This Row],[T]],".",Tabela813[[#This Row],[D4]]),"")</f>
        <v>9.1.6.2.1.02.0.3.00</v>
      </c>
      <c r="L3160" s="27" t="s">
        <v>2146</v>
      </c>
      <c r="M3160" s="21" t="str">
        <f t="shared" si="49"/>
        <v>A</v>
      </c>
      <c r="N3160" s="21">
        <f>IF(VALUE(Tabela813[[#This Row],[RED]]) &gt; 0,1,0) + IF(VALUE(J3160)&gt;0,8,IF(VALUE(I3160)&gt;0,7,IF(VALUE(H3160)&gt;0,6,IF(VALUE(G3160)&gt;0,5,IF(VALUE(F3160)&gt;0,4,IF(VALUE(E3160)&gt;0,3,IF(VALUE(D3160)&gt;0,2,1)))))))</f>
        <v>8</v>
      </c>
      <c r="O3160" s="26" t="s">
        <v>51</v>
      </c>
      <c r="P3160" s="1" t="s">
        <v>3001</v>
      </c>
      <c r="Q3160" s="1"/>
      <c r="R3160" s="21"/>
      <c r="S3160" s="7" t="str">
        <f>Tabela813[[#This Row],[NR]]&amp;" - "&amp;Tabela813[[#This Row],[Especificação]]</f>
        <v>9.1.6.2.1.02.0.3.00 - (-) Dedução de Serviços de Transporte de Passageiros ou Mercadorias - Dívida Ativa</v>
      </c>
      <c r="T3160" s="7" t="str">
        <f>Tabela813[[#This Row],[NR]]&amp;" - "&amp;Tabela813[[#This Row],[Especificação]]</f>
        <v>9.1.6.2.1.02.0.3.00 - (-) Dedução de Serviços de Transporte de Passageiros ou Mercadorias - Dívida Ativa</v>
      </c>
      <c r="U3160" s="7" t="str">
        <f>Tabela813[[#This Row],[NR]]&amp; " - "&amp;Tabela813[[#This Row],[Especificação]]</f>
        <v>9.1.6.2.1.02.0.3.00 - (-) Dedução de Serviços de Transporte de Passageiros ou Mercadorias - Dívida Ativa</v>
      </c>
    </row>
    <row r="3161" spans="1:21" ht="30" x14ac:dyDescent="0.25">
      <c r="A3161" s="84"/>
      <c r="B3161" s="73" t="s">
        <v>1570</v>
      </c>
      <c r="C3161" s="26" t="s">
        <v>1558</v>
      </c>
      <c r="D3161" s="26" t="s">
        <v>1563</v>
      </c>
      <c r="E3161" s="26" t="s">
        <v>1567</v>
      </c>
      <c r="F3161" s="26" t="s">
        <v>1558</v>
      </c>
      <c r="G3161" s="26" t="s">
        <v>1562</v>
      </c>
      <c r="H3161" s="26" t="s">
        <v>1561</v>
      </c>
      <c r="I3161" s="26" t="s">
        <v>1568</v>
      </c>
      <c r="J3161" s="26" t="s">
        <v>1564</v>
      </c>
      <c r="K3161" s="21" t="str">
        <f>IF(Tabela813[[#This Row],[C]]&lt;&gt;"",IF(Tabela813[[#This Row],[RED]]&lt;&gt;"",(Tabela813[[#This Row],[RED]] &amp; "."),"") &amp; CONCATENATE(Tabela813[[#This Row],[C]],".",Tabela813[[#This Row],[O]],".",Tabela813[[#This Row],[E]],".",Tabela813[[#This Row],[D1]],".",Tabela813[[#This Row],[D2]],".",Tabela813[[#This Row],[D3]],".",Tabela813[[#This Row],[T]],".",Tabela813[[#This Row],[D4]]),"")</f>
        <v>9.1.6.2.1.02.0.4.00</v>
      </c>
      <c r="L3161" s="27" t="s">
        <v>2147</v>
      </c>
      <c r="M3161" s="21" t="str">
        <f t="shared" si="49"/>
        <v>A</v>
      </c>
      <c r="N3161" s="21">
        <f>IF(VALUE(Tabela813[[#This Row],[RED]]) &gt; 0,1,0) + IF(VALUE(J3161)&gt;0,8,IF(VALUE(I3161)&gt;0,7,IF(VALUE(H3161)&gt;0,6,IF(VALUE(G3161)&gt;0,5,IF(VALUE(F3161)&gt;0,4,IF(VALUE(E3161)&gt;0,3,IF(VALUE(D3161)&gt;0,2,1)))))))</f>
        <v>8</v>
      </c>
      <c r="O3161" s="26" t="s">
        <v>51</v>
      </c>
      <c r="P3161" s="1" t="s">
        <v>3001</v>
      </c>
      <c r="Q3161" s="1"/>
      <c r="R3161" s="21"/>
      <c r="S3161" s="7" t="str">
        <f>Tabela813[[#This Row],[NR]]&amp;" - "&amp;Tabela813[[#This Row],[Especificação]]</f>
        <v>9.1.6.2.1.02.0.4.00 - (-) Dedução de Serviços de Transporte de Passageiros ou Mercadorias - Dívida Ativa - Multas e Juros de Mora da Dívida Ativa</v>
      </c>
      <c r="T3161" s="7" t="str">
        <f>Tabela813[[#This Row],[NR]]&amp;" - "&amp;Tabela813[[#This Row],[Especificação]]</f>
        <v>9.1.6.2.1.02.0.4.00 - (-) Dedução de Serviços de Transporte de Passageiros ou Mercadorias - Dívida Ativa - Multas e Juros de Mora da Dívida Ativa</v>
      </c>
      <c r="U3161" s="7" t="str">
        <f>Tabela813[[#This Row],[NR]]&amp; " - "&amp;Tabela813[[#This Row],[Especificação]]</f>
        <v>9.1.6.2.1.02.0.4.00 - (-) Dedução de Serviços de Transporte de Passageiros ou Mercadorias - Dívida Ativa - Multas e Juros de Mora da Dívida Ativa</v>
      </c>
    </row>
    <row r="3162" spans="1:21" ht="30" x14ac:dyDescent="0.25">
      <c r="A3162" s="84"/>
      <c r="B3162" s="73" t="s">
        <v>1570</v>
      </c>
      <c r="C3162" s="26" t="s">
        <v>1558</v>
      </c>
      <c r="D3162" s="26" t="s">
        <v>1563</v>
      </c>
      <c r="E3162" s="26" t="s">
        <v>1567</v>
      </c>
      <c r="F3162" s="26" t="s">
        <v>1558</v>
      </c>
      <c r="G3162" s="26" t="s">
        <v>1562</v>
      </c>
      <c r="H3162" s="26" t="s">
        <v>1561</v>
      </c>
      <c r="I3162" s="26" t="s">
        <v>1569</v>
      </c>
      <c r="J3162" s="26" t="s">
        <v>1564</v>
      </c>
      <c r="K3162" s="21" t="str">
        <f>IF(Tabela813[[#This Row],[C]]&lt;&gt;"",IF(Tabela813[[#This Row],[RED]]&lt;&gt;"",(Tabela813[[#This Row],[RED]] &amp; "."),"") &amp; CONCATENATE(Tabela813[[#This Row],[C]],".",Tabela813[[#This Row],[O]],".",Tabela813[[#This Row],[E]],".",Tabela813[[#This Row],[D1]],".",Tabela813[[#This Row],[D2]],".",Tabela813[[#This Row],[D3]],".",Tabela813[[#This Row],[T]],".",Tabela813[[#This Row],[D4]]),"")</f>
        <v>9.1.6.2.1.02.0.5.00</v>
      </c>
      <c r="L3162" s="27" t="s">
        <v>2148</v>
      </c>
      <c r="M3162" s="21" t="str">
        <f t="shared" si="49"/>
        <v>A</v>
      </c>
      <c r="N3162" s="21">
        <f>IF(VALUE(Tabela813[[#This Row],[RED]]) &gt; 0,1,0) + IF(VALUE(J3162)&gt;0,8,IF(VALUE(I3162)&gt;0,7,IF(VALUE(H3162)&gt;0,6,IF(VALUE(G3162)&gt;0,5,IF(VALUE(F3162)&gt;0,4,IF(VALUE(E3162)&gt;0,3,IF(VALUE(D3162)&gt;0,2,1)))))))</f>
        <v>8</v>
      </c>
      <c r="O3162" s="26" t="s">
        <v>51</v>
      </c>
      <c r="P3162" s="1" t="s">
        <v>3001</v>
      </c>
      <c r="Q3162" s="1"/>
      <c r="R3162" s="21"/>
      <c r="S3162" s="7" t="str">
        <f>Tabela813[[#This Row],[NR]]&amp;" - "&amp;Tabela813[[#This Row],[Especificação]]</f>
        <v>9.1.6.2.1.02.0.5.00 - (-) Dedução de Serviços de Transporte de Passageiros ou Mercadorias - Multas</v>
      </c>
      <c r="T3162" s="7" t="str">
        <f>Tabela813[[#This Row],[NR]]&amp;" - "&amp;Tabela813[[#This Row],[Especificação]]</f>
        <v>9.1.6.2.1.02.0.5.00 - (-) Dedução de Serviços de Transporte de Passageiros ou Mercadorias - Multas</v>
      </c>
      <c r="U3162" s="7" t="str">
        <f>Tabela813[[#This Row],[NR]]&amp; " - "&amp;Tabela813[[#This Row],[Especificação]]</f>
        <v>9.1.6.2.1.02.0.5.00 - (-) Dedução de Serviços de Transporte de Passageiros ou Mercadorias - Multas</v>
      </c>
    </row>
    <row r="3163" spans="1:21" ht="30" x14ac:dyDescent="0.25">
      <c r="A3163" s="84"/>
      <c r="B3163" s="73" t="s">
        <v>1570</v>
      </c>
      <c r="C3163" s="26" t="s">
        <v>1558</v>
      </c>
      <c r="D3163" s="26" t="s">
        <v>1563</v>
      </c>
      <c r="E3163" s="26" t="s">
        <v>1567</v>
      </c>
      <c r="F3163" s="26" t="s">
        <v>1558</v>
      </c>
      <c r="G3163" s="26" t="s">
        <v>1562</v>
      </c>
      <c r="H3163" s="26" t="s">
        <v>1561</v>
      </c>
      <c r="I3163" s="26" t="s">
        <v>1563</v>
      </c>
      <c r="J3163" s="26" t="s">
        <v>1564</v>
      </c>
      <c r="K3163" s="21" t="str">
        <f>IF(Tabela813[[#This Row],[C]]&lt;&gt;"",IF(Tabela813[[#This Row],[RED]]&lt;&gt;"",(Tabela813[[#This Row],[RED]] &amp; "."),"") &amp; CONCATENATE(Tabela813[[#This Row],[C]],".",Tabela813[[#This Row],[O]],".",Tabela813[[#This Row],[E]],".",Tabela813[[#This Row],[D1]],".",Tabela813[[#This Row],[D2]],".",Tabela813[[#This Row],[D3]],".",Tabela813[[#This Row],[T]],".",Tabela813[[#This Row],[D4]]),"")</f>
        <v>9.1.6.2.1.02.0.6.00</v>
      </c>
      <c r="L3163" s="27" t="s">
        <v>2149</v>
      </c>
      <c r="M3163" s="21" t="str">
        <f t="shared" si="49"/>
        <v>A</v>
      </c>
      <c r="N3163" s="21">
        <f>IF(VALUE(Tabela813[[#This Row],[RED]]) &gt; 0,1,0) + IF(VALUE(J3163)&gt;0,8,IF(VALUE(I3163)&gt;0,7,IF(VALUE(H3163)&gt;0,6,IF(VALUE(G3163)&gt;0,5,IF(VALUE(F3163)&gt;0,4,IF(VALUE(E3163)&gt;0,3,IF(VALUE(D3163)&gt;0,2,1)))))))</f>
        <v>8</v>
      </c>
      <c r="O3163" s="26" t="s">
        <v>51</v>
      </c>
      <c r="P3163" s="1" t="s">
        <v>3001</v>
      </c>
      <c r="Q3163" s="1"/>
      <c r="R3163" s="21"/>
      <c r="S3163" s="7" t="str">
        <f>Tabela813[[#This Row],[NR]]&amp;" - "&amp;Tabela813[[#This Row],[Especificação]]</f>
        <v>9.1.6.2.1.02.0.6.00 - (-) Dedução de Serviços de Transporte de Passageiros ou Mercadorias - Juros de Mora</v>
      </c>
      <c r="T3163" s="7" t="str">
        <f>Tabela813[[#This Row],[NR]]&amp;" - "&amp;Tabela813[[#This Row],[Especificação]]</f>
        <v>9.1.6.2.1.02.0.6.00 - (-) Dedução de Serviços de Transporte de Passageiros ou Mercadorias - Juros de Mora</v>
      </c>
      <c r="U3163" s="7" t="str">
        <f>Tabela813[[#This Row],[NR]]&amp; " - "&amp;Tabela813[[#This Row],[Especificação]]</f>
        <v>9.1.6.2.1.02.0.6.00 - (-) Dedução de Serviços de Transporte de Passageiros ou Mercadorias - Juros de Mora</v>
      </c>
    </row>
    <row r="3164" spans="1:21" ht="30" x14ac:dyDescent="0.25">
      <c r="A3164" s="84"/>
      <c r="B3164" s="73" t="s">
        <v>1570</v>
      </c>
      <c r="C3164" s="26" t="s">
        <v>1558</v>
      </c>
      <c r="D3164" s="26" t="s">
        <v>1563</v>
      </c>
      <c r="E3164" s="26" t="s">
        <v>1567</v>
      </c>
      <c r="F3164" s="26" t="s">
        <v>1558</v>
      </c>
      <c r="G3164" s="26" t="s">
        <v>1562</v>
      </c>
      <c r="H3164" s="26" t="s">
        <v>1561</v>
      </c>
      <c r="I3164" s="26" t="s">
        <v>1565</v>
      </c>
      <c r="J3164" s="26" t="s">
        <v>1564</v>
      </c>
      <c r="K3164" s="21" t="str">
        <f>IF(Tabela813[[#This Row],[C]]&lt;&gt;"",IF(Tabela813[[#This Row],[RED]]&lt;&gt;"",(Tabela813[[#This Row],[RED]] &amp; "."),"") &amp; CONCATENATE(Tabela813[[#This Row],[C]],".",Tabela813[[#This Row],[O]],".",Tabela813[[#This Row],[E]],".",Tabela813[[#This Row],[D1]],".",Tabela813[[#This Row],[D2]],".",Tabela813[[#This Row],[D3]],".",Tabela813[[#This Row],[T]],".",Tabela813[[#This Row],[D4]]),"")</f>
        <v>9.1.6.2.1.02.0.7.00</v>
      </c>
      <c r="L3164" s="27" t="s">
        <v>2150</v>
      </c>
      <c r="M3164" s="21" t="str">
        <f t="shared" si="49"/>
        <v>A</v>
      </c>
      <c r="N3164" s="21">
        <f>IF(VALUE(Tabela813[[#This Row],[RED]]) &gt; 0,1,0) + IF(VALUE(J3164)&gt;0,8,IF(VALUE(I3164)&gt;0,7,IF(VALUE(H3164)&gt;0,6,IF(VALUE(G3164)&gt;0,5,IF(VALUE(F3164)&gt;0,4,IF(VALUE(E3164)&gt;0,3,IF(VALUE(D3164)&gt;0,2,1)))))))</f>
        <v>8</v>
      </c>
      <c r="O3164" s="26" t="s">
        <v>51</v>
      </c>
      <c r="P3164" s="1" t="s">
        <v>3001</v>
      </c>
      <c r="Q3164" s="1"/>
      <c r="R3164" s="21"/>
      <c r="S3164" s="7" t="str">
        <f>Tabela813[[#This Row],[NR]]&amp;" - "&amp;Tabela813[[#This Row],[Especificação]]</f>
        <v>9.1.6.2.1.02.0.7.00 - (-) Dedução de Serviços de Transporte de Passageiros ou Mercadorias - Dívida Ativa - Multas da Dívida Ativa</v>
      </c>
      <c r="T3164" s="7" t="str">
        <f>Tabela813[[#This Row],[NR]]&amp;" - "&amp;Tabela813[[#This Row],[Especificação]]</f>
        <v>9.1.6.2.1.02.0.7.00 - (-) Dedução de Serviços de Transporte de Passageiros ou Mercadorias - Dívida Ativa - Multas da Dívida Ativa</v>
      </c>
      <c r="U3164" s="7" t="str">
        <f>Tabela813[[#This Row],[NR]]&amp; " - "&amp;Tabela813[[#This Row],[Especificação]]</f>
        <v>9.1.6.2.1.02.0.7.00 - (-) Dedução de Serviços de Transporte de Passageiros ou Mercadorias - Dívida Ativa - Multas da Dívida Ativa</v>
      </c>
    </row>
    <row r="3165" spans="1:21" ht="30" x14ac:dyDescent="0.25">
      <c r="A3165" s="84"/>
      <c r="B3165" s="73" t="s">
        <v>1570</v>
      </c>
      <c r="C3165" s="26" t="s">
        <v>1558</v>
      </c>
      <c r="D3165" s="26" t="s">
        <v>1563</v>
      </c>
      <c r="E3165" s="26" t="s">
        <v>1567</v>
      </c>
      <c r="F3165" s="26" t="s">
        <v>1558</v>
      </c>
      <c r="G3165" s="26" t="s">
        <v>1562</v>
      </c>
      <c r="H3165" s="26" t="s">
        <v>1561</v>
      </c>
      <c r="I3165" s="26" t="s">
        <v>1566</v>
      </c>
      <c r="J3165" s="26" t="s">
        <v>1564</v>
      </c>
      <c r="K3165" s="21" t="str">
        <f>IF(Tabela813[[#This Row],[C]]&lt;&gt;"",IF(Tabela813[[#This Row],[RED]]&lt;&gt;"",(Tabela813[[#This Row],[RED]] &amp; "."),"") &amp; CONCATENATE(Tabela813[[#This Row],[C]],".",Tabela813[[#This Row],[O]],".",Tabela813[[#This Row],[E]],".",Tabela813[[#This Row],[D1]],".",Tabela813[[#This Row],[D2]],".",Tabela813[[#This Row],[D3]],".",Tabela813[[#This Row],[T]],".",Tabela813[[#This Row],[D4]]),"")</f>
        <v>9.1.6.2.1.02.0.8.00</v>
      </c>
      <c r="L3165" s="27" t="s">
        <v>2151</v>
      </c>
      <c r="M3165" s="21" t="str">
        <f t="shared" si="49"/>
        <v>A</v>
      </c>
      <c r="N3165" s="21">
        <f>IF(VALUE(Tabela813[[#This Row],[RED]]) &gt; 0,1,0) + IF(VALUE(J3165)&gt;0,8,IF(VALUE(I3165)&gt;0,7,IF(VALUE(H3165)&gt;0,6,IF(VALUE(G3165)&gt;0,5,IF(VALUE(F3165)&gt;0,4,IF(VALUE(E3165)&gt;0,3,IF(VALUE(D3165)&gt;0,2,1)))))))</f>
        <v>8</v>
      </c>
      <c r="O3165" s="26" t="s">
        <v>51</v>
      </c>
      <c r="P3165" s="1" t="s">
        <v>3001</v>
      </c>
      <c r="Q3165" s="1"/>
      <c r="R3165" s="21"/>
      <c r="S3165" s="7" t="str">
        <f>Tabela813[[#This Row],[NR]]&amp;" - "&amp;Tabela813[[#This Row],[Especificação]]</f>
        <v>9.1.6.2.1.02.0.8.00 - (-) Dedução de Serviços de Transporte de Passageiros ou Mercadorias - Juros de Mora da Dívida Ativa</v>
      </c>
      <c r="T3165" s="7" t="str">
        <f>Tabela813[[#This Row],[NR]]&amp;" - "&amp;Tabela813[[#This Row],[Especificação]]</f>
        <v>9.1.6.2.1.02.0.8.00 - (-) Dedução de Serviços de Transporte de Passageiros ou Mercadorias - Juros de Mora da Dívida Ativa</v>
      </c>
      <c r="U3165" s="7" t="str">
        <f>Tabela813[[#This Row],[NR]]&amp; " - "&amp;Tabela813[[#This Row],[Especificação]]</f>
        <v>9.1.6.2.1.02.0.8.00 - (-) Dedução de Serviços de Transporte de Passageiros ou Mercadorias - Juros de Mora da Dívida Ativa</v>
      </c>
    </row>
    <row r="3166" spans="1:21" ht="30" x14ac:dyDescent="0.25">
      <c r="A3166" s="84"/>
      <c r="B3166" s="73" t="s">
        <v>1570</v>
      </c>
      <c r="C3166" s="26" t="s">
        <v>1558</v>
      </c>
      <c r="D3166" s="26" t="s">
        <v>1563</v>
      </c>
      <c r="E3166" s="26" t="s">
        <v>1567</v>
      </c>
      <c r="F3166" s="26" t="s">
        <v>1558</v>
      </c>
      <c r="G3166" s="26" t="s">
        <v>1571</v>
      </c>
      <c r="H3166" s="26" t="s">
        <v>1561</v>
      </c>
      <c r="I3166" s="26" t="s">
        <v>1561</v>
      </c>
      <c r="J3166" s="26" t="s">
        <v>1564</v>
      </c>
      <c r="K3166" s="21" t="str">
        <f>IF(Tabela813[[#This Row],[C]]&lt;&gt;"",IF(Tabela813[[#This Row],[RED]]&lt;&gt;"",(Tabela813[[#This Row],[RED]] &amp; "."),"") &amp; CONCATENATE(Tabela813[[#This Row],[C]],".",Tabela813[[#This Row],[O]],".",Tabela813[[#This Row],[E]],".",Tabela813[[#This Row],[D1]],".",Tabela813[[#This Row],[D2]],".",Tabela813[[#This Row],[D3]],".",Tabela813[[#This Row],[T]],".",Tabela813[[#This Row],[D4]]),"")</f>
        <v>9.1.6.2.1.03.0.0.00</v>
      </c>
      <c r="L3166" s="27" t="s">
        <v>2152</v>
      </c>
      <c r="M3166" s="21" t="str">
        <f t="shared" si="49"/>
        <v>S</v>
      </c>
      <c r="N3166" s="21">
        <f>IF(VALUE(Tabela813[[#This Row],[RED]]) &gt; 0,1,0) + IF(VALUE(J3166)&gt;0,8,IF(VALUE(I3166)&gt;0,7,IF(VALUE(H3166)&gt;0,6,IF(VALUE(G3166)&gt;0,5,IF(VALUE(F3166)&gt;0,4,IF(VALUE(E3166)&gt;0,3,IF(VALUE(D3166)&gt;0,2,1)))))))</f>
        <v>6</v>
      </c>
      <c r="O3166" s="26" t="s">
        <v>51</v>
      </c>
      <c r="P3166" s="1" t="s">
        <v>4454</v>
      </c>
      <c r="Q3166" s="1"/>
      <c r="R3166" s="21"/>
      <c r="S3166" s="7" t="str">
        <f>Tabela813[[#This Row],[NR]]&amp;" - "&amp;Tabela813[[#This Row],[Especificação]]</f>
        <v>9.1.6.2.1.03.0.0.00 - (-) Dedução de Serviços Portuários</v>
      </c>
      <c r="T3166" s="7" t="str">
        <f>Tabela813[[#This Row],[NR]]&amp;" - "&amp;Tabela813[[#This Row],[Especificação]]</f>
        <v>9.1.6.2.1.03.0.0.00 - (-) Dedução de Serviços Portuários</v>
      </c>
      <c r="U3166" s="7" t="str">
        <f>Tabela813[[#This Row],[NR]]&amp; " - "&amp;Tabela813[[#This Row],[Especificação]]</f>
        <v>9.1.6.2.1.03.0.0.00 - (-) Dedução de Serviços Portuários</v>
      </c>
    </row>
    <row r="3167" spans="1:21" x14ac:dyDescent="0.25">
      <c r="A3167" s="84"/>
      <c r="B3167" s="73" t="s">
        <v>1570</v>
      </c>
      <c r="C3167" s="26" t="s">
        <v>1558</v>
      </c>
      <c r="D3167" s="26" t="s">
        <v>1563</v>
      </c>
      <c r="E3167" s="26" t="s">
        <v>1567</v>
      </c>
      <c r="F3167" s="26" t="s">
        <v>1558</v>
      </c>
      <c r="G3167" s="26" t="s">
        <v>1571</v>
      </c>
      <c r="H3167" s="26" t="s">
        <v>1561</v>
      </c>
      <c r="I3167" s="26" t="s">
        <v>1558</v>
      </c>
      <c r="J3167" s="26" t="s">
        <v>1564</v>
      </c>
      <c r="K3167" s="21" t="str">
        <f>IF(Tabela813[[#This Row],[C]]&lt;&gt;"",IF(Tabela813[[#This Row],[RED]]&lt;&gt;"",(Tabela813[[#This Row],[RED]] &amp; "."),"") &amp; CONCATENATE(Tabela813[[#This Row],[C]],".",Tabela813[[#This Row],[O]],".",Tabela813[[#This Row],[E]],".",Tabela813[[#This Row],[D1]],".",Tabela813[[#This Row],[D2]],".",Tabela813[[#This Row],[D3]],".",Tabela813[[#This Row],[T]],".",Tabela813[[#This Row],[D4]]),"")</f>
        <v>9.1.6.2.1.03.0.1.00</v>
      </c>
      <c r="L3167" s="27" t="s">
        <v>2153</v>
      </c>
      <c r="M3167" s="21" t="str">
        <f t="shared" si="49"/>
        <v>A</v>
      </c>
      <c r="N3167" s="21">
        <f>IF(VALUE(Tabela813[[#This Row],[RED]]) &gt; 0,1,0) + IF(VALUE(J3167)&gt;0,8,IF(VALUE(I3167)&gt;0,7,IF(VALUE(H3167)&gt;0,6,IF(VALUE(G3167)&gt;0,5,IF(VALUE(F3167)&gt;0,4,IF(VALUE(E3167)&gt;0,3,IF(VALUE(D3167)&gt;0,2,1)))))))</f>
        <v>8</v>
      </c>
      <c r="O3167" s="26" t="s">
        <v>51</v>
      </c>
      <c r="P3167" s="1" t="s">
        <v>3002</v>
      </c>
      <c r="Q3167" s="1"/>
      <c r="R3167" s="21"/>
      <c r="S3167" s="7" t="str">
        <f>Tabela813[[#This Row],[NR]]&amp;" - "&amp;Tabela813[[#This Row],[Especificação]]</f>
        <v>9.1.6.2.1.03.0.1.00 - (-) Dedução de Serviços Portuários - Principal</v>
      </c>
      <c r="T3167" s="7" t="str">
        <f>Tabela813[[#This Row],[NR]]&amp;" - "&amp;Tabela813[[#This Row],[Especificação]]</f>
        <v>9.1.6.2.1.03.0.1.00 - (-) Dedução de Serviços Portuários - Principal</v>
      </c>
      <c r="U3167" s="7" t="str">
        <f>Tabela813[[#This Row],[NR]]&amp; " - "&amp;Tabela813[[#This Row],[Especificação]]</f>
        <v>9.1.6.2.1.03.0.1.00 - (-) Dedução de Serviços Portuários - Principal</v>
      </c>
    </row>
    <row r="3168" spans="1:21" x14ac:dyDescent="0.25">
      <c r="A3168" s="84"/>
      <c r="B3168" s="73" t="s">
        <v>1570</v>
      </c>
      <c r="C3168" s="26" t="s">
        <v>1558</v>
      </c>
      <c r="D3168" s="26" t="s">
        <v>1563</v>
      </c>
      <c r="E3168" s="26" t="s">
        <v>1567</v>
      </c>
      <c r="F3168" s="26" t="s">
        <v>1558</v>
      </c>
      <c r="G3168" s="26" t="s">
        <v>1571</v>
      </c>
      <c r="H3168" s="26" t="s">
        <v>1561</v>
      </c>
      <c r="I3168" s="26" t="s">
        <v>1567</v>
      </c>
      <c r="J3168" s="26" t="s">
        <v>1564</v>
      </c>
      <c r="K3168" s="21" t="str">
        <f>IF(Tabela813[[#This Row],[C]]&lt;&gt;"",IF(Tabela813[[#This Row],[RED]]&lt;&gt;"",(Tabela813[[#This Row],[RED]] &amp; "."),"") &amp; CONCATENATE(Tabela813[[#This Row],[C]],".",Tabela813[[#This Row],[O]],".",Tabela813[[#This Row],[E]],".",Tabela813[[#This Row],[D1]],".",Tabela813[[#This Row],[D2]],".",Tabela813[[#This Row],[D3]],".",Tabela813[[#This Row],[T]],".",Tabela813[[#This Row],[D4]]),"")</f>
        <v>9.1.6.2.1.03.0.2.00</v>
      </c>
      <c r="L3168" s="27" t="s">
        <v>2154</v>
      </c>
      <c r="M3168" s="21" t="str">
        <f t="shared" si="49"/>
        <v>A</v>
      </c>
      <c r="N3168" s="21">
        <f>IF(VALUE(Tabela813[[#This Row],[RED]]) &gt; 0,1,0) + IF(VALUE(J3168)&gt;0,8,IF(VALUE(I3168)&gt;0,7,IF(VALUE(H3168)&gt;0,6,IF(VALUE(G3168)&gt;0,5,IF(VALUE(F3168)&gt;0,4,IF(VALUE(E3168)&gt;0,3,IF(VALUE(D3168)&gt;0,2,1)))))))</f>
        <v>8</v>
      </c>
      <c r="O3168" s="26" t="s">
        <v>51</v>
      </c>
      <c r="P3168" s="1" t="s">
        <v>3002</v>
      </c>
      <c r="Q3168" s="1"/>
      <c r="R3168" s="21"/>
      <c r="S3168" s="7" t="str">
        <f>Tabela813[[#This Row],[NR]]&amp;" - "&amp;Tabela813[[#This Row],[Especificação]]</f>
        <v>9.1.6.2.1.03.0.2.00 - (-) Dedução de Serviços Portuários - Multas e Juros de Mora</v>
      </c>
      <c r="T3168" s="7" t="str">
        <f>Tabela813[[#This Row],[NR]]&amp;" - "&amp;Tabela813[[#This Row],[Especificação]]</f>
        <v>9.1.6.2.1.03.0.2.00 - (-) Dedução de Serviços Portuários - Multas e Juros de Mora</v>
      </c>
      <c r="U3168" s="7" t="str">
        <f>Tabela813[[#This Row],[NR]]&amp; " - "&amp;Tabela813[[#This Row],[Especificação]]</f>
        <v>9.1.6.2.1.03.0.2.00 - (-) Dedução de Serviços Portuários - Multas e Juros de Mora</v>
      </c>
    </row>
    <row r="3169" spans="1:21" x14ac:dyDescent="0.25">
      <c r="A3169" s="84"/>
      <c r="B3169" s="73" t="s">
        <v>1570</v>
      </c>
      <c r="C3169" s="26" t="s">
        <v>1558</v>
      </c>
      <c r="D3169" s="26" t="s">
        <v>1563</v>
      </c>
      <c r="E3169" s="26" t="s">
        <v>1567</v>
      </c>
      <c r="F3169" s="26" t="s">
        <v>1558</v>
      </c>
      <c r="G3169" s="26" t="s">
        <v>1571</v>
      </c>
      <c r="H3169" s="26" t="s">
        <v>1561</v>
      </c>
      <c r="I3169" s="26" t="s">
        <v>1559</v>
      </c>
      <c r="J3169" s="26" t="s">
        <v>1564</v>
      </c>
      <c r="K3169" s="21" t="str">
        <f>IF(Tabela813[[#This Row],[C]]&lt;&gt;"",IF(Tabela813[[#This Row],[RED]]&lt;&gt;"",(Tabela813[[#This Row],[RED]] &amp; "."),"") &amp; CONCATENATE(Tabela813[[#This Row],[C]],".",Tabela813[[#This Row],[O]],".",Tabela813[[#This Row],[E]],".",Tabela813[[#This Row],[D1]],".",Tabela813[[#This Row],[D2]],".",Tabela813[[#This Row],[D3]],".",Tabela813[[#This Row],[T]],".",Tabela813[[#This Row],[D4]]),"")</f>
        <v>9.1.6.2.1.03.0.3.00</v>
      </c>
      <c r="L3169" s="27" t="s">
        <v>2155</v>
      </c>
      <c r="M3169" s="21" t="str">
        <f t="shared" si="49"/>
        <v>A</v>
      </c>
      <c r="N3169" s="21">
        <f>IF(VALUE(Tabela813[[#This Row],[RED]]) &gt; 0,1,0) + IF(VALUE(J3169)&gt;0,8,IF(VALUE(I3169)&gt;0,7,IF(VALUE(H3169)&gt;0,6,IF(VALUE(G3169)&gt;0,5,IF(VALUE(F3169)&gt;0,4,IF(VALUE(E3169)&gt;0,3,IF(VALUE(D3169)&gt;0,2,1)))))))</f>
        <v>8</v>
      </c>
      <c r="O3169" s="26" t="s">
        <v>51</v>
      </c>
      <c r="P3169" s="1" t="s">
        <v>3002</v>
      </c>
      <c r="Q3169" s="1"/>
      <c r="R3169" s="21"/>
      <c r="S3169" s="7" t="str">
        <f>Tabela813[[#This Row],[NR]]&amp;" - "&amp;Tabela813[[#This Row],[Especificação]]</f>
        <v>9.1.6.2.1.03.0.3.00 - (-) Dedução de Serviços Portuários - Dívida Ativa</v>
      </c>
      <c r="T3169" s="7" t="str">
        <f>Tabela813[[#This Row],[NR]]&amp;" - "&amp;Tabela813[[#This Row],[Especificação]]</f>
        <v>9.1.6.2.1.03.0.3.00 - (-) Dedução de Serviços Portuários - Dívida Ativa</v>
      </c>
      <c r="U3169" s="7" t="str">
        <f>Tabela813[[#This Row],[NR]]&amp; " - "&amp;Tabela813[[#This Row],[Especificação]]</f>
        <v>9.1.6.2.1.03.0.3.00 - (-) Dedução de Serviços Portuários - Dívida Ativa</v>
      </c>
    </row>
    <row r="3170" spans="1:21" ht="30" x14ac:dyDescent="0.25">
      <c r="A3170" s="84"/>
      <c r="B3170" s="73" t="s">
        <v>1570</v>
      </c>
      <c r="C3170" s="26" t="s">
        <v>1558</v>
      </c>
      <c r="D3170" s="26" t="s">
        <v>1563</v>
      </c>
      <c r="E3170" s="26" t="s">
        <v>1567</v>
      </c>
      <c r="F3170" s="26" t="s">
        <v>1558</v>
      </c>
      <c r="G3170" s="26" t="s">
        <v>1571</v>
      </c>
      <c r="H3170" s="26" t="s">
        <v>1561</v>
      </c>
      <c r="I3170" s="26" t="s">
        <v>1568</v>
      </c>
      <c r="J3170" s="26" t="s">
        <v>1564</v>
      </c>
      <c r="K3170" s="21" t="str">
        <f>IF(Tabela813[[#This Row],[C]]&lt;&gt;"",IF(Tabela813[[#This Row],[RED]]&lt;&gt;"",(Tabela813[[#This Row],[RED]] &amp; "."),"") &amp; CONCATENATE(Tabela813[[#This Row],[C]],".",Tabela813[[#This Row],[O]],".",Tabela813[[#This Row],[E]],".",Tabela813[[#This Row],[D1]],".",Tabela813[[#This Row],[D2]],".",Tabela813[[#This Row],[D3]],".",Tabela813[[#This Row],[T]],".",Tabela813[[#This Row],[D4]]),"")</f>
        <v>9.1.6.2.1.03.0.4.00</v>
      </c>
      <c r="L3170" s="27" t="s">
        <v>2156</v>
      </c>
      <c r="M3170" s="21" t="str">
        <f t="shared" si="49"/>
        <v>A</v>
      </c>
      <c r="N3170" s="21">
        <f>IF(VALUE(Tabela813[[#This Row],[RED]]) &gt; 0,1,0) + IF(VALUE(J3170)&gt;0,8,IF(VALUE(I3170)&gt;0,7,IF(VALUE(H3170)&gt;0,6,IF(VALUE(G3170)&gt;0,5,IF(VALUE(F3170)&gt;0,4,IF(VALUE(E3170)&gt;0,3,IF(VALUE(D3170)&gt;0,2,1)))))))</f>
        <v>8</v>
      </c>
      <c r="O3170" s="26" t="s">
        <v>51</v>
      </c>
      <c r="P3170" s="1" t="s">
        <v>3002</v>
      </c>
      <c r="Q3170" s="1"/>
      <c r="R3170" s="21"/>
      <c r="S3170" s="7" t="str">
        <f>Tabela813[[#This Row],[NR]]&amp;" - "&amp;Tabela813[[#This Row],[Especificação]]</f>
        <v>9.1.6.2.1.03.0.4.00 - (-) Dedução de Serviços Portuários - Dívida Ativa - Multas e Juros de Mora da Dívida Ativa</v>
      </c>
      <c r="T3170" s="7" t="str">
        <f>Tabela813[[#This Row],[NR]]&amp;" - "&amp;Tabela813[[#This Row],[Especificação]]</f>
        <v>9.1.6.2.1.03.0.4.00 - (-) Dedução de Serviços Portuários - Dívida Ativa - Multas e Juros de Mora da Dívida Ativa</v>
      </c>
      <c r="U3170" s="7" t="str">
        <f>Tabela813[[#This Row],[NR]]&amp; " - "&amp;Tabela813[[#This Row],[Especificação]]</f>
        <v>9.1.6.2.1.03.0.4.00 - (-) Dedução de Serviços Portuários - Dívida Ativa - Multas e Juros de Mora da Dívida Ativa</v>
      </c>
    </row>
    <row r="3171" spans="1:21" x14ac:dyDescent="0.25">
      <c r="A3171" s="84"/>
      <c r="B3171" s="73" t="s">
        <v>1570</v>
      </c>
      <c r="C3171" s="26" t="s">
        <v>1558</v>
      </c>
      <c r="D3171" s="26" t="s">
        <v>1563</v>
      </c>
      <c r="E3171" s="26" t="s">
        <v>1567</v>
      </c>
      <c r="F3171" s="26" t="s">
        <v>1558</v>
      </c>
      <c r="G3171" s="26" t="s">
        <v>1571</v>
      </c>
      <c r="H3171" s="26" t="s">
        <v>1561</v>
      </c>
      <c r="I3171" s="26" t="s">
        <v>1569</v>
      </c>
      <c r="J3171" s="26" t="s">
        <v>1564</v>
      </c>
      <c r="K3171" s="21" t="str">
        <f>IF(Tabela813[[#This Row],[C]]&lt;&gt;"",IF(Tabela813[[#This Row],[RED]]&lt;&gt;"",(Tabela813[[#This Row],[RED]] &amp; "."),"") &amp; CONCATENATE(Tabela813[[#This Row],[C]],".",Tabela813[[#This Row],[O]],".",Tabela813[[#This Row],[E]],".",Tabela813[[#This Row],[D1]],".",Tabela813[[#This Row],[D2]],".",Tabela813[[#This Row],[D3]],".",Tabela813[[#This Row],[T]],".",Tabela813[[#This Row],[D4]]),"")</f>
        <v>9.1.6.2.1.03.0.5.00</v>
      </c>
      <c r="L3171" s="27" t="s">
        <v>2157</v>
      </c>
      <c r="M3171" s="21" t="str">
        <f t="shared" si="49"/>
        <v>A</v>
      </c>
      <c r="N3171" s="21">
        <f>IF(VALUE(Tabela813[[#This Row],[RED]]) &gt; 0,1,0) + IF(VALUE(J3171)&gt;0,8,IF(VALUE(I3171)&gt;0,7,IF(VALUE(H3171)&gt;0,6,IF(VALUE(G3171)&gt;0,5,IF(VALUE(F3171)&gt;0,4,IF(VALUE(E3171)&gt;0,3,IF(VALUE(D3171)&gt;0,2,1)))))))</f>
        <v>8</v>
      </c>
      <c r="O3171" s="26" t="s">
        <v>51</v>
      </c>
      <c r="P3171" s="1" t="s">
        <v>3002</v>
      </c>
      <c r="Q3171" s="1"/>
      <c r="R3171" s="21"/>
      <c r="S3171" s="7" t="str">
        <f>Tabela813[[#This Row],[NR]]&amp;" - "&amp;Tabela813[[#This Row],[Especificação]]</f>
        <v>9.1.6.2.1.03.0.5.00 - (-) Dedução de Serviços Portuários - Multas</v>
      </c>
      <c r="T3171" s="7" t="str">
        <f>Tabela813[[#This Row],[NR]]&amp;" - "&amp;Tabela813[[#This Row],[Especificação]]</f>
        <v>9.1.6.2.1.03.0.5.00 - (-) Dedução de Serviços Portuários - Multas</v>
      </c>
      <c r="U3171" s="7" t="str">
        <f>Tabela813[[#This Row],[NR]]&amp; " - "&amp;Tabela813[[#This Row],[Especificação]]</f>
        <v>9.1.6.2.1.03.0.5.00 - (-) Dedução de Serviços Portuários - Multas</v>
      </c>
    </row>
    <row r="3172" spans="1:21" x14ac:dyDescent="0.25">
      <c r="A3172" s="84"/>
      <c r="B3172" s="73" t="s">
        <v>1570</v>
      </c>
      <c r="C3172" s="26" t="s">
        <v>1558</v>
      </c>
      <c r="D3172" s="26" t="s">
        <v>1563</v>
      </c>
      <c r="E3172" s="26" t="s">
        <v>1567</v>
      </c>
      <c r="F3172" s="26" t="s">
        <v>1558</v>
      </c>
      <c r="G3172" s="26" t="s">
        <v>1571</v>
      </c>
      <c r="H3172" s="26" t="s">
        <v>1561</v>
      </c>
      <c r="I3172" s="26" t="s">
        <v>1563</v>
      </c>
      <c r="J3172" s="26" t="s">
        <v>1564</v>
      </c>
      <c r="K3172" s="21" t="str">
        <f>IF(Tabela813[[#This Row],[C]]&lt;&gt;"",IF(Tabela813[[#This Row],[RED]]&lt;&gt;"",(Tabela813[[#This Row],[RED]] &amp; "."),"") &amp; CONCATENATE(Tabela813[[#This Row],[C]],".",Tabela813[[#This Row],[O]],".",Tabela813[[#This Row],[E]],".",Tabela813[[#This Row],[D1]],".",Tabela813[[#This Row],[D2]],".",Tabela813[[#This Row],[D3]],".",Tabela813[[#This Row],[T]],".",Tabela813[[#This Row],[D4]]),"")</f>
        <v>9.1.6.2.1.03.0.6.00</v>
      </c>
      <c r="L3172" s="27" t="s">
        <v>2158</v>
      </c>
      <c r="M3172" s="21" t="str">
        <f t="shared" si="49"/>
        <v>A</v>
      </c>
      <c r="N3172" s="21">
        <f>IF(VALUE(Tabela813[[#This Row],[RED]]) &gt; 0,1,0) + IF(VALUE(J3172)&gt;0,8,IF(VALUE(I3172)&gt;0,7,IF(VALUE(H3172)&gt;0,6,IF(VALUE(G3172)&gt;0,5,IF(VALUE(F3172)&gt;0,4,IF(VALUE(E3172)&gt;0,3,IF(VALUE(D3172)&gt;0,2,1)))))))</f>
        <v>8</v>
      </c>
      <c r="O3172" s="26" t="s">
        <v>51</v>
      </c>
      <c r="P3172" s="1" t="s">
        <v>3002</v>
      </c>
      <c r="Q3172" s="1"/>
      <c r="R3172" s="21"/>
      <c r="S3172" s="7" t="str">
        <f>Tabela813[[#This Row],[NR]]&amp;" - "&amp;Tabela813[[#This Row],[Especificação]]</f>
        <v>9.1.6.2.1.03.0.6.00 - (-) Dedução de Serviços Portuários - Juros de Mora</v>
      </c>
      <c r="T3172" s="7" t="str">
        <f>Tabela813[[#This Row],[NR]]&amp;" - "&amp;Tabela813[[#This Row],[Especificação]]</f>
        <v>9.1.6.2.1.03.0.6.00 - (-) Dedução de Serviços Portuários - Juros de Mora</v>
      </c>
      <c r="U3172" s="7" t="str">
        <f>Tabela813[[#This Row],[NR]]&amp; " - "&amp;Tabela813[[#This Row],[Especificação]]</f>
        <v>9.1.6.2.1.03.0.6.00 - (-) Dedução de Serviços Portuários - Juros de Mora</v>
      </c>
    </row>
    <row r="3173" spans="1:21" x14ac:dyDescent="0.25">
      <c r="A3173" s="84"/>
      <c r="B3173" s="73" t="s">
        <v>1570</v>
      </c>
      <c r="C3173" s="26" t="s">
        <v>1558</v>
      </c>
      <c r="D3173" s="26" t="s">
        <v>1563</v>
      </c>
      <c r="E3173" s="26" t="s">
        <v>1567</v>
      </c>
      <c r="F3173" s="26" t="s">
        <v>1558</v>
      </c>
      <c r="G3173" s="26" t="s">
        <v>1571</v>
      </c>
      <c r="H3173" s="26" t="s">
        <v>1561</v>
      </c>
      <c r="I3173" s="26" t="s">
        <v>1565</v>
      </c>
      <c r="J3173" s="26" t="s">
        <v>1564</v>
      </c>
      <c r="K3173" s="21" t="str">
        <f>IF(Tabela813[[#This Row],[C]]&lt;&gt;"",IF(Tabela813[[#This Row],[RED]]&lt;&gt;"",(Tabela813[[#This Row],[RED]] &amp; "."),"") &amp; CONCATENATE(Tabela813[[#This Row],[C]],".",Tabela813[[#This Row],[O]],".",Tabela813[[#This Row],[E]],".",Tabela813[[#This Row],[D1]],".",Tabela813[[#This Row],[D2]],".",Tabela813[[#This Row],[D3]],".",Tabela813[[#This Row],[T]],".",Tabela813[[#This Row],[D4]]),"")</f>
        <v>9.1.6.2.1.03.0.7.00</v>
      </c>
      <c r="L3173" s="27" t="s">
        <v>2159</v>
      </c>
      <c r="M3173" s="21" t="str">
        <f t="shared" si="49"/>
        <v>A</v>
      </c>
      <c r="N3173" s="21">
        <f>IF(VALUE(Tabela813[[#This Row],[RED]]) &gt; 0,1,0) + IF(VALUE(J3173)&gt;0,8,IF(VALUE(I3173)&gt;0,7,IF(VALUE(H3173)&gt;0,6,IF(VALUE(G3173)&gt;0,5,IF(VALUE(F3173)&gt;0,4,IF(VALUE(E3173)&gt;0,3,IF(VALUE(D3173)&gt;0,2,1)))))))</f>
        <v>8</v>
      </c>
      <c r="O3173" s="26" t="s">
        <v>51</v>
      </c>
      <c r="P3173" s="1" t="s">
        <v>3002</v>
      </c>
      <c r="Q3173" s="1"/>
      <c r="R3173" s="21"/>
      <c r="S3173" s="7" t="str">
        <f>Tabela813[[#This Row],[NR]]&amp;" - "&amp;Tabela813[[#This Row],[Especificação]]</f>
        <v>9.1.6.2.1.03.0.7.00 - (-) Dedução de Serviços Portuários - Dívida Ativa - Multas da Dívida Ativa</v>
      </c>
      <c r="T3173" s="7" t="str">
        <f>Tabela813[[#This Row],[NR]]&amp;" - "&amp;Tabela813[[#This Row],[Especificação]]</f>
        <v>9.1.6.2.1.03.0.7.00 - (-) Dedução de Serviços Portuários - Dívida Ativa - Multas da Dívida Ativa</v>
      </c>
      <c r="U3173" s="7" t="str">
        <f>Tabela813[[#This Row],[NR]]&amp; " - "&amp;Tabela813[[#This Row],[Especificação]]</f>
        <v>9.1.6.2.1.03.0.7.00 - (-) Dedução de Serviços Portuários - Dívida Ativa - Multas da Dívida Ativa</v>
      </c>
    </row>
    <row r="3174" spans="1:21" x14ac:dyDescent="0.25">
      <c r="A3174" s="84"/>
      <c r="B3174" s="73" t="s">
        <v>1570</v>
      </c>
      <c r="C3174" s="26" t="s">
        <v>1558</v>
      </c>
      <c r="D3174" s="26" t="s">
        <v>1563</v>
      </c>
      <c r="E3174" s="26" t="s">
        <v>1567</v>
      </c>
      <c r="F3174" s="26" t="s">
        <v>1558</v>
      </c>
      <c r="G3174" s="26" t="s">
        <v>1571</v>
      </c>
      <c r="H3174" s="26" t="s">
        <v>1561</v>
      </c>
      <c r="I3174" s="26" t="s">
        <v>1566</v>
      </c>
      <c r="J3174" s="26" t="s">
        <v>1564</v>
      </c>
      <c r="K3174" s="21" t="str">
        <f>IF(Tabela813[[#This Row],[C]]&lt;&gt;"",IF(Tabela813[[#This Row],[RED]]&lt;&gt;"",(Tabela813[[#This Row],[RED]] &amp; "."),"") &amp; CONCATENATE(Tabela813[[#This Row],[C]],".",Tabela813[[#This Row],[O]],".",Tabela813[[#This Row],[E]],".",Tabela813[[#This Row],[D1]],".",Tabela813[[#This Row],[D2]],".",Tabela813[[#This Row],[D3]],".",Tabela813[[#This Row],[T]],".",Tabela813[[#This Row],[D4]]),"")</f>
        <v>9.1.6.2.1.03.0.8.00</v>
      </c>
      <c r="L3174" s="27" t="s">
        <v>2160</v>
      </c>
      <c r="M3174" s="21" t="str">
        <f t="shared" si="49"/>
        <v>A</v>
      </c>
      <c r="N3174" s="21">
        <f>IF(VALUE(Tabela813[[#This Row],[RED]]) &gt; 0,1,0) + IF(VALUE(J3174)&gt;0,8,IF(VALUE(I3174)&gt;0,7,IF(VALUE(H3174)&gt;0,6,IF(VALUE(G3174)&gt;0,5,IF(VALUE(F3174)&gt;0,4,IF(VALUE(E3174)&gt;0,3,IF(VALUE(D3174)&gt;0,2,1)))))))</f>
        <v>8</v>
      </c>
      <c r="O3174" s="26" t="s">
        <v>51</v>
      </c>
      <c r="P3174" s="1" t="s">
        <v>3002</v>
      </c>
      <c r="Q3174" s="1"/>
      <c r="R3174" s="21"/>
      <c r="S3174" s="7" t="str">
        <f>Tabela813[[#This Row],[NR]]&amp;" - "&amp;Tabela813[[#This Row],[Especificação]]</f>
        <v>9.1.6.2.1.03.0.8.00 - (-) Dedução de Serviços Portuários - Juros de Mora da Dívida Ativa</v>
      </c>
      <c r="T3174" s="7" t="str">
        <f>Tabela813[[#This Row],[NR]]&amp;" - "&amp;Tabela813[[#This Row],[Especificação]]</f>
        <v>9.1.6.2.1.03.0.8.00 - (-) Dedução de Serviços Portuários - Juros de Mora da Dívida Ativa</v>
      </c>
      <c r="U3174" s="7" t="str">
        <f>Tabela813[[#This Row],[NR]]&amp; " - "&amp;Tabela813[[#This Row],[Especificação]]</f>
        <v>9.1.6.2.1.03.0.8.00 - (-) Dedução de Serviços Portuários - Juros de Mora da Dívida Ativa</v>
      </c>
    </row>
    <row r="3175" spans="1:21" ht="30" x14ac:dyDescent="0.25">
      <c r="A3175" s="84"/>
      <c r="B3175" s="73" t="s">
        <v>1570</v>
      </c>
      <c r="C3175" s="26" t="s">
        <v>1558</v>
      </c>
      <c r="D3175" s="26" t="s">
        <v>1563</v>
      </c>
      <c r="E3175" s="26" t="s">
        <v>1559</v>
      </c>
      <c r="F3175" s="26" t="s">
        <v>1561</v>
      </c>
      <c r="G3175" s="26" t="s">
        <v>1564</v>
      </c>
      <c r="H3175" s="26" t="s">
        <v>1561</v>
      </c>
      <c r="I3175" s="26" t="s">
        <v>1561</v>
      </c>
      <c r="J3175" s="26" t="s">
        <v>1564</v>
      </c>
      <c r="K3175" s="21" t="str">
        <f>IF(Tabela813[[#This Row],[C]]&lt;&gt;"",IF(Tabela813[[#This Row],[RED]]&lt;&gt;"",(Tabela813[[#This Row],[RED]] &amp; "."),"") &amp; CONCATENATE(Tabela813[[#This Row],[C]],".",Tabela813[[#This Row],[O]],".",Tabela813[[#This Row],[E]],".",Tabela813[[#This Row],[D1]],".",Tabela813[[#This Row],[D2]],".",Tabela813[[#This Row],[D3]],".",Tabela813[[#This Row],[T]],".",Tabela813[[#This Row],[D4]]),"")</f>
        <v>9.1.6.3.0.00.0.0.00</v>
      </c>
      <c r="L3175" s="27" t="s">
        <v>2161</v>
      </c>
      <c r="M3175" s="21" t="str">
        <f t="shared" si="49"/>
        <v>S</v>
      </c>
      <c r="N3175" s="21">
        <f>IF(VALUE(Tabela813[[#This Row],[RED]]) &gt; 0,1,0) + IF(VALUE(J3175)&gt;0,8,IF(VALUE(I3175)&gt;0,7,IF(VALUE(H3175)&gt;0,6,IF(VALUE(G3175)&gt;0,5,IF(VALUE(F3175)&gt;0,4,IF(VALUE(E3175)&gt;0,3,IF(VALUE(D3175)&gt;0,2,1)))))))</f>
        <v>4</v>
      </c>
      <c r="O3175" s="26" t="s">
        <v>45</v>
      </c>
      <c r="P3175" s="1" t="s">
        <v>4455</v>
      </c>
      <c r="Q3175" s="1"/>
      <c r="R3175" s="21"/>
      <c r="S3175" s="7" t="str">
        <f>Tabela813[[#This Row],[NR]]&amp;" - "&amp;Tabela813[[#This Row],[Especificação]]</f>
        <v>9.1.6.3.0.00.0.0.00 - (-) Dedução de Serviços e Atividades Referentes à Saúde</v>
      </c>
      <c r="T3175" s="7" t="str">
        <f>Tabela813[[#This Row],[NR]]&amp;" - "&amp;Tabela813[[#This Row],[Especificação]]</f>
        <v>9.1.6.3.0.00.0.0.00 - (-) Dedução de Serviços e Atividades Referentes à Saúde</v>
      </c>
      <c r="U3175" s="7" t="str">
        <f>Tabela813[[#This Row],[NR]]&amp; " - "&amp;Tabela813[[#This Row],[Especificação]]</f>
        <v>9.1.6.3.0.00.0.0.00 - (-) Dedução de Serviços e Atividades Referentes à Saúde</v>
      </c>
    </row>
    <row r="3176" spans="1:21" ht="30" x14ac:dyDescent="0.25">
      <c r="A3176" s="84"/>
      <c r="B3176" s="73" t="s">
        <v>1570</v>
      </c>
      <c r="C3176" s="26" t="s">
        <v>1558</v>
      </c>
      <c r="D3176" s="26" t="s">
        <v>1563</v>
      </c>
      <c r="E3176" s="26" t="s">
        <v>1559</v>
      </c>
      <c r="F3176" s="26" t="s">
        <v>1558</v>
      </c>
      <c r="G3176" s="26" t="s">
        <v>1564</v>
      </c>
      <c r="H3176" s="26" t="s">
        <v>1561</v>
      </c>
      <c r="I3176" s="26" t="s">
        <v>1561</v>
      </c>
      <c r="J3176" s="26" t="s">
        <v>1564</v>
      </c>
      <c r="K3176" s="21" t="str">
        <f>IF(Tabela813[[#This Row],[C]]&lt;&gt;"",IF(Tabela813[[#This Row],[RED]]&lt;&gt;"",(Tabela813[[#This Row],[RED]] &amp; "."),"") &amp; CONCATENATE(Tabela813[[#This Row],[C]],".",Tabela813[[#This Row],[O]],".",Tabela813[[#This Row],[E]],".",Tabela813[[#This Row],[D1]],".",Tabela813[[#This Row],[D2]],".",Tabela813[[#This Row],[D3]],".",Tabela813[[#This Row],[T]],".",Tabela813[[#This Row],[D4]]),"")</f>
        <v>9.1.6.3.1.00.0.0.00</v>
      </c>
      <c r="L3176" s="27" t="s">
        <v>2162</v>
      </c>
      <c r="M3176" s="21" t="str">
        <f t="shared" si="49"/>
        <v>S</v>
      </c>
      <c r="N3176" s="21">
        <f>IF(VALUE(Tabela813[[#This Row],[RED]]) &gt; 0,1,0) + IF(VALUE(J3176)&gt;0,8,IF(VALUE(I3176)&gt;0,7,IF(VALUE(H3176)&gt;0,6,IF(VALUE(G3176)&gt;0,5,IF(VALUE(F3176)&gt;0,4,IF(VALUE(E3176)&gt;0,3,IF(VALUE(D3176)&gt;0,2,1)))))))</f>
        <v>5</v>
      </c>
      <c r="O3176" s="26" t="s">
        <v>45</v>
      </c>
      <c r="P3176" s="1" t="s">
        <v>4455</v>
      </c>
      <c r="Q3176" s="1"/>
      <c r="R3176" s="21"/>
      <c r="S3176" s="7" t="str">
        <f>Tabela813[[#This Row],[NR]]&amp;" - "&amp;Tabela813[[#This Row],[Especificação]]</f>
        <v>9.1.6.3.1.00.0.0.00 - (-) Dedução de Serviços de Atendimento à Saúde</v>
      </c>
      <c r="T3176" s="7" t="str">
        <f>Tabela813[[#This Row],[NR]]&amp;" - "&amp;Tabela813[[#This Row],[Especificação]]</f>
        <v>9.1.6.3.1.00.0.0.00 - (-) Dedução de Serviços de Atendimento à Saúde</v>
      </c>
      <c r="U3176" s="7" t="str">
        <f>Tabela813[[#This Row],[NR]]&amp; " - "&amp;Tabela813[[#This Row],[Especificação]]</f>
        <v>9.1.6.3.1.00.0.0.00 - (-) Dedução de Serviços de Atendimento à Saúde</v>
      </c>
    </row>
    <row r="3177" spans="1:21" ht="45" x14ac:dyDescent="0.25">
      <c r="A3177" s="84"/>
      <c r="B3177" s="73" t="s">
        <v>1570</v>
      </c>
      <c r="C3177" s="26" t="s">
        <v>1558</v>
      </c>
      <c r="D3177" s="26" t="s">
        <v>1563</v>
      </c>
      <c r="E3177" s="26" t="s">
        <v>1559</v>
      </c>
      <c r="F3177" s="26" t="s">
        <v>1558</v>
      </c>
      <c r="G3177" s="26" t="s">
        <v>1591</v>
      </c>
      <c r="H3177" s="26" t="s">
        <v>1561</v>
      </c>
      <c r="I3177" s="26" t="s">
        <v>1561</v>
      </c>
      <c r="J3177" s="26" t="s">
        <v>1564</v>
      </c>
      <c r="K3177" s="21" t="str">
        <f>IF(Tabela813[[#This Row],[C]]&lt;&gt;"",IF(Tabela813[[#This Row],[RED]]&lt;&gt;"",(Tabela813[[#This Row],[RED]] &amp; "."),"") &amp; CONCATENATE(Tabela813[[#This Row],[C]],".",Tabela813[[#This Row],[O]],".",Tabela813[[#This Row],[E]],".",Tabela813[[#This Row],[D1]],".",Tabela813[[#This Row],[D2]],".",Tabela813[[#This Row],[D3]],".",Tabela813[[#This Row],[T]],".",Tabela813[[#This Row],[D4]]),"")</f>
        <v>9.1.6.3.1.50.0.0.00</v>
      </c>
      <c r="L3177" s="27" t="s">
        <v>2172</v>
      </c>
      <c r="M3177" s="21" t="str">
        <f t="shared" si="49"/>
        <v>S</v>
      </c>
      <c r="N3177" s="21">
        <f>IF(VALUE(Tabela813[[#This Row],[RED]]) &gt; 0,1,0) + IF(VALUE(J3177)&gt;0,8,IF(VALUE(I3177)&gt;0,7,IF(VALUE(H3177)&gt;0,6,IF(VALUE(G3177)&gt;0,5,IF(VALUE(F3177)&gt;0,4,IF(VALUE(E3177)&gt;0,3,IF(VALUE(D3177)&gt;0,2,1)))))))</f>
        <v>6</v>
      </c>
      <c r="O3177" s="26" t="s">
        <v>55</v>
      </c>
      <c r="P3177" s="1" t="s">
        <v>4456</v>
      </c>
      <c r="Q3177" s="1"/>
      <c r="R3177" s="21"/>
      <c r="S3177" s="7" t="str">
        <f>Tabela813[[#This Row],[NR]]&amp;" - "&amp;Tabela813[[#This Row],[Especificação]]</f>
        <v>9.1.6.3.1.50.0.0.00 - (-) Dedução de Serviços Hospitalares</v>
      </c>
      <c r="T3177" s="7" t="str">
        <f>Tabela813[[#This Row],[NR]]&amp;" - "&amp;Tabela813[[#This Row],[Especificação]]</f>
        <v>9.1.6.3.1.50.0.0.00 - (-) Dedução de Serviços Hospitalares</v>
      </c>
      <c r="U3177" s="7" t="str">
        <f>Tabela813[[#This Row],[NR]]&amp; " - "&amp;Tabela813[[#This Row],[Especificação]]</f>
        <v>9.1.6.3.1.50.0.0.00 - (-) Dedução de Serviços Hospitalares</v>
      </c>
    </row>
    <row r="3178" spans="1:21" ht="45" x14ac:dyDescent="0.25">
      <c r="A3178" s="84"/>
      <c r="B3178" s="73" t="s">
        <v>1570</v>
      </c>
      <c r="C3178" s="26" t="s">
        <v>1558</v>
      </c>
      <c r="D3178" s="26" t="s">
        <v>1563</v>
      </c>
      <c r="E3178" s="26" t="s">
        <v>1559</v>
      </c>
      <c r="F3178" s="26" t="s">
        <v>1558</v>
      </c>
      <c r="G3178" s="26" t="s">
        <v>1591</v>
      </c>
      <c r="H3178" s="26" t="s">
        <v>1561</v>
      </c>
      <c r="I3178" s="26" t="s">
        <v>1558</v>
      </c>
      <c r="J3178" s="26" t="s">
        <v>1564</v>
      </c>
      <c r="K3178" s="21" t="str">
        <f>IF(Tabela813[[#This Row],[C]]&lt;&gt;"",IF(Tabela813[[#This Row],[RED]]&lt;&gt;"",(Tabela813[[#This Row],[RED]] &amp; "."),"") &amp; CONCATENATE(Tabela813[[#This Row],[C]],".",Tabela813[[#This Row],[O]],".",Tabela813[[#This Row],[E]],".",Tabela813[[#This Row],[D1]],".",Tabela813[[#This Row],[D2]],".",Tabela813[[#This Row],[D3]],".",Tabela813[[#This Row],[T]],".",Tabela813[[#This Row],[D4]]),"")</f>
        <v>9.1.6.3.1.50.0.1.00</v>
      </c>
      <c r="L3178" s="27" t="s">
        <v>2173</v>
      </c>
      <c r="M3178" s="21" t="str">
        <f t="shared" si="49"/>
        <v>A</v>
      </c>
      <c r="N3178" s="21">
        <f>IF(VALUE(Tabela813[[#This Row],[RED]]) &gt; 0,1,0) + IF(VALUE(J3178)&gt;0,8,IF(VALUE(I3178)&gt;0,7,IF(VALUE(H3178)&gt;0,6,IF(VALUE(G3178)&gt;0,5,IF(VALUE(F3178)&gt;0,4,IF(VALUE(E3178)&gt;0,3,IF(VALUE(D3178)&gt;0,2,1)))))))</f>
        <v>8</v>
      </c>
      <c r="O3178" s="26" t="s">
        <v>55</v>
      </c>
      <c r="P3178" s="1" t="s">
        <v>3003</v>
      </c>
      <c r="Q3178" s="1"/>
      <c r="R3178" s="21"/>
      <c r="S3178" s="7" t="str">
        <f>Tabela813[[#This Row],[NR]]&amp;" - "&amp;Tabela813[[#This Row],[Especificação]]</f>
        <v>9.1.6.3.1.50.0.1.00 - (-) Dedução de Serviços Hospitalares - Principal</v>
      </c>
      <c r="T3178" s="7" t="str">
        <f>Tabela813[[#This Row],[NR]]&amp;" - "&amp;Tabela813[[#This Row],[Especificação]]</f>
        <v>9.1.6.3.1.50.0.1.00 - (-) Dedução de Serviços Hospitalares - Principal</v>
      </c>
      <c r="U3178" s="7" t="str">
        <f>Tabela813[[#This Row],[NR]]&amp; " - "&amp;Tabela813[[#This Row],[Especificação]]</f>
        <v>9.1.6.3.1.50.0.1.00 - (-) Dedução de Serviços Hospitalares - Principal</v>
      </c>
    </row>
    <row r="3179" spans="1:21" ht="45" x14ac:dyDescent="0.25">
      <c r="A3179" s="84"/>
      <c r="B3179" s="73" t="s">
        <v>1570</v>
      </c>
      <c r="C3179" s="26" t="s">
        <v>1558</v>
      </c>
      <c r="D3179" s="26" t="s">
        <v>1563</v>
      </c>
      <c r="E3179" s="26" t="s">
        <v>1559</v>
      </c>
      <c r="F3179" s="26" t="s">
        <v>1558</v>
      </c>
      <c r="G3179" s="26" t="s">
        <v>1591</v>
      </c>
      <c r="H3179" s="26" t="s">
        <v>1561</v>
      </c>
      <c r="I3179" s="26" t="s">
        <v>1567</v>
      </c>
      <c r="J3179" s="26" t="s">
        <v>1564</v>
      </c>
      <c r="K3179" s="21" t="str">
        <f>IF(Tabela813[[#This Row],[C]]&lt;&gt;"",IF(Tabela813[[#This Row],[RED]]&lt;&gt;"",(Tabela813[[#This Row],[RED]] &amp; "."),"") &amp; CONCATENATE(Tabela813[[#This Row],[C]],".",Tabela813[[#This Row],[O]],".",Tabela813[[#This Row],[E]],".",Tabela813[[#This Row],[D1]],".",Tabela813[[#This Row],[D2]],".",Tabela813[[#This Row],[D3]],".",Tabela813[[#This Row],[T]],".",Tabela813[[#This Row],[D4]]),"")</f>
        <v>9.1.6.3.1.50.0.2.00</v>
      </c>
      <c r="L3179" s="27" t="s">
        <v>2174</v>
      </c>
      <c r="M3179" s="21" t="str">
        <f t="shared" si="49"/>
        <v>A</v>
      </c>
      <c r="N3179" s="21">
        <f>IF(VALUE(Tabela813[[#This Row],[RED]]) &gt; 0,1,0) + IF(VALUE(J3179)&gt;0,8,IF(VALUE(I3179)&gt;0,7,IF(VALUE(H3179)&gt;0,6,IF(VALUE(G3179)&gt;0,5,IF(VALUE(F3179)&gt;0,4,IF(VALUE(E3179)&gt;0,3,IF(VALUE(D3179)&gt;0,2,1)))))))</f>
        <v>8</v>
      </c>
      <c r="O3179" s="26" t="s">
        <v>55</v>
      </c>
      <c r="P3179" s="1" t="s">
        <v>3003</v>
      </c>
      <c r="Q3179" s="1"/>
      <c r="R3179" s="21"/>
      <c r="S3179" s="7" t="str">
        <f>Tabela813[[#This Row],[NR]]&amp;" - "&amp;Tabela813[[#This Row],[Especificação]]</f>
        <v>9.1.6.3.1.50.0.2.00 - (-) Dedução de Serviços Hospitalares - Multas e Juros de Mora</v>
      </c>
      <c r="T3179" s="7" t="str">
        <f>Tabela813[[#This Row],[NR]]&amp;" - "&amp;Tabela813[[#This Row],[Especificação]]</f>
        <v>9.1.6.3.1.50.0.2.00 - (-) Dedução de Serviços Hospitalares - Multas e Juros de Mora</v>
      </c>
      <c r="U3179" s="7" t="str">
        <f>Tabela813[[#This Row],[NR]]&amp; " - "&amp;Tabela813[[#This Row],[Especificação]]</f>
        <v>9.1.6.3.1.50.0.2.00 - (-) Dedução de Serviços Hospitalares - Multas e Juros de Mora</v>
      </c>
    </row>
    <row r="3180" spans="1:21" ht="45" x14ac:dyDescent="0.25">
      <c r="A3180" s="84"/>
      <c r="B3180" s="73" t="s">
        <v>1570</v>
      </c>
      <c r="C3180" s="26" t="s">
        <v>1558</v>
      </c>
      <c r="D3180" s="26" t="s">
        <v>1563</v>
      </c>
      <c r="E3180" s="26" t="s">
        <v>1559</v>
      </c>
      <c r="F3180" s="26" t="s">
        <v>1558</v>
      </c>
      <c r="G3180" s="26" t="s">
        <v>1591</v>
      </c>
      <c r="H3180" s="26" t="s">
        <v>1561</v>
      </c>
      <c r="I3180" s="26" t="s">
        <v>1559</v>
      </c>
      <c r="J3180" s="26" t="s">
        <v>1564</v>
      </c>
      <c r="K3180" s="21" t="str">
        <f>IF(Tabela813[[#This Row],[C]]&lt;&gt;"",IF(Tabela813[[#This Row],[RED]]&lt;&gt;"",(Tabela813[[#This Row],[RED]] &amp; "."),"") &amp; CONCATENATE(Tabela813[[#This Row],[C]],".",Tabela813[[#This Row],[O]],".",Tabela813[[#This Row],[E]],".",Tabela813[[#This Row],[D1]],".",Tabela813[[#This Row],[D2]],".",Tabela813[[#This Row],[D3]],".",Tabela813[[#This Row],[T]],".",Tabela813[[#This Row],[D4]]),"")</f>
        <v>9.1.6.3.1.50.0.3.00</v>
      </c>
      <c r="L3180" s="27" t="s">
        <v>2175</v>
      </c>
      <c r="M3180" s="21" t="str">
        <f t="shared" si="49"/>
        <v>A</v>
      </c>
      <c r="N3180" s="21">
        <f>IF(VALUE(Tabela813[[#This Row],[RED]]) &gt; 0,1,0) + IF(VALUE(J3180)&gt;0,8,IF(VALUE(I3180)&gt;0,7,IF(VALUE(H3180)&gt;0,6,IF(VALUE(G3180)&gt;0,5,IF(VALUE(F3180)&gt;0,4,IF(VALUE(E3180)&gt;0,3,IF(VALUE(D3180)&gt;0,2,1)))))))</f>
        <v>8</v>
      </c>
      <c r="O3180" s="26" t="s">
        <v>55</v>
      </c>
      <c r="P3180" s="1" t="s">
        <v>3003</v>
      </c>
      <c r="Q3180" s="1"/>
      <c r="R3180" s="21"/>
      <c r="S3180" s="7" t="str">
        <f>Tabela813[[#This Row],[NR]]&amp;" - "&amp;Tabela813[[#This Row],[Especificação]]</f>
        <v>9.1.6.3.1.50.0.3.00 - (-) Dedução de Serviços Hospitalares - Dívida Ativa</v>
      </c>
      <c r="T3180" s="7" t="str">
        <f>Tabela813[[#This Row],[NR]]&amp;" - "&amp;Tabela813[[#This Row],[Especificação]]</f>
        <v>9.1.6.3.1.50.0.3.00 - (-) Dedução de Serviços Hospitalares - Dívida Ativa</v>
      </c>
      <c r="U3180" s="7" t="str">
        <f>Tabela813[[#This Row],[NR]]&amp; " - "&amp;Tabela813[[#This Row],[Especificação]]</f>
        <v>9.1.6.3.1.50.0.3.00 - (-) Dedução de Serviços Hospitalares - Dívida Ativa</v>
      </c>
    </row>
    <row r="3181" spans="1:21" ht="45" x14ac:dyDescent="0.25">
      <c r="A3181" s="297"/>
      <c r="B3181" s="73" t="s">
        <v>1570</v>
      </c>
      <c r="C3181" s="26" t="s">
        <v>1558</v>
      </c>
      <c r="D3181" s="26" t="s">
        <v>1563</v>
      </c>
      <c r="E3181" s="26" t="s">
        <v>1559</v>
      </c>
      <c r="F3181" s="26" t="s">
        <v>1558</v>
      </c>
      <c r="G3181" s="26" t="s">
        <v>1591</v>
      </c>
      <c r="H3181" s="26" t="s">
        <v>1561</v>
      </c>
      <c r="I3181" s="26" t="s">
        <v>1568</v>
      </c>
      <c r="J3181" s="26" t="s">
        <v>1564</v>
      </c>
      <c r="K3181" s="21" t="str">
        <f>IF(Tabela813[[#This Row],[C]]&lt;&gt;"",IF(Tabela813[[#This Row],[RED]]&lt;&gt;"",(Tabela813[[#This Row],[RED]] &amp; "."),"") &amp; CONCATENATE(Tabela813[[#This Row],[C]],".",Tabela813[[#This Row],[O]],".",Tabela813[[#This Row],[E]],".",Tabela813[[#This Row],[D1]],".",Tabela813[[#This Row],[D2]],".",Tabela813[[#This Row],[D3]],".",Tabela813[[#This Row],[T]],".",Tabela813[[#This Row],[D4]]),"")</f>
        <v>9.1.6.3.1.50.0.4.00</v>
      </c>
      <c r="L3181" s="27" t="s">
        <v>2176</v>
      </c>
      <c r="M3181" s="21" t="str">
        <f t="shared" si="49"/>
        <v>A</v>
      </c>
      <c r="N3181" s="21">
        <f>IF(VALUE(Tabela813[[#This Row],[RED]]) &gt; 0,1,0) + IF(VALUE(J3181)&gt;0,8,IF(VALUE(I3181)&gt;0,7,IF(VALUE(H3181)&gt;0,6,IF(VALUE(G3181)&gt;0,5,IF(VALUE(F3181)&gt;0,4,IF(VALUE(E3181)&gt;0,3,IF(VALUE(D3181)&gt;0,2,1)))))))</f>
        <v>8</v>
      </c>
      <c r="O3181" s="26" t="s">
        <v>55</v>
      </c>
      <c r="P3181" s="1" t="s">
        <v>3003</v>
      </c>
      <c r="Q3181" s="1"/>
      <c r="R3181" s="21"/>
      <c r="S3181" s="7" t="str">
        <f>Tabela813[[#This Row],[NR]]&amp;" - "&amp;Tabela813[[#This Row],[Especificação]]</f>
        <v>9.1.6.3.1.50.0.4.00 - (-) Dedução de Serviços Hospitalares - Dívida Ativa - Multas e Juros de Mora da Dívida Ativa</v>
      </c>
      <c r="T3181" s="7" t="str">
        <f>Tabela813[[#This Row],[NR]]&amp;" - "&amp;Tabela813[[#This Row],[Especificação]]</f>
        <v>9.1.6.3.1.50.0.4.00 - (-) Dedução de Serviços Hospitalares - Dívida Ativa - Multas e Juros de Mora da Dívida Ativa</v>
      </c>
      <c r="U3181" s="7" t="str">
        <f>Tabela813[[#This Row],[NR]]&amp; " - "&amp;Tabela813[[#This Row],[Especificação]]</f>
        <v>9.1.6.3.1.50.0.4.00 - (-) Dedução de Serviços Hospitalares - Dívida Ativa - Multas e Juros de Mora da Dívida Ativa</v>
      </c>
    </row>
    <row r="3182" spans="1:21" ht="45" x14ac:dyDescent="0.25">
      <c r="A3182" s="297"/>
      <c r="B3182" s="73" t="s">
        <v>1570</v>
      </c>
      <c r="C3182" s="26" t="s">
        <v>1558</v>
      </c>
      <c r="D3182" s="26" t="s">
        <v>1563</v>
      </c>
      <c r="E3182" s="26" t="s">
        <v>1559</v>
      </c>
      <c r="F3182" s="26" t="s">
        <v>1558</v>
      </c>
      <c r="G3182" s="26" t="s">
        <v>1591</v>
      </c>
      <c r="H3182" s="26" t="s">
        <v>1561</v>
      </c>
      <c r="I3182" s="26" t="s">
        <v>1569</v>
      </c>
      <c r="J3182" s="26" t="s">
        <v>1564</v>
      </c>
      <c r="K3182" s="21" t="str">
        <f>IF(Tabela813[[#This Row],[C]]&lt;&gt;"",IF(Tabela813[[#This Row],[RED]]&lt;&gt;"",(Tabela813[[#This Row],[RED]] &amp; "."),"") &amp; CONCATENATE(Tabela813[[#This Row],[C]],".",Tabela813[[#This Row],[O]],".",Tabela813[[#This Row],[E]],".",Tabela813[[#This Row],[D1]],".",Tabela813[[#This Row],[D2]],".",Tabela813[[#This Row],[D3]],".",Tabela813[[#This Row],[T]],".",Tabela813[[#This Row],[D4]]),"")</f>
        <v>9.1.6.3.1.50.0.5.00</v>
      </c>
      <c r="L3182" s="27" t="s">
        <v>2177</v>
      </c>
      <c r="M3182" s="21" t="str">
        <f t="shared" si="49"/>
        <v>A</v>
      </c>
      <c r="N3182" s="21">
        <f>IF(VALUE(Tabela813[[#This Row],[RED]]) &gt; 0,1,0) + IF(VALUE(J3182)&gt;0,8,IF(VALUE(I3182)&gt;0,7,IF(VALUE(H3182)&gt;0,6,IF(VALUE(G3182)&gt;0,5,IF(VALUE(F3182)&gt;0,4,IF(VALUE(E3182)&gt;0,3,IF(VALUE(D3182)&gt;0,2,1)))))))</f>
        <v>8</v>
      </c>
      <c r="O3182" s="26" t="s">
        <v>55</v>
      </c>
      <c r="P3182" s="1" t="s">
        <v>3003</v>
      </c>
      <c r="Q3182" s="1"/>
      <c r="R3182" s="21"/>
      <c r="S3182" s="7" t="str">
        <f>Tabela813[[#This Row],[NR]]&amp;" - "&amp;Tabela813[[#This Row],[Especificação]]</f>
        <v>9.1.6.3.1.50.0.5.00 - (-) Dedução de Serviços Hospitalares - Multas</v>
      </c>
      <c r="T3182" s="7" t="str">
        <f>Tabela813[[#This Row],[NR]]&amp;" - "&amp;Tabela813[[#This Row],[Especificação]]</f>
        <v>9.1.6.3.1.50.0.5.00 - (-) Dedução de Serviços Hospitalares - Multas</v>
      </c>
      <c r="U3182" s="7" t="str">
        <f>Tabela813[[#This Row],[NR]]&amp; " - "&amp;Tabela813[[#This Row],[Especificação]]</f>
        <v>9.1.6.3.1.50.0.5.00 - (-) Dedução de Serviços Hospitalares - Multas</v>
      </c>
    </row>
    <row r="3183" spans="1:21" ht="45" x14ac:dyDescent="0.25">
      <c r="A3183" s="84"/>
      <c r="B3183" s="73" t="s">
        <v>1570</v>
      </c>
      <c r="C3183" s="26" t="s">
        <v>1558</v>
      </c>
      <c r="D3183" s="26" t="s">
        <v>1563</v>
      </c>
      <c r="E3183" s="26" t="s">
        <v>1559</v>
      </c>
      <c r="F3183" s="26" t="s">
        <v>1558</v>
      </c>
      <c r="G3183" s="26" t="s">
        <v>1591</v>
      </c>
      <c r="H3183" s="26" t="s">
        <v>1561</v>
      </c>
      <c r="I3183" s="26" t="s">
        <v>1563</v>
      </c>
      <c r="J3183" s="26" t="s">
        <v>1564</v>
      </c>
      <c r="K3183" s="21" t="str">
        <f>IF(Tabela813[[#This Row],[C]]&lt;&gt;"",IF(Tabela813[[#This Row],[RED]]&lt;&gt;"",(Tabela813[[#This Row],[RED]] &amp; "."),"") &amp; CONCATENATE(Tabela813[[#This Row],[C]],".",Tabela813[[#This Row],[O]],".",Tabela813[[#This Row],[E]],".",Tabela813[[#This Row],[D1]],".",Tabela813[[#This Row],[D2]],".",Tabela813[[#This Row],[D3]],".",Tabela813[[#This Row],[T]],".",Tabela813[[#This Row],[D4]]),"")</f>
        <v>9.1.6.3.1.50.0.6.00</v>
      </c>
      <c r="L3183" s="27" t="s">
        <v>2178</v>
      </c>
      <c r="M3183" s="21" t="str">
        <f t="shared" si="49"/>
        <v>A</v>
      </c>
      <c r="N3183" s="21">
        <f>IF(VALUE(Tabela813[[#This Row],[RED]]) &gt; 0,1,0) + IF(VALUE(J3183)&gt;0,8,IF(VALUE(I3183)&gt;0,7,IF(VALUE(H3183)&gt;0,6,IF(VALUE(G3183)&gt;0,5,IF(VALUE(F3183)&gt;0,4,IF(VALUE(E3183)&gt;0,3,IF(VALUE(D3183)&gt;0,2,1)))))))</f>
        <v>8</v>
      </c>
      <c r="O3183" s="26" t="s">
        <v>55</v>
      </c>
      <c r="P3183" s="1" t="s">
        <v>3003</v>
      </c>
      <c r="Q3183" s="1"/>
      <c r="R3183" s="21"/>
      <c r="S3183" s="7" t="str">
        <f>Tabela813[[#This Row],[NR]]&amp;" - "&amp;Tabela813[[#This Row],[Especificação]]</f>
        <v>9.1.6.3.1.50.0.6.00 - (-) Dedução de Serviços Hospitalares - Juros de Mora</v>
      </c>
      <c r="T3183" s="7" t="str">
        <f>Tabela813[[#This Row],[NR]]&amp;" - "&amp;Tabela813[[#This Row],[Especificação]]</f>
        <v>9.1.6.3.1.50.0.6.00 - (-) Dedução de Serviços Hospitalares - Juros de Mora</v>
      </c>
      <c r="U3183" s="7" t="str">
        <f>Tabela813[[#This Row],[NR]]&amp; " - "&amp;Tabela813[[#This Row],[Especificação]]</f>
        <v>9.1.6.3.1.50.0.6.00 - (-) Dedução de Serviços Hospitalares - Juros de Mora</v>
      </c>
    </row>
    <row r="3184" spans="1:21" ht="45" x14ac:dyDescent="0.25">
      <c r="A3184" s="84"/>
      <c r="B3184" s="73" t="s">
        <v>1570</v>
      </c>
      <c r="C3184" s="26" t="s">
        <v>1558</v>
      </c>
      <c r="D3184" s="26" t="s">
        <v>1563</v>
      </c>
      <c r="E3184" s="26" t="s">
        <v>1559</v>
      </c>
      <c r="F3184" s="26" t="s">
        <v>1558</v>
      </c>
      <c r="G3184" s="26" t="s">
        <v>1591</v>
      </c>
      <c r="H3184" s="26" t="s">
        <v>1561</v>
      </c>
      <c r="I3184" s="26" t="s">
        <v>1565</v>
      </c>
      <c r="J3184" s="26" t="s">
        <v>1564</v>
      </c>
      <c r="K3184" s="21" t="str">
        <f>IF(Tabela813[[#This Row],[C]]&lt;&gt;"",IF(Tabela813[[#This Row],[RED]]&lt;&gt;"",(Tabela813[[#This Row],[RED]] &amp; "."),"") &amp; CONCATENATE(Tabela813[[#This Row],[C]],".",Tabela813[[#This Row],[O]],".",Tabela813[[#This Row],[E]],".",Tabela813[[#This Row],[D1]],".",Tabela813[[#This Row],[D2]],".",Tabela813[[#This Row],[D3]],".",Tabela813[[#This Row],[T]],".",Tabela813[[#This Row],[D4]]),"")</f>
        <v>9.1.6.3.1.50.0.7.00</v>
      </c>
      <c r="L3184" s="27" t="s">
        <v>2179</v>
      </c>
      <c r="M3184" s="21" t="str">
        <f t="shared" si="49"/>
        <v>A</v>
      </c>
      <c r="N3184" s="21">
        <f>IF(VALUE(Tabela813[[#This Row],[RED]]) &gt; 0,1,0) + IF(VALUE(J3184)&gt;0,8,IF(VALUE(I3184)&gt;0,7,IF(VALUE(H3184)&gt;0,6,IF(VALUE(G3184)&gt;0,5,IF(VALUE(F3184)&gt;0,4,IF(VALUE(E3184)&gt;0,3,IF(VALUE(D3184)&gt;0,2,1)))))))</f>
        <v>8</v>
      </c>
      <c r="O3184" s="26" t="s">
        <v>55</v>
      </c>
      <c r="P3184" s="1" t="s">
        <v>3003</v>
      </c>
      <c r="Q3184" s="1"/>
      <c r="R3184" s="21"/>
      <c r="S3184" s="7" t="str">
        <f>Tabela813[[#This Row],[NR]]&amp;" - "&amp;Tabela813[[#This Row],[Especificação]]</f>
        <v>9.1.6.3.1.50.0.7.00 - (-) Dedução de Serviços Hospitalares - Dívida Ativa - Multas da Dívida Ativa</v>
      </c>
      <c r="T3184" s="7" t="str">
        <f>Tabela813[[#This Row],[NR]]&amp;" - "&amp;Tabela813[[#This Row],[Especificação]]</f>
        <v>9.1.6.3.1.50.0.7.00 - (-) Dedução de Serviços Hospitalares - Dívida Ativa - Multas da Dívida Ativa</v>
      </c>
      <c r="U3184" s="7" t="str">
        <f>Tabela813[[#This Row],[NR]]&amp; " - "&amp;Tabela813[[#This Row],[Especificação]]</f>
        <v>9.1.6.3.1.50.0.7.00 - (-) Dedução de Serviços Hospitalares - Dívida Ativa - Multas da Dívida Ativa</v>
      </c>
    </row>
    <row r="3185" spans="1:21" ht="45" x14ac:dyDescent="0.25">
      <c r="A3185" s="84"/>
      <c r="B3185" s="73" t="s">
        <v>1570</v>
      </c>
      <c r="C3185" s="26" t="s">
        <v>1558</v>
      </c>
      <c r="D3185" s="26" t="s">
        <v>1563</v>
      </c>
      <c r="E3185" s="26" t="s">
        <v>1559</v>
      </c>
      <c r="F3185" s="26" t="s">
        <v>1558</v>
      </c>
      <c r="G3185" s="26" t="s">
        <v>1591</v>
      </c>
      <c r="H3185" s="26" t="s">
        <v>1561</v>
      </c>
      <c r="I3185" s="26" t="s">
        <v>1566</v>
      </c>
      <c r="J3185" s="26" t="s">
        <v>1564</v>
      </c>
      <c r="K3185" s="21" t="str">
        <f>IF(Tabela813[[#This Row],[C]]&lt;&gt;"",IF(Tabela813[[#This Row],[RED]]&lt;&gt;"",(Tabela813[[#This Row],[RED]] &amp; "."),"") &amp; CONCATENATE(Tabela813[[#This Row],[C]],".",Tabela813[[#This Row],[O]],".",Tabela813[[#This Row],[E]],".",Tabela813[[#This Row],[D1]],".",Tabela813[[#This Row],[D2]],".",Tabela813[[#This Row],[D3]],".",Tabela813[[#This Row],[T]],".",Tabela813[[#This Row],[D4]]),"")</f>
        <v>9.1.6.3.1.50.0.8.00</v>
      </c>
      <c r="L3185" s="27" t="s">
        <v>2180</v>
      </c>
      <c r="M3185" s="21" t="str">
        <f t="shared" si="49"/>
        <v>A</v>
      </c>
      <c r="N3185" s="21">
        <f>IF(VALUE(Tabela813[[#This Row],[RED]]) &gt; 0,1,0) + IF(VALUE(J3185)&gt;0,8,IF(VALUE(I3185)&gt;0,7,IF(VALUE(H3185)&gt;0,6,IF(VALUE(G3185)&gt;0,5,IF(VALUE(F3185)&gt;0,4,IF(VALUE(E3185)&gt;0,3,IF(VALUE(D3185)&gt;0,2,1)))))))</f>
        <v>8</v>
      </c>
      <c r="O3185" s="26" t="s">
        <v>55</v>
      </c>
      <c r="P3185" s="1" t="s">
        <v>3003</v>
      </c>
      <c r="Q3185" s="1"/>
      <c r="R3185" s="21"/>
      <c r="S3185" s="7" t="str">
        <f>Tabela813[[#This Row],[NR]]&amp;" - "&amp;Tabela813[[#This Row],[Especificação]]</f>
        <v>9.1.6.3.1.50.0.8.00 - (-) Dedução de Serviços Hospitalares - Juros de Mora da Dívida Ativa</v>
      </c>
      <c r="T3185" s="7" t="str">
        <f>Tabela813[[#This Row],[NR]]&amp;" - "&amp;Tabela813[[#This Row],[Especificação]]</f>
        <v>9.1.6.3.1.50.0.8.00 - (-) Dedução de Serviços Hospitalares - Juros de Mora da Dívida Ativa</v>
      </c>
      <c r="U3185" s="7" t="str">
        <f>Tabela813[[#This Row],[NR]]&amp; " - "&amp;Tabela813[[#This Row],[Especificação]]</f>
        <v>9.1.6.3.1.50.0.8.00 - (-) Dedução de Serviços Hospitalares - Juros de Mora da Dívida Ativa</v>
      </c>
    </row>
    <row r="3186" spans="1:21" ht="30" x14ac:dyDescent="0.25">
      <c r="A3186" s="84"/>
      <c r="B3186" s="73" t="s">
        <v>1570</v>
      </c>
      <c r="C3186" s="26" t="s">
        <v>1558</v>
      </c>
      <c r="D3186" s="26" t="s">
        <v>1563</v>
      </c>
      <c r="E3186" s="26" t="s">
        <v>1559</v>
      </c>
      <c r="F3186" s="26" t="s">
        <v>1558</v>
      </c>
      <c r="G3186" s="26" t="s">
        <v>1596</v>
      </c>
      <c r="H3186" s="26" t="s">
        <v>1561</v>
      </c>
      <c r="I3186" s="26" t="s">
        <v>1561</v>
      </c>
      <c r="J3186" s="26" t="s">
        <v>1564</v>
      </c>
      <c r="K3186" s="21" t="str">
        <f>IF(Tabela813[[#This Row],[C]]&lt;&gt;"",IF(Tabela813[[#This Row],[RED]]&lt;&gt;"",(Tabela813[[#This Row],[RED]] &amp; "."),"") &amp; CONCATENATE(Tabela813[[#This Row],[C]],".",Tabela813[[#This Row],[O]],".",Tabela813[[#This Row],[E]],".",Tabela813[[#This Row],[D1]],".",Tabela813[[#This Row],[D2]],".",Tabela813[[#This Row],[D3]],".",Tabela813[[#This Row],[T]],".",Tabela813[[#This Row],[D4]]),"")</f>
        <v>9.1.6.3.1.51.0.0.00</v>
      </c>
      <c r="L3186" s="27" t="s">
        <v>2181</v>
      </c>
      <c r="M3186" s="21" t="str">
        <f t="shared" si="49"/>
        <v>S</v>
      </c>
      <c r="N3186" s="21">
        <f>IF(VALUE(Tabela813[[#This Row],[RED]]) &gt; 0,1,0) + IF(VALUE(J3186)&gt;0,8,IF(VALUE(I3186)&gt;0,7,IF(VALUE(H3186)&gt;0,6,IF(VALUE(G3186)&gt;0,5,IF(VALUE(F3186)&gt;0,4,IF(VALUE(E3186)&gt;0,3,IF(VALUE(D3186)&gt;0,2,1)))))))</f>
        <v>6</v>
      </c>
      <c r="O3186" s="26" t="s">
        <v>55</v>
      </c>
      <c r="P3186" s="1" t="s">
        <v>4457</v>
      </c>
      <c r="Q3186" s="1"/>
      <c r="R3186" s="21"/>
      <c r="S3186" s="7" t="str">
        <f>Tabela813[[#This Row],[NR]]&amp;" - "&amp;Tabela813[[#This Row],[Especificação]]</f>
        <v>9.1.6.3.1.51.0.0.00 - (-) Dedução de Serviços de Registro, Análise e Controle da Saúde</v>
      </c>
      <c r="T3186" s="7" t="str">
        <f>Tabela813[[#This Row],[NR]]&amp;" - "&amp;Tabela813[[#This Row],[Especificação]]</f>
        <v>9.1.6.3.1.51.0.0.00 - (-) Dedução de Serviços de Registro, Análise e Controle da Saúde</v>
      </c>
      <c r="U3186" s="7" t="str">
        <f>Tabela813[[#This Row],[NR]]&amp; " - "&amp;Tabela813[[#This Row],[Especificação]]</f>
        <v>9.1.6.3.1.51.0.0.00 - (-) Dedução de Serviços de Registro, Análise e Controle da Saúde</v>
      </c>
    </row>
    <row r="3187" spans="1:21" ht="30" x14ac:dyDescent="0.25">
      <c r="A3187" s="84"/>
      <c r="B3187" s="73" t="s">
        <v>1570</v>
      </c>
      <c r="C3187" s="26" t="s">
        <v>1558</v>
      </c>
      <c r="D3187" s="26" t="s">
        <v>1563</v>
      </c>
      <c r="E3187" s="26" t="s">
        <v>1559</v>
      </c>
      <c r="F3187" s="26" t="s">
        <v>1558</v>
      </c>
      <c r="G3187" s="26" t="s">
        <v>1596</v>
      </c>
      <c r="H3187" s="26" t="s">
        <v>1561</v>
      </c>
      <c r="I3187" s="26" t="s">
        <v>1558</v>
      </c>
      <c r="J3187" s="26" t="s">
        <v>1564</v>
      </c>
      <c r="K3187" s="21" t="str">
        <f>IF(Tabela813[[#This Row],[C]]&lt;&gt;"",IF(Tabela813[[#This Row],[RED]]&lt;&gt;"",(Tabela813[[#This Row],[RED]] &amp; "."),"") &amp; CONCATENATE(Tabela813[[#This Row],[C]],".",Tabela813[[#This Row],[O]],".",Tabela813[[#This Row],[E]],".",Tabela813[[#This Row],[D1]],".",Tabela813[[#This Row],[D2]],".",Tabela813[[#This Row],[D3]],".",Tabela813[[#This Row],[T]],".",Tabela813[[#This Row],[D4]]),"")</f>
        <v>9.1.6.3.1.51.0.1.00</v>
      </c>
      <c r="L3187" s="27" t="s">
        <v>2182</v>
      </c>
      <c r="M3187" s="21" t="str">
        <f t="shared" si="49"/>
        <v>A</v>
      </c>
      <c r="N3187" s="21">
        <f>IF(VALUE(Tabela813[[#This Row],[RED]]) &gt; 0,1,0) + IF(VALUE(J3187)&gt;0,8,IF(VALUE(I3187)&gt;0,7,IF(VALUE(H3187)&gt;0,6,IF(VALUE(G3187)&gt;0,5,IF(VALUE(F3187)&gt;0,4,IF(VALUE(E3187)&gt;0,3,IF(VALUE(D3187)&gt;0,2,1)))))))</f>
        <v>8</v>
      </c>
      <c r="O3187" s="26" t="s">
        <v>55</v>
      </c>
      <c r="P3187" s="1" t="s">
        <v>3004</v>
      </c>
      <c r="Q3187" s="1"/>
      <c r="R3187" s="21"/>
      <c r="S3187" s="7" t="str">
        <f>Tabela813[[#This Row],[NR]]&amp;" - "&amp;Tabela813[[#This Row],[Especificação]]</f>
        <v>9.1.6.3.1.51.0.1.00 - (-) Dedução de Serviços de Registro, Análise e Controle da Saúde - Principal</v>
      </c>
      <c r="T3187" s="7" t="str">
        <f>Tabela813[[#This Row],[NR]]&amp;" - "&amp;Tabela813[[#This Row],[Especificação]]</f>
        <v>9.1.6.3.1.51.0.1.00 - (-) Dedução de Serviços de Registro, Análise e Controle da Saúde - Principal</v>
      </c>
      <c r="U3187" s="7" t="str">
        <f>Tabela813[[#This Row],[NR]]&amp; " - "&amp;Tabela813[[#This Row],[Especificação]]</f>
        <v>9.1.6.3.1.51.0.1.00 - (-) Dedução de Serviços de Registro, Análise e Controle da Saúde - Principal</v>
      </c>
    </row>
    <row r="3188" spans="1:21" ht="30" x14ac:dyDescent="0.25">
      <c r="A3188" s="84"/>
      <c r="B3188" s="74" t="s">
        <v>1570</v>
      </c>
      <c r="C3188" s="26" t="s">
        <v>1558</v>
      </c>
      <c r="D3188" s="26" t="s">
        <v>1563</v>
      </c>
      <c r="E3188" s="26" t="s">
        <v>1559</v>
      </c>
      <c r="F3188" s="26" t="s">
        <v>1558</v>
      </c>
      <c r="G3188" s="26" t="s">
        <v>1596</v>
      </c>
      <c r="H3188" s="26" t="s">
        <v>1561</v>
      </c>
      <c r="I3188" s="26" t="s">
        <v>1567</v>
      </c>
      <c r="J3188" s="26" t="s">
        <v>1564</v>
      </c>
      <c r="K3188" s="21" t="str">
        <f>IF(Tabela813[[#This Row],[C]]&lt;&gt;"",IF(Tabela813[[#This Row],[RED]]&lt;&gt;"",(Tabela813[[#This Row],[RED]] &amp; "."),"") &amp; CONCATENATE(Tabela813[[#This Row],[C]],".",Tabela813[[#This Row],[O]],".",Tabela813[[#This Row],[E]],".",Tabela813[[#This Row],[D1]],".",Tabela813[[#This Row],[D2]],".",Tabela813[[#This Row],[D3]],".",Tabela813[[#This Row],[T]],".",Tabela813[[#This Row],[D4]]),"")</f>
        <v>9.1.6.3.1.51.0.2.00</v>
      </c>
      <c r="L3188" s="27" t="s">
        <v>2183</v>
      </c>
      <c r="M3188" s="21" t="str">
        <f t="shared" si="49"/>
        <v>A</v>
      </c>
      <c r="N3188" s="21">
        <f>IF(VALUE(Tabela813[[#This Row],[RED]]) &gt; 0,1,0) + IF(VALUE(J3188)&gt;0,8,IF(VALUE(I3188)&gt;0,7,IF(VALUE(H3188)&gt;0,6,IF(VALUE(G3188)&gt;0,5,IF(VALUE(F3188)&gt;0,4,IF(VALUE(E3188)&gt;0,3,IF(VALUE(D3188)&gt;0,2,1)))))))</f>
        <v>8</v>
      </c>
      <c r="O3188" s="26" t="s">
        <v>55</v>
      </c>
      <c r="P3188" s="1" t="s">
        <v>3004</v>
      </c>
      <c r="Q3188" s="1"/>
      <c r="R3188" s="21"/>
      <c r="S3188" s="7" t="str">
        <f>Tabela813[[#This Row],[NR]]&amp;" - "&amp;Tabela813[[#This Row],[Especificação]]</f>
        <v>9.1.6.3.1.51.0.2.00 - (-) Dedução de Serviços de Registro, Análise e Controle da Saúde - Multas e Juros de Mora</v>
      </c>
      <c r="T3188" s="7" t="str">
        <f>Tabela813[[#This Row],[NR]]&amp;" - "&amp;Tabela813[[#This Row],[Especificação]]</f>
        <v>9.1.6.3.1.51.0.2.00 - (-) Dedução de Serviços de Registro, Análise e Controle da Saúde - Multas e Juros de Mora</v>
      </c>
      <c r="U3188" s="7" t="str">
        <f>Tabela813[[#This Row],[NR]]&amp; " - "&amp;Tabela813[[#This Row],[Especificação]]</f>
        <v>9.1.6.3.1.51.0.2.00 - (-) Dedução de Serviços de Registro, Análise e Controle da Saúde - Multas e Juros de Mora</v>
      </c>
    </row>
    <row r="3189" spans="1:21" ht="30" x14ac:dyDescent="0.25">
      <c r="A3189" s="297"/>
      <c r="B3189" s="74" t="s">
        <v>1570</v>
      </c>
      <c r="C3189" s="26" t="s">
        <v>1558</v>
      </c>
      <c r="D3189" s="26" t="s">
        <v>1563</v>
      </c>
      <c r="E3189" s="26" t="s">
        <v>1559</v>
      </c>
      <c r="F3189" s="26" t="s">
        <v>1558</v>
      </c>
      <c r="G3189" s="26" t="s">
        <v>1596</v>
      </c>
      <c r="H3189" s="26" t="s">
        <v>1561</v>
      </c>
      <c r="I3189" s="26" t="s">
        <v>1559</v>
      </c>
      <c r="J3189" s="26" t="s">
        <v>1564</v>
      </c>
      <c r="K3189" s="21" t="str">
        <f>IF(Tabela813[[#This Row],[C]]&lt;&gt;"",IF(Tabela813[[#This Row],[RED]]&lt;&gt;"",(Tabela813[[#This Row],[RED]] &amp; "."),"") &amp; CONCATENATE(Tabela813[[#This Row],[C]],".",Tabela813[[#This Row],[O]],".",Tabela813[[#This Row],[E]],".",Tabela813[[#This Row],[D1]],".",Tabela813[[#This Row],[D2]],".",Tabela813[[#This Row],[D3]],".",Tabela813[[#This Row],[T]],".",Tabela813[[#This Row],[D4]]),"")</f>
        <v>9.1.6.3.1.51.0.3.00</v>
      </c>
      <c r="L3189" s="27" t="s">
        <v>2184</v>
      </c>
      <c r="M3189" s="21" t="str">
        <f t="shared" si="49"/>
        <v>A</v>
      </c>
      <c r="N3189" s="21">
        <f>IF(VALUE(Tabela813[[#This Row],[RED]]) &gt; 0,1,0) + IF(VALUE(J3189)&gt;0,8,IF(VALUE(I3189)&gt;0,7,IF(VALUE(H3189)&gt;0,6,IF(VALUE(G3189)&gt;0,5,IF(VALUE(F3189)&gt;0,4,IF(VALUE(E3189)&gt;0,3,IF(VALUE(D3189)&gt;0,2,1)))))))</f>
        <v>8</v>
      </c>
      <c r="O3189" s="26" t="s">
        <v>55</v>
      </c>
      <c r="P3189" s="1" t="s">
        <v>3004</v>
      </c>
      <c r="Q3189" s="1"/>
      <c r="R3189" s="21"/>
      <c r="S3189" s="7" t="str">
        <f>Tabela813[[#This Row],[NR]]&amp;" - "&amp;Tabela813[[#This Row],[Especificação]]</f>
        <v>9.1.6.3.1.51.0.3.00 - (-) Dedução de Serviços de Registro, Análise e Controle da Saúde - Dívida Ativa</v>
      </c>
      <c r="T3189" s="7" t="str">
        <f>Tabela813[[#This Row],[NR]]&amp;" - "&amp;Tabela813[[#This Row],[Especificação]]</f>
        <v>9.1.6.3.1.51.0.3.00 - (-) Dedução de Serviços de Registro, Análise e Controle da Saúde - Dívida Ativa</v>
      </c>
      <c r="U3189" s="7" t="str">
        <f>Tabela813[[#This Row],[NR]]&amp; " - "&amp;Tabela813[[#This Row],[Especificação]]</f>
        <v>9.1.6.3.1.51.0.3.00 - (-) Dedução de Serviços de Registro, Análise e Controle da Saúde - Dívida Ativa</v>
      </c>
    </row>
    <row r="3190" spans="1:21" ht="30" x14ac:dyDescent="0.25">
      <c r="A3190" s="297"/>
      <c r="B3190" s="74" t="s">
        <v>1570</v>
      </c>
      <c r="C3190" s="26" t="s">
        <v>1558</v>
      </c>
      <c r="D3190" s="26" t="s">
        <v>1563</v>
      </c>
      <c r="E3190" s="26" t="s">
        <v>1559</v>
      </c>
      <c r="F3190" s="26" t="s">
        <v>1558</v>
      </c>
      <c r="G3190" s="26" t="s">
        <v>1596</v>
      </c>
      <c r="H3190" s="26" t="s">
        <v>1561</v>
      </c>
      <c r="I3190" s="26" t="s">
        <v>1568</v>
      </c>
      <c r="J3190" s="26" t="s">
        <v>1564</v>
      </c>
      <c r="K3190" s="21" t="str">
        <f>IF(Tabela813[[#This Row],[C]]&lt;&gt;"",IF(Tabela813[[#This Row],[RED]]&lt;&gt;"",(Tabela813[[#This Row],[RED]] &amp; "."),"") &amp; CONCATENATE(Tabela813[[#This Row],[C]],".",Tabela813[[#This Row],[O]],".",Tabela813[[#This Row],[E]],".",Tabela813[[#This Row],[D1]],".",Tabela813[[#This Row],[D2]],".",Tabela813[[#This Row],[D3]],".",Tabela813[[#This Row],[T]],".",Tabela813[[#This Row],[D4]]),"")</f>
        <v>9.1.6.3.1.51.0.4.00</v>
      </c>
      <c r="L3190" s="27" t="s">
        <v>2185</v>
      </c>
      <c r="M3190" s="21" t="str">
        <f t="shared" si="49"/>
        <v>A</v>
      </c>
      <c r="N3190" s="21">
        <f>IF(VALUE(Tabela813[[#This Row],[RED]]) &gt; 0,1,0) + IF(VALUE(J3190)&gt;0,8,IF(VALUE(I3190)&gt;0,7,IF(VALUE(H3190)&gt;0,6,IF(VALUE(G3190)&gt;0,5,IF(VALUE(F3190)&gt;0,4,IF(VALUE(E3190)&gt;0,3,IF(VALUE(D3190)&gt;0,2,1)))))))</f>
        <v>8</v>
      </c>
      <c r="O3190" s="26" t="s">
        <v>55</v>
      </c>
      <c r="P3190" s="1" t="s">
        <v>3004</v>
      </c>
      <c r="Q3190" s="1"/>
      <c r="R3190" s="21"/>
      <c r="S3190" s="7" t="str">
        <f>Tabela813[[#This Row],[NR]]&amp;" - "&amp;Tabela813[[#This Row],[Especificação]]</f>
        <v>9.1.6.3.1.51.0.4.00 - (-) Dedução de Serviços de Registro, Análise e Controle da Saúde - Dívida Ativa - Multas e Juros de Mora da Dívida Ativa</v>
      </c>
      <c r="T3190" s="7" t="str">
        <f>Tabela813[[#This Row],[NR]]&amp;" - "&amp;Tabela813[[#This Row],[Especificação]]</f>
        <v>9.1.6.3.1.51.0.4.00 - (-) Dedução de Serviços de Registro, Análise e Controle da Saúde - Dívida Ativa - Multas e Juros de Mora da Dívida Ativa</v>
      </c>
      <c r="U3190" s="7" t="str">
        <f>Tabela813[[#This Row],[NR]]&amp; " - "&amp;Tabela813[[#This Row],[Especificação]]</f>
        <v>9.1.6.3.1.51.0.4.00 - (-) Dedução de Serviços de Registro, Análise e Controle da Saúde - Dívida Ativa - Multas e Juros de Mora da Dívida Ativa</v>
      </c>
    </row>
    <row r="3191" spans="1:21" ht="30" x14ac:dyDescent="0.25">
      <c r="A3191" s="84"/>
      <c r="B3191" s="74" t="s">
        <v>1570</v>
      </c>
      <c r="C3191" s="26" t="s">
        <v>1558</v>
      </c>
      <c r="D3191" s="26" t="s">
        <v>1563</v>
      </c>
      <c r="E3191" s="26" t="s">
        <v>1559</v>
      </c>
      <c r="F3191" s="26" t="s">
        <v>1558</v>
      </c>
      <c r="G3191" s="26" t="s">
        <v>1596</v>
      </c>
      <c r="H3191" s="26" t="s">
        <v>1561</v>
      </c>
      <c r="I3191" s="26" t="s">
        <v>1569</v>
      </c>
      <c r="J3191" s="26" t="s">
        <v>1564</v>
      </c>
      <c r="K3191" s="21" t="str">
        <f>IF(Tabela813[[#This Row],[C]]&lt;&gt;"",IF(Tabela813[[#This Row],[RED]]&lt;&gt;"",(Tabela813[[#This Row],[RED]] &amp; "."),"") &amp; CONCATENATE(Tabela813[[#This Row],[C]],".",Tabela813[[#This Row],[O]],".",Tabela813[[#This Row],[E]],".",Tabela813[[#This Row],[D1]],".",Tabela813[[#This Row],[D2]],".",Tabela813[[#This Row],[D3]],".",Tabela813[[#This Row],[T]],".",Tabela813[[#This Row],[D4]]),"")</f>
        <v>9.1.6.3.1.51.0.5.00</v>
      </c>
      <c r="L3191" s="27" t="s">
        <v>2186</v>
      </c>
      <c r="M3191" s="21" t="str">
        <f t="shared" si="49"/>
        <v>A</v>
      </c>
      <c r="N3191" s="21">
        <f>IF(VALUE(Tabela813[[#This Row],[RED]]) &gt; 0,1,0) + IF(VALUE(J3191)&gt;0,8,IF(VALUE(I3191)&gt;0,7,IF(VALUE(H3191)&gt;0,6,IF(VALUE(G3191)&gt;0,5,IF(VALUE(F3191)&gt;0,4,IF(VALUE(E3191)&gt;0,3,IF(VALUE(D3191)&gt;0,2,1)))))))</f>
        <v>8</v>
      </c>
      <c r="O3191" s="26" t="s">
        <v>55</v>
      </c>
      <c r="P3191" s="1" t="s">
        <v>3004</v>
      </c>
      <c r="Q3191" s="1"/>
      <c r="R3191" s="21"/>
      <c r="S3191" s="7" t="str">
        <f>Tabela813[[#This Row],[NR]]&amp;" - "&amp;Tabela813[[#This Row],[Especificação]]</f>
        <v>9.1.6.3.1.51.0.5.00 - (-) Dedução de Serviços de Registro, Análise e Controle da Saúde - Multas</v>
      </c>
      <c r="T3191" s="7" t="str">
        <f>Tabela813[[#This Row],[NR]]&amp;" - "&amp;Tabela813[[#This Row],[Especificação]]</f>
        <v>9.1.6.3.1.51.0.5.00 - (-) Dedução de Serviços de Registro, Análise e Controle da Saúde - Multas</v>
      </c>
      <c r="U3191" s="7" t="str">
        <f>Tabela813[[#This Row],[NR]]&amp; " - "&amp;Tabela813[[#This Row],[Especificação]]</f>
        <v>9.1.6.3.1.51.0.5.00 - (-) Dedução de Serviços de Registro, Análise e Controle da Saúde - Multas</v>
      </c>
    </row>
    <row r="3192" spans="1:21" ht="30" x14ac:dyDescent="0.25">
      <c r="A3192" s="84"/>
      <c r="B3192" s="74" t="s">
        <v>1570</v>
      </c>
      <c r="C3192" s="26" t="s">
        <v>1558</v>
      </c>
      <c r="D3192" s="26" t="s">
        <v>1563</v>
      </c>
      <c r="E3192" s="26" t="s">
        <v>1559</v>
      </c>
      <c r="F3192" s="26" t="s">
        <v>1558</v>
      </c>
      <c r="G3192" s="26" t="s">
        <v>1596</v>
      </c>
      <c r="H3192" s="26" t="s">
        <v>1561</v>
      </c>
      <c r="I3192" s="26" t="s">
        <v>1563</v>
      </c>
      <c r="J3192" s="26" t="s">
        <v>1564</v>
      </c>
      <c r="K3192" s="21" t="str">
        <f>IF(Tabela813[[#This Row],[C]]&lt;&gt;"",IF(Tabela813[[#This Row],[RED]]&lt;&gt;"",(Tabela813[[#This Row],[RED]] &amp; "."),"") &amp; CONCATENATE(Tabela813[[#This Row],[C]],".",Tabela813[[#This Row],[O]],".",Tabela813[[#This Row],[E]],".",Tabela813[[#This Row],[D1]],".",Tabela813[[#This Row],[D2]],".",Tabela813[[#This Row],[D3]],".",Tabela813[[#This Row],[T]],".",Tabela813[[#This Row],[D4]]),"")</f>
        <v>9.1.6.3.1.51.0.6.00</v>
      </c>
      <c r="L3192" s="27" t="s">
        <v>2187</v>
      </c>
      <c r="M3192" s="21" t="str">
        <f t="shared" si="49"/>
        <v>A</v>
      </c>
      <c r="N3192" s="21">
        <f>IF(VALUE(Tabela813[[#This Row],[RED]]) &gt; 0,1,0) + IF(VALUE(J3192)&gt;0,8,IF(VALUE(I3192)&gt;0,7,IF(VALUE(H3192)&gt;0,6,IF(VALUE(G3192)&gt;0,5,IF(VALUE(F3192)&gt;0,4,IF(VALUE(E3192)&gt;0,3,IF(VALUE(D3192)&gt;0,2,1)))))))</f>
        <v>8</v>
      </c>
      <c r="O3192" s="26" t="s">
        <v>55</v>
      </c>
      <c r="P3192" s="1" t="s">
        <v>3004</v>
      </c>
      <c r="Q3192" s="1"/>
      <c r="R3192" s="21"/>
      <c r="S3192" s="7" t="str">
        <f>Tabela813[[#This Row],[NR]]&amp;" - "&amp;Tabela813[[#This Row],[Especificação]]</f>
        <v>9.1.6.3.1.51.0.6.00 - (-) Dedução de Serviços de Registro, Análise e Controle da Saúde - Juros de Mora</v>
      </c>
      <c r="T3192" s="7" t="str">
        <f>Tabela813[[#This Row],[NR]]&amp;" - "&amp;Tabela813[[#This Row],[Especificação]]</f>
        <v>9.1.6.3.1.51.0.6.00 - (-) Dedução de Serviços de Registro, Análise e Controle da Saúde - Juros de Mora</v>
      </c>
      <c r="U3192" s="7" t="str">
        <f>Tabela813[[#This Row],[NR]]&amp; " - "&amp;Tabela813[[#This Row],[Especificação]]</f>
        <v>9.1.6.3.1.51.0.6.00 - (-) Dedução de Serviços de Registro, Análise e Controle da Saúde - Juros de Mora</v>
      </c>
    </row>
    <row r="3193" spans="1:21" ht="30" x14ac:dyDescent="0.25">
      <c r="A3193" s="84"/>
      <c r="B3193" s="74" t="s">
        <v>1570</v>
      </c>
      <c r="C3193" s="26" t="s">
        <v>1558</v>
      </c>
      <c r="D3193" s="26" t="s">
        <v>1563</v>
      </c>
      <c r="E3193" s="26" t="s">
        <v>1559</v>
      </c>
      <c r="F3193" s="26" t="s">
        <v>1558</v>
      </c>
      <c r="G3193" s="26" t="s">
        <v>1596</v>
      </c>
      <c r="H3193" s="26" t="s">
        <v>1561</v>
      </c>
      <c r="I3193" s="26" t="s">
        <v>1565</v>
      </c>
      <c r="J3193" s="26" t="s">
        <v>1564</v>
      </c>
      <c r="K3193" s="21" t="str">
        <f>IF(Tabela813[[#This Row],[C]]&lt;&gt;"",IF(Tabela813[[#This Row],[RED]]&lt;&gt;"",(Tabela813[[#This Row],[RED]] &amp; "."),"") &amp; CONCATENATE(Tabela813[[#This Row],[C]],".",Tabela813[[#This Row],[O]],".",Tabela813[[#This Row],[E]],".",Tabela813[[#This Row],[D1]],".",Tabela813[[#This Row],[D2]],".",Tabela813[[#This Row],[D3]],".",Tabela813[[#This Row],[T]],".",Tabela813[[#This Row],[D4]]),"")</f>
        <v>9.1.6.3.1.51.0.7.00</v>
      </c>
      <c r="L3193" s="27" t="s">
        <v>2188</v>
      </c>
      <c r="M3193" s="21" t="str">
        <f t="shared" si="49"/>
        <v>A</v>
      </c>
      <c r="N3193" s="21">
        <f>IF(VALUE(Tabela813[[#This Row],[RED]]) &gt; 0,1,0) + IF(VALUE(J3193)&gt;0,8,IF(VALUE(I3193)&gt;0,7,IF(VALUE(H3193)&gt;0,6,IF(VALUE(G3193)&gt;0,5,IF(VALUE(F3193)&gt;0,4,IF(VALUE(E3193)&gt;0,3,IF(VALUE(D3193)&gt;0,2,1)))))))</f>
        <v>8</v>
      </c>
      <c r="O3193" s="26" t="s">
        <v>55</v>
      </c>
      <c r="P3193" s="1" t="s">
        <v>3004</v>
      </c>
      <c r="Q3193" s="1"/>
      <c r="R3193" s="21"/>
      <c r="S3193" s="7" t="str">
        <f>Tabela813[[#This Row],[NR]]&amp;" - "&amp;Tabela813[[#This Row],[Especificação]]</f>
        <v>9.1.6.3.1.51.0.7.00 - (-) Dedução de Serviços de Registro, Análise e Controle da Saúde - Dívida Ativa - Multas da Dívida Ativa</v>
      </c>
      <c r="T3193" s="7" t="str">
        <f>Tabela813[[#This Row],[NR]]&amp;" - "&amp;Tabela813[[#This Row],[Especificação]]</f>
        <v>9.1.6.3.1.51.0.7.00 - (-) Dedução de Serviços de Registro, Análise e Controle da Saúde - Dívida Ativa - Multas da Dívida Ativa</v>
      </c>
      <c r="U3193" s="7" t="str">
        <f>Tabela813[[#This Row],[NR]]&amp; " - "&amp;Tabela813[[#This Row],[Especificação]]</f>
        <v>9.1.6.3.1.51.0.7.00 - (-) Dedução de Serviços de Registro, Análise e Controle da Saúde - Dívida Ativa - Multas da Dívida Ativa</v>
      </c>
    </row>
    <row r="3194" spans="1:21" ht="30" x14ac:dyDescent="0.25">
      <c r="A3194" s="84"/>
      <c r="B3194" s="74" t="s">
        <v>1570</v>
      </c>
      <c r="C3194" s="26" t="s">
        <v>1558</v>
      </c>
      <c r="D3194" s="26" t="s">
        <v>1563</v>
      </c>
      <c r="E3194" s="26" t="s">
        <v>1559</v>
      </c>
      <c r="F3194" s="26" t="s">
        <v>1558</v>
      </c>
      <c r="G3194" s="26" t="s">
        <v>1596</v>
      </c>
      <c r="H3194" s="26" t="s">
        <v>1561</v>
      </c>
      <c r="I3194" s="26" t="s">
        <v>1566</v>
      </c>
      <c r="J3194" s="26" t="s">
        <v>1564</v>
      </c>
      <c r="K3194" s="21" t="str">
        <f>IF(Tabela813[[#This Row],[C]]&lt;&gt;"",IF(Tabela813[[#This Row],[RED]]&lt;&gt;"",(Tabela813[[#This Row],[RED]] &amp; "."),"") &amp; CONCATENATE(Tabela813[[#This Row],[C]],".",Tabela813[[#This Row],[O]],".",Tabela813[[#This Row],[E]],".",Tabela813[[#This Row],[D1]],".",Tabela813[[#This Row],[D2]],".",Tabela813[[#This Row],[D3]],".",Tabela813[[#This Row],[T]],".",Tabela813[[#This Row],[D4]]),"")</f>
        <v>9.1.6.3.1.51.0.8.00</v>
      </c>
      <c r="L3194" s="27" t="s">
        <v>2189</v>
      </c>
      <c r="M3194" s="21" t="str">
        <f t="shared" si="49"/>
        <v>A</v>
      </c>
      <c r="N3194" s="21">
        <f>IF(VALUE(Tabela813[[#This Row],[RED]]) &gt; 0,1,0) + IF(VALUE(J3194)&gt;0,8,IF(VALUE(I3194)&gt;0,7,IF(VALUE(H3194)&gt;0,6,IF(VALUE(G3194)&gt;0,5,IF(VALUE(F3194)&gt;0,4,IF(VALUE(E3194)&gt;0,3,IF(VALUE(D3194)&gt;0,2,1)))))))</f>
        <v>8</v>
      </c>
      <c r="O3194" s="26" t="s">
        <v>55</v>
      </c>
      <c r="P3194" s="1" t="s">
        <v>3004</v>
      </c>
      <c r="Q3194" s="1"/>
      <c r="R3194" s="21"/>
      <c r="S3194" s="7" t="str">
        <f>Tabela813[[#This Row],[NR]]&amp;" - "&amp;Tabela813[[#This Row],[Especificação]]</f>
        <v>9.1.6.3.1.51.0.8.00 - (-) Dedução de Serviços de Registro, Análise e Controle da Saúde - Juros de Mora da Dívida Ativa</v>
      </c>
      <c r="T3194" s="7" t="str">
        <f>Tabela813[[#This Row],[NR]]&amp;" - "&amp;Tabela813[[#This Row],[Especificação]]</f>
        <v>9.1.6.3.1.51.0.8.00 - (-) Dedução de Serviços de Registro, Análise e Controle da Saúde - Juros de Mora da Dívida Ativa</v>
      </c>
      <c r="U3194" s="7" t="str">
        <f>Tabela813[[#This Row],[NR]]&amp; " - "&amp;Tabela813[[#This Row],[Especificação]]</f>
        <v>9.1.6.3.1.51.0.8.00 - (-) Dedução de Serviços de Registro, Análise e Controle da Saúde - Juros de Mora da Dívida Ativa</v>
      </c>
    </row>
    <row r="3195" spans="1:21" ht="30" x14ac:dyDescent="0.25">
      <c r="A3195" s="84"/>
      <c r="B3195" s="74" t="s">
        <v>1570</v>
      </c>
      <c r="C3195" s="26" t="s">
        <v>1558</v>
      </c>
      <c r="D3195" s="26" t="s">
        <v>1563</v>
      </c>
      <c r="E3195" s="26" t="s">
        <v>1559</v>
      </c>
      <c r="F3195" s="26" t="s">
        <v>1558</v>
      </c>
      <c r="G3195" s="26" t="s">
        <v>1598</v>
      </c>
      <c r="H3195" s="26" t="s">
        <v>1561</v>
      </c>
      <c r="I3195" s="26" t="s">
        <v>1561</v>
      </c>
      <c r="J3195" s="26" t="s">
        <v>1564</v>
      </c>
      <c r="K3195" s="21" t="str">
        <f>IF(Tabela813[[#This Row],[C]]&lt;&gt;"",IF(Tabela813[[#This Row],[RED]]&lt;&gt;"",(Tabela813[[#This Row],[RED]] &amp; "."),"") &amp; CONCATENATE(Tabela813[[#This Row],[C]],".",Tabela813[[#This Row],[O]],".",Tabela813[[#This Row],[E]],".",Tabela813[[#This Row],[D1]],".",Tabela813[[#This Row],[D2]],".",Tabela813[[#This Row],[D3]],".",Tabela813[[#This Row],[T]],".",Tabela813[[#This Row],[D4]]),"")</f>
        <v>9.1.6.3.1.52.0.0.00</v>
      </c>
      <c r="L3195" s="27" t="s">
        <v>2190</v>
      </c>
      <c r="M3195" s="21" t="str">
        <f t="shared" si="49"/>
        <v>S</v>
      </c>
      <c r="N3195" s="21">
        <f>IF(VALUE(Tabela813[[#This Row],[RED]]) &gt; 0,1,0) + IF(VALUE(J3195)&gt;0,8,IF(VALUE(I3195)&gt;0,7,IF(VALUE(H3195)&gt;0,6,IF(VALUE(G3195)&gt;0,5,IF(VALUE(F3195)&gt;0,4,IF(VALUE(E3195)&gt;0,3,IF(VALUE(D3195)&gt;0,2,1)))))))</f>
        <v>6</v>
      </c>
      <c r="O3195" s="26" t="s">
        <v>55</v>
      </c>
      <c r="P3195" s="1" t="s">
        <v>4458</v>
      </c>
      <c r="Q3195" s="1"/>
      <c r="R3195" s="21"/>
      <c r="S3195" s="7" t="str">
        <f>Tabela813[[#This Row],[NR]]&amp;" - "&amp;Tabela813[[#This Row],[Especificação]]</f>
        <v>9.1.6.3.1.52.0.0.00 - (-) Dedução de Serviços Radiológicos e Laboratoriais</v>
      </c>
      <c r="T3195" s="7" t="str">
        <f>Tabela813[[#This Row],[NR]]&amp;" - "&amp;Tabela813[[#This Row],[Especificação]]</f>
        <v>9.1.6.3.1.52.0.0.00 - (-) Dedução de Serviços Radiológicos e Laboratoriais</v>
      </c>
      <c r="U3195" s="7" t="str">
        <f>Tabela813[[#This Row],[NR]]&amp; " - "&amp;Tabela813[[#This Row],[Especificação]]</f>
        <v>9.1.6.3.1.52.0.0.00 - (-) Dedução de Serviços Radiológicos e Laboratoriais</v>
      </c>
    </row>
    <row r="3196" spans="1:21" ht="30" x14ac:dyDescent="0.25">
      <c r="A3196" s="84"/>
      <c r="B3196" s="74" t="s">
        <v>1570</v>
      </c>
      <c r="C3196" s="26" t="s">
        <v>1558</v>
      </c>
      <c r="D3196" s="26" t="s">
        <v>1563</v>
      </c>
      <c r="E3196" s="26" t="s">
        <v>1559</v>
      </c>
      <c r="F3196" s="26" t="s">
        <v>1558</v>
      </c>
      <c r="G3196" s="26" t="s">
        <v>1598</v>
      </c>
      <c r="H3196" s="26" t="s">
        <v>1561</v>
      </c>
      <c r="I3196" s="26" t="s">
        <v>1558</v>
      </c>
      <c r="J3196" s="26" t="s">
        <v>1564</v>
      </c>
      <c r="K3196" s="21" t="str">
        <f>IF(Tabela813[[#This Row],[C]]&lt;&gt;"",IF(Tabela813[[#This Row],[RED]]&lt;&gt;"",(Tabela813[[#This Row],[RED]] &amp; "."),"") &amp; CONCATENATE(Tabela813[[#This Row],[C]],".",Tabela813[[#This Row],[O]],".",Tabela813[[#This Row],[E]],".",Tabela813[[#This Row],[D1]],".",Tabela813[[#This Row],[D2]],".",Tabela813[[#This Row],[D3]],".",Tabela813[[#This Row],[T]],".",Tabela813[[#This Row],[D4]]),"")</f>
        <v>9.1.6.3.1.52.0.1.00</v>
      </c>
      <c r="L3196" s="27" t="s">
        <v>2191</v>
      </c>
      <c r="M3196" s="21" t="str">
        <f t="shared" si="49"/>
        <v>A</v>
      </c>
      <c r="N3196" s="21">
        <f>IF(VALUE(Tabela813[[#This Row],[RED]]) &gt; 0,1,0) + IF(VALUE(J3196)&gt;0,8,IF(VALUE(I3196)&gt;0,7,IF(VALUE(H3196)&gt;0,6,IF(VALUE(G3196)&gt;0,5,IF(VALUE(F3196)&gt;0,4,IF(VALUE(E3196)&gt;0,3,IF(VALUE(D3196)&gt;0,2,1)))))))</f>
        <v>8</v>
      </c>
      <c r="O3196" s="26" t="s">
        <v>55</v>
      </c>
      <c r="P3196" s="1" t="s">
        <v>3005</v>
      </c>
      <c r="Q3196" s="1"/>
      <c r="R3196" s="21"/>
      <c r="S3196" s="7" t="str">
        <f>Tabela813[[#This Row],[NR]]&amp;" - "&amp;Tabela813[[#This Row],[Especificação]]</f>
        <v>9.1.6.3.1.52.0.1.00 - (-) Dedução de Serviços Radiológicos e Laboratoriais - Principal</v>
      </c>
      <c r="T3196" s="7" t="str">
        <f>Tabela813[[#This Row],[NR]]&amp;" - "&amp;Tabela813[[#This Row],[Especificação]]</f>
        <v>9.1.6.3.1.52.0.1.00 - (-) Dedução de Serviços Radiológicos e Laboratoriais - Principal</v>
      </c>
      <c r="U3196" s="7" t="str">
        <f>Tabela813[[#This Row],[NR]]&amp; " - "&amp;Tabela813[[#This Row],[Especificação]]</f>
        <v>9.1.6.3.1.52.0.1.00 - (-) Dedução de Serviços Radiológicos e Laboratoriais - Principal</v>
      </c>
    </row>
    <row r="3197" spans="1:21" ht="30" x14ac:dyDescent="0.25">
      <c r="A3197" s="84"/>
      <c r="B3197" s="73" t="s">
        <v>1570</v>
      </c>
      <c r="C3197" s="26" t="s">
        <v>1558</v>
      </c>
      <c r="D3197" s="26" t="s">
        <v>1563</v>
      </c>
      <c r="E3197" s="26" t="s">
        <v>1559</v>
      </c>
      <c r="F3197" s="26" t="s">
        <v>1558</v>
      </c>
      <c r="G3197" s="26" t="s">
        <v>1598</v>
      </c>
      <c r="H3197" s="26" t="s">
        <v>1561</v>
      </c>
      <c r="I3197" s="26" t="s">
        <v>1567</v>
      </c>
      <c r="J3197" s="26" t="s">
        <v>1564</v>
      </c>
      <c r="K3197" s="21" t="str">
        <f>IF(Tabela813[[#This Row],[C]]&lt;&gt;"",IF(Tabela813[[#This Row],[RED]]&lt;&gt;"",(Tabela813[[#This Row],[RED]] &amp; "."),"") &amp; CONCATENATE(Tabela813[[#This Row],[C]],".",Tabela813[[#This Row],[O]],".",Tabela813[[#This Row],[E]],".",Tabela813[[#This Row],[D1]],".",Tabela813[[#This Row],[D2]],".",Tabela813[[#This Row],[D3]],".",Tabela813[[#This Row],[T]],".",Tabela813[[#This Row],[D4]]),"")</f>
        <v>9.1.6.3.1.52.0.2.00</v>
      </c>
      <c r="L3197" s="27" t="s">
        <v>2192</v>
      </c>
      <c r="M3197" s="21" t="str">
        <f t="shared" si="49"/>
        <v>A</v>
      </c>
      <c r="N3197" s="21">
        <f>IF(VALUE(Tabela813[[#This Row],[RED]]) &gt; 0,1,0) + IF(VALUE(J3197)&gt;0,8,IF(VALUE(I3197)&gt;0,7,IF(VALUE(H3197)&gt;0,6,IF(VALUE(G3197)&gt;0,5,IF(VALUE(F3197)&gt;0,4,IF(VALUE(E3197)&gt;0,3,IF(VALUE(D3197)&gt;0,2,1)))))))</f>
        <v>8</v>
      </c>
      <c r="O3197" s="26" t="s">
        <v>55</v>
      </c>
      <c r="P3197" s="1" t="s">
        <v>3005</v>
      </c>
      <c r="Q3197" s="1"/>
      <c r="R3197" s="21"/>
      <c r="S3197" s="7" t="str">
        <f>Tabela813[[#This Row],[NR]]&amp;" - "&amp;Tabela813[[#This Row],[Especificação]]</f>
        <v>9.1.6.3.1.52.0.2.00 - (-) Dedução de Serviços Radiológicos e Laboratoriais - Multas e Juros de Mora</v>
      </c>
      <c r="T3197" s="7" t="str">
        <f>Tabela813[[#This Row],[NR]]&amp;" - "&amp;Tabela813[[#This Row],[Especificação]]</f>
        <v>9.1.6.3.1.52.0.2.00 - (-) Dedução de Serviços Radiológicos e Laboratoriais - Multas e Juros de Mora</v>
      </c>
      <c r="U3197" s="7" t="str">
        <f>Tabela813[[#This Row],[NR]]&amp; " - "&amp;Tabela813[[#This Row],[Especificação]]</f>
        <v>9.1.6.3.1.52.0.2.00 - (-) Dedução de Serviços Radiológicos e Laboratoriais - Multas e Juros de Mora</v>
      </c>
    </row>
    <row r="3198" spans="1:21" ht="30" x14ac:dyDescent="0.25">
      <c r="A3198" s="84"/>
      <c r="B3198" s="73" t="s">
        <v>1570</v>
      </c>
      <c r="C3198" s="26" t="s">
        <v>1558</v>
      </c>
      <c r="D3198" s="26" t="s">
        <v>1563</v>
      </c>
      <c r="E3198" s="26" t="s">
        <v>1559</v>
      </c>
      <c r="F3198" s="26" t="s">
        <v>1558</v>
      </c>
      <c r="G3198" s="26" t="s">
        <v>1598</v>
      </c>
      <c r="H3198" s="26" t="s">
        <v>1561</v>
      </c>
      <c r="I3198" s="26" t="s">
        <v>1559</v>
      </c>
      <c r="J3198" s="26" t="s">
        <v>1564</v>
      </c>
      <c r="K3198" s="21" t="str">
        <f>IF(Tabela813[[#This Row],[C]]&lt;&gt;"",IF(Tabela813[[#This Row],[RED]]&lt;&gt;"",(Tabela813[[#This Row],[RED]] &amp; "."),"") &amp; CONCATENATE(Tabela813[[#This Row],[C]],".",Tabela813[[#This Row],[O]],".",Tabela813[[#This Row],[E]],".",Tabela813[[#This Row],[D1]],".",Tabela813[[#This Row],[D2]],".",Tabela813[[#This Row],[D3]],".",Tabela813[[#This Row],[T]],".",Tabela813[[#This Row],[D4]]),"")</f>
        <v>9.1.6.3.1.52.0.3.00</v>
      </c>
      <c r="L3198" s="27" t="s">
        <v>2193</v>
      </c>
      <c r="M3198" s="21" t="str">
        <f t="shared" si="49"/>
        <v>A</v>
      </c>
      <c r="N3198" s="21">
        <f>IF(VALUE(Tabela813[[#This Row],[RED]]) &gt; 0,1,0) + IF(VALUE(J3198)&gt;0,8,IF(VALUE(I3198)&gt;0,7,IF(VALUE(H3198)&gt;0,6,IF(VALUE(G3198)&gt;0,5,IF(VALUE(F3198)&gt;0,4,IF(VALUE(E3198)&gt;0,3,IF(VALUE(D3198)&gt;0,2,1)))))))</f>
        <v>8</v>
      </c>
      <c r="O3198" s="26" t="s">
        <v>55</v>
      </c>
      <c r="P3198" s="1" t="s">
        <v>3005</v>
      </c>
      <c r="Q3198" s="1"/>
      <c r="R3198" s="21"/>
      <c r="S3198" s="7" t="str">
        <f>Tabela813[[#This Row],[NR]]&amp;" - "&amp;Tabela813[[#This Row],[Especificação]]</f>
        <v>9.1.6.3.1.52.0.3.00 - (-) Dedução de Serviços Radiológicos e Laboratoriais - Dívida Ativa</v>
      </c>
      <c r="T3198" s="7" t="str">
        <f>Tabela813[[#This Row],[NR]]&amp;" - "&amp;Tabela813[[#This Row],[Especificação]]</f>
        <v>9.1.6.3.1.52.0.3.00 - (-) Dedução de Serviços Radiológicos e Laboratoriais - Dívida Ativa</v>
      </c>
      <c r="U3198" s="7" t="str">
        <f>Tabela813[[#This Row],[NR]]&amp; " - "&amp;Tabela813[[#This Row],[Especificação]]</f>
        <v>9.1.6.3.1.52.0.3.00 - (-) Dedução de Serviços Radiológicos e Laboratoriais - Dívida Ativa</v>
      </c>
    </row>
    <row r="3199" spans="1:21" ht="30" x14ac:dyDescent="0.25">
      <c r="A3199" s="84"/>
      <c r="B3199" s="73" t="s">
        <v>1570</v>
      </c>
      <c r="C3199" s="26" t="s">
        <v>1558</v>
      </c>
      <c r="D3199" s="26" t="s">
        <v>1563</v>
      </c>
      <c r="E3199" s="26" t="s">
        <v>1559</v>
      </c>
      <c r="F3199" s="26" t="s">
        <v>1558</v>
      </c>
      <c r="G3199" s="26" t="s">
        <v>1598</v>
      </c>
      <c r="H3199" s="26" t="s">
        <v>1561</v>
      </c>
      <c r="I3199" s="26" t="s">
        <v>1568</v>
      </c>
      <c r="J3199" s="26" t="s">
        <v>1564</v>
      </c>
      <c r="K3199" s="21" t="str">
        <f>IF(Tabela813[[#This Row],[C]]&lt;&gt;"",IF(Tabela813[[#This Row],[RED]]&lt;&gt;"",(Tabela813[[#This Row],[RED]] &amp; "."),"") &amp; CONCATENATE(Tabela813[[#This Row],[C]],".",Tabela813[[#This Row],[O]],".",Tabela813[[#This Row],[E]],".",Tabela813[[#This Row],[D1]],".",Tabela813[[#This Row],[D2]],".",Tabela813[[#This Row],[D3]],".",Tabela813[[#This Row],[T]],".",Tabela813[[#This Row],[D4]]),"")</f>
        <v>9.1.6.3.1.52.0.4.00</v>
      </c>
      <c r="L3199" s="27" t="s">
        <v>2194</v>
      </c>
      <c r="M3199" s="21" t="str">
        <f t="shared" si="49"/>
        <v>A</v>
      </c>
      <c r="N3199" s="21">
        <f>IF(VALUE(Tabela813[[#This Row],[RED]]) &gt; 0,1,0) + IF(VALUE(J3199)&gt;0,8,IF(VALUE(I3199)&gt;0,7,IF(VALUE(H3199)&gt;0,6,IF(VALUE(G3199)&gt;0,5,IF(VALUE(F3199)&gt;0,4,IF(VALUE(E3199)&gt;0,3,IF(VALUE(D3199)&gt;0,2,1)))))))</f>
        <v>8</v>
      </c>
      <c r="O3199" s="26" t="s">
        <v>55</v>
      </c>
      <c r="P3199" s="1" t="s">
        <v>3005</v>
      </c>
      <c r="Q3199" s="1"/>
      <c r="R3199" s="21"/>
      <c r="S3199" s="7" t="str">
        <f>Tabela813[[#This Row],[NR]]&amp;" - "&amp;Tabela813[[#This Row],[Especificação]]</f>
        <v>9.1.6.3.1.52.0.4.00 - (-) Dedução de Serviços Radiológicos e Laboratoriais - Dívida Ativa - Multas e Juros de Mora da Dívida Ativa</v>
      </c>
      <c r="T3199" s="7" t="str">
        <f>Tabela813[[#This Row],[NR]]&amp;" - "&amp;Tabela813[[#This Row],[Especificação]]</f>
        <v>9.1.6.3.1.52.0.4.00 - (-) Dedução de Serviços Radiológicos e Laboratoriais - Dívida Ativa - Multas e Juros de Mora da Dívida Ativa</v>
      </c>
      <c r="U3199" s="7" t="str">
        <f>Tabela813[[#This Row],[NR]]&amp; " - "&amp;Tabela813[[#This Row],[Especificação]]</f>
        <v>9.1.6.3.1.52.0.4.00 - (-) Dedução de Serviços Radiológicos e Laboratoriais - Dívida Ativa - Multas e Juros de Mora da Dívida Ativa</v>
      </c>
    </row>
    <row r="3200" spans="1:21" ht="30" x14ac:dyDescent="0.25">
      <c r="A3200" s="84"/>
      <c r="B3200" s="73" t="s">
        <v>1570</v>
      </c>
      <c r="C3200" s="26" t="s">
        <v>1558</v>
      </c>
      <c r="D3200" s="26" t="s">
        <v>1563</v>
      </c>
      <c r="E3200" s="26" t="s">
        <v>1559</v>
      </c>
      <c r="F3200" s="26" t="s">
        <v>1558</v>
      </c>
      <c r="G3200" s="26" t="s">
        <v>1598</v>
      </c>
      <c r="H3200" s="26" t="s">
        <v>1561</v>
      </c>
      <c r="I3200" s="26" t="s">
        <v>1569</v>
      </c>
      <c r="J3200" s="26" t="s">
        <v>1564</v>
      </c>
      <c r="K3200" s="21" t="str">
        <f>IF(Tabela813[[#This Row],[C]]&lt;&gt;"",IF(Tabela813[[#This Row],[RED]]&lt;&gt;"",(Tabela813[[#This Row],[RED]] &amp; "."),"") &amp; CONCATENATE(Tabela813[[#This Row],[C]],".",Tabela813[[#This Row],[O]],".",Tabela813[[#This Row],[E]],".",Tabela813[[#This Row],[D1]],".",Tabela813[[#This Row],[D2]],".",Tabela813[[#This Row],[D3]],".",Tabela813[[#This Row],[T]],".",Tabela813[[#This Row],[D4]]),"")</f>
        <v>9.1.6.3.1.52.0.5.00</v>
      </c>
      <c r="L3200" s="27" t="s">
        <v>2195</v>
      </c>
      <c r="M3200" s="21" t="str">
        <f t="shared" ref="M3200:M3263" si="50">IF(N3200 &lt; N3201,"S","A")</f>
        <v>A</v>
      </c>
      <c r="N3200" s="21">
        <f>IF(VALUE(Tabela813[[#This Row],[RED]]) &gt; 0,1,0) + IF(VALUE(J3200)&gt;0,8,IF(VALUE(I3200)&gt;0,7,IF(VALUE(H3200)&gt;0,6,IF(VALUE(G3200)&gt;0,5,IF(VALUE(F3200)&gt;0,4,IF(VALUE(E3200)&gt;0,3,IF(VALUE(D3200)&gt;0,2,1)))))))</f>
        <v>8</v>
      </c>
      <c r="O3200" s="26" t="s">
        <v>55</v>
      </c>
      <c r="P3200" s="1" t="s">
        <v>3005</v>
      </c>
      <c r="Q3200" s="1"/>
      <c r="R3200" s="21"/>
      <c r="S3200" s="7" t="str">
        <f>Tabela813[[#This Row],[NR]]&amp;" - "&amp;Tabela813[[#This Row],[Especificação]]</f>
        <v>9.1.6.3.1.52.0.5.00 - (-) Dedução de Serviços Radiológicos e Laboratoriais - Multas</v>
      </c>
      <c r="T3200" s="7" t="str">
        <f>Tabela813[[#This Row],[NR]]&amp;" - "&amp;Tabela813[[#This Row],[Especificação]]</f>
        <v>9.1.6.3.1.52.0.5.00 - (-) Dedução de Serviços Radiológicos e Laboratoriais - Multas</v>
      </c>
      <c r="U3200" s="7" t="str">
        <f>Tabela813[[#This Row],[NR]]&amp; " - "&amp;Tabela813[[#This Row],[Especificação]]</f>
        <v>9.1.6.3.1.52.0.5.00 - (-) Dedução de Serviços Radiológicos e Laboratoriais - Multas</v>
      </c>
    </row>
    <row r="3201" spans="1:21" ht="30" x14ac:dyDescent="0.25">
      <c r="A3201" s="84"/>
      <c r="B3201" s="73" t="s">
        <v>1570</v>
      </c>
      <c r="C3201" s="26" t="s">
        <v>1558</v>
      </c>
      <c r="D3201" s="26" t="s">
        <v>1563</v>
      </c>
      <c r="E3201" s="26" t="s">
        <v>1559</v>
      </c>
      <c r="F3201" s="26" t="s">
        <v>1558</v>
      </c>
      <c r="G3201" s="26" t="s">
        <v>1598</v>
      </c>
      <c r="H3201" s="26" t="s">
        <v>1561</v>
      </c>
      <c r="I3201" s="26" t="s">
        <v>1563</v>
      </c>
      <c r="J3201" s="26" t="s">
        <v>1564</v>
      </c>
      <c r="K3201" s="21" t="str">
        <f>IF(Tabela813[[#This Row],[C]]&lt;&gt;"",IF(Tabela813[[#This Row],[RED]]&lt;&gt;"",(Tabela813[[#This Row],[RED]] &amp; "."),"") &amp; CONCATENATE(Tabela813[[#This Row],[C]],".",Tabela813[[#This Row],[O]],".",Tabela813[[#This Row],[E]],".",Tabela813[[#This Row],[D1]],".",Tabela813[[#This Row],[D2]],".",Tabela813[[#This Row],[D3]],".",Tabela813[[#This Row],[T]],".",Tabela813[[#This Row],[D4]]),"")</f>
        <v>9.1.6.3.1.52.0.6.00</v>
      </c>
      <c r="L3201" s="27" t="s">
        <v>2196</v>
      </c>
      <c r="M3201" s="21" t="str">
        <f t="shared" si="50"/>
        <v>A</v>
      </c>
      <c r="N3201" s="21">
        <f>IF(VALUE(Tabela813[[#This Row],[RED]]) &gt; 0,1,0) + IF(VALUE(J3201)&gt;0,8,IF(VALUE(I3201)&gt;0,7,IF(VALUE(H3201)&gt;0,6,IF(VALUE(G3201)&gt;0,5,IF(VALUE(F3201)&gt;0,4,IF(VALUE(E3201)&gt;0,3,IF(VALUE(D3201)&gt;0,2,1)))))))</f>
        <v>8</v>
      </c>
      <c r="O3201" s="26" t="s">
        <v>55</v>
      </c>
      <c r="P3201" s="1" t="s">
        <v>3005</v>
      </c>
      <c r="Q3201" s="1"/>
      <c r="R3201" s="21"/>
      <c r="S3201" s="7" t="str">
        <f>Tabela813[[#This Row],[NR]]&amp;" - "&amp;Tabela813[[#This Row],[Especificação]]</f>
        <v>9.1.6.3.1.52.0.6.00 - (-) Dedução de Serviços Radiológicos e Laboratoriais - Juros de Mora</v>
      </c>
      <c r="T3201" s="7" t="str">
        <f>Tabela813[[#This Row],[NR]]&amp;" - "&amp;Tabela813[[#This Row],[Especificação]]</f>
        <v>9.1.6.3.1.52.0.6.00 - (-) Dedução de Serviços Radiológicos e Laboratoriais - Juros de Mora</v>
      </c>
      <c r="U3201" s="7" t="str">
        <f>Tabela813[[#This Row],[NR]]&amp; " - "&amp;Tabela813[[#This Row],[Especificação]]</f>
        <v>9.1.6.3.1.52.0.6.00 - (-) Dedução de Serviços Radiológicos e Laboratoriais - Juros de Mora</v>
      </c>
    </row>
    <row r="3202" spans="1:21" ht="30" x14ac:dyDescent="0.25">
      <c r="A3202" s="84"/>
      <c r="B3202" s="73" t="s">
        <v>1570</v>
      </c>
      <c r="C3202" s="26" t="s">
        <v>1558</v>
      </c>
      <c r="D3202" s="26" t="s">
        <v>1563</v>
      </c>
      <c r="E3202" s="26" t="s">
        <v>1559</v>
      </c>
      <c r="F3202" s="26" t="s">
        <v>1558</v>
      </c>
      <c r="G3202" s="26" t="s">
        <v>1598</v>
      </c>
      <c r="H3202" s="26" t="s">
        <v>1561</v>
      </c>
      <c r="I3202" s="26" t="s">
        <v>1565</v>
      </c>
      <c r="J3202" s="26" t="s">
        <v>1564</v>
      </c>
      <c r="K3202" s="21" t="str">
        <f>IF(Tabela813[[#This Row],[C]]&lt;&gt;"",IF(Tabela813[[#This Row],[RED]]&lt;&gt;"",(Tabela813[[#This Row],[RED]] &amp; "."),"") &amp; CONCATENATE(Tabela813[[#This Row],[C]],".",Tabela813[[#This Row],[O]],".",Tabela813[[#This Row],[E]],".",Tabela813[[#This Row],[D1]],".",Tabela813[[#This Row],[D2]],".",Tabela813[[#This Row],[D3]],".",Tabela813[[#This Row],[T]],".",Tabela813[[#This Row],[D4]]),"")</f>
        <v>9.1.6.3.1.52.0.7.00</v>
      </c>
      <c r="L3202" s="27" t="s">
        <v>2197</v>
      </c>
      <c r="M3202" s="21" t="str">
        <f t="shared" si="50"/>
        <v>A</v>
      </c>
      <c r="N3202" s="21">
        <f>IF(VALUE(Tabela813[[#This Row],[RED]]) &gt; 0,1,0) + IF(VALUE(J3202)&gt;0,8,IF(VALUE(I3202)&gt;0,7,IF(VALUE(H3202)&gt;0,6,IF(VALUE(G3202)&gt;0,5,IF(VALUE(F3202)&gt;0,4,IF(VALUE(E3202)&gt;0,3,IF(VALUE(D3202)&gt;0,2,1)))))))</f>
        <v>8</v>
      </c>
      <c r="O3202" s="26" t="s">
        <v>55</v>
      </c>
      <c r="P3202" s="1" t="s">
        <v>3005</v>
      </c>
      <c r="Q3202" s="1"/>
      <c r="R3202" s="21"/>
      <c r="S3202" s="7" t="str">
        <f>Tabela813[[#This Row],[NR]]&amp;" - "&amp;Tabela813[[#This Row],[Especificação]]</f>
        <v>9.1.6.3.1.52.0.7.00 - (-) Dedução de Serviços Radiológicos e Laboratoriais - Dívida Ativa - Multas da Dívida Ativa</v>
      </c>
      <c r="T3202" s="7" t="str">
        <f>Tabela813[[#This Row],[NR]]&amp;" - "&amp;Tabela813[[#This Row],[Especificação]]</f>
        <v>9.1.6.3.1.52.0.7.00 - (-) Dedução de Serviços Radiológicos e Laboratoriais - Dívida Ativa - Multas da Dívida Ativa</v>
      </c>
      <c r="U3202" s="7" t="str">
        <f>Tabela813[[#This Row],[NR]]&amp; " - "&amp;Tabela813[[#This Row],[Especificação]]</f>
        <v>9.1.6.3.1.52.0.7.00 - (-) Dedução de Serviços Radiológicos e Laboratoriais - Dívida Ativa - Multas da Dívida Ativa</v>
      </c>
    </row>
    <row r="3203" spans="1:21" ht="30" x14ac:dyDescent="0.25">
      <c r="A3203" s="84"/>
      <c r="B3203" s="73" t="s">
        <v>1570</v>
      </c>
      <c r="C3203" s="26" t="s">
        <v>1558</v>
      </c>
      <c r="D3203" s="26" t="s">
        <v>1563</v>
      </c>
      <c r="E3203" s="26" t="s">
        <v>1559</v>
      </c>
      <c r="F3203" s="26" t="s">
        <v>1558</v>
      </c>
      <c r="G3203" s="26" t="s">
        <v>1598</v>
      </c>
      <c r="H3203" s="26" t="s">
        <v>1561</v>
      </c>
      <c r="I3203" s="26" t="s">
        <v>1566</v>
      </c>
      <c r="J3203" s="26" t="s">
        <v>1564</v>
      </c>
      <c r="K3203" s="21" t="str">
        <f>IF(Tabela813[[#This Row],[C]]&lt;&gt;"",IF(Tabela813[[#This Row],[RED]]&lt;&gt;"",(Tabela813[[#This Row],[RED]] &amp; "."),"") &amp; CONCATENATE(Tabela813[[#This Row],[C]],".",Tabela813[[#This Row],[O]],".",Tabela813[[#This Row],[E]],".",Tabela813[[#This Row],[D1]],".",Tabela813[[#This Row],[D2]],".",Tabela813[[#This Row],[D3]],".",Tabela813[[#This Row],[T]],".",Tabela813[[#This Row],[D4]]),"")</f>
        <v>9.1.6.3.1.52.0.8.00</v>
      </c>
      <c r="L3203" s="27" t="s">
        <v>2198</v>
      </c>
      <c r="M3203" s="21" t="str">
        <f t="shared" si="50"/>
        <v>A</v>
      </c>
      <c r="N3203" s="21">
        <f>IF(VALUE(Tabela813[[#This Row],[RED]]) &gt; 0,1,0) + IF(VALUE(J3203)&gt;0,8,IF(VALUE(I3203)&gt;0,7,IF(VALUE(H3203)&gt;0,6,IF(VALUE(G3203)&gt;0,5,IF(VALUE(F3203)&gt;0,4,IF(VALUE(E3203)&gt;0,3,IF(VALUE(D3203)&gt;0,2,1)))))))</f>
        <v>8</v>
      </c>
      <c r="O3203" s="26" t="s">
        <v>55</v>
      </c>
      <c r="P3203" s="1" t="s">
        <v>3005</v>
      </c>
      <c r="Q3203" s="1"/>
      <c r="R3203" s="21"/>
      <c r="S3203" s="7" t="str">
        <f>Tabela813[[#This Row],[NR]]&amp;" - "&amp;Tabela813[[#This Row],[Especificação]]</f>
        <v>9.1.6.3.1.52.0.8.00 - (-) Dedução de Serviços Radiológicos e Laboratoriais - Juros de Mora da Dívida Ativa</v>
      </c>
      <c r="T3203" s="7" t="str">
        <f>Tabela813[[#This Row],[NR]]&amp;" - "&amp;Tabela813[[#This Row],[Especificação]]</f>
        <v>9.1.6.3.1.52.0.8.00 - (-) Dedução de Serviços Radiológicos e Laboratoriais - Juros de Mora da Dívida Ativa</v>
      </c>
      <c r="U3203" s="7" t="str">
        <f>Tabela813[[#This Row],[NR]]&amp; " - "&amp;Tabela813[[#This Row],[Especificação]]</f>
        <v>9.1.6.3.1.52.0.8.00 - (-) Dedução de Serviços Radiológicos e Laboratoriais - Juros de Mora da Dívida Ativa</v>
      </c>
    </row>
    <row r="3204" spans="1:21" ht="30" x14ac:dyDescent="0.25">
      <c r="A3204" s="84"/>
      <c r="B3204" s="73" t="s">
        <v>1570</v>
      </c>
      <c r="C3204" s="26" t="s">
        <v>1558</v>
      </c>
      <c r="D3204" s="26" t="s">
        <v>1563</v>
      </c>
      <c r="E3204" s="26" t="s">
        <v>1559</v>
      </c>
      <c r="F3204" s="26" t="s">
        <v>1558</v>
      </c>
      <c r="G3204" s="26" t="s">
        <v>1595</v>
      </c>
      <c r="H3204" s="26" t="s">
        <v>1561</v>
      </c>
      <c r="I3204" s="26" t="s">
        <v>1561</v>
      </c>
      <c r="J3204" s="26" t="s">
        <v>1564</v>
      </c>
      <c r="K3204" s="21" t="str">
        <f>IF(Tabela813[[#This Row],[C]]&lt;&gt;"",IF(Tabela813[[#This Row],[RED]]&lt;&gt;"",(Tabela813[[#This Row],[RED]] &amp; "."),"") &amp; CONCATENATE(Tabela813[[#This Row],[C]],".",Tabela813[[#This Row],[O]],".",Tabela813[[#This Row],[E]],".",Tabela813[[#This Row],[D1]],".",Tabela813[[#This Row],[D2]],".",Tabela813[[#This Row],[D3]],".",Tabela813[[#This Row],[T]],".",Tabela813[[#This Row],[D4]]),"")</f>
        <v>9.1.6.3.1.53.0.0.00</v>
      </c>
      <c r="L3204" s="27" t="s">
        <v>2199</v>
      </c>
      <c r="M3204" s="21" t="str">
        <f t="shared" si="50"/>
        <v>S</v>
      </c>
      <c r="N3204" s="21">
        <f>IF(VALUE(Tabela813[[#This Row],[RED]]) &gt; 0,1,0) + IF(VALUE(J3204)&gt;0,8,IF(VALUE(I3204)&gt;0,7,IF(VALUE(H3204)&gt;0,6,IF(VALUE(G3204)&gt;0,5,IF(VALUE(F3204)&gt;0,4,IF(VALUE(E3204)&gt;0,3,IF(VALUE(D3204)&gt;0,2,1)))))))</f>
        <v>6</v>
      </c>
      <c r="O3204" s="26" t="s">
        <v>55</v>
      </c>
      <c r="P3204" s="1" t="s">
        <v>4459</v>
      </c>
      <c r="Q3204" s="1"/>
      <c r="R3204" s="21"/>
      <c r="S3204" s="7" t="str">
        <f>Tabela813[[#This Row],[NR]]&amp;" - "&amp;Tabela813[[#This Row],[Especificação]]</f>
        <v>9.1.6.3.1.53.0.0.00 - (-) Dedução de Serviços Ambulatoriais</v>
      </c>
      <c r="T3204" s="7" t="str">
        <f>Tabela813[[#This Row],[NR]]&amp;" - "&amp;Tabela813[[#This Row],[Especificação]]</f>
        <v>9.1.6.3.1.53.0.0.00 - (-) Dedução de Serviços Ambulatoriais</v>
      </c>
      <c r="U3204" s="7" t="str">
        <f>Tabela813[[#This Row],[NR]]&amp; " - "&amp;Tabela813[[#This Row],[Especificação]]</f>
        <v>9.1.6.3.1.53.0.0.00 - (-) Dedução de Serviços Ambulatoriais</v>
      </c>
    </row>
    <row r="3205" spans="1:21" ht="30" x14ac:dyDescent="0.25">
      <c r="A3205" s="84"/>
      <c r="B3205" s="73" t="s">
        <v>1570</v>
      </c>
      <c r="C3205" s="26" t="s">
        <v>1558</v>
      </c>
      <c r="D3205" s="26" t="s">
        <v>1563</v>
      </c>
      <c r="E3205" s="26" t="s">
        <v>1559</v>
      </c>
      <c r="F3205" s="26" t="s">
        <v>1558</v>
      </c>
      <c r="G3205" s="26" t="s">
        <v>1595</v>
      </c>
      <c r="H3205" s="26" t="s">
        <v>1561</v>
      </c>
      <c r="I3205" s="26" t="s">
        <v>1558</v>
      </c>
      <c r="J3205" s="26" t="s">
        <v>1564</v>
      </c>
      <c r="K3205" s="21" t="str">
        <f>IF(Tabela813[[#This Row],[C]]&lt;&gt;"",IF(Tabela813[[#This Row],[RED]]&lt;&gt;"",(Tabela813[[#This Row],[RED]] &amp; "."),"") &amp; CONCATENATE(Tabela813[[#This Row],[C]],".",Tabela813[[#This Row],[O]],".",Tabela813[[#This Row],[E]],".",Tabela813[[#This Row],[D1]],".",Tabela813[[#This Row],[D2]],".",Tabela813[[#This Row],[D3]],".",Tabela813[[#This Row],[T]],".",Tabela813[[#This Row],[D4]]),"")</f>
        <v>9.1.6.3.1.53.0.1.00</v>
      </c>
      <c r="L3205" s="27" t="s">
        <v>2200</v>
      </c>
      <c r="M3205" s="21" t="str">
        <f t="shared" si="50"/>
        <v>A</v>
      </c>
      <c r="N3205" s="21">
        <f>IF(VALUE(Tabela813[[#This Row],[RED]]) &gt; 0,1,0) + IF(VALUE(J3205)&gt;0,8,IF(VALUE(I3205)&gt;0,7,IF(VALUE(H3205)&gt;0,6,IF(VALUE(G3205)&gt;0,5,IF(VALUE(F3205)&gt;0,4,IF(VALUE(E3205)&gt;0,3,IF(VALUE(D3205)&gt;0,2,1)))))))</f>
        <v>8</v>
      </c>
      <c r="O3205" s="26" t="s">
        <v>55</v>
      </c>
      <c r="P3205" s="1" t="s">
        <v>3006</v>
      </c>
      <c r="Q3205" s="1"/>
      <c r="R3205" s="21"/>
      <c r="S3205" s="7" t="str">
        <f>Tabela813[[#This Row],[NR]]&amp;" - "&amp;Tabela813[[#This Row],[Especificação]]</f>
        <v>9.1.6.3.1.53.0.1.00 - (-) Dedução de Serviços Ambulatoriais - Principal</v>
      </c>
      <c r="T3205" s="7" t="str">
        <f>Tabela813[[#This Row],[NR]]&amp;" - "&amp;Tabela813[[#This Row],[Especificação]]</f>
        <v>9.1.6.3.1.53.0.1.00 - (-) Dedução de Serviços Ambulatoriais - Principal</v>
      </c>
      <c r="U3205" s="7" t="str">
        <f>Tabela813[[#This Row],[NR]]&amp; " - "&amp;Tabela813[[#This Row],[Especificação]]</f>
        <v>9.1.6.3.1.53.0.1.00 - (-) Dedução de Serviços Ambulatoriais - Principal</v>
      </c>
    </row>
    <row r="3206" spans="1:21" ht="30" x14ac:dyDescent="0.25">
      <c r="A3206" s="84"/>
      <c r="B3206" s="73" t="s">
        <v>1570</v>
      </c>
      <c r="C3206" s="26" t="s">
        <v>1558</v>
      </c>
      <c r="D3206" s="26" t="s">
        <v>1563</v>
      </c>
      <c r="E3206" s="26" t="s">
        <v>1559</v>
      </c>
      <c r="F3206" s="26" t="s">
        <v>1558</v>
      </c>
      <c r="G3206" s="26" t="s">
        <v>1595</v>
      </c>
      <c r="H3206" s="26" t="s">
        <v>1561</v>
      </c>
      <c r="I3206" s="26" t="s">
        <v>1567</v>
      </c>
      <c r="J3206" s="26" t="s">
        <v>1564</v>
      </c>
      <c r="K3206" s="21" t="str">
        <f>IF(Tabela813[[#This Row],[C]]&lt;&gt;"",IF(Tabela813[[#This Row],[RED]]&lt;&gt;"",(Tabela813[[#This Row],[RED]] &amp; "."),"") &amp; CONCATENATE(Tabela813[[#This Row],[C]],".",Tabela813[[#This Row],[O]],".",Tabela813[[#This Row],[E]],".",Tabela813[[#This Row],[D1]],".",Tabela813[[#This Row],[D2]],".",Tabela813[[#This Row],[D3]],".",Tabela813[[#This Row],[T]],".",Tabela813[[#This Row],[D4]]),"")</f>
        <v>9.1.6.3.1.53.0.2.00</v>
      </c>
      <c r="L3206" s="27" t="s">
        <v>2201</v>
      </c>
      <c r="M3206" s="21" t="str">
        <f t="shared" si="50"/>
        <v>A</v>
      </c>
      <c r="N3206" s="21">
        <f>IF(VALUE(Tabela813[[#This Row],[RED]]) &gt; 0,1,0) + IF(VALUE(J3206)&gt;0,8,IF(VALUE(I3206)&gt;0,7,IF(VALUE(H3206)&gt;0,6,IF(VALUE(G3206)&gt;0,5,IF(VALUE(F3206)&gt;0,4,IF(VALUE(E3206)&gt;0,3,IF(VALUE(D3206)&gt;0,2,1)))))))</f>
        <v>8</v>
      </c>
      <c r="O3206" s="26" t="s">
        <v>55</v>
      </c>
      <c r="P3206" s="1" t="s">
        <v>3006</v>
      </c>
      <c r="Q3206" s="1"/>
      <c r="R3206" s="21"/>
      <c r="S3206" s="7" t="str">
        <f>Tabela813[[#This Row],[NR]]&amp;" - "&amp;Tabela813[[#This Row],[Especificação]]</f>
        <v>9.1.6.3.1.53.0.2.00 - (-) Dedução de Serviços Ambulatoriais - Multas e Juros de Mora</v>
      </c>
      <c r="T3206" s="7" t="str">
        <f>Tabela813[[#This Row],[NR]]&amp;" - "&amp;Tabela813[[#This Row],[Especificação]]</f>
        <v>9.1.6.3.1.53.0.2.00 - (-) Dedução de Serviços Ambulatoriais - Multas e Juros de Mora</v>
      </c>
      <c r="U3206" s="7" t="str">
        <f>Tabela813[[#This Row],[NR]]&amp; " - "&amp;Tabela813[[#This Row],[Especificação]]</f>
        <v>9.1.6.3.1.53.0.2.00 - (-) Dedução de Serviços Ambulatoriais - Multas e Juros de Mora</v>
      </c>
    </row>
    <row r="3207" spans="1:21" ht="30" x14ac:dyDescent="0.25">
      <c r="A3207" s="84"/>
      <c r="B3207" s="73" t="s">
        <v>1570</v>
      </c>
      <c r="C3207" s="26" t="s">
        <v>1558</v>
      </c>
      <c r="D3207" s="26" t="s">
        <v>1563</v>
      </c>
      <c r="E3207" s="26" t="s">
        <v>1559</v>
      </c>
      <c r="F3207" s="26" t="s">
        <v>1558</v>
      </c>
      <c r="G3207" s="26" t="s">
        <v>1595</v>
      </c>
      <c r="H3207" s="26" t="s">
        <v>1561</v>
      </c>
      <c r="I3207" s="26" t="s">
        <v>1559</v>
      </c>
      <c r="J3207" s="26" t="s">
        <v>1564</v>
      </c>
      <c r="K3207" s="21" t="str">
        <f>IF(Tabela813[[#This Row],[C]]&lt;&gt;"",IF(Tabela813[[#This Row],[RED]]&lt;&gt;"",(Tabela813[[#This Row],[RED]] &amp; "."),"") &amp; CONCATENATE(Tabela813[[#This Row],[C]],".",Tabela813[[#This Row],[O]],".",Tabela813[[#This Row],[E]],".",Tabela813[[#This Row],[D1]],".",Tabela813[[#This Row],[D2]],".",Tabela813[[#This Row],[D3]],".",Tabela813[[#This Row],[T]],".",Tabela813[[#This Row],[D4]]),"")</f>
        <v>9.1.6.3.1.53.0.3.00</v>
      </c>
      <c r="L3207" s="27" t="s">
        <v>2202</v>
      </c>
      <c r="M3207" s="21" t="str">
        <f t="shared" si="50"/>
        <v>A</v>
      </c>
      <c r="N3207" s="21">
        <f>IF(VALUE(Tabela813[[#This Row],[RED]]) &gt; 0,1,0) + IF(VALUE(J3207)&gt;0,8,IF(VALUE(I3207)&gt;0,7,IF(VALUE(H3207)&gt;0,6,IF(VALUE(G3207)&gt;0,5,IF(VALUE(F3207)&gt;0,4,IF(VALUE(E3207)&gt;0,3,IF(VALUE(D3207)&gt;0,2,1)))))))</f>
        <v>8</v>
      </c>
      <c r="O3207" s="26" t="s">
        <v>55</v>
      </c>
      <c r="P3207" s="1" t="s">
        <v>3006</v>
      </c>
      <c r="Q3207" s="1"/>
      <c r="R3207" s="21"/>
      <c r="S3207" s="7" t="str">
        <f>Tabela813[[#This Row],[NR]]&amp;" - "&amp;Tabela813[[#This Row],[Especificação]]</f>
        <v>9.1.6.3.1.53.0.3.00 - (-) Dedução de Serviços Ambulatoriais - Dívida Ativa</v>
      </c>
      <c r="T3207" s="7" t="str">
        <f>Tabela813[[#This Row],[NR]]&amp;" - "&amp;Tabela813[[#This Row],[Especificação]]</f>
        <v>9.1.6.3.1.53.0.3.00 - (-) Dedução de Serviços Ambulatoriais - Dívida Ativa</v>
      </c>
      <c r="U3207" s="7" t="str">
        <f>Tabela813[[#This Row],[NR]]&amp; " - "&amp;Tabela813[[#This Row],[Especificação]]</f>
        <v>9.1.6.3.1.53.0.3.00 - (-) Dedução de Serviços Ambulatoriais - Dívida Ativa</v>
      </c>
    </row>
    <row r="3208" spans="1:21" ht="30" x14ac:dyDescent="0.25">
      <c r="A3208" s="84"/>
      <c r="B3208" s="73" t="s">
        <v>1570</v>
      </c>
      <c r="C3208" s="26" t="s">
        <v>1558</v>
      </c>
      <c r="D3208" s="26" t="s">
        <v>1563</v>
      </c>
      <c r="E3208" s="26" t="s">
        <v>1559</v>
      </c>
      <c r="F3208" s="26" t="s">
        <v>1558</v>
      </c>
      <c r="G3208" s="26" t="s">
        <v>1595</v>
      </c>
      <c r="H3208" s="26" t="s">
        <v>1561</v>
      </c>
      <c r="I3208" s="26" t="s">
        <v>1568</v>
      </c>
      <c r="J3208" s="26" t="s">
        <v>1564</v>
      </c>
      <c r="K3208" s="21" t="str">
        <f>IF(Tabela813[[#This Row],[C]]&lt;&gt;"",IF(Tabela813[[#This Row],[RED]]&lt;&gt;"",(Tabela813[[#This Row],[RED]] &amp; "."),"") &amp; CONCATENATE(Tabela813[[#This Row],[C]],".",Tabela813[[#This Row],[O]],".",Tabela813[[#This Row],[E]],".",Tabela813[[#This Row],[D1]],".",Tabela813[[#This Row],[D2]],".",Tabela813[[#This Row],[D3]],".",Tabela813[[#This Row],[T]],".",Tabela813[[#This Row],[D4]]),"")</f>
        <v>9.1.6.3.1.53.0.4.00</v>
      </c>
      <c r="L3208" s="27" t="s">
        <v>2203</v>
      </c>
      <c r="M3208" s="21" t="str">
        <f t="shared" si="50"/>
        <v>A</v>
      </c>
      <c r="N3208" s="21">
        <f>IF(VALUE(Tabela813[[#This Row],[RED]]) &gt; 0,1,0) + IF(VALUE(J3208)&gt;0,8,IF(VALUE(I3208)&gt;0,7,IF(VALUE(H3208)&gt;0,6,IF(VALUE(G3208)&gt;0,5,IF(VALUE(F3208)&gt;0,4,IF(VALUE(E3208)&gt;0,3,IF(VALUE(D3208)&gt;0,2,1)))))))</f>
        <v>8</v>
      </c>
      <c r="O3208" s="26" t="s">
        <v>55</v>
      </c>
      <c r="P3208" s="1" t="s">
        <v>3006</v>
      </c>
      <c r="Q3208" s="1"/>
      <c r="R3208" s="21"/>
      <c r="S3208" s="7" t="str">
        <f>Tabela813[[#This Row],[NR]]&amp;" - "&amp;Tabela813[[#This Row],[Especificação]]</f>
        <v>9.1.6.3.1.53.0.4.00 - (-) Dedução de Serviços Ambulatoriais - Dívida Ativa - Multas e Juros de Mora da Dívida Ativa</v>
      </c>
      <c r="T3208" s="7" t="str">
        <f>Tabela813[[#This Row],[NR]]&amp;" - "&amp;Tabela813[[#This Row],[Especificação]]</f>
        <v>9.1.6.3.1.53.0.4.00 - (-) Dedução de Serviços Ambulatoriais - Dívida Ativa - Multas e Juros de Mora da Dívida Ativa</v>
      </c>
      <c r="U3208" s="7" t="str">
        <f>Tabela813[[#This Row],[NR]]&amp; " - "&amp;Tabela813[[#This Row],[Especificação]]</f>
        <v>9.1.6.3.1.53.0.4.00 - (-) Dedução de Serviços Ambulatoriais - Dívida Ativa - Multas e Juros de Mora da Dívida Ativa</v>
      </c>
    </row>
    <row r="3209" spans="1:21" ht="30" x14ac:dyDescent="0.25">
      <c r="A3209" s="84"/>
      <c r="B3209" s="73" t="s">
        <v>1570</v>
      </c>
      <c r="C3209" s="26" t="s">
        <v>1558</v>
      </c>
      <c r="D3209" s="26" t="s">
        <v>1563</v>
      </c>
      <c r="E3209" s="26" t="s">
        <v>1559</v>
      </c>
      <c r="F3209" s="26" t="s">
        <v>1558</v>
      </c>
      <c r="G3209" s="26" t="s">
        <v>1595</v>
      </c>
      <c r="H3209" s="26" t="s">
        <v>1561</v>
      </c>
      <c r="I3209" s="26" t="s">
        <v>1569</v>
      </c>
      <c r="J3209" s="26" t="s">
        <v>1564</v>
      </c>
      <c r="K3209" s="21" t="str">
        <f>IF(Tabela813[[#This Row],[C]]&lt;&gt;"",IF(Tabela813[[#This Row],[RED]]&lt;&gt;"",(Tabela813[[#This Row],[RED]] &amp; "."),"") &amp; CONCATENATE(Tabela813[[#This Row],[C]],".",Tabela813[[#This Row],[O]],".",Tabela813[[#This Row],[E]],".",Tabela813[[#This Row],[D1]],".",Tabela813[[#This Row],[D2]],".",Tabela813[[#This Row],[D3]],".",Tabela813[[#This Row],[T]],".",Tabela813[[#This Row],[D4]]),"")</f>
        <v>9.1.6.3.1.53.0.5.00</v>
      </c>
      <c r="L3209" s="27" t="s">
        <v>2204</v>
      </c>
      <c r="M3209" s="21" t="str">
        <f t="shared" si="50"/>
        <v>A</v>
      </c>
      <c r="N3209" s="21">
        <f>IF(VALUE(Tabela813[[#This Row],[RED]]) &gt; 0,1,0) + IF(VALUE(J3209)&gt;0,8,IF(VALUE(I3209)&gt;0,7,IF(VALUE(H3209)&gt;0,6,IF(VALUE(G3209)&gt;0,5,IF(VALUE(F3209)&gt;0,4,IF(VALUE(E3209)&gt;0,3,IF(VALUE(D3209)&gt;0,2,1)))))))</f>
        <v>8</v>
      </c>
      <c r="O3209" s="26" t="s">
        <v>55</v>
      </c>
      <c r="P3209" s="1" t="s">
        <v>3006</v>
      </c>
      <c r="Q3209" s="1"/>
      <c r="R3209" s="21"/>
      <c r="S3209" s="7" t="str">
        <f>Tabela813[[#This Row],[NR]]&amp;" - "&amp;Tabela813[[#This Row],[Especificação]]</f>
        <v>9.1.6.3.1.53.0.5.00 - (-) Dedução de Serviços Ambulatoriais - Multas</v>
      </c>
      <c r="T3209" s="7" t="str">
        <f>Tabela813[[#This Row],[NR]]&amp;" - "&amp;Tabela813[[#This Row],[Especificação]]</f>
        <v>9.1.6.3.1.53.0.5.00 - (-) Dedução de Serviços Ambulatoriais - Multas</v>
      </c>
      <c r="U3209" s="7" t="str">
        <f>Tabela813[[#This Row],[NR]]&amp; " - "&amp;Tabela813[[#This Row],[Especificação]]</f>
        <v>9.1.6.3.1.53.0.5.00 - (-) Dedução de Serviços Ambulatoriais - Multas</v>
      </c>
    </row>
    <row r="3210" spans="1:21" ht="30" x14ac:dyDescent="0.25">
      <c r="A3210" s="84"/>
      <c r="B3210" s="73" t="s">
        <v>1570</v>
      </c>
      <c r="C3210" s="26" t="s">
        <v>1558</v>
      </c>
      <c r="D3210" s="26" t="s">
        <v>1563</v>
      </c>
      <c r="E3210" s="26" t="s">
        <v>1559</v>
      </c>
      <c r="F3210" s="26" t="s">
        <v>1558</v>
      </c>
      <c r="G3210" s="26" t="s">
        <v>1595</v>
      </c>
      <c r="H3210" s="26" t="s">
        <v>1561</v>
      </c>
      <c r="I3210" s="26" t="s">
        <v>1563</v>
      </c>
      <c r="J3210" s="26" t="s">
        <v>1564</v>
      </c>
      <c r="K3210" s="21" t="str">
        <f>IF(Tabela813[[#This Row],[C]]&lt;&gt;"",IF(Tabela813[[#This Row],[RED]]&lt;&gt;"",(Tabela813[[#This Row],[RED]] &amp; "."),"") &amp; CONCATENATE(Tabela813[[#This Row],[C]],".",Tabela813[[#This Row],[O]],".",Tabela813[[#This Row],[E]],".",Tabela813[[#This Row],[D1]],".",Tabela813[[#This Row],[D2]],".",Tabela813[[#This Row],[D3]],".",Tabela813[[#This Row],[T]],".",Tabela813[[#This Row],[D4]]),"")</f>
        <v>9.1.6.3.1.53.0.6.00</v>
      </c>
      <c r="L3210" s="27" t="s">
        <v>2205</v>
      </c>
      <c r="M3210" s="21" t="str">
        <f t="shared" si="50"/>
        <v>A</v>
      </c>
      <c r="N3210" s="21">
        <f>IF(VALUE(Tabela813[[#This Row],[RED]]) &gt; 0,1,0) + IF(VALUE(J3210)&gt;0,8,IF(VALUE(I3210)&gt;0,7,IF(VALUE(H3210)&gt;0,6,IF(VALUE(G3210)&gt;0,5,IF(VALUE(F3210)&gt;0,4,IF(VALUE(E3210)&gt;0,3,IF(VALUE(D3210)&gt;0,2,1)))))))</f>
        <v>8</v>
      </c>
      <c r="O3210" s="26" t="s">
        <v>55</v>
      </c>
      <c r="P3210" s="1" t="s">
        <v>3006</v>
      </c>
      <c r="Q3210" s="1"/>
      <c r="R3210" s="21"/>
      <c r="S3210" s="7" t="str">
        <f>Tabela813[[#This Row],[NR]]&amp;" - "&amp;Tabela813[[#This Row],[Especificação]]</f>
        <v>9.1.6.3.1.53.0.6.00 - (-) Dedução de Serviços Ambulatoriais - Juros de Mora</v>
      </c>
      <c r="T3210" s="7" t="str">
        <f>Tabela813[[#This Row],[NR]]&amp;" - "&amp;Tabela813[[#This Row],[Especificação]]</f>
        <v>9.1.6.3.1.53.0.6.00 - (-) Dedução de Serviços Ambulatoriais - Juros de Mora</v>
      </c>
      <c r="U3210" s="7" t="str">
        <f>Tabela813[[#This Row],[NR]]&amp; " - "&amp;Tabela813[[#This Row],[Especificação]]</f>
        <v>9.1.6.3.1.53.0.6.00 - (-) Dedução de Serviços Ambulatoriais - Juros de Mora</v>
      </c>
    </row>
    <row r="3211" spans="1:21" ht="30" x14ac:dyDescent="0.25">
      <c r="A3211" s="84"/>
      <c r="B3211" s="73" t="s">
        <v>1570</v>
      </c>
      <c r="C3211" s="26" t="s">
        <v>1558</v>
      </c>
      <c r="D3211" s="26" t="s">
        <v>1563</v>
      </c>
      <c r="E3211" s="26" t="s">
        <v>1559</v>
      </c>
      <c r="F3211" s="26" t="s">
        <v>1558</v>
      </c>
      <c r="G3211" s="26" t="s">
        <v>1595</v>
      </c>
      <c r="H3211" s="26" t="s">
        <v>1561</v>
      </c>
      <c r="I3211" s="26" t="s">
        <v>1565</v>
      </c>
      <c r="J3211" s="26" t="s">
        <v>1564</v>
      </c>
      <c r="K3211" s="21" t="str">
        <f>IF(Tabela813[[#This Row],[C]]&lt;&gt;"",IF(Tabela813[[#This Row],[RED]]&lt;&gt;"",(Tabela813[[#This Row],[RED]] &amp; "."),"") &amp; CONCATENATE(Tabela813[[#This Row],[C]],".",Tabela813[[#This Row],[O]],".",Tabela813[[#This Row],[E]],".",Tabela813[[#This Row],[D1]],".",Tabela813[[#This Row],[D2]],".",Tabela813[[#This Row],[D3]],".",Tabela813[[#This Row],[T]],".",Tabela813[[#This Row],[D4]]),"")</f>
        <v>9.1.6.3.1.53.0.7.00</v>
      </c>
      <c r="L3211" s="27" t="s">
        <v>2206</v>
      </c>
      <c r="M3211" s="21" t="str">
        <f t="shared" si="50"/>
        <v>A</v>
      </c>
      <c r="N3211" s="21">
        <f>IF(VALUE(Tabela813[[#This Row],[RED]]) &gt; 0,1,0) + IF(VALUE(J3211)&gt;0,8,IF(VALUE(I3211)&gt;0,7,IF(VALUE(H3211)&gt;0,6,IF(VALUE(G3211)&gt;0,5,IF(VALUE(F3211)&gt;0,4,IF(VALUE(E3211)&gt;0,3,IF(VALUE(D3211)&gt;0,2,1)))))))</f>
        <v>8</v>
      </c>
      <c r="O3211" s="26" t="s">
        <v>55</v>
      </c>
      <c r="P3211" s="1" t="s">
        <v>3006</v>
      </c>
      <c r="Q3211" s="1"/>
      <c r="R3211" s="21"/>
      <c r="S3211" s="7" t="str">
        <f>Tabela813[[#This Row],[NR]]&amp;" - "&amp;Tabela813[[#This Row],[Especificação]]</f>
        <v>9.1.6.3.1.53.0.7.00 - (-) Dedução de Serviços Ambulatoriais - Dívida Ativa - Multas da Dívida Ativa</v>
      </c>
      <c r="T3211" s="7" t="str">
        <f>Tabela813[[#This Row],[NR]]&amp;" - "&amp;Tabela813[[#This Row],[Especificação]]</f>
        <v>9.1.6.3.1.53.0.7.00 - (-) Dedução de Serviços Ambulatoriais - Dívida Ativa - Multas da Dívida Ativa</v>
      </c>
      <c r="U3211" s="7" t="str">
        <f>Tabela813[[#This Row],[NR]]&amp; " - "&amp;Tabela813[[#This Row],[Especificação]]</f>
        <v>9.1.6.3.1.53.0.7.00 - (-) Dedução de Serviços Ambulatoriais - Dívida Ativa - Multas da Dívida Ativa</v>
      </c>
    </row>
    <row r="3212" spans="1:21" ht="30" x14ac:dyDescent="0.25">
      <c r="A3212" s="84"/>
      <c r="B3212" s="73" t="s">
        <v>1570</v>
      </c>
      <c r="C3212" s="26" t="s">
        <v>1558</v>
      </c>
      <c r="D3212" s="26" t="s">
        <v>1563</v>
      </c>
      <c r="E3212" s="26" t="s">
        <v>1559</v>
      </c>
      <c r="F3212" s="26" t="s">
        <v>1558</v>
      </c>
      <c r="G3212" s="26" t="s">
        <v>1595</v>
      </c>
      <c r="H3212" s="26" t="s">
        <v>1561</v>
      </c>
      <c r="I3212" s="26" t="s">
        <v>1566</v>
      </c>
      <c r="J3212" s="26" t="s">
        <v>1564</v>
      </c>
      <c r="K3212" s="21" t="str">
        <f>IF(Tabela813[[#This Row],[C]]&lt;&gt;"",IF(Tabela813[[#This Row],[RED]]&lt;&gt;"",(Tabela813[[#This Row],[RED]] &amp; "."),"") &amp; CONCATENATE(Tabela813[[#This Row],[C]],".",Tabela813[[#This Row],[O]],".",Tabela813[[#This Row],[E]],".",Tabela813[[#This Row],[D1]],".",Tabela813[[#This Row],[D2]],".",Tabela813[[#This Row],[D3]],".",Tabela813[[#This Row],[T]],".",Tabela813[[#This Row],[D4]]),"")</f>
        <v>9.1.6.3.1.53.0.8.00</v>
      </c>
      <c r="L3212" s="27" t="s">
        <v>2207</v>
      </c>
      <c r="M3212" s="21" t="str">
        <f t="shared" si="50"/>
        <v>A</v>
      </c>
      <c r="N3212" s="21">
        <f>IF(VALUE(Tabela813[[#This Row],[RED]]) &gt; 0,1,0) + IF(VALUE(J3212)&gt;0,8,IF(VALUE(I3212)&gt;0,7,IF(VALUE(H3212)&gt;0,6,IF(VALUE(G3212)&gt;0,5,IF(VALUE(F3212)&gt;0,4,IF(VALUE(E3212)&gt;0,3,IF(VALUE(D3212)&gt;0,2,1)))))))</f>
        <v>8</v>
      </c>
      <c r="O3212" s="26" t="s">
        <v>55</v>
      </c>
      <c r="P3212" s="1" t="s">
        <v>3006</v>
      </c>
      <c r="Q3212" s="1"/>
      <c r="R3212" s="21"/>
      <c r="S3212" s="7" t="str">
        <f>Tabela813[[#This Row],[NR]]&amp;" - "&amp;Tabela813[[#This Row],[Especificação]]</f>
        <v>9.1.6.3.1.53.0.8.00 - (-) Dedução de Serviços Ambulatoriais - Juros de Mora da Dívida Ativa</v>
      </c>
      <c r="T3212" s="7" t="str">
        <f>Tabela813[[#This Row],[NR]]&amp;" - "&amp;Tabela813[[#This Row],[Especificação]]</f>
        <v>9.1.6.3.1.53.0.8.00 - (-) Dedução de Serviços Ambulatoriais - Juros de Mora da Dívida Ativa</v>
      </c>
      <c r="U3212" s="7" t="str">
        <f>Tabela813[[#This Row],[NR]]&amp; " - "&amp;Tabela813[[#This Row],[Especificação]]</f>
        <v>9.1.6.3.1.53.0.8.00 - (-) Dedução de Serviços Ambulatoriais - Juros de Mora da Dívida Ativa</v>
      </c>
    </row>
    <row r="3213" spans="1:21" x14ac:dyDescent="0.25">
      <c r="A3213" s="84"/>
      <c r="B3213" s="73" t="s">
        <v>1570</v>
      </c>
      <c r="C3213" s="26" t="s">
        <v>1558</v>
      </c>
      <c r="D3213" s="26" t="s">
        <v>1563</v>
      </c>
      <c r="E3213" s="26" t="s">
        <v>1559</v>
      </c>
      <c r="F3213" s="26" t="s">
        <v>1558</v>
      </c>
      <c r="G3213" s="26" t="s">
        <v>1574</v>
      </c>
      <c r="H3213" s="26" t="s">
        <v>1561</v>
      </c>
      <c r="I3213" s="26" t="s">
        <v>1561</v>
      </c>
      <c r="J3213" s="26" t="s">
        <v>1564</v>
      </c>
      <c r="K3213" s="21" t="str">
        <f>IF(Tabela813[[#This Row],[C]]&lt;&gt;"",IF(Tabela813[[#This Row],[RED]]&lt;&gt;"",(Tabela813[[#This Row],[RED]] &amp; "."),"") &amp; CONCATENATE(Tabela813[[#This Row],[C]],".",Tabela813[[#This Row],[O]],".",Tabela813[[#This Row],[E]],".",Tabela813[[#This Row],[D1]],".",Tabela813[[#This Row],[D2]],".",Tabela813[[#This Row],[D3]],".",Tabela813[[#This Row],[T]],".",Tabela813[[#This Row],[D4]]),"")</f>
        <v>9.1.6.3.1.99.0.0.00</v>
      </c>
      <c r="L3213" s="27" t="s">
        <v>2208</v>
      </c>
      <c r="M3213" s="21" t="str">
        <f t="shared" si="50"/>
        <v>S</v>
      </c>
      <c r="N3213" s="21">
        <f>IF(VALUE(Tabela813[[#This Row],[RED]]) &gt; 0,1,0) + IF(VALUE(J3213)&gt;0,8,IF(VALUE(I3213)&gt;0,7,IF(VALUE(H3213)&gt;0,6,IF(VALUE(G3213)&gt;0,5,IF(VALUE(F3213)&gt;0,4,IF(VALUE(E3213)&gt;0,3,IF(VALUE(D3213)&gt;0,2,1)))))))</f>
        <v>6</v>
      </c>
      <c r="O3213" s="26" t="s">
        <v>51</v>
      </c>
      <c r="P3213" s="1" t="s">
        <v>4460</v>
      </c>
      <c r="Q3213" s="1"/>
      <c r="R3213" s="21"/>
      <c r="S3213" s="7" t="str">
        <f>Tabela813[[#This Row],[NR]]&amp;" - "&amp;Tabela813[[#This Row],[Especificação]]</f>
        <v>9.1.6.3.1.99.0.0.00 - (-) Dedução de Outros Serviços de Atendimento à Saúde</v>
      </c>
      <c r="T3213" s="7" t="str">
        <f>Tabela813[[#This Row],[NR]]&amp;" - "&amp;Tabela813[[#This Row],[Especificação]]</f>
        <v>9.1.6.3.1.99.0.0.00 - (-) Dedução de Outros Serviços de Atendimento à Saúde</v>
      </c>
      <c r="U3213" s="7" t="str">
        <f>Tabela813[[#This Row],[NR]]&amp; " - "&amp;Tabela813[[#This Row],[Especificação]]</f>
        <v>9.1.6.3.1.99.0.0.00 - (-) Dedução de Outros Serviços de Atendimento à Saúde</v>
      </c>
    </row>
    <row r="3214" spans="1:21" ht="30" x14ac:dyDescent="0.25">
      <c r="A3214" s="84"/>
      <c r="B3214" s="73" t="s">
        <v>1570</v>
      </c>
      <c r="C3214" s="26" t="s">
        <v>1558</v>
      </c>
      <c r="D3214" s="26" t="s">
        <v>1563</v>
      </c>
      <c r="E3214" s="26" t="s">
        <v>1559</v>
      </c>
      <c r="F3214" s="26" t="s">
        <v>1558</v>
      </c>
      <c r="G3214" s="26" t="s">
        <v>1574</v>
      </c>
      <c r="H3214" s="26" t="s">
        <v>1561</v>
      </c>
      <c r="I3214" s="26" t="s">
        <v>1558</v>
      </c>
      <c r="J3214" s="26" t="s">
        <v>1564</v>
      </c>
      <c r="K3214" s="21" t="str">
        <f>IF(Tabela813[[#This Row],[C]]&lt;&gt;"",IF(Tabela813[[#This Row],[RED]]&lt;&gt;"",(Tabela813[[#This Row],[RED]] &amp; "."),"") &amp; CONCATENATE(Tabela813[[#This Row],[C]],".",Tabela813[[#This Row],[O]],".",Tabela813[[#This Row],[E]],".",Tabela813[[#This Row],[D1]],".",Tabela813[[#This Row],[D2]],".",Tabela813[[#This Row],[D3]],".",Tabela813[[#This Row],[T]],".",Tabela813[[#This Row],[D4]]),"")</f>
        <v>9.1.6.3.1.99.0.1.00</v>
      </c>
      <c r="L3214" s="27" t="s">
        <v>2209</v>
      </c>
      <c r="M3214" s="21" t="str">
        <f t="shared" si="50"/>
        <v>A</v>
      </c>
      <c r="N3214" s="21">
        <f>IF(VALUE(Tabela813[[#This Row],[RED]]) &gt; 0,1,0) + IF(VALUE(J3214)&gt;0,8,IF(VALUE(I3214)&gt;0,7,IF(VALUE(H3214)&gt;0,6,IF(VALUE(G3214)&gt;0,5,IF(VALUE(F3214)&gt;0,4,IF(VALUE(E3214)&gt;0,3,IF(VALUE(D3214)&gt;0,2,1)))))))</f>
        <v>8</v>
      </c>
      <c r="O3214" s="26" t="s">
        <v>51</v>
      </c>
      <c r="P3214" s="1" t="s">
        <v>4184</v>
      </c>
      <c r="Q3214" s="1"/>
      <c r="R3214" s="21"/>
      <c r="S3214" s="7" t="str">
        <f>Tabela813[[#This Row],[NR]]&amp;" - "&amp;Tabela813[[#This Row],[Especificação]]</f>
        <v>9.1.6.3.1.99.0.1.00 - (-) Dedução de Outros Serviços de Atendimento à Saúde - Principal</v>
      </c>
      <c r="T3214" s="7" t="str">
        <f>Tabela813[[#This Row],[NR]]&amp;" - "&amp;Tabela813[[#This Row],[Especificação]]</f>
        <v>9.1.6.3.1.99.0.1.00 - (-) Dedução de Outros Serviços de Atendimento à Saúde - Principal</v>
      </c>
      <c r="U3214" s="7" t="str">
        <f>Tabela813[[#This Row],[NR]]&amp; " - "&amp;Tabela813[[#This Row],[Especificação]]</f>
        <v>9.1.6.3.1.99.0.1.00 - (-) Dedução de Outros Serviços de Atendimento à Saúde - Principal</v>
      </c>
    </row>
    <row r="3215" spans="1:21" ht="30" x14ac:dyDescent="0.25">
      <c r="A3215" s="84"/>
      <c r="B3215" s="73" t="s">
        <v>1570</v>
      </c>
      <c r="C3215" s="26" t="s">
        <v>1558</v>
      </c>
      <c r="D3215" s="26" t="s">
        <v>1563</v>
      </c>
      <c r="E3215" s="26" t="s">
        <v>1559</v>
      </c>
      <c r="F3215" s="26" t="s">
        <v>1558</v>
      </c>
      <c r="G3215" s="26" t="s">
        <v>1574</v>
      </c>
      <c r="H3215" s="26" t="s">
        <v>1561</v>
      </c>
      <c r="I3215" s="26" t="s">
        <v>1567</v>
      </c>
      <c r="J3215" s="26" t="s">
        <v>1564</v>
      </c>
      <c r="K3215" s="21" t="str">
        <f>IF(Tabela813[[#This Row],[C]]&lt;&gt;"",IF(Tabela813[[#This Row],[RED]]&lt;&gt;"",(Tabela813[[#This Row],[RED]] &amp; "."),"") &amp; CONCATENATE(Tabela813[[#This Row],[C]],".",Tabela813[[#This Row],[O]],".",Tabela813[[#This Row],[E]],".",Tabela813[[#This Row],[D1]],".",Tabela813[[#This Row],[D2]],".",Tabela813[[#This Row],[D3]],".",Tabela813[[#This Row],[T]],".",Tabela813[[#This Row],[D4]]),"")</f>
        <v>9.1.6.3.1.99.0.2.00</v>
      </c>
      <c r="L3215" s="27" t="s">
        <v>2210</v>
      </c>
      <c r="M3215" s="21" t="str">
        <f t="shared" si="50"/>
        <v>A</v>
      </c>
      <c r="N3215" s="21">
        <f>IF(VALUE(Tabela813[[#This Row],[RED]]) &gt; 0,1,0) + IF(VALUE(J3215)&gt;0,8,IF(VALUE(I3215)&gt;0,7,IF(VALUE(H3215)&gt;0,6,IF(VALUE(G3215)&gt;0,5,IF(VALUE(F3215)&gt;0,4,IF(VALUE(E3215)&gt;0,3,IF(VALUE(D3215)&gt;0,2,1)))))))</f>
        <v>8</v>
      </c>
      <c r="O3215" s="26" t="s">
        <v>51</v>
      </c>
      <c r="P3215" s="1" t="s">
        <v>4184</v>
      </c>
      <c r="Q3215" s="1"/>
      <c r="R3215" s="21"/>
      <c r="S3215" s="7" t="str">
        <f>Tabela813[[#This Row],[NR]]&amp;" - "&amp;Tabela813[[#This Row],[Especificação]]</f>
        <v>9.1.6.3.1.99.0.2.00 - (-) Dedução de Outros Serviços de Atendimento à Saúde - Multas e Juros de Mora</v>
      </c>
      <c r="T3215" s="7" t="str">
        <f>Tabela813[[#This Row],[NR]]&amp;" - "&amp;Tabela813[[#This Row],[Especificação]]</f>
        <v>9.1.6.3.1.99.0.2.00 - (-) Dedução de Outros Serviços de Atendimento à Saúde - Multas e Juros de Mora</v>
      </c>
      <c r="U3215" s="7" t="str">
        <f>Tabela813[[#This Row],[NR]]&amp; " - "&amp;Tabela813[[#This Row],[Especificação]]</f>
        <v>9.1.6.3.1.99.0.2.00 - (-) Dedução de Outros Serviços de Atendimento à Saúde - Multas e Juros de Mora</v>
      </c>
    </row>
    <row r="3216" spans="1:21" ht="30" x14ac:dyDescent="0.25">
      <c r="A3216" s="84"/>
      <c r="B3216" s="73" t="s">
        <v>1570</v>
      </c>
      <c r="C3216" s="26" t="s">
        <v>1558</v>
      </c>
      <c r="D3216" s="26" t="s">
        <v>1563</v>
      </c>
      <c r="E3216" s="26" t="s">
        <v>1559</v>
      </c>
      <c r="F3216" s="26" t="s">
        <v>1558</v>
      </c>
      <c r="G3216" s="26" t="s">
        <v>1574</v>
      </c>
      <c r="H3216" s="26" t="s">
        <v>1561</v>
      </c>
      <c r="I3216" s="26" t="s">
        <v>1559</v>
      </c>
      <c r="J3216" s="26" t="s">
        <v>1564</v>
      </c>
      <c r="K3216" s="21" t="str">
        <f>IF(Tabela813[[#This Row],[C]]&lt;&gt;"",IF(Tabela813[[#This Row],[RED]]&lt;&gt;"",(Tabela813[[#This Row],[RED]] &amp; "."),"") &amp; CONCATENATE(Tabela813[[#This Row],[C]],".",Tabela813[[#This Row],[O]],".",Tabela813[[#This Row],[E]],".",Tabela813[[#This Row],[D1]],".",Tabela813[[#This Row],[D2]],".",Tabela813[[#This Row],[D3]],".",Tabela813[[#This Row],[T]],".",Tabela813[[#This Row],[D4]]),"")</f>
        <v>9.1.6.3.1.99.0.3.00</v>
      </c>
      <c r="L3216" s="27" t="s">
        <v>2211</v>
      </c>
      <c r="M3216" s="21" t="str">
        <f t="shared" si="50"/>
        <v>A</v>
      </c>
      <c r="N3216" s="21">
        <f>IF(VALUE(Tabela813[[#This Row],[RED]]) &gt; 0,1,0) + IF(VALUE(J3216)&gt;0,8,IF(VALUE(I3216)&gt;0,7,IF(VALUE(H3216)&gt;0,6,IF(VALUE(G3216)&gt;0,5,IF(VALUE(F3216)&gt;0,4,IF(VALUE(E3216)&gt;0,3,IF(VALUE(D3216)&gt;0,2,1)))))))</f>
        <v>8</v>
      </c>
      <c r="O3216" s="26" t="s">
        <v>51</v>
      </c>
      <c r="P3216" s="1" t="s">
        <v>4184</v>
      </c>
      <c r="Q3216" s="1"/>
      <c r="R3216" s="21"/>
      <c r="S3216" s="7" t="str">
        <f>Tabela813[[#This Row],[NR]]&amp;" - "&amp;Tabela813[[#This Row],[Especificação]]</f>
        <v>9.1.6.3.1.99.0.3.00 - (-) Dedução de Outros Serviços de Atendimento à Saúde - Dívida Ativa</v>
      </c>
      <c r="T3216" s="7" t="str">
        <f>Tabela813[[#This Row],[NR]]&amp;" - "&amp;Tabela813[[#This Row],[Especificação]]</f>
        <v>9.1.6.3.1.99.0.3.00 - (-) Dedução de Outros Serviços de Atendimento à Saúde - Dívida Ativa</v>
      </c>
      <c r="U3216" s="7" t="str">
        <f>Tabela813[[#This Row],[NR]]&amp; " - "&amp;Tabela813[[#This Row],[Especificação]]</f>
        <v>9.1.6.3.1.99.0.3.00 - (-) Dedução de Outros Serviços de Atendimento à Saúde - Dívida Ativa</v>
      </c>
    </row>
    <row r="3217" spans="1:21" ht="30" x14ac:dyDescent="0.25">
      <c r="A3217" s="84"/>
      <c r="B3217" s="73" t="s">
        <v>1570</v>
      </c>
      <c r="C3217" s="26" t="s">
        <v>1558</v>
      </c>
      <c r="D3217" s="26" t="s">
        <v>1563</v>
      </c>
      <c r="E3217" s="26" t="s">
        <v>1559</v>
      </c>
      <c r="F3217" s="26" t="s">
        <v>1558</v>
      </c>
      <c r="G3217" s="26" t="s">
        <v>1574</v>
      </c>
      <c r="H3217" s="26" t="s">
        <v>1561</v>
      </c>
      <c r="I3217" s="26" t="s">
        <v>1568</v>
      </c>
      <c r="J3217" s="26" t="s">
        <v>1564</v>
      </c>
      <c r="K3217" s="21" t="str">
        <f>IF(Tabela813[[#This Row],[C]]&lt;&gt;"",IF(Tabela813[[#This Row],[RED]]&lt;&gt;"",(Tabela813[[#This Row],[RED]] &amp; "."),"") &amp; CONCATENATE(Tabela813[[#This Row],[C]],".",Tabela813[[#This Row],[O]],".",Tabela813[[#This Row],[E]],".",Tabela813[[#This Row],[D1]],".",Tabela813[[#This Row],[D2]],".",Tabela813[[#This Row],[D3]],".",Tabela813[[#This Row],[T]],".",Tabela813[[#This Row],[D4]]),"")</f>
        <v>9.1.6.3.1.99.0.4.00</v>
      </c>
      <c r="L3217" s="27" t="s">
        <v>2212</v>
      </c>
      <c r="M3217" s="21" t="str">
        <f t="shared" si="50"/>
        <v>A</v>
      </c>
      <c r="N3217" s="21">
        <f>IF(VALUE(Tabela813[[#This Row],[RED]]) &gt; 0,1,0) + IF(VALUE(J3217)&gt;0,8,IF(VALUE(I3217)&gt;0,7,IF(VALUE(H3217)&gt;0,6,IF(VALUE(G3217)&gt;0,5,IF(VALUE(F3217)&gt;0,4,IF(VALUE(E3217)&gt;0,3,IF(VALUE(D3217)&gt;0,2,1)))))))</f>
        <v>8</v>
      </c>
      <c r="O3217" s="26" t="s">
        <v>51</v>
      </c>
      <c r="P3217" s="1" t="s">
        <v>4184</v>
      </c>
      <c r="Q3217" s="1"/>
      <c r="R3217" s="21"/>
      <c r="S3217" s="7" t="str">
        <f>Tabela813[[#This Row],[NR]]&amp;" - "&amp;Tabela813[[#This Row],[Especificação]]</f>
        <v>9.1.6.3.1.99.0.4.00 - (-) Dedução de Outros Serviços de Atendimento à Saúde - Dívida Ativa - Multas e Juros de Mora da Dívida Ativa</v>
      </c>
      <c r="T3217" s="7" t="str">
        <f>Tabela813[[#This Row],[NR]]&amp;" - "&amp;Tabela813[[#This Row],[Especificação]]</f>
        <v>9.1.6.3.1.99.0.4.00 - (-) Dedução de Outros Serviços de Atendimento à Saúde - Dívida Ativa - Multas e Juros de Mora da Dívida Ativa</v>
      </c>
      <c r="U3217" s="7" t="str">
        <f>Tabela813[[#This Row],[NR]]&amp; " - "&amp;Tabela813[[#This Row],[Especificação]]</f>
        <v>9.1.6.3.1.99.0.4.00 - (-) Dedução de Outros Serviços de Atendimento à Saúde - Dívida Ativa - Multas e Juros de Mora da Dívida Ativa</v>
      </c>
    </row>
    <row r="3218" spans="1:21" ht="30" x14ac:dyDescent="0.25">
      <c r="A3218" s="84"/>
      <c r="B3218" s="73" t="s">
        <v>1570</v>
      </c>
      <c r="C3218" s="26" t="s">
        <v>1558</v>
      </c>
      <c r="D3218" s="26" t="s">
        <v>1563</v>
      </c>
      <c r="E3218" s="26" t="s">
        <v>1559</v>
      </c>
      <c r="F3218" s="26" t="s">
        <v>1558</v>
      </c>
      <c r="G3218" s="26" t="s">
        <v>1574</v>
      </c>
      <c r="H3218" s="26" t="s">
        <v>1561</v>
      </c>
      <c r="I3218" s="26" t="s">
        <v>1569</v>
      </c>
      <c r="J3218" s="26" t="s">
        <v>1564</v>
      </c>
      <c r="K3218" s="21" t="str">
        <f>IF(Tabela813[[#This Row],[C]]&lt;&gt;"",IF(Tabela813[[#This Row],[RED]]&lt;&gt;"",(Tabela813[[#This Row],[RED]] &amp; "."),"") &amp; CONCATENATE(Tabela813[[#This Row],[C]],".",Tabela813[[#This Row],[O]],".",Tabela813[[#This Row],[E]],".",Tabela813[[#This Row],[D1]],".",Tabela813[[#This Row],[D2]],".",Tabela813[[#This Row],[D3]],".",Tabela813[[#This Row],[T]],".",Tabela813[[#This Row],[D4]]),"")</f>
        <v>9.1.6.3.1.99.0.5.00</v>
      </c>
      <c r="L3218" s="27" t="s">
        <v>2213</v>
      </c>
      <c r="M3218" s="21" t="str">
        <f t="shared" si="50"/>
        <v>A</v>
      </c>
      <c r="N3218" s="21">
        <f>IF(VALUE(Tabela813[[#This Row],[RED]]) &gt; 0,1,0) + IF(VALUE(J3218)&gt;0,8,IF(VALUE(I3218)&gt;0,7,IF(VALUE(H3218)&gt;0,6,IF(VALUE(G3218)&gt;0,5,IF(VALUE(F3218)&gt;0,4,IF(VALUE(E3218)&gt;0,3,IF(VALUE(D3218)&gt;0,2,1)))))))</f>
        <v>8</v>
      </c>
      <c r="O3218" s="26" t="s">
        <v>51</v>
      </c>
      <c r="P3218" s="1" t="s">
        <v>4184</v>
      </c>
      <c r="Q3218" s="1"/>
      <c r="R3218" s="21"/>
      <c r="S3218" s="7" t="str">
        <f>Tabela813[[#This Row],[NR]]&amp;" - "&amp;Tabela813[[#This Row],[Especificação]]</f>
        <v>9.1.6.3.1.99.0.5.00 - (-) Dedução de Outros Serviços de Atendimento à Saúde - Multas</v>
      </c>
      <c r="T3218" s="7" t="str">
        <f>Tabela813[[#This Row],[NR]]&amp;" - "&amp;Tabela813[[#This Row],[Especificação]]</f>
        <v>9.1.6.3.1.99.0.5.00 - (-) Dedução de Outros Serviços de Atendimento à Saúde - Multas</v>
      </c>
      <c r="U3218" s="7" t="str">
        <f>Tabela813[[#This Row],[NR]]&amp; " - "&amp;Tabela813[[#This Row],[Especificação]]</f>
        <v>9.1.6.3.1.99.0.5.00 - (-) Dedução de Outros Serviços de Atendimento à Saúde - Multas</v>
      </c>
    </row>
    <row r="3219" spans="1:21" ht="30" x14ac:dyDescent="0.25">
      <c r="A3219" s="84"/>
      <c r="B3219" s="73" t="s">
        <v>1570</v>
      </c>
      <c r="C3219" s="26" t="s">
        <v>1558</v>
      </c>
      <c r="D3219" s="26" t="s">
        <v>1563</v>
      </c>
      <c r="E3219" s="26" t="s">
        <v>1559</v>
      </c>
      <c r="F3219" s="26" t="s">
        <v>1558</v>
      </c>
      <c r="G3219" s="26" t="s">
        <v>1574</v>
      </c>
      <c r="H3219" s="26" t="s">
        <v>1561</v>
      </c>
      <c r="I3219" s="26" t="s">
        <v>1563</v>
      </c>
      <c r="J3219" s="26" t="s">
        <v>1564</v>
      </c>
      <c r="K3219" s="21" t="str">
        <f>IF(Tabela813[[#This Row],[C]]&lt;&gt;"",IF(Tabela813[[#This Row],[RED]]&lt;&gt;"",(Tabela813[[#This Row],[RED]] &amp; "."),"") &amp; CONCATENATE(Tabela813[[#This Row],[C]],".",Tabela813[[#This Row],[O]],".",Tabela813[[#This Row],[E]],".",Tabela813[[#This Row],[D1]],".",Tabela813[[#This Row],[D2]],".",Tabela813[[#This Row],[D3]],".",Tabela813[[#This Row],[T]],".",Tabela813[[#This Row],[D4]]),"")</f>
        <v>9.1.6.3.1.99.0.6.00</v>
      </c>
      <c r="L3219" s="27" t="s">
        <v>2214</v>
      </c>
      <c r="M3219" s="21" t="str">
        <f t="shared" si="50"/>
        <v>A</v>
      </c>
      <c r="N3219" s="21">
        <f>IF(VALUE(Tabela813[[#This Row],[RED]]) &gt; 0,1,0) + IF(VALUE(J3219)&gt;0,8,IF(VALUE(I3219)&gt;0,7,IF(VALUE(H3219)&gt;0,6,IF(VALUE(G3219)&gt;0,5,IF(VALUE(F3219)&gt;0,4,IF(VALUE(E3219)&gt;0,3,IF(VALUE(D3219)&gt;0,2,1)))))))</f>
        <v>8</v>
      </c>
      <c r="O3219" s="26" t="s">
        <v>51</v>
      </c>
      <c r="P3219" s="1" t="s">
        <v>4184</v>
      </c>
      <c r="Q3219" s="1"/>
      <c r="R3219" s="21"/>
      <c r="S3219" s="7" t="str">
        <f>Tabela813[[#This Row],[NR]]&amp;" - "&amp;Tabela813[[#This Row],[Especificação]]</f>
        <v>9.1.6.3.1.99.0.6.00 - (-) Dedução de Outros Serviços de Atendimento à Saúde - Juros de Mora</v>
      </c>
      <c r="T3219" s="7" t="str">
        <f>Tabela813[[#This Row],[NR]]&amp;" - "&amp;Tabela813[[#This Row],[Especificação]]</f>
        <v>9.1.6.3.1.99.0.6.00 - (-) Dedução de Outros Serviços de Atendimento à Saúde - Juros de Mora</v>
      </c>
      <c r="U3219" s="7" t="str">
        <f>Tabela813[[#This Row],[NR]]&amp; " - "&amp;Tabela813[[#This Row],[Especificação]]</f>
        <v>9.1.6.3.1.99.0.6.00 - (-) Dedução de Outros Serviços de Atendimento à Saúde - Juros de Mora</v>
      </c>
    </row>
    <row r="3220" spans="1:21" ht="30" x14ac:dyDescent="0.25">
      <c r="A3220" s="84"/>
      <c r="B3220" s="73" t="s">
        <v>1570</v>
      </c>
      <c r="C3220" s="26" t="s">
        <v>1558</v>
      </c>
      <c r="D3220" s="26" t="s">
        <v>1563</v>
      </c>
      <c r="E3220" s="26" t="s">
        <v>1559</v>
      </c>
      <c r="F3220" s="26" t="s">
        <v>1558</v>
      </c>
      <c r="G3220" s="26" t="s">
        <v>1574</v>
      </c>
      <c r="H3220" s="26" t="s">
        <v>1561</v>
      </c>
      <c r="I3220" s="26" t="s">
        <v>1565</v>
      </c>
      <c r="J3220" s="26" t="s">
        <v>1564</v>
      </c>
      <c r="K3220" s="21" t="str">
        <f>IF(Tabela813[[#This Row],[C]]&lt;&gt;"",IF(Tabela813[[#This Row],[RED]]&lt;&gt;"",(Tabela813[[#This Row],[RED]] &amp; "."),"") &amp; CONCATENATE(Tabela813[[#This Row],[C]],".",Tabela813[[#This Row],[O]],".",Tabela813[[#This Row],[E]],".",Tabela813[[#This Row],[D1]],".",Tabela813[[#This Row],[D2]],".",Tabela813[[#This Row],[D3]],".",Tabela813[[#This Row],[T]],".",Tabela813[[#This Row],[D4]]),"")</f>
        <v>9.1.6.3.1.99.0.7.00</v>
      </c>
      <c r="L3220" s="27" t="s">
        <v>2215</v>
      </c>
      <c r="M3220" s="21" t="str">
        <f t="shared" si="50"/>
        <v>A</v>
      </c>
      <c r="N3220" s="21">
        <f>IF(VALUE(Tabela813[[#This Row],[RED]]) &gt; 0,1,0) + IF(VALUE(J3220)&gt;0,8,IF(VALUE(I3220)&gt;0,7,IF(VALUE(H3220)&gt;0,6,IF(VALUE(G3220)&gt;0,5,IF(VALUE(F3220)&gt;0,4,IF(VALUE(E3220)&gt;0,3,IF(VALUE(D3220)&gt;0,2,1)))))))</f>
        <v>8</v>
      </c>
      <c r="O3220" s="26" t="s">
        <v>51</v>
      </c>
      <c r="P3220" s="1" t="s">
        <v>4184</v>
      </c>
      <c r="Q3220" s="1"/>
      <c r="R3220" s="21"/>
      <c r="S3220" s="7" t="str">
        <f>Tabela813[[#This Row],[NR]]&amp;" - "&amp;Tabela813[[#This Row],[Especificação]]</f>
        <v>9.1.6.3.1.99.0.7.00 - (-) Dedução de Outros Serviços de Atendimento à Saúde - Dívida Ativa - Multas da Dívida Ativa</v>
      </c>
      <c r="T3220" s="7" t="str">
        <f>Tabela813[[#This Row],[NR]]&amp;" - "&amp;Tabela813[[#This Row],[Especificação]]</f>
        <v>9.1.6.3.1.99.0.7.00 - (-) Dedução de Outros Serviços de Atendimento à Saúde - Dívida Ativa - Multas da Dívida Ativa</v>
      </c>
      <c r="U3220" s="7" t="str">
        <f>Tabela813[[#This Row],[NR]]&amp; " - "&amp;Tabela813[[#This Row],[Especificação]]</f>
        <v>9.1.6.3.1.99.0.7.00 - (-) Dedução de Outros Serviços de Atendimento à Saúde - Dívida Ativa - Multas da Dívida Ativa</v>
      </c>
    </row>
    <row r="3221" spans="1:21" ht="30" x14ac:dyDescent="0.25">
      <c r="A3221" s="84"/>
      <c r="B3221" s="73" t="s">
        <v>1570</v>
      </c>
      <c r="C3221" s="26" t="s">
        <v>1558</v>
      </c>
      <c r="D3221" s="26" t="s">
        <v>1563</v>
      </c>
      <c r="E3221" s="26" t="s">
        <v>1559</v>
      </c>
      <c r="F3221" s="26" t="s">
        <v>1558</v>
      </c>
      <c r="G3221" s="26" t="s">
        <v>1574</v>
      </c>
      <c r="H3221" s="26" t="s">
        <v>1561</v>
      </c>
      <c r="I3221" s="26" t="s">
        <v>1566</v>
      </c>
      <c r="J3221" s="26" t="s">
        <v>1564</v>
      </c>
      <c r="K3221" s="21" t="str">
        <f>IF(Tabela813[[#This Row],[C]]&lt;&gt;"",IF(Tabela813[[#This Row],[RED]]&lt;&gt;"",(Tabela813[[#This Row],[RED]] &amp; "."),"") &amp; CONCATENATE(Tabela813[[#This Row],[C]],".",Tabela813[[#This Row],[O]],".",Tabela813[[#This Row],[E]],".",Tabela813[[#This Row],[D1]],".",Tabela813[[#This Row],[D2]],".",Tabela813[[#This Row],[D3]],".",Tabela813[[#This Row],[T]],".",Tabela813[[#This Row],[D4]]),"")</f>
        <v>9.1.6.3.1.99.0.8.00</v>
      </c>
      <c r="L3221" s="27" t="s">
        <v>2216</v>
      </c>
      <c r="M3221" s="21" t="str">
        <f t="shared" si="50"/>
        <v>A</v>
      </c>
      <c r="N3221" s="21">
        <f>IF(VALUE(Tabela813[[#This Row],[RED]]) &gt; 0,1,0) + IF(VALUE(J3221)&gt;0,8,IF(VALUE(I3221)&gt;0,7,IF(VALUE(H3221)&gt;0,6,IF(VALUE(G3221)&gt;0,5,IF(VALUE(F3221)&gt;0,4,IF(VALUE(E3221)&gt;0,3,IF(VALUE(D3221)&gt;0,2,1)))))))</f>
        <v>8</v>
      </c>
      <c r="O3221" s="26" t="s">
        <v>51</v>
      </c>
      <c r="P3221" s="1" t="s">
        <v>4184</v>
      </c>
      <c r="Q3221" s="1"/>
      <c r="R3221" s="21"/>
      <c r="S3221" s="7" t="str">
        <f>Tabela813[[#This Row],[NR]]&amp;" - "&amp;Tabela813[[#This Row],[Especificação]]</f>
        <v>9.1.6.3.1.99.0.8.00 - (-) Dedução de Outros Serviços de Atendimento à Saúde - Juros de Mora da Dívida Ativa</v>
      </c>
      <c r="T3221" s="7" t="str">
        <f>Tabela813[[#This Row],[NR]]&amp;" - "&amp;Tabela813[[#This Row],[Especificação]]</f>
        <v>9.1.6.3.1.99.0.8.00 - (-) Dedução de Outros Serviços de Atendimento à Saúde - Juros de Mora da Dívida Ativa</v>
      </c>
      <c r="U3221" s="7" t="str">
        <f>Tabela813[[#This Row],[NR]]&amp; " - "&amp;Tabela813[[#This Row],[Especificação]]</f>
        <v>9.1.6.3.1.99.0.8.00 - (-) Dedução de Outros Serviços de Atendimento à Saúde - Juros de Mora da Dívida Ativa</v>
      </c>
    </row>
    <row r="3222" spans="1:21" x14ac:dyDescent="0.25">
      <c r="A3222" s="84"/>
      <c r="B3222" s="73" t="s">
        <v>1570</v>
      </c>
      <c r="C3222" s="26" t="s">
        <v>1558</v>
      </c>
      <c r="D3222" s="26" t="s">
        <v>1563</v>
      </c>
      <c r="E3222" s="26" t="s">
        <v>1570</v>
      </c>
      <c r="F3222" s="26" t="s">
        <v>1561</v>
      </c>
      <c r="G3222" s="26" t="s">
        <v>1564</v>
      </c>
      <c r="H3222" s="26" t="s">
        <v>1561</v>
      </c>
      <c r="I3222" s="26" t="s">
        <v>1561</v>
      </c>
      <c r="J3222" s="26" t="s">
        <v>1564</v>
      </c>
      <c r="K3222" s="21" t="str">
        <f>IF(Tabela813[[#This Row],[C]]&lt;&gt;"",IF(Tabela813[[#This Row],[RED]]&lt;&gt;"",(Tabela813[[#This Row],[RED]] &amp; "."),"") &amp; CONCATENATE(Tabela813[[#This Row],[C]],".",Tabela813[[#This Row],[O]],".",Tabela813[[#This Row],[E]],".",Tabela813[[#This Row],[D1]],".",Tabela813[[#This Row],[D2]],".",Tabela813[[#This Row],[D3]],".",Tabela813[[#This Row],[T]],".",Tabela813[[#This Row],[D4]]),"")</f>
        <v>9.1.6.9.0.00.0.0.00</v>
      </c>
      <c r="L3222" s="27" t="s">
        <v>2217</v>
      </c>
      <c r="M3222" s="21" t="str">
        <f t="shared" si="50"/>
        <v>S</v>
      </c>
      <c r="N3222" s="21">
        <f>IF(VALUE(Tabela813[[#This Row],[RED]]) &gt; 0,1,0) + IF(VALUE(J3222)&gt;0,8,IF(VALUE(I3222)&gt;0,7,IF(VALUE(H3222)&gt;0,6,IF(VALUE(G3222)&gt;0,5,IF(VALUE(F3222)&gt;0,4,IF(VALUE(E3222)&gt;0,3,IF(VALUE(D3222)&gt;0,2,1)))))))</f>
        <v>4</v>
      </c>
      <c r="O3222" s="26" t="s">
        <v>45</v>
      </c>
      <c r="P3222" s="1" t="s">
        <v>4461</v>
      </c>
      <c r="Q3222" s="1"/>
      <c r="R3222" s="21"/>
      <c r="S3222" s="7" t="str">
        <f>Tabela813[[#This Row],[NR]]&amp;" - "&amp;Tabela813[[#This Row],[Especificação]]</f>
        <v>9.1.6.9.0.00.0.0.00 - (-) Dedução de Outros Serviços</v>
      </c>
      <c r="T3222" s="7" t="str">
        <f>Tabela813[[#This Row],[NR]]&amp;" - "&amp;Tabela813[[#This Row],[Especificação]]</f>
        <v>9.1.6.9.0.00.0.0.00 - (-) Dedução de Outros Serviços</v>
      </c>
      <c r="U3222" s="7" t="str">
        <f>Tabela813[[#This Row],[NR]]&amp; " - "&amp;Tabela813[[#This Row],[Especificação]]</f>
        <v>9.1.6.9.0.00.0.0.00 - (-) Dedução de Outros Serviços</v>
      </c>
    </row>
    <row r="3223" spans="1:21" x14ac:dyDescent="0.25">
      <c r="A3223" s="84"/>
      <c r="B3223" s="73" t="s">
        <v>1570</v>
      </c>
      <c r="C3223" s="26" t="s">
        <v>1558</v>
      </c>
      <c r="D3223" s="26" t="s">
        <v>1563</v>
      </c>
      <c r="E3223" s="26" t="s">
        <v>1570</v>
      </c>
      <c r="F3223" s="26" t="s">
        <v>1570</v>
      </c>
      <c r="G3223" s="26" t="s">
        <v>1564</v>
      </c>
      <c r="H3223" s="26" t="s">
        <v>1561</v>
      </c>
      <c r="I3223" s="26" t="s">
        <v>1561</v>
      </c>
      <c r="J3223" s="26" t="s">
        <v>1564</v>
      </c>
      <c r="K3223" s="21" t="str">
        <f>IF(Tabela813[[#This Row],[C]]&lt;&gt;"",IF(Tabela813[[#This Row],[RED]]&lt;&gt;"",(Tabela813[[#This Row],[RED]] &amp; "."),"") &amp; CONCATENATE(Tabela813[[#This Row],[C]],".",Tabela813[[#This Row],[O]],".",Tabela813[[#This Row],[E]],".",Tabela813[[#This Row],[D1]],".",Tabela813[[#This Row],[D2]],".",Tabela813[[#This Row],[D3]],".",Tabela813[[#This Row],[T]],".",Tabela813[[#This Row],[D4]]),"")</f>
        <v>9.1.6.9.9.00.0.0.00</v>
      </c>
      <c r="L3223" s="27" t="s">
        <v>2217</v>
      </c>
      <c r="M3223" s="21" t="str">
        <f t="shared" si="50"/>
        <v>S</v>
      </c>
      <c r="N3223" s="21">
        <f>IF(VALUE(Tabela813[[#This Row],[RED]]) &gt; 0,1,0) + IF(VALUE(J3223)&gt;0,8,IF(VALUE(I3223)&gt;0,7,IF(VALUE(H3223)&gt;0,6,IF(VALUE(G3223)&gt;0,5,IF(VALUE(F3223)&gt;0,4,IF(VALUE(E3223)&gt;0,3,IF(VALUE(D3223)&gt;0,2,1)))))))</f>
        <v>5</v>
      </c>
      <c r="O3223" s="26" t="s">
        <v>45</v>
      </c>
      <c r="P3223" s="1" t="s">
        <v>4461</v>
      </c>
      <c r="Q3223" s="1"/>
      <c r="R3223" s="21"/>
      <c r="S3223" s="7" t="str">
        <f>Tabela813[[#This Row],[NR]]&amp;" - "&amp;Tabela813[[#This Row],[Especificação]]</f>
        <v>9.1.6.9.9.00.0.0.00 - (-) Dedução de Outros Serviços</v>
      </c>
      <c r="T3223" s="7" t="str">
        <f>Tabela813[[#This Row],[NR]]&amp;" - "&amp;Tabela813[[#This Row],[Especificação]]</f>
        <v>9.1.6.9.9.00.0.0.00 - (-) Dedução de Outros Serviços</v>
      </c>
      <c r="U3223" s="7" t="str">
        <f>Tabela813[[#This Row],[NR]]&amp; " - "&amp;Tabela813[[#This Row],[Especificação]]</f>
        <v>9.1.6.9.9.00.0.0.00 - (-) Dedução de Outros Serviços</v>
      </c>
    </row>
    <row r="3224" spans="1:21" x14ac:dyDescent="0.25">
      <c r="A3224" s="84"/>
      <c r="B3224" s="73" t="s">
        <v>1570</v>
      </c>
      <c r="C3224" s="26" t="s">
        <v>1558</v>
      </c>
      <c r="D3224" s="26" t="s">
        <v>1563</v>
      </c>
      <c r="E3224" s="26" t="s">
        <v>1570</v>
      </c>
      <c r="F3224" s="26" t="s">
        <v>1570</v>
      </c>
      <c r="G3224" s="26" t="s">
        <v>1591</v>
      </c>
      <c r="H3224" s="26" t="s">
        <v>1561</v>
      </c>
      <c r="I3224" s="26" t="s">
        <v>1561</v>
      </c>
      <c r="J3224" s="26" t="s">
        <v>1564</v>
      </c>
      <c r="K3224" s="21" t="str">
        <f>IF(Tabela813[[#This Row],[C]]&lt;&gt;"",IF(Tabela813[[#This Row],[RED]]&lt;&gt;"",(Tabela813[[#This Row],[RED]] &amp; "."),"") &amp; CONCATENATE(Tabela813[[#This Row],[C]],".",Tabela813[[#This Row],[O]],".",Tabela813[[#This Row],[E]],".",Tabela813[[#This Row],[D1]],".",Tabela813[[#This Row],[D2]],".",Tabela813[[#This Row],[D3]],".",Tabela813[[#This Row],[T]],".",Tabela813[[#This Row],[D4]]),"")</f>
        <v>9.1.6.9.9.50.0.0.00</v>
      </c>
      <c r="L3224" s="27" t="s">
        <v>6876</v>
      </c>
      <c r="M3224" s="21" t="str">
        <f t="shared" si="50"/>
        <v>S</v>
      </c>
      <c r="N3224" s="21">
        <f>IF(VALUE(Tabela813[[#This Row],[RED]]) &gt; 0,1,0) + IF(VALUE(J3224)&gt;0,8,IF(VALUE(I3224)&gt;0,7,IF(VALUE(H3224)&gt;0,6,IF(VALUE(G3224)&gt;0,5,IF(VALUE(F3224)&gt;0,4,IF(VALUE(E3224)&gt;0,3,IF(VALUE(D3224)&gt;0,2,1)))))))</f>
        <v>6</v>
      </c>
      <c r="O3224" s="26" t="s">
        <v>55</v>
      </c>
      <c r="P3224" s="1" t="s">
        <v>4882</v>
      </c>
      <c r="Q3224" s="1"/>
      <c r="R3224" s="21" t="s">
        <v>14</v>
      </c>
      <c r="S3224" s="7" t="str">
        <f>Tabela813[[#This Row],[NR]]&amp;" - "&amp;Tabela813[[#This Row],[Especificação]]</f>
        <v>9.1.6.9.9.50.0.0.00 - (-) Dedução de Serviços Sujeitos à Regulação</v>
      </c>
      <c r="T3224" s="7" t="str">
        <f>Tabela813[[#This Row],[NR]]&amp;" - "&amp;Tabela813[[#This Row],[Especificação]]</f>
        <v>9.1.6.9.9.50.0.0.00 - (-) Dedução de Serviços Sujeitos à Regulação</v>
      </c>
      <c r="U3224" s="7" t="str">
        <f>Tabela813[[#This Row],[NR]]&amp; " - "&amp;Tabela813[[#This Row],[Especificação]]</f>
        <v>9.1.6.9.9.50.0.0.00 - (-) Dedução de Serviços Sujeitos à Regulação</v>
      </c>
    </row>
    <row r="3225" spans="1:21" ht="30" x14ac:dyDescent="0.25">
      <c r="A3225" s="84"/>
      <c r="B3225" s="73" t="s">
        <v>1570</v>
      </c>
      <c r="C3225" s="26" t="s">
        <v>1558</v>
      </c>
      <c r="D3225" s="26" t="s">
        <v>1563</v>
      </c>
      <c r="E3225" s="26" t="s">
        <v>1570</v>
      </c>
      <c r="F3225" s="26" t="s">
        <v>1570</v>
      </c>
      <c r="G3225" s="26" t="s">
        <v>1591</v>
      </c>
      <c r="H3225" s="26" t="s">
        <v>1558</v>
      </c>
      <c r="I3225" s="26" t="s">
        <v>1561</v>
      </c>
      <c r="J3225" s="26" t="s">
        <v>1564</v>
      </c>
      <c r="K3225" s="21" t="str">
        <f>IF(Tabela813[[#This Row],[C]]&lt;&gt;"",IF(Tabela813[[#This Row],[RED]]&lt;&gt;"",(Tabela813[[#This Row],[RED]] &amp; "."),"") &amp; CONCATENATE(Tabela813[[#This Row],[C]],".",Tabela813[[#This Row],[O]],".",Tabela813[[#This Row],[E]],".",Tabela813[[#This Row],[D1]],".",Tabela813[[#This Row],[D2]],".",Tabela813[[#This Row],[D3]],".",Tabela813[[#This Row],[T]],".",Tabela813[[#This Row],[D4]]),"")</f>
        <v>9.1.6.9.9.50.1.0.00</v>
      </c>
      <c r="L3225" s="27" t="s">
        <v>6877</v>
      </c>
      <c r="M3225" s="21" t="str">
        <f t="shared" si="50"/>
        <v>S</v>
      </c>
      <c r="N3225" s="21">
        <f>IF(VALUE(Tabela813[[#This Row],[RED]]) &gt; 0,1,0) + IF(VALUE(J3225)&gt;0,8,IF(VALUE(I3225)&gt;0,7,IF(VALUE(H3225)&gt;0,6,IF(VALUE(G3225)&gt;0,5,IF(VALUE(F3225)&gt;0,4,IF(VALUE(E3225)&gt;0,3,IF(VALUE(D3225)&gt;0,2,1)))))))</f>
        <v>7</v>
      </c>
      <c r="O3225" s="26" t="s">
        <v>55</v>
      </c>
      <c r="P3225" s="1" t="s">
        <v>4883</v>
      </c>
      <c r="Q3225" s="1" t="s">
        <v>4600</v>
      </c>
      <c r="R3225" s="21" t="s">
        <v>14</v>
      </c>
      <c r="S3225" s="7" t="str">
        <f>Tabela813[[#This Row],[NR]]&amp;" - "&amp;Tabela813[[#This Row],[Especificação]]</f>
        <v>9.1.6.9.9.50.1.0.00 - (-) Dedução de Serviços de Saneamento Básico - Abastecimento de Água</v>
      </c>
      <c r="T3225" s="7" t="str">
        <f>Tabela813[[#This Row],[NR]]&amp;" - "&amp;Tabela813[[#This Row],[Especificação]]</f>
        <v>9.1.6.9.9.50.1.0.00 - (-) Dedução de Serviços de Saneamento Básico - Abastecimento de Água</v>
      </c>
      <c r="U3225" s="7" t="str">
        <f>Tabela813[[#This Row],[NR]]&amp; " - "&amp;Tabela813[[#This Row],[Especificação]]</f>
        <v>9.1.6.9.9.50.1.0.00 - (-) Dedução de Serviços de Saneamento Básico - Abastecimento de Água</v>
      </c>
    </row>
    <row r="3226" spans="1:21" ht="30" x14ac:dyDescent="0.25">
      <c r="A3226" s="84"/>
      <c r="B3226" s="73" t="s">
        <v>1570</v>
      </c>
      <c r="C3226" s="26" t="s">
        <v>1558</v>
      </c>
      <c r="D3226" s="26" t="s">
        <v>1563</v>
      </c>
      <c r="E3226" s="26" t="s">
        <v>1570</v>
      </c>
      <c r="F3226" s="26" t="s">
        <v>1570</v>
      </c>
      <c r="G3226" s="26" t="s">
        <v>1591</v>
      </c>
      <c r="H3226" s="26" t="s">
        <v>1558</v>
      </c>
      <c r="I3226" s="26" t="s">
        <v>1558</v>
      </c>
      <c r="J3226" s="26" t="s">
        <v>1564</v>
      </c>
      <c r="K3226" s="21" t="str">
        <f>IF(Tabela813[[#This Row],[C]]&lt;&gt;"",IF(Tabela813[[#This Row],[RED]]&lt;&gt;"",(Tabela813[[#This Row],[RED]] &amp; "."),"") &amp; CONCATENATE(Tabela813[[#This Row],[C]],".",Tabela813[[#This Row],[O]],".",Tabela813[[#This Row],[E]],".",Tabela813[[#This Row],[D1]],".",Tabela813[[#This Row],[D2]],".",Tabela813[[#This Row],[D3]],".",Tabela813[[#This Row],[T]],".",Tabela813[[#This Row],[D4]]),"")</f>
        <v>9.1.6.9.9.50.1.1.00</v>
      </c>
      <c r="L3226" s="27" t="s">
        <v>6878</v>
      </c>
      <c r="M3226" s="21" t="str">
        <f t="shared" si="50"/>
        <v>A</v>
      </c>
      <c r="N3226" s="21">
        <f>IF(VALUE(Tabela813[[#This Row],[RED]]) &gt; 0,1,0) + IF(VALUE(J3226)&gt;0,8,IF(VALUE(I3226)&gt;0,7,IF(VALUE(H3226)&gt;0,6,IF(VALUE(G3226)&gt;0,5,IF(VALUE(F3226)&gt;0,4,IF(VALUE(E3226)&gt;0,3,IF(VALUE(D3226)&gt;0,2,1)))))))</f>
        <v>8</v>
      </c>
      <c r="O3226" s="26" t="s">
        <v>55</v>
      </c>
      <c r="P3226" s="1" t="s">
        <v>4883</v>
      </c>
      <c r="Q3226" s="1"/>
      <c r="R3226" s="21" t="s">
        <v>14</v>
      </c>
      <c r="S3226" s="7" t="str">
        <f>Tabela813[[#This Row],[NR]]&amp;" - "&amp;Tabela813[[#This Row],[Especificação]]</f>
        <v>9.1.6.9.9.50.1.1.00 - (-) Dedução de Serviços de Saneamento Básico - Abastecimento de Água - Principal</v>
      </c>
      <c r="T3226" s="7" t="str">
        <f>Tabela813[[#This Row],[NR]]&amp;" - "&amp;Tabela813[[#This Row],[Especificação]]</f>
        <v>9.1.6.9.9.50.1.1.00 - (-) Dedução de Serviços de Saneamento Básico - Abastecimento de Água - Principal</v>
      </c>
      <c r="U3226" s="7" t="str">
        <f>Tabela813[[#This Row],[NR]]&amp; " - "&amp;Tabela813[[#This Row],[Especificação]]</f>
        <v>9.1.6.9.9.50.1.1.00 - (-) Dedução de Serviços de Saneamento Básico - Abastecimento de Água - Principal</v>
      </c>
    </row>
    <row r="3227" spans="1:21" ht="30" x14ac:dyDescent="0.25">
      <c r="A3227" s="84"/>
      <c r="B3227" s="73" t="s">
        <v>1570</v>
      </c>
      <c r="C3227" s="26" t="s">
        <v>1558</v>
      </c>
      <c r="D3227" s="26" t="s">
        <v>1563</v>
      </c>
      <c r="E3227" s="26" t="s">
        <v>1570</v>
      </c>
      <c r="F3227" s="26" t="s">
        <v>1570</v>
      </c>
      <c r="G3227" s="26" t="s">
        <v>1591</v>
      </c>
      <c r="H3227" s="26" t="s">
        <v>1558</v>
      </c>
      <c r="I3227" s="26" t="s">
        <v>1567</v>
      </c>
      <c r="J3227" s="26" t="s">
        <v>1564</v>
      </c>
      <c r="K3227" s="21" t="str">
        <f>IF(Tabela813[[#This Row],[C]]&lt;&gt;"",IF(Tabela813[[#This Row],[RED]]&lt;&gt;"",(Tabela813[[#This Row],[RED]] &amp; "."),"") &amp; CONCATENATE(Tabela813[[#This Row],[C]],".",Tabela813[[#This Row],[O]],".",Tabela813[[#This Row],[E]],".",Tabela813[[#This Row],[D1]],".",Tabela813[[#This Row],[D2]],".",Tabela813[[#This Row],[D3]],".",Tabela813[[#This Row],[T]],".",Tabela813[[#This Row],[D4]]),"")</f>
        <v>9.1.6.9.9.50.1.2.00</v>
      </c>
      <c r="L3227" s="27" t="s">
        <v>6879</v>
      </c>
      <c r="M3227" s="21" t="str">
        <f t="shared" si="50"/>
        <v>A</v>
      </c>
      <c r="N3227" s="21">
        <f>IF(VALUE(Tabela813[[#This Row],[RED]]) &gt; 0,1,0) + IF(VALUE(J3227)&gt;0,8,IF(VALUE(I3227)&gt;0,7,IF(VALUE(H3227)&gt;0,6,IF(VALUE(G3227)&gt;0,5,IF(VALUE(F3227)&gt;0,4,IF(VALUE(E3227)&gt;0,3,IF(VALUE(D3227)&gt;0,2,1)))))))</f>
        <v>8</v>
      </c>
      <c r="O3227" s="26" t="s">
        <v>55</v>
      </c>
      <c r="P3227" s="1" t="s">
        <v>4883</v>
      </c>
      <c r="Q3227" s="1"/>
      <c r="R3227" s="21" t="s">
        <v>14</v>
      </c>
      <c r="S3227" s="7" t="str">
        <f>Tabela813[[#This Row],[NR]]&amp;" - "&amp;Tabela813[[#This Row],[Especificação]]</f>
        <v>9.1.6.9.9.50.1.2.00 - (-) Dedução de Serviços de Saneamento Básico - Abastecimento de Água - Multas e Juros de Mora</v>
      </c>
      <c r="T3227" s="7" t="str">
        <f>Tabela813[[#This Row],[NR]]&amp;" - "&amp;Tabela813[[#This Row],[Especificação]]</f>
        <v>9.1.6.9.9.50.1.2.00 - (-) Dedução de Serviços de Saneamento Básico - Abastecimento de Água - Multas e Juros de Mora</v>
      </c>
      <c r="U3227" s="7" t="str">
        <f>Tabela813[[#This Row],[NR]]&amp; " - "&amp;Tabela813[[#This Row],[Especificação]]</f>
        <v>9.1.6.9.9.50.1.2.00 - (-) Dedução de Serviços de Saneamento Básico - Abastecimento de Água - Multas e Juros de Mora</v>
      </c>
    </row>
    <row r="3228" spans="1:21" ht="30" x14ac:dyDescent="0.25">
      <c r="A3228" s="84"/>
      <c r="B3228" s="73" t="s">
        <v>1570</v>
      </c>
      <c r="C3228" s="26" t="s">
        <v>1558</v>
      </c>
      <c r="D3228" s="26" t="s">
        <v>1563</v>
      </c>
      <c r="E3228" s="26" t="s">
        <v>1570</v>
      </c>
      <c r="F3228" s="26" t="s">
        <v>1570</v>
      </c>
      <c r="G3228" s="26" t="s">
        <v>1591</v>
      </c>
      <c r="H3228" s="26" t="s">
        <v>1558</v>
      </c>
      <c r="I3228" s="26" t="s">
        <v>1559</v>
      </c>
      <c r="J3228" s="26" t="s">
        <v>1564</v>
      </c>
      <c r="K3228" s="21" t="str">
        <f>IF(Tabela813[[#This Row],[C]]&lt;&gt;"",IF(Tabela813[[#This Row],[RED]]&lt;&gt;"",(Tabela813[[#This Row],[RED]] &amp; "."),"") &amp; CONCATENATE(Tabela813[[#This Row],[C]],".",Tabela813[[#This Row],[O]],".",Tabela813[[#This Row],[E]],".",Tabela813[[#This Row],[D1]],".",Tabela813[[#This Row],[D2]],".",Tabela813[[#This Row],[D3]],".",Tabela813[[#This Row],[T]],".",Tabela813[[#This Row],[D4]]),"")</f>
        <v>9.1.6.9.9.50.1.3.00</v>
      </c>
      <c r="L3228" s="27" t="s">
        <v>6880</v>
      </c>
      <c r="M3228" s="21" t="str">
        <f t="shared" si="50"/>
        <v>A</v>
      </c>
      <c r="N3228" s="21">
        <f>IF(VALUE(Tabela813[[#This Row],[RED]]) &gt; 0,1,0) + IF(VALUE(J3228)&gt;0,8,IF(VALUE(I3228)&gt;0,7,IF(VALUE(H3228)&gt;0,6,IF(VALUE(G3228)&gt;0,5,IF(VALUE(F3228)&gt;0,4,IF(VALUE(E3228)&gt;0,3,IF(VALUE(D3228)&gt;0,2,1)))))))</f>
        <v>8</v>
      </c>
      <c r="O3228" s="26" t="s">
        <v>55</v>
      </c>
      <c r="P3228" s="1" t="s">
        <v>4883</v>
      </c>
      <c r="Q3228" s="1"/>
      <c r="R3228" s="21" t="s">
        <v>14</v>
      </c>
      <c r="S3228" s="7" t="str">
        <f>Tabela813[[#This Row],[NR]]&amp;" - "&amp;Tabela813[[#This Row],[Especificação]]</f>
        <v>9.1.6.9.9.50.1.3.00 - (-) Dedução de Serviços de Saneamento Básico - Abastecimento de Água - Dívida Ativa</v>
      </c>
      <c r="T3228" s="7" t="str">
        <f>Tabela813[[#This Row],[NR]]&amp;" - "&amp;Tabela813[[#This Row],[Especificação]]</f>
        <v>9.1.6.9.9.50.1.3.00 - (-) Dedução de Serviços de Saneamento Básico - Abastecimento de Água - Dívida Ativa</v>
      </c>
      <c r="U3228" s="7" t="str">
        <f>Tabela813[[#This Row],[NR]]&amp; " - "&amp;Tabela813[[#This Row],[Especificação]]</f>
        <v>9.1.6.9.9.50.1.3.00 - (-) Dedução de Serviços de Saneamento Básico - Abastecimento de Água - Dívida Ativa</v>
      </c>
    </row>
    <row r="3229" spans="1:21" ht="30" x14ac:dyDescent="0.25">
      <c r="A3229" s="84"/>
      <c r="B3229" s="73" t="s">
        <v>1570</v>
      </c>
      <c r="C3229" s="26" t="s">
        <v>1558</v>
      </c>
      <c r="D3229" s="26" t="s">
        <v>1563</v>
      </c>
      <c r="E3229" s="26" t="s">
        <v>1570</v>
      </c>
      <c r="F3229" s="26" t="s">
        <v>1570</v>
      </c>
      <c r="G3229" s="26" t="s">
        <v>1591</v>
      </c>
      <c r="H3229" s="26" t="s">
        <v>1558</v>
      </c>
      <c r="I3229" s="26" t="s">
        <v>1568</v>
      </c>
      <c r="J3229" s="26" t="s">
        <v>1564</v>
      </c>
      <c r="K3229" s="21" t="str">
        <f>IF(Tabela813[[#This Row],[C]]&lt;&gt;"",IF(Tabela813[[#This Row],[RED]]&lt;&gt;"",(Tabela813[[#This Row],[RED]] &amp; "."),"") &amp; CONCATENATE(Tabela813[[#This Row],[C]],".",Tabela813[[#This Row],[O]],".",Tabela813[[#This Row],[E]],".",Tabela813[[#This Row],[D1]],".",Tabela813[[#This Row],[D2]],".",Tabela813[[#This Row],[D3]],".",Tabela813[[#This Row],[T]],".",Tabela813[[#This Row],[D4]]),"")</f>
        <v>9.1.6.9.9.50.1.4.00</v>
      </c>
      <c r="L3229" s="27" t="s">
        <v>6881</v>
      </c>
      <c r="M3229" s="21" t="str">
        <f t="shared" si="50"/>
        <v>A</v>
      </c>
      <c r="N3229" s="21">
        <f>IF(VALUE(Tabela813[[#This Row],[RED]]) &gt; 0,1,0) + IF(VALUE(J3229)&gt;0,8,IF(VALUE(I3229)&gt;0,7,IF(VALUE(H3229)&gt;0,6,IF(VALUE(G3229)&gt;0,5,IF(VALUE(F3229)&gt;0,4,IF(VALUE(E3229)&gt;0,3,IF(VALUE(D3229)&gt;0,2,1)))))))</f>
        <v>8</v>
      </c>
      <c r="O3229" s="26" t="s">
        <v>55</v>
      </c>
      <c r="P3229" s="1" t="s">
        <v>4883</v>
      </c>
      <c r="Q3229" s="1"/>
      <c r="R3229" s="21" t="s">
        <v>14</v>
      </c>
      <c r="S3229" s="7" t="str">
        <f>Tabela813[[#This Row],[NR]]&amp;" - "&amp;Tabela813[[#This Row],[Especificação]]</f>
        <v>9.1.6.9.9.50.1.4.00 - (-) Dedução de Serviços de Saneamento Básico - Abastecimento de Água - Dívida Ativa - Multas e Juros de Mora da Dívida Ativa</v>
      </c>
      <c r="T3229" s="7" t="str">
        <f>Tabela813[[#This Row],[NR]]&amp;" - "&amp;Tabela813[[#This Row],[Especificação]]</f>
        <v>9.1.6.9.9.50.1.4.00 - (-) Dedução de Serviços de Saneamento Básico - Abastecimento de Água - Dívida Ativa - Multas e Juros de Mora da Dívida Ativa</v>
      </c>
      <c r="U3229" s="7" t="str">
        <f>Tabela813[[#This Row],[NR]]&amp; " - "&amp;Tabela813[[#This Row],[Especificação]]</f>
        <v>9.1.6.9.9.50.1.4.00 - (-) Dedução de Serviços de Saneamento Básico - Abastecimento de Água - Dívida Ativa - Multas e Juros de Mora da Dívida Ativa</v>
      </c>
    </row>
    <row r="3230" spans="1:21" ht="30" x14ac:dyDescent="0.25">
      <c r="A3230" s="84"/>
      <c r="B3230" s="73" t="s">
        <v>1570</v>
      </c>
      <c r="C3230" s="26" t="s">
        <v>1558</v>
      </c>
      <c r="D3230" s="26" t="s">
        <v>1563</v>
      </c>
      <c r="E3230" s="26" t="s">
        <v>1570</v>
      </c>
      <c r="F3230" s="26" t="s">
        <v>1570</v>
      </c>
      <c r="G3230" s="26" t="s">
        <v>1591</v>
      </c>
      <c r="H3230" s="26" t="s">
        <v>1558</v>
      </c>
      <c r="I3230" s="26" t="s">
        <v>1569</v>
      </c>
      <c r="J3230" s="26" t="s">
        <v>1564</v>
      </c>
      <c r="K3230" s="21" t="str">
        <f>IF(Tabela813[[#This Row],[C]]&lt;&gt;"",IF(Tabela813[[#This Row],[RED]]&lt;&gt;"",(Tabela813[[#This Row],[RED]] &amp; "."),"") &amp; CONCATENATE(Tabela813[[#This Row],[C]],".",Tabela813[[#This Row],[O]],".",Tabela813[[#This Row],[E]],".",Tabela813[[#This Row],[D1]],".",Tabela813[[#This Row],[D2]],".",Tabela813[[#This Row],[D3]],".",Tabela813[[#This Row],[T]],".",Tabela813[[#This Row],[D4]]),"")</f>
        <v>9.1.6.9.9.50.1.5.00</v>
      </c>
      <c r="L3230" s="27" t="s">
        <v>6882</v>
      </c>
      <c r="M3230" s="21" t="str">
        <f t="shared" si="50"/>
        <v>A</v>
      </c>
      <c r="N3230" s="21">
        <f>IF(VALUE(Tabela813[[#This Row],[RED]]) &gt; 0,1,0) + IF(VALUE(J3230)&gt;0,8,IF(VALUE(I3230)&gt;0,7,IF(VALUE(H3230)&gt;0,6,IF(VALUE(G3230)&gt;0,5,IF(VALUE(F3230)&gt;0,4,IF(VALUE(E3230)&gt;0,3,IF(VALUE(D3230)&gt;0,2,1)))))))</f>
        <v>8</v>
      </c>
      <c r="O3230" s="26" t="s">
        <v>55</v>
      </c>
      <c r="P3230" s="1" t="s">
        <v>4883</v>
      </c>
      <c r="Q3230" s="1"/>
      <c r="R3230" s="21" t="s">
        <v>14</v>
      </c>
      <c r="S3230" s="7" t="str">
        <f>Tabela813[[#This Row],[NR]]&amp;" - "&amp;Tabela813[[#This Row],[Especificação]]</f>
        <v>9.1.6.9.9.50.1.5.00 - (-) Dedução de Serviços de Saneamento Básico - Abastecimento de Água - Multas</v>
      </c>
      <c r="T3230" s="7" t="str">
        <f>Tabela813[[#This Row],[NR]]&amp;" - "&amp;Tabela813[[#This Row],[Especificação]]</f>
        <v>9.1.6.9.9.50.1.5.00 - (-) Dedução de Serviços de Saneamento Básico - Abastecimento de Água - Multas</v>
      </c>
      <c r="U3230" s="7" t="str">
        <f>Tabela813[[#This Row],[NR]]&amp; " - "&amp;Tabela813[[#This Row],[Especificação]]</f>
        <v>9.1.6.9.9.50.1.5.00 - (-) Dedução de Serviços de Saneamento Básico - Abastecimento de Água - Multas</v>
      </c>
    </row>
    <row r="3231" spans="1:21" ht="30" x14ac:dyDescent="0.25">
      <c r="A3231" s="84"/>
      <c r="B3231" s="73" t="s">
        <v>1570</v>
      </c>
      <c r="C3231" s="26" t="s">
        <v>1558</v>
      </c>
      <c r="D3231" s="26" t="s">
        <v>1563</v>
      </c>
      <c r="E3231" s="26" t="s">
        <v>1570</v>
      </c>
      <c r="F3231" s="26" t="s">
        <v>1570</v>
      </c>
      <c r="G3231" s="26" t="s">
        <v>1591</v>
      </c>
      <c r="H3231" s="26" t="s">
        <v>1558</v>
      </c>
      <c r="I3231" s="26" t="s">
        <v>1563</v>
      </c>
      <c r="J3231" s="26" t="s">
        <v>1564</v>
      </c>
      <c r="K3231" s="21" t="str">
        <f>IF(Tabela813[[#This Row],[C]]&lt;&gt;"",IF(Tabela813[[#This Row],[RED]]&lt;&gt;"",(Tabela813[[#This Row],[RED]] &amp; "."),"") &amp; CONCATENATE(Tabela813[[#This Row],[C]],".",Tabela813[[#This Row],[O]],".",Tabela813[[#This Row],[E]],".",Tabela813[[#This Row],[D1]],".",Tabela813[[#This Row],[D2]],".",Tabela813[[#This Row],[D3]],".",Tabela813[[#This Row],[T]],".",Tabela813[[#This Row],[D4]]),"")</f>
        <v>9.1.6.9.9.50.1.6.00</v>
      </c>
      <c r="L3231" s="27" t="s">
        <v>6883</v>
      </c>
      <c r="M3231" s="21" t="str">
        <f t="shared" si="50"/>
        <v>A</v>
      </c>
      <c r="N3231" s="21">
        <f>IF(VALUE(Tabela813[[#This Row],[RED]]) &gt; 0,1,0) + IF(VALUE(J3231)&gt;0,8,IF(VALUE(I3231)&gt;0,7,IF(VALUE(H3231)&gt;0,6,IF(VALUE(G3231)&gt;0,5,IF(VALUE(F3231)&gt;0,4,IF(VALUE(E3231)&gt;0,3,IF(VALUE(D3231)&gt;0,2,1)))))))</f>
        <v>8</v>
      </c>
      <c r="O3231" s="26" t="s">
        <v>55</v>
      </c>
      <c r="P3231" s="1" t="s">
        <v>4883</v>
      </c>
      <c r="Q3231" s="1"/>
      <c r="R3231" s="21" t="s">
        <v>14</v>
      </c>
      <c r="S3231" s="7" t="str">
        <f>Tabela813[[#This Row],[NR]]&amp;" - "&amp;Tabela813[[#This Row],[Especificação]]</f>
        <v>9.1.6.9.9.50.1.6.00 - (-) Dedução de Serviços de Saneamento Básico - Abastecimento de Água - Juros de Mora</v>
      </c>
      <c r="T3231" s="7" t="str">
        <f>Tabela813[[#This Row],[NR]]&amp;" - "&amp;Tabela813[[#This Row],[Especificação]]</f>
        <v>9.1.6.9.9.50.1.6.00 - (-) Dedução de Serviços de Saneamento Básico - Abastecimento de Água - Juros de Mora</v>
      </c>
      <c r="U3231" s="7" t="str">
        <f>Tabela813[[#This Row],[NR]]&amp; " - "&amp;Tabela813[[#This Row],[Especificação]]</f>
        <v>9.1.6.9.9.50.1.6.00 - (-) Dedução de Serviços de Saneamento Básico - Abastecimento de Água - Juros de Mora</v>
      </c>
    </row>
    <row r="3232" spans="1:21" ht="30" x14ac:dyDescent="0.25">
      <c r="A3232" s="84"/>
      <c r="B3232" s="73" t="s">
        <v>1570</v>
      </c>
      <c r="C3232" s="26" t="s">
        <v>1558</v>
      </c>
      <c r="D3232" s="26" t="s">
        <v>1563</v>
      </c>
      <c r="E3232" s="26" t="s">
        <v>1570</v>
      </c>
      <c r="F3232" s="26" t="s">
        <v>1570</v>
      </c>
      <c r="G3232" s="26" t="s">
        <v>1591</v>
      </c>
      <c r="H3232" s="26" t="s">
        <v>1558</v>
      </c>
      <c r="I3232" s="26" t="s">
        <v>1565</v>
      </c>
      <c r="J3232" s="26" t="s">
        <v>1564</v>
      </c>
      <c r="K3232" s="21" t="str">
        <f>IF(Tabela813[[#This Row],[C]]&lt;&gt;"",IF(Tabela813[[#This Row],[RED]]&lt;&gt;"",(Tabela813[[#This Row],[RED]] &amp; "."),"") &amp; CONCATENATE(Tabela813[[#This Row],[C]],".",Tabela813[[#This Row],[O]],".",Tabela813[[#This Row],[E]],".",Tabela813[[#This Row],[D1]],".",Tabela813[[#This Row],[D2]],".",Tabela813[[#This Row],[D3]],".",Tabela813[[#This Row],[T]],".",Tabela813[[#This Row],[D4]]),"")</f>
        <v>9.1.6.9.9.50.1.7.00</v>
      </c>
      <c r="L3232" s="27" t="s">
        <v>6884</v>
      </c>
      <c r="M3232" s="21" t="str">
        <f t="shared" si="50"/>
        <v>A</v>
      </c>
      <c r="N3232" s="21">
        <f>IF(VALUE(Tabela813[[#This Row],[RED]]) &gt; 0,1,0) + IF(VALUE(J3232)&gt;0,8,IF(VALUE(I3232)&gt;0,7,IF(VALUE(H3232)&gt;0,6,IF(VALUE(G3232)&gt;0,5,IF(VALUE(F3232)&gt;0,4,IF(VALUE(E3232)&gt;0,3,IF(VALUE(D3232)&gt;0,2,1)))))))</f>
        <v>8</v>
      </c>
      <c r="O3232" s="26" t="s">
        <v>55</v>
      </c>
      <c r="P3232" s="1" t="s">
        <v>4883</v>
      </c>
      <c r="Q3232" s="1"/>
      <c r="R3232" s="21" t="s">
        <v>14</v>
      </c>
      <c r="S3232" s="7" t="str">
        <f>Tabela813[[#This Row],[NR]]&amp;" - "&amp;Tabela813[[#This Row],[Especificação]]</f>
        <v>9.1.6.9.9.50.1.7.00 - (-) Dedução de Serviços de Saneamento Básico - Abastecimento de Água - Dívida Ativa - Multas da Dívida Ativa</v>
      </c>
      <c r="T3232" s="7" t="str">
        <f>Tabela813[[#This Row],[NR]]&amp;" - "&amp;Tabela813[[#This Row],[Especificação]]</f>
        <v>9.1.6.9.9.50.1.7.00 - (-) Dedução de Serviços de Saneamento Básico - Abastecimento de Água - Dívida Ativa - Multas da Dívida Ativa</v>
      </c>
      <c r="U3232" s="7" t="str">
        <f>Tabela813[[#This Row],[NR]]&amp; " - "&amp;Tabela813[[#This Row],[Especificação]]</f>
        <v>9.1.6.9.9.50.1.7.00 - (-) Dedução de Serviços de Saneamento Básico - Abastecimento de Água - Dívida Ativa - Multas da Dívida Ativa</v>
      </c>
    </row>
    <row r="3233" spans="1:21" ht="30" x14ac:dyDescent="0.25">
      <c r="A3233" s="84"/>
      <c r="B3233" s="73" t="s">
        <v>1570</v>
      </c>
      <c r="C3233" s="26" t="s">
        <v>1558</v>
      </c>
      <c r="D3233" s="26" t="s">
        <v>1563</v>
      </c>
      <c r="E3233" s="26" t="s">
        <v>1570</v>
      </c>
      <c r="F3233" s="26" t="s">
        <v>1570</v>
      </c>
      <c r="G3233" s="26" t="s">
        <v>1591</v>
      </c>
      <c r="H3233" s="26" t="s">
        <v>1558</v>
      </c>
      <c r="I3233" s="26" t="s">
        <v>1566</v>
      </c>
      <c r="J3233" s="26" t="s">
        <v>1564</v>
      </c>
      <c r="K3233" s="21" t="str">
        <f>IF(Tabela813[[#This Row],[C]]&lt;&gt;"",IF(Tabela813[[#This Row],[RED]]&lt;&gt;"",(Tabela813[[#This Row],[RED]] &amp; "."),"") &amp; CONCATENATE(Tabela813[[#This Row],[C]],".",Tabela813[[#This Row],[O]],".",Tabela813[[#This Row],[E]],".",Tabela813[[#This Row],[D1]],".",Tabela813[[#This Row],[D2]],".",Tabela813[[#This Row],[D3]],".",Tabela813[[#This Row],[T]],".",Tabela813[[#This Row],[D4]]),"")</f>
        <v>9.1.6.9.9.50.1.8.00</v>
      </c>
      <c r="L3233" s="27" t="s">
        <v>6885</v>
      </c>
      <c r="M3233" s="21" t="str">
        <f t="shared" si="50"/>
        <v>A</v>
      </c>
      <c r="N3233" s="21">
        <f>IF(VALUE(Tabela813[[#This Row],[RED]]) &gt; 0,1,0) + IF(VALUE(J3233)&gt;0,8,IF(VALUE(I3233)&gt;0,7,IF(VALUE(H3233)&gt;0,6,IF(VALUE(G3233)&gt;0,5,IF(VALUE(F3233)&gt;0,4,IF(VALUE(E3233)&gt;0,3,IF(VALUE(D3233)&gt;0,2,1)))))))</f>
        <v>8</v>
      </c>
      <c r="O3233" s="26" t="s">
        <v>55</v>
      </c>
      <c r="P3233" s="1" t="s">
        <v>4883</v>
      </c>
      <c r="Q3233" s="1"/>
      <c r="R3233" s="21" t="s">
        <v>14</v>
      </c>
      <c r="S3233" s="7" t="str">
        <f>Tabela813[[#This Row],[NR]]&amp;" - "&amp;Tabela813[[#This Row],[Especificação]]</f>
        <v>9.1.6.9.9.50.1.8.00 - (-) Dedução de Serviços de Saneamento Básico - Abastecimento de Água - Juros de Mora da Dívida Ativa</v>
      </c>
      <c r="T3233" s="7" t="str">
        <f>Tabela813[[#This Row],[NR]]&amp;" - "&amp;Tabela813[[#This Row],[Especificação]]</f>
        <v>9.1.6.9.9.50.1.8.00 - (-) Dedução de Serviços de Saneamento Básico - Abastecimento de Água - Juros de Mora da Dívida Ativa</v>
      </c>
      <c r="U3233" s="7" t="str">
        <f>Tabela813[[#This Row],[NR]]&amp; " - "&amp;Tabela813[[#This Row],[Especificação]]</f>
        <v>9.1.6.9.9.50.1.8.00 - (-) Dedução de Serviços de Saneamento Básico - Abastecimento de Água - Juros de Mora da Dívida Ativa</v>
      </c>
    </row>
    <row r="3234" spans="1:21" ht="30" x14ac:dyDescent="0.25">
      <c r="A3234" s="84"/>
      <c r="B3234" s="73" t="s">
        <v>1570</v>
      </c>
      <c r="C3234" s="26" t="s">
        <v>1558</v>
      </c>
      <c r="D3234" s="26" t="s">
        <v>1563</v>
      </c>
      <c r="E3234" s="26" t="s">
        <v>1570</v>
      </c>
      <c r="F3234" s="26" t="s">
        <v>1570</v>
      </c>
      <c r="G3234" s="26" t="s">
        <v>1591</v>
      </c>
      <c r="H3234" s="26" t="s">
        <v>1567</v>
      </c>
      <c r="I3234" s="26" t="s">
        <v>1561</v>
      </c>
      <c r="J3234" s="26" t="s">
        <v>1564</v>
      </c>
      <c r="K3234" s="21" t="str">
        <f>IF(Tabela813[[#This Row],[C]]&lt;&gt;"",IF(Tabela813[[#This Row],[RED]]&lt;&gt;"",(Tabela813[[#This Row],[RED]] &amp; "."),"") &amp; CONCATENATE(Tabela813[[#This Row],[C]],".",Tabela813[[#This Row],[O]],".",Tabela813[[#This Row],[E]],".",Tabela813[[#This Row],[D1]],".",Tabela813[[#This Row],[D2]],".",Tabela813[[#This Row],[D3]],".",Tabela813[[#This Row],[T]],".",Tabela813[[#This Row],[D4]]),"")</f>
        <v>9.1.6.9.9.50.2.0.00</v>
      </c>
      <c r="L3234" s="27" t="s">
        <v>6886</v>
      </c>
      <c r="M3234" s="21" t="str">
        <f t="shared" si="50"/>
        <v>S</v>
      </c>
      <c r="N3234" s="21">
        <f>IF(VALUE(Tabela813[[#This Row],[RED]]) &gt; 0,1,0) + IF(VALUE(J3234)&gt;0,8,IF(VALUE(I3234)&gt;0,7,IF(VALUE(H3234)&gt;0,6,IF(VALUE(G3234)&gt;0,5,IF(VALUE(F3234)&gt;0,4,IF(VALUE(E3234)&gt;0,3,IF(VALUE(D3234)&gt;0,2,1)))))))</f>
        <v>7</v>
      </c>
      <c r="O3234" s="26" t="s">
        <v>55</v>
      </c>
      <c r="P3234" s="1" t="s">
        <v>4884</v>
      </c>
      <c r="Q3234" s="1"/>
      <c r="R3234" s="21" t="s">
        <v>14</v>
      </c>
      <c r="S3234" s="7" t="str">
        <f>Tabela813[[#This Row],[NR]]&amp;" - "&amp;Tabela813[[#This Row],[Especificação]]</f>
        <v>9.1.6.9.9.50.2.0.00 - (-) Dedução de Serviços de Saneamento Básico - Esgotamento Sanitário</v>
      </c>
      <c r="T3234" s="7" t="str">
        <f>Tabela813[[#This Row],[NR]]&amp;" - "&amp;Tabela813[[#This Row],[Especificação]]</f>
        <v>9.1.6.9.9.50.2.0.00 - (-) Dedução de Serviços de Saneamento Básico - Esgotamento Sanitário</v>
      </c>
      <c r="U3234" s="7" t="str">
        <f>Tabela813[[#This Row],[NR]]&amp; " - "&amp;Tabela813[[#This Row],[Especificação]]</f>
        <v>9.1.6.9.9.50.2.0.00 - (-) Dedução de Serviços de Saneamento Básico - Esgotamento Sanitário</v>
      </c>
    </row>
    <row r="3235" spans="1:21" ht="30" x14ac:dyDescent="0.25">
      <c r="A3235" s="84"/>
      <c r="B3235" s="73" t="s">
        <v>1570</v>
      </c>
      <c r="C3235" s="26" t="s">
        <v>1558</v>
      </c>
      <c r="D3235" s="26" t="s">
        <v>1563</v>
      </c>
      <c r="E3235" s="26" t="s">
        <v>1570</v>
      </c>
      <c r="F3235" s="26" t="s">
        <v>1570</v>
      </c>
      <c r="G3235" s="26" t="s">
        <v>1591</v>
      </c>
      <c r="H3235" s="26" t="s">
        <v>1567</v>
      </c>
      <c r="I3235" s="26" t="s">
        <v>1558</v>
      </c>
      <c r="J3235" s="26" t="s">
        <v>1564</v>
      </c>
      <c r="K3235" s="21" t="str">
        <f>IF(Tabela813[[#This Row],[C]]&lt;&gt;"",IF(Tabela813[[#This Row],[RED]]&lt;&gt;"",(Tabela813[[#This Row],[RED]] &amp; "."),"") &amp; CONCATENATE(Tabela813[[#This Row],[C]],".",Tabela813[[#This Row],[O]],".",Tabela813[[#This Row],[E]],".",Tabela813[[#This Row],[D1]],".",Tabela813[[#This Row],[D2]],".",Tabela813[[#This Row],[D3]],".",Tabela813[[#This Row],[T]],".",Tabela813[[#This Row],[D4]]),"")</f>
        <v>9.1.6.9.9.50.2.1.00</v>
      </c>
      <c r="L3235" s="27" t="s">
        <v>6887</v>
      </c>
      <c r="M3235" s="21" t="str">
        <f t="shared" si="50"/>
        <v>A</v>
      </c>
      <c r="N3235" s="21">
        <f>IF(VALUE(Tabela813[[#This Row],[RED]]) &gt; 0,1,0) + IF(VALUE(J3235)&gt;0,8,IF(VALUE(I3235)&gt;0,7,IF(VALUE(H3235)&gt;0,6,IF(VALUE(G3235)&gt;0,5,IF(VALUE(F3235)&gt;0,4,IF(VALUE(E3235)&gt;0,3,IF(VALUE(D3235)&gt;0,2,1)))))))</f>
        <v>8</v>
      </c>
      <c r="O3235" s="26" t="s">
        <v>55</v>
      </c>
      <c r="P3235" s="1" t="s">
        <v>4884</v>
      </c>
      <c r="Q3235" s="1"/>
      <c r="R3235" s="21" t="s">
        <v>14</v>
      </c>
      <c r="S3235" s="7" t="str">
        <f>Tabela813[[#This Row],[NR]]&amp;" - "&amp;Tabela813[[#This Row],[Especificação]]</f>
        <v>9.1.6.9.9.50.2.1.00 - (-) Dedução de Serviços de Saneamento Básico - Esgotamento Sanitário - Principal</v>
      </c>
      <c r="T3235" s="7" t="str">
        <f>Tabela813[[#This Row],[NR]]&amp;" - "&amp;Tabela813[[#This Row],[Especificação]]</f>
        <v>9.1.6.9.9.50.2.1.00 - (-) Dedução de Serviços de Saneamento Básico - Esgotamento Sanitário - Principal</v>
      </c>
      <c r="U3235" s="7" t="str">
        <f>Tabela813[[#This Row],[NR]]&amp; " - "&amp;Tabela813[[#This Row],[Especificação]]</f>
        <v>9.1.6.9.9.50.2.1.00 - (-) Dedução de Serviços de Saneamento Básico - Esgotamento Sanitário - Principal</v>
      </c>
    </row>
    <row r="3236" spans="1:21" ht="30" x14ac:dyDescent="0.25">
      <c r="A3236" s="84"/>
      <c r="B3236" s="73" t="s">
        <v>1570</v>
      </c>
      <c r="C3236" s="26" t="s">
        <v>1558</v>
      </c>
      <c r="D3236" s="26" t="s">
        <v>1563</v>
      </c>
      <c r="E3236" s="26" t="s">
        <v>1570</v>
      </c>
      <c r="F3236" s="26" t="s">
        <v>1570</v>
      </c>
      <c r="G3236" s="26" t="s">
        <v>1591</v>
      </c>
      <c r="H3236" s="26" t="s">
        <v>1567</v>
      </c>
      <c r="I3236" s="26" t="s">
        <v>1567</v>
      </c>
      <c r="J3236" s="26" t="s">
        <v>1564</v>
      </c>
      <c r="K3236" s="21" t="str">
        <f>IF(Tabela813[[#This Row],[C]]&lt;&gt;"",IF(Tabela813[[#This Row],[RED]]&lt;&gt;"",(Tabela813[[#This Row],[RED]] &amp; "."),"") &amp; CONCATENATE(Tabela813[[#This Row],[C]],".",Tabela813[[#This Row],[O]],".",Tabela813[[#This Row],[E]],".",Tabela813[[#This Row],[D1]],".",Tabela813[[#This Row],[D2]],".",Tabela813[[#This Row],[D3]],".",Tabela813[[#This Row],[T]],".",Tabela813[[#This Row],[D4]]),"")</f>
        <v>9.1.6.9.9.50.2.2.00</v>
      </c>
      <c r="L3236" s="27" t="s">
        <v>6888</v>
      </c>
      <c r="M3236" s="21" t="str">
        <f t="shared" si="50"/>
        <v>A</v>
      </c>
      <c r="N3236" s="21">
        <f>IF(VALUE(Tabela813[[#This Row],[RED]]) &gt; 0,1,0) + IF(VALUE(J3236)&gt;0,8,IF(VALUE(I3236)&gt;0,7,IF(VALUE(H3236)&gt;0,6,IF(VALUE(G3236)&gt;0,5,IF(VALUE(F3236)&gt;0,4,IF(VALUE(E3236)&gt;0,3,IF(VALUE(D3236)&gt;0,2,1)))))))</f>
        <v>8</v>
      </c>
      <c r="O3236" s="26" t="s">
        <v>55</v>
      </c>
      <c r="P3236" s="1" t="s">
        <v>4884</v>
      </c>
      <c r="Q3236" s="1"/>
      <c r="R3236" s="21" t="s">
        <v>14</v>
      </c>
      <c r="S3236" s="7" t="str">
        <f>Tabela813[[#This Row],[NR]]&amp;" - "&amp;Tabela813[[#This Row],[Especificação]]</f>
        <v>9.1.6.9.9.50.2.2.00 - (-) Dedução de Serviços de Saneamento Básico - Esgotamento Sanitário - Multas e Juros de Mora</v>
      </c>
      <c r="T3236" s="7" t="str">
        <f>Tabela813[[#This Row],[NR]]&amp;" - "&amp;Tabela813[[#This Row],[Especificação]]</f>
        <v>9.1.6.9.9.50.2.2.00 - (-) Dedução de Serviços de Saneamento Básico - Esgotamento Sanitário - Multas e Juros de Mora</v>
      </c>
      <c r="U3236" s="7" t="str">
        <f>Tabela813[[#This Row],[NR]]&amp; " - "&amp;Tabela813[[#This Row],[Especificação]]</f>
        <v>9.1.6.9.9.50.2.2.00 - (-) Dedução de Serviços de Saneamento Básico - Esgotamento Sanitário - Multas e Juros de Mora</v>
      </c>
    </row>
    <row r="3237" spans="1:21" ht="30" x14ac:dyDescent="0.25">
      <c r="A3237" s="84"/>
      <c r="B3237" s="73" t="s">
        <v>1570</v>
      </c>
      <c r="C3237" s="26" t="s">
        <v>1558</v>
      </c>
      <c r="D3237" s="26" t="s">
        <v>1563</v>
      </c>
      <c r="E3237" s="26" t="s">
        <v>1570</v>
      </c>
      <c r="F3237" s="26" t="s">
        <v>1570</v>
      </c>
      <c r="G3237" s="26" t="s">
        <v>1591</v>
      </c>
      <c r="H3237" s="26" t="s">
        <v>1567</v>
      </c>
      <c r="I3237" s="26" t="s">
        <v>1559</v>
      </c>
      <c r="J3237" s="26" t="s">
        <v>1564</v>
      </c>
      <c r="K3237" s="21" t="str">
        <f>IF(Tabela813[[#This Row],[C]]&lt;&gt;"",IF(Tabela813[[#This Row],[RED]]&lt;&gt;"",(Tabela813[[#This Row],[RED]] &amp; "."),"") &amp; CONCATENATE(Tabela813[[#This Row],[C]],".",Tabela813[[#This Row],[O]],".",Tabela813[[#This Row],[E]],".",Tabela813[[#This Row],[D1]],".",Tabela813[[#This Row],[D2]],".",Tabela813[[#This Row],[D3]],".",Tabela813[[#This Row],[T]],".",Tabela813[[#This Row],[D4]]),"")</f>
        <v>9.1.6.9.9.50.2.3.00</v>
      </c>
      <c r="L3237" s="27" t="s">
        <v>6889</v>
      </c>
      <c r="M3237" s="21" t="str">
        <f t="shared" si="50"/>
        <v>A</v>
      </c>
      <c r="N3237" s="21">
        <f>IF(VALUE(Tabela813[[#This Row],[RED]]) &gt; 0,1,0) + IF(VALUE(J3237)&gt;0,8,IF(VALUE(I3237)&gt;0,7,IF(VALUE(H3237)&gt;0,6,IF(VALUE(G3237)&gt;0,5,IF(VALUE(F3237)&gt;0,4,IF(VALUE(E3237)&gt;0,3,IF(VALUE(D3237)&gt;0,2,1)))))))</f>
        <v>8</v>
      </c>
      <c r="O3237" s="26" t="s">
        <v>55</v>
      </c>
      <c r="P3237" s="1" t="s">
        <v>4884</v>
      </c>
      <c r="Q3237" s="1"/>
      <c r="R3237" s="21" t="s">
        <v>14</v>
      </c>
      <c r="S3237" s="7" t="str">
        <f>Tabela813[[#This Row],[NR]]&amp;" - "&amp;Tabela813[[#This Row],[Especificação]]</f>
        <v>9.1.6.9.9.50.2.3.00 - (-) Dedução de Serviços de Saneamento Básico - Esgotamento Sanitário - Dívida Ativa</v>
      </c>
      <c r="T3237" s="7" t="str">
        <f>Tabela813[[#This Row],[NR]]&amp;" - "&amp;Tabela813[[#This Row],[Especificação]]</f>
        <v>9.1.6.9.9.50.2.3.00 - (-) Dedução de Serviços de Saneamento Básico - Esgotamento Sanitário - Dívida Ativa</v>
      </c>
      <c r="U3237" s="7" t="str">
        <f>Tabela813[[#This Row],[NR]]&amp; " - "&amp;Tabela813[[#This Row],[Especificação]]</f>
        <v>9.1.6.9.9.50.2.3.00 - (-) Dedução de Serviços de Saneamento Básico - Esgotamento Sanitário - Dívida Ativa</v>
      </c>
    </row>
    <row r="3238" spans="1:21" ht="30" x14ac:dyDescent="0.25">
      <c r="A3238" s="84"/>
      <c r="B3238" s="73" t="s">
        <v>1570</v>
      </c>
      <c r="C3238" s="26" t="s">
        <v>1558</v>
      </c>
      <c r="D3238" s="26" t="s">
        <v>1563</v>
      </c>
      <c r="E3238" s="26" t="s">
        <v>1570</v>
      </c>
      <c r="F3238" s="26" t="s">
        <v>1570</v>
      </c>
      <c r="G3238" s="26" t="s">
        <v>1591</v>
      </c>
      <c r="H3238" s="26" t="s">
        <v>1567</v>
      </c>
      <c r="I3238" s="26" t="s">
        <v>1568</v>
      </c>
      <c r="J3238" s="26" t="s">
        <v>1564</v>
      </c>
      <c r="K3238" s="21" t="str">
        <f>IF(Tabela813[[#This Row],[C]]&lt;&gt;"",IF(Tabela813[[#This Row],[RED]]&lt;&gt;"",(Tabela813[[#This Row],[RED]] &amp; "."),"") &amp; CONCATENATE(Tabela813[[#This Row],[C]],".",Tabela813[[#This Row],[O]],".",Tabela813[[#This Row],[E]],".",Tabela813[[#This Row],[D1]],".",Tabela813[[#This Row],[D2]],".",Tabela813[[#This Row],[D3]],".",Tabela813[[#This Row],[T]],".",Tabela813[[#This Row],[D4]]),"")</f>
        <v>9.1.6.9.9.50.2.4.00</v>
      </c>
      <c r="L3238" s="27" t="s">
        <v>6890</v>
      </c>
      <c r="M3238" s="21" t="str">
        <f t="shared" si="50"/>
        <v>A</v>
      </c>
      <c r="N3238" s="21">
        <f>IF(VALUE(Tabela813[[#This Row],[RED]]) &gt; 0,1,0) + IF(VALUE(J3238)&gt;0,8,IF(VALUE(I3238)&gt;0,7,IF(VALUE(H3238)&gt;0,6,IF(VALUE(G3238)&gt;0,5,IF(VALUE(F3238)&gt;0,4,IF(VALUE(E3238)&gt;0,3,IF(VALUE(D3238)&gt;0,2,1)))))))</f>
        <v>8</v>
      </c>
      <c r="O3238" s="26" t="s">
        <v>55</v>
      </c>
      <c r="P3238" s="1" t="s">
        <v>4885</v>
      </c>
      <c r="Q3238" s="1"/>
      <c r="R3238" s="21" t="s">
        <v>14</v>
      </c>
      <c r="S3238" s="7" t="str">
        <f>Tabela813[[#This Row],[NR]]&amp;" - "&amp;Tabela813[[#This Row],[Especificação]]</f>
        <v>9.1.6.9.9.50.2.4.00 - (-) Dedução de Serviços de Saneamento Básico - Esgotamento Sanitário - Dívida Ativa - Multas e Juros de Mora da Dívida Ativa</v>
      </c>
      <c r="T3238" s="7" t="str">
        <f>Tabela813[[#This Row],[NR]]&amp;" - "&amp;Tabela813[[#This Row],[Especificação]]</f>
        <v>9.1.6.9.9.50.2.4.00 - (-) Dedução de Serviços de Saneamento Básico - Esgotamento Sanitário - Dívida Ativa - Multas e Juros de Mora da Dívida Ativa</v>
      </c>
      <c r="U3238" s="7" t="str">
        <f>Tabela813[[#This Row],[NR]]&amp; " - "&amp;Tabela813[[#This Row],[Especificação]]</f>
        <v>9.1.6.9.9.50.2.4.00 - (-) Dedução de Serviços de Saneamento Básico - Esgotamento Sanitário - Dívida Ativa - Multas e Juros de Mora da Dívida Ativa</v>
      </c>
    </row>
    <row r="3239" spans="1:21" ht="30" x14ac:dyDescent="0.25">
      <c r="A3239" s="84"/>
      <c r="B3239" s="73" t="s">
        <v>1570</v>
      </c>
      <c r="C3239" s="26" t="s">
        <v>1558</v>
      </c>
      <c r="D3239" s="26" t="s">
        <v>1563</v>
      </c>
      <c r="E3239" s="26" t="s">
        <v>1570</v>
      </c>
      <c r="F3239" s="26" t="s">
        <v>1570</v>
      </c>
      <c r="G3239" s="26" t="s">
        <v>1591</v>
      </c>
      <c r="H3239" s="26" t="s">
        <v>1567</v>
      </c>
      <c r="I3239" s="26" t="s">
        <v>1569</v>
      </c>
      <c r="J3239" s="26" t="s">
        <v>1564</v>
      </c>
      <c r="K3239" s="21" t="str">
        <f>IF(Tabela813[[#This Row],[C]]&lt;&gt;"",IF(Tabela813[[#This Row],[RED]]&lt;&gt;"",(Tabela813[[#This Row],[RED]] &amp; "."),"") &amp; CONCATENATE(Tabela813[[#This Row],[C]],".",Tabela813[[#This Row],[O]],".",Tabela813[[#This Row],[E]],".",Tabela813[[#This Row],[D1]],".",Tabela813[[#This Row],[D2]],".",Tabela813[[#This Row],[D3]],".",Tabela813[[#This Row],[T]],".",Tabela813[[#This Row],[D4]]),"")</f>
        <v>9.1.6.9.9.50.2.5.00</v>
      </c>
      <c r="L3239" s="27" t="s">
        <v>6891</v>
      </c>
      <c r="M3239" s="21" t="str">
        <f t="shared" si="50"/>
        <v>A</v>
      </c>
      <c r="N3239" s="21">
        <f>IF(VALUE(Tabela813[[#This Row],[RED]]) &gt; 0,1,0) + IF(VALUE(J3239)&gt;0,8,IF(VALUE(I3239)&gt;0,7,IF(VALUE(H3239)&gt;0,6,IF(VALUE(G3239)&gt;0,5,IF(VALUE(F3239)&gt;0,4,IF(VALUE(E3239)&gt;0,3,IF(VALUE(D3239)&gt;0,2,1)))))))</f>
        <v>8</v>
      </c>
      <c r="O3239" s="26" t="s">
        <v>55</v>
      </c>
      <c r="P3239" s="1" t="s">
        <v>4885</v>
      </c>
      <c r="Q3239" s="1"/>
      <c r="R3239" s="21" t="s">
        <v>14</v>
      </c>
      <c r="S3239" s="7" t="str">
        <f>Tabela813[[#This Row],[NR]]&amp;" - "&amp;Tabela813[[#This Row],[Especificação]]</f>
        <v>9.1.6.9.9.50.2.5.00 - (-) Dedução de Serviços de Saneamento Básico - Esgotamento Sanitário - Multas</v>
      </c>
      <c r="T3239" s="7" t="str">
        <f>Tabela813[[#This Row],[NR]]&amp;" - "&amp;Tabela813[[#This Row],[Especificação]]</f>
        <v>9.1.6.9.9.50.2.5.00 - (-) Dedução de Serviços de Saneamento Básico - Esgotamento Sanitário - Multas</v>
      </c>
      <c r="U3239" s="7" t="str">
        <f>Tabela813[[#This Row],[NR]]&amp; " - "&amp;Tabela813[[#This Row],[Especificação]]</f>
        <v>9.1.6.9.9.50.2.5.00 - (-) Dedução de Serviços de Saneamento Básico - Esgotamento Sanitário - Multas</v>
      </c>
    </row>
    <row r="3240" spans="1:21" ht="30" x14ac:dyDescent="0.25">
      <c r="A3240" s="84"/>
      <c r="B3240" s="73" t="s">
        <v>1570</v>
      </c>
      <c r="C3240" s="26" t="s">
        <v>1558</v>
      </c>
      <c r="D3240" s="26" t="s">
        <v>1563</v>
      </c>
      <c r="E3240" s="26" t="s">
        <v>1570</v>
      </c>
      <c r="F3240" s="26" t="s">
        <v>1570</v>
      </c>
      <c r="G3240" s="26" t="s">
        <v>1591</v>
      </c>
      <c r="H3240" s="26" t="s">
        <v>1567</v>
      </c>
      <c r="I3240" s="26" t="s">
        <v>1563</v>
      </c>
      <c r="J3240" s="26" t="s">
        <v>1564</v>
      </c>
      <c r="K3240" s="21" t="str">
        <f>IF(Tabela813[[#This Row],[C]]&lt;&gt;"",IF(Tabela813[[#This Row],[RED]]&lt;&gt;"",(Tabela813[[#This Row],[RED]] &amp; "."),"") &amp; CONCATENATE(Tabela813[[#This Row],[C]],".",Tabela813[[#This Row],[O]],".",Tabela813[[#This Row],[E]],".",Tabela813[[#This Row],[D1]],".",Tabela813[[#This Row],[D2]],".",Tabela813[[#This Row],[D3]],".",Tabela813[[#This Row],[T]],".",Tabela813[[#This Row],[D4]]),"")</f>
        <v>9.1.6.9.9.50.2.6.00</v>
      </c>
      <c r="L3240" s="27" t="s">
        <v>6892</v>
      </c>
      <c r="M3240" s="21" t="str">
        <f t="shared" si="50"/>
        <v>A</v>
      </c>
      <c r="N3240" s="21">
        <f>IF(VALUE(Tabela813[[#This Row],[RED]]) &gt; 0,1,0) + IF(VALUE(J3240)&gt;0,8,IF(VALUE(I3240)&gt;0,7,IF(VALUE(H3240)&gt;0,6,IF(VALUE(G3240)&gt;0,5,IF(VALUE(F3240)&gt;0,4,IF(VALUE(E3240)&gt;0,3,IF(VALUE(D3240)&gt;0,2,1)))))))</f>
        <v>8</v>
      </c>
      <c r="O3240" s="26" t="s">
        <v>55</v>
      </c>
      <c r="P3240" s="1" t="s">
        <v>4885</v>
      </c>
      <c r="Q3240" s="1"/>
      <c r="R3240" s="21" t="s">
        <v>14</v>
      </c>
      <c r="S3240" s="7" t="str">
        <f>Tabela813[[#This Row],[NR]]&amp;" - "&amp;Tabela813[[#This Row],[Especificação]]</f>
        <v>9.1.6.9.9.50.2.6.00 - (-) Dedução de Serviços de Saneamento Básico - Esgotamento Sanitário - Juros de Mora</v>
      </c>
      <c r="T3240" s="7" t="str">
        <f>Tabela813[[#This Row],[NR]]&amp;" - "&amp;Tabela813[[#This Row],[Especificação]]</f>
        <v>9.1.6.9.9.50.2.6.00 - (-) Dedução de Serviços de Saneamento Básico - Esgotamento Sanitário - Juros de Mora</v>
      </c>
      <c r="U3240" s="7" t="str">
        <f>Tabela813[[#This Row],[NR]]&amp; " - "&amp;Tabela813[[#This Row],[Especificação]]</f>
        <v>9.1.6.9.9.50.2.6.00 - (-) Dedução de Serviços de Saneamento Básico - Esgotamento Sanitário - Juros de Mora</v>
      </c>
    </row>
    <row r="3241" spans="1:21" ht="30" x14ac:dyDescent="0.25">
      <c r="A3241" s="84"/>
      <c r="B3241" s="73" t="s">
        <v>1570</v>
      </c>
      <c r="C3241" s="26" t="s">
        <v>1558</v>
      </c>
      <c r="D3241" s="26" t="s">
        <v>1563</v>
      </c>
      <c r="E3241" s="26" t="s">
        <v>1570</v>
      </c>
      <c r="F3241" s="26" t="s">
        <v>1570</v>
      </c>
      <c r="G3241" s="26" t="s">
        <v>1591</v>
      </c>
      <c r="H3241" s="26" t="s">
        <v>1567</v>
      </c>
      <c r="I3241" s="26" t="s">
        <v>1565</v>
      </c>
      <c r="J3241" s="26" t="s">
        <v>1564</v>
      </c>
      <c r="K3241" s="21" t="str">
        <f>IF(Tabela813[[#This Row],[C]]&lt;&gt;"",IF(Tabela813[[#This Row],[RED]]&lt;&gt;"",(Tabela813[[#This Row],[RED]] &amp; "."),"") &amp; CONCATENATE(Tabela813[[#This Row],[C]],".",Tabela813[[#This Row],[O]],".",Tabela813[[#This Row],[E]],".",Tabela813[[#This Row],[D1]],".",Tabela813[[#This Row],[D2]],".",Tabela813[[#This Row],[D3]],".",Tabela813[[#This Row],[T]],".",Tabela813[[#This Row],[D4]]),"")</f>
        <v>9.1.6.9.9.50.2.7.00</v>
      </c>
      <c r="L3241" s="27" t="s">
        <v>6893</v>
      </c>
      <c r="M3241" s="21" t="str">
        <f t="shared" si="50"/>
        <v>A</v>
      </c>
      <c r="N3241" s="21">
        <f>IF(VALUE(Tabela813[[#This Row],[RED]]) &gt; 0,1,0) + IF(VALUE(J3241)&gt;0,8,IF(VALUE(I3241)&gt;0,7,IF(VALUE(H3241)&gt;0,6,IF(VALUE(G3241)&gt;0,5,IF(VALUE(F3241)&gt;0,4,IF(VALUE(E3241)&gt;0,3,IF(VALUE(D3241)&gt;0,2,1)))))))</f>
        <v>8</v>
      </c>
      <c r="O3241" s="26" t="s">
        <v>55</v>
      </c>
      <c r="P3241" s="1" t="s">
        <v>4645</v>
      </c>
      <c r="Q3241" s="1"/>
      <c r="R3241" s="21" t="s">
        <v>14</v>
      </c>
      <c r="S3241" s="7" t="str">
        <f>Tabela813[[#This Row],[NR]]&amp;" - "&amp;Tabela813[[#This Row],[Especificação]]</f>
        <v>9.1.6.9.9.50.2.7.00 - (-) Dedução de Serviços de Saneamento Básico - Esgotamento Sanitário - Dívida Ativa - Multas da Dívida Ativa</v>
      </c>
      <c r="T3241" s="7" t="str">
        <f>Tabela813[[#This Row],[NR]]&amp;" - "&amp;Tabela813[[#This Row],[Especificação]]</f>
        <v>9.1.6.9.9.50.2.7.00 - (-) Dedução de Serviços de Saneamento Básico - Esgotamento Sanitário - Dívida Ativa - Multas da Dívida Ativa</v>
      </c>
      <c r="U3241" s="7" t="str">
        <f>Tabela813[[#This Row],[NR]]&amp; " - "&amp;Tabela813[[#This Row],[Especificação]]</f>
        <v>9.1.6.9.9.50.2.7.00 - (-) Dedução de Serviços de Saneamento Básico - Esgotamento Sanitário - Dívida Ativa - Multas da Dívida Ativa</v>
      </c>
    </row>
    <row r="3242" spans="1:21" ht="30" x14ac:dyDescent="0.25">
      <c r="A3242" s="84"/>
      <c r="B3242" s="73" t="s">
        <v>1570</v>
      </c>
      <c r="C3242" s="26" t="s">
        <v>1558</v>
      </c>
      <c r="D3242" s="26" t="s">
        <v>1563</v>
      </c>
      <c r="E3242" s="26" t="s">
        <v>1570</v>
      </c>
      <c r="F3242" s="26" t="s">
        <v>1570</v>
      </c>
      <c r="G3242" s="26" t="s">
        <v>1591</v>
      </c>
      <c r="H3242" s="26" t="s">
        <v>1567</v>
      </c>
      <c r="I3242" s="26" t="s">
        <v>1566</v>
      </c>
      <c r="J3242" s="26" t="s">
        <v>1564</v>
      </c>
      <c r="K3242" s="21" t="str">
        <f>IF(Tabela813[[#This Row],[C]]&lt;&gt;"",IF(Tabela813[[#This Row],[RED]]&lt;&gt;"",(Tabela813[[#This Row],[RED]] &amp; "."),"") &amp; CONCATENATE(Tabela813[[#This Row],[C]],".",Tabela813[[#This Row],[O]],".",Tabela813[[#This Row],[E]],".",Tabela813[[#This Row],[D1]],".",Tabela813[[#This Row],[D2]],".",Tabela813[[#This Row],[D3]],".",Tabela813[[#This Row],[T]],".",Tabela813[[#This Row],[D4]]),"")</f>
        <v>9.1.6.9.9.50.2.8.00</v>
      </c>
      <c r="L3242" s="27" t="s">
        <v>6894</v>
      </c>
      <c r="M3242" s="21" t="str">
        <f t="shared" si="50"/>
        <v>A</v>
      </c>
      <c r="N3242" s="21">
        <f>IF(VALUE(Tabela813[[#This Row],[RED]]) &gt; 0,1,0) + IF(VALUE(J3242)&gt;0,8,IF(VALUE(I3242)&gt;0,7,IF(VALUE(H3242)&gt;0,6,IF(VALUE(G3242)&gt;0,5,IF(VALUE(F3242)&gt;0,4,IF(VALUE(E3242)&gt;0,3,IF(VALUE(D3242)&gt;0,2,1)))))))</f>
        <v>8</v>
      </c>
      <c r="O3242" s="26" t="s">
        <v>55</v>
      </c>
      <c r="P3242" s="1" t="s">
        <v>4885</v>
      </c>
      <c r="Q3242" s="1"/>
      <c r="R3242" s="21" t="s">
        <v>14</v>
      </c>
      <c r="S3242" s="7" t="str">
        <f>Tabela813[[#This Row],[NR]]&amp;" - "&amp;Tabela813[[#This Row],[Especificação]]</f>
        <v>9.1.6.9.9.50.2.8.00 - (-) Dedução de Serviços de Saneamento Básico - Esgotamento Sanitário - Juros de Mora da Dívida Ativa</v>
      </c>
      <c r="T3242" s="7" t="str">
        <f>Tabela813[[#This Row],[NR]]&amp;" - "&amp;Tabela813[[#This Row],[Especificação]]</f>
        <v>9.1.6.9.9.50.2.8.00 - (-) Dedução de Serviços de Saneamento Básico - Esgotamento Sanitário - Juros de Mora da Dívida Ativa</v>
      </c>
      <c r="U3242" s="7" t="str">
        <f>Tabela813[[#This Row],[NR]]&amp; " - "&amp;Tabela813[[#This Row],[Especificação]]</f>
        <v>9.1.6.9.9.50.2.8.00 - (-) Dedução de Serviços de Saneamento Básico - Esgotamento Sanitário - Juros de Mora da Dívida Ativa</v>
      </c>
    </row>
    <row r="3243" spans="1:21" ht="30" x14ac:dyDescent="0.25">
      <c r="A3243" s="84"/>
      <c r="B3243" s="73" t="s">
        <v>1570</v>
      </c>
      <c r="C3243" s="26" t="s">
        <v>1558</v>
      </c>
      <c r="D3243" s="26" t="s">
        <v>1563</v>
      </c>
      <c r="E3243" s="26" t="s">
        <v>1570</v>
      </c>
      <c r="F3243" s="26" t="s">
        <v>1570</v>
      </c>
      <c r="G3243" s="26" t="s">
        <v>1591</v>
      </c>
      <c r="H3243" s="26" t="s">
        <v>1559</v>
      </c>
      <c r="I3243" s="26" t="s">
        <v>1561</v>
      </c>
      <c r="J3243" s="26" t="s">
        <v>1564</v>
      </c>
      <c r="K3243" s="21" t="str">
        <f>IF(Tabela813[[#This Row],[C]]&lt;&gt;"",IF(Tabela813[[#This Row],[RED]]&lt;&gt;"",(Tabela813[[#This Row],[RED]] &amp; "."),"") &amp; CONCATENATE(Tabela813[[#This Row],[C]],".",Tabela813[[#This Row],[O]],".",Tabela813[[#This Row],[E]],".",Tabela813[[#This Row],[D1]],".",Tabela813[[#This Row],[D2]],".",Tabela813[[#This Row],[D3]],".",Tabela813[[#This Row],[T]],".",Tabela813[[#This Row],[D4]]),"")</f>
        <v>9.1.6.9.9.50.3.0.00</v>
      </c>
      <c r="L3243" s="27" t="s">
        <v>6895</v>
      </c>
      <c r="M3243" s="21" t="str">
        <f t="shared" si="50"/>
        <v>S</v>
      </c>
      <c r="N3243" s="21">
        <f>IF(VALUE(Tabela813[[#This Row],[RED]]) &gt; 0,1,0) + IF(VALUE(J3243)&gt;0,8,IF(VALUE(I3243)&gt;0,7,IF(VALUE(H3243)&gt;0,6,IF(VALUE(G3243)&gt;0,5,IF(VALUE(F3243)&gt;0,4,IF(VALUE(E3243)&gt;0,3,IF(VALUE(D3243)&gt;0,2,1)))))))</f>
        <v>7</v>
      </c>
      <c r="O3243" s="26" t="s">
        <v>55</v>
      </c>
      <c r="P3243" s="1" t="s">
        <v>4886</v>
      </c>
      <c r="Q3243" s="1"/>
      <c r="R3243" s="21" t="s">
        <v>14</v>
      </c>
      <c r="S3243" s="7" t="str">
        <f>Tabela813[[#This Row],[NR]]&amp;" - "&amp;Tabela813[[#This Row],[Especificação]]</f>
        <v>9.1.6.9.9.50.3.0.00 - (-) Dedução de Serviços de Saneamento Básico - Limpeza Urbana e Manejo de Resíduos Sólidos</v>
      </c>
      <c r="T3243" s="7" t="str">
        <f>Tabela813[[#This Row],[NR]]&amp;" - "&amp;Tabela813[[#This Row],[Especificação]]</f>
        <v>9.1.6.9.9.50.3.0.00 - (-) Dedução de Serviços de Saneamento Básico - Limpeza Urbana e Manejo de Resíduos Sólidos</v>
      </c>
      <c r="U3243" s="7" t="str">
        <f>Tabela813[[#This Row],[NR]]&amp; " - "&amp;Tabela813[[#This Row],[Especificação]]</f>
        <v>9.1.6.9.9.50.3.0.00 - (-) Dedução de Serviços de Saneamento Básico - Limpeza Urbana e Manejo de Resíduos Sólidos</v>
      </c>
    </row>
    <row r="3244" spans="1:21" ht="30" x14ac:dyDescent="0.25">
      <c r="A3244" s="84"/>
      <c r="B3244" s="73" t="s">
        <v>1570</v>
      </c>
      <c r="C3244" s="26" t="s">
        <v>1558</v>
      </c>
      <c r="D3244" s="26" t="s">
        <v>1563</v>
      </c>
      <c r="E3244" s="26" t="s">
        <v>1570</v>
      </c>
      <c r="F3244" s="26" t="s">
        <v>1570</v>
      </c>
      <c r="G3244" s="26" t="s">
        <v>1591</v>
      </c>
      <c r="H3244" s="26" t="s">
        <v>1559</v>
      </c>
      <c r="I3244" s="26" t="s">
        <v>1558</v>
      </c>
      <c r="J3244" s="26" t="s">
        <v>1564</v>
      </c>
      <c r="K3244" s="21" t="str">
        <f>IF(Tabela813[[#This Row],[C]]&lt;&gt;"",IF(Tabela813[[#This Row],[RED]]&lt;&gt;"",(Tabela813[[#This Row],[RED]] &amp; "."),"") &amp; CONCATENATE(Tabela813[[#This Row],[C]],".",Tabela813[[#This Row],[O]],".",Tabela813[[#This Row],[E]],".",Tabela813[[#This Row],[D1]],".",Tabela813[[#This Row],[D2]],".",Tabela813[[#This Row],[D3]],".",Tabela813[[#This Row],[T]],".",Tabela813[[#This Row],[D4]]),"")</f>
        <v>9.1.6.9.9.50.3.1.00</v>
      </c>
      <c r="L3244" s="27" t="s">
        <v>6896</v>
      </c>
      <c r="M3244" s="21" t="str">
        <f t="shared" si="50"/>
        <v>A</v>
      </c>
      <c r="N3244" s="21">
        <f>IF(VALUE(Tabela813[[#This Row],[RED]]) &gt; 0,1,0) + IF(VALUE(J3244)&gt;0,8,IF(VALUE(I3244)&gt;0,7,IF(VALUE(H3244)&gt;0,6,IF(VALUE(G3244)&gt;0,5,IF(VALUE(F3244)&gt;0,4,IF(VALUE(E3244)&gt;0,3,IF(VALUE(D3244)&gt;0,2,1)))))))</f>
        <v>8</v>
      </c>
      <c r="O3244" s="26" t="s">
        <v>55</v>
      </c>
      <c r="P3244" s="1" t="s">
        <v>4886</v>
      </c>
      <c r="Q3244" s="1"/>
      <c r="R3244" s="21" t="s">
        <v>14</v>
      </c>
      <c r="S3244" s="7" t="str">
        <f>Tabela813[[#This Row],[NR]]&amp;" - "&amp;Tabela813[[#This Row],[Especificação]]</f>
        <v>9.1.6.9.9.50.3.1.00 - (-) Dedução de Serviços de Saneamento Básico - Limpeza Urbana e Manejo de Resíduos Sólidos - Principal</v>
      </c>
      <c r="T3244" s="7" t="str">
        <f>Tabela813[[#This Row],[NR]]&amp;" - "&amp;Tabela813[[#This Row],[Especificação]]</f>
        <v>9.1.6.9.9.50.3.1.00 - (-) Dedução de Serviços de Saneamento Básico - Limpeza Urbana e Manejo de Resíduos Sólidos - Principal</v>
      </c>
      <c r="U3244" s="7" t="str">
        <f>Tabela813[[#This Row],[NR]]&amp; " - "&amp;Tabela813[[#This Row],[Especificação]]</f>
        <v>9.1.6.9.9.50.3.1.00 - (-) Dedução de Serviços de Saneamento Básico - Limpeza Urbana e Manejo de Resíduos Sólidos - Principal</v>
      </c>
    </row>
    <row r="3245" spans="1:21" ht="30" x14ac:dyDescent="0.25">
      <c r="A3245" s="84"/>
      <c r="B3245" s="73" t="s">
        <v>1570</v>
      </c>
      <c r="C3245" s="26" t="s">
        <v>1558</v>
      </c>
      <c r="D3245" s="26" t="s">
        <v>1563</v>
      </c>
      <c r="E3245" s="26" t="s">
        <v>1570</v>
      </c>
      <c r="F3245" s="26" t="s">
        <v>1570</v>
      </c>
      <c r="G3245" s="26" t="s">
        <v>1591</v>
      </c>
      <c r="H3245" s="26" t="s">
        <v>1559</v>
      </c>
      <c r="I3245" s="26" t="s">
        <v>1567</v>
      </c>
      <c r="J3245" s="26" t="s">
        <v>1564</v>
      </c>
      <c r="K3245" s="21" t="str">
        <f>IF(Tabela813[[#This Row],[C]]&lt;&gt;"",IF(Tabela813[[#This Row],[RED]]&lt;&gt;"",(Tabela813[[#This Row],[RED]] &amp; "."),"") &amp; CONCATENATE(Tabela813[[#This Row],[C]],".",Tabela813[[#This Row],[O]],".",Tabela813[[#This Row],[E]],".",Tabela813[[#This Row],[D1]],".",Tabela813[[#This Row],[D2]],".",Tabela813[[#This Row],[D3]],".",Tabela813[[#This Row],[T]],".",Tabela813[[#This Row],[D4]]),"")</f>
        <v>9.1.6.9.9.50.3.2.00</v>
      </c>
      <c r="L3245" s="27" t="s">
        <v>6897</v>
      </c>
      <c r="M3245" s="21" t="str">
        <f t="shared" si="50"/>
        <v>A</v>
      </c>
      <c r="N3245" s="21">
        <f>IF(VALUE(Tabela813[[#This Row],[RED]]) &gt; 0,1,0) + IF(VALUE(J3245)&gt;0,8,IF(VALUE(I3245)&gt;0,7,IF(VALUE(H3245)&gt;0,6,IF(VALUE(G3245)&gt;0,5,IF(VALUE(F3245)&gt;0,4,IF(VALUE(E3245)&gt;0,3,IF(VALUE(D3245)&gt;0,2,1)))))))</f>
        <v>8</v>
      </c>
      <c r="O3245" s="26" t="s">
        <v>55</v>
      </c>
      <c r="P3245" s="1" t="s">
        <v>4886</v>
      </c>
      <c r="Q3245" s="1"/>
      <c r="R3245" s="21" t="s">
        <v>14</v>
      </c>
      <c r="S3245" s="7" t="str">
        <f>Tabela813[[#This Row],[NR]]&amp;" - "&amp;Tabela813[[#This Row],[Especificação]]</f>
        <v>9.1.6.9.9.50.3.2.00 - (-) Dedução de Serviços de Saneamento Básico - Limpeza Urbana e Manejo de Resíduos Sólidos - Multas e Juros de Mora</v>
      </c>
      <c r="T3245" s="7" t="str">
        <f>Tabela813[[#This Row],[NR]]&amp;" - "&amp;Tabela813[[#This Row],[Especificação]]</f>
        <v>9.1.6.9.9.50.3.2.00 - (-) Dedução de Serviços de Saneamento Básico - Limpeza Urbana e Manejo de Resíduos Sólidos - Multas e Juros de Mora</v>
      </c>
      <c r="U3245" s="7" t="str">
        <f>Tabela813[[#This Row],[NR]]&amp; " - "&amp;Tabela813[[#This Row],[Especificação]]</f>
        <v>9.1.6.9.9.50.3.2.00 - (-) Dedução de Serviços de Saneamento Básico - Limpeza Urbana e Manejo de Resíduos Sólidos - Multas e Juros de Mora</v>
      </c>
    </row>
    <row r="3246" spans="1:21" ht="30" x14ac:dyDescent="0.25">
      <c r="A3246" s="84"/>
      <c r="B3246" s="73" t="s">
        <v>1570</v>
      </c>
      <c r="C3246" s="26" t="s">
        <v>1558</v>
      </c>
      <c r="D3246" s="26" t="s">
        <v>1563</v>
      </c>
      <c r="E3246" s="26" t="s">
        <v>1570</v>
      </c>
      <c r="F3246" s="26" t="s">
        <v>1570</v>
      </c>
      <c r="G3246" s="26" t="s">
        <v>1591</v>
      </c>
      <c r="H3246" s="26" t="s">
        <v>1559</v>
      </c>
      <c r="I3246" s="26" t="s">
        <v>1559</v>
      </c>
      <c r="J3246" s="26" t="s">
        <v>1564</v>
      </c>
      <c r="K3246" s="21" t="str">
        <f>IF(Tabela813[[#This Row],[C]]&lt;&gt;"",IF(Tabela813[[#This Row],[RED]]&lt;&gt;"",(Tabela813[[#This Row],[RED]] &amp; "."),"") &amp; CONCATENATE(Tabela813[[#This Row],[C]],".",Tabela813[[#This Row],[O]],".",Tabela813[[#This Row],[E]],".",Tabela813[[#This Row],[D1]],".",Tabela813[[#This Row],[D2]],".",Tabela813[[#This Row],[D3]],".",Tabela813[[#This Row],[T]],".",Tabela813[[#This Row],[D4]]),"")</f>
        <v>9.1.6.9.9.50.3.3.00</v>
      </c>
      <c r="L3246" s="27" t="s">
        <v>6898</v>
      </c>
      <c r="M3246" s="21" t="str">
        <f t="shared" si="50"/>
        <v>A</v>
      </c>
      <c r="N3246" s="21">
        <f>IF(VALUE(Tabela813[[#This Row],[RED]]) &gt; 0,1,0) + IF(VALUE(J3246)&gt;0,8,IF(VALUE(I3246)&gt;0,7,IF(VALUE(H3246)&gt;0,6,IF(VALUE(G3246)&gt;0,5,IF(VALUE(F3246)&gt;0,4,IF(VALUE(E3246)&gt;0,3,IF(VALUE(D3246)&gt;0,2,1)))))))</f>
        <v>8</v>
      </c>
      <c r="O3246" s="26" t="s">
        <v>55</v>
      </c>
      <c r="P3246" s="1" t="s">
        <v>4886</v>
      </c>
      <c r="Q3246" s="1"/>
      <c r="R3246" s="21" t="s">
        <v>14</v>
      </c>
      <c r="S3246" s="7" t="str">
        <f>Tabela813[[#This Row],[NR]]&amp;" - "&amp;Tabela813[[#This Row],[Especificação]]</f>
        <v>9.1.6.9.9.50.3.3.00 - (-) Dedução de Serviços de Saneamento Básico - Limpeza Urbana e Manejo de Resíduos Sólidos - Dívida Ativa</v>
      </c>
      <c r="T3246" s="7" t="str">
        <f>Tabela813[[#This Row],[NR]]&amp;" - "&amp;Tabela813[[#This Row],[Especificação]]</f>
        <v>9.1.6.9.9.50.3.3.00 - (-) Dedução de Serviços de Saneamento Básico - Limpeza Urbana e Manejo de Resíduos Sólidos - Dívida Ativa</v>
      </c>
      <c r="U3246" s="7" t="str">
        <f>Tabela813[[#This Row],[NR]]&amp; " - "&amp;Tabela813[[#This Row],[Especificação]]</f>
        <v>9.1.6.9.9.50.3.3.00 - (-) Dedução de Serviços de Saneamento Básico - Limpeza Urbana e Manejo de Resíduos Sólidos - Dívida Ativa</v>
      </c>
    </row>
    <row r="3247" spans="1:21" ht="30" x14ac:dyDescent="0.25">
      <c r="A3247" s="84"/>
      <c r="B3247" s="73" t="s">
        <v>1570</v>
      </c>
      <c r="C3247" s="26" t="s">
        <v>1558</v>
      </c>
      <c r="D3247" s="26" t="s">
        <v>1563</v>
      </c>
      <c r="E3247" s="26" t="s">
        <v>1570</v>
      </c>
      <c r="F3247" s="26" t="s">
        <v>1570</v>
      </c>
      <c r="G3247" s="26" t="s">
        <v>1591</v>
      </c>
      <c r="H3247" s="26" t="s">
        <v>1559</v>
      </c>
      <c r="I3247" s="26" t="s">
        <v>1568</v>
      </c>
      <c r="J3247" s="26" t="s">
        <v>1564</v>
      </c>
      <c r="K3247" s="21" t="str">
        <f>IF(Tabela813[[#This Row],[C]]&lt;&gt;"",IF(Tabela813[[#This Row],[RED]]&lt;&gt;"",(Tabela813[[#This Row],[RED]] &amp; "."),"") &amp; CONCATENATE(Tabela813[[#This Row],[C]],".",Tabela813[[#This Row],[O]],".",Tabela813[[#This Row],[E]],".",Tabela813[[#This Row],[D1]],".",Tabela813[[#This Row],[D2]],".",Tabela813[[#This Row],[D3]],".",Tabela813[[#This Row],[T]],".",Tabela813[[#This Row],[D4]]),"")</f>
        <v>9.1.6.9.9.50.3.4.00</v>
      </c>
      <c r="L3247" s="27" t="s">
        <v>6899</v>
      </c>
      <c r="M3247" s="21" t="str">
        <f t="shared" si="50"/>
        <v>A</v>
      </c>
      <c r="N3247" s="21">
        <f>IF(VALUE(Tabela813[[#This Row],[RED]]) &gt; 0,1,0) + IF(VALUE(J3247)&gt;0,8,IF(VALUE(I3247)&gt;0,7,IF(VALUE(H3247)&gt;0,6,IF(VALUE(G3247)&gt;0,5,IF(VALUE(F3247)&gt;0,4,IF(VALUE(E3247)&gt;0,3,IF(VALUE(D3247)&gt;0,2,1)))))))</f>
        <v>8</v>
      </c>
      <c r="O3247" s="26" t="s">
        <v>55</v>
      </c>
      <c r="P3247" s="1" t="s">
        <v>4886</v>
      </c>
      <c r="Q3247" s="1"/>
      <c r="R3247" s="21" t="s">
        <v>14</v>
      </c>
      <c r="S3247" s="7" t="str">
        <f>Tabela813[[#This Row],[NR]]&amp;" - "&amp;Tabela813[[#This Row],[Especificação]]</f>
        <v>9.1.6.9.9.50.3.4.00 - (-) Dedução de Serviços de Saneamento Básico - Limpeza Urbana e Manejo de Resíduos Sólidos - Dívida Ativa - Multas e Juros de Mora da Dívida Ativa</v>
      </c>
      <c r="T3247" s="7" t="str">
        <f>Tabela813[[#This Row],[NR]]&amp;" - "&amp;Tabela813[[#This Row],[Especificação]]</f>
        <v>9.1.6.9.9.50.3.4.00 - (-) Dedução de Serviços de Saneamento Básico - Limpeza Urbana e Manejo de Resíduos Sólidos - Dívida Ativa - Multas e Juros de Mora da Dívida Ativa</v>
      </c>
      <c r="U3247" s="7" t="str">
        <f>Tabela813[[#This Row],[NR]]&amp; " - "&amp;Tabela813[[#This Row],[Especificação]]</f>
        <v>9.1.6.9.9.50.3.4.00 - (-) Dedução de Serviços de Saneamento Básico - Limpeza Urbana e Manejo de Resíduos Sólidos - Dívida Ativa - Multas e Juros de Mora da Dívida Ativa</v>
      </c>
    </row>
    <row r="3248" spans="1:21" ht="30" x14ac:dyDescent="0.25">
      <c r="A3248" s="84"/>
      <c r="B3248" s="73" t="s">
        <v>1570</v>
      </c>
      <c r="C3248" s="26" t="s">
        <v>1558</v>
      </c>
      <c r="D3248" s="26" t="s">
        <v>1563</v>
      </c>
      <c r="E3248" s="26" t="s">
        <v>1570</v>
      </c>
      <c r="F3248" s="26" t="s">
        <v>1570</v>
      </c>
      <c r="G3248" s="26" t="s">
        <v>1591</v>
      </c>
      <c r="H3248" s="26" t="s">
        <v>1559</v>
      </c>
      <c r="I3248" s="26" t="s">
        <v>1569</v>
      </c>
      <c r="J3248" s="26" t="s">
        <v>1564</v>
      </c>
      <c r="K3248" s="21" t="str">
        <f>IF(Tabela813[[#This Row],[C]]&lt;&gt;"",IF(Tabela813[[#This Row],[RED]]&lt;&gt;"",(Tabela813[[#This Row],[RED]] &amp; "."),"") &amp; CONCATENATE(Tabela813[[#This Row],[C]],".",Tabela813[[#This Row],[O]],".",Tabela813[[#This Row],[E]],".",Tabela813[[#This Row],[D1]],".",Tabela813[[#This Row],[D2]],".",Tabela813[[#This Row],[D3]],".",Tabela813[[#This Row],[T]],".",Tabela813[[#This Row],[D4]]),"")</f>
        <v>9.1.6.9.9.50.3.5.00</v>
      </c>
      <c r="L3248" s="27" t="s">
        <v>6900</v>
      </c>
      <c r="M3248" s="21" t="str">
        <f t="shared" si="50"/>
        <v>A</v>
      </c>
      <c r="N3248" s="21">
        <f>IF(VALUE(Tabela813[[#This Row],[RED]]) &gt; 0,1,0) + IF(VALUE(J3248)&gt;0,8,IF(VALUE(I3248)&gt;0,7,IF(VALUE(H3248)&gt;0,6,IF(VALUE(G3248)&gt;0,5,IF(VALUE(F3248)&gt;0,4,IF(VALUE(E3248)&gt;0,3,IF(VALUE(D3248)&gt;0,2,1)))))))</f>
        <v>8</v>
      </c>
      <c r="O3248" s="26" t="s">
        <v>55</v>
      </c>
      <c r="P3248" s="1" t="s">
        <v>4886</v>
      </c>
      <c r="Q3248" s="1"/>
      <c r="R3248" s="21" t="s">
        <v>14</v>
      </c>
      <c r="S3248" s="7" t="str">
        <f>Tabela813[[#This Row],[NR]]&amp;" - "&amp;Tabela813[[#This Row],[Especificação]]</f>
        <v>9.1.6.9.9.50.3.5.00 - (-) Dedução de Serviços de Saneamento Básico - Limpeza Urbana e Manejo de Resíduos Sólidos - Multas</v>
      </c>
      <c r="T3248" s="7" t="str">
        <f>Tabela813[[#This Row],[NR]]&amp;" - "&amp;Tabela813[[#This Row],[Especificação]]</f>
        <v>9.1.6.9.9.50.3.5.00 - (-) Dedução de Serviços de Saneamento Básico - Limpeza Urbana e Manejo de Resíduos Sólidos - Multas</v>
      </c>
      <c r="U3248" s="7" t="str">
        <f>Tabela813[[#This Row],[NR]]&amp; " - "&amp;Tabela813[[#This Row],[Especificação]]</f>
        <v>9.1.6.9.9.50.3.5.00 - (-) Dedução de Serviços de Saneamento Básico - Limpeza Urbana e Manejo de Resíduos Sólidos - Multas</v>
      </c>
    </row>
    <row r="3249" spans="1:21" ht="30" x14ac:dyDescent="0.25">
      <c r="A3249" s="84"/>
      <c r="B3249" s="73" t="s">
        <v>1570</v>
      </c>
      <c r="C3249" s="26" t="s">
        <v>1558</v>
      </c>
      <c r="D3249" s="26" t="s">
        <v>1563</v>
      </c>
      <c r="E3249" s="26" t="s">
        <v>1570</v>
      </c>
      <c r="F3249" s="26" t="s">
        <v>1570</v>
      </c>
      <c r="G3249" s="26" t="s">
        <v>1591</v>
      </c>
      <c r="H3249" s="26" t="s">
        <v>1559</v>
      </c>
      <c r="I3249" s="26" t="s">
        <v>1563</v>
      </c>
      <c r="J3249" s="26" t="s">
        <v>1564</v>
      </c>
      <c r="K3249" s="21" t="str">
        <f>IF(Tabela813[[#This Row],[C]]&lt;&gt;"",IF(Tabela813[[#This Row],[RED]]&lt;&gt;"",(Tabela813[[#This Row],[RED]] &amp; "."),"") &amp; CONCATENATE(Tabela813[[#This Row],[C]],".",Tabela813[[#This Row],[O]],".",Tabela813[[#This Row],[E]],".",Tabela813[[#This Row],[D1]],".",Tabela813[[#This Row],[D2]],".",Tabela813[[#This Row],[D3]],".",Tabela813[[#This Row],[T]],".",Tabela813[[#This Row],[D4]]),"")</f>
        <v>9.1.6.9.9.50.3.6.00</v>
      </c>
      <c r="L3249" s="27" t="s">
        <v>6901</v>
      </c>
      <c r="M3249" s="21" t="str">
        <f t="shared" si="50"/>
        <v>A</v>
      </c>
      <c r="N3249" s="21">
        <f>IF(VALUE(Tabela813[[#This Row],[RED]]) &gt; 0,1,0) + IF(VALUE(J3249)&gt;0,8,IF(VALUE(I3249)&gt;0,7,IF(VALUE(H3249)&gt;0,6,IF(VALUE(G3249)&gt;0,5,IF(VALUE(F3249)&gt;0,4,IF(VALUE(E3249)&gt;0,3,IF(VALUE(D3249)&gt;0,2,1)))))))</f>
        <v>8</v>
      </c>
      <c r="O3249" s="26" t="s">
        <v>55</v>
      </c>
      <c r="P3249" s="1" t="s">
        <v>4886</v>
      </c>
      <c r="Q3249" s="1"/>
      <c r="R3249" s="21" t="s">
        <v>14</v>
      </c>
      <c r="S3249" s="7" t="str">
        <f>Tabela813[[#This Row],[NR]]&amp;" - "&amp;Tabela813[[#This Row],[Especificação]]</f>
        <v>9.1.6.9.9.50.3.6.00 - (-) Dedução de Serviços de Saneamento Básico - Limpeza Urbana e Manejo de Resíduos Sólidos - Juros de Mora</v>
      </c>
      <c r="T3249" s="7" t="str">
        <f>Tabela813[[#This Row],[NR]]&amp;" - "&amp;Tabela813[[#This Row],[Especificação]]</f>
        <v>9.1.6.9.9.50.3.6.00 - (-) Dedução de Serviços de Saneamento Básico - Limpeza Urbana e Manejo de Resíduos Sólidos - Juros de Mora</v>
      </c>
      <c r="U3249" s="7" t="str">
        <f>Tabela813[[#This Row],[NR]]&amp; " - "&amp;Tabela813[[#This Row],[Especificação]]</f>
        <v>9.1.6.9.9.50.3.6.00 - (-) Dedução de Serviços de Saneamento Básico - Limpeza Urbana e Manejo de Resíduos Sólidos - Juros de Mora</v>
      </c>
    </row>
    <row r="3250" spans="1:21" ht="30" x14ac:dyDescent="0.25">
      <c r="A3250" s="84"/>
      <c r="B3250" s="73" t="s">
        <v>1570</v>
      </c>
      <c r="C3250" s="26" t="s">
        <v>1558</v>
      </c>
      <c r="D3250" s="26" t="s">
        <v>1563</v>
      </c>
      <c r="E3250" s="26" t="s">
        <v>1570</v>
      </c>
      <c r="F3250" s="26" t="s">
        <v>1570</v>
      </c>
      <c r="G3250" s="26" t="s">
        <v>1591</v>
      </c>
      <c r="H3250" s="26" t="s">
        <v>1559</v>
      </c>
      <c r="I3250" s="26" t="s">
        <v>1565</v>
      </c>
      <c r="J3250" s="26" t="s">
        <v>1564</v>
      </c>
      <c r="K3250" s="21" t="str">
        <f>IF(Tabela813[[#This Row],[C]]&lt;&gt;"",IF(Tabela813[[#This Row],[RED]]&lt;&gt;"",(Tabela813[[#This Row],[RED]] &amp; "."),"") &amp; CONCATENATE(Tabela813[[#This Row],[C]],".",Tabela813[[#This Row],[O]],".",Tabela813[[#This Row],[E]],".",Tabela813[[#This Row],[D1]],".",Tabela813[[#This Row],[D2]],".",Tabela813[[#This Row],[D3]],".",Tabela813[[#This Row],[T]],".",Tabela813[[#This Row],[D4]]),"")</f>
        <v>9.1.6.9.9.50.3.7.00</v>
      </c>
      <c r="L3250" s="27" t="s">
        <v>6902</v>
      </c>
      <c r="M3250" s="21" t="str">
        <f t="shared" si="50"/>
        <v>A</v>
      </c>
      <c r="N3250" s="21">
        <f>IF(VALUE(Tabela813[[#This Row],[RED]]) &gt; 0,1,0) + IF(VALUE(J3250)&gt;0,8,IF(VALUE(I3250)&gt;0,7,IF(VALUE(H3250)&gt;0,6,IF(VALUE(G3250)&gt;0,5,IF(VALUE(F3250)&gt;0,4,IF(VALUE(E3250)&gt;0,3,IF(VALUE(D3250)&gt;0,2,1)))))))</f>
        <v>8</v>
      </c>
      <c r="O3250" s="26" t="s">
        <v>55</v>
      </c>
      <c r="P3250" s="1" t="s">
        <v>4886</v>
      </c>
      <c r="Q3250" s="1"/>
      <c r="R3250" s="21" t="s">
        <v>14</v>
      </c>
      <c r="S3250" s="7" t="str">
        <f>Tabela813[[#This Row],[NR]]&amp;" - "&amp;Tabela813[[#This Row],[Especificação]]</f>
        <v>9.1.6.9.9.50.3.7.00 - (-) Dedução de Serviços de Saneamento Básico - Limpeza Urbana e Manejo de Resíduos Sólidos - Dívida Ativa - Multas da Dívida Ativa</v>
      </c>
      <c r="T3250" s="7" t="str">
        <f>Tabela813[[#This Row],[NR]]&amp;" - "&amp;Tabela813[[#This Row],[Especificação]]</f>
        <v>9.1.6.9.9.50.3.7.00 - (-) Dedução de Serviços de Saneamento Básico - Limpeza Urbana e Manejo de Resíduos Sólidos - Dívida Ativa - Multas da Dívida Ativa</v>
      </c>
      <c r="U3250" s="7" t="str">
        <f>Tabela813[[#This Row],[NR]]&amp; " - "&amp;Tabela813[[#This Row],[Especificação]]</f>
        <v>9.1.6.9.9.50.3.7.00 - (-) Dedução de Serviços de Saneamento Básico - Limpeza Urbana e Manejo de Resíduos Sólidos - Dívida Ativa - Multas da Dívida Ativa</v>
      </c>
    </row>
    <row r="3251" spans="1:21" ht="30" x14ac:dyDescent="0.25">
      <c r="A3251" s="84"/>
      <c r="B3251" s="73" t="s">
        <v>1570</v>
      </c>
      <c r="C3251" s="26" t="s">
        <v>1558</v>
      </c>
      <c r="D3251" s="26" t="s">
        <v>1563</v>
      </c>
      <c r="E3251" s="26" t="s">
        <v>1570</v>
      </c>
      <c r="F3251" s="26" t="s">
        <v>1570</v>
      </c>
      <c r="G3251" s="26" t="s">
        <v>1591</v>
      </c>
      <c r="H3251" s="26" t="s">
        <v>1559</v>
      </c>
      <c r="I3251" s="26" t="s">
        <v>1566</v>
      </c>
      <c r="J3251" s="26" t="s">
        <v>1564</v>
      </c>
      <c r="K3251" s="21" t="str">
        <f>IF(Tabela813[[#This Row],[C]]&lt;&gt;"",IF(Tabela813[[#This Row],[RED]]&lt;&gt;"",(Tabela813[[#This Row],[RED]] &amp; "."),"") &amp; CONCATENATE(Tabela813[[#This Row],[C]],".",Tabela813[[#This Row],[O]],".",Tabela813[[#This Row],[E]],".",Tabela813[[#This Row],[D1]],".",Tabela813[[#This Row],[D2]],".",Tabela813[[#This Row],[D3]],".",Tabela813[[#This Row],[T]],".",Tabela813[[#This Row],[D4]]),"")</f>
        <v>9.1.6.9.9.50.3.8.00</v>
      </c>
      <c r="L3251" s="27" t="s">
        <v>6903</v>
      </c>
      <c r="M3251" s="21" t="str">
        <f t="shared" si="50"/>
        <v>A</v>
      </c>
      <c r="N3251" s="21">
        <f>IF(VALUE(Tabela813[[#This Row],[RED]]) &gt; 0,1,0) + IF(VALUE(J3251)&gt;0,8,IF(VALUE(I3251)&gt;0,7,IF(VALUE(H3251)&gt;0,6,IF(VALUE(G3251)&gt;0,5,IF(VALUE(F3251)&gt;0,4,IF(VALUE(E3251)&gt;0,3,IF(VALUE(D3251)&gt;0,2,1)))))))</f>
        <v>8</v>
      </c>
      <c r="O3251" s="26" t="s">
        <v>55</v>
      </c>
      <c r="P3251" s="1" t="s">
        <v>4886</v>
      </c>
      <c r="Q3251" s="1"/>
      <c r="R3251" s="21" t="s">
        <v>14</v>
      </c>
      <c r="S3251" s="7" t="str">
        <f>Tabela813[[#This Row],[NR]]&amp;" - "&amp;Tabela813[[#This Row],[Especificação]]</f>
        <v>9.1.6.9.9.50.3.8.00 - (-) Dedução de Serviços de Saneamento Básico - Limpeza Urbana e Manejo de Resíduos Sólidos - Juros de Mora da Dívida Ativa</v>
      </c>
      <c r="T3251" s="7" t="str">
        <f>Tabela813[[#This Row],[NR]]&amp;" - "&amp;Tabela813[[#This Row],[Especificação]]</f>
        <v>9.1.6.9.9.50.3.8.00 - (-) Dedução de Serviços de Saneamento Básico - Limpeza Urbana e Manejo de Resíduos Sólidos - Juros de Mora da Dívida Ativa</v>
      </c>
      <c r="U3251" s="7" t="str">
        <f>Tabela813[[#This Row],[NR]]&amp; " - "&amp;Tabela813[[#This Row],[Especificação]]</f>
        <v>9.1.6.9.9.50.3.8.00 - (-) Dedução de Serviços de Saneamento Básico - Limpeza Urbana e Manejo de Resíduos Sólidos - Juros de Mora da Dívida Ativa</v>
      </c>
    </row>
    <row r="3252" spans="1:21" ht="30" x14ac:dyDescent="0.25">
      <c r="A3252" s="84"/>
      <c r="B3252" s="73" t="s">
        <v>1570</v>
      </c>
      <c r="C3252" s="26" t="s">
        <v>1558</v>
      </c>
      <c r="D3252" s="26" t="s">
        <v>1563</v>
      </c>
      <c r="E3252" s="26" t="s">
        <v>1570</v>
      </c>
      <c r="F3252" s="26" t="s">
        <v>1570</v>
      </c>
      <c r="G3252" s="26" t="s">
        <v>1591</v>
      </c>
      <c r="H3252" s="26" t="s">
        <v>1568</v>
      </c>
      <c r="I3252" s="26" t="s">
        <v>1561</v>
      </c>
      <c r="J3252" s="26" t="s">
        <v>1564</v>
      </c>
      <c r="K3252" s="21" t="str">
        <f>IF(Tabela813[[#This Row],[C]]&lt;&gt;"",IF(Tabela813[[#This Row],[RED]]&lt;&gt;"",(Tabela813[[#This Row],[RED]] &amp; "."),"") &amp; CONCATENATE(Tabela813[[#This Row],[C]],".",Tabela813[[#This Row],[O]],".",Tabela813[[#This Row],[E]],".",Tabela813[[#This Row],[D1]],".",Tabela813[[#This Row],[D2]],".",Tabela813[[#This Row],[D3]],".",Tabela813[[#This Row],[T]],".",Tabela813[[#This Row],[D4]]),"")</f>
        <v>9.1.6.9.9.50.4.0.00</v>
      </c>
      <c r="L3252" s="27" t="s">
        <v>6904</v>
      </c>
      <c r="M3252" s="21" t="str">
        <f t="shared" si="50"/>
        <v>S</v>
      </c>
      <c r="N3252" s="21">
        <f>IF(VALUE(Tabela813[[#This Row],[RED]]) &gt; 0,1,0) + IF(VALUE(J3252)&gt;0,8,IF(VALUE(I3252)&gt;0,7,IF(VALUE(H3252)&gt;0,6,IF(VALUE(G3252)&gt;0,5,IF(VALUE(F3252)&gt;0,4,IF(VALUE(E3252)&gt;0,3,IF(VALUE(D3252)&gt;0,2,1)))))))</f>
        <v>7</v>
      </c>
      <c r="O3252" s="26" t="s">
        <v>55</v>
      </c>
      <c r="P3252" s="1" t="s">
        <v>4887</v>
      </c>
      <c r="Q3252" s="1"/>
      <c r="R3252" s="21" t="s">
        <v>14</v>
      </c>
      <c r="S3252" s="7" t="str">
        <f>Tabela813[[#This Row],[NR]]&amp;" - "&amp;Tabela813[[#This Row],[Especificação]]</f>
        <v>9.1.6.9.9.50.4.0.00 - (-) Dedução de Serviços de Saneamento Básico - Drenagem e Manejo das Águas Pluviais Urbanas</v>
      </c>
      <c r="T3252" s="7" t="str">
        <f>Tabela813[[#This Row],[NR]]&amp;" - "&amp;Tabela813[[#This Row],[Especificação]]</f>
        <v>9.1.6.9.9.50.4.0.00 - (-) Dedução de Serviços de Saneamento Básico - Drenagem e Manejo das Águas Pluviais Urbanas</v>
      </c>
      <c r="U3252" s="7" t="str">
        <f>Tabela813[[#This Row],[NR]]&amp; " - "&amp;Tabela813[[#This Row],[Especificação]]</f>
        <v>9.1.6.9.9.50.4.0.00 - (-) Dedução de Serviços de Saneamento Básico - Drenagem e Manejo das Águas Pluviais Urbanas</v>
      </c>
    </row>
    <row r="3253" spans="1:21" ht="30" x14ac:dyDescent="0.25">
      <c r="A3253" s="84"/>
      <c r="B3253" s="73" t="s">
        <v>1570</v>
      </c>
      <c r="C3253" s="26" t="s">
        <v>1558</v>
      </c>
      <c r="D3253" s="26" t="s">
        <v>1563</v>
      </c>
      <c r="E3253" s="26" t="s">
        <v>1570</v>
      </c>
      <c r="F3253" s="26" t="s">
        <v>1570</v>
      </c>
      <c r="G3253" s="26" t="s">
        <v>1591</v>
      </c>
      <c r="H3253" s="26" t="s">
        <v>1568</v>
      </c>
      <c r="I3253" s="26" t="s">
        <v>1558</v>
      </c>
      <c r="J3253" s="26" t="s">
        <v>1564</v>
      </c>
      <c r="K3253" s="21" t="str">
        <f>IF(Tabela813[[#This Row],[C]]&lt;&gt;"",IF(Tabela813[[#This Row],[RED]]&lt;&gt;"",(Tabela813[[#This Row],[RED]] &amp; "."),"") &amp; CONCATENATE(Tabela813[[#This Row],[C]],".",Tabela813[[#This Row],[O]],".",Tabela813[[#This Row],[E]],".",Tabela813[[#This Row],[D1]],".",Tabela813[[#This Row],[D2]],".",Tabela813[[#This Row],[D3]],".",Tabela813[[#This Row],[T]],".",Tabela813[[#This Row],[D4]]),"")</f>
        <v>9.1.6.9.9.50.4.1.00</v>
      </c>
      <c r="L3253" s="27" t="s">
        <v>6905</v>
      </c>
      <c r="M3253" s="21" t="str">
        <f t="shared" si="50"/>
        <v>A</v>
      </c>
      <c r="N3253" s="21">
        <f>IF(VALUE(Tabela813[[#This Row],[RED]]) &gt; 0,1,0) + IF(VALUE(J3253)&gt;0,8,IF(VALUE(I3253)&gt;0,7,IF(VALUE(H3253)&gt;0,6,IF(VALUE(G3253)&gt;0,5,IF(VALUE(F3253)&gt;0,4,IF(VALUE(E3253)&gt;0,3,IF(VALUE(D3253)&gt;0,2,1)))))))</f>
        <v>8</v>
      </c>
      <c r="O3253" s="26" t="s">
        <v>55</v>
      </c>
      <c r="P3253" s="1" t="s">
        <v>4887</v>
      </c>
      <c r="Q3253" s="1"/>
      <c r="R3253" s="21" t="s">
        <v>14</v>
      </c>
      <c r="S3253" s="7" t="str">
        <f>Tabela813[[#This Row],[NR]]&amp;" - "&amp;Tabela813[[#This Row],[Especificação]]</f>
        <v>9.1.6.9.9.50.4.1.00 - (-) Dedução de Serviços de Saneamento Básico - Drenagem e Manejo das Águas Pluviais Urbanas - Principal</v>
      </c>
      <c r="T3253" s="7" t="str">
        <f>Tabela813[[#This Row],[NR]]&amp;" - "&amp;Tabela813[[#This Row],[Especificação]]</f>
        <v>9.1.6.9.9.50.4.1.00 - (-) Dedução de Serviços de Saneamento Básico - Drenagem e Manejo das Águas Pluviais Urbanas - Principal</v>
      </c>
      <c r="U3253" s="7" t="str">
        <f>Tabela813[[#This Row],[NR]]&amp; " - "&amp;Tabela813[[#This Row],[Especificação]]</f>
        <v>9.1.6.9.9.50.4.1.00 - (-) Dedução de Serviços de Saneamento Básico - Drenagem e Manejo das Águas Pluviais Urbanas - Principal</v>
      </c>
    </row>
    <row r="3254" spans="1:21" ht="30" x14ac:dyDescent="0.25">
      <c r="A3254" s="84"/>
      <c r="B3254" s="73" t="s">
        <v>1570</v>
      </c>
      <c r="C3254" s="26" t="s">
        <v>1558</v>
      </c>
      <c r="D3254" s="26" t="s">
        <v>1563</v>
      </c>
      <c r="E3254" s="26" t="s">
        <v>1570</v>
      </c>
      <c r="F3254" s="26" t="s">
        <v>1570</v>
      </c>
      <c r="G3254" s="26" t="s">
        <v>1591</v>
      </c>
      <c r="H3254" s="26" t="s">
        <v>1568</v>
      </c>
      <c r="I3254" s="26" t="s">
        <v>1567</v>
      </c>
      <c r="J3254" s="26" t="s">
        <v>1564</v>
      </c>
      <c r="K3254" s="21" t="str">
        <f>IF(Tabela813[[#This Row],[C]]&lt;&gt;"",IF(Tabela813[[#This Row],[RED]]&lt;&gt;"",(Tabela813[[#This Row],[RED]] &amp; "."),"") &amp; CONCATENATE(Tabela813[[#This Row],[C]],".",Tabela813[[#This Row],[O]],".",Tabela813[[#This Row],[E]],".",Tabela813[[#This Row],[D1]],".",Tabela813[[#This Row],[D2]],".",Tabela813[[#This Row],[D3]],".",Tabela813[[#This Row],[T]],".",Tabela813[[#This Row],[D4]]),"")</f>
        <v>9.1.6.9.9.50.4.2.00</v>
      </c>
      <c r="L3254" s="27" t="s">
        <v>6906</v>
      </c>
      <c r="M3254" s="21" t="str">
        <f t="shared" si="50"/>
        <v>A</v>
      </c>
      <c r="N3254" s="21">
        <f>IF(VALUE(Tabela813[[#This Row],[RED]]) &gt; 0,1,0) + IF(VALUE(J3254)&gt;0,8,IF(VALUE(I3254)&gt;0,7,IF(VALUE(H3254)&gt;0,6,IF(VALUE(G3254)&gt;0,5,IF(VALUE(F3254)&gt;0,4,IF(VALUE(E3254)&gt;0,3,IF(VALUE(D3254)&gt;0,2,1)))))))</f>
        <v>8</v>
      </c>
      <c r="O3254" s="26" t="s">
        <v>55</v>
      </c>
      <c r="P3254" s="1" t="s">
        <v>4887</v>
      </c>
      <c r="Q3254" s="1"/>
      <c r="R3254" s="21" t="s">
        <v>14</v>
      </c>
      <c r="S3254" s="7" t="str">
        <f>Tabela813[[#This Row],[NR]]&amp;" - "&amp;Tabela813[[#This Row],[Especificação]]</f>
        <v>9.1.6.9.9.50.4.2.00 - (-) Dedução de Serviços de Saneamento Básico - Drenagem e Manejo das Águas Pluviais Urbanas - Multas e Juros de Mora</v>
      </c>
      <c r="T3254" s="7" t="str">
        <f>Tabela813[[#This Row],[NR]]&amp;" - "&amp;Tabela813[[#This Row],[Especificação]]</f>
        <v>9.1.6.9.9.50.4.2.00 - (-) Dedução de Serviços de Saneamento Básico - Drenagem e Manejo das Águas Pluviais Urbanas - Multas e Juros de Mora</v>
      </c>
      <c r="U3254" s="7" t="str">
        <f>Tabela813[[#This Row],[NR]]&amp; " - "&amp;Tabela813[[#This Row],[Especificação]]</f>
        <v>9.1.6.9.9.50.4.2.00 - (-) Dedução de Serviços de Saneamento Básico - Drenagem e Manejo das Águas Pluviais Urbanas - Multas e Juros de Mora</v>
      </c>
    </row>
    <row r="3255" spans="1:21" ht="30" x14ac:dyDescent="0.25">
      <c r="A3255" s="84"/>
      <c r="B3255" s="73" t="s">
        <v>1570</v>
      </c>
      <c r="C3255" s="26" t="s">
        <v>1558</v>
      </c>
      <c r="D3255" s="26" t="s">
        <v>1563</v>
      </c>
      <c r="E3255" s="26" t="s">
        <v>1570</v>
      </c>
      <c r="F3255" s="26" t="s">
        <v>1570</v>
      </c>
      <c r="G3255" s="26" t="s">
        <v>1591</v>
      </c>
      <c r="H3255" s="26" t="s">
        <v>1568</v>
      </c>
      <c r="I3255" s="26" t="s">
        <v>1559</v>
      </c>
      <c r="J3255" s="26" t="s">
        <v>1564</v>
      </c>
      <c r="K3255" s="21" t="str">
        <f>IF(Tabela813[[#This Row],[C]]&lt;&gt;"",IF(Tabela813[[#This Row],[RED]]&lt;&gt;"",(Tabela813[[#This Row],[RED]] &amp; "."),"") &amp; CONCATENATE(Tabela813[[#This Row],[C]],".",Tabela813[[#This Row],[O]],".",Tabela813[[#This Row],[E]],".",Tabela813[[#This Row],[D1]],".",Tabela813[[#This Row],[D2]],".",Tabela813[[#This Row],[D3]],".",Tabela813[[#This Row],[T]],".",Tabela813[[#This Row],[D4]]),"")</f>
        <v>9.1.6.9.9.50.4.3.00</v>
      </c>
      <c r="L3255" s="27" t="s">
        <v>6907</v>
      </c>
      <c r="M3255" s="21" t="str">
        <f t="shared" si="50"/>
        <v>A</v>
      </c>
      <c r="N3255" s="21">
        <f>IF(VALUE(Tabela813[[#This Row],[RED]]) &gt; 0,1,0) + IF(VALUE(J3255)&gt;0,8,IF(VALUE(I3255)&gt;0,7,IF(VALUE(H3255)&gt;0,6,IF(VALUE(G3255)&gt;0,5,IF(VALUE(F3255)&gt;0,4,IF(VALUE(E3255)&gt;0,3,IF(VALUE(D3255)&gt;0,2,1)))))))</f>
        <v>8</v>
      </c>
      <c r="O3255" s="26" t="s">
        <v>55</v>
      </c>
      <c r="P3255" s="1" t="s">
        <v>4887</v>
      </c>
      <c r="Q3255" s="1"/>
      <c r="R3255" s="21" t="s">
        <v>14</v>
      </c>
      <c r="S3255" s="7" t="str">
        <f>Tabela813[[#This Row],[NR]]&amp;" - "&amp;Tabela813[[#This Row],[Especificação]]</f>
        <v>9.1.6.9.9.50.4.3.00 - (-) Dedução de Serviços de Saneamento Básico - Drenagem e Manejo das Águas Pluviais Urbanas - Dívida Ativa</v>
      </c>
      <c r="T3255" s="7" t="str">
        <f>Tabela813[[#This Row],[NR]]&amp;" - "&amp;Tabela813[[#This Row],[Especificação]]</f>
        <v>9.1.6.9.9.50.4.3.00 - (-) Dedução de Serviços de Saneamento Básico - Drenagem e Manejo das Águas Pluviais Urbanas - Dívida Ativa</v>
      </c>
      <c r="U3255" s="7" t="str">
        <f>Tabela813[[#This Row],[NR]]&amp; " - "&amp;Tabela813[[#This Row],[Especificação]]</f>
        <v>9.1.6.9.9.50.4.3.00 - (-) Dedução de Serviços de Saneamento Básico - Drenagem e Manejo das Águas Pluviais Urbanas - Dívida Ativa</v>
      </c>
    </row>
    <row r="3256" spans="1:21" ht="45" x14ac:dyDescent="0.25">
      <c r="A3256" s="7"/>
      <c r="B3256" s="73" t="s">
        <v>1570</v>
      </c>
      <c r="C3256" s="26" t="s">
        <v>1558</v>
      </c>
      <c r="D3256" s="26" t="s">
        <v>1563</v>
      </c>
      <c r="E3256" s="26" t="s">
        <v>1570</v>
      </c>
      <c r="F3256" s="26" t="s">
        <v>1570</v>
      </c>
      <c r="G3256" s="26" t="s">
        <v>1591</v>
      </c>
      <c r="H3256" s="26" t="s">
        <v>1568</v>
      </c>
      <c r="I3256" s="26" t="s">
        <v>1568</v>
      </c>
      <c r="J3256" s="26" t="s">
        <v>1564</v>
      </c>
      <c r="K3256" s="21" t="str">
        <f>IF(Tabela813[[#This Row],[C]]&lt;&gt;"",IF(Tabela813[[#This Row],[RED]]&lt;&gt;"",(Tabela813[[#This Row],[RED]] &amp; "."),"") &amp; CONCATENATE(Tabela813[[#This Row],[C]],".",Tabela813[[#This Row],[O]],".",Tabela813[[#This Row],[E]],".",Tabela813[[#This Row],[D1]],".",Tabela813[[#This Row],[D2]],".",Tabela813[[#This Row],[D3]],".",Tabela813[[#This Row],[T]],".",Tabela813[[#This Row],[D4]]),"")</f>
        <v>9.1.6.9.9.50.4.4.00</v>
      </c>
      <c r="L3256" s="27" t="s">
        <v>6908</v>
      </c>
      <c r="M3256" s="21" t="str">
        <f t="shared" si="50"/>
        <v>A</v>
      </c>
      <c r="N3256" s="21">
        <f>IF(VALUE(Tabela813[[#This Row],[RED]]) &gt; 0,1,0) + IF(VALUE(J3256)&gt;0,8,IF(VALUE(I3256)&gt;0,7,IF(VALUE(H3256)&gt;0,6,IF(VALUE(G3256)&gt;0,5,IF(VALUE(F3256)&gt;0,4,IF(VALUE(E3256)&gt;0,3,IF(VALUE(D3256)&gt;0,2,1)))))))</f>
        <v>8</v>
      </c>
      <c r="O3256" s="26" t="s">
        <v>55</v>
      </c>
      <c r="P3256" s="1" t="s">
        <v>4887</v>
      </c>
      <c r="Q3256" s="1"/>
      <c r="R3256" s="21" t="s">
        <v>14</v>
      </c>
      <c r="S3256" s="7" t="str">
        <f>Tabela813[[#This Row],[NR]]&amp;" - "&amp;Tabela813[[#This Row],[Especificação]]</f>
        <v>9.1.6.9.9.50.4.4.00 - (-) Dedução de Serviços de Saneamento Básico - Drenagem e Manejo das Águas Pluviais Urbanas - Dívida Ativa - Multas e Juros de Mora da Dívida Ativa</v>
      </c>
      <c r="T3256" s="7" t="str">
        <f>Tabela813[[#This Row],[NR]]&amp;" - "&amp;Tabela813[[#This Row],[Especificação]]</f>
        <v>9.1.6.9.9.50.4.4.00 - (-) Dedução de Serviços de Saneamento Básico - Drenagem e Manejo das Águas Pluviais Urbanas - Dívida Ativa - Multas e Juros de Mora da Dívida Ativa</v>
      </c>
      <c r="U3256" s="7" t="str">
        <f>Tabela813[[#This Row],[NR]]&amp; " - "&amp;Tabela813[[#This Row],[Especificação]]</f>
        <v>9.1.6.9.9.50.4.4.00 - (-) Dedução de Serviços de Saneamento Básico - Drenagem e Manejo das Águas Pluviais Urbanas - Dívida Ativa - Multas e Juros de Mora da Dívida Ativa</v>
      </c>
    </row>
    <row r="3257" spans="1:21" ht="30" x14ac:dyDescent="0.25">
      <c r="A3257" s="7"/>
      <c r="B3257" s="73" t="s">
        <v>1570</v>
      </c>
      <c r="C3257" s="26" t="s">
        <v>1558</v>
      </c>
      <c r="D3257" s="26" t="s">
        <v>1563</v>
      </c>
      <c r="E3257" s="26" t="s">
        <v>1570</v>
      </c>
      <c r="F3257" s="26" t="s">
        <v>1570</v>
      </c>
      <c r="G3257" s="26" t="s">
        <v>1591</v>
      </c>
      <c r="H3257" s="26" t="s">
        <v>1568</v>
      </c>
      <c r="I3257" s="26" t="s">
        <v>1569</v>
      </c>
      <c r="J3257" s="26" t="s">
        <v>1564</v>
      </c>
      <c r="K3257" s="21" t="str">
        <f>IF(Tabela813[[#This Row],[C]]&lt;&gt;"",IF(Tabela813[[#This Row],[RED]]&lt;&gt;"",(Tabela813[[#This Row],[RED]] &amp; "."),"") &amp; CONCATENATE(Tabela813[[#This Row],[C]],".",Tabela813[[#This Row],[O]],".",Tabela813[[#This Row],[E]],".",Tabela813[[#This Row],[D1]],".",Tabela813[[#This Row],[D2]],".",Tabela813[[#This Row],[D3]],".",Tabela813[[#This Row],[T]],".",Tabela813[[#This Row],[D4]]),"")</f>
        <v>9.1.6.9.9.50.4.5.00</v>
      </c>
      <c r="L3257" s="27" t="s">
        <v>6909</v>
      </c>
      <c r="M3257" s="21" t="str">
        <f t="shared" si="50"/>
        <v>A</v>
      </c>
      <c r="N3257" s="21">
        <f>IF(VALUE(Tabela813[[#This Row],[RED]]) &gt; 0,1,0) + IF(VALUE(J3257)&gt;0,8,IF(VALUE(I3257)&gt;0,7,IF(VALUE(H3257)&gt;0,6,IF(VALUE(G3257)&gt;0,5,IF(VALUE(F3257)&gt;0,4,IF(VALUE(E3257)&gt;0,3,IF(VALUE(D3257)&gt;0,2,1)))))))</f>
        <v>8</v>
      </c>
      <c r="O3257" s="26" t="s">
        <v>55</v>
      </c>
      <c r="P3257" s="1" t="s">
        <v>4887</v>
      </c>
      <c r="Q3257" s="1"/>
      <c r="R3257" s="21" t="s">
        <v>14</v>
      </c>
      <c r="S3257" s="7" t="str">
        <f>Tabela813[[#This Row],[NR]]&amp;" - "&amp;Tabela813[[#This Row],[Especificação]]</f>
        <v>9.1.6.9.9.50.4.5.00 - (-) Dedução de Serviços de Saneamento Básico - Drenagem e Manejo das Águas Pluviais Urbanas - Multas</v>
      </c>
      <c r="T3257" s="7" t="str">
        <f>Tabela813[[#This Row],[NR]]&amp;" - "&amp;Tabela813[[#This Row],[Especificação]]</f>
        <v>9.1.6.9.9.50.4.5.00 - (-) Dedução de Serviços de Saneamento Básico - Drenagem e Manejo das Águas Pluviais Urbanas - Multas</v>
      </c>
      <c r="U3257" s="7" t="str">
        <f>Tabela813[[#This Row],[NR]]&amp; " - "&amp;Tabela813[[#This Row],[Especificação]]</f>
        <v>9.1.6.9.9.50.4.5.00 - (-) Dedução de Serviços de Saneamento Básico - Drenagem e Manejo das Águas Pluviais Urbanas - Multas</v>
      </c>
    </row>
    <row r="3258" spans="1:21" ht="30" x14ac:dyDescent="0.25">
      <c r="A3258" s="7"/>
      <c r="B3258" s="73" t="s">
        <v>1570</v>
      </c>
      <c r="C3258" s="26" t="s">
        <v>1558</v>
      </c>
      <c r="D3258" s="26" t="s">
        <v>1563</v>
      </c>
      <c r="E3258" s="26" t="s">
        <v>1570</v>
      </c>
      <c r="F3258" s="26" t="s">
        <v>1570</v>
      </c>
      <c r="G3258" s="26" t="s">
        <v>1591</v>
      </c>
      <c r="H3258" s="26" t="s">
        <v>1568</v>
      </c>
      <c r="I3258" s="26" t="s">
        <v>1563</v>
      </c>
      <c r="J3258" s="26" t="s">
        <v>1564</v>
      </c>
      <c r="K3258" s="21" t="str">
        <f>IF(Tabela813[[#This Row],[C]]&lt;&gt;"",IF(Tabela813[[#This Row],[RED]]&lt;&gt;"",(Tabela813[[#This Row],[RED]] &amp; "."),"") &amp; CONCATENATE(Tabela813[[#This Row],[C]],".",Tabela813[[#This Row],[O]],".",Tabela813[[#This Row],[E]],".",Tabela813[[#This Row],[D1]],".",Tabela813[[#This Row],[D2]],".",Tabela813[[#This Row],[D3]],".",Tabela813[[#This Row],[T]],".",Tabela813[[#This Row],[D4]]),"")</f>
        <v>9.1.6.9.9.50.4.6.00</v>
      </c>
      <c r="L3258" s="27" t="s">
        <v>6910</v>
      </c>
      <c r="M3258" s="21" t="str">
        <f t="shared" si="50"/>
        <v>A</v>
      </c>
      <c r="N3258" s="21">
        <f>IF(VALUE(Tabela813[[#This Row],[RED]]) &gt; 0,1,0) + IF(VALUE(J3258)&gt;0,8,IF(VALUE(I3258)&gt;0,7,IF(VALUE(H3258)&gt;0,6,IF(VALUE(G3258)&gt;0,5,IF(VALUE(F3258)&gt;0,4,IF(VALUE(E3258)&gt;0,3,IF(VALUE(D3258)&gt;0,2,1)))))))</f>
        <v>8</v>
      </c>
      <c r="O3258" s="26" t="s">
        <v>55</v>
      </c>
      <c r="P3258" s="1" t="s">
        <v>4887</v>
      </c>
      <c r="Q3258" s="1"/>
      <c r="R3258" s="21" t="s">
        <v>14</v>
      </c>
      <c r="S3258" s="7" t="str">
        <f>Tabela813[[#This Row],[NR]]&amp;" - "&amp;Tabela813[[#This Row],[Especificação]]</f>
        <v>9.1.6.9.9.50.4.6.00 - (-) Dedução de Serviços de Saneamento Básico - Drenagem e Manejo das Águas Pluviais Urbanas - Juros de Mora</v>
      </c>
      <c r="T3258" s="7" t="str">
        <f>Tabela813[[#This Row],[NR]]&amp;" - "&amp;Tabela813[[#This Row],[Especificação]]</f>
        <v>9.1.6.9.9.50.4.6.00 - (-) Dedução de Serviços de Saneamento Básico - Drenagem e Manejo das Águas Pluviais Urbanas - Juros de Mora</v>
      </c>
      <c r="U3258" s="7" t="str">
        <f>Tabela813[[#This Row],[NR]]&amp; " - "&amp;Tabela813[[#This Row],[Especificação]]</f>
        <v>9.1.6.9.9.50.4.6.00 - (-) Dedução de Serviços de Saneamento Básico - Drenagem e Manejo das Águas Pluviais Urbanas - Juros de Mora</v>
      </c>
    </row>
    <row r="3259" spans="1:21" ht="30" x14ac:dyDescent="0.25">
      <c r="A3259" s="7"/>
      <c r="B3259" s="73" t="s">
        <v>1570</v>
      </c>
      <c r="C3259" s="26" t="s">
        <v>1558</v>
      </c>
      <c r="D3259" s="26" t="s">
        <v>1563</v>
      </c>
      <c r="E3259" s="26" t="s">
        <v>1570</v>
      </c>
      <c r="F3259" s="26" t="s">
        <v>1570</v>
      </c>
      <c r="G3259" s="26" t="s">
        <v>1591</v>
      </c>
      <c r="H3259" s="26" t="s">
        <v>1568</v>
      </c>
      <c r="I3259" s="26" t="s">
        <v>1565</v>
      </c>
      <c r="J3259" s="26" t="s">
        <v>1564</v>
      </c>
      <c r="K3259" s="21" t="str">
        <f>IF(Tabela813[[#This Row],[C]]&lt;&gt;"",IF(Tabela813[[#This Row],[RED]]&lt;&gt;"",(Tabela813[[#This Row],[RED]] &amp; "."),"") &amp; CONCATENATE(Tabela813[[#This Row],[C]],".",Tabela813[[#This Row],[O]],".",Tabela813[[#This Row],[E]],".",Tabela813[[#This Row],[D1]],".",Tabela813[[#This Row],[D2]],".",Tabela813[[#This Row],[D3]],".",Tabela813[[#This Row],[T]],".",Tabela813[[#This Row],[D4]]),"")</f>
        <v>9.1.6.9.9.50.4.7.00</v>
      </c>
      <c r="L3259" s="27" t="s">
        <v>6911</v>
      </c>
      <c r="M3259" s="21" t="str">
        <f t="shared" si="50"/>
        <v>A</v>
      </c>
      <c r="N3259" s="21">
        <f>IF(VALUE(Tabela813[[#This Row],[RED]]) &gt; 0,1,0) + IF(VALUE(J3259)&gt;0,8,IF(VALUE(I3259)&gt;0,7,IF(VALUE(H3259)&gt;0,6,IF(VALUE(G3259)&gt;0,5,IF(VALUE(F3259)&gt;0,4,IF(VALUE(E3259)&gt;0,3,IF(VALUE(D3259)&gt;0,2,1)))))))</f>
        <v>8</v>
      </c>
      <c r="O3259" s="26" t="s">
        <v>55</v>
      </c>
      <c r="P3259" s="1" t="s">
        <v>4887</v>
      </c>
      <c r="Q3259" s="1"/>
      <c r="R3259" s="21" t="s">
        <v>14</v>
      </c>
      <c r="S3259" s="7" t="str">
        <f>Tabela813[[#This Row],[NR]]&amp;" - "&amp;Tabela813[[#This Row],[Especificação]]</f>
        <v>9.1.6.9.9.50.4.7.00 - (-) Dedução de Serviços de Saneamento Básico - Drenagem e Manejo das Águas Pluviais Urbanas - Dívida Ativa - Multas da Dívida Ativa</v>
      </c>
      <c r="T3259" s="7" t="str">
        <f>Tabela813[[#This Row],[NR]]&amp;" - "&amp;Tabela813[[#This Row],[Especificação]]</f>
        <v>9.1.6.9.9.50.4.7.00 - (-) Dedução de Serviços de Saneamento Básico - Drenagem e Manejo das Águas Pluviais Urbanas - Dívida Ativa - Multas da Dívida Ativa</v>
      </c>
      <c r="U3259" s="7" t="str">
        <f>Tabela813[[#This Row],[NR]]&amp; " - "&amp;Tabela813[[#This Row],[Especificação]]</f>
        <v>9.1.6.9.9.50.4.7.00 - (-) Dedução de Serviços de Saneamento Básico - Drenagem e Manejo das Águas Pluviais Urbanas - Dívida Ativa - Multas da Dívida Ativa</v>
      </c>
    </row>
    <row r="3260" spans="1:21" ht="30" x14ac:dyDescent="0.25">
      <c r="A3260" s="7"/>
      <c r="B3260" s="73" t="s">
        <v>1570</v>
      </c>
      <c r="C3260" s="26" t="s">
        <v>1558</v>
      </c>
      <c r="D3260" s="26" t="s">
        <v>1563</v>
      </c>
      <c r="E3260" s="26" t="s">
        <v>1570</v>
      </c>
      <c r="F3260" s="26" t="s">
        <v>1570</v>
      </c>
      <c r="G3260" s="26" t="s">
        <v>1591</v>
      </c>
      <c r="H3260" s="26" t="s">
        <v>1568</v>
      </c>
      <c r="I3260" s="26" t="s">
        <v>1566</v>
      </c>
      <c r="J3260" s="26" t="s">
        <v>1564</v>
      </c>
      <c r="K3260" s="21" t="str">
        <f>IF(Tabela813[[#This Row],[C]]&lt;&gt;"",IF(Tabela813[[#This Row],[RED]]&lt;&gt;"",(Tabela813[[#This Row],[RED]] &amp; "."),"") &amp; CONCATENATE(Tabela813[[#This Row],[C]],".",Tabela813[[#This Row],[O]],".",Tabela813[[#This Row],[E]],".",Tabela813[[#This Row],[D1]],".",Tabela813[[#This Row],[D2]],".",Tabela813[[#This Row],[D3]],".",Tabela813[[#This Row],[T]],".",Tabela813[[#This Row],[D4]]),"")</f>
        <v>9.1.6.9.9.50.4.8.00</v>
      </c>
      <c r="L3260" s="27" t="s">
        <v>6912</v>
      </c>
      <c r="M3260" s="21" t="str">
        <f t="shared" si="50"/>
        <v>A</v>
      </c>
      <c r="N3260" s="21">
        <f>IF(VALUE(Tabela813[[#This Row],[RED]]) &gt; 0,1,0) + IF(VALUE(J3260)&gt;0,8,IF(VALUE(I3260)&gt;0,7,IF(VALUE(H3260)&gt;0,6,IF(VALUE(G3260)&gt;0,5,IF(VALUE(F3260)&gt;0,4,IF(VALUE(E3260)&gt;0,3,IF(VALUE(D3260)&gt;0,2,1)))))))</f>
        <v>8</v>
      </c>
      <c r="O3260" s="26" t="s">
        <v>55</v>
      </c>
      <c r="P3260" s="1" t="s">
        <v>4887</v>
      </c>
      <c r="Q3260" s="1"/>
      <c r="R3260" s="21" t="s">
        <v>14</v>
      </c>
      <c r="S3260" s="7" t="str">
        <f>Tabela813[[#This Row],[NR]]&amp;" - "&amp;Tabela813[[#This Row],[Especificação]]</f>
        <v>9.1.6.9.9.50.4.8.00 - (-) Dedução de Serviços de Saneamento Básico - Drenagem e Manejo das Águas Pluviais Urbanas - Juros de Mora da Dívida Ativa</v>
      </c>
      <c r="T3260" s="7" t="str">
        <f>Tabela813[[#This Row],[NR]]&amp;" - "&amp;Tabela813[[#This Row],[Especificação]]</f>
        <v>9.1.6.9.9.50.4.8.00 - (-) Dedução de Serviços de Saneamento Básico - Drenagem e Manejo das Águas Pluviais Urbanas - Juros de Mora da Dívida Ativa</v>
      </c>
      <c r="U3260" s="7" t="str">
        <f>Tabela813[[#This Row],[NR]]&amp; " - "&amp;Tabela813[[#This Row],[Especificação]]</f>
        <v>9.1.6.9.9.50.4.8.00 - (-) Dedução de Serviços de Saneamento Básico - Drenagem e Manejo das Águas Pluviais Urbanas - Juros de Mora da Dívida Ativa</v>
      </c>
    </row>
    <row r="3261" spans="1:21" x14ac:dyDescent="0.25">
      <c r="A3261" s="7"/>
      <c r="B3261" s="73" t="s">
        <v>1570</v>
      </c>
      <c r="C3261" s="26" t="s">
        <v>1558</v>
      </c>
      <c r="D3261" s="26" t="s">
        <v>1563</v>
      </c>
      <c r="E3261" s="26" t="s">
        <v>1570</v>
      </c>
      <c r="F3261" s="26" t="s">
        <v>1570</v>
      </c>
      <c r="G3261" s="26" t="s">
        <v>1591</v>
      </c>
      <c r="H3261" s="26" t="s">
        <v>1570</v>
      </c>
      <c r="I3261" s="26" t="s">
        <v>1561</v>
      </c>
      <c r="J3261" s="26" t="s">
        <v>1564</v>
      </c>
      <c r="K3261" s="21" t="str">
        <f>IF(Tabela813[[#This Row],[C]]&lt;&gt;"",IF(Tabela813[[#This Row],[RED]]&lt;&gt;"",(Tabela813[[#This Row],[RED]] &amp; "."),"") &amp; CONCATENATE(Tabela813[[#This Row],[C]],".",Tabela813[[#This Row],[O]],".",Tabela813[[#This Row],[E]],".",Tabela813[[#This Row],[D1]],".",Tabela813[[#This Row],[D2]],".",Tabela813[[#This Row],[D3]],".",Tabela813[[#This Row],[T]],".",Tabela813[[#This Row],[D4]]),"")</f>
        <v>9.1.6.9.9.50.9.0.00</v>
      </c>
      <c r="L3261" s="27" t="s">
        <v>6913</v>
      </c>
      <c r="M3261" s="21" t="str">
        <f t="shared" si="50"/>
        <v>S</v>
      </c>
      <c r="N3261" s="21">
        <f>IF(VALUE(Tabela813[[#This Row],[RED]]) &gt; 0,1,0) + IF(VALUE(J3261)&gt;0,8,IF(VALUE(I3261)&gt;0,7,IF(VALUE(H3261)&gt;0,6,IF(VALUE(G3261)&gt;0,5,IF(VALUE(F3261)&gt;0,4,IF(VALUE(E3261)&gt;0,3,IF(VALUE(D3261)&gt;0,2,1)))))))</f>
        <v>7</v>
      </c>
      <c r="O3261" s="26" t="s">
        <v>55</v>
      </c>
      <c r="P3261" s="1" t="s">
        <v>4888</v>
      </c>
      <c r="Q3261" s="1"/>
      <c r="R3261" s="21" t="s">
        <v>14</v>
      </c>
      <c r="S3261" s="7" t="str">
        <f>Tabela813[[#This Row],[NR]]&amp;" - "&amp;Tabela813[[#This Row],[Especificação]]</f>
        <v>9.1.6.9.9.50.9.0.00 - (-) Dedução de Outros Serviços Sujeitos à Regulação</v>
      </c>
      <c r="T3261" s="7" t="str">
        <f>Tabela813[[#This Row],[NR]]&amp;" - "&amp;Tabela813[[#This Row],[Especificação]]</f>
        <v>9.1.6.9.9.50.9.0.00 - (-) Dedução de Outros Serviços Sujeitos à Regulação</v>
      </c>
      <c r="U3261" s="7" t="str">
        <f>Tabela813[[#This Row],[NR]]&amp; " - "&amp;Tabela813[[#This Row],[Especificação]]</f>
        <v>9.1.6.9.9.50.9.0.00 - (-) Dedução de Outros Serviços Sujeitos à Regulação</v>
      </c>
    </row>
    <row r="3262" spans="1:21" x14ac:dyDescent="0.25">
      <c r="A3262" s="7"/>
      <c r="B3262" s="73" t="s">
        <v>1570</v>
      </c>
      <c r="C3262" s="26" t="s">
        <v>1558</v>
      </c>
      <c r="D3262" s="26" t="s">
        <v>1563</v>
      </c>
      <c r="E3262" s="26" t="s">
        <v>1570</v>
      </c>
      <c r="F3262" s="26" t="s">
        <v>1570</v>
      </c>
      <c r="G3262" s="26" t="s">
        <v>1591</v>
      </c>
      <c r="H3262" s="26" t="s">
        <v>1570</v>
      </c>
      <c r="I3262" s="26" t="s">
        <v>1558</v>
      </c>
      <c r="J3262" s="26" t="s">
        <v>1564</v>
      </c>
      <c r="K3262" s="21" t="str">
        <f>IF(Tabela813[[#This Row],[C]]&lt;&gt;"",IF(Tabela813[[#This Row],[RED]]&lt;&gt;"",(Tabela813[[#This Row],[RED]] &amp; "."),"") &amp; CONCATENATE(Tabela813[[#This Row],[C]],".",Tabela813[[#This Row],[O]],".",Tabela813[[#This Row],[E]],".",Tabela813[[#This Row],[D1]],".",Tabela813[[#This Row],[D2]],".",Tabela813[[#This Row],[D3]],".",Tabela813[[#This Row],[T]],".",Tabela813[[#This Row],[D4]]),"")</f>
        <v>9.1.6.9.9.50.9.1.00</v>
      </c>
      <c r="L3262" s="27" t="s">
        <v>6914</v>
      </c>
      <c r="M3262" s="21" t="str">
        <f t="shared" si="50"/>
        <v>A</v>
      </c>
      <c r="N3262" s="21">
        <f>IF(VALUE(Tabela813[[#This Row],[RED]]) &gt; 0,1,0) + IF(VALUE(J3262)&gt;0,8,IF(VALUE(I3262)&gt;0,7,IF(VALUE(H3262)&gt;0,6,IF(VALUE(G3262)&gt;0,5,IF(VALUE(F3262)&gt;0,4,IF(VALUE(E3262)&gt;0,3,IF(VALUE(D3262)&gt;0,2,1)))))))</f>
        <v>8</v>
      </c>
      <c r="O3262" s="26" t="s">
        <v>55</v>
      </c>
      <c r="P3262" s="1" t="s">
        <v>4888</v>
      </c>
      <c r="Q3262" s="1"/>
      <c r="R3262" s="21" t="s">
        <v>14</v>
      </c>
      <c r="S3262" s="7" t="str">
        <f>Tabela813[[#This Row],[NR]]&amp;" - "&amp;Tabela813[[#This Row],[Especificação]]</f>
        <v>9.1.6.9.9.50.9.1.00 - (-) Dedução de Outros Serviços Sujeitos à Regulação - Principal</v>
      </c>
      <c r="T3262" s="7" t="str">
        <f>Tabela813[[#This Row],[NR]]&amp;" - "&amp;Tabela813[[#This Row],[Especificação]]</f>
        <v>9.1.6.9.9.50.9.1.00 - (-) Dedução de Outros Serviços Sujeitos à Regulação - Principal</v>
      </c>
      <c r="U3262" s="7" t="str">
        <f>Tabela813[[#This Row],[NR]]&amp; " - "&amp;Tabela813[[#This Row],[Especificação]]</f>
        <v>9.1.6.9.9.50.9.1.00 - (-) Dedução de Outros Serviços Sujeitos à Regulação - Principal</v>
      </c>
    </row>
    <row r="3263" spans="1:21" ht="30" x14ac:dyDescent="0.25">
      <c r="A3263" s="7"/>
      <c r="B3263" s="73" t="s">
        <v>1570</v>
      </c>
      <c r="C3263" s="26" t="s">
        <v>1558</v>
      </c>
      <c r="D3263" s="26" t="s">
        <v>1563</v>
      </c>
      <c r="E3263" s="26" t="s">
        <v>1570</v>
      </c>
      <c r="F3263" s="26" t="s">
        <v>1570</v>
      </c>
      <c r="G3263" s="26" t="s">
        <v>1591</v>
      </c>
      <c r="H3263" s="26" t="s">
        <v>1570</v>
      </c>
      <c r="I3263" s="26" t="s">
        <v>1567</v>
      </c>
      <c r="J3263" s="26" t="s">
        <v>1564</v>
      </c>
      <c r="K3263" s="21" t="str">
        <f>IF(Tabela813[[#This Row],[C]]&lt;&gt;"",IF(Tabela813[[#This Row],[RED]]&lt;&gt;"",(Tabela813[[#This Row],[RED]] &amp; "."),"") &amp; CONCATENATE(Tabela813[[#This Row],[C]],".",Tabela813[[#This Row],[O]],".",Tabela813[[#This Row],[E]],".",Tabela813[[#This Row],[D1]],".",Tabela813[[#This Row],[D2]],".",Tabela813[[#This Row],[D3]],".",Tabela813[[#This Row],[T]],".",Tabela813[[#This Row],[D4]]),"")</f>
        <v>9.1.6.9.9.50.9.2.00</v>
      </c>
      <c r="L3263" s="27" t="s">
        <v>6915</v>
      </c>
      <c r="M3263" s="21" t="str">
        <f t="shared" si="50"/>
        <v>A</v>
      </c>
      <c r="N3263" s="21">
        <f>IF(VALUE(Tabela813[[#This Row],[RED]]) &gt; 0,1,0) + IF(VALUE(J3263)&gt;0,8,IF(VALUE(I3263)&gt;0,7,IF(VALUE(H3263)&gt;0,6,IF(VALUE(G3263)&gt;0,5,IF(VALUE(F3263)&gt;0,4,IF(VALUE(E3263)&gt;0,3,IF(VALUE(D3263)&gt;0,2,1)))))))</f>
        <v>8</v>
      </c>
      <c r="O3263" s="26" t="s">
        <v>55</v>
      </c>
      <c r="P3263" s="1" t="s">
        <v>4888</v>
      </c>
      <c r="Q3263" s="1"/>
      <c r="R3263" s="21" t="s">
        <v>14</v>
      </c>
      <c r="S3263" s="7" t="str">
        <f>Tabela813[[#This Row],[NR]]&amp;" - "&amp;Tabela813[[#This Row],[Especificação]]</f>
        <v>9.1.6.9.9.50.9.2.00 - (-) Dedução de Outros Serviços Sujeitos à Regulação - Multas e Juros de Mora</v>
      </c>
      <c r="T3263" s="7" t="str">
        <f>Tabela813[[#This Row],[NR]]&amp;" - "&amp;Tabela813[[#This Row],[Especificação]]</f>
        <v>9.1.6.9.9.50.9.2.00 - (-) Dedução de Outros Serviços Sujeitos à Regulação - Multas e Juros de Mora</v>
      </c>
      <c r="U3263" s="7" t="str">
        <f>Tabela813[[#This Row],[NR]]&amp; " - "&amp;Tabela813[[#This Row],[Especificação]]</f>
        <v>9.1.6.9.9.50.9.2.00 - (-) Dedução de Outros Serviços Sujeitos à Regulação - Multas e Juros de Mora</v>
      </c>
    </row>
    <row r="3264" spans="1:21" x14ac:dyDescent="0.25">
      <c r="A3264" s="7"/>
      <c r="B3264" s="73" t="s">
        <v>1570</v>
      </c>
      <c r="C3264" s="26" t="s">
        <v>1558</v>
      </c>
      <c r="D3264" s="26" t="s">
        <v>1563</v>
      </c>
      <c r="E3264" s="26" t="s">
        <v>1570</v>
      </c>
      <c r="F3264" s="26" t="s">
        <v>1570</v>
      </c>
      <c r="G3264" s="26" t="s">
        <v>1591</v>
      </c>
      <c r="H3264" s="26" t="s">
        <v>1570</v>
      </c>
      <c r="I3264" s="26" t="s">
        <v>1559</v>
      </c>
      <c r="J3264" s="26" t="s">
        <v>1564</v>
      </c>
      <c r="K3264" s="21" t="str">
        <f>IF(Tabela813[[#This Row],[C]]&lt;&gt;"",IF(Tabela813[[#This Row],[RED]]&lt;&gt;"",(Tabela813[[#This Row],[RED]] &amp; "."),"") &amp; CONCATENATE(Tabela813[[#This Row],[C]],".",Tabela813[[#This Row],[O]],".",Tabela813[[#This Row],[E]],".",Tabela813[[#This Row],[D1]],".",Tabela813[[#This Row],[D2]],".",Tabela813[[#This Row],[D3]],".",Tabela813[[#This Row],[T]],".",Tabela813[[#This Row],[D4]]),"")</f>
        <v>9.1.6.9.9.50.9.3.00</v>
      </c>
      <c r="L3264" s="27" t="s">
        <v>6916</v>
      </c>
      <c r="M3264" s="21" t="str">
        <f t="shared" ref="M3264:M3330" si="51">IF(N3264 &lt; N3265,"S","A")</f>
        <v>A</v>
      </c>
      <c r="N3264" s="21">
        <f>IF(VALUE(Tabela813[[#This Row],[RED]]) &gt; 0,1,0) + IF(VALUE(J3264)&gt;0,8,IF(VALUE(I3264)&gt;0,7,IF(VALUE(H3264)&gt;0,6,IF(VALUE(G3264)&gt;0,5,IF(VALUE(F3264)&gt;0,4,IF(VALUE(E3264)&gt;0,3,IF(VALUE(D3264)&gt;0,2,1)))))))</f>
        <v>8</v>
      </c>
      <c r="O3264" s="26" t="s">
        <v>55</v>
      </c>
      <c r="P3264" s="1" t="s">
        <v>4888</v>
      </c>
      <c r="Q3264" s="1"/>
      <c r="R3264" s="21" t="s">
        <v>14</v>
      </c>
      <c r="S3264" s="7" t="str">
        <f>Tabela813[[#This Row],[NR]]&amp;" - "&amp;Tabela813[[#This Row],[Especificação]]</f>
        <v>9.1.6.9.9.50.9.3.00 - (-) Dedução de Outros Serviços Sujeitos à Regulação - Dívida Ativa</v>
      </c>
      <c r="T3264" s="7" t="str">
        <f>Tabela813[[#This Row],[NR]]&amp;" - "&amp;Tabela813[[#This Row],[Especificação]]</f>
        <v>9.1.6.9.9.50.9.3.00 - (-) Dedução de Outros Serviços Sujeitos à Regulação - Dívida Ativa</v>
      </c>
      <c r="U3264" s="7" t="str">
        <f>Tabela813[[#This Row],[NR]]&amp; " - "&amp;Tabela813[[#This Row],[Especificação]]</f>
        <v>9.1.6.9.9.50.9.3.00 - (-) Dedução de Outros Serviços Sujeitos à Regulação - Dívida Ativa</v>
      </c>
    </row>
    <row r="3265" spans="1:21" ht="30" x14ac:dyDescent="0.25">
      <c r="A3265" s="7"/>
      <c r="B3265" s="73" t="s">
        <v>1570</v>
      </c>
      <c r="C3265" s="26" t="s">
        <v>1558</v>
      </c>
      <c r="D3265" s="26" t="s">
        <v>1563</v>
      </c>
      <c r="E3265" s="26" t="s">
        <v>1570</v>
      </c>
      <c r="F3265" s="26" t="s">
        <v>1570</v>
      </c>
      <c r="G3265" s="26" t="s">
        <v>1591</v>
      </c>
      <c r="H3265" s="26" t="s">
        <v>1570</v>
      </c>
      <c r="I3265" s="26" t="s">
        <v>1568</v>
      </c>
      <c r="J3265" s="26" t="s">
        <v>1564</v>
      </c>
      <c r="K3265" s="21" t="str">
        <f>IF(Tabela813[[#This Row],[C]]&lt;&gt;"",IF(Tabela813[[#This Row],[RED]]&lt;&gt;"",(Tabela813[[#This Row],[RED]] &amp; "."),"") &amp; CONCATENATE(Tabela813[[#This Row],[C]],".",Tabela813[[#This Row],[O]],".",Tabela813[[#This Row],[E]],".",Tabela813[[#This Row],[D1]],".",Tabela813[[#This Row],[D2]],".",Tabela813[[#This Row],[D3]],".",Tabela813[[#This Row],[T]],".",Tabela813[[#This Row],[D4]]),"")</f>
        <v>9.1.6.9.9.50.9.4.00</v>
      </c>
      <c r="L3265" s="27" t="s">
        <v>6917</v>
      </c>
      <c r="M3265" s="21" t="str">
        <f t="shared" si="51"/>
        <v>A</v>
      </c>
      <c r="N3265" s="21">
        <f>IF(VALUE(Tabela813[[#This Row],[RED]]) &gt; 0,1,0) + IF(VALUE(J3265)&gt;0,8,IF(VALUE(I3265)&gt;0,7,IF(VALUE(H3265)&gt;0,6,IF(VALUE(G3265)&gt;0,5,IF(VALUE(F3265)&gt;0,4,IF(VALUE(E3265)&gt;0,3,IF(VALUE(D3265)&gt;0,2,1)))))))</f>
        <v>8</v>
      </c>
      <c r="O3265" s="26" t="s">
        <v>55</v>
      </c>
      <c r="P3265" s="1" t="s">
        <v>4888</v>
      </c>
      <c r="Q3265" s="1"/>
      <c r="R3265" s="21" t="s">
        <v>14</v>
      </c>
      <c r="S3265" s="7" t="str">
        <f>Tabela813[[#This Row],[NR]]&amp;" - "&amp;Tabela813[[#This Row],[Especificação]]</f>
        <v>9.1.6.9.9.50.9.4.00 - (-) Dedução de Outros Serviços Sujeitos à Regulação - Dívida Ativa - Multas e Juros de Mora da Dívida Ativa</v>
      </c>
      <c r="T3265" s="7" t="str">
        <f>Tabela813[[#This Row],[NR]]&amp;" - "&amp;Tabela813[[#This Row],[Especificação]]</f>
        <v>9.1.6.9.9.50.9.4.00 - (-) Dedução de Outros Serviços Sujeitos à Regulação - Dívida Ativa - Multas e Juros de Mora da Dívida Ativa</v>
      </c>
      <c r="U3265" s="7" t="str">
        <f>Tabela813[[#This Row],[NR]]&amp; " - "&amp;Tabela813[[#This Row],[Especificação]]</f>
        <v>9.1.6.9.9.50.9.4.00 - (-) Dedução de Outros Serviços Sujeitos à Regulação - Dívida Ativa - Multas e Juros de Mora da Dívida Ativa</v>
      </c>
    </row>
    <row r="3266" spans="1:21" x14ac:dyDescent="0.25">
      <c r="A3266" s="7"/>
      <c r="B3266" s="73" t="s">
        <v>1570</v>
      </c>
      <c r="C3266" s="26" t="s">
        <v>1558</v>
      </c>
      <c r="D3266" s="26" t="s">
        <v>1563</v>
      </c>
      <c r="E3266" s="26" t="s">
        <v>1570</v>
      </c>
      <c r="F3266" s="26" t="s">
        <v>1570</v>
      </c>
      <c r="G3266" s="26" t="s">
        <v>1591</v>
      </c>
      <c r="H3266" s="26" t="s">
        <v>1570</v>
      </c>
      <c r="I3266" s="26" t="s">
        <v>1569</v>
      </c>
      <c r="J3266" s="26" t="s">
        <v>1564</v>
      </c>
      <c r="K3266" s="21" t="str">
        <f>IF(Tabela813[[#This Row],[C]]&lt;&gt;"",IF(Tabela813[[#This Row],[RED]]&lt;&gt;"",(Tabela813[[#This Row],[RED]] &amp; "."),"") &amp; CONCATENATE(Tabela813[[#This Row],[C]],".",Tabela813[[#This Row],[O]],".",Tabela813[[#This Row],[E]],".",Tabela813[[#This Row],[D1]],".",Tabela813[[#This Row],[D2]],".",Tabela813[[#This Row],[D3]],".",Tabela813[[#This Row],[T]],".",Tabela813[[#This Row],[D4]]),"")</f>
        <v>9.1.6.9.9.50.9.5.00</v>
      </c>
      <c r="L3266" s="27" t="s">
        <v>6918</v>
      </c>
      <c r="M3266" s="21" t="str">
        <f t="shared" si="51"/>
        <v>A</v>
      </c>
      <c r="N3266" s="21">
        <f>IF(VALUE(Tabela813[[#This Row],[RED]]) &gt; 0,1,0) + IF(VALUE(J3266)&gt;0,8,IF(VALUE(I3266)&gt;0,7,IF(VALUE(H3266)&gt;0,6,IF(VALUE(G3266)&gt;0,5,IF(VALUE(F3266)&gt;0,4,IF(VALUE(E3266)&gt;0,3,IF(VALUE(D3266)&gt;0,2,1)))))))</f>
        <v>8</v>
      </c>
      <c r="O3266" s="26" t="s">
        <v>55</v>
      </c>
      <c r="P3266" s="1" t="s">
        <v>4888</v>
      </c>
      <c r="Q3266" s="1"/>
      <c r="R3266" s="21" t="s">
        <v>14</v>
      </c>
      <c r="S3266" s="7" t="str">
        <f>Tabela813[[#This Row],[NR]]&amp;" - "&amp;Tabela813[[#This Row],[Especificação]]</f>
        <v>9.1.6.9.9.50.9.5.00 - (-) Dedução de Outros Serviços Sujeitos à Regulação - Multas</v>
      </c>
      <c r="T3266" s="7" t="str">
        <f>Tabela813[[#This Row],[NR]]&amp;" - "&amp;Tabela813[[#This Row],[Especificação]]</f>
        <v>9.1.6.9.9.50.9.5.00 - (-) Dedução de Outros Serviços Sujeitos à Regulação - Multas</v>
      </c>
      <c r="U3266" s="7" t="str">
        <f>Tabela813[[#This Row],[NR]]&amp; " - "&amp;Tabela813[[#This Row],[Especificação]]</f>
        <v>9.1.6.9.9.50.9.5.00 - (-) Dedução de Outros Serviços Sujeitos à Regulação - Multas</v>
      </c>
    </row>
    <row r="3267" spans="1:21" x14ac:dyDescent="0.25">
      <c r="A3267" s="7"/>
      <c r="B3267" s="73" t="s">
        <v>1570</v>
      </c>
      <c r="C3267" s="26" t="s">
        <v>1558</v>
      </c>
      <c r="D3267" s="26" t="s">
        <v>1563</v>
      </c>
      <c r="E3267" s="26" t="s">
        <v>1570</v>
      </c>
      <c r="F3267" s="26" t="s">
        <v>1570</v>
      </c>
      <c r="G3267" s="26" t="s">
        <v>1591</v>
      </c>
      <c r="H3267" s="26" t="s">
        <v>1570</v>
      </c>
      <c r="I3267" s="26" t="s">
        <v>1563</v>
      </c>
      <c r="J3267" s="26" t="s">
        <v>1564</v>
      </c>
      <c r="K3267" s="21" t="str">
        <f>IF(Tabela813[[#This Row],[C]]&lt;&gt;"",IF(Tabela813[[#This Row],[RED]]&lt;&gt;"",(Tabela813[[#This Row],[RED]] &amp; "."),"") &amp; CONCATENATE(Tabela813[[#This Row],[C]],".",Tabela813[[#This Row],[O]],".",Tabela813[[#This Row],[E]],".",Tabela813[[#This Row],[D1]],".",Tabela813[[#This Row],[D2]],".",Tabela813[[#This Row],[D3]],".",Tabela813[[#This Row],[T]],".",Tabela813[[#This Row],[D4]]),"")</f>
        <v>9.1.6.9.9.50.9.6.00</v>
      </c>
      <c r="L3267" s="27" t="s">
        <v>6919</v>
      </c>
      <c r="M3267" s="21" t="str">
        <f t="shared" si="51"/>
        <v>A</v>
      </c>
      <c r="N3267" s="21">
        <f>IF(VALUE(Tabela813[[#This Row],[RED]]) &gt; 0,1,0) + IF(VALUE(J3267)&gt;0,8,IF(VALUE(I3267)&gt;0,7,IF(VALUE(H3267)&gt;0,6,IF(VALUE(G3267)&gt;0,5,IF(VALUE(F3267)&gt;0,4,IF(VALUE(E3267)&gt;0,3,IF(VALUE(D3267)&gt;0,2,1)))))))</f>
        <v>8</v>
      </c>
      <c r="O3267" s="26" t="s">
        <v>55</v>
      </c>
      <c r="P3267" s="1" t="s">
        <v>4888</v>
      </c>
      <c r="Q3267" s="1"/>
      <c r="R3267" s="21" t="s">
        <v>14</v>
      </c>
      <c r="S3267" s="7" t="str">
        <f>Tabela813[[#This Row],[NR]]&amp;" - "&amp;Tabela813[[#This Row],[Especificação]]</f>
        <v>9.1.6.9.9.50.9.6.00 - (-) Dedução de Outros Serviços Sujeitos à Regulação - Juros de Mora</v>
      </c>
      <c r="T3267" s="7" t="str">
        <f>Tabela813[[#This Row],[NR]]&amp;" - "&amp;Tabela813[[#This Row],[Especificação]]</f>
        <v>9.1.6.9.9.50.9.6.00 - (-) Dedução de Outros Serviços Sujeitos à Regulação - Juros de Mora</v>
      </c>
      <c r="U3267" s="7" t="str">
        <f>Tabela813[[#This Row],[NR]]&amp; " - "&amp;Tabela813[[#This Row],[Especificação]]</f>
        <v>9.1.6.9.9.50.9.6.00 - (-) Dedução de Outros Serviços Sujeitos à Regulação - Juros de Mora</v>
      </c>
    </row>
    <row r="3268" spans="1:21" ht="30" x14ac:dyDescent="0.25">
      <c r="A3268" s="7"/>
      <c r="B3268" s="73" t="s">
        <v>1570</v>
      </c>
      <c r="C3268" s="26" t="s">
        <v>1558</v>
      </c>
      <c r="D3268" s="26" t="s">
        <v>1563</v>
      </c>
      <c r="E3268" s="26" t="s">
        <v>1570</v>
      </c>
      <c r="F3268" s="26" t="s">
        <v>1570</v>
      </c>
      <c r="G3268" s="26" t="s">
        <v>1591</v>
      </c>
      <c r="H3268" s="26" t="s">
        <v>1570</v>
      </c>
      <c r="I3268" s="26" t="s">
        <v>1565</v>
      </c>
      <c r="J3268" s="26" t="s">
        <v>1564</v>
      </c>
      <c r="K3268" s="21" t="str">
        <f>IF(Tabela813[[#This Row],[C]]&lt;&gt;"",IF(Tabela813[[#This Row],[RED]]&lt;&gt;"",(Tabela813[[#This Row],[RED]] &amp; "."),"") &amp; CONCATENATE(Tabela813[[#This Row],[C]],".",Tabela813[[#This Row],[O]],".",Tabela813[[#This Row],[E]],".",Tabela813[[#This Row],[D1]],".",Tabela813[[#This Row],[D2]],".",Tabela813[[#This Row],[D3]],".",Tabela813[[#This Row],[T]],".",Tabela813[[#This Row],[D4]]),"")</f>
        <v>9.1.6.9.9.50.9.7.00</v>
      </c>
      <c r="L3268" s="27" t="s">
        <v>6920</v>
      </c>
      <c r="M3268" s="21" t="str">
        <f t="shared" si="51"/>
        <v>A</v>
      </c>
      <c r="N3268" s="21">
        <f>IF(VALUE(Tabela813[[#This Row],[RED]]) &gt; 0,1,0) + IF(VALUE(J3268)&gt;0,8,IF(VALUE(I3268)&gt;0,7,IF(VALUE(H3268)&gt;0,6,IF(VALUE(G3268)&gt;0,5,IF(VALUE(F3268)&gt;0,4,IF(VALUE(E3268)&gt;0,3,IF(VALUE(D3268)&gt;0,2,1)))))))</f>
        <v>8</v>
      </c>
      <c r="O3268" s="26" t="s">
        <v>55</v>
      </c>
      <c r="P3268" s="1" t="s">
        <v>4888</v>
      </c>
      <c r="Q3268" s="1"/>
      <c r="R3268" s="21" t="s">
        <v>14</v>
      </c>
      <c r="S3268" s="7" t="str">
        <f>Tabela813[[#This Row],[NR]]&amp;" - "&amp;Tabela813[[#This Row],[Especificação]]</f>
        <v>9.1.6.9.9.50.9.7.00 - (-) Dedução de Outros Serviços Sujeitos à Regulação - Dívida Ativa - Multas da Dívida Ativa</v>
      </c>
      <c r="T3268" s="7" t="str">
        <f>Tabela813[[#This Row],[NR]]&amp;" - "&amp;Tabela813[[#This Row],[Especificação]]</f>
        <v>9.1.6.9.9.50.9.7.00 - (-) Dedução de Outros Serviços Sujeitos à Regulação - Dívida Ativa - Multas da Dívida Ativa</v>
      </c>
      <c r="U3268" s="7" t="str">
        <f>Tabela813[[#This Row],[NR]]&amp; " - "&amp;Tabela813[[#This Row],[Especificação]]</f>
        <v>9.1.6.9.9.50.9.7.00 - (-) Dedução de Outros Serviços Sujeitos à Regulação - Dívida Ativa - Multas da Dívida Ativa</v>
      </c>
    </row>
    <row r="3269" spans="1:21" ht="30" x14ac:dyDescent="0.25">
      <c r="A3269" s="84"/>
      <c r="B3269" s="73" t="s">
        <v>1570</v>
      </c>
      <c r="C3269" s="26" t="s">
        <v>1558</v>
      </c>
      <c r="D3269" s="26" t="s">
        <v>1563</v>
      </c>
      <c r="E3269" s="26" t="s">
        <v>1570</v>
      </c>
      <c r="F3269" s="26" t="s">
        <v>1570</v>
      </c>
      <c r="G3269" s="26" t="s">
        <v>1591</v>
      </c>
      <c r="H3269" s="26" t="s">
        <v>1570</v>
      </c>
      <c r="I3269" s="26" t="s">
        <v>1566</v>
      </c>
      <c r="J3269" s="26" t="s">
        <v>1564</v>
      </c>
      <c r="K3269" s="21" t="str">
        <f>IF(Tabela813[[#This Row],[C]]&lt;&gt;"",IF(Tabela813[[#This Row],[RED]]&lt;&gt;"",(Tabela813[[#This Row],[RED]] &amp; "."),"") &amp; CONCATENATE(Tabela813[[#This Row],[C]],".",Tabela813[[#This Row],[O]],".",Tabela813[[#This Row],[E]],".",Tabela813[[#This Row],[D1]],".",Tabela813[[#This Row],[D2]],".",Tabela813[[#This Row],[D3]],".",Tabela813[[#This Row],[T]],".",Tabela813[[#This Row],[D4]]),"")</f>
        <v>9.1.6.9.9.50.9.8.00</v>
      </c>
      <c r="L3269" s="27" t="s">
        <v>6921</v>
      </c>
      <c r="M3269" s="21" t="str">
        <f t="shared" si="51"/>
        <v>A</v>
      </c>
      <c r="N3269" s="21">
        <f>IF(VALUE(Tabela813[[#This Row],[RED]]) &gt; 0,1,0) + IF(VALUE(J3269)&gt;0,8,IF(VALUE(I3269)&gt;0,7,IF(VALUE(H3269)&gt;0,6,IF(VALUE(G3269)&gt;0,5,IF(VALUE(F3269)&gt;0,4,IF(VALUE(E3269)&gt;0,3,IF(VALUE(D3269)&gt;0,2,1)))))))</f>
        <v>8</v>
      </c>
      <c r="O3269" s="26" t="s">
        <v>55</v>
      </c>
      <c r="P3269" s="1" t="s">
        <v>4889</v>
      </c>
      <c r="Q3269" s="1"/>
      <c r="R3269" s="21" t="s">
        <v>14</v>
      </c>
      <c r="S3269" s="7" t="str">
        <f>Tabela813[[#This Row],[NR]]&amp;" - "&amp;Tabela813[[#This Row],[Especificação]]</f>
        <v>9.1.6.9.9.50.9.8.00 - (-) Dedução de Outros Serviços Sujeitos à Regulação - Juros de Mora da Dívida Ativa</v>
      </c>
      <c r="T3269" s="7" t="str">
        <f>Tabela813[[#This Row],[NR]]&amp;" - "&amp;Tabela813[[#This Row],[Especificação]]</f>
        <v>9.1.6.9.9.50.9.8.00 - (-) Dedução de Outros Serviços Sujeitos à Regulação - Juros de Mora da Dívida Ativa</v>
      </c>
      <c r="U3269" s="7" t="str">
        <f>Tabela813[[#This Row],[NR]]&amp; " - "&amp;Tabela813[[#This Row],[Especificação]]</f>
        <v>9.1.6.9.9.50.9.8.00 - (-) Dedução de Outros Serviços Sujeitos à Regulação - Juros de Mora da Dívida Ativa</v>
      </c>
    </row>
    <row r="3270" spans="1:21" x14ac:dyDescent="0.25">
      <c r="A3270" s="84"/>
      <c r="B3270" s="73" t="s">
        <v>1570</v>
      </c>
      <c r="C3270" s="26" t="s">
        <v>1558</v>
      </c>
      <c r="D3270" s="26" t="s">
        <v>1563</v>
      </c>
      <c r="E3270" s="26" t="s">
        <v>1570</v>
      </c>
      <c r="F3270" s="26" t="s">
        <v>1570</v>
      </c>
      <c r="G3270" s="26" t="s">
        <v>1574</v>
      </c>
      <c r="H3270" s="26" t="s">
        <v>1561</v>
      </c>
      <c r="I3270" s="26" t="s">
        <v>1561</v>
      </c>
      <c r="J3270" s="26" t="s">
        <v>1564</v>
      </c>
      <c r="K3270" s="21" t="str">
        <f>IF(Tabela813[[#This Row],[C]]&lt;&gt;"",IF(Tabela813[[#This Row],[RED]]&lt;&gt;"",(Tabela813[[#This Row],[RED]] &amp; "."),"") &amp; CONCATENATE(Tabela813[[#This Row],[C]],".",Tabela813[[#This Row],[O]],".",Tabela813[[#This Row],[E]],".",Tabela813[[#This Row],[D1]],".",Tabela813[[#This Row],[D2]],".",Tabela813[[#This Row],[D3]],".",Tabela813[[#This Row],[T]],".",Tabela813[[#This Row],[D4]]),"")</f>
        <v>9.1.6.9.9.99.0.0.00</v>
      </c>
      <c r="L3270" s="27" t="s">
        <v>2217</v>
      </c>
      <c r="M3270" s="21" t="str">
        <f t="shared" si="51"/>
        <v>S</v>
      </c>
      <c r="N3270" s="21">
        <f>IF(VALUE(Tabela813[[#This Row],[RED]]) &gt; 0,1,0) + IF(VALUE(J3270)&gt;0,8,IF(VALUE(I3270)&gt;0,7,IF(VALUE(H3270)&gt;0,6,IF(VALUE(G3270)&gt;0,5,IF(VALUE(F3270)&gt;0,4,IF(VALUE(E3270)&gt;0,3,IF(VALUE(D3270)&gt;0,2,1)))))))</f>
        <v>6</v>
      </c>
      <c r="O3270" s="26" t="s">
        <v>51</v>
      </c>
      <c r="P3270" s="1" t="s">
        <v>4462</v>
      </c>
      <c r="Q3270" s="1"/>
      <c r="R3270" s="21"/>
      <c r="S3270" s="7" t="str">
        <f>Tabela813[[#This Row],[NR]]&amp;" - "&amp;Tabela813[[#This Row],[Especificação]]</f>
        <v>9.1.6.9.9.99.0.0.00 - (-) Dedução de Outros Serviços</v>
      </c>
      <c r="T3270" s="7" t="str">
        <f>Tabela813[[#This Row],[NR]]&amp;" - "&amp;Tabela813[[#This Row],[Especificação]]</f>
        <v>9.1.6.9.9.99.0.0.00 - (-) Dedução de Outros Serviços</v>
      </c>
      <c r="U3270" s="7" t="str">
        <f>Tabela813[[#This Row],[NR]]&amp; " - "&amp;Tabela813[[#This Row],[Especificação]]</f>
        <v>9.1.6.9.9.99.0.0.00 - (-) Dedução de Outros Serviços</v>
      </c>
    </row>
    <row r="3271" spans="1:21" x14ac:dyDescent="0.25">
      <c r="A3271" s="84"/>
      <c r="B3271" s="73" t="s">
        <v>1570</v>
      </c>
      <c r="C3271" s="26" t="s">
        <v>1558</v>
      </c>
      <c r="D3271" s="26" t="s">
        <v>1563</v>
      </c>
      <c r="E3271" s="26" t="s">
        <v>1570</v>
      </c>
      <c r="F3271" s="26" t="s">
        <v>1570</v>
      </c>
      <c r="G3271" s="26" t="s">
        <v>1574</v>
      </c>
      <c r="H3271" s="26" t="s">
        <v>1561</v>
      </c>
      <c r="I3271" s="26" t="s">
        <v>1558</v>
      </c>
      <c r="J3271" s="26" t="s">
        <v>1564</v>
      </c>
      <c r="K3271" s="21" t="str">
        <f>IF(Tabela813[[#This Row],[C]]&lt;&gt;"",IF(Tabela813[[#This Row],[RED]]&lt;&gt;"",(Tabela813[[#This Row],[RED]] &amp; "."),"") &amp; CONCATENATE(Tabela813[[#This Row],[C]],".",Tabela813[[#This Row],[O]],".",Tabela813[[#This Row],[E]],".",Tabela813[[#This Row],[D1]],".",Tabela813[[#This Row],[D2]],".",Tabela813[[#This Row],[D3]],".",Tabela813[[#This Row],[T]],".",Tabela813[[#This Row],[D4]]),"")</f>
        <v>9.1.6.9.9.99.0.1.00</v>
      </c>
      <c r="L3271" s="27" t="s">
        <v>2218</v>
      </c>
      <c r="M3271" s="21" t="str">
        <f t="shared" si="51"/>
        <v>A</v>
      </c>
      <c r="N3271" s="21">
        <f>IF(VALUE(Tabela813[[#This Row],[RED]]) &gt; 0,1,0) + IF(VALUE(J3271)&gt;0,8,IF(VALUE(I3271)&gt;0,7,IF(VALUE(H3271)&gt;0,6,IF(VALUE(G3271)&gt;0,5,IF(VALUE(F3271)&gt;0,4,IF(VALUE(E3271)&gt;0,3,IF(VALUE(D3271)&gt;0,2,1)))))))</f>
        <v>8</v>
      </c>
      <c r="O3271" s="26" t="s">
        <v>51</v>
      </c>
      <c r="P3271" s="1" t="s">
        <v>3007</v>
      </c>
      <c r="Q3271" s="1"/>
      <c r="R3271" s="21"/>
      <c r="S3271" s="7" t="str">
        <f>Tabela813[[#This Row],[NR]]&amp;" - "&amp;Tabela813[[#This Row],[Especificação]]</f>
        <v>9.1.6.9.9.99.0.1.00 - (-) Dedução de Outros Serviços - Principal</v>
      </c>
      <c r="T3271" s="7" t="str">
        <f>Tabela813[[#This Row],[NR]]&amp;" - "&amp;Tabela813[[#This Row],[Especificação]]</f>
        <v>9.1.6.9.9.99.0.1.00 - (-) Dedução de Outros Serviços - Principal</v>
      </c>
      <c r="U3271" s="7" t="str">
        <f>Tabela813[[#This Row],[NR]]&amp; " - "&amp;Tabela813[[#This Row],[Especificação]]</f>
        <v>9.1.6.9.9.99.0.1.00 - (-) Dedução de Outros Serviços - Principal</v>
      </c>
    </row>
    <row r="3272" spans="1:21" x14ac:dyDescent="0.25">
      <c r="A3272" s="84"/>
      <c r="B3272" s="73" t="s">
        <v>1570</v>
      </c>
      <c r="C3272" s="26" t="s">
        <v>1558</v>
      </c>
      <c r="D3272" s="26" t="s">
        <v>1563</v>
      </c>
      <c r="E3272" s="26" t="s">
        <v>1570</v>
      </c>
      <c r="F3272" s="26" t="s">
        <v>1570</v>
      </c>
      <c r="G3272" s="26" t="s">
        <v>1574</v>
      </c>
      <c r="H3272" s="26" t="s">
        <v>1561</v>
      </c>
      <c r="I3272" s="26" t="s">
        <v>1567</v>
      </c>
      <c r="J3272" s="26" t="s">
        <v>1564</v>
      </c>
      <c r="K3272" s="21" t="str">
        <f>IF(Tabela813[[#This Row],[C]]&lt;&gt;"",IF(Tabela813[[#This Row],[RED]]&lt;&gt;"",(Tabela813[[#This Row],[RED]] &amp; "."),"") &amp; CONCATENATE(Tabela813[[#This Row],[C]],".",Tabela813[[#This Row],[O]],".",Tabela813[[#This Row],[E]],".",Tabela813[[#This Row],[D1]],".",Tabela813[[#This Row],[D2]],".",Tabela813[[#This Row],[D3]],".",Tabela813[[#This Row],[T]],".",Tabela813[[#This Row],[D4]]),"")</f>
        <v>9.1.6.9.9.99.0.2.00</v>
      </c>
      <c r="L3272" s="27" t="s">
        <v>2219</v>
      </c>
      <c r="M3272" s="21" t="str">
        <f t="shared" si="51"/>
        <v>A</v>
      </c>
      <c r="N3272" s="21">
        <f>IF(VALUE(Tabela813[[#This Row],[RED]]) &gt; 0,1,0) + IF(VALUE(J3272)&gt;0,8,IF(VALUE(I3272)&gt;0,7,IF(VALUE(H3272)&gt;0,6,IF(VALUE(G3272)&gt;0,5,IF(VALUE(F3272)&gt;0,4,IF(VALUE(E3272)&gt;0,3,IF(VALUE(D3272)&gt;0,2,1)))))))</f>
        <v>8</v>
      </c>
      <c r="O3272" s="26" t="s">
        <v>51</v>
      </c>
      <c r="P3272" s="1" t="s">
        <v>3007</v>
      </c>
      <c r="Q3272" s="1"/>
      <c r="R3272" s="21"/>
      <c r="S3272" s="7" t="str">
        <f>Tabela813[[#This Row],[NR]]&amp;" - "&amp;Tabela813[[#This Row],[Especificação]]</f>
        <v>9.1.6.9.9.99.0.2.00 - (-) Dedução de Outros Serviços - Multas e Juros de Mora</v>
      </c>
      <c r="T3272" s="7" t="str">
        <f>Tabela813[[#This Row],[NR]]&amp;" - "&amp;Tabela813[[#This Row],[Especificação]]</f>
        <v>9.1.6.9.9.99.0.2.00 - (-) Dedução de Outros Serviços - Multas e Juros de Mora</v>
      </c>
      <c r="U3272" s="7" t="str">
        <f>Tabela813[[#This Row],[NR]]&amp; " - "&amp;Tabela813[[#This Row],[Especificação]]</f>
        <v>9.1.6.9.9.99.0.2.00 - (-) Dedução de Outros Serviços - Multas e Juros de Mora</v>
      </c>
    </row>
    <row r="3273" spans="1:21" x14ac:dyDescent="0.25">
      <c r="A3273" s="84"/>
      <c r="B3273" s="73" t="s">
        <v>1570</v>
      </c>
      <c r="C3273" s="26" t="s">
        <v>1558</v>
      </c>
      <c r="D3273" s="26" t="s">
        <v>1563</v>
      </c>
      <c r="E3273" s="26" t="s">
        <v>1570</v>
      </c>
      <c r="F3273" s="26" t="s">
        <v>1570</v>
      </c>
      <c r="G3273" s="26" t="s">
        <v>1574</v>
      </c>
      <c r="H3273" s="26" t="s">
        <v>1561</v>
      </c>
      <c r="I3273" s="26" t="s">
        <v>1559</v>
      </c>
      <c r="J3273" s="26" t="s">
        <v>1564</v>
      </c>
      <c r="K3273" s="21" t="str">
        <f>IF(Tabela813[[#This Row],[C]]&lt;&gt;"",IF(Tabela813[[#This Row],[RED]]&lt;&gt;"",(Tabela813[[#This Row],[RED]] &amp; "."),"") &amp; CONCATENATE(Tabela813[[#This Row],[C]],".",Tabela813[[#This Row],[O]],".",Tabela813[[#This Row],[E]],".",Tabela813[[#This Row],[D1]],".",Tabela813[[#This Row],[D2]],".",Tabela813[[#This Row],[D3]],".",Tabela813[[#This Row],[T]],".",Tabela813[[#This Row],[D4]]),"")</f>
        <v>9.1.6.9.9.99.0.3.00</v>
      </c>
      <c r="L3273" s="27" t="s">
        <v>2220</v>
      </c>
      <c r="M3273" s="21" t="str">
        <f t="shared" si="51"/>
        <v>A</v>
      </c>
      <c r="N3273" s="21">
        <f>IF(VALUE(Tabela813[[#This Row],[RED]]) &gt; 0,1,0) + IF(VALUE(J3273)&gt;0,8,IF(VALUE(I3273)&gt;0,7,IF(VALUE(H3273)&gt;0,6,IF(VALUE(G3273)&gt;0,5,IF(VALUE(F3273)&gt;0,4,IF(VALUE(E3273)&gt;0,3,IF(VALUE(D3273)&gt;0,2,1)))))))</f>
        <v>8</v>
      </c>
      <c r="O3273" s="26" t="s">
        <v>51</v>
      </c>
      <c r="P3273" s="1" t="s">
        <v>3007</v>
      </c>
      <c r="Q3273" s="1"/>
      <c r="R3273" s="21"/>
      <c r="S3273" s="7" t="str">
        <f>Tabela813[[#This Row],[NR]]&amp;" - "&amp;Tabela813[[#This Row],[Especificação]]</f>
        <v>9.1.6.9.9.99.0.3.00 - (-) Dedução de Outros Serviços - Dívida Ativa</v>
      </c>
      <c r="T3273" s="7" t="str">
        <f>Tabela813[[#This Row],[NR]]&amp;" - "&amp;Tabela813[[#This Row],[Especificação]]</f>
        <v>9.1.6.9.9.99.0.3.00 - (-) Dedução de Outros Serviços - Dívida Ativa</v>
      </c>
      <c r="U3273" s="7" t="str">
        <f>Tabela813[[#This Row],[NR]]&amp; " - "&amp;Tabela813[[#This Row],[Especificação]]</f>
        <v>9.1.6.9.9.99.0.3.00 - (-) Dedução de Outros Serviços - Dívida Ativa</v>
      </c>
    </row>
    <row r="3274" spans="1:21" ht="30" x14ac:dyDescent="0.25">
      <c r="A3274" s="84"/>
      <c r="B3274" s="73" t="s">
        <v>1570</v>
      </c>
      <c r="C3274" s="26" t="s">
        <v>1558</v>
      </c>
      <c r="D3274" s="26" t="s">
        <v>1563</v>
      </c>
      <c r="E3274" s="26" t="s">
        <v>1570</v>
      </c>
      <c r="F3274" s="26" t="s">
        <v>1570</v>
      </c>
      <c r="G3274" s="26" t="s">
        <v>1574</v>
      </c>
      <c r="H3274" s="26" t="s">
        <v>1561</v>
      </c>
      <c r="I3274" s="26" t="s">
        <v>1568</v>
      </c>
      <c r="J3274" s="26" t="s">
        <v>1564</v>
      </c>
      <c r="K3274" s="21" t="str">
        <f>IF(Tabela813[[#This Row],[C]]&lt;&gt;"",IF(Tabela813[[#This Row],[RED]]&lt;&gt;"",(Tabela813[[#This Row],[RED]] &amp; "."),"") &amp; CONCATENATE(Tabela813[[#This Row],[C]],".",Tabela813[[#This Row],[O]],".",Tabela813[[#This Row],[E]],".",Tabela813[[#This Row],[D1]],".",Tabela813[[#This Row],[D2]],".",Tabela813[[#This Row],[D3]],".",Tabela813[[#This Row],[T]],".",Tabela813[[#This Row],[D4]]),"")</f>
        <v>9.1.6.9.9.99.0.4.00</v>
      </c>
      <c r="L3274" s="27" t="s">
        <v>2221</v>
      </c>
      <c r="M3274" s="21" t="str">
        <f t="shared" si="51"/>
        <v>A</v>
      </c>
      <c r="N3274" s="21">
        <f>IF(VALUE(Tabela813[[#This Row],[RED]]) &gt; 0,1,0) + IF(VALUE(J3274)&gt;0,8,IF(VALUE(I3274)&gt;0,7,IF(VALUE(H3274)&gt;0,6,IF(VALUE(G3274)&gt;0,5,IF(VALUE(F3274)&gt;0,4,IF(VALUE(E3274)&gt;0,3,IF(VALUE(D3274)&gt;0,2,1)))))))</f>
        <v>8</v>
      </c>
      <c r="O3274" s="26" t="s">
        <v>51</v>
      </c>
      <c r="P3274" s="1" t="s">
        <v>3007</v>
      </c>
      <c r="Q3274" s="1"/>
      <c r="R3274" s="21"/>
      <c r="S3274" s="7" t="str">
        <f>Tabela813[[#This Row],[NR]]&amp;" - "&amp;Tabela813[[#This Row],[Especificação]]</f>
        <v>9.1.6.9.9.99.0.4.00 - (-) Dedução de Outros Serviços - Dívida Ativa - Multas e Juros de Mora da Dívida Ativa</v>
      </c>
      <c r="T3274" s="7" t="str">
        <f>Tabela813[[#This Row],[NR]]&amp;" - "&amp;Tabela813[[#This Row],[Especificação]]</f>
        <v>9.1.6.9.9.99.0.4.00 - (-) Dedução de Outros Serviços - Dívida Ativa - Multas e Juros de Mora da Dívida Ativa</v>
      </c>
      <c r="U3274" s="7" t="str">
        <f>Tabela813[[#This Row],[NR]]&amp; " - "&amp;Tabela813[[#This Row],[Especificação]]</f>
        <v>9.1.6.9.9.99.0.4.00 - (-) Dedução de Outros Serviços - Dívida Ativa - Multas e Juros de Mora da Dívida Ativa</v>
      </c>
    </row>
    <row r="3275" spans="1:21" x14ac:dyDescent="0.25">
      <c r="A3275" s="84"/>
      <c r="B3275" s="73" t="s">
        <v>1570</v>
      </c>
      <c r="C3275" s="26" t="s">
        <v>1558</v>
      </c>
      <c r="D3275" s="26" t="s">
        <v>1563</v>
      </c>
      <c r="E3275" s="26" t="s">
        <v>1570</v>
      </c>
      <c r="F3275" s="26" t="s">
        <v>1570</v>
      </c>
      <c r="G3275" s="26" t="s">
        <v>1574</v>
      </c>
      <c r="H3275" s="26" t="s">
        <v>1561</v>
      </c>
      <c r="I3275" s="26" t="s">
        <v>1569</v>
      </c>
      <c r="J3275" s="26" t="s">
        <v>1564</v>
      </c>
      <c r="K3275" s="21" t="str">
        <f>IF(Tabela813[[#This Row],[C]]&lt;&gt;"",IF(Tabela813[[#This Row],[RED]]&lt;&gt;"",(Tabela813[[#This Row],[RED]] &amp; "."),"") &amp; CONCATENATE(Tabela813[[#This Row],[C]],".",Tabela813[[#This Row],[O]],".",Tabela813[[#This Row],[E]],".",Tabela813[[#This Row],[D1]],".",Tabela813[[#This Row],[D2]],".",Tabela813[[#This Row],[D3]],".",Tabela813[[#This Row],[T]],".",Tabela813[[#This Row],[D4]]),"")</f>
        <v>9.1.6.9.9.99.0.5.00</v>
      </c>
      <c r="L3275" s="27" t="s">
        <v>2222</v>
      </c>
      <c r="M3275" s="21" t="str">
        <f t="shared" si="51"/>
        <v>A</v>
      </c>
      <c r="N3275" s="21">
        <f>IF(VALUE(Tabela813[[#This Row],[RED]]) &gt; 0,1,0) + IF(VALUE(J3275)&gt;0,8,IF(VALUE(I3275)&gt;0,7,IF(VALUE(H3275)&gt;0,6,IF(VALUE(G3275)&gt;0,5,IF(VALUE(F3275)&gt;0,4,IF(VALUE(E3275)&gt;0,3,IF(VALUE(D3275)&gt;0,2,1)))))))</f>
        <v>8</v>
      </c>
      <c r="O3275" s="26" t="s">
        <v>51</v>
      </c>
      <c r="P3275" s="1" t="s">
        <v>3007</v>
      </c>
      <c r="Q3275" s="1"/>
      <c r="R3275" s="21"/>
      <c r="S3275" s="7" t="str">
        <f>Tabela813[[#This Row],[NR]]&amp;" - "&amp;Tabela813[[#This Row],[Especificação]]</f>
        <v>9.1.6.9.9.99.0.5.00 - (-) Dedução de Outros Serviços - Multas</v>
      </c>
      <c r="T3275" s="7" t="str">
        <f>Tabela813[[#This Row],[NR]]&amp;" - "&amp;Tabela813[[#This Row],[Especificação]]</f>
        <v>9.1.6.9.9.99.0.5.00 - (-) Dedução de Outros Serviços - Multas</v>
      </c>
      <c r="U3275" s="7" t="str">
        <f>Tabela813[[#This Row],[NR]]&amp; " - "&amp;Tabela813[[#This Row],[Especificação]]</f>
        <v>9.1.6.9.9.99.0.5.00 - (-) Dedução de Outros Serviços - Multas</v>
      </c>
    </row>
    <row r="3276" spans="1:21" x14ac:dyDescent="0.25">
      <c r="A3276" s="84"/>
      <c r="B3276" s="73" t="s">
        <v>1570</v>
      </c>
      <c r="C3276" s="26" t="s">
        <v>1558</v>
      </c>
      <c r="D3276" s="26" t="s">
        <v>1563</v>
      </c>
      <c r="E3276" s="26" t="s">
        <v>1570</v>
      </c>
      <c r="F3276" s="26" t="s">
        <v>1570</v>
      </c>
      <c r="G3276" s="26" t="s">
        <v>1574</v>
      </c>
      <c r="H3276" s="26" t="s">
        <v>1561</v>
      </c>
      <c r="I3276" s="26" t="s">
        <v>1563</v>
      </c>
      <c r="J3276" s="26" t="s">
        <v>1564</v>
      </c>
      <c r="K3276" s="21" t="str">
        <f>IF(Tabela813[[#This Row],[C]]&lt;&gt;"",IF(Tabela813[[#This Row],[RED]]&lt;&gt;"",(Tabela813[[#This Row],[RED]] &amp; "."),"") &amp; CONCATENATE(Tabela813[[#This Row],[C]],".",Tabela813[[#This Row],[O]],".",Tabela813[[#This Row],[E]],".",Tabela813[[#This Row],[D1]],".",Tabela813[[#This Row],[D2]],".",Tabela813[[#This Row],[D3]],".",Tabela813[[#This Row],[T]],".",Tabela813[[#This Row],[D4]]),"")</f>
        <v>9.1.6.9.9.99.0.6.00</v>
      </c>
      <c r="L3276" s="27" t="s">
        <v>2223</v>
      </c>
      <c r="M3276" s="21" t="str">
        <f t="shared" si="51"/>
        <v>A</v>
      </c>
      <c r="N3276" s="21">
        <f>IF(VALUE(Tabela813[[#This Row],[RED]]) &gt; 0,1,0) + IF(VALUE(J3276)&gt;0,8,IF(VALUE(I3276)&gt;0,7,IF(VALUE(H3276)&gt;0,6,IF(VALUE(G3276)&gt;0,5,IF(VALUE(F3276)&gt;0,4,IF(VALUE(E3276)&gt;0,3,IF(VALUE(D3276)&gt;0,2,1)))))))</f>
        <v>8</v>
      </c>
      <c r="O3276" s="26" t="s">
        <v>51</v>
      </c>
      <c r="P3276" s="1" t="s">
        <v>3007</v>
      </c>
      <c r="Q3276" s="1"/>
      <c r="R3276" s="21"/>
      <c r="S3276" s="7" t="str">
        <f>Tabela813[[#This Row],[NR]]&amp;" - "&amp;Tabela813[[#This Row],[Especificação]]</f>
        <v>9.1.6.9.9.99.0.6.00 - (-) Dedução de Outros Serviços - Juros de Mora</v>
      </c>
      <c r="T3276" s="7" t="str">
        <f>Tabela813[[#This Row],[NR]]&amp;" - "&amp;Tabela813[[#This Row],[Especificação]]</f>
        <v>9.1.6.9.9.99.0.6.00 - (-) Dedução de Outros Serviços - Juros de Mora</v>
      </c>
      <c r="U3276" s="7" t="str">
        <f>Tabela813[[#This Row],[NR]]&amp; " - "&amp;Tabela813[[#This Row],[Especificação]]</f>
        <v>9.1.6.9.9.99.0.6.00 - (-) Dedução de Outros Serviços - Juros de Mora</v>
      </c>
    </row>
    <row r="3277" spans="1:21" x14ac:dyDescent="0.25">
      <c r="A3277" s="84"/>
      <c r="B3277" s="73" t="s">
        <v>1570</v>
      </c>
      <c r="C3277" s="26" t="s">
        <v>1558</v>
      </c>
      <c r="D3277" s="26" t="s">
        <v>1563</v>
      </c>
      <c r="E3277" s="26" t="s">
        <v>1570</v>
      </c>
      <c r="F3277" s="26" t="s">
        <v>1570</v>
      </c>
      <c r="G3277" s="26" t="s">
        <v>1574</v>
      </c>
      <c r="H3277" s="26" t="s">
        <v>1561</v>
      </c>
      <c r="I3277" s="26" t="s">
        <v>1565</v>
      </c>
      <c r="J3277" s="26" t="s">
        <v>1564</v>
      </c>
      <c r="K3277" s="21" t="str">
        <f>IF(Tabela813[[#This Row],[C]]&lt;&gt;"",IF(Tabela813[[#This Row],[RED]]&lt;&gt;"",(Tabela813[[#This Row],[RED]] &amp; "."),"") &amp; CONCATENATE(Tabela813[[#This Row],[C]],".",Tabela813[[#This Row],[O]],".",Tabela813[[#This Row],[E]],".",Tabela813[[#This Row],[D1]],".",Tabela813[[#This Row],[D2]],".",Tabela813[[#This Row],[D3]],".",Tabela813[[#This Row],[T]],".",Tabela813[[#This Row],[D4]]),"")</f>
        <v>9.1.6.9.9.99.0.7.00</v>
      </c>
      <c r="L3277" s="27" t="s">
        <v>2224</v>
      </c>
      <c r="M3277" s="21" t="str">
        <f t="shared" si="51"/>
        <v>A</v>
      </c>
      <c r="N3277" s="21">
        <f>IF(VALUE(Tabela813[[#This Row],[RED]]) &gt; 0,1,0) + IF(VALUE(J3277)&gt;0,8,IF(VALUE(I3277)&gt;0,7,IF(VALUE(H3277)&gt;0,6,IF(VALUE(G3277)&gt;0,5,IF(VALUE(F3277)&gt;0,4,IF(VALUE(E3277)&gt;0,3,IF(VALUE(D3277)&gt;0,2,1)))))))</f>
        <v>8</v>
      </c>
      <c r="O3277" s="26" t="s">
        <v>51</v>
      </c>
      <c r="P3277" s="1" t="s">
        <v>3007</v>
      </c>
      <c r="Q3277" s="1"/>
      <c r="R3277" s="21"/>
      <c r="S3277" s="7" t="str">
        <f>Tabela813[[#This Row],[NR]]&amp;" - "&amp;Tabela813[[#This Row],[Especificação]]</f>
        <v>9.1.6.9.9.99.0.7.00 - (-) Dedução de Outros Serviços - Dívida Ativa - Multas da Dívida Ativa</v>
      </c>
      <c r="T3277" s="7" t="str">
        <f>Tabela813[[#This Row],[NR]]&amp;" - "&amp;Tabela813[[#This Row],[Especificação]]</f>
        <v>9.1.6.9.9.99.0.7.00 - (-) Dedução de Outros Serviços - Dívida Ativa - Multas da Dívida Ativa</v>
      </c>
      <c r="U3277" s="7" t="str">
        <f>Tabela813[[#This Row],[NR]]&amp; " - "&amp;Tabela813[[#This Row],[Especificação]]</f>
        <v>9.1.6.9.9.99.0.7.00 - (-) Dedução de Outros Serviços - Dívida Ativa - Multas da Dívida Ativa</v>
      </c>
    </row>
    <row r="3278" spans="1:21" x14ac:dyDescent="0.25">
      <c r="A3278" s="84"/>
      <c r="B3278" s="73" t="s">
        <v>1570</v>
      </c>
      <c r="C3278" s="26" t="s">
        <v>1558</v>
      </c>
      <c r="D3278" s="26" t="s">
        <v>1563</v>
      </c>
      <c r="E3278" s="26" t="s">
        <v>1570</v>
      </c>
      <c r="F3278" s="26" t="s">
        <v>1570</v>
      </c>
      <c r="G3278" s="26" t="s">
        <v>1574</v>
      </c>
      <c r="H3278" s="26" t="s">
        <v>1561</v>
      </c>
      <c r="I3278" s="26" t="s">
        <v>1566</v>
      </c>
      <c r="J3278" s="26" t="s">
        <v>1564</v>
      </c>
      <c r="K3278" s="21" t="str">
        <f>IF(Tabela813[[#This Row],[C]]&lt;&gt;"",IF(Tabela813[[#This Row],[RED]]&lt;&gt;"",(Tabela813[[#This Row],[RED]] &amp; "."),"") &amp; CONCATENATE(Tabela813[[#This Row],[C]],".",Tabela813[[#This Row],[O]],".",Tabela813[[#This Row],[E]],".",Tabela813[[#This Row],[D1]],".",Tabela813[[#This Row],[D2]],".",Tabela813[[#This Row],[D3]],".",Tabela813[[#This Row],[T]],".",Tabela813[[#This Row],[D4]]),"")</f>
        <v>9.1.6.9.9.99.0.8.00</v>
      </c>
      <c r="L3278" s="27" t="s">
        <v>2225</v>
      </c>
      <c r="M3278" s="21" t="str">
        <f t="shared" si="51"/>
        <v>A</v>
      </c>
      <c r="N3278" s="21">
        <f>IF(VALUE(Tabela813[[#This Row],[RED]]) &gt; 0,1,0) + IF(VALUE(J3278)&gt;0,8,IF(VALUE(I3278)&gt;0,7,IF(VALUE(H3278)&gt;0,6,IF(VALUE(G3278)&gt;0,5,IF(VALUE(F3278)&gt;0,4,IF(VALUE(E3278)&gt;0,3,IF(VALUE(D3278)&gt;0,2,1)))))))</f>
        <v>8</v>
      </c>
      <c r="O3278" s="26" t="s">
        <v>51</v>
      </c>
      <c r="P3278" s="1" t="s">
        <v>3007</v>
      </c>
      <c r="Q3278" s="1"/>
      <c r="R3278" s="21"/>
      <c r="S3278" s="7" t="str">
        <f>Tabela813[[#This Row],[NR]]&amp;" - "&amp;Tabela813[[#This Row],[Especificação]]</f>
        <v>9.1.6.9.9.99.0.8.00 - (-) Dedução de Outros Serviços - Juros de Mora da Dívida Ativa</v>
      </c>
      <c r="T3278" s="7" t="str">
        <f>Tabela813[[#This Row],[NR]]&amp;" - "&amp;Tabela813[[#This Row],[Especificação]]</f>
        <v>9.1.6.9.9.99.0.8.00 - (-) Dedução de Outros Serviços - Juros de Mora da Dívida Ativa</v>
      </c>
      <c r="U3278" s="7" t="str">
        <f>Tabela813[[#This Row],[NR]]&amp; " - "&amp;Tabela813[[#This Row],[Especificação]]</f>
        <v>9.1.6.9.9.99.0.8.00 - (-) Dedução de Outros Serviços - Juros de Mora da Dívida Ativa</v>
      </c>
    </row>
    <row r="3279" spans="1:21" ht="45" x14ac:dyDescent="0.25">
      <c r="A3279" s="84"/>
      <c r="B3279" s="73" t="s">
        <v>1570</v>
      </c>
      <c r="C3279" s="26" t="s">
        <v>1558</v>
      </c>
      <c r="D3279" s="26" t="s">
        <v>1565</v>
      </c>
      <c r="E3279" s="26" t="s">
        <v>1561</v>
      </c>
      <c r="F3279" s="26" t="s">
        <v>1561</v>
      </c>
      <c r="G3279" s="26" t="s">
        <v>1564</v>
      </c>
      <c r="H3279" s="26" t="s">
        <v>1561</v>
      </c>
      <c r="I3279" s="26" t="s">
        <v>1561</v>
      </c>
      <c r="J3279" s="26" t="s">
        <v>1564</v>
      </c>
      <c r="K3279" s="21" t="str">
        <f>IF(Tabela813[[#This Row],[C]]&lt;&gt;"",IF(Tabela813[[#This Row],[RED]]&lt;&gt;"",(Tabela813[[#This Row],[RED]] &amp; "."),"") &amp; CONCATENATE(Tabela813[[#This Row],[C]],".",Tabela813[[#This Row],[O]],".",Tabela813[[#This Row],[E]],".",Tabela813[[#This Row],[D1]],".",Tabela813[[#This Row],[D2]],".",Tabela813[[#This Row],[D3]],".",Tabela813[[#This Row],[T]],".",Tabela813[[#This Row],[D4]]),"")</f>
        <v>9.1.7.0.0.00.0.0.00</v>
      </c>
      <c r="L3279" s="27" t="s">
        <v>2226</v>
      </c>
      <c r="M3279" s="21" t="str">
        <f t="shared" si="51"/>
        <v>S</v>
      </c>
      <c r="N3279" s="21">
        <f>IF(VALUE(Tabela813[[#This Row],[RED]]) &gt; 0,1,0) + IF(VALUE(J3279)&gt;0,8,IF(VALUE(I3279)&gt;0,7,IF(VALUE(H3279)&gt;0,6,IF(VALUE(G3279)&gt;0,5,IF(VALUE(F3279)&gt;0,4,IF(VALUE(E3279)&gt;0,3,IF(VALUE(D3279)&gt;0,2,1)))))))</f>
        <v>3</v>
      </c>
      <c r="O3279" s="26" t="s">
        <v>45</v>
      </c>
      <c r="P3279" s="1" t="s">
        <v>4463</v>
      </c>
      <c r="Q3279" s="1"/>
      <c r="R3279" s="21"/>
      <c r="S3279" s="7" t="str">
        <f>Tabela813[[#This Row],[NR]]&amp;" - "&amp;Tabela813[[#This Row],[Especificação]]</f>
        <v>9.1.7.0.0.00.0.0.00 - (-) Dedução de Transferências Correntes</v>
      </c>
      <c r="T3279" s="7" t="str">
        <f>Tabela813[[#This Row],[NR]]&amp;" - "&amp;Tabela813[[#This Row],[Especificação]]</f>
        <v>9.1.7.0.0.00.0.0.00 - (-) Dedução de Transferências Correntes</v>
      </c>
      <c r="U3279" s="7" t="str">
        <f>Tabela813[[#This Row],[NR]]&amp; " - "&amp;Tabela813[[#This Row],[Especificação]]</f>
        <v>9.1.7.0.0.00.0.0.00 - (-) Dedução de Transferências Correntes</v>
      </c>
    </row>
    <row r="3280" spans="1:21" ht="45" x14ac:dyDescent="0.25">
      <c r="A3280" s="84"/>
      <c r="B3280" s="73" t="s">
        <v>1570</v>
      </c>
      <c r="C3280" s="26" t="s">
        <v>1558</v>
      </c>
      <c r="D3280" s="26" t="s">
        <v>1565</v>
      </c>
      <c r="E3280" s="26" t="s">
        <v>1558</v>
      </c>
      <c r="F3280" s="26" t="s">
        <v>1561</v>
      </c>
      <c r="G3280" s="26" t="s">
        <v>1564</v>
      </c>
      <c r="H3280" s="26" t="s">
        <v>1561</v>
      </c>
      <c r="I3280" s="26" t="s">
        <v>1561</v>
      </c>
      <c r="J3280" s="26" t="s">
        <v>1564</v>
      </c>
      <c r="K3280" s="21" t="str">
        <f>IF(Tabela813[[#This Row],[C]]&lt;&gt;"",IF(Tabela813[[#This Row],[RED]]&lt;&gt;"",(Tabela813[[#This Row],[RED]] &amp; "."),"") &amp; CONCATENATE(Tabela813[[#This Row],[C]],".",Tabela813[[#This Row],[O]],".",Tabela813[[#This Row],[E]],".",Tabela813[[#This Row],[D1]],".",Tabela813[[#This Row],[D2]],".",Tabela813[[#This Row],[D3]],".",Tabela813[[#This Row],[T]],".",Tabela813[[#This Row],[D4]]),"")</f>
        <v>9.1.7.1.0.00.0.0.00</v>
      </c>
      <c r="L3280" s="27" t="s">
        <v>4105</v>
      </c>
      <c r="M3280" s="21" t="str">
        <f t="shared" si="51"/>
        <v>S</v>
      </c>
      <c r="N3280" s="21">
        <f>IF(VALUE(Tabela813[[#This Row],[RED]]) &gt; 0,1,0) + IF(VALUE(J3280)&gt;0,8,IF(VALUE(I3280)&gt;0,7,IF(VALUE(H3280)&gt;0,6,IF(VALUE(G3280)&gt;0,5,IF(VALUE(F3280)&gt;0,4,IF(VALUE(E3280)&gt;0,3,IF(VALUE(D3280)&gt;0,2,1)))))))</f>
        <v>4</v>
      </c>
      <c r="O3280" s="26" t="s">
        <v>45</v>
      </c>
      <c r="P3280" s="1" t="s">
        <v>4464</v>
      </c>
      <c r="Q3280" s="1"/>
      <c r="R3280" s="21"/>
      <c r="S3280" s="7" t="str">
        <f>Tabela813[[#This Row],[NR]]&amp;" - "&amp;Tabela813[[#This Row],[Especificação]]</f>
        <v>9.1.7.1.0.00.0.0.00 - (-) Dedução de Transferências da União e de Suas Entidades</v>
      </c>
      <c r="T3280" s="7" t="str">
        <f>Tabela813[[#This Row],[NR]]&amp;" - "&amp;Tabela813[[#This Row],[Especificação]]</f>
        <v>9.1.7.1.0.00.0.0.00 - (-) Dedução de Transferências da União e de Suas Entidades</v>
      </c>
      <c r="U3280" s="7" t="str">
        <f>Tabela813[[#This Row],[NR]]&amp; " - "&amp;Tabela813[[#This Row],[Especificação]]</f>
        <v>9.1.7.1.0.00.0.0.00 - (-) Dedução de Transferências da União e de Suas Entidades</v>
      </c>
    </row>
    <row r="3281" spans="1:21" ht="45" x14ac:dyDescent="0.25">
      <c r="A3281" s="84"/>
      <c r="B3281" s="73" t="s">
        <v>1570</v>
      </c>
      <c r="C3281" s="26" t="s">
        <v>1558</v>
      </c>
      <c r="D3281" s="26" t="s">
        <v>1565</v>
      </c>
      <c r="E3281" s="26" t="s">
        <v>1558</v>
      </c>
      <c r="F3281" s="26" t="s">
        <v>1558</v>
      </c>
      <c r="G3281" s="26" t="s">
        <v>1564</v>
      </c>
      <c r="H3281" s="26" t="s">
        <v>1561</v>
      </c>
      <c r="I3281" s="26" t="s">
        <v>1561</v>
      </c>
      <c r="J3281" s="26" t="s">
        <v>1564</v>
      </c>
      <c r="K3281" s="21" t="str">
        <f>IF(Tabela813[[#This Row],[C]]&lt;&gt;"",IF(Tabela813[[#This Row],[RED]]&lt;&gt;"",(Tabela813[[#This Row],[RED]] &amp; "."),"") &amp; CONCATENATE(Tabela813[[#This Row],[C]],".",Tabela813[[#This Row],[O]],".",Tabela813[[#This Row],[E]],".",Tabela813[[#This Row],[D1]],".",Tabela813[[#This Row],[D2]],".",Tabela813[[#This Row],[D3]],".",Tabela813[[#This Row],[T]],".",Tabela813[[#This Row],[D4]]),"")</f>
        <v>9.1.7.1.1.00.0.0.00</v>
      </c>
      <c r="L3281" s="27" t="s">
        <v>2227</v>
      </c>
      <c r="M3281" s="21" t="str">
        <f t="shared" si="51"/>
        <v>S</v>
      </c>
      <c r="N3281" s="21">
        <f>IF(VALUE(Tabela813[[#This Row],[RED]]) &gt; 0,1,0) + IF(VALUE(J3281)&gt;0,8,IF(VALUE(I3281)&gt;0,7,IF(VALUE(H3281)&gt;0,6,IF(VALUE(G3281)&gt;0,5,IF(VALUE(F3281)&gt;0,4,IF(VALUE(E3281)&gt;0,3,IF(VALUE(D3281)&gt;0,2,1)))))))</f>
        <v>5</v>
      </c>
      <c r="O3281" s="26" t="s">
        <v>45</v>
      </c>
      <c r="P3281" s="1" t="s">
        <v>4465</v>
      </c>
      <c r="Q3281" s="1"/>
      <c r="R3281" s="21"/>
      <c r="S3281" s="7" t="str">
        <f>Tabela813[[#This Row],[NR]]&amp;" - "&amp;Tabela813[[#This Row],[Especificação]]</f>
        <v>9.1.7.1.1.00.0.0.00 - (-) Dedução de Transferências Decorrentes de Participação na Receita da União</v>
      </c>
      <c r="T3281" s="7" t="str">
        <f>Tabela813[[#This Row],[NR]]&amp;" - "&amp;Tabela813[[#This Row],[Especificação]]</f>
        <v>9.1.7.1.1.00.0.0.00 - (-) Dedução de Transferências Decorrentes de Participação na Receita da União</v>
      </c>
      <c r="U3281" s="7" t="str">
        <f>Tabela813[[#This Row],[NR]]&amp; " - "&amp;Tabela813[[#This Row],[Especificação]]</f>
        <v>9.1.7.1.1.00.0.0.00 - (-) Dedução de Transferências Decorrentes de Participação na Receita da União</v>
      </c>
    </row>
    <row r="3282" spans="1:21" ht="30" x14ac:dyDescent="0.25">
      <c r="A3282" s="84"/>
      <c r="B3282" s="73" t="s">
        <v>1570</v>
      </c>
      <c r="C3282" s="26" t="s">
        <v>1558</v>
      </c>
      <c r="D3282" s="26" t="s">
        <v>1565</v>
      </c>
      <c r="E3282" s="26" t="s">
        <v>1558</v>
      </c>
      <c r="F3282" s="26" t="s">
        <v>1558</v>
      </c>
      <c r="G3282" s="26" t="s">
        <v>1596</v>
      </c>
      <c r="H3282" s="26" t="s">
        <v>1561</v>
      </c>
      <c r="I3282" s="26" t="s">
        <v>1561</v>
      </c>
      <c r="J3282" s="26" t="s">
        <v>1564</v>
      </c>
      <c r="K3282" s="21" t="str">
        <f>IF(Tabela813[[#This Row],[C]]&lt;&gt;"",IF(Tabela813[[#This Row],[RED]]&lt;&gt;"",(Tabela813[[#This Row],[RED]] &amp; "."),"") &amp; CONCATENATE(Tabela813[[#This Row],[C]],".",Tabela813[[#This Row],[O]],".",Tabela813[[#This Row],[E]],".",Tabela813[[#This Row],[D1]],".",Tabela813[[#This Row],[D2]],".",Tabela813[[#This Row],[D3]],".",Tabela813[[#This Row],[T]],".",Tabela813[[#This Row],[D4]]),"")</f>
        <v>9.1.7.1.1.51.0.0.00</v>
      </c>
      <c r="L3282" s="27" t="s">
        <v>4367</v>
      </c>
      <c r="M3282" s="21" t="str">
        <f t="shared" si="51"/>
        <v>S</v>
      </c>
      <c r="N3282" s="21">
        <f>IF(VALUE(Tabela813[[#This Row],[RED]]) &gt; 0,1,0) + IF(VALUE(J3282)&gt;0,8,IF(VALUE(I3282)&gt;0,7,IF(VALUE(H3282)&gt;0,6,IF(VALUE(G3282)&gt;0,5,IF(VALUE(F3282)&gt;0,4,IF(VALUE(E3282)&gt;0,3,IF(VALUE(D3282)&gt;0,2,1)))))))</f>
        <v>6</v>
      </c>
      <c r="O3282" s="26" t="s">
        <v>55</v>
      </c>
      <c r="P3282" s="1" t="s">
        <v>4466</v>
      </c>
      <c r="Q3282" s="1"/>
      <c r="R3282" s="21"/>
      <c r="S3282" s="7" t="str">
        <f>Tabela813[[#This Row],[NR]]&amp;" - "&amp;Tabela813[[#This Row],[Especificação]]</f>
        <v>9.1.7.1.1.51.0.0.00 - (-) Dedução de Cota-Parte do Fundo de Participação dos Municípios - FPM</v>
      </c>
      <c r="T3282" s="7" t="str">
        <f>Tabela813[[#This Row],[NR]]&amp;" - "&amp;Tabela813[[#This Row],[Especificação]]</f>
        <v>9.1.7.1.1.51.0.0.00 - (-) Dedução de Cota-Parte do Fundo de Participação dos Municípios - FPM</v>
      </c>
      <c r="U3282" s="7" t="str">
        <f>Tabela813[[#This Row],[NR]]&amp; " - "&amp;Tabela813[[#This Row],[Especificação]]</f>
        <v>9.1.7.1.1.51.0.0.00 - (-) Dedução de Cota-Parte do Fundo de Participação dos Municípios - FPM</v>
      </c>
    </row>
    <row r="3283" spans="1:21" ht="30" x14ac:dyDescent="0.25">
      <c r="A3283" s="84"/>
      <c r="B3283" s="73" t="s">
        <v>1570</v>
      </c>
      <c r="C3283" s="26" t="s">
        <v>1558</v>
      </c>
      <c r="D3283" s="26" t="s">
        <v>1565</v>
      </c>
      <c r="E3283" s="26" t="s">
        <v>1558</v>
      </c>
      <c r="F3283" s="26" t="s">
        <v>1558</v>
      </c>
      <c r="G3283" s="26" t="s">
        <v>1596</v>
      </c>
      <c r="H3283" s="26" t="s">
        <v>1558</v>
      </c>
      <c r="I3283" s="26" t="s">
        <v>1561</v>
      </c>
      <c r="J3283" s="26" t="s">
        <v>1564</v>
      </c>
      <c r="K3283" s="21" t="str">
        <f>IF(Tabela813[[#This Row],[C]]&lt;&gt;"",IF(Tabela813[[#This Row],[RED]]&lt;&gt;"",(Tabela813[[#This Row],[RED]] &amp; "."),"") &amp; CONCATENATE(Tabela813[[#This Row],[C]],".",Tabela813[[#This Row],[O]],".",Tabela813[[#This Row],[E]],".",Tabela813[[#This Row],[D1]],".",Tabela813[[#This Row],[D2]],".",Tabela813[[#This Row],[D3]],".",Tabela813[[#This Row],[T]],".",Tabela813[[#This Row],[D4]]),"")</f>
        <v>9.1.7.1.1.51.1.0.00</v>
      </c>
      <c r="L3283" s="27" t="s">
        <v>4106</v>
      </c>
      <c r="M3283" s="21" t="str">
        <f t="shared" si="51"/>
        <v>S</v>
      </c>
      <c r="N3283" s="21">
        <f>IF(VALUE(Tabela813[[#This Row],[RED]]) &gt; 0,1,0) + IF(VALUE(J3283)&gt;0,8,IF(VALUE(I3283)&gt;0,7,IF(VALUE(H3283)&gt;0,6,IF(VALUE(G3283)&gt;0,5,IF(VALUE(F3283)&gt;0,4,IF(VALUE(E3283)&gt;0,3,IF(VALUE(D3283)&gt;0,2,1)))))))</f>
        <v>7</v>
      </c>
      <c r="O3283" s="26" t="s">
        <v>55</v>
      </c>
      <c r="P3283" s="1" t="s">
        <v>3008</v>
      </c>
      <c r="Q3283" s="1"/>
      <c r="R3283" s="21"/>
      <c r="S3283" s="7" t="str">
        <f>Tabela813[[#This Row],[NR]]&amp;" - "&amp;Tabela813[[#This Row],[Especificação]]</f>
        <v>9.1.7.1.1.51.1.0.00 - (-) Dedução de Cota-Parte do Fundo de Participação dos Municípios - Cota Mensal - FUNDEB</v>
      </c>
      <c r="T3283" s="7" t="str">
        <f>Tabela813[[#This Row],[NR]]&amp;" - "&amp;Tabela813[[#This Row],[Especificação]]</f>
        <v>9.1.7.1.1.51.1.0.00 - (-) Dedução de Cota-Parte do Fundo de Participação dos Municípios - Cota Mensal - FUNDEB</v>
      </c>
      <c r="U3283" s="7" t="str">
        <f>Tabela813[[#This Row],[NR]]&amp; " - "&amp;Tabela813[[#This Row],[Especificação]]</f>
        <v>9.1.7.1.1.51.1.0.00 - (-) Dedução de Cota-Parte do Fundo de Participação dos Municípios - Cota Mensal - FUNDEB</v>
      </c>
    </row>
    <row r="3284" spans="1:21" ht="30" x14ac:dyDescent="0.25">
      <c r="A3284" s="84"/>
      <c r="B3284" s="73" t="s">
        <v>1570</v>
      </c>
      <c r="C3284" s="26" t="s">
        <v>1558</v>
      </c>
      <c r="D3284" s="26" t="s">
        <v>1565</v>
      </c>
      <c r="E3284" s="26" t="s">
        <v>1558</v>
      </c>
      <c r="F3284" s="26" t="s">
        <v>1558</v>
      </c>
      <c r="G3284" s="26" t="s">
        <v>1596</v>
      </c>
      <c r="H3284" s="26" t="s">
        <v>1558</v>
      </c>
      <c r="I3284" s="26" t="s">
        <v>1558</v>
      </c>
      <c r="J3284" s="26" t="s">
        <v>1564</v>
      </c>
      <c r="K3284" s="21" t="str">
        <f>IF(Tabela813[[#This Row],[C]]&lt;&gt;"",IF(Tabela813[[#This Row],[RED]]&lt;&gt;"",(Tabela813[[#This Row],[RED]] &amp; "."),"") &amp; CONCATENATE(Tabela813[[#This Row],[C]],".",Tabela813[[#This Row],[O]],".",Tabela813[[#This Row],[E]],".",Tabela813[[#This Row],[D1]],".",Tabela813[[#This Row],[D2]],".",Tabela813[[#This Row],[D3]],".",Tabela813[[#This Row],[T]],".",Tabela813[[#This Row],[D4]]),"")</f>
        <v>9.1.7.1.1.51.1.1.00</v>
      </c>
      <c r="L3284" s="27" t="s">
        <v>6922</v>
      </c>
      <c r="M3284" s="21" t="str">
        <f t="shared" si="51"/>
        <v>A</v>
      </c>
      <c r="N3284" s="21">
        <f>IF(VALUE(Tabela813[[#This Row],[RED]]) &gt; 0,1,0) + IF(VALUE(J3284)&gt;0,8,IF(VALUE(I3284)&gt;0,7,IF(VALUE(H3284)&gt;0,6,IF(VALUE(G3284)&gt;0,5,IF(VALUE(F3284)&gt;0,4,IF(VALUE(E3284)&gt;0,3,IF(VALUE(D3284)&gt;0,2,1)))))))</f>
        <v>8</v>
      </c>
      <c r="O3284" s="26" t="s">
        <v>55</v>
      </c>
      <c r="P3284" s="1" t="s">
        <v>3008</v>
      </c>
      <c r="Q3284" s="1"/>
      <c r="R3284" s="21"/>
      <c r="S3284" s="7" t="str">
        <f>Tabela813[[#This Row],[NR]]&amp;" - "&amp;Tabela813[[#This Row],[Especificação]]</f>
        <v>9.1.7.1.1.51.1.1.00 - (-) Dedução de Cota-Parte do Fundo de Participação dos Municípios - Cota Mensal - Principal - FUNDEB</v>
      </c>
      <c r="T3284" s="7" t="str">
        <f>Tabela813[[#This Row],[NR]]&amp;" - "&amp;Tabela813[[#This Row],[Especificação]]</f>
        <v>9.1.7.1.1.51.1.1.00 - (-) Dedução de Cota-Parte do Fundo de Participação dos Municípios - Cota Mensal - Principal - FUNDEB</v>
      </c>
      <c r="U3284" s="7" t="str">
        <f>Tabela813[[#This Row],[NR]]&amp; " - "&amp;Tabela813[[#This Row],[Especificação]]</f>
        <v>9.1.7.1.1.51.1.1.00 - (-) Dedução de Cota-Parte do Fundo de Participação dos Municípios - Cota Mensal - Principal - FUNDEB</v>
      </c>
    </row>
    <row r="3285" spans="1:21" ht="30" x14ac:dyDescent="0.25">
      <c r="A3285" s="84"/>
      <c r="B3285" s="73" t="s">
        <v>1570</v>
      </c>
      <c r="C3285" s="26" t="s">
        <v>1558</v>
      </c>
      <c r="D3285" s="26" t="s">
        <v>1565</v>
      </c>
      <c r="E3285" s="26" t="s">
        <v>1558</v>
      </c>
      <c r="F3285" s="26" t="s">
        <v>1558</v>
      </c>
      <c r="G3285" s="26" t="s">
        <v>1598</v>
      </c>
      <c r="H3285" s="26" t="s">
        <v>1561</v>
      </c>
      <c r="I3285" s="26" t="s">
        <v>1561</v>
      </c>
      <c r="J3285" s="26" t="s">
        <v>1564</v>
      </c>
      <c r="K3285" s="21" t="str">
        <f>IF(Tabela813[[#This Row],[C]]&lt;&gt;"",IF(Tabela813[[#This Row],[RED]]&lt;&gt;"",(Tabela813[[#This Row],[RED]] &amp; "."),"") &amp; CONCATENATE(Tabela813[[#This Row],[C]],".",Tabela813[[#This Row],[O]],".",Tabela813[[#This Row],[E]],".",Tabela813[[#This Row],[D1]],".",Tabela813[[#This Row],[D2]],".",Tabela813[[#This Row],[D3]],".",Tabela813[[#This Row],[T]],".",Tabela813[[#This Row],[D4]]),"")</f>
        <v>9.1.7.1.1.52.0.0.00</v>
      </c>
      <c r="L3285" s="27" t="s">
        <v>6923</v>
      </c>
      <c r="M3285" s="21" t="str">
        <f t="shared" si="51"/>
        <v>S</v>
      </c>
      <c r="N3285" s="21">
        <f>IF(VALUE(Tabela813[[#This Row],[RED]]) &gt; 0,1,0) + IF(VALUE(J3285)&gt;0,8,IF(VALUE(I3285)&gt;0,7,IF(VALUE(H3285)&gt;0,6,IF(VALUE(G3285)&gt;0,5,IF(VALUE(F3285)&gt;0,4,IF(VALUE(E3285)&gt;0,3,IF(VALUE(D3285)&gt;0,2,1)))))))</f>
        <v>6</v>
      </c>
      <c r="O3285" s="26" t="s">
        <v>55</v>
      </c>
      <c r="P3285" s="1" t="s">
        <v>4467</v>
      </c>
      <c r="Q3285" s="1"/>
      <c r="R3285" s="21"/>
      <c r="S3285" s="7" t="str">
        <f>Tabela813[[#This Row],[NR]]&amp;" - "&amp;Tabela813[[#This Row],[Especificação]]</f>
        <v>9.1.7.1.1.52.0.0.00 - (-) Dedução de Cota-Parte do Imposto sobre a Propriedade Territorial Rural</v>
      </c>
      <c r="T3285" s="7" t="str">
        <f>Tabela813[[#This Row],[NR]]&amp;" - "&amp;Tabela813[[#This Row],[Especificação]]</f>
        <v>9.1.7.1.1.52.0.0.00 - (-) Dedução de Cota-Parte do Imposto sobre a Propriedade Territorial Rural</v>
      </c>
      <c r="U3285" s="7" t="str">
        <f>Tabela813[[#This Row],[NR]]&amp; " - "&amp;Tabela813[[#This Row],[Especificação]]</f>
        <v>9.1.7.1.1.52.0.0.00 - (-) Dedução de Cota-Parte do Imposto sobre a Propriedade Territorial Rural</v>
      </c>
    </row>
    <row r="3286" spans="1:21" ht="30" x14ac:dyDescent="0.25">
      <c r="A3286" s="84"/>
      <c r="B3286" s="73" t="s">
        <v>1570</v>
      </c>
      <c r="C3286" s="26" t="s">
        <v>1558</v>
      </c>
      <c r="D3286" s="26" t="s">
        <v>1565</v>
      </c>
      <c r="E3286" s="26" t="s">
        <v>1558</v>
      </c>
      <c r="F3286" s="26" t="s">
        <v>1558</v>
      </c>
      <c r="G3286" s="26" t="s">
        <v>1598</v>
      </c>
      <c r="H3286" s="26" t="s">
        <v>1561</v>
      </c>
      <c r="I3286" s="26" t="s">
        <v>1558</v>
      </c>
      <c r="J3286" s="26" t="s">
        <v>1564</v>
      </c>
      <c r="K3286" s="21" t="str">
        <f>IF(Tabela813[[#This Row],[C]]&lt;&gt;"",IF(Tabela813[[#This Row],[RED]]&lt;&gt;"",(Tabela813[[#This Row],[RED]] &amp; "."),"") &amp; CONCATENATE(Tabela813[[#This Row],[C]],".",Tabela813[[#This Row],[O]],".",Tabela813[[#This Row],[E]],".",Tabela813[[#This Row],[D1]],".",Tabela813[[#This Row],[D2]],".",Tabela813[[#This Row],[D3]],".",Tabela813[[#This Row],[T]],".",Tabela813[[#This Row],[D4]]),"")</f>
        <v>9.1.7.1.1.52.0.1.00</v>
      </c>
      <c r="L3286" s="27" t="s">
        <v>4107</v>
      </c>
      <c r="M3286" s="21" t="str">
        <f t="shared" si="51"/>
        <v>A</v>
      </c>
      <c r="N3286" s="21">
        <f>IF(VALUE(Tabela813[[#This Row],[RED]]) &gt; 0,1,0) + IF(VALUE(J3286)&gt;0,8,IF(VALUE(I3286)&gt;0,7,IF(VALUE(H3286)&gt;0,6,IF(VALUE(G3286)&gt;0,5,IF(VALUE(F3286)&gt;0,4,IF(VALUE(E3286)&gt;0,3,IF(VALUE(D3286)&gt;0,2,1)))))))</f>
        <v>8</v>
      </c>
      <c r="O3286" s="26" t="s">
        <v>55</v>
      </c>
      <c r="P3286" s="1" t="s">
        <v>3009</v>
      </c>
      <c r="Q3286" s="1"/>
      <c r="R3286" s="21"/>
      <c r="S3286" s="7" t="str">
        <f>Tabela813[[#This Row],[NR]]&amp;" - "&amp;Tabela813[[#This Row],[Especificação]]</f>
        <v>9.1.7.1.1.52.0.1.00 - (-) Dedução de Cota-Parte do Imposto sobre a Propriedade Territorial Rural - Principal - FUNDEB</v>
      </c>
      <c r="T3286" s="7" t="str">
        <f>Tabela813[[#This Row],[NR]]&amp;" - "&amp;Tabela813[[#This Row],[Especificação]]</f>
        <v>9.1.7.1.1.52.0.1.00 - (-) Dedução de Cota-Parte do Imposto sobre a Propriedade Territorial Rural - Principal - FUNDEB</v>
      </c>
      <c r="U3286" s="7" t="str">
        <f>Tabela813[[#This Row],[NR]]&amp; " - "&amp;Tabela813[[#This Row],[Especificação]]</f>
        <v>9.1.7.1.1.52.0.1.00 - (-) Dedução de Cota-Parte do Imposto sobre a Propriedade Territorial Rural - Principal - FUNDEB</v>
      </c>
    </row>
    <row r="3287" spans="1:21" ht="30" x14ac:dyDescent="0.25">
      <c r="A3287" s="84"/>
      <c r="B3287" s="73" t="s">
        <v>1570</v>
      </c>
      <c r="C3287" s="26" t="s">
        <v>1558</v>
      </c>
      <c r="D3287" s="26" t="s">
        <v>1565</v>
      </c>
      <c r="E3287" s="26" t="s">
        <v>1558</v>
      </c>
      <c r="F3287" s="26" t="s">
        <v>1558</v>
      </c>
      <c r="G3287" s="26" t="s">
        <v>1595</v>
      </c>
      <c r="H3287" s="26" t="s">
        <v>1561</v>
      </c>
      <c r="I3287" s="26" t="s">
        <v>1561</v>
      </c>
      <c r="J3287" s="26" t="s">
        <v>1564</v>
      </c>
      <c r="K3287" s="21" t="str">
        <f>IF(Tabela813[[#This Row],[C]]&lt;&gt;"",IF(Tabela813[[#This Row],[RED]]&lt;&gt;"",(Tabela813[[#This Row],[RED]] &amp; "."),"") &amp; CONCATENATE(Tabela813[[#This Row],[C]],".",Tabela813[[#This Row],[O]],".",Tabela813[[#This Row],[E]],".",Tabela813[[#This Row],[D1]],".",Tabela813[[#This Row],[D2]],".",Tabela813[[#This Row],[D3]],".",Tabela813[[#This Row],[T]],".",Tabela813[[#This Row],[D4]]),"")</f>
        <v>9.1.7.1.1.53.0.0.00</v>
      </c>
      <c r="L3287" s="27" t="s">
        <v>6924</v>
      </c>
      <c r="M3287" s="21" t="str">
        <f t="shared" si="51"/>
        <v>S</v>
      </c>
      <c r="N3287" s="21">
        <f>IF(VALUE(Tabela813[[#This Row],[RED]]) &gt; 0,1,0) + IF(VALUE(J3287)&gt;0,8,IF(VALUE(I3287)&gt;0,7,IF(VALUE(H3287)&gt;0,6,IF(VALUE(G3287)&gt;0,5,IF(VALUE(F3287)&gt;0,4,IF(VALUE(E3287)&gt;0,3,IF(VALUE(D3287)&gt;0,2,1)))))))</f>
        <v>6</v>
      </c>
      <c r="O3287" s="26" t="s">
        <v>55</v>
      </c>
      <c r="P3287" s="1" t="s">
        <v>4468</v>
      </c>
      <c r="Q3287" s="1"/>
      <c r="R3287" s="21"/>
      <c r="S3287" s="7" t="str">
        <f>Tabela813[[#This Row],[NR]]&amp;" - "&amp;Tabela813[[#This Row],[Especificação]]</f>
        <v>9.1.7.1.1.53.0.0.00 - (-) Dedução de Cota-Parte do Imposto sobre Produtos Industrializados - Estados Exportadores de Produtos Industrializados</v>
      </c>
      <c r="T3287" s="7" t="str">
        <f>Tabela813[[#This Row],[NR]]&amp;" - "&amp;Tabela813[[#This Row],[Especificação]]</f>
        <v>9.1.7.1.1.53.0.0.00 - (-) Dedução de Cota-Parte do Imposto sobre Produtos Industrializados - Estados Exportadores de Produtos Industrializados</v>
      </c>
      <c r="U3287" s="7" t="str">
        <f>Tabela813[[#This Row],[NR]]&amp; " - "&amp;Tabela813[[#This Row],[Especificação]]</f>
        <v>9.1.7.1.1.53.0.0.00 - (-) Dedução de Cota-Parte do Imposto sobre Produtos Industrializados - Estados Exportadores de Produtos Industrializados</v>
      </c>
    </row>
    <row r="3288" spans="1:21" ht="30" x14ac:dyDescent="0.25">
      <c r="A3288" s="84"/>
      <c r="B3288" s="73" t="s">
        <v>1570</v>
      </c>
      <c r="C3288" s="26" t="s">
        <v>1558</v>
      </c>
      <c r="D3288" s="26" t="s">
        <v>1565</v>
      </c>
      <c r="E3288" s="26" t="s">
        <v>1558</v>
      </c>
      <c r="F3288" s="26" t="s">
        <v>1558</v>
      </c>
      <c r="G3288" s="26" t="s">
        <v>1595</v>
      </c>
      <c r="H3288" s="26" t="s">
        <v>1561</v>
      </c>
      <c r="I3288" s="26" t="s">
        <v>1558</v>
      </c>
      <c r="J3288" s="26" t="s">
        <v>1564</v>
      </c>
      <c r="K3288" s="21" t="str">
        <f>IF(Tabela813[[#This Row],[C]]&lt;&gt;"",IF(Tabela813[[#This Row],[RED]]&lt;&gt;"",(Tabela813[[#This Row],[RED]] &amp; "."),"") &amp; CONCATENATE(Tabela813[[#This Row],[C]],".",Tabela813[[#This Row],[O]],".",Tabela813[[#This Row],[E]],".",Tabela813[[#This Row],[D1]],".",Tabela813[[#This Row],[D2]],".",Tabela813[[#This Row],[D3]],".",Tabela813[[#This Row],[T]],".",Tabela813[[#This Row],[D4]]),"")</f>
        <v>9.1.7.1.1.53.0.1.00</v>
      </c>
      <c r="L3288" s="27" t="s">
        <v>4108</v>
      </c>
      <c r="M3288" s="21" t="str">
        <f t="shared" si="51"/>
        <v>A</v>
      </c>
      <c r="N3288" s="21">
        <f>IF(VALUE(Tabela813[[#This Row],[RED]]) &gt; 0,1,0) + IF(VALUE(J3288)&gt;0,8,IF(VALUE(I3288)&gt;0,7,IF(VALUE(H3288)&gt;0,6,IF(VALUE(G3288)&gt;0,5,IF(VALUE(F3288)&gt;0,4,IF(VALUE(E3288)&gt;0,3,IF(VALUE(D3288)&gt;0,2,1)))))))</f>
        <v>8</v>
      </c>
      <c r="O3288" s="26" t="s">
        <v>55</v>
      </c>
      <c r="P3288" s="1" t="s">
        <v>3010</v>
      </c>
      <c r="Q3288" s="1"/>
      <c r="R3288" s="21"/>
      <c r="S3288" s="7" t="str">
        <f>Tabela813[[#This Row],[NR]]&amp;" - "&amp;Tabela813[[#This Row],[Especificação]]</f>
        <v>9.1.7.1.1.53.0.1.00 - (-) Dedução de Cota-Parte do Imposto sobre Produtos Industrializados - Estados Exportadores de Produtos Industrializados - Principal</v>
      </c>
      <c r="T3288" s="7" t="str">
        <f>Tabela813[[#This Row],[NR]]&amp;" - "&amp;Tabela813[[#This Row],[Especificação]]</f>
        <v>9.1.7.1.1.53.0.1.00 - (-) Dedução de Cota-Parte do Imposto sobre Produtos Industrializados - Estados Exportadores de Produtos Industrializados - Principal</v>
      </c>
      <c r="U3288" s="7" t="str">
        <f>Tabela813[[#This Row],[NR]]&amp; " - "&amp;Tabela813[[#This Row],[Especificação]]</f>
        <v>9.1.7.1.1.53.0.1.00 - (-) Dedução de Cota-Parte do Imposto sobre Produtos Industrializados - Estados Exportadores de Produtos Industrializados - Principal</v>
      </c>
    </row>
    <row r="3289" spans="1:21" ht="60" x14ac:dyDescent="0.25">
      <c r="A3289" s="84"/>
      <c r="B3289" s="73" t="s">
        <v>1570</v>
      </c>
      <c r="C3289" s="26" t="s">
        <v>1558</v>
      </c>
      <c r="D3289" s="26" t="s">
        <v>1565</v>
      </c>
      <c r="E3289" s="26" t="s">
        <v>1558</v>
      </c>
      <c r="F3289" s="26" t="s">
        <v>1565</v>
      </c>
      <c r="G3289" s="26" t="s">
        <v>1564</v>
      </c>
      <c r="H3289" s="26" t="s">
        <v>1561</v>
      </c>
      <c r="I3289" s="26" t="s">
        <v>1561</v>
      </c>
      <c r="J3289" s="26" t="s">
        <v>1564</v>
      </c>
      <c r="K3289" s="21" t="str">
        <f>IF(Tabela813[[#This Row],[C]]&lt;&gt;"",IF(Tabela813[[#This Row],[RED]]&lt;&gt;"",(Tabela813[[#This Row],[RED]] &amp; "."),"") &amp; CONCATENATE(Tabela813[[#This Row],[C]],".",Tabela813[[#This Row],[O]],".",Tabela813[[#This Row],[E]],".",Tabela813[[#This Row],[D1]],".",Tabela813[[#This Row],[D2]],".",Tabela813[[#This Row],[D3]],".",Tabela813[[#This Row],[T]],".",Tabela813[[#This Row],[D4]]),"")</f>
        <v>9.1.7.1.7.00.0.0.00</v>
      </c>
      <c r="L3289" s="27" t="s">
        <v>2228</v>
      </c>
      <c r="M3289" s="21" t="str">
        <f t="shared" si="51"/>
        <v>S</v>
      </c>
      <c r="N3289" s="21">
        <f>IF(VALUE(Tabela813[[#This Row],[RED]]) &gt; 0,1,0) + IF(VALUE(J3289)&gt;0,8,IF(VALUE(I3289)&gt;0,7,IF(VALUE(H3289)&gt;0,6,IF(VALUE(G3289)&gt;0,5,IF(VALUE(F3289)&gt;0,4,IF(VALUE(E3289)&gt;0,3,IF(VALUE(D3289)&gt;0,2,1)))))))</f>
        <v>5</v>
      </c>
      <c r="O3289" s="26" t="s">
        <v>45</v>
      </c>
      <c r="P3289" s="1" t="s">
        <v>4469</v>
      </c>
      <c r="Q3289" s="1"/>
      <c r="R3289" s="21"/>
      <c r="S3289" s="7" t="str">
        <f>Tabela813[[#This Row],[NR]]&amp;" - "&amp;Tabela813[[#This Row],[Especificação]]</f>
        <v>9.1.7.1.7.00.0.0.00 - (-) Dedução de Transferências de Convênios da União e de Suas Entidades</v>
      </c>
      <c r="T3289" s="7" t="str">
        <f>Tabela813[[#This Row],[NR]]&amp;" - "&amp;Tabela813[[#This Row],[Especificação]]</f>
        <v>9.1.7.1.7.00.0.0.00 - (-) Dedução de Transferências de Convênios da União e de Suas Entidades</v>
      </c>
      <c r="U3289" s="7" t="str">
        <f>Tabela813[[#This Row],[NR]]&amp; " - "&amp;Tabela813[[#This Row],[Especificação]]</f>
        <v>9.1.7.1.7.00.0.0.00 - (-) Dedução de Transferências de Convênios da União e de Suas Entidades</v>
      </c>
    </row>
    <row r="3290" spans="1:21" ht="45" x14ac:dyDescent="0.25">
      <c r="A3290" s="84"/>
      <c r="B3290" s="73" t="s">
        <v>1570</v>
      </c>
      <c r="C3290" s="26" t="s">
        <v>1558</v>
      </c>
      <c r="D3290" s="26" t="s">
        <v>1565</v>
      </c>
      <c r="E3290" s="26" t="s">
        <v>1558</v>
      </c>
      <c r="F3290" s="26" t="s">
        <v>1565</v>
      </c>
      <c r="G3290" s="26" t="s">
        <v>1591</v>
      </c>
      <c r="H3290" s="26" t="s">
        <v>1561</v>
      </c>
      <c r="I3290" s="26" t="s">
        <v>1561</v>
      </c>
      <c r="J3290" s="26" t="s">
        <v>1564</v>
      </c>
      <c r="K3290" s="21" t="str">
        <f>IF(Tabela813[[#This Row],[C]]&lt;&gt;"",IF(Tabela813[[#This Row],[RED]]&lt;&gt;"",(Tabela813[[#This Row],[RED]] &amp; "."),"") &amp; CONCATENATE(Tabela813[[#This Row],[C]],".",Tabela813[[#This Row],[O]],".",Tabela813[[#This Row],[E]],".",Tabela813[[#This Row],[D1]],".",Tabela813[[#This Row],[D2]],".",Tabela813[[#This Row],[D3]],".",Tabela813[[#This Row],[T]],".",Tabela813[[#This Row],[D4]]),"")</f>
        <v>9.1.7.1.7.50.0.0.00</v>
      </c>
      <c r="L3290" s="1" t="s">
        <v>6925</v>
      </c>
      <c r="M3290" s="21" t="str">
        <f t="shared" si="51"/>
        <v>S</v>
      </c>
      <c r="N3290" s="21">
        <f>IF(VALUE(Tabela813[[#This Row],[RED]]) &gt; 0,1,0) + IF(VALUE(J3290)&gt;0,8,IF(VALUE(I3290)&gt;0,7,IF(VALUE(H3290)&gt;0,6,IF(VALUE(G3290)&gt;0,5,IF(VALUE(F3290)&gt;0,4,IF(VALUE(E3290)&gt;0,3,IF(VALUE(D3290)&gt;0,2,1)))))))</f>
        <v>6</v>
      </c>
      <c r="O3290" s="26" t="s">
        <v>55</v>
      </c>
      <c r="P3290" s="1" t="s">
        <v>4470</v>
      </c>
      <c r="Q3290" s="1"/>
      <c r="R3290" s="21"/>
      <c r="S3290" s="7" t="str">
        <f>Tabela813[[#This Row],[NR]]&amp;" - "&amp;Tabela813[[#This Row],[Especificação]]</f>
        <v>9.1.7.1.7.50.0.0.00 - (-) Dedução de Transferências de Convênios da União para o Sistema Único de Saúde - SUS</v>
      </c>
      <c r="T3290" s="7" t="str">
        <f>Tabela813[[#This Row],[NR]]&amp;" - "&amp;Tabela813[[#This Row],[Especificação]]</f>
        <v>9.1.7.1.7.50.0.0.00 - (-) Dedução de Transferências de Convênios da União para o Sistema Único de Saúde - SUS</v>
      </c>
      <c r="U3290" s="7" t="str">
        <f>Tabela813[[#This Row],[NR]]&amp; " - "&amp;Tabela813[[#This Row],[Especificação]]</f>
        <v>9.1.7.1.7.50.0.0.00 - (-) Dedução de Transferências de Convênios da União para o Sistema Único de Saúde - SUS</v>
      </c>
    </row>
    <row r="3291" spans="1:21" ht="45" x14ac:dyDescent="0.25">
      <c r="A3291" s="84"/>
      <c r="B3291" s="73" t="s">
        <v>1570</v>
      </c>
      <c r="C3291" s="26" t="s">
        <v>1558</v>
      </c>
      <c r="D3291" s="26" t="s">
        <v>1565</v>
      </c>
      <c r="E3291" s="26" t="s">
        <v>1558</v>
      </c>
      <c r="F3291" s="26" t="s">
        <v>1565</v>
      </c>
      <c r="G3291" s="26" t="s">
        <v>1591</v>
      </c>
      <c r="H3291" s="26" t="s">
        <v>1561</v>
      </c>
      <c r="I3291" s="26" t="s">
        <v>1558</v>
      </c>
      <c r="J3291" s="26" t="s">
        <v>1564</v>
      </c>
      <c r="K3291" s="21" t="str">
        <f>IF(Tabela813[[#This Row],[C]]&lt;&gt;"",IF(Tabela813[[#This Row],[RED]]&lt;&gt;"",(Tabela813[[#This Row],[RED]] &amp; "."),"") &amp; CONCATENATE(Tabela813[[#This Row],[C]],".",Tabela813[[#This Row],[O]],".",Tabela813[[#This Row],[E]],".",Tabela813[[#This Row],[D1]],".",Tabela813[[#This Row],[D2]],".",Tabela813[[#This Row],[D3]],".",Tabela813[[#This Row],[T]],".",Tabela813[[#This Row],[D4]]),"")</f>
        <v>9.1.7.1.7.50.0.1.00</v>
      </c>
      <c r="L3291" s="1" t="s">
        <v>4109</v>
      </c>
      <c r="M3291" s="21" t="str">
        <f t="shared" si="51"/>
        <v>S</v>
      </c>
      <c r="N3291" s="21">
        <f>IF(VALUE(Tabela813[[#This Row],[RED]]) &gt; 0,1,0) + IF(VALUE(J3291)&gt;0,8,IF(VALUE(I3291)&gt;0,7,IF(VALUE(H3291)&gt;0,6,IF(VALUE(G3291)&gt;0,5,IF(VALUE(F3291)&gt;0,4,IF(VALUE(E3291)&gt;0,3,IF(VALUE(D3291)&gt;0,2,1)))))))</f>
        <v>8</v>
      </c>
      <c r="O3291" s="26" t="s">
        <v>55</v>
      </c>
      <c r="P3291" s="1" t="s">
        <v>3012</v>
      </c>
      <c r="Q3291" s="1"/>
      <c r="R3291" s="21"/>
      <c r="S3291" s="7" t="str">
        <f>Tabela813[[#This Row],[NR]]&amp;" - "&amp;Tabela813[[#This Row],[Especificação]]</f>
        <v>9.1.7.1.7.50.0.1.00 - (-) Dedução de Transferências de Convênios da União para o Sistema Único de Saúde - SUS - Principal</v>
      </c>
      <c r="T3291" s="7" t="str">
        <f>Tabela813[[#This Row],[NR]]&amp;" - "&amp;Tabela813[[#This Row],[Especificação]]</f>
        <v>9.1.7.1.7.50.0.1.00 - (-) Dedução de Transferências de Convênios da União para o Sistema Único de Saúde - SUS - Principal</v>
      </c>
      <c r="U3291" s="7" t="str">
        <f>Tabela813[[#This Row],[NR]]&amp; " - "&amp;Tabela813[[#This Row],[Especificação]]</f>
        <v>9.1.7.1.7.50.0.1.00 - (-) Dedução de Transferências de Convênios da União para o Sistema Único de Saúde - SUS - Principal</v>
      </c>
    </row>
    <row r="3292" spans="1:21" ht="45" x14ac:dyDescent="0.25">
      <c r="A3292" s="84"/>
      <c r="B3292" s="73" t="s">
        <v>1570</v>
      </c>
      <c r="C3292" s="18" t="s">
        <v>1558</v>
      </c>
      <c r="D3292" s="19" t="s">
        <v>1565</v>
      </c>
      <c r="E3292" s="19" t="s">
        <v>1558</v>
      </c>
      <c r="F3292" s="19" t="s">
        <v>1565</v>
      </c>
      <c r="G3292" s="19" t="s">
        <v>1591</v>
      </c>
      <c r="H3292" s="19" t="s">
        <v>1561</v>
      </c>
      <c r="I3292" s="26" t="s">
        <v>1558</v>
      </c>
      <c r="J3292" s="26" t="s">
        <v>1560</v>
      </c>
      <c r="K3292" s="21" t="str">
        <f>IF(Tabela813[[#This Row],[C]]&lt;&gt;"",IF(Tabela813[[#This Row],[RED]]&lt;&gt;"",(Tabela813[[#This Row],[RED]] &amp; "."),"") &amp; CONCATENATE(Tabela813[[#This Row],[C]],".",Tabela813[[#This Row],[O]],".",Tabela813[[#This Row],[E]],".",Tabela813[[#This Row],[D1]],".",Tabela813[[#This Row],[D2]],".",Tabela813[[#This Row],[D3]],".",Tabela813[[#This Row],[T]],".",Tabela813[[#This Row],[D4]]),"")</f>
        <v>9.1.7.1.7.50.0.1.01</v>
      </c>
      <c r="L3292" s="1" t="s">
        <v>4109</v>
      </c>
      <c r="M3292" s="21" t="str">
        <f t="shared" si="51"/>
        <v>A</v>
      </c>
      <c r="N3292" s="21">
        <f>IF(VALUE(Tabela813[[#This Row],[RED]]) &gt; 0,1,0) + IF(VALUE(J3292)&gt;0,8,IF(VALUE(I3292)&gt;0,7,IF(VALUE(H3292)&gt;0,6,IF(VALUE(G3292)&gt;0,5,IF(VALUE(F3292)&gt;0,4,IF(VALUE(E3292)&gt;0,3,IF(VALUE(D3292)&gt;0,2,1)))))))</f>
        <v>9</v>
      </c>
      <c r="O3292" s="26" t="s">
        <v>3165</v>
      </c>
      <c r="P3292" s="1" t="s">
        <v>3012</v>
      </c>
      <c r="Q3292" s="1"/>
      <c r="R3292" s="21"/>
      <c r="S3292" s="7" t="str">
        <f>Tabela813[[#This Row],[NR]]&amp;" - "&amp;Tabela813[[#This Row],[Especificação]]</f>
        <v>9.1.7.1.7.50.0.1.01 - (-) Dedução de Transferências de Convênios da União para o Sistema Único de Saúde - SUS - Principal</v>
      </c>
      <c r="T3292" s="7" t="str">
        <f>Tabela813[[#This Row],[NR]]&amp;" - "&amp;Tabela813[[#This Row],[Especificação]]</f>
        <v>9.1.7.1.7.50.0.1.01 - (-) Dedução de Transferências de Convênios da União para o Sistema Único de Saúde - SUS - Principal</v>
      </c>
      <c r="U3292" s="7" t="str">
        <f>Tabela813[[#This Row],[NR]]&amp; " - "&amp;Tabela813[[#This Row],[Especificação]]</f>
        <v>9.1.7.1.7.50.0.1.01 - (-) Dedução de Transferências de Convênios da União para o Sistema Único de Saúde - SUS - Principal</v>
      </c>
    </row>
    <row r="3293" spans="1:21" ht="45" x14ac:dyDescent="0.25">
      <c r="A3293" s="84"/>
      <c r="B3293" s="73" t="s">
        <v>1570</v>
      </c>
      <c r="C3293" s="18" t="s">
        <v>1558</v>
      </c>
      <c r="D3293" s="19" t="s">
        <v>1565</v>
      </c>
      <c r="E3293" s="19" t="s">
        <v>1558</v>
      </c>
      <c r="F3293" s="19" t="s">
        <v>1565</v>
      </c>
      <c r="G3293" s="19" t="s">
        <v>1591</v>
      </c>
      <c r="H3293" s="19" t="s">
        <v>1561</v>
      </c>
      <c r="I3293" s="26" t="s">
        <v>1558</v>
      </c>
      <c r="J3293" s="26" t="s">
        <v>1562</v>
      </c>
      <c r="K3293" s="21" t="str">
        <f>IF(Tabela813[[#This Row],[C]]&lt;&gt;"",IF(Tabela813[[#This Row],[RED]]&lt;&gt;"",(Tabela813[[#This Row],[RED]] &amp; "."),"") &amp; CONCATENATE(Tabela813[[#This Row],[C]],".",Tabela813[[#This Row],[O]],".",Tabela813[[#This Row],[E]],".",Tabela813[[#This Row],[D1]],".",Tabela813[[#This Row],[D2]],".",Tabela813[[#This Row],[D3]],".",Tabela813[[#This Row],[T]],".",Tabela813[[#This Row],[D4]]),"")</f>
        <v>9.1.7.1.7.50.0.1.02</v>
      </c>
      <c r="L3293" s="1" t="s">
        <v>4110</v>
      </c>
      <c r="M3293" s="21" t="str">
        <f t="shared" si="51"/>
        <v>A</v>
      </c>
      <c r="N3293" s="21">
        <f>IF(VALUE(Tabela813[[#This Row],[RED]]) &gt; 0,1,0) + IF(VALUE(J3293)&gt;0,8,IF(VALUE(I3293)&gt;0,7,IF(VALUE(H3293)&gt;0,6,IF(VALUE(G3293)&gt;0,5,IF(VALUE(F3293)&gt;0,4,IF(VALUE(E3293)&gt;0,3,IF(VALUE(D3293)&gt;0,2,1)))))))</f>
        <v>9</v>
      </c>
      <c r="O3293" s="26" t="s">
        <v>3165</v>
      </c>
      <c r="P3293" s="1" t="s">
        <v>4351</v>
      </c>
      <c r="Q3293" s="1"/>
      <c r="R3293" s="21"/>
      <c r="S3293" s="7" t="str">
        <f>Tabela813[[#This Row],[NR]]&amp;" - "&amp;Tabela813[[#This Row],[Especificação]]</f>
        <v>9.1.7.1.7.50.0.1.02 - (-) Dedução de Transferências de Convênios da União para o Sistema Único de Saúde - SUS - Transferências da União Decorrentes de Emendas Parlamentares Individuais - Finalidade Definida</v>
      </c>
      <c r="T3293" s="7" t="str">
        <f>Tabela813[[#This Row],[NR]]&amp;" - "&amp;Tabela813[[#This Row],[Especificação]]</f>
        <v>9.1.7.1.7.50.0.1.02 - (-) Dedução de Transferências de Convênios da União para o Sistema Único de Saúde - SUS - Transferências da União Decorrentes de Emendas Parlamentares Individuais - Finalidade Definida</v>
      </c>
      <c r="U3293" s="7" t="str">
        <f>Tabela813[[#This Row],[NR]]&amp; " - "&amp;Tabela813[[#This Row],[Especificação]]</f>
        <v>9.1.7.1.7.50.0.1.02 - (-) Dedução de Transferências de Convênios da União para o Sistema Único de Saúde - SUS - Transferências da União Decorrentes de Emendas Parlamentares Individuais - Finalidade Definida</v>
      </c>
    </row>
    <row r="3294" spans="1:21" ht="45" x14ac:dyDescent="0.25">
      <c r="A3294" s="84"/>
      <c r="B3294" s="73" t="s">
        <v>1570</v>
      </c>
      <c r="C3294" s="18" t="s">
        <v>1558</v>
      </c>
      <c r="D3294" s="19" t="s">
        <v>1565</v>
      </c>
      <c r="E3294" s="19" t="s">
        <v>1558</v>
      </c>
      <c r="F3294" s="19" t="s">
        <v>1565</v>
      </c>
      <c r="G3294" s="19" t="s">
        <v>1591</v>
      </c>
      <c r="H3294" s="19" t="s">
        <v>1561</v>
      </c>
      <c r="I3294" s="26" t="s">
        <v>1558</v>
      </c>
      <c r="J3294" s="26" t="s">
        <v>1571</v>
      </c>
      <c r="K3294" s="21" t="str">
        <f>IF(Tabela813[[#This Row],[C]]&lt;&gt;"",IF(Tabela813[[#This Row],[RED]]&lt;&gt;"",(Tabela813[[#This Row],[RED]] &amp; "."),"") &amp; CONCATENATE(Tabela813[[#This Row],[C]],".",Tabela813[[#This Row],[O]],".",Tabela813[[#This Row],[E]],".",Tabela813[[#This Row],[D1]],".",Tabela813[[#This Row],[D2]],".",Tabela813[[#This Row],[D3]],".",Tabela813[[#This Row],[T]],".",Tabela813[[#This Row],[D4]]),"")</f>
        <v>9.1.7.1.7.50.0.1.03</v>
      </c>
      <c r="L3294" s="27" t="s">
        <v>4111</v>
      </c>
      <c r="M3294" s="21" t="str">
        <f t="shared" si="51"/>
        <v>A</v>
      </c>
      <c r="N3294" s="21">
        <f>IF(VALUE(Tabela813[[#This Row],[RED]]) &gt; 0,1,0) + IF(VALUE(J3294)&gt;0,8,IF(VALUE(I3294)&gt;0,7,IF(VALUE(H3294)&gt;0,6,IF(VALUE(G3294)&gt;0,5,IF(VALUE(F3294)&gt;0,4,IF(VALUE(E3294)&gt;0,3,IF(VALUE(D3294)&gt;0,2,1)))))))</f>
        <v>9</v>
      </c>
      <c r="O3294" s="26" t="s">
        <v>3165</v>
      </c>
      <c r="P3294" s="1" t="s">
        <v>4358</v>
      </c>
      <c r="Q3294" s="1"/>
      <c r="R3294" s="21"/>
      <c r="S3294" s="7" t="str">
        <f>Tabela813[[#This Row],[NR]]&amp;" - "&amp;Tabela813[[#This Row],[Especificação]]</f>
        <v>9.1.7.1.7.50.0.1.03 - (-) Dedução de Transferências de Convênios da União para o Sistema Único de Saúde - SUS - Transferências da União Decorrentes de Emendas Parlamentares de Bancada</v>
      </c>
      <c r="T3294" s="7" t="str">
        <f>Tabela813[[#This Row],[NR]]&amp;" - "&amp;Tabela813[[#This Row],[Especificação]]</f>
        <v>9.1.7.1.7.50.0.1.03 - (-) Dedução de Transferências de Convênios da União para o Sistema Único de Saúde - SUS - Transferências da União Decorrentes de Emendas Parlamentares de Bancada</v>
      </c>
      <c r="U3294" s="7" t="str">
        <f>Tabela813[[#This Row],[NR]]&amp; " - "&amp;Tabela813[[#This Row],[Especificação]]</f>
        <v>9.1.7.1.7.50.0.1.03 - (-) Dedução de Transferências de Convênios da União para o Sistema Único de Saúde - SUS - Transferências da União Decorrentes de Emendas Parlamentares de Bancada</v>
      </c>
    </row>
    <row r="3295" spans="1:21" ht="30" x14ac:dyDescent="0.25">
      <c r="A3295" s="84"/>
      <c r="B3295" s="73" t="s">
        <v>1570</v>
      </c>
      <c r="C3295" s="26" t="s">
        <v>1558</v>
      </c>
      <c r="D3295" s="26" t="s">
        <v>1565</v>
      </c>
      <c r="E3295" s="26" t="s">
        <v>1558</v>
      </c>
      <c r="F3295" s="26" t="s">
        <v>1565</v>
      </c>
      <c r="G3295" s="26" t="s">
        <v>1596</v>
      </c>
      <c r="H3295" s="26" t="s">
        <v>1561</v>
      </c>
      <c r="I3295" s="26" t="s">
        <v>1561</v>
      </c>
      <c r="J3295" s="26" t="s">
        <v>1564</v>
      </c>
      <c r="K3295" s="21" t="str">
        <f>IF(Tabela813[[#This Row],[C]]&lt;&gt;"",IF(Tabela813[[#This Row],[RED]]&lt;&gt;"",(Tabela813[[#This Row],[RED]] &amp; "."),"") &amp; CONCATENATE(Tabela813[[#This Row],[C]],".",Tabela813[[#This Row],[O]],".",Tabela813[[#This Row],[E]],".",Tabela813[[#This Row],[D1]],".",Tabela813[[#This Row],[D2]],".",Tabela813[[#This Row],[D3]],".",Tabela813[[#This Row],[T]],".",Tabela813[[#This Row],[D4]]),"")</f>
        <v>9.1.7.1.7.51.0.0.00</v>
      </c>
      <c r="L3295" s="27" t="s">
        <v>2231</v>
      </c>
      <c r="M3295" s="21" t="str">
        <f t="shared" si="51"/>
        <v>S</v>
      </c>
      <c r="N3295" s="21">
        <f>IF(VALUE(Tabela813[[#This Row],[RED]]) &gt; 0,1,0) + IF(VALUE(J3295)&gt;0,8,IF(VALUE(I3295)&gt;0,7,IF(VALUE(H3295)&gt;0,6,IF(VALUE(G3295)&gt;0,5,IF(VALUE(F3295)&gt;0,4,IF(VALUE(E3295)&gt;0,3,IF(VALUE(D3295)&gt;0,2,1)))))))</f>
        <v>6</v>
      </c>
      <c r="O3295" s="26" t="s">
        <v>55</v>
      </c>
      <c r="P3295" s="1" t="s">
        <v>4471</v>
      </c>
      <c r="Q3295" s="1"/>
      <c r="R3295" s="21"/>
      <c r="S3295" s="7" t="str">
        <f>Tabela813[[#This Row],[NR]]&amp;" - "&amp;Tabela813[[#This Row],[Especificação]]</f>
        <v>9.1.7.1.7.51.0.0.00 - (-) Dedução de Transferências de Convênios da União Destinadas a Programas de Educação</v>
      </c>
      <c r="T3295" s="7" t="str">
        <f>Tabela813[[#This Row],[NR]]&amp;" - "&amp;Tabela813[[#This Row],[Especificação]]</f>
        <v>9.1.7.1.7.51.0.0.00 - (-) Dedução de Transferências de Convênios da União Destinadas a Programas de Educação</v>
      </c>
      <c r="U3295" s="7" t="str">
        <f>Tabela813[[#This Row],[NR]]&amp; " - "&amp;Tabela813[[#This Row],[Especificação]]</f>
        <v>9.1.7.1.7.51.0.0.00 - (-) Dedução de Transferências de Convênios da União Destinadas a Programas de Educação</v>
      </c>
    </row>
    <row r="3296" spans="1:21" ht="30" x14ac:dyDescent="0.25">
      <c r="A3296" s="84"/>
      <c r="B3296" s="73" t="s">
        <v>1570</v>
      </c>
      <c r="C3296" s="26" t="s">
        <v>1558</v>
      </c>
      <c r="D3296" s="26" t="s">
        <v>1565</v>
      </c>
      <c r="E3296" s="26" t="s">
        <v>1558</v>
      </c>
      <c r="F3296" s="26" t="s">
        <v>1565</v>
      </c>
      <c r="G3296" s="26" t="s">
        <v>1596</v>
      </c>
      <c r="H3296" s="26" t="s">
        <v>1561</v>
      </c>
      <c r="I3296" s="26" t="s">
        <v>1558</v>
      </c>
      <c r="J3296" s="26" t="s">
        <v>1564</v>
      </c>
      <c r="K3296" s="21" t="str">
        <f>IF(Tabela813[[#This Row],[C]]&lt;&gt;"",IF(Tabela813[[#This Row],[RED]]&lt;&gt;"",(Tabela813[[#This Row],[RED]] &amp; "."),"") &amp; CONCATENATE(Tabela813[[#This Row],[C]],".",Tabela813[[#This Row],[O]],".",Tabela813[[#This Row],[E]],".",Tabela813[[#This Row],[D1]],".",Tabela813[[#This Row],[D2]],".",Tabela813[[#This Row],[D3]],".",Tabela813[[#This Row],[T]],".",Tabela813[[#This Row],[D4]]),"")</f>
        <v>9.1.7.1.7.51.0.1.00</v>
      </c>
      <c r="L3296" s="27" t="s">
        <v>2232</v>
      </c>
      <c r="M3296" s="21" t="str">
        <f t="shared" si="51"/>
        <v>S</v>
      </c>
      <c r="N3296" s="21">
        <f>IF(VALUE(Tabela813[[#This Row],[RED]]) &gt; 0,1,0) + IF(VALUE(J3296)&gt;0,8,IF(VALUE(I3296)&gt;0,7,IF(VALUE(H3296)&gt;0,6,IF(VALUE(G3296)&gt;0,5,IF(VALUE(F3296)&gt;0,4,IF(VALUE(E3296)&gt;0,3,IF(VALUE(D3296)&gt;0,2,1)))))))</f>
        <v>8</v>
      </c>
      <c r="O3296" s="26" t="s">
        <v>55</v>
      </c>
      <c r="P3296" s="1" t="s">
        <v>3013</v>
      </c>
      <c r="Q3296" s="1"/>
      <c r="R3296" s="21"/>
      <c r="S3296" s="7" t="str">
        <f>Tabela813[[#This Row],[NR]]&amp;" - "&amp;Tabela813[[#This Row],[Especificação]]</f>
        <v>9.1.7.1.7.51.0.1.00 - (-) Dedução de Transferências de Convênios da União Destinadas a Programas de Educação - Principal</v>
      </c>
      <c r="T3296" s="7" t="str">
        <f>Tabela813[[#This Row],[NR]]&amp;" - "&amp;Tabela813[[#This Row],[Especificação]]</f>
        <v>9.1.7.1.7.51.0.1.00 - (-) Dedução de Transferências de Convênios da União Destinadas a Programas de Educação - Principal</v>
      </c>
      <c r="U3296" s="7" t="str">
        <f>Tabela813[[#This Row],[NR]]&amp; " - "&amp;Tabela813[[#This Row],[Especificação]]</f>
        <v>9.1.7.1.7.51.0.1.00 - (-) Dedução de Transferências de Convênios da União Destinadas a Programas de Educação - Principal</v>
      </c>
    </row>
    <row r="3297" spans="1:21" ht="30" x14ac:dyDescent="0.25">
      <c r="A3297" s="84"/>
      <c r="B3297" s="73" t="s">
        <v>1570</v>
      </c>
      <c r="C3297" s="26" t="s">
        <v>1558</v>
      </c>
      <c r="D3297" s="26" t="s">
        <v>1565</v>
      </c>
      <c r="E3297" s="26" t="s">
        <v>1558</v>
      </c>
      <c r="F3297" s="26" t="s">
        <v>1565</v>
      </c>
      <c r="G3297" s="26" t="s">
        <v>1596</v>
      </c>
      <c r="H3297" s="26" t="s">
        <v>1561</v>
      </c>
      <c r="I3297" s="26" t="s">
        <v>1558</v>
      </c>
      <c r="J3297" s="26" t="s">
        <v>1560</v>
      </c>
      <c r="K3297" s="21" t="str">
        <f>IF(Tabela813[[#This Row],[C]]&lt;&gt;"",IF(Tabela813[[#This Row],[RED]]&lt;&gt;"",(Tabela813[[#This Row],[RED]] &amp; "."),"") &amp; CONCATENATE(Tabela813[[#This Row],[C]],".",Tabela813[[#This Row],[O]],".",Tabela813[[#This Row],[E]],".",Tabela813[[#This Row],[D1]],".",Tabela813[[#This Row],[D2]],".",Tabela813[[#This Row],[D3]],".",Tabela813[[#This Row],[T]],".",Tabela813[[#This Row],[D4]]),"")</f>
        <v>9.1.7.1.7.51.0.1.01</v>
      </c>
      <c r="L3297" s="27" t="s">
        <v>2232</v>
      </c>
      <c r="M3297" s="21" t="str">
        <f t="shared" si="51"/>
        <v>A</v>
      </c>
      <c r="N3297" s="21">
        <f>IF(VALUE(Tabela813[[#This Row],[RED]]) &gt; 0,1,0) + IF(VALUE(J3297)&gt;0,8,IF(VALUE(I3297)&gt;0,7,IF(VALUE(H3297)&gt;0,6,IF(VALUE(G3297)&gt;0,5,IF(VALUE(F3297)&gt;0,4,IF(VALUE(E3297)&gt;0,3,IF(VALUE(D3297)&gt;0,2,1)))))))</f>
        <v>9</v>
      </c>
      <c r="O3297" s="26" t="s">
        <v>3165</v>
      </c>
      <c r="P3297" s="1" t="s">
        <v>3013</v>
      </c>
      <c r="Q3297" s="1"/>
      <c r="R3297" s="21"/>
      <c r="S3297" s="7" t="str">
        <f>Tabela813[[#This Row],[NR]]&amp;" - "&amp;Tabela813[[#This Row],[Especificação]]</f>
        <v>9.1.7.1.7.51.0.1.01 - (-) Dedução de Transferências de Convênios da União Destinadas a Programas de Educação - Principal</v>
      </c>
      <c r="T3297" s="7" t="str">
        <f>Tabela813[[#This Row],[NR]]&amp;" - "&amp;Tabela813[[#This Row],[Especificação]]</f>
        <v>9.1.7.1.7.51.0.1.01 - (-) Dedução de Transferências de Convênios da União Destinadas a Programas de Educação - Principal</v>
      </c>
      <c r="U3297" s="7" t="str">
        <f>Tabela813[[#This Row],[NR]]&amp; " - "&amp;Tabela813[[#This Row],[Especificação]]</f>
        <v>9.1.7.1.7.51.0.1.01 - (-) Dedução de Transferências de Convênios da União Destinadas a Programas de Educação - Principal</v>
      </c>
    </row>
    <row r="3298" spans="1:21" ht="45" x14ac:dyDescent="0.25">
      <c r="A3298" s="84"/>
      <c r="B3298" s="73" t="s">
        <v>1570</v>
      </c>
      <c r="C3298" s="26" t="s">
        <v>1558</v>
      </c>
      <c r="D3298" s="26" t="s">
        <v>1565</v>
      </c>
      <c r="E3298" s="26" t="s">
        <v>1558</v>
      </c>
      <c r="F3298" s="26" t="s">
        <v>1565</v>
      </c>
      <c r="G3298" s="26" t="s">
        <v>1596</v>
      </c>
      <c r="H3298" s="26" t="s">
        <v>1561</v>
      </c>
      <c r="I3298" s="26" t="s">
        <v>1558</v>
      </c>
      <c r="J3298" s="26" t="s">
        <v>1562</v>
      </c>
      <c r="K3298" s="21" t="str">
        <f>IF(Tabela813[[#This Row],[C]]&lt;&gt;"",IF(Tabela813[[#This Row],[RED]]&lt;&gt;"",(Tabela813[[#This Row],[RED]] &amp; "."),"") &amp; CONCATENATE(Tabela813[[#This Row],[C]],".",Tabela813[[#This Row],[O]],".",Tabela813[[#This Row],[E]],".",Tabela813[[#This Row],[D1]],".",Tabela813[[#This Row],[D2]],".",Tabela813[[#This Row],[D3]],".",Tabela813[[#This Row],[T]],".",Tabela813[[#This Row],[D4]]),"")</f>
        <v>9.1.7.1.7.51.0.1.02</v>
      </c>
      <c r="L3298" s="27" t="s">
        <v>4112</v>
      </c>
      <c r="M3298" s="21" t="str">
        <f t="shared" si="51"/>
        <v>A</v>
      </c>
      <c r="N3298" s="21">
        <f>IF(VALUE(Tabela813[[#This Row],[RED]]) &gt; 0,1,0) + IF(VALUE(J3298)&gt;0,8,IF(VALUE(I3298)&gt;0,7,IF(VALUE(H3298)&gt;0,6,IF(VALUE(G3298)&gt;0,5,IF(VALUE(F3298)&gt;0,4,IF(VALUE(E3298)&gt;0,3,IF(VALUE(D3298)&gt;0,2,1)))))))</f>
        <v>9</v>
      </c>
      <c r="O3298" s="26" t="s">
        <v>3165</v>
      </c>
      <c r="P3298" s="1" t="s">
        <v>4352</v>
      </c>
      <c r="Q3298" s="1"/>
      <c r="R3298" s="21"/>
      <c r="S3298" s="7" t="str">
        <f>Tabela813[[#This Row],[NR]]&amp;" - "&amp;Tabela813[[#This Row],[Especificação]]</f>
        <v>9.1.7.1.7.51.0.1.02 - (-) Dedução de Transferências de Convênios da União Destinadas a Programas de Educação - Transferências da União Decorrentes de Emendas Parlamentares Individuais - Finalidade Definida</v>
      </c>
      <c r="T3298" s="7" t="str">
        <f>Tabela813[[#This Row],[NR]]&amp;" - "&amp;Tabela813[[#This Row],[Especificação]]</f>
        <v>9.1.7.1.7.51.0.1.02 - (-) Dedução de Transferências de Convênios da União Destinadas a Programas de Educação - Transferências da União Decorrentes de Emendas Parlamentares Individuais - Finalidade Definida</v>
      </c>
      <c r="U3298" s="7" t="str">
        <f>Tabela813[[#This Row],[NR]]&amp; " - "&amp;Tabela813[[#This Row],[Especificação]]</f>
        <v>9.1.7.1.7.51.0.1.02 - (-) Dedução de Transferências de Convênios da União Destinadas a Programas de Educação - Transferências da União Decorrentes de Emendas Parlamentares Individuais - Finalidade Definida</v>
      </c>
    </row>
    <row r="3299" spans="1:21" ht="45" x14ac:dyDescent="0.25">
      <c r="A3299" s="84"/>
      <c r="B3299" s="73" t="s">
        <v>1570</v>
      </c>
      <c r="C3299" s="26" t="s">
        <v>1558</v>
      </c>
      <c r="D3299" s="26" t="s">
        <v>1565</v>
      </c>
      <c r="E3299" s="26" t="s">
        <v>1558</v>
      </c>
      <c r="F3299" s="26" t="s">
        <v>1565</v>
      </c>
      <c r="G3299" s="26" t="s">
        <v>1596</v>
      </c>
      <c r="H3299" s="26" t="s">
        <v>1561</v>
      </c>
      <c r="I3299" s="26" t="s">
        <v>1558</v>
      </c>
      <c r="J3299" s="26" t="s">
        <v>1571</v>
      </c>
      <c r="K3299" s="21" t="str">
        <f>IF(Tabela813[[#This Row],[C]]&lt;&gt;"",IF(Tabela813[[#This Row],[RED]]&lt;&gt;"",(Tabela813[[#This Row],[RED]] &amp; "."),"") &amp; CONCATENATE(Tabela813[[#This Row],[C]],".",Tabela813[[#This Row],[O]],".",Tabela813[[#This Row],[E]],".",Tabela813[[#This Row],[D1]],".",Tabela813[[#This Row],[D2]],".",Tabela813[[#This Row],[D3]],".",Tabela813[[#This Row],[T]],".",Tabela813[[#This Row],[D4]]),"")</f>
        <v>9.1.7.1.7.51.0.1.03</v>
      </c>
      <c r="L3299" s="27" t="s">
        <v>4154</v>
      </c>
      <c r="M3299" s="21" t="str">
        <f t="shared" si="51"/>
        <v>A</v>
      </c>
      <c r="N3299" s="21">
        <f>IF(VALUE(Tabela813[[#This Row],[RED]]) &gt; 0,1,0) + IF(VALUE(J3299)&gt;0,8,IF(VALUE(I3299)&gt;0,7,IF(VALUE(H3299)&gt;0,6,IF(VALUE(G3299)&gt;0,5,IF(VALUE(F3299)&gt;0,4,IF(VALUE(E3299)&gt;0,3,IF(VALUE(D3299)&gt;0,2,1)))))))</f>
        <v>9</v>
      </c>
      <c r="O3299" s="26" t="s">
        <v>3165</v>
      </c>
      <c r="P3299" s="1" t="s">
        <v>4358</v>
      </c>
      <c r="Q3299" s="1"/>
      <c r="R3299" s="21"/>
      <c r="S3299" s="7" t="str">
        <f>Tabela813[[#This Row],[NR]]&amp;" - "&amp;Tabela813[[#This Row],[Especificação]]</f>
        <v>9.1.7.1.7.51.0.1.03 - (-) Dedução de Transferências de Convênios da União Destinadas a Programas de Educação - Transferências da União Decorrentes de Emendas Parlamentares de Bancada</v>
      </c>
      <c r="T3299" s="7" t="str">
        <f>Tabela813[[#This Row],[NR]]&amp;" - "&amp;Tabela813[[#This Row],[Especificação]]</f>
        <v>9.1.7.1.7.51.0.1.03 - (-) Dedução de Transferências de Convênios da União Destinadas a Programas de Educação - Transferências da União Decorrentes de Emendas Parlamentares de Bancada</v>
      </c>
      <c r="U3299" s="7" t="str">
        <f>Tabela813[[#This Row],[NR]]&amp; " - "&amp;Tabela813[[#This Row],[Especificação]]</f>
        <v>9.1.7.1.7.51.0.1.03 - (-) Dedução de Transferências de Convênios da União Destinadas a Programas de Educação - Transferências da União Decorrentes de Emendas Parlamentares de Bancada</v>
      </c>
    </row>
    <row r="3300" spans="1:21" ht="45" x14ac:dyDescent="0.25">
      <c r="A3300" s="84"/>
      <c r="B3300" s="73" t="s">
        <v>1570</v>
      </c>
      <c r="C3300" s="26" t="s">
        <v>1558</v>
      </c>
      <c r="D3300" s="26" t="s">
        <v>1565</v>
      </c>
      <c r="E3300" s="26" t="s">
        <v>1558</v>
      </c>
      <c r="F3300" s="26" t="s">
        <v>1565</v>
      </c>
      <c r="G3300" s="26" t="s">
        <v>1598</v>
      </c>
      <c r="H3300" s="26" t="s">
        <v>1561</v>
      </c>
      <c r="I3300" s="26" t="s">
        <v>1561</v>
      </c>
      <c r="J3300" s="26" t="s">
        <v>1564</v>
      </c>
      <c r="K3300" s="21" t="str">
        <f>IF(Tabela813[[#This Row],[C]]&lt;&gt;"",IF(Tabela813[[#This Row],[RED]]&lt;&gt;"",(Tabela813[[#This Row],[RED]] &amp; "."),"") &amp; CONCATENATE(Tabela813[[#This Row],[C]],".",Tabela813[[#This Row],[O]],".",Tabela813[[#This Row],[E]],".",Tabela813[[#This Row],[D1]],".",Tabela813[[#This Row],[D2]],".",Tabela813[[#This Row],[D3]],".",Tabela813[[#This Row],[T]],".",Tabela813[[#This Row],[D4]]),"")</f>
        <v>9.1.7.1.7.52.0.0.00</v>
      </c>
      <c r="L3300" s="27" t="s">
        <v>2233</v>
      </c>
      <c r="M3300" s="21" t="str">
        <f t="shared" si="51"/>
        <v>S</v>
      </c>
      <c r="N3300" s="21">
        <f>IF(VALUE(Tabela813[[#This Row],[RED]]) &gt; 0,1,0) + IF(VALUE(J3300)&gt;0,8,IF(VALUE(I3300)&gt;0,7,IF(VALUE(H3300)&gt;0,6,IF(VALUE(G3300)&gt;0,5,IF(VALUE(F3300)&gt;0,4,IF(VALUE(E3300)&gt;0,3,IF(VALUE(D3300)&gt;0,2,1)))))))</f>
        <v>6</v>
      </c>
      <c r="O3300" s="26" t="s">
        <v>55</v>
      </c>
      <c r="P3300" s="1" t="s">
        <v>4472</v>
      </c>
      <c r="Q3300" s="1"/>
      <c r="R3300" s="21"/>
      <c r="S3300" s="7" t="str">
        <f>Tabela813[[#This Row],[NR]]&amp;" - "&amp;Tabela813[[#This Row],[Especificação]]</f>
        <v>9.1.7.1.7.52.0.0.00 - (-) Dedução de Transferências de Convênios da União Destinadas a Programas de Assistência Social</v>
      </c>
      <c r="T3300" s="7" t="str">
        <f>Tabela813[[#This Row],[NR]]&amp;" - "&amp;Tabela813[[#This Row],[Especificação]]</f>
        <v>9.1.7.1.7.52.0.0.00 - (-) Dedução de Transferências de Convênios da União Destinadas a Programas de Assistência Social</v>
      </c>
      <c r="U3300" s="7" t="str">
        <f>Tabela813[[#This Row],[NR]]&amp; " - "&amp;Tabela813[[#This Row],[Especificação]]</f>
        <v>9.1.7.1.7.52.0.0.00 - (-) Dedução de Transferências de Convênios da União Destinadas a Programas de Assistência Social</v>
      </c>
    </row>
    <row r="3301" spans="1:21" ht="45" x14ac:dyDescent="0.25">
      <c r="A3301" s="84"/>
      <c r="B3301" s="73" t="s">
        <v>1570</v>
      </c>
      <c r="C3301" s="26" t="s">
        <v>1558</v>
      </c>
      <c r="D3301" s="26" t="s">
        <v>1565</v>
      </c>
      <c r="E3301" s="26" t="s">
        <v>1558</v>
      </c>
      <c r="F3301" s="26" t="s">
        <v>1565</v>
      </c>
      <c r="G3301" s="26" t="s">
        <v>1598</v>
      </c>
      <c r="H3301" s="26" t="s">
        <v>1561</v>
      </c>
      <c r="I3301" s="26" t="s">
        <v>1558</v>
      </c>
      <c r="J3301" s="26" t="s">
        <v>1564</v>
      </c>
      <c r="K3301" s="21" t="str">
        <f>IF(Tabela813[[#This Row],[C]]&lt;&gt;"",IF(Tabela813[[#This Row],[RED]]&lt;&gt;"",(Tabela813[[#This Row],[RED]] &amp; "."),"") &amp; CONCATENATE(Tabela813[[#This Row],[C]],".",Tabela813[[#This Row],[O]],".",Tabela813[[#This Row],[E]],".",Tabela813[[#This Row],[D1]],".",Tabela813[[#This Row],[D2]],".",Tabela813[[#This Row],[D3]],".",Tabela813[[#This Row],[T]],".",Tabela813[[#This Row],[D4]]),"")</f>
        <v>9.1.7.1.7.52.0.1.00</v>
      </c>
      <c r="L3301" s="27" t="s">
        <v>2234</v>
      </c>
      <c r="M3301" s="21" t="str">
        <f t="shared" si="51"/>
        <v>S</v>
      </c>
      <c r="N3301" s="21">
        <f>IF(VALUE(Tabela813[[#This Row],[RED]]) &gt; 0,1,0) + IF(VALUE(J3301)&gt;0,8,IF(VALUE(I3301)&gt;0,7,IF(VALUE(H3301)&gt;0,6,IF(VALUE(G3301)&gt;0,5,IF(VALUE(F3301)&gt;0,4,IF(VALUE(E3301)&gt;0,3,IF(VALUE(D3301)&gt;0,2,1)))))))</f>
        <v>8</v>
      </c>
      <c r="O3301" s="26" t="s">
        <v>55</v>
      </c>
      <c r="P3301" s="1" t="s">
        <v>3014</v>
      </c>
      <c r="Q3301" s="1"/>
      <c r="R3301" s="21"/>
      <c r="S3301" s="7" t="str">
        <f>Tabela813[[#This Row],[NR]]&amp;" - "&amp;Tabela813[[#This Row],[Especificação]]</f>
        <v>9.1.7.1.7.52.0.1.00 - (-) Dedução de Transferências de Convênios da União Destinadas a Programas de Assistência Social - Principal</v>
      </c>
      <c r="T3301" s="7" t="str">
        <f>Tabela813[[#This Row],[NR]]&amp;" - "&amp;Tabela813[[#This Row],[Especificação]]</f>
        <v>9.1.7.1.7.52.0.1.00 - (-) Dedução de Transferências de Convênios da União Destinadas a Programas de Assistência Social - Principal</v>
      </c>
      <c r="U3301" s="7" t="str">
        <f>Tabela813[[#This Row],[NR]]&amp; " - "&amp;Tabela813[[#This Row],[Especificação]]</f>
        <v>9.1.7.1.7.52.0.1.00 - (-) Dedução de Transferências de Convênios da União Destinadas a Programas de Assistência Social - Principal</v>
      </c>
    </row>
    <row r="3302" spans="1:21" ht="45" x14ac:dyDescent="0.25">
      <c r="A3302" s="84"/>
      <c r="B3302" s="73" t="s">
        <v>1570</v>
      </c>
      <c r="C3302" s="26" t="s">
        <v>1558</v>
      </c>
      <c r="D3302" s="26" t="s">
        <v>1565</v>
      </c>
      <c r="E3302" s="26" t="s">
        <v>1558</v>
      </c>
      <c r="F3302" s="26" t="s">
        <v>1565</v>
      </c>
      <c r="G3302" s="26" t="s">
        <v>1598</v>
      </c>
      <c r="H3302" s="26" t="s">
        <v>1561</v>
      </c>
      <c r="I3302" s="26" t="s">
        <v>1558</v>
      </c>
      <c r="J3302" s="26" t="s">
        <v>1560</v>
      </c>
      <c r="K3302" s="21" t="str">
        <f>IF(Tabela813[[#This Row],[C]]&lt;&gt;"",IF(Tabela813[[#This Row],[RED]]&lt;&gt;"",(Tabela813[[#This Row],[RED]] &amp; "."),"") &amp; CONCATENATE(Tabela813[[#This Row],[C]],".",Tabela813[[#This Row],[O]],".",Tabela813[[#This Row],[E]],".",Tabela813[[#This Row],[D1]],".",Tabela813[[#This Row],[D2]],".",Tabela813[[#This Row],[D3]],".",Tabela813[[#This Row],[T]],".",Tabela813[[#This Row],[D4]]),"")</f>
        <v>9.1.7.1.7.52.0.1.01</v>
      </c>
      <c r="L3302" s="27" t="s">
        <v>2234</v>
      </c>
      <c r="M3302" s="21" t="str">
        <f t="shared" si="51"/>
        <v>A</v>
      </c>
      <c r="N3302" s="21">
        <f>IF(VALUE(Tabela813[[#This Row],[RED]]) &gt; 0,1,0) + IF(VALUE(J3302)&gt;0,8,IF(VALUE(I3302)&gt;0,7,IF(VALUE(H3302)&gt;0,6,IF(VALUE(G3302)&gt;0,5,IF(VALUE(F3302)&gt;0,4,IF(VALUE(E3302)&gt;0,3,IF(VALUE(D3302)&gt;0,2,1)))))))</f>
        <v>9</v>
      </c>
      <c r="O3302" s="26" t="s">
        <v>3165</v>
      </c>
      <c r="P3302" s="1" t="s">
        <v>3014</v>
      </c>
      <c r="Q3302" s="1"/>
      <c r="R3302" s="21"/>
      <c r="S3302" s="7" t="str">
        <f>Tabela813[[#This Row],[NR]]&amp;" - "&amp;Tabela813[[#This Row],[Especificação]]</f>
        <v>9.1.7.1.7.52.0.1.01 - (-) Dedução de Transferências de Convênios da União Destinadas a Programas de Assistência Social - Principal</v>
      </c>
      <c r="T3302" s="7" t="str">
        <f>Tabela813[[#This Row],[NR]]&amp;" - "&amp;Tabela813[[#This Row],[Especificação]]</f>
        <v>9.1.7.1.7.52.0.1.01 - (-) Dedução de Transferências de Convênios da União Destinadas a Programas de Assistência Social - Principal</v>
      </c>
      <c r="U3302" s="7" t="str">
        <f>Tabela813[[#This Row],[NR]]&amp; " - "&amp;Tabela813[[#This Row],[Especificação]]</f>
        <v>9.1.7.1.7.52.0.1.01 - (-) Dedução de Transferências de Convênios da União Destinadas a Programas de Assistência Social - Principal</v>
      </c>
    </row>
    <row r="3303" spans="1:21" ht="45" x14ac:dyDescent="0.25">
      <c r="A3303" s="84"/>
      <c r="B3303" s="73" t="s">
        <v>1570</v>
      </c>
      <c r="C3303" s="26" t="s">
        <v>1558</v>
      </c>
      <c r="D3303" s="26" t="s">
        <v>1565</v>
      </c>
      <c r="E3303" s="26" t="s">
        <v>1558</v>
      </c>
      <c r="F3303" s="26" t="s">
        <v>1565</v>
      </c>
      <c r="G3303" s="26" t="s">
        <v>1598</v>
      </c>
      <c r="H3303" s="26" t="s">
        <v>1561</v>
      </c>
      <c r="I3303" s="26" t="s">
        <v>1558</v>
      </c>
      <c r="J3303" s="26" t="s">
        <v>1562</v>
      </c>
      <c r="K3303" s="21" t="str">
        <f>IF(Tabela813[[#This Row],[C]]&lt;&gt;"",IF(Tabela813[[#This Row],[RED]]&lt;&gt;"",(Tabela813[[#This Row],[RED]] &amp; "."),"") &amp; CONCATENATE(Tabela813[[#This Row],[C]],".",Tabela813[[#This Row],[O]],".",Tabela813[[#This Row],[E]],".",Tabela813[[#This Row],[D1]],".",Tabela813[[#This Row],[D2]],".",Tabela813[[#This Row],[D3]],".",Tabela813[[#This Row],[T]],".",Tabela813[[#This Row],[D4]]),"")</f>
        <v>9.1.7.1.7.52.0.1.02</v>
      </c>
      <c r="L3303" s="27" t="s">
        <v>4113</v>
      </c>
      <c r="M3303" s="21" t="str">
        <f t="shared" si="51"/>
        <v>A</v>
      </c>
      <c r="N3303" s="21">
        <f>IF(VALUE(Tabela813[[#This Row],[RED]]) &gt; 0,1,0) + IF(VALUE(J3303)&gt;0,8,IF(VALUE(I3303)&gt;0,7,IF(VALUE(H3303)&gt;0,6,IF(VALUE(G3303)&gt;0,5,IF(VALUE(F3303)&gt;0,4,IF(VALUE(E3303)&gt;0,3,IF(VALUE(D3303)&gt;0,2,1)))))))</f>
        <v>9</v>
      </c>
      <c r="O3303" s="26" t="s">
        <v>3165</v>
      </c>
      <c r="P3303" s="1" t="s">
        <v>4353</v>
      </c>
      <c r="Q3303" s="1"/>
      <c r="R3303" s="21"/>
      <c r="S3303" s="7" t="str">
        <f>Tabela813[[#This Row],[NR]]&amp;" - "&amp;Tabela813[[#This Row],[Especificação]]</f>
        <v>9.1.7.1.7.52.0.1.02 - (-) Dedução de Transferências de Convênios da União Destinadas a Programas de Assistência Social - Transferências da União Decorrentes de Emendas Parlamentares Individuais - Finalidade Definida</v>
      </c>
      <c r="T3303" s="7" t="str">
        <f>Tabela813[[#This Row],[NR]]&amp;" - "&amp;Tabela813[[#This Row],[Especificação]]</f>
        <v>9.1.7.1.7.52.0.1.02 - (-) Dedução de Transferências de Convênios da União Destinadas a Programas de Assistência Social - Transferências da União Decorrentes de Emendas Parlamentares Individuais - Finalidade Definida</v>
      </c>
      <c r="U3303" s="7" t="str">
        <f>Tabela813[[#This Row],[NR]]&amp; " - "&amp;Tabela813[[#This Row],[Especificação]]</f>
        <v>9.1.7.1.7.52.0.1.02 - (-) Dedução de Transferências de Convênios da União Destinadas a Programas de Assistência Social - Transferências da União Decorrentes de Emendas Parlamentares Individuais - Finalidade Definida</v>
      </c>
    </row>
    <row r="3304" spans="1:21" ht="45" x14ac:dyDescent="0.25">
      <c r="A3304" s="84"/>
      <c r="B3304" s="73" t="s">
        <v>1570</v>
      </c>
      <c r="C3304" s="26" t="s">
        <v>1558</v>
      </c>
      <c r="D3304" s="26" t="s">
        <v>1565</v>
      </c>
      <c r="E3304" s="26" t="s">
        <v>1558</v>
      </c>
      <c r="F3304" s="26" t="s">
        <v>1565</v>
      </c>
      <c r="G3304" s="26" t="s">
        <v>1598</v>
      </c>
      <c r="H3304" s="26" t="s">
        <v>1561</v>
      </c>
      <c r="I3304" s="26" t="s">
        <v>1558</v>
      </c>
      <c r="J3304" s="26" t="s">
        <v>1571</v>
      </c>
      <c r="K3304" s="21" t="str">
        <f>IF(Tabela813[[#This Row],[C]]&lt;&gt;"",IF(Tabela813[[#This Row],[RED]]&lt;&gt;"",(Tabela813[[#This Row],[RED]] &amp; "."),"") &amp; CONCATENATE(Tabela813[[#This Row],[C]],".",Tabela813[[#This Row],[O]],".",Tabela813[[#This Row],[E]],".",Tabela813[[#This Row],[D1]],".",Tabela813[[#This Row],[D2]],".",Tabela813[[#This Row],[D3]],".",Tabela813[[#This Row],[T]],".",Tabela813[[#This Row],[D4]]),"")</f>
        <v>9.1.7.1.7.52.0.1.03</v>
      </c>
      <c r="L3304" s="1" t="s">
        <v>4114</v>
      </c>
      <c r="M3304" s="21" t="str">
        <f t="shared" si="51"/>
        <v>A</v>
      </c>
      <c r="N3304" s="21">
        <f>IF(VALUE(Tabela813[[#This Row],[RED]]) &gt; 0,1,0) + IF(VALUE(J3304)&gt;0,8,IF(VALUE(I3304)&gt;0,7,IF(VALUE(H3304)&gt;0,6,IF(VALUE(G3304)&gt;0,5,IF(VALUE(F3304)&gt;0,4,IF(VALUE(E3304)&gt;0,3,IF(VALUE(D3304)&gt;0,2,1)))))))</f>
        <v>9</v>
      </c>
      <c r="O3304" s="26" t="s">
        <v>3165</v>
      </c>
      <c r="P3304" s="1" t="s">
        <v>4358</v>
      </c>
      <c r="Q3304" s="1"/>
      <c r="R3304" s="21"/>
      <c r="S3304" s="7" t="str">
        <f>Tabela813[[#This Row],[NR]]&amp;" - "&amp;Tabela813[[#This Row],[Especificação]]</f>
        <v>9.1.7.1.7.52.0.1.03 - (-) Dedução de Transferências de Convênios da União Destinadas a Programas de Assistência Social - Transferências da União Decorrentes de Emendas Parlamentares de Bancada</v>
      </c>
      <c r="T3304" s="7" t="str">
        <f>Tabela813[[#This Row],[NR]]&amp;" - "&amp;Tabela813[[#This Row],[Especificação]]</f>
        <v>9.1.7.1.7.52.0.1.03 - (-) Dedução de Transferências de Convênios da União Destinadas a Programas de Assistência Social - Transferências da União Decorrentes de Emendas Parlamentares de Bancada</v>
      </c>
      <c r="U3304" s="7" t="str">
        <f>Tabela813[[#This Row],[NR]]&amp; " - "&amp;Tabela813[[#This Row],[Especificação]]</f>
        <v>9.1.7.1.7.52.0.1.03 - (-) Dedução de Transferências de Convênios da União Destinadas a Programas de Assistência Social - Transferências da União Decorrentes de Emendas Parlamentares de Bancada</v>
      </c>
    </row>
    <row r="3305" spans="1:21" ht="30" x14ac:dyDescent="0.25">
      <c r="A3305" s="84"/>
      <c r="B3305" s="73" t="s">
        <v>1570</v>
      </c>
      <c r="C3305" s="26" t="s">
        <v>1558</v>
      </c>
      <c r="D3305" s="26" t="s">
        <v>1565</v>
      </c>
      <c r="E3305" s="26" t="s">
        <v>1558</v>
      </c>
      <c r="F3305" s="26" t="s">
        <v>1565</v>
      </c>
      <c r="G3305" s="26" t="s">
        <v>1595</v>
      </c>
      <c r="H3305" s="26" t="s">
        <v>1561</v>
      </c>
      <c r="I3305" s="26" t="s">
        <v>1561</v>
      </c>
      <c r="J3305" s="26" t="s">
        <v>1564</v>
      </c>
      <c r="K3305" s="21" t="str">
        <f>IF(Tabela813[[#This Row],[C]]&lt;&gt;"",IF(Tabela813[[#This Row],[RED]]&lt;&gt;"",(Tabela813[[#This Row],[RED]] &amp; "."),"") &amp; CONCATENATE(Tabela813[[#This Row],[C]],".",Tabela813[[#This Row],[O]],".",Tabela813[[#This Row],[E]],".",Tabela813[[#This Row],[D1]],".",Tabela813[[#This Row],[D2]],".",Tabela813[[#This Row],[D3]],".",Tabela813[[#This Row],[T]],".",Tabela813[[#This Row],[D4]]),"")</f>
        <v>9.1.7.1.7.53.0.0.00</v>
      </c>
      <c r="L3305" s="1" t="s">
        <v>2235</v>
      </c>
      <c r="M3305" s="21" t="str">
        <f t="shared" si="51"/>
        <v>S</v>
      </c>
      <c r="N3305" s="21">
        <f>IF(VALUE(Tabela813[[#This Row],[RED]]) &gt; 0,1,0) + IF(VALUE(J3305)&gt;0,8,IF(VALUE(I3305)&gt;0,7,IF(VALUE(H3305)&gt;0,6,IF(VALUE(G3305)&gt;0,5,IF(VALUE(F3305)&gt;0,4,IF(VALUE(E3305)&gt;0,3,IF(VALUE(D3305)&gt;0,2,1)))))))</f>
        <v>6</v>
      </c>
      <c r="O3305" s="26" t="s">
        <v>55</v>
      </c>
      <c r="P3305" s="1" t="s">
        <v>4473</v>
      </c>
      <c r="Q3305" s="1"/>
      <c r="R3305" s="21"/>
      <c r="S3305" s="7" t="str">
        <f>Tabela813[[#This Row],[NR]]&amp;" - "&amp;Tabela813[[#This Row],[Especificação]]</f>
        <v>9.1.7.1.7.53.0.0.00 - (-) Dedução de Transferências de Convênios da União Destinadas a Programas de Combate à Fome</v>
      </c>
      <c r="T3305" s="7" t="str">
        <f>Tabela813[[#This Row],[NR]]&amp;" - "&amp;Tabela813[[#This Row],[Especificação]]</f>
        <v>9.1.7.1.7.53.0.0.00 - (-) Dedução de Transferências de Convênios da União Destinadas a Programas de Combate à Fome</v>
      </c>
      <c r="U3305" s="7" t="str">
        <f>Tabela813[[#This Row],[NR]]&amp; " - "&amp;Tabela813[[#This Row],[Especificação]]</f>
        <v>9.1.7.1.7.53.0.0.00 - (-) Dedução de Transferências de Convênios da União Destinadas a Programas de Combate à Fome</v>
      </c>
    </row>
    <row r="3306" spans="1:21" ht="30" x14ac:dyDescent="0.25">
      <c r="A3306" s="84"/>
      <c r="B3306" s="73" t="s">
        <v>1570</v>
      </c>
      <c r="C3306" s="26" t="s">
        <v>1558</v>
      </c>
      <c r="D3306" s="26" t="s">
        <v>1565</v>
      </c>
      <c r="E3306" s="26" t="s">
        <v>1558</v>
      </c>
      <c r="F3306" s="26" t="s">
        <v>1565</v>
      </c>
      <c r="G3306" s="26" t="s">
        <v>1595</v>
      </c>
      <c r="H3306" s="26" t="s">
        <v>1561</v>
      </c>
      <c r="I3306" s="26" t="s">
        <v>1558</v>
      </c>
      <c r="J3306" s="26" t="s">
        <v>1564</v>
      </c>
      <c r="K3306" s="21" t="str">
        <f>IF(Tabela813[[#This Row],[C]]&lt;&gt;"",IF(Tabela813[[#This Row],[RED]]&lt;&gt;"",(Tabela813[[#This Row],[RED]] &amp; "."),"") &amp; CONCATENATE(Tabela813[[#This Row],[C]],".",Tabela813[[#This Row],[O]],".",Tabela813[[#This Row],[E]],".",Tabela813[[#This Row],[D1]],".",Tabela813[[#This Row],[D2]],".",Tabela813[[#This Row],[D3]],".",Tabela813[[#This Row],[T]],".",Tabela813[[#This Row],[D4]]),"")</f>
        <v>9.1.7.1.7.53.0.1.00</v>
      </c>
      <c r="L3306" s="27" t="s">
        <v>2236</v>
      </c>
      <c r="M3306" s="21" t="str">
        <f t="shared" si="51"/>
        <v>S</v>
      </c>
      <c r="N3306" s="21">
        <f>IF(VALUE(Tabela813[[#This Row],[RED]]) &gt; 0,1,0) + IF(VALUE(J3306)&gt;0,8,IF(VALUE(I3306)&gt;0,7,IF(VALUE(H3306)&gt;0,6,IF(VALUE(G3306)&gt;0,5,IF(VALUE(F3306)&gt;0,4,IF(VALUE(E3306)&gt;0,3,IF(VALUE(D3306)&gt;0,2,1)))))))</f>
        <v>8</v>
      </c>
      <c r="O3306" s="26" t="s">
        <v>55</v>
      </c>
      <c r="P3306" s="1" t="s">
        <v>3015</v>
      </c>
      <c r="Q3306" s="1"/>
      <c r="R3306" s="21"/>
      <c r="S3306" s="7" t="str">
        <f>Tabela813[[#This Row],[NR]]&amp;" - "&amp;Tabela813[[#This Row],[Especificação]]</f>
        <v>9.1.7.1.7.53.0.1.00 - (-) Dedução de Transferências de Convênios da União Destinadas a Programas de Combate à Fome - Principal</v>
      </c>
      <c r="T3306" s="7" t="str">
        <f>Tabela813[[#This Row],[NR]]&amp;" - "&amp;Tabela813[[#This Row],[Especificação]]</f>
        <v>9.1.7.1.7.53.0.1.00 - (-) Dedução de Transferências de Convênios da União Destinadas a Programas de Combate à Fome - Principal</v>
      </c>
      <c r="U3306" s="7" t="str">
        <f>Tabela813[[#This Row],[NR]]&amp; " - "&amp;Tabela813[[#This Row],[Especificação]]</f>
        <v>9.1.7.1.7.53.0.1.00 - (-) Dedução de Transferências de Convênios da União Destinadas a Programas de Combate à Fome - Principal</v>
      </c>
    </row>
    <row r="3307" spans="1:21" ht="30" x14ac:dyDescent="0.25">
      <c r="A3307" s="84"/>
      <c r="B3307" s="73" t="s">
        <v>1570</v>
      </c>
      <c r="C3307" s="26" t="s">
        <v>1558</v>
      </c>
      <c r="D3307" s="26" t="s">
        <v>1565</v>
      </c>
      <c r="E3307" s="26" t="s">
        <v>1558</v>
      </c>
      <c r="F3307" s="26" t="s">
        <v>1565</v>
      </c>
      <c r="G3307" s="26" t="s">
        <v>1595</v>
      </c>
      <c r="H3307" s="26" t="s">
        <v>1561</v>
      </c>
      <c r="I3307" s="26" t="s">
        <v>1558</v>
      </c>
      <c r="J3307" s="26" t="s">
        <v>1560</v>
      </c>
      <c r="K3307" s="21" t="str">
        <f>IF(Tabela813[[#This Row],[C]]&lt;&gt;"",IF(Tabela813[[#This Row],[RED]]&lt;&gt;"",(Tabela813[[#This Row],[RED]] &amp; "."),"") &amp; CONCATENATE(Tabela813[[#This Row],[C]],".",Tabela813[[#This Row],[O]],".",Tabela813[[#This Row],[E]],".",Tabela813[[#This Row],[D1]],".",Tabela813[[#This Row],[D2]],".",Tabela813[[#This Row],[D3]],".",Tabela813[[#This Row],[T]],".",Tabela813[[#This Row],[D4]]),"")</f>
        <v>9.1.7.1.7.53.0.1.01</v>
      </c>
      <c r="L3307" s="27" t="s">
        <v>2236</v>
      </c>
      <c r="M3307" s="21" t="str">
        <f t="shared" si="51"/>
        <v>A</v>
      </c>
      <c r="N3307" s="21">
        <f>IF(VALUE(Tabela813[[#This Row],[RED]]) &gt; 0,1,0) + IF(VALUE(J3307)&gt;0,8,IF(VALUE(I3307)&gt;0,7,IF(VALUE(H3307)&gt;0,6,IF(VALUE(G3307)&gt;0,5,IF(VALUE(F3307)&gt;0,4,IF(VALUE(E3307)&gt;0,3,IF(VALUE(D3307)&gt;0,2,1)))))))</f>
        <v>9</v>
      </c>
      <c r="O3307" s="26" t="s">
        <v>3165</v>
      </c>
      <c r="P3307" s="1" t="s">
        <v>3015</v>
      </c>
      <c r="Q3307" s="1"/>
      <c r="R3307" s="21"/>
      <c r="S3307" s="7" t="str">
        <f>Tabela813[[#This Row],[NR]]&amp;" - "&amp;Tabela813[[#This Row],[Especificação]]</f>
        <v>9.1.7.1.7.53.0.1.01 - (-) Dedução de Transferências de Convênios da União Destinadas a Programas de Combate à Fome - Principal</v>
      </c>
      <c r="T3307" s="7" t="str">
        <f>Tabela813[[#This Row],[NR]]&amp;" - "&amp;Tabela813[[#This Row],[Especificação]]</f>
        <v>9.1.7.1.7.53.0.1.01 - (-) Dedução de Transferências de Convênios da União Destinadas a Programas de Combate à Fome - Principal</v>
      </c>
      <c r="U3307" s="7" t="str">
        <f>Tabela813[[#This Row],[NR]]&amp; " - "&amp;Tabela813[[#This Row],[Especificação]]</f>
        <v>9.1.7.1.7.53.0.1.01 - (-) Dedução de Transferências de Convênios da União Destinadas a Programas de Combate à Fome - Principal</v>
      </c>
    </row>
    <row r="3308" spans="1:21" ht="45" x14ac:dyDescent="0.25">
      <c r="A3308" s="84"/>
      <c r="B3308" s="73" t="s">
        <v>1570</v>
      </c>
      <c r="C3308" s="26" t="s">
        <v>1558</v>
      </c>
      <c r="D3308" s="26" t="s">
        <v>1565</v>
      </c>
      <c r="E3308" s="26" t="s">
        <v>1558</v>
      </c>
      <c r="F3308" s="26" t="s">
        <v>1565</v>
      </c>
      <c r="G3308" s="26" t="s">
        <v>1595</v>
      </c>
      <c r="H3308" s="26" t="s">
        <v>1561</v>
      </c>
      <c r="I3308" s="26" t="s">
        <v>1558</v>
      </c>
      <c r="J3308" s="26" t="s">
        <v>1562</v>
      </c>
      <c r="K3308" s="21" t="str">
        <f>IF(Tabela813[[#This Row],[C]]&lt;&gt;"",IF(Tabela813[[#This Row],[RED]]&lt;&gt;"",(Tabela813[[#This Row],[RED]] &amp; "."),"") &amp; CONCATENATE(Tabela813[[#This Row],[C]],".",Tabela813[[#This Row],[O]],".",Tabela813[[#This Row],[E]],".",Tabela813[[#This Row],[D1]],".",Tabela813[[#This Row],[D2]],".",Tabela813[[#This Row],[D3]],".",Tabela813[[#This Row],[T]],".",Tabela813[[#This Row],[D4]]),"")</f>
        <v>9.1.7.1.7.53.0.1.02</v>
      </c>
      <c r="L3308" s="27" t="s">
        <v>4115</v>
      </c>
      <c r="M3308" s="21" t="str">
        <f t="shared" si="51"/>
        <v>A</v>
      </c>
      <c r="N3308" s="21">
        <f>IF(VALUE(Tabela813[[#This Row],[RED]]) &gt; 0,1,0) + IF(VALUE(J3308)&gt;0,8,IF(VALUE(I3308)&gt;0,7,IF(VALUE(H3308)&gt;0,6,IF(VALUE(G3308)&gt;0,5,IF(VALUE(F3308)&gt;0,4,IF(VALUE(E3308)&gt;0,3,IF(VALUE(D3308)&gt;0,2,1)))))))</f>
        <v>9</v>
      </c>
      <c r="O3308" s="26" t="s">
        <v>3165</v>
      </c>
      <c r="P3308" s="1" t="s">
        <v>4352</v>
      </c>
      <c r="Q3308" s="1"/>
      <c r="R3308" s="21"/>
      <c r="S3308" s="7" t="str">
        <f>Tabela813[[#This Row],[NR]]&amp;" - "&amp;Tabela813[[#This Row],[Especificação]]</f>
        <v>9.1.7.1.7.53.0.1.02 - (-) Dedução de Transferências de Convênios da União Destinadas a Programas de Combate à Fome - Transferências da União Decorrentes de Emendas Parlamentares Individuais - Finalidade Definida</v>
      </c>
      <c r="T3308" s="7" t="str">
        <f>Tabela813[[#This Row],[NR]]&amp;" - "&amp;Tabela813[[#This Row],[Especificação]]</f>
        <v>9.1.7.1.7.53.0.1.02 - (-) Dedução de Transferências de Convênios da União Destinadas a Programas de Combate à Fome - Transferências da União Decorrentes de Emendas Parlamentares Individuais - Finalidade Definida</v>
      </c>
      <c r="U3308" s="7" t="str">
        <f>Tabela813[[#This Row],[NR]]&amp; " - "&amp;Tabela813[[#This Row],[Especificação]]</f>
        <v>9.1.7.1.7.53.0.1.02 - (-) Dedução de Transferências de Convênios da União Destinadas a Programas de Combate à Fome - Transferências da União Decorrentes de Emendas Parlamentares Individuais - Finalidade Definida</v>
      </c>
    </row>
    <row r="3309" spans="1:21" ht="45" x14ac:dyDescent="0.25">
      <c r="A3309" s="84"/>
      <c r="B3309" s="73" t="s">
        <v>1570</v>
      </c>
      <c r="C3309" s="26" t="s">
        <v>1558</v>
      </c>
      <c r="D3309" s="26" t="s">
        <v>1565</v>
      </c>
      <c r="E3309" s="26" t="s">
        <v>1558</v>
      </c>
      <c r="F3309" s="26" t="s">
        <v>1565</v>
      </c>
      <c r="G3309" s="26" t="s">
        <v>1595</v>
      </c>
      <c r="H3309" s="26" t="s">
        <v>1561</v>
      </c>
      <c r="I3309" s="26" t="s">
        <v>1558</v>
      </c>
      <c r="J3309" s="26" t="s">
        <v>1571</v>
      </c>
      <c r="K3309" s="21" t="str">
        <f>IF(Tabela813[[#This Row],[C]]&lt;&gt;"",IF(Tabela813[[#This Row],[RED]]&lt;&gt;"",(Tabela813[[#This Row],[RED]] &amp; "."),"") &amp; CONCATENATE(Tabela813[[#This Row],[C]],".",Tabela813[[#This Row],[O]],".",Tabela813[[#This Row],[E]],".",Tabela813[[#This Row],[D1]],".",Tabela813[[#This Row],[D2]],".",Tabela813[[#This Row],[D3]],".",Tabela813[[#This Row],[T]],".",Tabela813[[#This Row],[D4]]),"")</f>
        <v>9.1.7.1.7.53.0.1.03</v>
      </c>
      <c r="L3309" s="27" t="s">
        <v>4116</v>
      </c>
      <c r="M3309" s="21" t="str">
        <f t="shared" si="51"/>
        <v>A</v>
      </c>
      <c r="N3309" s="21">
        <f>IF(VALUE(Tabela813[[#This Row],[RED]]) &gt; 0,1,0) + IF(VALUE(J3309)&gt;0,8,IF(VALUE(I3309)&gt;0,7,IF(VALUE(H3309)&gt;0,6,IF(VALUE(G3309)&gt;0,5,IF(VALUE(F3309)&gt;0,4,IF(VALUE(E3309)&gt;0,3,IF(VALUE(D3309)&gt;0,2,1)))))))</f>
        <v>9</v>
      </c>
      <c r="O3309" s="26" t="s">
        <v>3165</v>
      </c>
      <c r="P3309" s="1" t="s">
        <v>4358</v>
      </c>
      <c r="Q3309" s="1"/>
      <c r="R3309" s="21"/>
      <c r="S3309" s="7" t="str">
        <f>Tabela813[[#This Row],[NR]]&amp;" - "&amp;Tabela813[[#This Row],[Especificação]]</f>
        <v>9.1.7.1.7.53.0.1.03 - (-) Dedução de Transferências de Convênios da União Destinadas a Programas de Combate à Fome - Transferências da União Decorrentes de Emendas Parlamentares de Bancada</v>
      </c>
      <c r="T3309" s="7" t="str">
        <f>Tabela813[[#This Row],[NR]]&amp;" - "&amp;Tabela813[[#This Row],[Especificação]]</f>
        <v>9.1.7.1.7.53.0.1.03 - (-) Dedução de Transferências de Convênios da União Destinadas a Programas de Combate à Fome - Transferências da União Decorrentes de Emendas Parlamentares de Bancada</v>
      </c>
      <c r="U3309" s="7" t="str">
        <f>Tabela813[[#This Row],[NR]]&amp; " - "&amp;Tabela813[[#This Row],[Especificação]]</f>
        <v>9.1.7.1.7.53.0.1.03 - (-) Dedução de Transferências de Convênios da União Destinadas a Programas de Combate à Fome - Transferências da União Decorrentes de Emendas Parlamentares de Bancada</v>
      </c>
    </row>
    <row r="3310" spans="1:21" ht="30" x14ac:dyDescent="0.25">
      <c r="A3310" s="84"/>
      <c r="B3310" s="73" t="s">
        <v>1570</v>
      </c>
      <c r="C3310" s="26" t="s">
        <v>1558</v>
      </c>
      <c r="D3310" s="26" t="s">
        <v>1565</v>
      </c>
      <c r="E3310" s="26" t="s">
        <v>1558</v>
      </c>
      <c r="F3310" s="26" t="s">
        <v>1565</v>
      </c>
      <c r="G3310" s="26" t="s">
        <v>1599</v>
      </c>
      <c r="H3310" s="26" t="s">
        <v>1561</v>
      </c>
      <c r="I3310" s="26" t="s">
        <v>1561</v>
      </c>
      <c r="J3310" s="26" t="s">
        <v>1564</v>
      </c>
      <c r="K3310" s="21" t="str">
        <f>IF(Tabela813[[#This Row],[C]]&lt;&gt;"",IF(Tabela813[[#This Row],[RED]]&lt;&gt;"",(Tabela813[[#This Row],[RED]] &amp; "."),"") &amp; CONCATENATE(Tabela813[[#This Row],[C]],".",Tabela813[[#This Row],[O]],".",Tabela813[[#This Row],[E]],".",Tabela813[[#This Row],[D1]],".",Tabela813[[#This Row],[D2]],".",Tabela813[[#This Row],[D3]],".",Tabela813[[#This Row],[T]],".",Tabela813[[#This Row],[D4]]),"")</f>
        <v>9.1.7.1.7.54.0.0.00</v>
      </c>
      <c r="L3310" s="27" t="s">
        <v>2237</v>
      </c>
      <c r="M3310" s="21" t="str">
        <f t="shared" si="51"/>
        <v>S</v>
      </c>
      <c r="N3310" s="21">
        <f>IF(VALUE(Tabela813[[#This Row],[RED]]) &gt; 0,1,0) + IF(VALUE(J3310)&gt;0,8,IF(VALUE(I3310)&gt;0,7,IF(VALUE(H3310)&gt;0,6,IF(VALUE(G3310)&gt;0,5,IF(VALUE(F3310)&gt;0,4,IF(VALUE(E3310)&gt;0,3,IF(VALUE(D3310)&gt;0,2,1)))))))</f>
        <v>6</v>
      </c>
      <c r="O3310" s="26" t="s">
        <v>55</v>
      </c>
      <c r="P3310" s="1" t="s">
        <v>4474</v>
      </c>
      <c r="Q3310" s="1"/>
      <c r="R3310" s="21"/>
      <c r="S3310" s="7" t="str">
        <f>Tabela813[[#This Row],[NR]]&amp;" - "&amp;Tabela813[[#This Row],[Especificação]]</f>
        <v>9.1.7.1.7.54.0.0.00 - (-) Dedução de Transferências de Convênios da União Destinadas a Programas de Saneamento Básico</v>
      </c>
      <c r="T3310" s="7" t="str">
        <f>Tabela813[[#This Row],[NR]]&amp;" - "&amp;Tabela813[[#This Row],[Especificação]]</f>
        <v>9.1.7.1.7.54.0.0.00 - (-) Dedução de Transferências de Convênios da União Destinadas a Programas de Saneamento Básico</v>
      </c>
      <c r="U3310" s="7" t="str">
        <f>Tabela813[[#This Row],[NR]]&amp; " - "&amp;Tabela813[[#This Row],[Especificação]]</f>
        <v>9.1.7.1.7.54.0.0.00 - (-) Dedução de Transferências de Convênios da União Destinadas a Programas de Saneamento Básico</v>
      </c>
    </row>
    <row r="3311" spans="1:21" ht="30" x14ac:dyDescent="0.25">
      <c r="A3311" s="84"/>
      <c r="B3311" s="73" t="s">
        <v>1570</v>
      </c>
      <c r="C3311" s="26" t="s">
        <v>1558</v>
      </c>
      <c r="D3311" s="26" t="s">
        <v>1565</v>
      </c>
      <c r="E3311" s="26" t="s">
        <v>1558</v>
      </c>
      <c r="F3311" s="26" t="s">
        <v>1565</v>
      </c>
      <c r="G3311" s="26" t="s">
        <v>1599</v>
      </c>
      <c r="H3311" s="26" t="s">
        <v>1561</v>
      </c>
      <c r="I3311" s="26" t="s">
        <v>1558</v>
      </c>
      <c r="J3311" s="26" t="s">
        <v>1564</v>
      </c>
      <c r="K3311" s="21" t="str">
        <f>IF(Tabela813[[#This Row],[C]]&lt;&gt;"",IF(Tabela813[[#This Row],[RED]]&lt;&gt;"",(Tabela813[[#This Row],[RED]] &amp; "."),"") &amp; CONCATENATE(Tabela813[[#This Row],[C]],".",Tabela813[[#This Row],[O]],".",Tabela813[[#This Row],[E]],".",Tabela813[[#This Row],[D1]],".",Tabela813[[#This Row],[D2]],".",Tabela813[[#This Row],[D3]],".",Tabela813[[#This Row],[T]],".",Tabela813[[#This Row],[D4]]),"")</f>
        <v>9.1.7.1.7.54.0.1.00</v>
      </c>
      <c r="L3311" s="27" t="s">
        <v>2238</v>
      </c>
      <c r="M3311" s="21" t="str">
        <f t="shared" si="51"/>
        <v>S</v>
      </c>
      <c r="N3311" s="21">
        <f>IF(VALUE(Tabela813[[#This Row],[RED]]) &gt; 0,1,0) + IF(VALUE(J3311)&gt;0,8,IF(VALUE(I3311)&gt;0,7,IF(VALUE(H3311)&gt;0,6,IF(VALUE(G3311)&gt;0,5,IF(VALUE(F3311)&gt;0,4,IF(VALUE(E3311)&gt;0,3,IF(VALUE(D3311)&gt;0,2,1)))))))</f>
        <v>8</v>
      </c>
      <c r="O3311" s="26" t="s">
        <v>55</v>
      </c>
      <c r="P3311" s="1" t="s">
        <v>3016</v>
      </c>
      <c r="Q3311" s="1"/>
      <c r="R3311" s="21"/>
      <c r="S3311" s="7" t="str">
        <f>Tabela813[[#This Row],[NR]]&amp;" - "&amp;Tabela813[[#This Row],[Especificação]]</f>
        <v>9.1.7.1.7.54.0.1.00 - (-) Dedução de Transferências de Convênios da União Destinadas a Programas de Saneamento Básico - Principal</v>
      </c>
      <c r="T3311" s="7" t="str">
        <f>Tabela813[[#This Row],[NR]]&amp;" - "&amp;Tabela813[[#This Row],[Especificação]]</f>
        <v>9.1.7.1.7.54.0.1.00 - (-) Dedução de Transferências de Convênios da União Destinadas a Programas de Saneamento Básico - Principal</v>
      </c>
      <c r="U3311" s="7" t="str">
        <f>Tabela813[[#This Row],[NR]]&amp; " - "&amp;Tabela813[[#This Row],[Especificação]]</f>
        <v>9.1.7.1.7.54.0.1.00 - (-) Dedução de Transferências de Convênios da União Destinadas a Programas de Saneamento Básico - Principal</v>
      </c>
    </row>
    <row r="3312" spans="1:21" ht="30" x14ac:dyDescent="0.25">
      <c r="A3312" s="84"/>
      <c r="B3312" s="73" t="s">
        <v>1570</v>
      </c>
      <c r="C3312" s="26" t="s">
        <v>1558</v>
      </c>
      <c r="D3312" s="26" t="s">
        <v>1565</v>
      </c>
      <c r="E3312" s="26" t="s">
        <v>1558</v>
      </c>
      <c r="F3312" s="26" t="s">
        <v>1565</v>
      </c>
      <c r="G3312" s="26" t="s">
        <v>1599</v>
      </c>
      <c r="H3312" s="26" t="s">
        <v>1561</v>
      </c>
      <c r="I3312" s="26" t="s">
        <v>1558</v>
      </c>
      <c r="J3312" s="26" t="s">
        <v>1560</v>
      </c>
      <c r="K3312" s="21" t="str">
        <f>IF(Tabela813[[#This Row],[C]]&lt;&gt;"",IF(Tabela813[[#This Row],[RED]]&lt;&gt;"",(Tabela813[[#This Row],[RED]] &amp; "."),"") &amp; CONCATENATE(Tabela813[[#This Row],[C]],".",Tabela813[[#This Row],[O]],".",Tabela813[[#This Row],[E]],".",Tabela813[[#This Row],[D1]],".",Tabela813[[#This Row],[D2]],".",Tabela813[[#This Row],[D3]],".",Tabela813[[#This Row],[T]],".",Tabela813[[#This Row],[D4]]),"")</f>
        <v>9.1.7.1.7.54.0.1.01</v>
      </c>
      <c r="L3312" s="27" t="s">
        <v>2238</v>
      </c>
      <c r="M3312" s="21" t="str">
        <f t="shared" si="51"/>
        <v>A</v>
      </c>
      <c r="N3312" s="21">
        <f>IF(VALUE(Tabela813[[#This Row],[RED]]) &gt; 0,1,0) + IF(VALUE(J3312)&gt;0,8,IF(VALUE(I3312)&gt;0,7,IF(VALUE(H3312)&gt;0,6,IF(VALUE(G3312)&gt;0,5,IF(VALUE(F3312)&gt;0,4,IF(VALUE(E3312)&gt;0,3,IF(VALUE(D3312)&gt;0,2,1)))))))</f>
        <v>9</v>
      </c>
      <c r="O3312" s="26" t="s">
        <v>3165</v>
      </c>
      <c r="P3312" s="1" t="s">
        <v>3016</v>
      </c>
      <c r="Q3312" s="1"/>
      <c r="R3312" s="21"/>
      <c r="S3312" s="7" t="str">
        <f>Tabela813[[#This Row],[NR]]&amp;" - "&amp;Tabela813[[#This Row],[Especificação]]</f>
        <v>9.1.7.1.7.54.0.1.01 - (-) Dedução de Transferências de Convênios da União Destinadas a Programas de Saneamento Básico - Principal</v>
      </c>
      <c r="T3312" s="7" t="str">
        <f>Tabela813[[#This Row],[NR]]&amp;" - "&amp;Tabela813[[#This Row],[Especificação]]</f>
        <v>9.1.7.1.7.54.0.1.01 - (-) Dedução de Transferências de Convênios da União Destinadas a Programas de Saneamento Básico - Principal</v>
      </c>
      <c r="U3312" s="7" t="str">
        <f>Tabela813[[#This Row],[NR]]&amp; " - "&amp;Tabela813[[#This Row],[Especificação]]</f>
        <v>9.1.7.1.7.54.0.1.01 - (-) Dedução de Transferências de Convênios da União Destinadas a Programas de Saneamento Básico - Principal</v>
      </c>
    </row>
    <row r="3313" spans="1:21" ht="45" x14ac:dyDescent="0.25">
      <c r="A3313" s="84"/>
      <c r="B3313" s="73" t="s">
        <v>1570</v>
      </c>
      <c r="C3313" s="26" t="s">
        <v>1558</v>
      </c>
      <c r="D3313" s="26" t="s">
        <v>1565</v>
      </c>
      <c r="E3313" s="26" t="s">
        <v>1558</v>
      </c>
      <c r="F3313" s="26" t="s">
        <v>1565</v>
      </c>
      <c r="G3313" s="26" t="s">
        <v>1599</v>
      </c>
      <c r="H3313" s="26" t="s">
        <v>1561</v>
      </c>
      <c r="I3313" s="26" t="s">
        <v>1558</v>
      </c>
      <c r="J3313" s="26" t="s">
        <v>1562</v>
      </c>
      <c r="K3313" s="21" t="str">
        <f>IF(Tabela813[[#This Row],[C]]&lt;&gt;"",IF(Tabela813[[#This Row],[RED]]&lt;&gt;"",(Tabela813[[#This Row],[RED]] &amp; "."),"") &amp; CONCATENATE(Tabela813[[#This Row],[C]],".",Tabela813[[#This Row],[O]],".",Tabela813[[#This Row],[E]],".",Tabela813[[#This Row],[D1]],".",Tabela813[[#This Row],[D2]],".",Tabela813[[#This Row],[D3]],".",Tabela813[[#This Row],[T]],".",Tabela813[[#This Row],[D4]]),"")</f>
        <v>9.1.7.1.7.54.0.1.02</v>
      </c>
      <c r="L3313" s="27" t="s">
        <v>4117</v>
      </c>
      <c r="M3313" s="21" t="str">
        <f t="shared" si="51"/>
        <v>A</v>
      </c>
      <c r="N3313" s="21">
        <f>IF(VALUE(Tabela813[[#This Row],[RED]]) &gt; 0,1,0) + IF(VALUE(J3313)&gt;0,8,IF(VALUE(I3313)&gt;0,7,IF(VALUE(H3313)&gt;0,6,IF(VALUE(G3313)&gt;0,5,IF(VALUE(F3313)&gt;0,4,IF(VALUE(E3313)&gt;0,3,IF(VALUE(D3313)&gt;0,2,1)))))))</f>
        <v>9</v>
      </c>
      <c r="O3313" s="26" t="s">
        <v>3165</v>
      </c>
      <c r="P3313" s="1" t="s">
        <v>4354</v>
      </c>
      <c r="Q3313" s="1"/>
      <c r="R3313" s="21"/>
      <c r="S3313" s="7" t="str">
        <f>Tabela813[[#This Row],[NR]]&amp;" - "&amp;Tabela813[[#This Row],[Especificação]]</f>
        <v>9.1.7.1.7.54.0.1.02 - (-) Dedução de Transferências de Convênios da União Destinadas a Programas de Saneamento Básico - Transferências da União Decorrentes de Emendas Parlamentares Individuais - Finalidade Definida</v>
      </c>
      <c r="T3313" s="7" t="str">
        <f>Tabela813[[#This Row],[NR]]&amp;" - "&amp;Tabela813[[#This Row],[Especificação]]</f>
        <v>9.1.7.1.7.54.0.1.02 - (-) Dedução de Transferências de Convênios da União Destinadas a Programas de Saneamento Básico - Transferências da União Decorrentes de Emendas Parlamentares Individuais - Finalidade Definida</v>
      </c>
      <c r="U3313" s="7" t="str">
        <f>Tabela813[[#This Row],[NR]]&amp; " - "&amp;Tabela813[[#This Row],[Especificação]]</f>
        <v>9.1.7.1.7.54.0.1.02 - (-) Dedução de Transferências de Convênios da União Destinadas a Programas de Saneamento Básico - Transferências da União Decorrentes de Emendas Parlamentares Individuais - Finalidade Definida</v>
      </c>
    </row>
    <row r="3314" spans="1:21" ht="45" x14ac:dyDescent="0.25">
      <c r="A3314" s="84"/>
      <c r="B3314" s="73" t="s">
        <v>1570</v>
      </c>
      <c r="C3314" s="26" t="s">
        <v>1558</v>
      </c>
      <c r="D3314" s="26" t="s">
        <v>1565</v>
      </c>
      <c r="E3314" s="26" t="s">
        <v>1558</v>
      </c>
      <c r="F3314" s="26" t="s">
        <v>1565</v>
      </c>
      <c r="G3314" s="26" t="s">
        <v>1599</v>
      </c>
      <c r="H3314" s="26" t="s">
        <v>1561</v>
      </c>
      <c r="I3314" s="26" t="s">
        <v>1558</v>
      </c>
      <c r="J3314" s="26" t="s">
        <v>1571</v>
      </c>
      <c r="K3314" s="21" t="str">
        <f>IF(Tabela813[[#This Row],[C]]&lt;&gt;"",IF(Tabela813[[#This Row],[RED]]&lt;&gt;"",(Tabela813[[#This Row],[RED]] &amp; "."),"") &amp; CONCATENATE(Tabela813[[#This Row],[C]],".",Tabela813[[#This Row],[O]],".",Tabela813[[#This Row],[E]],".",Tabela813[[#This Row],[D1]],".",Tabela813[[#This Row],[D2]],".",Tabela813[[#This Row],[D3]],".",Tabela813[[#This Row],[T]],".",Tabela813[[#This Row],[D4]]),"")</f>
        <v>9.1.7.1.7.54.0.1.03</v>
      </c>
      <c r="L3314" s="27" t="s">
        <v>4118</v>
      </c>
      <c r="M3314" s="21" t="str">
        <f t="shared" si="51"/>
        <v>A</v>
      </c>
      <c r="N3314" s="21">
        <f>IF(VALUE(Tabela813[[#This Row],[RED]]) &gt; 0,1,0) + IF(VALUE(J3314)&gt;0,8,IF(VALUE(I3314)&gt;0,7,IF(VALUE(H3314)&gt;0,6,IF(VALUE(G3314)&gt;0,5,IF(VALUE(F3314)&gt;0,4,IF(VALUE(E3314)&gt;0,3,IF(VALUE(D3314)&gt;0,2,1)))))))</f>
        <v>9</v>
      </c>
      <c r="O3314" s="26" t="s">
        <v>3165</v>
      </c>
      <c r="P3314" s="1" t="s">
        <v>4358</v>
      </c>
      <c r="Q3314" s="1"/>
      <c r="R3314" s="21"/>
      <c r="S3314" s="7" t="str">
        <f>Tabela813[[#This Row],[NR]]&amp;" - "&amp;Tabela813[[#This Row],[Especificação]]</f>
        <v>9.1.7.1.7.54.0.1.03 - (-) Dedução de Transferências de Convênios da União Destinadas a Programas de Saneamento Básico - Transferências da União Decorrentes de Emendas Parlamentares de Bancada</v>
      </c>
      <c r="T3314" s="7" t="str">
        <f>Tabela813[[#This Row],[NR]]&amp;" - "&amp;Tabela813[[#This Row],[Especificação]]</f>
        <v>9.1.7.1.7.54.0.1.03 - (-) Dedução de Transferências de Convênios da União Destinadas a Programas de Saneamento Básico - Transferências da União Decorrentes de Emendas Parlamentares de Bancada</v>
      </c>
      <c r="U3314" s="7" t="str">
        <f>Tabela813[[#This Row],[NR]]&amp; " - "&amp;Tabela813[[#This Row],[Especificação]]</f>
        <v>9.1.7.1.7.54.0.1.03 - (-) Dedução de Transferências de Convênios da União Destinadas a Programas de Saneamento Básico - Transferências da União Decorrentes de Emendas Parlamentares de Bancada</v>
      </c>
    </row>
    <row r="3315" spans="1:21" ht="30" x14ac:dyDescent="0.25">
      <c r="A3315" s="84"/>
      <c r="B3315" s="73" t="s">
        <v>1570</v>
      </c>
      <c r="C3315" s="26" t="s">
        <v>1558</v>
      </c>
      <c r="D3315" s="26" t="s">
        <v>1565</v>
      </c>
      <c r="E3315" s="26" t="s">
        <v>1558</v>
      </c>
      <c r="F3315" s="26" t="s">
        <v>1565</v>
      </c>
      <c r="G3315" s="26" t="s">
        <v>1574</v>
      </c>
      <c r="H3315" s="26" t="s">
        <v>1561</v>
      </c>
      <c r="I3315" s="26" t="s">
        <v>1561</v>
      </c>
      <c r="J3315" s="26" t="s">
        <v>1564</v>
      </c>
      <c r="K3315" s="21" t="str">
        <f>IF(Tabela813[[#This Row],[C]]&lt;&gt;"",IF(Tabela813[[#This Row],[RED]]&lt;&gt;"",(Tabela813[[#This Row],[RED]] &amp; "."),"") &amp; CONCATENATE(Tabela813[[#This Row],[C]],".",Tabela813[[#This Row],[O]],".",Tabela813[[#This Row],[E]],".",Tabela813[[#This Row],[D1]],".",Tabela813[[#This Row],[D2]],".",Tabela813[[#This Row],[D3]],".",Tabela813[[#This Row],[T]],".",Tabela813[[#This Row],[D4]]),"")</f>
        <v>9.1.7.1.7.99.0.0.00</v>
      </c>
      <c r="L3315" s="27" t="s">
        <v>4336</v>
      </c>
      <c r="M3315" s="21" t="str">
        <f t="shared" si="51"/>
        <v>S</v>
      </c>
      <c r="N3315" s="21">
        <f>IF(VALUE(Tabela813[[#This Row],[RED]]) &gt; 0,1,0) + IF(VALUE(J3315)&gt;0,8,IF(VALUE(I3315)&gt;0,7,IF(VALUE(H3315)&gt;0,6,IF(VALUE(G3315)&gt;0,5,IF(VALUE(F3315)&gt;0,4,IF(VALUE(E3315)&gt;0,3,IF(VALUE(D3315)&gt;0,2,1)))))))</f>
        <v>6</v>
      </c>
      <c r="O3315" s="26" t="s">
        <v>51</v>
      </c>
      <c r="P3315" s="1" t="s">
        <v>4475</v>
      </c>
      <c r="Q3315" s="1"/>
      <c r="R3315" s="21"/>
      <c r="S3315" s="7" t="str">
        <f>Tabela813[[#This Row],[NR]]&amp;" - "&amp;Tabela813[[#This Row],[Especificação]]</f>
        <v>9.1.7.1.7.99.0.0.00 - (-) Dedução de Outras Transferências de Convênios da União e de Suas Entidades</v>
      </c>
      <c r="T3315" s="7" t="str">
        <f>Tabela813[[#This Row],[NR]]&amp;" - "&amp;Tabela813[[#This Row],[Especificação]]</f>
        <v>9.1.7.1.7.99.0.0.00 - (-) Dedução de Outras Transferências de Convênios da União e de Suas Entidades</v>
      </c>
      <c r="U3315" s="7" t="str">
        <f>Tabela813[[#This Row],[NR]]&amp; " - "&amp;Tabela813[[#This Row],[Especificação]]</f>
        <v>9.1.7.1.7.99.0.0.00 - (-) Dedução de Outras Transferências de Convênios da União e de Suas Entidades</v>
      </c>
    </row>
    <row r="3316" spans="1:21" ht="30" x14ac:dyDescent="0.25">
      <c r="A3316" s="84"/>
      <c r="B3316" s="73" t="s">
        <v>1570</v>
      </c>
      <c r="C3316" s="26" t="s">
        <v>1558</v>
      </c>
      <c r="D3316" s="26" t="s">
        <v>1565</v>
      </c>
      <c r="E3316" s="26" t="s">
        <v>1558</v>
      </c>
      <c r="F3316" s="26" t="s">
        <v>1565</v>
      </c>
      <c r="G3316" s="26" t="s">
        <v>1574</v>
      </c>
      <c r="H3316" s="26" t="s">
        <v>1561</v>
      </c>
      <c r="I3316" s="26" t="s">
        <v>1558</v>
      </c>
      <c r="J3316" s="26" t="s">
        <v>1564</v>
      </c>
      <c r="K3316" s="21" t="str">
        <f>IF(Tabela813[[#This Row],[C]]&lt;&gt;"",IF(Tabela813[[#This Row],[RED]]&lt;&gt;"",(Tabela813[[#This Row],[RED]] &amp; "."),"") &amp; CONCATENATE(Tabela813[[#This Row],[C]],".",Tabela813[[#This Row],[O]],".",Tabela813[[#This Row],[E]],".",Tabela813[[#This Row],[D1]],".",Tabela813[[#This Row],[D2]],".",Tabela813[[#This Row],[D3]],".",Tabela813[[#This Row],[T]],".",Tabela813[[#This Row],[D4]]),"")</f>
        <v>9.1.7.1.7.99.0.1.00</v>
      </c>
      <c r="L3316" s="1" t="s">
        <v>4336</v>
      </c>
      <c r="M3316" s="21" t="str">
        <f t="shared" si="51"/>
        <v>S</v>
      </c>
      <c r="N3316" s="21">
        <f>IF(VALUE(Tabela813[[#This Row],[RED]]) &gt; 0,1,0) + IF(VALUE(J3316)&gt;0,8,IF(VALUE(I3316)&gt;0,7,IF(VALUE(H3316)&gt;0,6,IF(VALUE(G3316)&gt;0,5,IF(VALUE(F3316)&gt;0,4,IF(VALUE(E3316)&gt;0,3,IF(VALUE(D3316)&gt;0,2,1)))))))</f>
        <v>8</v>
      </c>
      <c r="O3316" s="26" t="s">
        <v>51</v>
      </c>
      <c r="P3316" s="1" t="s">
        <v>4185</v>
      </c>
      <c r="Q3316" s="1"/>
      <c r="R3316" s="21"/>
      <c r="S3316" s="7" t="str">
        <f>Tabela813[[#This Row],[NR]]&amp;" - "&amp;Tabela813[[#This Row],[Especificação]]</f>
        <v>9.1.7.1.7.99.0.1.00 - (-) Dedução de Outras Transferências de Convênios da União e de Suas Entidades</v>
      </c>
      <c r="T3316" s="7" t="str">
        <f>Tabela813[[#This Row],[NR]]&amp;" - "&amp;Tabela813[[#This Row],[Especificação]]</f>
        <v>9.1.7.1.7.99.0.1.00 - (-) Dedução de Outras Transferências de Convênios da União e de Suas Entidades</v>
      </c>
      <c r="U3316" s="7" t="str">
        <f>Tabela813[[#This Row],[NR]]&amp; " - "&amp;Tabela813[[#This Row],[Especificação]]</f>
        <v>9.1.7.1.7.99.0.1.00 - (-) Dedução de Outras Transferências de Convênios da União e de Suas Entidades</v>
      </c>
    </row>
    <row r="3317" spans="1:21" ht="30" x14ac:dyDescent="0.25">
      <c r="A3317" s="7"/>
      <c r="B3317" s="73" t="s">
        <v>1570</v>
      </c>
      <c r="C3317" s="26" t="s">
        <v>1558</v>
      </c>
      <c r="D3317" s="26" t="s">
        <v>1565</v>
      </c>
      <c r="E3317" s="26" t="s">
        <v>1558</v>
      </c>
      <c r="F3317" s="26" t="s">
        <v>1565</v>
      </c>
      <c r="G3317" s="26" t="s">
        <v>1574</v>
      </c>
      <c r="H3317" s="26" t="s">
        <v>1561</v>
      </c>
      <c r="I3317" s="26" t="s">
        <v>1558</v>
      </c>
      <c r="J3317" s="26" t="s">
        <v>1560</v>
      </c>
      <c r="K3317" s="21" t="str">
        <f>IF(Tabela813[[#This Row],[C]]&lt;&gt;"",IF(Tabela813[[#This Row],[RED]]&lt;&gt;"",(Tabela813[[#This Row],[RED]] &amp; "."),"") &amp; CONCATENATE(Tabela813[[#This Row],[C]],".",Tabela813[[#This Row],[O]],".",Tabela813[[#This Row],[E]],".",Tabela813[[#This Row],[D1]],".",Tabela813[[#This Row],[D2]],".",Tabela813[[#This Row],[D3]],".",Tabela813[[#This Row],[T]],".",Tabela813[[#This Row],[D4]]),"")</f>
        <v>9.1.7.1.7.99.0.1.01</v>
      </c>
      <c r="L3317" s="1" t="s">
        <v>4335</v>
      </c>
      <c r="M3317" s="21" t="str">
        <f t="shared" si="51"/>
        <v>A</v>
      </c>
      <c r="N3317" s="21">
        <f>IF(VALUE(Tabela813[[#This Row],[RED]]) &gt; 0,1,0) + IF(VALUE(J3317)&gt;0,8,IF(VALUE(I3317)&gt;0,7,IF(VALUE(H3317)&gt;0,6,IF(VALUE(G3317)&gt;0,5,IF(VALUE(F3317)&gt;0,4,IF(VALUE(E3317)&gt;0,3,IF(VALUE(D3317)&gt;0,2,1)))))))</f>
        <v>9</v>
      </c>
      <c r="O3317" s="26" t="s">
        <v>3165</v>
      </c>
      <c r="P3317" s="1" t="s">
        <v>4185</v>
      </c>
      <c r="Q3317" s="1"/>
      <c r="R3317" s="21"/>
      <c r="S3317" s="7" t="str">
        <f>Tabela813[[#This Row],[NR]]&amp;" - "&amp;Tabela813[[#This Row],[Especificação]]</f>
        <v>9.1.7.1.7.99.0.1.01 - (-) Dedução de Outras Transferências de Convênios da União e de Suas Entidades - Principal</v>
      </c>
      <c r="T3317" s="7" t="str">
        <f>Tabela813[[#This Row],[NR]]&amp;" - "&amp;Tabela813[[#This Row],[Especificação]]</f>
        <v>9.1.7.1.7.99.0.1.01 - (-) Dedução de Outras Transferências de Convênios da União e de Suas Entidades - Principal</v>
      </c>
      <c r="U3317" s="7" t="str">
        <f>Tabela813[[#This Row],[NR]]&amp; " - "&amp;Tabela813[[#This Row],[Especificação]]</f>
        <v>9.1.7.1.7.99.0.1.01 - (-) Dedução de Outras Transferências de Convênios da União e de Suas Entidades - Principal</v>
      </c>
    </row>
    <row r="3318" spans="1:21" ht="45" x14ac:dyDescent="0.25">
      <c r="A3318" s="7"/>
      <c r="B3318" s="73" t="s">
        <v>1570</v>
      </c>
      <c r="C3318" s="26" t="s">
        <v>1558</v>
      </c>
      <c r="D3318" s="26" t="s">
        <v>1565</v>
      </c>
      <c r="E3318" s="26" t="s">
        <v>1558</v>
      </c>
      <c r="F3318" s="26" t="s">
        <v>1565</v>
      </c>
      <c r="G3318" s="26" t="s">
        <v>1574</v>
      </c>
      <c r="H3318" s="26" t="s">
        <v>1561</v>
      </c>
      <c r="I3318" s="26" t="s">
        <v>1558</v>
      </c>
      <c r="J3318" s="26" t="s">
        <v>1562</v>
      </c>
      <c r="K3318" s="21" t="str">
        <f>IF(Tabela813[[#This Row],[C]]&lt;&gt;"",IF(Tabela813[[#This Row],[RED]]&lt;&gt;"",(Tabela813[[#This Row],[RED]] &amp; "."),"") &amp; CONCATENATE(Tabela813[[#This Row],[C]],".",Tabela813[[#This Row],[O]],".",Tabela813[[#This Row],[E]],".",Tabela813[[#This Row],[D1]],".",Tabela813[[#This Row],[D2]],".",Tabela813[[#This Row],[D3]],".",Tabela813[[#This Row],[T]],".",Tabela813[[#This Row],[D4]]),"")</f>
        <v>9.1.7.1.7.99.0.1.02</v>
      </c>
      <c r="L3318" s="1" t="s">
        <v>4334</v>
      </c>
      <c r="M3318" s="21" t="str">
        <f t="shared" si="51"/>
        <v>A</v>
      </c>
      <c r="N3318" s="21">
        <f>IF(VALUE(Tabela813[[#This Row],[RED]]) &gt; 0,1,0) + IF(VALUE(J3318)&gt;0,8,IF(VALUE(I3318)&gt;0,7,IF(VALUE(H3318)&gt;0,6,IF(VALUE(G3318)&gt;0,5,IF(VALUE(F3318)&gt;0,4,IF(VALUE(E3318)&gt;0,3,IF(VALUE(D3318)&gt;0,2,1)))))))</f>
        <v>9</v>
      </c>
      <c r="O3318" s="26" t="s">
        <v>3165</v>
      </c>
      <c r="P3318" s="1" t="s">
        <v>4355</v>
      </c>
      <c r="Q3318" s="1"/>
      <c r="R3318" s="21"/>
      <c r="S3318" s="7" t="str">
        <f>Tabela813[[#This Row],[NR]]&amp;" - "&amp;Tabela813[[#This Row],[Especificação]]</f>
        <v>9.1.7.1.7.99.0.1.02 - (-) Dedução de Outras Transferências de Convênios da União e de Suas Entidades - Transferências da União Decorrentes de Emendas Parlamentares Individuais - Finalidade Definida</v>
      </c>
      <c r="T3318" s="7" t="str">
        <f>Tabela813[[#This Row],[NR]]&amp;" - "&amp;Tabela813[[#This Row],[Especificação]]</f>
        <v>9.1.7.1.7.99.0.1.02 - (-) Dedução de Outras Transferências de Convênios da União e de Suas Entidades - Transferências da União Decorrentes de Emendas Parlamentares Individuais - Finalidade Definida</v>
      </c>
      <c r="U3318" s="7" t="str">
        <f>Tabela813[[#This Row],[NR]]&amp; " - "&amp;Tabela813[[#This Row],[Especificação]]</f>
        <v>9.1.7.1.7.99.0.1.02 - (-) Dedução de Outras Transferências de Convênios da União e de Suas Entidades - Transferências da União Decorrentes de Emendas Parlamentares Individuais - Finalidade Definida</v>
      </c>
    </row>
    <row r="3319" spans="1:21" ht="45" x14ac:dyDescent="0.25">
      <c r="A3319" s="7"/>
      <c r="B3319" s="73" t="s">
        <v>1570</v>
      </c>
      <c r="C3319" s="26" t="s">
        <v>1558</v>
      </c>
      <c r="D3319" s="26" t="s">
        <v>1565</v>
      </c>
      <c r="E3319" s="26" t="s">
        <v>1558</v>
      </c>
      <c r="F3319" s="26" t="s">
        <v>1565</v>
      </c>
      <c r="G3319" s="26" t="s">
        <v>1574</v>
      </c>
      <c r="H3319" s="26" t="s">
        <v>1561</v>
      </c>
      <c r="I3319" s="26" t="s">
        <v>1558</v>
      </c>
      <c r="J3319" s="26" t="s">
        <v>1571</v>
      </c>
      <c r="K3319" s="21" t="str">
        <f>IF(Tabela813[[#This Row],[C]]&lt;&gt;"",IF(Tabela813[[#This Row],[RED]]&lt;&gt;"",(Tabela813[[#This Row],[RED]] &amp; "."),"") &amp; CONCATENATE(Tabela813[[#This Row],[C]],".",Tabela813[[#This Row],[O]],".",Tabela813[[#This Row],[E]],".",Tabela813[[#This Row],[D1]],".",Tabela813[[#This Row],[D2]],".",Tabela813[[#This Row],[D3]],".",Tabela813[[#This Row],[T]],".",Tabela813[[#This Row],[D4]]),"")</f>
        <v>9.1.7.1.7.99.0.1.03</v>
      </c>
      <c r="L3319" s="1" t="s">
        <v>4333</v>
      </c>
      <c r="M3319" s="21" t="str">
        <f>IF(N3319 &lt; N3323,"S","A")</f>
        <v>A</v>
      </c>
      <c r="N3319" s="21">
        <f>IF(VALUE(Tabela813[[#This Row],[RED]]) &gt; 0,1,0) + IF(VALUE(J3319)&gt;0,8,IF(VALUE(I3319)&gt;0,7,IF(VALUE(H3319)&gt;0,6,IF(VALUE(G3319)&gt;0,5,IF(VALUE(F3319)&gt;0,4,IF(VALUE(E3319)&gt;0,3,IF(VALUE(D3319)&gt;0,2,1)))))))</f>
        <v>9</v>
      </c>
      <c r="O3319" s="26" t="s">
        <v>3165</v>
      </c>
      <c r="P3319" s="1" t="s">
        <v>4358</v>
      </c>
      <c r="Q3319" s="1"/>
      <c r="R3319" s="21"/>
      <c r="S3319" s="7" t="str">
        <f>Tabela813[[#This Row],[NR]]&amp;" - "&amp;Tabela813[[#This Row],[Especificação]]</f>
        <v>9.1.7.1.7.99.0.1.03 - (-) Dedução de Outras Transferências de Convênios da União e de Suas Entidades - Transferências da União Decorrentes de Emendas Parlamentares de Bancada</v>
      </c>
      <c r="T3319" s="7" t="str">
        <f>Tabela813[[#This Row],[NR]]&amp;" - "&amp;Tabela813[[#This Row],[Especificação]]</f>
        <v>9.1.7.1.7.99.0.1.03 - (-) Dedução de Outras Transferências de Convênios da União e de Suas Entidades - Transferências da União Decorrentes de Emendas Parlamentares de Bancada</v>
      </c>
      <c r="U3319" s="7" t="str">
        <f>Tabela813[[#This Row],[NR]]&amp; " - "&amp;Tabela813[[#This Row],[Especificação]]</f>
        <v>9.1.7.1.7.99.0.1.03 - (-) Dedução de Outras Transferências de Convênios da União e de Suas Entidades - Transferências da União Decorrentes de Emendas Parlamentares de Bancada</v>
      </c>
    </row>
    <row r="3320" spans="1:21" ht="30" x14ac:dyDescent="0.25">
      <c r="A3320" s="7"/>
      <c r="B3320" s="73" t="s">
        <v>1570</v>
      </c>
      <c r="C3320" s="26" t="s">
        <v>1558</v>
      </c>
      <c r="D3320" s="26" t="s">
        <v>1565</v>
      </c>
      <c r="E3320" s="26" t="s">
        <v>1558</v>
      </c>
      <c r="F3320" s="26" t="s">
        <v>1570</v>
      </c>
      <c r="G3320" s="26" t="s">
        <v>1564</v>
      </c>
      <c r="H3320" s="26" t="s">
        <v>1561</v>
      </c>
      <c r="I3320" s="26" t="s">
        <v>1561</v>
      </c>
      <c r="J3320" s="26" t="s">
        <v>1564</v>
      </c>
      <c r="K3320" s="21" t="s">
        <v>6991</v>
      </c>
      <c r="L3320" s="27" t="s">
        <v>6992</v>
      </c>
      <c r="M3320" s="21" t="s">
        <v>3156</v>
      </c>
      <c r="N3320" s="21">
        <v>4</v>
      </c>
      <c r="O3320" s="26" t="s">
        <v>45</v>
      </c>
      <c r="P3320" s="1" t="s">
        <v>6993</v>
      </c>
      <c r="Q3320" s="1"/>
      <c r="R3320" s="21"/>
      <c r="S3320" s="7" t="str">
        <f>Tabela813[[#This Row],[NR]]&amp;" - "&amp;Tabela813[[#This Row],[Especificação]]</f>
        <v>9.1.7.1.9.00.0.0.00 - (-) Dedução de Outras Transferências de Recursos da União e de Suas Entidades</v>
      </c>
      <c r="T3320" s="7" t="str">
        <f>Tabela813[[#This Row],[NR]]&amp;" - "&amp;Tabela813[[#This Row],[Especificação]]</f>
        <v>9.1.7.1.9.00.0.0.00 - (-) Dedução de Outras Transferências de Recursos da União e de Suas Entidades</v>
      </c>
      <c r="U3320" s="7" t="str">
        <f>Tabela813[[#This Row],[NR]]&amp; " - "&amp;Tabela813[[#This Row],[Especificação]]</f>
        <v>9.1.7.1.9.00.0.0.00 - (-) Dedução de Outras Transferências de Recursos da União e de Suas Entidades</v>
      </c>
    </row>
    <row r="3321" spans="1:21" ht="30" x14ac:dyDescent="0.25">
      <c r="A3321" s="7"/>
      <c r="B3321" s="73" t="s">
        <v>1570</v>
      </c>
      <c r="C3321" s="26" t="s">
        <v>1558</v>
      </c>
      <c r="D3321" s="26" t="s">
        <v>1565</v>
      </c>
      <c r="E3321" s="26" t="s">
        <v>1558</v>
      </c>
      <c r="F3321" s="26" t="s">
        <v>1570</v>
      </c>
      <c r="G3321" s="26" t="s">
        <v>6979</v>
      </c>
      <c r="H3321" s="26" t="s">
        <v>1561</v>
      </c>
      <c r="I3321" s="26" t="s">
        <v>1561</v>
      </c>
      <c r="J3321" s="26" t="s">
        <v>1564</v>
      </c>
      <c r="K3321" s="21" t="s">
        <v>6994</v>
      </c>
      <c r="L3321" s="27" t="s">
        <v>6995</v>
      </c>
      <c r="M3321" s="21" t="s">
        <v>3156</v>
      </c>
      <c r="N3321" s="21">
        <v>5</v>
      </c>
      <c r="O3321" s="26" t="s">
        <v>55</v>
      </c>
      <c r="P3321" s="1" t="s">
        <v>6996</v>
      </c>
      <c r="Q3321" s="1" t="s">
        <v>6983</v>
      </c>
      <c r="R3321" s="21"/>
      <c r="S3321" s="7" t="str">
        <f>Tabela813[[#This Row],[NR]]&amp;" - "&amp;Tabela813[[#This Row],[Especificação]]</f>
        <v>9.1.7.1.9.61.0.0.00 - (-) Dedução de Auxílio Financeiro – Outorga Crédito Tributário ICMS – Art. 5º, Inciso V, EC nº 123/2022</v>
      </c>
      <c r="T3321" s="7" t="str">
        <f>Tabela813[[#This Row],[NR]]&amp;" - "&amp;Tabela813[[#This Row],[Especificação]]</f>
        <v>9.1.7.1.9.61.0.0.00 - (-) Dedução de Auxílio Financeiro – Outorga Crédito Tributário ICMS – Art. 5º, Inciso V, EC nº 123/2022</v>
      </c>
      <c r="U3321" s="7" t="str">
        <f>Tabela813[[#This Row],[NR]]&amp; " - "&amp;Tabela813[[#This Row],[Especificação]]</f>
        <v>9.1.7.1.9.61.0.0.00 - (-) Dedução de Auxílio Financeiro – Outorga Crédito Tributário ICMS – Art. 5º, Inciso V, EC nº 123/2022</v>
      </c>
    </row>
    <row r="3322" spans="1:21" ht="30" x14ac:dyDescent="0.25">
      <c r="A3322" s="7"/>
      <c r="B3322" s="73" t="s">
        <v>1570</v>
      </c>
      <c r="C3322" s="26" t="s">
        <v>1558</v>
      </c>
      <c r="D3322" s="26" t="s">
        <v>1565</v>
      </c>
      <c r="E3322" s="26" t="s">
        <v>1558</v>
      </c>
      <c r="F3322" s="26" t="s">
        <v>1570</v>
      </c>
      <c r="G3322" s="26" t="s">
        <v>6979</v>
      </c>
      <c r="H3322" s="26" t="s">
        <v>1561</v>
      </c>
      <c r="I3322" s="26" t="s">
        <v>1558</v>
      </c>
      <c r="J3322" s="26" t="s">
        <v>1564</v>
      </c>
      <c r="K3322" s="21" t="s">
        <v>6997</v>
      </c>
      <c r="L3322" s="27" t="s">
        <v>6995</v>
      </c>
      <c r="M3322" s="21" t="s">
        <v>3157</v>
      </c>
      <c r="N3322" s="21">
        <v>7</v>
      </c>
      <c r="O3322" s="26" t="s">
        <v>55</v>
      </c>
      <c r="P3322" s="1" t="s">
        <v>6996</v>
      </c>
      <c r="Q3322" s="1" t="s">
        <v>6983</v>
      </c>
      <c r="R3322" s="21"/>
      <c r="S3322" s="7" t="str">
        <f>Tabela813[[#This Row],[NR]]&amp;" - "&amp;Tabela813[[#This Row],[Especificação]]</f>
        <v>9.1.7.1.9.61.0.1.00 - (-) Dedução de Auxílio Financeiro – Outorga Crédito Tributário ICMS – Art. 5º, Inciso V, EC nº 123/2022</v>
      </c>
      <c r="T3322" s="7" t="str">
        <f>Tabela813[[#This Row],[NR]]&amp;" - "&amp;Tabela813[[#This Row],[Especificação]]</f>
        <v>9.1.7.1.9.61.0.1.00 - (-) Dedução de Auxílio Financeiro – Outorga Crédito Tributário ICMS – Art. 5º, Inciso V, EC nº 123/2022</v>
      </c>
      <c r="U3322" s="7" t="str">
        <f>Tabela813[[#This Row],[NR]]&amp; " - "&amp;Tabela813[[#This Row],[Especificação]]</f>
        <v>9.1.7.1.9.61.0.1.00 - (-) Dedução de Auxílio Financeiro – Outorga Crédito Tributário ICMS – Art. 5º, Inciso V, EC nº 123/2022</v>
      </c>
    </row>
    <row r="3323" spans="1:21" ht="45" x14ac:dyDescent="0.25">
      <c r="A3323" s="7"/>
      <c r="B3323" s="73" t="s">
        <v>1570</v>
      </c>
      <c r="C3323" s="26" t="s">
        <v>1558</v>
      </c>
      <c r="D3323" s="26" t="s">
        <v>1565</v>
      </c>
      <c r="E3323" s="26" t="s">
        <v>1567</v>
      </c>
      <c r="F3323" s="26" t="s">
        <v>1561</v>
      </c>
      <c r="G3323" s="26" t="s">
        <v>1564</v>
      </c>
      <c r="H3323" s="26" t="s">
        <v>1561</v>
      </c>
      <c r="I3323" s="26" t="s">
        <v>1561</v>
      </c>
      <c r="J3323" s="26" t="s">
        <v>1564</v>
      </c>
      <c r="K3323" s="21" t="str">
        <f>IF(Tabela813[[#This Row],[C]]&lt;&gt;"",IF(Tabela813[[#This Row],[RED]]&lt;&gt;"",(Tabela813[[#This Row],[RED]] &amp; "."),"") &amp; CONCATENATE(Tabela813[[#This Row],[C]],".",Tabela813[[#This Row],[O]],".",Tabela813[[#This Row],[E]],".",Tabela813[[#This Row],[D1]],".",Tabela813[[#This Row],[D2]],".",Tabela813[[#This Row],[D3]],".",Tabela813[[#This Row],[T]],".",Tabela813[[#This Row],[D4]]),"")</f>
        <v>9.1.7.2.0.00.0.0.00</v>
      </c>
      <c r="L3323" s="1" t="s">
        <v>4119</v>
      </c>
      <c r="M3323" s="21" t="str">
        <f t="shared" si="51"/>
        <v>S</v>
      </c>
      <c r="N3323" s="21">
        <f>IF(VALUE(Tabela813[[#This Row],[RED]]) &gt; 0,1,0) + IF(VALUE(J3323)&gt;0,8,IF(VALUE(I3323)&gt;0,7,IF(VALUE(H3323)&gt;0,6,IF(VALUE(G3323)&gt;0,5,IF(VALUE(F3323)&gt;0,4,IF(VALUE(E3323)&gt;0,3,IF(VALUE(D3323)&gt;0,2,1)))))))</f>
        <v>4</v>
      </c>
      <c r="O3323" s="26" t="s">
        <v>45</v>
      </c>
      <c r="P3323" s="1" t="s">
        <v>4476</v>
      </c>
      <c r="Q3323" s="1"/>
      <c r="R3323" s="21"/>
      <c r="S3323" s="7" t="str">
        <f>Tabela813[[#This Row],[NR]]&amp;" - "&amp;Tabela813[[#This Row],[Especificação]]</f>
        <v>9.1.7.2.0.00.0.0.00 - (-) Dedução de Transferências dos Estados e do Distrito Federal e de Suas Entidades</v>
      </c>
      <c r="T3323" s="7" t="str">
        <f>Tabela813[[#This Row],[NR]]&amp;" - "&amp;Tabela813[[#This Row],[Especificação]]</f>
        <v>9.1.7.2.0.00.0.0.00 - (-) Dedução de Transferências dos Estados e do Distrito Federal e de Suas Entidades</v>
      </c>
      <c r="U3323" s="7" t="str">
        <f>Tabela813[[#This Row],[NR]]&amp; " - "&amp;Tabela813[[#This Row],[Especificação]]</f>
        <v>9.1.7.2.0.00.0.0.00 - (-) Dedução de Transferências dos Estados e do Distrito Federal e de Suas Entidades</v>
      </c>
    </row>
    <row r="3324" spans="1:21" x14ac:dyDescent="0.25">
      <c r="A3324" s="95"/>
      <c r="B3324" s="73" t="s">
        <v>1570</v>
      </c>
      <c r="C3324" s="26" t="s">
        <v>1558</v>
      </c>
      <c r="D3324" s="26" t="s">
        <v>1565</v>
      </c>
      <c r="E3324" s="26" t="s">
        <v>1567</v>
      </c>
      <c r="F3324" s="26" t="s">
        <v>1558</v>
      </c>
      <c r="G3324" s="26" t="s">
        <v>1564</v>
      </c>
      <c r="H3324" s="26" t="s">
        <v>1561</v>
      </c>
      <c r="I3324" s="26" t="s">
        <v>1561</v>
      </c>
      <c r="J3324" s="26" t="s">
        <v>1564</v>
      </c>
      <c r="K3324" s="21" t="str">
        <f>IF(Tabela813[[#This Row],[C]]&lt;&gt;"",IF(Tabela813[[#This Row],[RED]]&lt;&gt;"",(Tabela813[[#This Row],[RED]] &amp; "."),"") &amp; CONCATENATE(Tabela813[[#This Row],[C]],".",Tabela813[[#This Row],[O]],".",Tabela813[[#This Row],[E]],".",Tabela813[[#This Row],[D1]],".",Tabela813[[#This Row],[D2]],".",Tabela813[[#This Row],[D3]],".",Tabela813[[#This Row],[T]],".",Tabela813[[#This Row],[D4]]),"")</f>
        <v>9.1.7.2.1.00.0.0.00</v>
      </c>
      <c r="L3324" s="27" t="s">
        <v>2240</v>
      </c>
      <c r="M3324" s="21" t="str">
        <f t="shared" si="51"/>
        <v>S</v>
      </c>
      <c r="N3324" s="21">
        <f>IF(VALUE(Tabela813[[#This Row],[RED]]) &gt; 0,1,0) + IF(VALUE(J3324)&gt;0,8,IF(VALUE(I3324)&gt;0,7,IF(VALUE(H3324)&gt;0,6,IF(VALUE(G3324)&gt;0,5,IF(VALUE(F3324)&gt;0,4,IF(VALUE(E3324)&gt;0,3,IF(VALUE(D3324)&gt;0,2,1)))))))</f>
        <v>5</v>
      </c>
      <c r="O3324" s="26" t="s">
        <v>45</v>
      </c>
      <c r="P3324" s="1" t="s">
        <v>4477</v>
      </c>
      <c r="Q3324" s="1"/>
      <c r="R3324" s="21"/>
      <c r="S3324" s="7" t="str">
        <f>Tabela813[[#This Row],[NR]]&amp;" - "&amp;Tabela813[[#This Row],[Especificação]]</f>
        <v>9.1.7.2.1.00.0.0.00 - (-) Dedução de Participação na Receita dos Estados e Distrito Federal</v>
      </c>
      <c r="T3324" s="7" t="str">
        <f>Tabela813[[#This Row],[NR]]&amp;" - "&amp;Tabela813[[#This Row],[Especificação]]</f>
        <v>9.1.7.2.1.00.0.0.00 - (-) Dedução de Participação na Receita dos Estados e Distrito Federal</v>
      </c>
      <c r="U3324" s="7" t="str">
        <f>Tabela813[[#This Row],[NR]]&amp; " - "&amp;Tabela813[[#This Row],[Especificação]]</f>
        <v>9.1.7.2.1.00.0.0.00 - (-) Dedução de Participação na Receita dos Estados e Distrito Federal</v>
      </c>
    </row>
    <row r="3325" spans="1:21" ht="30" x14ac:dyDescent="0.25">
      <c r="A3325" s="7"/>
      <c r="B3325" s="73" t="s">
        <v>1570</v>
      </c>
      <c r="C3325" s="26" t="s">
        <v>1558</v>
      </c>
      <c r="D3325" s="26" t="s">
        <v>1565</v>
      </c>
      <c r="E3325" s="26" t="s">
        <v>1567</v>
      </c>
      <c r="F3325" s="26" t="s">
        <v>1558</v>
      </c>
      <c r="G3325" s="26" t="s">
        <v>1591</v>
      </c>
      <c r="H3325" s="26" t="s">
        <v>1561</v>
      </c>
      <c r="I3325" s="26" t="s">
        <v>1561</v>
      </c>
      <c r="J3325" s="26" t="s">
        <v>1564</v>
      </c>
      <c r="K3325" s="21" t="str">
        <f>IF(Tabela813[[#This Row],[C]]&lt;&gt;"",IF(Tabela813[[#This Row],[RED]]&lt;&gt;"",(Tabela813[[#This Row],[RED]] &amp; "."),"") &amp; CONCATENATE(Tabela813[[#This Row],[C]],".",Tabela813[[#This Row],[O]],".",Tabela813[[#This Row],[E]],".",Tabela813[[#This Row],[D1]],".",Tabela813[[#This Row],[D2]],".",Tabela813[[#This Row],[D3]],".",Tabela813[[#This Row],[T]],".",Tabela813[[#This Row],[D4]]),"")</f>
        <v>9.1.7.2.1.50.0.0.00</v>
      </c>
      <c r="L3325" s="27" t="s">
        <v>4368</v>
      </c>
      <c r="M3325" s="21" t="str">
        <f t="shared" si="51"/>
        <v>S</v>
      </c>
      <c r="N3325" s="21">
        <f>IF(VALUE(Tabela813[[#This Row],[RED]]) &gt; 0,1,0) + IF(VALUE(J3325)&gt;0,8,IF(VALUE(I3325)&gt;0,7,IF(VALUE(H3325)&gt;0,6,IF(VALUE(G3325)&gt;0,5,IF(VALUE(F3325)&gt;0,4,IF(VALUE(E3325)&gt;0,3,IF(VALUE(D3325)&gt;0,2,1)))))))</f>
        <v>6</v>
      </c>
      <c r="O3325" s="26" t="s">
        <v>55</v>
      </c>
      <c r="P3325" s="1" t="s">
        <v>4478</v>
      </c>
      <c r="Q3325" s="1"/>
      <c r="R3325" s="21"/>
      <c r="S3325" s="7" t="str">
        <f>Tabela813[[#This Row],[NR]]&amp;" - "&amp;Tabela813[[#This Row],[Especificação]]</f>
        <v>9.1.7.2.1.50.0.0.00 - (-) Dedução de Cota-Parte do ICMS</v>
      </c>
      <c r="T3325" s="7" t="str">
        <f>Tabela813[[#This Row],[NR]]&amp;" - "&amp;Tabela813[[#This Row],[Especificação]]</f>
        <v>9.1.7.2.1.50.0.0.00 - (-) Dedução de Cota-Parte do ICMS</v>
      </c>
      <c r="U3325" s="7" t="str">
        <f>Tabela813[[#This Row],[NR]]&amp; " - "&amp;Tabela813[[#This Row],[Especificação]]</f>
        <v>9.1.7.2.1.50.0.0.00 - (-) Dedução de Cota-Parte do ICMS</v>
      </c>
    </row>
    <row r="3326" spans="1:21" ht="30" x14ac:dyDescent="0.25">
      <c r="A3326" s="7"/>
      <c r="B3326" s="73" t="s">
        <v>1570</v>
      </c>
      <c r="C3326" s="26" t="s">
        <v>1558</v>
      </c>
      <c r="D3326" s="26" t="s">
        <v>1565</v>
      </c>
      <c r="E3326" s="26" t="s">
        <v>1567</v>
      </c>
      <c r="F3326" s="26" t="s">
        <v>1558</v>
      </c>
      <c r="G3326" s="26" t="s">
        <v>1591</v>
      </c>
      <c r="H3326" s="26" t="s">
        <v>1561</v>
      </c>
      <c r="I3326" s="26" t="s">
        <v>1558</v>
      </c>
      <c r="J3326" s="26" t="s">
        <v>1564</v>
      </c>
      <c r="K3326" s="21" t="str">
        <f>IF(Tabela813[[#This Row],[C]]&lt;&gt;"",IF(Tabela813[[#This Row],[RED]]&lt;&gt;"",(Tabela813[[#This Row],[RED]] &amp; "."),"") &amp; CONCATENATE(Tabela813[[#This Row],[C]],".",Tabela813[[#This Row],[O]],".",Tabela813[[#This Row],[E]],".",Tabela813[[#This Row],[D1]],".",Tabela813[[#This Row],[D2]],".",Tabela813[[#This Row],[D3]],".",Tabela813[[#This Row],[T]],".",Tabela813[[#This Row],[D4]]),"")</f>
        <v>9.1.7.2.1.50.0.1.00</v>
      </c>
      <c r="L3326" s="27" t="s">
        <v>2241</v>
      </c>
      <c r="M3326" s="21" t="str">
        <f t="shared" si="51"/>
        <v>A</v>
      </c>
      <c r="N3326" s="21">
        <f>IF(VALUE(Tabela813[[#This Row],[RED]]) &gt; 0,1,0) + IF(VALUE(J3326)&gt;0,8,IF(VALUE(I3326)&gt;0,7,IF(VALUE(H3326)&gt;0,6,IF(VALUE(G3326)&gt;0,5,IF(VALUE(F3326)&gt;0,4,IF(VALUE(E3326)&gt;0,3,IF(VALUE(D3326)&gt;0,2,1)))))))</f>
        <v>8</v>
      </c>
      <c r="O3326" s="26" t="s">
        <v>55</v>
      </c>
      <c r="P3326" s="1" t="s">
        <v>3017</v>
      </c>
      <c r="Q3326" s="1"/>
      <c r="R3326" s="21"/>
      <c r="S3326" s="7" t="str">
        <f>Tabela813[[#This Row],[NR]]&amp;" - "&amp;Tabela813[[#This Row],[Especificação]]</f>
        <v>9.1.7.2.1.50.0.1.00 - (-) Dedução de Cota-Parte do ICMS - Principal - FUNDEB</v>
      </c>
      <c r="T3326" s="7" t="str">
        <f>Tabela813[[#This Row],[NR]]&amp;" - "&amp;Tabela813[[#This Row],[Especificação]]</f>
        <v>9.1.7.2.1.50.0.1.00 - (-) Dedução de Cota-Parte do ICMS - Principal - FUNDEB</v>
      </c>
      <c r="U3326" s="7" t="str">
        <f>Tabela813[[#This Row],[NR]]&amp; " - "&amp;Tabela813[[#This Row],[Especificação]]</f>
        <v>9.1.7.2.1.50.0.1.00 - (-) Dedução de Cota-Parte do ICMS - Principal - FUNDEB</v>
      </c>
    </row>
    <row r="3327" spans="1:21" ht="30" x14ac:dyDescent="0.25">
      <c r="A3327" s="7"/>
      <c r="B3327" s="73" t="s">
        <v>1570</v>
      </c>
      <c r="C3327" s="26" t="s">
        <v>1558</v>
      </c>
      <c r="D3327" s="26" t="s">
        <v>1565</v>
      </c>
      <c r="E3327" s="26" t="s">
        <v>1567</v>
      </c>
      <c r="F3327" s="26" t="s">
        <v>1558</v>
      </c>
      <c r="G3327" s="26" t="s">
        <v>1596</v>
      </c>
      <c r="H3327" s="26" t="s">
        <v>1561</v>
      </c>
      <c r="I3327" s="26" t="s">
        <v>1561</v>
      </c>
      <c r="J3327" s="26" t="s">
        <v>1564</v>
      </c>
      <c r="K3327" s="21" t="str">
        <f>IF(Tabela813[[#This Row],[C]]&lt;&gt;"",IF(Tabela813[[#This Row],[RED]]&lt;&gt;"",(Tabela813[[#This Row],[RED]] &amp; "."),"") &amp; CONCATENATE(Tabela813[[#This Row],[C]],".",Tabela813[[#This Row],[O]],".",Tabela813[[#This Row],[E]],".",Tabela813[[#This Row],[D1]],".",Tabela813[[#This Row],[D2]],".",Tabela813[[#This Row],[D3]],".",Tabela813[[#This Row],[T]],".",Tabela813[[#This Row],[D4]]),"")</f>
        <v>9.1.7.2.1.51.0.0.00</v>
      </c>
      <c r="L3327" s="27" t="s">
        <v>4369</v>
      </c>
      <c r="M3327" s="21" t="str">
        <f t="shared" si="51"/>
        <v>S</v>
      </c>
      <c r="N3327" s="21">
        <f>IF(VALUE(Tabela813[[#This Row],[RED]]) &gt; 0,1,0) + IF(VALUE(J3327)&gt;0,8,IF(VALUE(I3327)&gt;0,7,IF(VALUE(H3327)&gt;0,6,IF(VALUE(G3327)&gt;0,5,IF(VALUE(F3327)&gt;0,4,IF(VALUE(E3327)&gt;0,3,IF(VALUE(D3327)&gt;0,2,1)))))))</f>
        <v>6</v>
      </c>
      <c r="O3327" s="26" t="s">
        <v>55</v>
      </c>
      <c r="P3327" s="1" t="s">
        <v>4479</v>
      </c>
      <c r="Q3327" s="1"/>
      <c r="R3327" s="21"/>
      <c r="S3327" s="7" t="str">
        <f>Tabela813[[#This Row],[NR]]&amp;" - "&amp;Tabela813[[#This Row],[Especificação]]</f>
        <v>9.1.7.2.1.51.0.0.00 - (-) Dedução de Cota-Parte do IPVA</v>
      </c>
      <c r="T3327" s="7" t="str">
        <f>Tabela813[[#This Row],[NR]]&amp;" - "&amp;Tabela813[[#This Row],[Especificação]]</f>
        <v>9.1.7.2.1.51.0.0.00 - (-) Dedução de Cota-Parte do IPVA</v>
      </c>
      <c r="U3327" s="7" t="str">
        <f>Tabela813[[#This Row],[NR]]&amp; " - "&amp;Tabela813[[#This Row],[Especificação]]</f>
        <v>9.1.7.2.1.51.0.0.00 - (-) Dedução de Cota-Parte do IPVA</v>
      </c>
    </row>
    <row r="3328" spans="1:21" ht="30" x14ac:dyDescent="0.25">
      <c r="A3328" s="7"/>
      <c r="B3328" s="73" t="s">
        <v>1570</v>
      </c>
      <c r="C3328" s="26" t="s">
        <v>1558</v>
      </c>
      <c r="D3328" s="26" t="s">
        <v>1565</v>
      </c>
      <c r="E3328" s="26" t="s">
        <v>1567</v>
      </c>
      <c r="F3328" s="26" t="s">
        <v>1558</v>
      </c>
      <c r="G3328" s="26" t="s">
        <v>1596</v>
      </c>
      <c r="H3328" s="26" t="s">
        <v>1561</v>
      </c>
      <c r="I3328" s="26" t="s">
        <v>1558</v>
      </c>
      <c r="J3328" s="26" t="s">
        <v>1564</v>
      </c>
      <c r="K3328" s="21" t="str">
        <f>IF(Tabela813[[#This Row],[C]]&lt;&gt;"",IF(Tabela813[[#This Row],[RED]]&lt;&gt;"",(Tabela813[[#This Row],[RED]] &amp; "."),"") &amp; CONCATENATE(Tabela813[[#This Row],[C]],".",Tabela813[[#This Row],[O]],".",Tabela813[[#This Row],[E]],".",Tabela813[[#This Row],[D1]],".",Tabela813[[#This Row],[D2]],".",Tabela813[[#This Row],[D3]],".",Tabela813[[#This Row],[T]],".",Tabela813[[#This Row],[D4]]),"")</f>
        <v>9.1.7.2.1.51.0.1.00</v>
      </c>
      <c r="L3328" s="27" t="s">
        <v>4120</v>
      </c>
      <c r="M3328" s="21" t="str">
        <f t="shared" si="51"/>
        <v>A</v>
      </c>
      <c r="N3328" s="21">
        <f>IF(VALUE(Tabela813[[#This Row],[RED]]) &gt; 0,1,0) + IF(VALUE(J3328)&gt;0,8,IF(VALUE(I3328)&gt;0,7,IF(VALUE(H3328)&gt;0,6,IF(VALUE(G3328)&gt;0,5,IF(VALUE(F3328)&gt;0,4,IF(VALUE(E3328)&gt;0,3,IF(VALUE(D3328)&gt;0,2,1)))))))</f>
        <v>8</v>
      </c>
      <c r="O3328" s="26" t="s">
        <v>55</v>
      </c>
      <c r="P3328" s="1" t="s">
        <v>3018</v>
      </c>
      <c r="Q3328" s="1"/>
      <c r="R3328" s="21"/>
      <c r="S3328" s="7" t="str">
        <f>Tabela813[[#This Row],[NR]]&amp;" - "&amp;Tabela813[[#This Row],[Especificação]]</f>
        <v>9.1.7.2.1.51.0.1.00 - (-) Dedução de Cota-Parte do IPVA - Principal - FUNDEB</v>
      </c>
      <c r="T3328" s="7" t="str">
        <f>Tabela813[[#This Row],[NR]]&amp;" - "&amp;Tabela813[[#This Row],[Especificação]]</f>
        <v>9.1.7.2.1.51.0.1.00 - (-) Dedução de Cota-Parte do IPVA - Principal - FUNDEB</v>
      </c>
      <c r="U3328" s="7" t="str">
        <f>Tabela813[[#This Row],[NR]]&amp; " - "&amp;Tabela813[[#This Row],[Especificação]]</f>
        <v>9.1.7.2.1.51.0.1.00 - (-) Dedução de Cota-Parte do IPVA - Principal - FUNDEB</v>
      </c>
    </row>
    <row r="3329" spans="1:21" ht="30" x14ac:dyDescent="0.25">
      <c r="A3329" s="7"/>
      <c r="B3329" s="73" t="s">
        <v>1570</v>
      </c>
      <c r="C3329" s="26" t="s">
        <v>1558</v>
      </c>
      <c r="D3329" s="26" t="s">
        <v>1565</v>
      </c>
      <c r="E3329" s="26" t="s">
        <v>1567</v>
      </c>
      <c r="F3329" s="26" t="s">
        <v>1558</v>
      </c>
      <c r="G3329" s="26" t="s">
        <v>1598</v>
      </c>
      <c r="H3329" s="26" t="s">
        <v>1561</v>
      </c>
      <c r="I3329" s="26" t="s">
        <v>1561</v>
      </c>
      <c r="J3329" s="26" t="s">
        <v>1564</v>
      </c>
      <c r="K3329" s="21" t="str">
        <f>IF(Tabela813[[#This Row],[C]]&lt;&gt;"",IF(Tabela813[[#This Row],[RED]]&lt;&gt;"",(Tabela813[[#This Row],[RED]] &amp; "."),"") &amp; CONCATENATE(Tabela813[[#This Row],[C]],".",Tabela813[[#This Row],[O]],".",Tabela813[[#This Row],[E]],".",Tabela813[[#This Row],[D1]],".",Tabela813[[#This Row],[D2]],".",Tabela813[[#This Row],[D3]],".",Tabela813[[#This Row],[T]],".",Tabela813[[#This Row],[D4]]),"")</f>
        <v>9.1.7.2.1.52.0.0.00</v>
      </c>
      <c r="L3329" s="27" t="s">
        <v>4370</v>
      </c>
      <c r="M3329" s="21" t="str">
        <f t="shared" si="51"/>
        <v>S</v>
      </c>
      <c r="N3329" s="21">
        <f>IF(VALUE(Tabela813[[#This Row],[RED]]) &gt; 0,1,0) + IF(VALUE(J3329)&gt;0,8,IF(VALUE(I3329)&gt;0,7,IF(VALUE(H3329)&gt;0,6,IF(VALUE(G3329)&gt;0,5,IF(VALUE(F3329)&gt;0,4,IF(VALUE(E3329)&gt;0,3,IF(VALUE(D3329)&gt;0,2,1)))))))</f>
        <v>6</v>
      </c>
      <c r="O3329" s="26" t="s">
        <v>55</v>
      </c>
      <c r="P3329" s="1" t="s">
        <v>4480</v>
      </c>
      <c r="Q3329" s="1"/>
      <c r="R3329" s="21"/>
      <c r="S3329" s="7" t="str">
        <f>Tabela813[[#This Row],[NR]]&amp;" - "&amp;Tabela813[[#This Row],[Especificação]]</f>
        <v>9.1.7.2.1.52.0.0.00 - (-) Dedução de Cota-Parte do IPI - Municípios</v>
      </c>
      <c r="T3329" s="7" t="str">
        <f>Tabela813[[#This Row],[NR]]&amp;" - "&amp;Tabela813[[#This Row],[Especificação]]</f>
        <v>9.1.7.2.1.52.0.0.00 - (-) Dedução de Cota-Parte do IPI - Municípios</v>
      </c>
      <c r="U3329" s="7" t="str">
        <f>Tabela813[[#This Row],[NR]]&amp; " - "&amp;Tabela813[[#This Row],[Especificação]]</f>
        <v>9.1.7.2.1.52.0.0.00 - (-) Dedução de Cota-Parte do IPI - Municípios</v>
      </c>
    </row>
    <row r="3330" spans="1:21" ht="30" x14ac:dyDescent="0.25">
      <c r="A3330" s="7"/>
      <c r="B3330" s="73" t="s">
        <v>1570</v>
      </c>
      <c r="C3330" s="26" t="s">
        <v>1558</v>
      </c>
      <c r="D3330" s="26" t="s">
        <v>1565</v>
      </c>
      <c r="E3330" s="26" t="s">
        <v>1567</v>
      </c>
      <c r="F3330" s="26" t="s">
        <v>1558</v>
      </c>
      <c r="G3330" s="26" t="s">
        <v>1598</v>
      </c>
      <c r="H3330" s="26" t="s">
        <v>1561</v>
      </c>
      <c r="I3330" s="26" t="s">
        <v>1558</v>
      </c>
      <c r="J3330" s="26" t="s">
        <v>1564</v>
      </c>
      <c r="K3330" s="21" t="str">
        <f>IF(Tabela813[[#This Row],[C]]&lt;&gt;"",IF(Tabela813[[#This Row],[RED]]&lt;&gt;"",(Tabela813[[#This Row],[RED]] &amp; "."),"") &amp; CONCATENATE(Tabela813[[#This Row],[C]],".",Tabela813[[#This Row],[O]],".",Tabela813[[#This Row],[E]],".",Tabela813[[#This Row],[D1]],".",Tabela813[[#This Row],[D2]],".",Tabela813[[#This Row],[D3]],".",Tabela813[[#This Row],[T]],".",Tabela813[[#This Row],[D4]]),"")</f>
        <v>9.1.7.2.1.52.0.1.00</v>
      </c>
      <c r="L3330" s="27" t="s">
        <v>2242</v>
      </c>
      <c r="M3330" s="21" t="str">
        <f t="shared" si="51"/>
        <v>A</v>
      </c>
      <c r="N3330" s="21">
        <f>IF(VALUE(Tabela813[[#This Row],[RED]]) &gt; 0,1,0) + IF(VALUE(J3330)&gt;0,8,IF(VALUE(I3330)&gt;0,7,IF(VALUE(H3330)&gt;0,6,IF(VALUE(G3330)&gt;0,5,IF(VALUE(F3330)&gt;0,4,IF(VALUE(E3330)&gt;0,3,IF(VALUE(D3330)&gt;0,2,1)))))))</f>
        <v>8</v>
      </c>
      <c r="O3330" s="26" t="s">
        <v>55</v>
      </c>
      <c r="P3330" s="1" t="s">
        <v>3019</v>
      </c>
      <c r="Q3330" s="1"/>
      <c r="R3330" s="21"/>
      <c r="S3330" s="7" t="str">
        <f>Tabela813[[#This Row],[NR]]&amp;" - "&amp;Tabela813[[#This Row],[Especificação]]</f>
        <v>9.1.7.2.1.52.0.1.00 - (-) Dedução de Cota-Parte do IPI - Municípios - Principal - FUNDEB</v>
      </c>
      <c r="T3330" s="7" t="str">
        <f>Tabela813[[#This Row],[NR]]&amp;" - "&amp;Tabela813[[#This Row],[Especificação]]</f>
        <v>9.1.7.2.1.52.0.1.00 - (-) Dedução de Cota-Parte do IPI - Municípios - Principal - FUNDEB</v>
      </c>
      <c r="U3330" s="7" t="str">
        <f>Tabela813[[#This Row],[NR]]&amp; " - "&amp;Tabela813[[#This Row],[Especificação]]</f>
        <v>9.1.7.2.1.52.0.1.00 - (-) Dedução de Cota-Parte do IPI - Municípios - Principal - FUNDEB</v>
      </c>
    </row>
    <row r="3331" spans="1:21" ht="45" x14ac:dyDescent="0.25">
      <c r="A3331" s="84"/>
      <c r="B3331" s="73" t="s">
        <v>1570</v>
      </c>
      <c r="C3331" s="26" t="s">
        <v>1558</v>
      </c>
      <c r="D3331" s="26" t="s">
        <v>1565</v>
      </c>
      <c r="E3331" s="26" t="s">
        <v>1567</v>
      </c>
      <c r="F3331" s="26" t="s">
        <v>1568</v>
      </c>
      <c r="G3331" s="26" t="s">
        <v>1564</v>
      </c>
      <c r="H3331" s="26" t="s">
        <v>1561</v>
      </c>
      <c r="I3331" s="26" t="s">
        <v>1561</v>
      </c>
      <c r="J3331" s="26" t="s">
        <v>1564</v>
      </c>
      <c r="K3331" s="21" t="str">
        <f>IF(Tabela813[[#This Row],[C]]&lt;&gt;"",IF(Tabela813[[#This Row],[RED]]&lt;&gt;"",(Tabela813[[#This Row],[RED]] &amp; "."),"") &amp; CONCATENATE(Tabela813[[#This Row],[C]],".",Tabela813[[#This Row],[O]],".",Tabela813[[#This Row],[E]],".",Tabela813[[#This Row],[D1]],".",Tabela813[[#This Row],[D2]],".",Tabela813[[#This Row],[D3]],".",Tabela813[[#This Row],[T]],".",Tabela813[[#This Row],[D4]]),"")</f>
        <v>9.1.7.2.4.00.0.0.00</v>
      </c>
      <c r="L3331" s="27" t="s">
        <v>2243</v>
      </c>
      <c r="M3331" s="21" t="str">
        <f t="shared" ref="M3331:M3415" si="52">IF(N3331 &lt; N3332,"S","A")</f>
        <v>S</v>
      </c>
      <c r="N3331" s="21">
        <f>IF(VALUE(Tabela813[[#This Row],[RED]]) &gt; 0,1,0) + IF(VALUE(J3331)&gt;0,8,IF(VALUE(I3331)&gt;0,7,IF(VALUE(H3331)&gt;0,6,IF(VALUE(G3331)&gt;0,5,IF(VALUE(F3331)&gt;0,4,IF(VALUE(E3331)&gt;0,3,IF(VALUE(D3331)&gt;0,2,1)))))))</f>
        <v>5</v>
      </c>
      <c r="O3331" s="26" t="s">
        <v>45</v>
      </c>
      <c r="P3331" s="1" t="s">
        <v>4481</v>
      </c>
      <c r="Q3331" s="1"/>
      <c r="R3331" s="21"/>
      <c r="S3331" s="7" t="str">
        <f>Tabela813[[#This Row],[NR]]&amp;" - "&amp;Tabela813[[#This Row],[Especificação]]</f>
        <v>9.1.7.2.4.00.0.0.00 - (-) Dedução de Transferências de Convênios dos Estados e DF e de Suas Entidades</v>
      </c>
      <c r="T3331" s="7" t="str">
        <f>Tabela813[[#This Row],[NR]]&amp;" - "&amp;Tabela813[[#This Row],[Especificação]]</f>
        <v>9.1.7.2.4.00.0.0.00 - (-) Dedução de Transferências de Convênios dos Estados e DF e de Suas Entidades</v>
      </c>
      <c r="U3331" s="7" t="str">
        <f>Tabela813[[#This Row],[NR]]&amp; " - "&amp;Tabela813[[#This Row],[Especificação]]</f>
        <v>9.1.7.2.4.00.0.0.00 - (-) Dedução de Transferências de Convênios dos Estados e DF e de Suas Entidades</v>
      </c>
    </row>
    <row r="3332" spans="1:21" ht="45" x14ac:dyDescent="0.25">
      <c r="A3332" s="84"/>
      <c r="B3332" s="73" t="s">
        <v>1570</v>
      </c>
      <c r="C3332" s="26" t="s">
        <v>1558</v>
      </c>
      <c r="D3332" s="26" t="s">
        <v>1565</v>
      </c>
      <c r="E3332" s="26" t="s">
        <v>1567</v>
      </c>
      <c r="F3332" s="26" t="s">
        <v>1568</v>
      </c>
      <c r="G3332" s="26" t="s">
        <v>1591</v>
      </c>
      <c r="H3332" s="26" t="s">
        <v>1561</v>
      </c>
      <c r="I3332" s="26" t="s">
        <v>1561</v>
      </c>
      <c r="J3332" s="26" t="s">
        <v>1564</v>
      </c>
      <c r="K3332" s="21" t="str">
        <f>IF(Tabela813[[#This Row],[C]]&lt;&gt;"",IF(Tabela813[[#This Row],[RED]]&lt;&gt;"",(Tabela813[[#This Row],[RED]] &amp; "."),"") &amp; CONCATENATE(Tabela813[[#This Row],[C]],".",Tabela813[[#This Row],[O]],".",Tabela813[[#This Row],[E]],".",Tabela813[[#This Row],[D1]],".",Tabela813[[#This Row],[D2]],".",Tabela813[[#This Row],[D3]],".",Tabela813[[#This Row],[T]],".",Tabela813[[#This Row],[D4]]),"")</f>
        <v>9.1.7.2.4.50.0.0.00</v>
      </c>
      <c r="L3332" s="88" t="s">
        <v>6926</v>
      </c>
      <c r="M3332" s="21" t="str">
        <f t="shared" si="52"/>
        <v>S</v>
      </c>
      <c r="N3332" s="21">
        <f>IF(VALUE(Tabela813[[#This Row],[RED]]) &gt; 0,1,0) + IF(VALUE(J3332)&gt;0,8,IF(VALUE(I3332)&gt;0,7,IF(VALUE(H3332)&gt;0,6,IF(VALUE(G3332)&gt;0,5,IF(VALUE(F3332)&gt;0,4,IF(VALUE(E3332)&gt;0,3,IF(VALUE(D3332)&gt;0,2,1)))))))</f>
        <v>6</v>
      </c>
      <c r="O3332" s="26" t="s">
        <v>55</v>
      </c>
      <c r="P3332" s="1" t="s">
        <v>4482</v>
      </c>
      <c r="Q3332" s="1"/>
      <c r="R3332" s="21"/>
      <c r="S3332" s="7" t="str">
        <f>Tabela813[[#This Row],[NR]]&amp;" - "&amp;Tabela813[[#This Row],[Especificação]]</f>
        <v>9.1.7.2.4.50.0.0.00 - (-) Dedução de Transferências de Convênios dos Estados e DF para o Sistema Único de Saúde - SUS</v>
      </c>
      <c r="T3332" s="7" t="str">
        <f>Tabela813[[#This Row],[NR]]&amp;" - "&amp;Tabela813[[#This Row],[Especificação]]</f>
        <v>9.1.7.2.4.50.0.0.00 - (-) Dedução de Transferências de Convênios dos Estados e DF para o Sistema Único de Saúde - SUS</v>
      </c>
      <c r="U3332" s="7" t="str">
        <f>Tabela813[[#This Row],[NR]]&amp; " - "&amp;Tabela813[[#This Row],[Especificação]]</f>
        <v>9.1.7.2.4.50.0.0.00 - (-) Dedução de Transferências de Convênios dos Estados e DF para o Sistema Único de Saúde - SUS</v>
      </c>
    </row>
    <row r="3333" spans="1:21" ht="45" x14ac:dyDescent="0.25">
      <c r="A3333" s="84"/>
      <c r="B3333" s="73" t="s">
        <v>1570</v>
      </c>
      <c r="C3333" s="26" t="s">
        <v>1558</v>
      </c>
      <c r="D3333" s="26" t="s">
        <v>1565</v>
      </c>
      <c r="E3333" s="26" t="s">
        <v>1567</v>
      </c>
      <c r="F3333" s="26" t="s">
        <v>1568</v>
      </c>
      <c r="G3333" s="26" t="s">
        <v>1591</v>
      </c>
      <c r="H3333" s="26" t="s">
        <v>1561</v>
      </c>
      <c r="I3333" s="26" t="s">
        <v>1558</v>
      </c>
      <c r="J3333" s="26" t="s">
        <v>1564</v>
      </c>
      <c r="K3333" s="21" t="str">
        <f>IF(Tabela813[[#This Row],[C]]&lt;&gt;"",IF(Tabela813[[#This Row],[RED]]&lt;&gt;"",(Tabela813[[#This Row],[RED]] &amp; "."),"") &amp; CONCATENATE(Tabela813[[#This Row],[C]],".",Tabela813[[#This Row],[O]],".",Tabela813[[#This Row],[E]],".",Tabela813[[#This Row],[D1]],".",Tabela813[[#This Row],[D2]],".",Tabela813[[#This Row],[D3]],".",Tabela813[[#This Row],[T]],".",Tabela813[[#This Row],[D4]]),"")</f>
        <v>9.1.7.2.4.50.0.1.00</v>
      </c>
      <c r="L3333" s="27" t="s">
        <v>4121</v>
      </c>
      <c r="M3333" s="21" t="str">
        <f t="shared" si="52"/>
        <v>S</v>
      </c>
      <c r="N3333" s="21">
        <f>IF(VALUE(Tabela813[[#This Row],[RED]]) &gt; 0,1,0) + IF(VALUE(J3333)&gt;0,8,IF(VALUE(I3333)&gt;0,7,IF(VALUE(H3333)&gt;0,6,IF(VALUE(G3333)&gt;0,5,IF(VALUE(F3333)&gt;0,4,IF(VALUE(E3333)&gt;0,3,IF(VALUE(D3333)&gt;0,2,1)))))))</f>
        <v>8</v>
      </c>
      <c r="O3333" s="26" t="s">
        <v>55</v>
      </c>
      <c r="P3333" s="1" t="s">
        <v>3020</v>
      </c>
      <c r="Q3333" s="1"/>
      <c r="R3333" s="21"/>
      <c r="S3333" s="7" t="str">
        <f>Tabela813[[#This Row],[NR]]&amp;" - "&amp;Tabela813[[#This Row],[Especificação]]</f>
        <v>9.1.7.2.4.50.0.1.00 - (-) Dedução de Transferências de Convênios dos Estados e DF para o Sistema Único de Saúde - SUS - Principal</v>
      </c>
      <c r="T3333" s="7" t="str">
        <f>Tabela813[[#This Row],[NR]]&amp;" - "&amp;Tabela813[[#This Row],[Especificação]]</f>
        <v>9.1.7.2.4.50.0.1.00 - (-) Dedução de Transferências de Convênios dos Estados e DF para o Sistema Único de Saúde - SUS - Principal</v>
      </c>
      <c r="U3333" s="7" t="str">
        <f>Tabela813[[#This Row],[NR]]&amp; " - "&amp;Tabela813[[#This Row],[Especificação]]</f>
        <v>9.1.7.2.4.50.0.1.00 - (-) Dedução de Transferências de Convênios dos Estados e DF para o Sistema Único de Saúde - SUS - Principal</v>
      </c>
    </row>
    <row r="3334" spans="1:21" ht="45" x14ac:dyDescent="0.25">
      <c r="A3334" s="84"/>
      <c r="B3334" s="73" t="s">
        <v>1570</v>
      </c>
      <c r="C3334" s="26" t="s">
        <v>1558</v>
      </c>
      <c r="D3334" s="26" t="s">
        <v>1565</v>
      </c>
      <c r="E3334" s="26" t="s">
        <v>1567</v>
      </c>
      <c r="F3334" s="26" t="s">
        <v>1568</v>
      </c>
      <c r="G3334" s="26" t="s">
        <v>1591</v>
      </c>
      <c r="H3334" s="26" t="s">
        <v>1561</v>
      </c>
      <c r="I3334" s="26" t="s">
        <v>1558</v>
      </c>
      <c r="J3334" s="26" t="s">
        <v>1560</v>
      </c>
      <c r="K3334" s="21" t="str">
        <f>IF(Tabela813[[#This Row],[C]]&lt;&gt;"",IF(Tabela813[[#This Row],[RED]]&lt;&gt;"",(Tabela813[[#This Row],[RED]] &amp; "."),"") &amp; CONCATENATE(Tabela813[[#This Row],[C]],".",Tabela813[[#This Row],[O]],".",Tabela813[[#This Row],[E]],".",Tabela813[[#This Row],[D1]],".",Tabela813[[#This Row],[D2]],".",Tabela813[[#This Row],[D3]],".",Tabela813[[#This Row],[T]],".",Tabela813[[#This Row],[D4]]),"")</f>
        <v>9.1.7.2.4.50.0.1.01</v>
      </c>
      <c r="L3334" s="1" t="s">
        <v>4121</v>
      </c>
      <c r="M3334" s="21" t="str">
        <f t="shared" si="52"/>
        <v>A</v>
      </c>
      <c r="N3334" s="21">
        <f>IF(VALUE(Tabela813[[#This Row],[RED]]) &gt; 0,1,0) + IF(VALUE(J3334)&gt;0,8,IF(VALUE(I3334)&gt;0,7,IF(VALUE(H3334)&gt;0,6,IF(VALUE(G3334)&gt;0,5,IF(VALUE(F3334)&gt;0,4,IF(VALUE(E3334)&gt;0,3,IF(VALUE(D3334)&gt;0,2,1)))))))</f>
        <v>9</v>
      </c>
      <c r="O3334" s="26" t="s">
        <v>3165</v>
      </c>
      <c r="P3334" s="1" t="s">
        <v>4186</v>
      </c>
      <c r="Q3334" s="1"/>
      <c r="R3334" s="21"/>
      <c r="S3334" s="7" t="str">
        <f>Tabela813[[#This Row],[NR]]&amp;" - "&amp;Tabela813[[#This Row],[Especificação]]</f>
        <v>9.1.7.2.4.50.0.1.01 - (-) Dedução de Transferências de Convênios dos Estados e DF para o Sistema Único de Saúde - SUS - Principal</v>
      </c>
      <c r="T3334" s="7" t="str">
        <f>Tabela813[[#This Row],[NR]]&amp;" - "&amp;Tabela813[[#This Row],[Especificação]]</f>
        <v>9.1.7.2.4.50.0.1.01 - (-) Dedução de Transferências de Convênios dos Estados e DF para o Sistema Único de Saúde - SUS - Principal</v>
      </c>
      <c r="U3334" s="7" t="str">
        <f>Tabela813[[#This Row],[NR]]&amp; " - "&amp;Tabela813[[#This Row],[Especificação]]</f>
        <v>9.1.7.2.4.50.0.1.01 - (-) Dedução de Transferências de Convênios dos Estados e DF para o Sistema Único de Saúde - SUS - Principal</v>
      </c>
    </row>
    <row r="3335" spans="1:21" ht="45" x14ac:dyDescent="0.25">
      <c r="A3335" s="84"/>
      <c r="B3335" s="73" t="s">
        <v>1570</v>
      </c>
      <c r="C3335" s="26" t="s">
        <v>1558</v>
      </c>
      <c r="D3335" s="26" t="s">
        <v>1565</v>
      </c>
      <c r="E3335" s="26" t="s">
        <v>1567</v>
      </c>
      <c r="F3335" s="26" t="s">
        <v>1568</v>
      </c>
      <c r="G3335" s="26" t="s">
        <v>1591</v>
      </c>
      <c r="H3335" s="26" t="s">
        <v>1561</v>
      </c>
      <c r="I3335" s="26" t="s">
        <v>1558</v>
      </c>
      <c r="J3335" s="26" t="s">
        <v>1562</v>
      </c>
      <c r="K3335" s="21" t="str">
        <f>IF(Tabela813[[#This Row],[C]]&lt;&gt;"",IF(Tabela813[[#This Row],[RED]]&lt;&gt;"",(Tabela813[[#This Row],[RED]] &amp; "."),"") &amp; CONCATENATE(Tabela813[[#This Row],[C]],".",Tabela813[[#This Row],[O]],".",Tabela813[[#This Row],[E]],".",Tabela813[[#This Row],[D1]],".",Tabela813[[#This Row],[D2]],".",Tabela813[[#This Row],[D3]],".",Tabela813[[#This Row],[T]],".",Tabela813[[#This Row],[D4]]),"")</f>
        <v>9.1.7.2.4.50.0.1.02</v>
      </c>
      <c r="L3335" s="1" t="s">
        <v>6927</v>
      </c>
      <c r="M3335" s="21" t="str">
        <f t="shared" si="52"/>
        <v>A</v>
      </c>
      <c r="N3335" s="21">
        <f>IF(VALUE(Tabela813[[#This Row],[RED]]) &gt; 0,1,0) + IF(VALUE(J3335)&gt;0,8,IF(VALUE(I3335)&gt;0,7,IF(VALUE(H3335)&gt;0,6,IF(VALUE(G3335)&gt;0,5,IF(VALUE(F3335)&gt;0,4,IF(VALUE(E3335)&gt;0,3,IF(VALUE(D3335)&gt;0,2,1)))))))</f>
        <v>9</v>
      </c>
      <c r="O3335" s="26" t="s">
        <v>3165</v>
      </c>
      <c r="P3335" s="1" t="s">
        <v>4700</v>
      </c>
      <c r="Q3335" s="1"/>
      <c r="R3335" s="21"/>
      <c r="S3335" s="7" t="str">
        <f>Tabela813[[#This Row],[NR]]&amp;" - "&amp;Tabela813[[#This Row],[Especificação]]</f>
        <v>9.1.7.2.4.50.0.1.02 - (-) Dedução de Transferências de Convênios dos Estados e DF para o Sistema Único de Saúde - SUS - Transferências dos Estados Decorrentes de Emendas Parlamentares Individuais</v>
      </c>
      <c r="T3335" s="7" t="str">
        <f>Tabela813[[#This Row],[NR]]&amp;" - "&amp;Tabela813[[#This Row],[Especificação]]</f>
        <v>9.1.7.2.4.50.0.1.02 - (-) Dedução de Transferências de Convênios dos Estados e DF para o Sistema Único de Saúde - SUS - Transferências dos Estados Decorrentes de Emendas Parlamentares Individuais</v>
      </c>
      <c r="U3335" s="7" t="str">
        <f>Tabela813[[#This Row],[NR]]&amp; " - "&amp;Tabela813[[#This Row],[Especificação]]</f>
        <v>9.1.7.2.4.50.0.1.02 - (-) Dedução de Transferências de Convênios dos Estados e DF para o Sistema Único de Saúde - SUS - Transferências dos Estados Decorrentes de Emendas Parlamentares Individuais</v>
      </c>
    </row>
    <row r="3336" spans="1:21" ht="45" x14ac:dyDescent="0.25">
      <c r="A3336" s="84"/>
      <c r="B3336" s="73" t="s">
        <v>1570</v>
      </c>
      <c r="C3336" s="26" t="s">
        <v>1558</v>
      </c>
      <c r="D3336" s="26" t="s">
        <v>1565</v>
      </c>
      <c r="E3336" s="26" t="s">
        <v>1567</v>
      </c>
      <c r="F3336" s="26" t="s">
        <v>1568</v>
      </c>
      <c r="G3336" s="26" t="s">
        <v>1591</v>
      </c>
      <c r="H3336" s="26" t="s">
        <v>1561</v>
      </c>
      <c r="I3336" s="26" t="s">
        <v>1558</v>
      </c>
      <c r="J3336" s="26" t="s">
        <v>1571</v>
      </c>
      <c r="K3336" s="21" t="str">
        <f>IF(Tabela813[[#This Row],[C]]&lt;&gt;"",IF(Tabela813[[#This Row],[RED]]&lt;&gt;"",(Tabela813[[#This Row],[RED]] &amp; "."),"") &amp; CONCATENATE(Tabela813[[#This Row],[C]],".",Tabela813[[#This Row],[O]],".",Tabela813[[#This Row],[E]],".",Tabela813[[#This Row],[D1]],".",Tabela813[[#This Row],[D2]],".",Tabela813[[#This Row],[D3]],".",Tabela813[[#This Row],[T]],".",Tabela813[[#This Row],[D4]]),"")</f>
        <v>9.1.7.2.4.50.0.1.03</v>
      </c>
      <c r="L3336" s="27" t="s">
        <v>4122</v>
      </c>
      <c r="M3336" s="21" t="str">
        <f t="shared" si="52"/>
        <v>A</v>
      </c>
      <c r="N3336" s="21">
        <f>IF(VALUE(Tabela813[[#This Row],[RED]]) &gt; 0,1,0) + IF(VALUE(J3336)&gt;0,8,IF(VALUE(I3336)&gt;0,7,IF(VALUE(H3336)&gt;0,6,IF(VALUE(G3336)&gt;0,5,IF(VALUE(F3336)&gt;0,4,IF(VALUE(E3336)&gt;0,3,IF(VALUE(D3336)&gt;0,2,1)))))))</f>
        <v>9</v>
      </c>
      <c r="O3336" s="26" t="s">
        <v>3165</v>
      </c>
      <c r="P3336" s="1" t="s">
        <v>4701</v>
      </c>
      <c r="Q3336" s="1"/>
      <c r="R3336" s="21"/>
      <c r="S3336" s="7" t="str">
        <f>Tabela813[[#This Row],[NR]]&amp;" - "&amp;Tabela813[[#This Row],[Especificação]]</f>
        <v>9.1.7.2.4.50.0.1.03 - (-) Dedução de Transferências de Convênios dos Estados e DF para o Sistema Único de Saúde - SUS - Transferências dos Estados Decorrentes de Emendas Parlamentares de Bancada</v>
      </c>
      <c r="T3336" s="7" t="str">
        <f>Tabela813[[#This Row],[NR]]&amp;" - "&amp;Tabela813[[#This Row],[Especificação]]</f>
        <v>9.1.7.2.4.50.0.1.03 - (-) Dedução de Transferências de Convênios dos Estados e DF para o Sistema Único de Saúde - SUS - Transferências dos Estados Decorrentes de Emendas Parlamentares de Bancada</v>
      </c>
      <c r="U3336" s="7" t="str">
        <f>Tabela813[[#This Row],[NR]]&amp; " - "&amp;Tabela813[[#This Row],[Especificação]]</f>
        <v>9.1.7.2.4.50.0.1.03 - (-) Dedução de Transferências de Convênios dos Estados e DF para o Sistema Único de Saúde - SUS - Transferências dos Estados Decorrentes de Emendas Parlamentares de Bancada</v>
      </c>
    </row>
    <row r="3337" spans="1:21" ht="45" x14ac:dyDescent="0.25">
      <c r="A3337" s="84"/>
      <c r="B3337" s="73" t="s">
        <v>1570</v>
      </c>
      <c r="C3337" s="26" t="s">
        <v>1558</v>
      </c>
      <c r="D3337" s="26" t="s">
        <v>1565</v>
      </c>
      <c r="E3337" s="26" t="s">
        <v>1567</v>
      </c>
      <c r="F3337" s="26" t="s">
        <v>1568</v>
      </c>
      <c r="G3337" s="26" t="s">
        <v>1596</v>
      </c>
      <c r="H3337" s="26" t="s">
        <v>1561</v>
      </c>
      <c r="I3337" s="26" t="s">
        <v>1561</v>
      </c>
      <c r="J3337" s="26" t="s">
        <v>1564</v>
      </c>
      <c r="K3337" s="21" t="str">
        <f>IF(Tabela813[[#This Row],[C]]&lt;&gt;"",IF(Tabela813[[#This Row],[RED]]&lt;&gt;"",(Tabela813[[#This Row],[RED]] &amp; "."),"") &amp; CONCATENATE(Tabela813[[#This Row],[C]],".",Tabela813[[#This Row],[O]],".",Tabela813[[#This Row],[E]],".",Tabela813[[#This Row],[D1]],".",Tabela813[[#This Row],[D2]],".",Tabela813[[#This Row],[D3]],".",Tabela813[[#This Row],[T]],".",Tabela813[[#This Row],[D4]]),"")</f>
        <v>9.1.7.2.4.51.0.0.00</v>
      </c>
      <c r="L3337" s="27" t="s">
        <v>2246</v>
      </c>
      <c r="M3337" s="21" t="str">
        <f t="shared" si="52"/>
        <v>S</v>
      </c>
      <c r="N3337" s="21">
        <f>IF(VALUE(Tabela813[[#This Row],[RED]]) &gt; 0,1,0) + IF(VALUE(J3337)&gt;0,8,IF(VALUE(I3337)&gt;0,7,IF(VALUE(H3337)&gt;0,6,IF(VALUE(G3337)&gt;0,5,IF(VALUE(F3337)&gt;0,4,IF(VALUE(E3337)&gt;0,3,IF(VALUE(D3337)&gt;0,2,1)))))))</f>
        <v>6</v>
      </c>
      <c r="O3337" s="26" t="s">
        <v>55</v>
      </c>
      <c r="P3337" s="1" t="s">
        <v>4483</v>
      </c>
      <c r="Q3337" s="1"/>
      <c r="R3337" s="21"/>
      <c r="S3337" s="7" t="str">
        <f>Tabela813[[#This Row],[NR]]&amp;" - "&amp;Tabela813[[#This Row],[Especificação]]</f>
        <v>9.1.7.2.4.51.0.0.00 - (-) Dedução de Transferências de Convênios dos Estados Destinadas a Programas de Educação</v>
      </c>
      <c r="T3337" s="7" t="str">
        <f>Tabela813[[#This Row],[NR]]&amp;" - "&amp;Tabela813[[#This Row],[Especificação]]</f>
        <v>9.1.7.2.4.51.0.0.00 - (-) Dedução de Transferências de Convênios dos Estados Destinadas a Programas de Educação</v>
      </c>
      <c r="U3337" s="7" t="str">
        <f>Tabela813[[#This Row],[NR]]&amp; " - "&amp;Tabela813[[#This Row],[Especificação]]</f>
        <v>9.1.7.2.4.51.0.0.00 - (-) Dedução de Transferências de Convênios dos Estados Destinadas a Programas de Educação</v>
      </c>
    </row>
    <row r="3338" spans="1:21" ht="45" x14ac:dyDescent="0.25">
      <c r="A3338" s="173"/>
      <c r="B3338" s="73" t="s">
        <v>1570</v>
      </c>
      <c r="C3338" s="26" t="s">
        <v>1558</v>
      </c>
      <c r="D3338" s="26" t="s">
        <v>1565</v>
      </c>
      <c r="E3338" s="26" t="s">
        <v>1567</v>
      </c>
      <c r="F3338" s="26" t="s">
        <v>1568</v>
      </c>
      <c r="G3338" s="26" t="s">
        <v>1596</v>
      </c>
      <c r="H3338" s="26" t="s">
        <v>1561</v>
      </c>
      <c r="I3338" s="26" t="s">
        <v>1558</v>
      </c>
      <c r="J3338" s="26" t="s">
        <v>1564</v>
      </c>
      <c r="K3338" s="21" t="str">
        <f>IF(Tabela813[[#This Row],[C]]&lt;&gt;"",IF(Tabela813[[#This Row],[RED]]&lt;&gt;"",(Tabela813[[#This Row],[RED]] &amp; "."),"") &amp; CONCATENATE(Tabela813[[#This Row],[C]],".",Tabela813[[#This Row],[O]],".",Tabela813[[#This Row],[E]],".",Tabela813[[#This Row],[D1]],".",Tabela813[[#This Row],[D2]],".",Tabela813[[#This Row],[D3]],".",Tabela813[[#This Row],[T]],".",Tabela813[[#This Row],[D4]]),"")</f>
        <v>9.1.7.2.4.51.0.1.00</v>
      </c>
      <c r="L3338" s="27" t="s">
        <v>2247</v>
      </c>
      <c r="M3338" s="21" t="str">
        <f t="shared" si="52"/>
        <v>S</v>
      </c>
      <c r="N3338" s="21">
        <f>IF(VALUE(Tabela813[[#This Row],[RED]]) &gt; 0,1,0) + IF(VALUE(J3338)&gt;0,8,IF(VALUE(I3338)&gt;0,7,IF(VALUE(H3338)&gt;0,6,IF(VALUE(G3338)&gt;0,5,IF(VALUE(F3338)&gt;0,4,IF(VALUE(E3338)&gt;0,3,IF(VALUE(D3338)&gt;0,2,1)))))))</f>
        <v>8</v>
      </c>
      <c r="O3338" s="26" t="s">
        <v>55</v>
      </c>
      <c r="P3338" s="1" t="s">
        <v>3021</v>
      </c>
      <c r="Q3338" s="1"/>
      <c r="R3338" s="21"/>
      <c r="S3338" s="7" t="str">
        <f>Tabela813[[#This Row],[NR]]&amp;" - "&amp;Tabela813[[#This Row],[Especificação]]</f>
        <v>9.1.7.2.4.51.0.1.00 - (-) Dedução de Transferências de Convênios dos Estados Destinadas a Programas de Educação - Principal</v>
      </c>
      <c r="T3338" s="7" t="str">
        <f>Tabela813[[#This Row],[NR]]&amp;" - "&amp;Tabela813[[#This Row],[Especificação]]</f>
        <v>9.1.7.2.4.51.0.1.00 - (-) Dedução de Transferências de Convênios dos Estados Destinadas a Programas de Educação - Principal</v>
      </c>
      <c r="U3338" s="7" t="str">
        <f>Tabela813[[#This Row],[NR]]&amp; " - "&amp;Tabela813[[#This Row],[Especificação]]</f>
        <v>9.1.7.2.4.51.0.1.00 - (-) Dedução de Transferências de Convênios dos Estados Destinadas a Programas de Educação - Principal</v>
      </c>
    </row>
    <row r="3339" spans="1:21" ht="45" x14ac:dyDescent="0.25">
      <c r="A3339" s="173"/>
      <c r="B3339" s="73" t="s">
        <v>1570</v>
      </c>
      <c r="C3339" s="26" t="s">
        <v>1558</v>
      </c>
      <c r="D3339" s="26" t="s">
        <v>1565</v>
      </c>
      <c r="E3339" s="26" t="s">
        <v>1567</v>
      </c>
      <c r="F3339" s="26" t="s">
        <v>1568</v>
      </c>
      <c r="G3339" s="26" t="s">
        <v>1596</v>
      </c>
      <c r="H3339" s="26" t="s">
        <v>1561</v>
      </c>
      <c r="I3339" s="26" t="s">
        <v>1558</v>
      </c>
      <c r="J3339" s="26" t="s">
        <v>1560</v>
      </c>
      <c r="K3339" s="21" t="str">
        <f>IF(Tabela813[[#This Row],[C]]&lt;&gt;"",IF(Tabela813[[#This Row],[RED]]&lt;&gt;"",(Tabela813[[#This Row],[RED]] &amp; "."),"") &amp; CONCATENATE(Tabela813[[#This Row],[C]],".",Tabela813[[#This Row],[O]],".",Tabela813[[#This Row],[E]],".",Tabela813[[#This Row],[D1]],".",Tabela813[[#This Row],[D2]],".",Tabela813[[#This Row],[D3]],".",Tabela813[[#This Row],[T]],".",Tabela813[[#This Row],[D4]]),"")</f>
        <v>9.1.7.2.4.51.0.1.01</v>
      </c>
      <c r="L3339" s="27" t="s">
        <v>2247</v>
      </c>
      <c r="M3339" s="21" t="str">
        <f t="shared" si="52"/>
        <v>A</v>
      </c>
      <c r="N3339" s="21">
        <f>IF(VALUE(Tabela813[[#This Row],[RED]]) &gt; 0,1,0) + IF(VALUE(J3339)&gt;0,8,IF(VALUE(I3339)&gt;0,7,IF(VALUE(H3339)&gt;0,6,IF(VALUE(G3339)&gt;0,5,IF(VALUE(F3339)&gt;0,4,IF(VALUE(E3339)&gt;0,3,IF(VALUE(D3339)&gt;0,2,1)))))))</f>
        <v>9</v>
      </c>
      <c r="O3339" s="26" t="s">
        <v>3165</v>
      </c>
      <c r="P3339" s="1" t="s">
        <v>4187</v>
      </c>
      <c r="Q3339" s="1"/>
      <c r="R3339" s="21"/>
      <c r="S3339" s="7" t="str">
        <f>Tabela813[[#This Row],[NR]]&amp;" - "&amp;Tabela813[[#This Row],[Especificação]]</f>
        <v>9.1.7.2.4.51.0.1.01 - (-) Dedução de Transferências de Convênios dos Estados Destinadas a Programas de Educação - Principal</v>
      </c>
      <c r="T3339" s="7" t="str">
        <f>Tabela813[[#This Row],[NR]]&amp;" - "&amp;Tabela813[[#This Row],[Especificação]]</f>
        <v>9.1.7.2.4.51.0.1.01 - (-) Dedução de Transferências de Convênios dos Estados Destinadas a Programas de Educação - Principal</v>
      </c>
      <c r="U3339" s="7" t="str">
        <f>Tabela813[[#This Row],[NR]]&amp; " - "&amp;Tabela813[[#This Row],[Especificação]]</f>
        <v>9.1.7.2.4.51.0.1.01 - (-) Dedução de Transferências de Convênios dos Estados Destinadas a Programas de Educação - Principal</v>
      </c>
    </row>
    <row r="3340" spans="1:21" ht="45" x14ac:dyDescent="0.25">
      <c r="A3340" s="173"/>
      <c r="B3340" s="74" t="s">
        <v>1570</v>
      </c>
      <c r="C3340" s="26" t="s">
        <v>1558</v>
      </c>
      <c r="D3340" s="26" t="s">
        <v>1565</v>
      </c>
      <c r="E3340" s="26" t="s">
        <v>1567</v>
      </c>
      <c r="F3340" s="26" t="s">
        <v>1568</v>
      </c>
      <c r="G3340" s="26" t="s">
        <v>1596</v>
      </c>
      <c r="H3340" s="26" t="s">
        <v>1561</v>
      </c>
      <c r="I3340" s="26" t="s">
        <v>1558</v>
      </c>
      <c r="J3340" s="26" t="s">
        <v>1562</v>
      </c>
      <c r="K3340" s="21" t="str">
        <f>IF(Tabela813[[#This Row],[C]]&lt;&gt;"",IF(Tabela813[[#This Row],[RED]]&lt;&gt;"",(Tabela813[[#This Row],[RED]] &amp; "."),"") &amp; CONCATENATE(Tabela813[[#This Row],[C]],".",Tabela813[[#This Row],[O]],".",Tabela813[[#This Row],[E]],".",Tabela813[[#This Row],[D1]],".",Tabela813[[#This Row],[D2]],".",Tabela813[[#This Row],[D3]],".",Tabela813[[#This Row],[T]],".",Tabela813[[#This Row],[D4]]),"")</f>
        <v>9.1.7.2.4.51.0.1.02</v>
      </c>
      <c r="L3340" s="1" t="s">
        <v>6928</v>
      </c>
      <c r="M3340" s="21" t="str">
        <f t="shared" si="52"/>
        <v>A</v>
      </c>
      <c r="N3340" s="21">
        <f>IF(VALUE(Tabela813[[#This Row],[RED]]) &gt; 0,1,0) + IF(VALUE(J3340)&gt;0,8,IF(VALUE(I3340)&gt;0,7,IF(VALUE(H3340)&gt;0,6,IF(VALUE(G3340)&gt;0,5,IF(VALUE(F3340)&gt;0,4,IF(VALUE(E3340)&gt;0,3,IF(VALUE(D3340)&gt;0,2,1)))))))</f>
        <v>9</v>
      </c>
      <c r="O3340" s="26" t="s">
        <v>3165</v>
      </c>
      <c r="P3340" s="1" t="s">
        <v>4700</v>
      </c>
      <c r="Q3340" s="1"/>
      <c r="R3340" s="21"/>
      <c r="S3340" s="7" t="str">
        <f>Tabela813[[#This Row],[NR]]&amp;" - "&amp;Tabela813[[#This Row],[Especificação]]</f>
        <v>9.1.7.2.4.51.0.1.02 - (-) Dedução de Transferências de Convênios dos Estados Destinadas a Programas de Educação - Transferências dos Estados Decorrentes de Emendas Parlamentares Individuais</v>
      </c>
      <c r="T3340" s="7" t="str">
        <f>Tabela813[[#This Row],[NR]]&amp;" - "&amp;Tabela813[[#This Row],[Especificação]]</f>
        <v>9.1.7.2.4.51.0.1.02 - (-) Dedução de Transferências de Convênios dos Estados Destinadas a Programas de Educação - Transferências dos Estados Decorrentes de Emendas Parlamentares Individuais</v>
      </c>
      <c r="U3340" s="7" t="str">
        <f>Tabela813[[#This Row],[NR]]&amp; " - "&amp;Tabela813[[#This Row],[Especificação]]</f>
        <v>9.1.7.2.4.51.0.1.02 - (-) Dedução de Transferências de Convênios dos Estados Destinadas a Programas de Educação - Transferências dos Estados Decorrentes de Emendas Parlamentares Individuais</v>
      </c>
    </row>
    <row r="3341" spans="1:21" ht="45" x14ac:dyDescent="0.25">
      <c r="A3341" s="7"/>
      <c r="B3341" s="74" t="s">
        <v>1570</v>
      </c>
      <c r="C3341" s="26" t="s">
        <v>1558</v>
      </c>
      <c r="D3341" s="26" t="s">
        <v>1565</v>
      </c>
      <c r="E3341" s="26" t="s">
        <v>1567</v>
      </c>
      <c r="F3341" s="26" t="s">
        <v>1568</v>
      </c>
      <c r="G3341" s="26" t="s">
        <v>1596</v>
      </c>
      <c r="H3341" s="26" t="s">
        <v>1561</v>
      </c>
      <c r="I3341" s="26" t="s">
        <v>1558</v>
      </c>
      <c r="J3341" s="26" t="s">
        <v>1571</v>
      </c>
      <c r="K3341" s="21" t="str">
        <f>IF(Tabela813[[#This Row],[C]]&lt;&gt;"",IF(Tabela813[[#This Row],[RED]]&lt;&gt;"",(Tabela813[[#This Row],[RED]] &amp; "."),"") &amp; CONCATENATE(Tabela813[[#This Row],[C]],".",Tabela813[[#This Row],[O]],".",Tabela813[[#This Row],[E]],".",Tabela813[[#This Row],[D1]],".",Tabela813[[#This Row],[D2]],".",Tabela813[[#This Row],[D3]],".",Tabela813[[#This Row],[T]],".",Tabela813[[#This Row],[D4]]),"")</f>
        <v>9.1.7.2.4.51.0.1.03</v>
      </c>
      <c r="L3341" s="1" t="s">
        <v>4123</v>
      </c>
      <c r="M3341" s="21" t="str">
        <f t="shared" si="52"/>
        <v>A</v>
      </c>
      <c r="N3341" s="21">
        <f>IF(VALUE(Tabela813[[#This Row],[RED]]) &gt; 0,1,0) + IF(VALUE(J3341)&gt;0,8,IF(VALUE(I3341)&gt;0,7,IF(VALUE(H3341)&gt;0,6,IF(VALUE(G3341)&gt;0,5,IF(VALUE(F3341)&gt;0,4,IF(VALUE(E3341)&gt;0,3,IF(VALUE(D3341)&gt;0,2,1)))))))</f>
        <v>9</v>
      </c>
      <c r="O3341" s="26" t="s">
        <v>3165</v>
      </c>
      <c r="P3341" s="1" t="s">
        <v>4701</v>
      </c>
      <c r="Q3341" s="1"/>
      <c r="R3341" s="21"/>
      <c r="S3341" s="7" t="str">
        <f>Tabela813[[#This Row],[NR]]&amp;" - "&amp;Tabela813[[#This Row],[Especificação]]</f>
        <v>9.1.7.2.4.51.0.1.03 - (-) Dedução de Transferências de Convênios dos Estados Destinadas a Programas de Educação - Transferências dos Estados Decorrentes de Emendas Parlamentares de Bancada</v>
      </c>
      <c r="T3341" s="7" t="str">
        <f>Tabela813[[#This Row],[NR]]&amp;" - "&amp;Tabela813[[#This Row],[Especificação]]</f>
        <v>9.1.7.2.4.51.0.1.03 - (-) Dedução de Transferências de Convênios dos Estados Destinadas a Programas de Educação - Transferências dos Estados Decorrentes de Emendas Parlamentares de Bancada</v>
      </c>
      <c r="U3341" s="7" t="str">
        <f>Tabela813[[#This Row],[NR]]&amp; " - "&amp;Tabela813[[#This Row],[Especificação]]</f>
        <v>9.1.7.2.4.51.0.1.03 - (-) Dedução de Transferências de Convênios dos Estados Destinadas a Programas de Educação - Transferências dos Estados Decorrentes de Emendas Parlamentares de Bancada</v>
      </c>
    </row>
    <row r="3342" spans="1:21" ht="45" x14ac:dyDescent="0.25">
      <c r="A3342" s="7"/>
      <c r="B3342" s="73" t="s">
        <v>1570</v>
      </c>
      <c r="C3342" s="26" t="s">
        <v>1558</v>
      </c>
      <c r="D3342" s="26" t="s">
        <v>1565</v>
      </c>
      <c r="E3342" s="26" t="s">
        <v>1567</v>
      </c>
      <c r="F3342" s="26" t="s">
        <v>1568</v>
      </c>
      <c r="G3342" s="26" t="s">
        <v>1574</v>
      </c>
      <c r="H3342" s="26" t="s">
        <v>1561</v>
      </c>
      <c r="I3342" s="26" t="s">
        <v>1561</v>
      </c>
      <c r="J3342" s="26" t="s">
        <v>1564</v>
      </c>
      <c r="K3342" s="21" t="str">
        <f>IF(Tabela813[[#This Row],[C]]&lt;&gt;"",IF(Tabela813[[#This Row],[RED]]&lt;&gt;"",(Tabela813[[#This Row],[RED]] &amp; "."),"") &amp; CONCATENATE(Tabela813[[#This Row],[C]],".",Tabela813[[#This Row],[O]],".",Tabela813[[#This Row],[E]],".",Tabela813[[#This Row],[D1]],".",Tabela813[[#This Row],[D2]],".",Tabela813[[#This Row],[D3]],".",Tabela813[[#This Row],[T]],".",Tabela813[[#This Row],[D4]]),"")</f>
        <v>9.1.7.2.4.99.0.0.00</v>
      </c>
      <c r="L3342" s="27" t="s">
        <v>3669</v>
      </c>
      <c r="M3342" s="21" t="str">
        <f t="shared" si="52"/>
        <v>S</v>
      </c>
      <c r="N3342" s="21">
        <f>IF(VALUE(Tabela813[[#This Row],[RED]]) &gt; 0,1,0) + IF(VALUE(J3342)&gt;0,8,IF(VALUE(I3342)&gt;0,7,IF(VALUE(H3342)&gt;0,6,IF(VALUE(G3342)&gt;0,5,IF(VALUE(F3342)&gt;0,4,IF(VALUE(E3342)&gt;0,3,IF(VALUE(D3342)&gt;0,2,1)))))))</f>
        <v>6</v>
      </c>
      <c r="O3342" s="26" t="s">
        <v>51</v>
      </c>
      <c r="P3342" s="1" t="s">
        <v>4484</v>
      </c>
      <c r="Q3342" s="1"/>
      <c r="R3342" s="21"/>
      <c r="S3342" s="7" t="str">
        <f>Tabela813[[#This Row],[NR]]&amp;" - "&amp;Tabela813[[#This Row],[Especificação]]</f>
        <v>9.1.7.2.4.99.0.0.00 - (-) Dedução de Outras Transferências de Convênios dos Estados e DF e de Suas Entidades</v>
      </c>
      <c r="T3342" s="7" t="str">
        <f>Tabela813[[#This Row],[NR]]&amp;" - "&amp;Tabela813[[#This Row],[Especificação]]</f>
        <v>9.1.7.2.4.99.0.0.00 - (-) Dedução de Outras Transferências de Convênios dos Estados e DF e de Suas Entidades</v>
      </c>
      <c r="U3342" s="7" t="str">
        <f>Tabela813[[#This Row],[NR]]&amp; " - "&amp;Tabela813[[#This Row],[Especificação]]</f>
        <v>9.1.7.2.4.99.0.0.00 - (-) Dedução de Outras Transferências de Convênios dos Estados e DF e de Suas Entidades</v>
      </c>
    </row>
    <row r="3343" spans="1:21" ht="45" x14ac:dyDescent="0.25">
      <c r="A3343" s="7"/>
      <c r="B3343" s="73" t="s">
        <v>1570</v>
      </c>
      <c r="C3343" s="26" t="s">
        <v>1558</v>
      </c>
      <c r="D3343" s="26" t="s">
        <v>1565</v>
      </c>
      <c r="E3343" s="26" t="s">
        <v>1567</v>
      </c>
      <c r="F3343" s="26" t="s">
        <v>1568</v>
      </c>
      <c r="G3343" s="26" t="s">
        <v>1574</v>
      </c>
      <c r="H3343" s="26" t="s">
        <v>1561</v>
      </c>
      <c r="I3343" s="26" t="s">
        <v>1558</v>
      </c>
      <c r="J3343" s="26" t="s">
        <v>1564</v>
      </c>
      <c r="K3343" s="21" t="str">
        <f>IF(Tabela813[[#This Row],[C]]&lt;&gt;"",IF(Tabela813[[#This Row],[RED]]&lt;&gt;"",(Tabela813[[#This Row],[RED]] &amp; "."),"") &amp; CONCATENATE(Tabela813[[#This Row],[C]],".",Tabela813[[#This Row],[O]],".",Tabela813[[#This Row],[E]],".",Tabela813[[#This Row],[D1]],".",Tabela813[[#This Row],[D2]],".",Tabela813[[#This Row],[D3]],".",Tabela813[[#This Row],[T]],".",Tabela813[[#This Row],[D4]]),"")</f>
        <v>9.1.7.2.4.99.0.1.00</v>
      </c>
      <c r="L3343" s="27" t="s">
        <v>3669</v>
      </c>
      <c r="M3343" s="21" t="str">
        <f t="shared" si="52"/>
        <v>S</v>
      </c>
      <c r="N3343" s="21">
        <f>IF(VALUE(Tabela813[[#This Row],[RED]]) &gt; 0,1,0) + IF(VALUE(J3343)&gt;0,8,IF(VALUE(I3343)&gt;0,7,IF(VALUE(H3343)&gt;0,6,IF(VALUE(G3343)&gt;0,5,IF(VALUE(F3343)&gt;0,4,IF(VALUE(E3343)&gt;0,3,IF(VALUE(D3343)&gt;0,2,1)))))))</f>
        <v>8</v>
      </c>
      <c r="O3343" s="26" t="s">
        <v>51</v>
      </c>
      <c r="P3343" s="1" t="s">
        <v>4188</v>
      </c>
      <c r="Q3343" s="1"/>
      <c r="R3343" s="21"/>
      <c r="S3343" s="7" t="str">
        <f>Tabela813[[#This Row],[NR]]&amp;" - "&amp;Tabela813[[#This Row],[Especificação]]</f>
        <v>9.1.7.2.4.99.0.1.00 - (-) Dedução de Outras Transferências de Convênios dos Estados e DF e de Suas Entidades</v>
      </c>
      <c r="T3343" s="7" t="str">
        <f>Tabela813[[#This Row],[NR]]&amp;" - "&amp;Tabela813[[#This Row],[Especificação]]</f>
        <v>9.1.7.2.4.99.0.1.00 - (-) Dedução de Outras Transferências de Convênios dos Estados e DF e de Suas Entidades</v>
      </c>
      <c r="U3343" s="7" t="str">
        <f>Tabela813[[#This Row],[NR]]&amp; " - "&amp;Tabela813[[#This Row],[Especificação]]</f>
        <v>9.1.7.2.4.99.0.1.00 - (-) Dedução de Outras Transferências de Convênios dos Estados e DF e de Suas Entidades</v>
      </c>
    </row>
    <row r="3344" spans="1:21" ht="45" x14ac:dyDescent="0.25">
      <c r="A3344" s="7"/>
      <c r="B3344" s="73" t="s">
        <v>1570</v>
      </c>
      <c r="C3344" s="26" t="s">
        <v>1558</v>
      </c>
      <c r="D3344" s="26" t="s">
        <v>1565</v>
      </c>
      <c r="E3344" s="26" t="s">
        <v>1567</v>
      </c>
      <c r="F3344" s="26" t="s">
        <v>1568</v>
      </c>
      <c r="G3344" s="26" t="s">
        <v>1574</v>
      </c>
      <c r="H3344" s="26" t="s">
        <v>1561</v>
      </c>
      <c r="I3344" s="26" t="s">
        <v>1558</v>
      </c>
      <c r="J3344" s="26" t="s">
        <v>1560</v>
      </c>
      <c r="K3344" s="21" t="str">
        <f>IF(Tabela813[[#This Row],[C]]&lt;&gt;"",IF(Tabela813[[#This Row],[RED]]&lt;&gt;"",(Tabela813[[#This Row],[RED]] &amp; "."),"") &amp; CONCATENATE(Tabela813[[#This Row],[C]],".",Tabela813[[#This Row],[O]],".",Tabela813[[#This Row],[E]],".",Tabela813[[#This Row],[D1]],".",Tabela813[[#This Row],[D2]],".",Tabela813[[#This Row],[D3]],".",Tabela813[[#This Row],[T]],".",Tabela813[[#This Row],[D4]]),"")</f>
        <v>9.1.7.2.4.99.0.1.01</v>
      </c>
      <c r="L3344" s="1" t="s">
        <v>4124</v>
      </c>
      <c r="M3344" s="21" t="str">
        <f t="shared" si="52"/>
        <v>A</v>
      </c>
      <c r="N3344" s="21">
        <f>IF(VALUE(Tabela813[[#This Row],[RED]]) &gt; 0,1,0) + IF(VALUE(J3344)&gt;0,8,IF(VALUE(I3344)&gt;0,7,IF(VALUE(H3344)&gt;0,6,IF(VALUE(G3344)&gt;0,5,IF(VALUE(F3344)&gt;0,4,IF(VALUE(E3344)&gt;0,3,IF(VALUE(D3344)&gt;0,2,1)))))))</f>
        <v>9</v>
      </c>
      <c r="O3344" s="26" t="s">
        <v>3165</v>
      </c>
      <c r="P3344" s="1" t="s">
        <v>4188</v>
      </c>
      <c r="Q3344" s="1"/>
      <c r="R3344" s="21"/>
      <c r="S3344" s="7" t="str">
        <f>Tabela813[[#This Row],[NR]]&amp;" - "&amp;Tabela813[[#This Row],[Especificação]]</f>
        <v>9.1.7.2.4.99.0.1.01 - (-) Dedução de Outras Transferências de Convênios dos Estados e DF e de Suas Entidades - Principal</v>
      </c>
      <c r="T3344" s="7" t="str">
        <f>Tabela813[[#This Row],[NR]]&amp;" - "&amp;Tabela813[[#This Row],[Especificação]]</f>
        <v>9.1.7.2.4.99.0.1.01 - (-) Dedução de Outras Transferências de Convênios dos Estados e DF e de Suas Entidades - Principal</v>
      </c>
      <c r="U3344" s="7" t="str">
        <f>Tabela813[[#This Row],[NR]]&amp; " - "&amp;Tabela813[[#This Row],[Especificação]]</f>
        <v>9.1.7.2.4.99.0.1.01 - (-) Dedução de Outras Transferências de Convênios dos Estados e DF e de Suas Entidades - Principal</v>
      </c>
    </row>
    <row r="3345" spans="1:21" ht="45" x14ac:dyDescent="0.25">
      <c r="A3345" s="7"/>
      <c r="B3345" s="73" t="s">
        <v>1570</v>
      </c>
      <c r="C3345" s="26" t="s">
        <v>1558</v>
      </c>
      <c r="D3345" s="26" t="s">
        <v>1565</v>
      </c>
      <c r="E3345" s="26" t="s">
        <v>1567</v>
      </c>
      <c r="F3345" s="26" t="s">
        <v>1568</v>
      </c>
      <c r="G3345" s="26" t="s">
        <v>1574</v>
      </c>
      <c r="H3345" s="26" t="s">
        <v>1561</v>
      </c>
      <c r="I3345" s="26" t="s">
        <v>1558</v>
      </c>
      <c r="J3345" s="26" t="s">
        <v>1562</v>
      </c>
      <c r="K3345" s="21" t="str">
        <f>IF(Tabela813[[#This Row],[C]]&lt;&gt;"",IF(Tabela813[[#This Row],[RED]]&lt;&gt;"",(Tabela813[[#This Row],[RED]] &amp; "."),"") &amp; CONCATENATE(Tabela813[[#This Row],[C]],".",Tabela813[[#This Row],[O]],".",Tabela813[[#This Row],[E]],".",Tabela813[[#This Row],[D1]],".",Tabela813[[#This Row],[D2]],".",Tabela813[[#This Row],[D3]],".",Tabela813[[#This Row],[T]],".",Tabela813[[#This Row],[D4]]),"")</f>
        <v>9.1.7.2.4.99.0.1.02</v>
      </c>
      <c r="L3345" s="1" t="s">
        <v>6929</v>
      </c>
      <c r="M3345" s="21" t="str">
        <f t="shared" si="52"/>
        <v>A</v>
      </c>
      <c r="N3345" s="21">
        <f>IF(VALUE(Tabela813[[#This Row],[RED]]) &gt; 0,1,0) + IF(VALUE(J3345)&gt;0,8,IF(VALUE(I3345)&gt;0,7,IF(VALUE(H3345)&gt;0,6,IF(VALUE(G3345)&gt;0,5,IF(VALUE(F3345)&gt;0,4,IF(VALUE(E3345)&gt;0,3,IF(VALUE(D3345)&gt;0,2,1)))))))</f>
        <v>9</v>
      </c>
      <c r="O3345" s="26" t="s">
        <v>3165</v>
      </c>
      <c r="P3345" s="1" t="s">
        <v>4700</v>
      </c>
      <c r="Q3345" s="1"/>
      <c r="R3345" s="21"/>
      <c r="S3345" s="7" t="str">
        <f>Tabela813[[#This Row],[NR]]&amp;" - "&amp;Tabela813[[#This Row],[Especificação]]</f>
        <v>9.1.7.2.4.99.0.1.02 - (-) Dedução de Outras Transferências de Convênios dos Estados e DF e de Suas Entidades - Transferências dos Estados Decorrentes de Emendas Parlamentares Individuais</v>
      </c>
      <c r="T3345" s="7" t="str">
        <f>Tabela813[[#This Row],[NR]]&amp;" - "&amp;Tabela813[[#This Row],[Especificação]]</f>
        <v>9.1.7.2.4.99.0.1.02 - (-) Dedução de Outras Transferências de Convênios dos Estados e DF e de Suas Entidades - Transferências dos Estados Decorrentes de Emendas Parlamentares Individuais</v>
      </c>
      <c r="U3345" s="7" t="str">
        <f>Tabela813[[#This Row],[NR]]&amp; " - "&amp;Tabela813[[#This Row],[Especificação]]</f>
        <v>9.1.7.2.4.99.0.1.02 - (-) Dedução de Outras Transferências de Convênios dos Estados e DF e de Suas Entidades - Transferências dos Estados Decorrentes de Emendas Parlamentares Individuais</v>
      </c>
    </row>
    <row r="3346" spans="1:21" ht="45" x14ac:dyDescent="0.25">
      <c r="A3346" s="7"/>
      <c r="B3346" s="73" t="s">
        <v>1570</v>
      </c>
      <c r="C3346" s="26" t="s">
        <v>1558</v>
      </c>
      <c r="D3346" s="26" t="s">
        <v>1565</v>
      </c>
      <c r="E3346" s="26" t="s">
        <v>1567</v>
      </c>
      <c r="F3346" s="26" t="s">
        <v>1568</v>
      </c>
      <c r="G3346" s="26" t="s">
        <v>1574</v>
      </c>
      <c r="H3346" s="26" t="s">
        <v>1561</v>
      </c>
      <c r="I3346" s="26" t="s">
        <v>1558</v>
      </c>
      <c r="J3346" s="26" t="s">
        <v>1571</v>
      </c>
      <c r="K3346" s="21" t="str">
        <f>IF(Tabela813[[#This Row],[C]]&lt;&gt;"",IF(Tabela813[[#This Row],[RED]]&lt;&gt;"",(Tabela813[[#This Row],[RED]] &amp; "."),"") &amp; CONCATENATE(Tabela813[[#This Row],[C]],".",Tabela813[[#This Row],[O]],".",Tabela813[[#This Row],[E]],".",Tabela813[[#This Row],[D1]],".",Tabela813[[#This Row],[D2]],".",Tabela813[[#This Row],[D3]],".",Tabela813[[#This Row],[T]],".",Tabela813[[#This Row],[D4]]),"")</f>
        <v>9.1.7.2.4.99.0.1.03</v>
      </c>
      <c r="L3346" s="27" t="s">
        <v>4175</v>
      </c>
      <c r="M3346" s="21" t="str">
        <f>IF(N3346 &lt; N3368,"S","A")</f>
        <v>A</v>
      </c>
      <c r="N3346" s="21">
        <f>IF(VALUE(Tabela813[[#This Row],[RED]]) &gt; 0,1,0) + IF(VALUE(J3346)&gt;0,8,IF(VALUE(I3346)&gt;0,7,IF(VALUE(H3346)&gt;0,6,IF(VALUE(G3346)&gt;0,5,IF(VALUE(F3346)&gt;0,4,IF(VALUE(E3346)&gt;0,3,IF(VALUE(D3346)&gt;0,2,1)))))))</f>
        <v>9</v>
      </c>
      <c r="O3346" s="26" t="s">
        <v>3165</v>
      </c>
      <c r="P3346" s="1" t="s">
        <v>4701</v>
      </c>
      <c r="Q3346" s="1"/>
      <c r="R3346" s="21"/>
      <c r="S3346" s="7" t="str">
        <f>Tabela813[[#This Row],[NR]]&amp;" - "&amp;Tabela813[[#This Row],[Especificação]]</f>
        <v>9.1.7.2.4.99.0.1.03 - (-) Dedução de Outras Transferências de Convênios dos Estados e DF e de Suas Entidades - Transferências dos Estados Decorrentes de Emendas Parlamentares de Bancada</v>
      </c>
      <c r="T3346" s="7" t="str">
        <f>Tabela813[[#This Row],[NR]]&amp;" - "&amp;Tabela813[[#This Row],[Especificação]]</f>
        <v>9.1.7.2.4.99.0.1.03 - (-) Dedução de Outras Transferências de Convênios dos Estados e DF e de Suas Entidades - Transferências dos Estados Decorrentes de Emendas Parlamentares de Bancada</v>
      </c>
      <c r="U3346" s="7" t="str">
        <f>Tabela813[[#This Row],[NR]]&amp; " - "&amp;Tabela813[[#This Row],[Especificação]]</f>
        <v>9.1.7.2.4.99.0.1.03 - (-) Dedução de Outras Transferências de Convênios dos Estados e DF e de Suas Entidades - Transferências dos Estados Decorrentes de Emendas Parlamentares de Bancada</v>
      </c>
    </row>
    <row r="3347" spans="1:21" x14ac:dyDescent="0.25">
      <c r="A3347" s="7"/>
      <c r="B3347" s="73" t="s">
        <v>1570</v>
      </c>
      <c r="C3347" s="26" t="s">
        <v>1558</v>
      </c>
      <c r="D3347" s="26" t="s">
        <v>1565</v>
      </c>
      <c r="E3347" s="26" t="s">
        <v>1567</v>
      </c>
      <c r="F3347" s="26" t="s">
        <v>1570</v>
      </c>
      <c r="G3347" s="26" t="s">
        <v>1564</v>
      </c>
      <c r="H3347" s="26" t="s">
        <v>1561</v>
      </c>
      <c r="I3347" s="26" t="s">
        <v>1561</v>
      </c>
      <c r="J3347" s="26" t="s">
        <v>1564</v>
      </c>
      <c r="K3347" s="21" t="str">
        <f>IF(Tabela813[[#This Row],[C]]&lt;&gt;"",IF(Tabela813[[#This Row],[RED]]&lt;&gt;"",(Tabela813[[#This Row],[RED]] &amp; "."),"") &amp; CONCATENATE(Tabela813[[#This Row],[C]],".",Tabela813[[#This Row],[O]],".",Tabela813[[#This Row],[E]],".",Tabela813[[#This Row],[D1]],".",Tabela813[[#This Row],[D2]],".",Tabela813[[#This Row],[D3]],".",Tabela813[[#This Row],[T]],".",Tabela813[[#This Row],[D4]]),"")</f>
        <v>9.1.7.2.9.00.0.0.00</v>
      </c>
      <c r="L3347" s="27" t="s">
        <v>7035</v>
      </c>
      <c r="M3347" s="21" t="str">
        <f>IF(N3347 &lt; N3369,"S","A")</f>
        <v>A</v>
      </c>
      <c r="N3347" s="21">
        <f>IF(VALUE(Tabela813[[#This Row],[RED]]) &gt; 0,1,0) + IF(VALUE(J3347)&gt;0,8,IF(VALUE(I3347)&gt;0,7,IF(VALUE(H3347)&gt;0,6,IF(VALUE(G3347)&gt;0,5,IF(VALUE(F3347)&gt;0,4,IF(VALUE(E3347)&gt;0,3,IF(VALUE(D3347)&gt;0,2,1)))))))</f>
        <v>5</v>
      </c>
      <c r="O3347" s="26" t="s">
        <v>3165</v>
      </c>
      <c r="P3347" s="1" t="s">
        <v>7036</v>
      </c>
      <c r="Q3347" s="1"/>
      <c r="R3347" s="21"/>
      <c r="S3347" s="7" t="str">
        <f>Tabela813[[#This Row],[NR]]&amp;" - "&amp;Tabela813[[#This Row],[Especificação]]</f>
        <v>9.1.7.2.9.00.0.0.00 - (-) Dedução de Outras Transferências dos Estados e Distrito Federal</v>
      </c>
    </row>
    <row r="3348" spans="1:21" x14ac:dyDescent="0.25">
      <c r="A3348" s="7"/>
      <c r="B3348" s="73" t="s">
        <v>1570</v>
      </c>
      <c r="C3348" s="26" t="s">
        <v>1558</v>
      </c>
      <c r="D3348" s="26" t="s">
        <v>1565</v>
      </c>
      <c r="E3348" s="26" t="s">
        <v>1567</v>
      </c>
      <c r="F3348" s="26" t="s">
        <v>1570</v>
      </c>
      <c r="G3348" s="26" t="s">
        <v>1591</v>
      </c>
      <c r="H3348" s="26" t="s">
        <v>1561</v>
      </c>
      <c r="I3348" s="26" t="s">
        <v>1561</v>
      </c>
      <c r="J3348" s="26" t="s">
        <v>1564</v>
      </c>
      <c r="K3348" s="21" t="str">
        <f>IF(Tabela813[[#This Row],[C]]&lt;&gt;"",IF(Tabela813[[#This Row],[RED]]&lt;&gt;"",(Tabela813[[#This Row],[RED]] &amp; "."),"") &amp; CONCATENATE(Tabela813[[#This Row],[C]],".",Tabela813[[#This Row],[O]],".",Tabela813[[#This Row],[E]],".",Tabela813[[#This Row],[D1]],".",Tabela813[[#This Row],[D2]],".",Tabela813[[#This Row],[D3]],".",Tabela813[[#This Row],[T]],".",Tabela813[[#This Row],[D4]]),"")</f>
        <v>9.1.7.2.9.50.0.0.00</v>
      </c>
      <c r="L3348" s="27" t="s">
        <v>7037</v>
      </c>
      <c r="M3348" s="21" t="str">
        <f>IF(N3348 &lt; N3370,"S","A")</f>
        <v>A</v>
      </c>
      <c r="N3348" s="21">
        <f>IF(VALUE(Tabela813[[#This Row],[RED]]) &gt; 0,1,0) + IF(VALUE(J3348)&gt;0,8,IF(VALUE(I3348)&gt;0,7,IF(VALUE(H3348)&gt;0,6,IF(VALUE(G3348)&gt;0,5,IF(VALUE(F3348)&gt;0,4,IF(VALUE(E3348)&gt;0,3,IF(VALUE(D3348)&gt;0,2,1)))))))</f>
        <v>6</v>
      </c>
      <c r="O3348" s="26" t="s">
        <v>3165</v>
      </c>
      <c r="P3348" s="1" t="s">
        <v>7038</v>
      </c>
      <c r="Q3348" s="1"/>
      <c r="R3348" s="21"/>
      <c r="S3348" s="7" t="str">
        <f>Tabela813[[#This Row],[NR]]&amp;" - "&amp;Tabela813[[#This Row],[Especificação]]</f>
        <v>9.1.7.2.9.50.0.0.00 - (-) Dedução de Transferências de Estados a Consórcios Públicos</v>
      </c>
      <c r="T3348" s="7" t="str">
        <f>Tabela813[[#This Row],[NR]]&amp;" - "&amp;Tabela813[[#This Row],[Especificação]]</f>
        <v>9.1.7.2.9.50.0.0.00 - (-) Dedução de Transferências de Estados a Consórcios Públicos</v>
      </c>
      <c r="U3348" s="7" t="str">
        <f>Tabela813[[#This Row],[NR]]&amp; " - "&amp;Tabela813[[#This Row],[Especificação]]</f>
        <v>9.1.7.2.9.50.0.0.00 - (-) Dedução de Transferências de Estados a Consórcios Públicos</v>
      </c>
    </row>
    <row r="3349" spans="1:21" x14ac:dyDescent="0.25">
      <c r="A3349" s="7"/>
      <c r="B3349" s="73" t="s">
        <v>1570</v>
      </c>
      <c r="C3349" s="26" t="s">
        <v>1558</v>
      </c>
      <c r="D3349" s="26" t="s">
        <v>1565</v>
      </c>
      <c r="E3349" s="26" t="s">
        <v>1567</v>
      </c>
      <c r="F3349" s="26" t="s">
        <v>1570</v>
      </c>
      <c r="G3349" s="26" t="s">
        <v>1591</v>
      </c>
      <c r="H3349" s="26" t="s">
        <v>1561</v>
      </c>
      <c r="I3349" s="26" t="s">
        <v>1558</v>
      </c>
      <c r="J3349" s="26" t="s">
        <v>1564</v>
      </c>
      <c r="K3349" s="21" t="str">
        <f>IF(Tabela813[[#This Row],[C]]&lt;&gt;"",IF(Tabela813[[#This Row],[RED]]&lt;&gt;"",(Tabela813[[#This Row],[RED]] &amp; "."),"") &amp; CONCATENATE(Tabela813[[#This Row],[C]],".",Tabela813[[#This Row],[O]],".",Tabela813[[#This Row],[E]],".",Tabela813[[#This Row],[D1]],".",Tabela813[[#This Row],[D2]],".",Tabela813[[#This Row],[D3]],".",Tabela813[[#This Row],[T]],".",Tabela813[[#This Row],[D4]]),"")</f>
        <v>9.1.7.2.9.50.0.1.00</v>
      </c>
      <c r="L3349" s="27" t="s">
        <v>7040</v>
      </c>
      <c r="M3349" s="21" t="str">
        <f>IF(N3349 &lt; N3371,"S","A")</f>
        <v>A</v>
      </c>
      <c r="N3349" s="21">
        <f>IF(VALUE(Tabela813[[#This Row],[RED]]) &gt; 0,1,0) + IF(VALUE(J3349)&gt;0,8,IF(VALUE(I3349)&gt;0,7,IF(VALUE(H3349)&gt;0,6,IF(VALUE(G3349)&gt;0,5,IF(VALUE(F3349)&gt;0,4,IF(VALUE(E3349)&gt;0,3,IF(VALUE(D3349)&gt;0,2,1)))))))</f>
        <v>8</v>
      </c>
      <c r="O3349" s="26" t="s">
        <v>3165</v>
      </c>
      <c r="P3349" s="1" t="s">
        <v>7039</v>
      </c>
      <c r="Q3349" s="1"/>
      <c r="R3349" s="21"/>
      <c r="S3349" s="7" t="str">
        <f>Tabela813[[#This Row],[NR]]&amp;" - "&amp;Tabela813[[#This Row],[Especificação]]</f>
        <v>9.1.7.2.9.50.0.1.00 -  (-) Dedução de Transferências de Estados a Consórcios Públicos - Principal</v>
      </c>
      <c r="T3349" s="7" t="str">
        <f>Tabela813[[#This Row],[NR]]&amp;" - "&amp;Tabela813[[#This Row],[Especificação]]</f>
        <v>9.1.7.2.9.50.0.1.00 -  (-) Dedução de Transferências de Estados a Consórcios Públicos - Principal</v>
      </c>
      <c r="U3349" s="7" t="str">
        <f>Tabela813[[#This Row],[NR]]&amp; " - "&amp;Tabela813[[#This Row],[Especificação]]</f>
        <v>9.1.7.2.9.50.0.1.00 -  (-) Dedução de Transferências de Estados a Consórcios Públicos - Principal</v>
      </c>
    </row>
    <row r="3350" spans="1:21" x14ac:dyDescent="0.25">
      <c r="A3350" s="7"/>
      <c r="B3350" s="73" t="s">
        <v>1570</v>
      </c>
      <c r="C3350" s="26" t="s">
        <v>1558</v>
      </c>
      <c r="D3350" s="26" t="s">
        <v>1565</v>
      </c>
      <c r="E3350" s="26" t="s">
        <v>1567</v>
      </c>
      <c r="F3350" s="26" t="s">
        <v>1570</v>
      </c>
      <c r="G3350" s="26" t="s">
        <v>1596</v>
      </c>
      <c r="H3350" s="26" t="s">
        <v>1561</v>
      </c>
      <c r="I3350" s="26" t="s">
        <v>1561</v>
      </c>
      <c r="J3350" s="26" t="s">
        <v>1564</v>
      </c>
      <c r="K3350" s="21" t="str">
        <f>IF(Tabela813[[#This Row],[C]]&lt;&gt;"",IF(Tabela813[[#This Row],[RED]]&lt;&gt;"",(Tabela813[[#This Row],[RED]] &amp; "."),"") &amp; CONCATENATE(Tabela813[[#This Row],[C]],".",Tabela813[[#This Row],[O]],".",Tabela813[[#This Row],[E]],".",Tabela813[[#This Row],[D1]],".",Tabela813[[#This Row],[D2]],".",Tabela813[[#This Row],[D3]],".",Tabela813[[#This Row],[T]],".",Tabela813[[#This Row],[D4]]),"")</f>
        <v>9.1.7.2.9.51.0.0.00</v>
      </c>
      <c r="L3350" s="27" t="s">
        <v>7041</v>
      </c>
      <c r="M3350" s="21" t="str">
        <f>IF(N3350 &lt; N3372,"S","A")</f>
        <v>A</v>
      </c>
      <c r="N3350" s="21">
        <f>IF(VALUE(Tabela813[[#This Row],[RED]]) &gt; 0,1,0) + IF(VALUE(J3350)&gt;0,8,IF(VALUE(I3350)&gt;0,7,IF(VALUE(H3350)&gt;0,6,IF(VALUE(G3350)&gt;0,5,IF(VALUE(F3350)&gt;0,4,IF(VALUE(E3350)&gt;0,3,IF(VALUE(D3350)&gt;0,2,1)))))))</f>
        <v>6</v>
      </c>
      <c r="O3350" s="26" t="s">
        <v>3165</v>
      </c>
      <c r="P3350" s="1" t="s">
        <v>7042</v>
      </c>
      <c r="Q3350" s="1"/>
      <c r="R3350" s="21"/>
      <c r="S3350" s="7" t="str">
        <f>Tabela813[[#This Row],[NR]]&amp;" - "&amp;Tabela813[[#This Row],[Especificação]]</f>
        <v>9.1.7.2.9.51.0.0.00 - (-) Dedução de Transferências de Estados Destinadas à Assistência Social</v>
      </c>
      <c r="T3350" s="7" t="str">
        <f>Tabela813[[#This Row],[NR]]&amp;" - "&amp;Tabela813[[#This Row],[Especificação]]</f>
        <v>9.1.7.2.9.51.0.0.00 - (-) Dedução de Transferências de Estados Destinadas à Assistência Social</v>
      </c>
      <c r="U3350" s="7" t="str">
        <f>Tabela813[[#This Row],[NR]]&amp; " - "&amp;Tabela813[[#This Row],[Especificação]]</f>
        <v>9.1.7.2.9.51.0.0.00 - (-) Dedução de Transferências de Estados Destinadas à Assistência Social</v>
      </c>
    </row>
    <row r="3351" spans="1:21" ht="30" x14ac:dyDescent="0.25">
      <c r="A3351" s="7"/>
      <c r="B3351" s="73" t="s">
        <v>1570</v>
      </c>
      <c r="C3351" s="26" t="s">
        <v>1558</v>
      </c>
      <c r="D3351" s="26" t="s">
        <v>1565</v>
      </c>
      <c r="E3351" s="26" t="s">
        <v>1567</v>
      </c>
      <c r="F3351" s="26" t="s">
        <v>1570</v>
      </c>
      <c r="G3351" s="26" t="s">
        <v>1596</v>
      </c>
      <c r="H3351" s="26" t="s">
        <v>1561</v>
      </c>
      <c r="I3351" s="26" t="s">
        <v>1558</v>
      </c>
      <c r="J3351" s="26" t="s">
        <v>1564</v>
      </c>
      <c r="K3351" s="21" t="str">
        <f>IF(Tabela813[[#This Row],[C]]&lt;&gt;"",IF(Tabela813[[#This Row],[RED]]&lt;&gt;"",(Tabela813[[#This Row],[RED]] &amp; "."),"") &amp; CONCATENATE(Tabela813[[#This Row],[C]],".",Tabela813[[#This Row],[O]],".",Tabela813[[#This Row],[E]],".",Tabela813[[#This Row],[D1]],".",Tabela813[[#This Row],[D2]],".",Tabela813[[#This Row],[D3]],".",Tabela813[[#This Row],[T]],".",Tabela813[[#This Row],[D4]]),"")</f>
        <v>9.1.7.2.9.51.0.1.00</v>
      </c>
      <c r="L3351" s="27" t="s">
        <v>7043</v>
      </c>
      <c r="M3351" s="21" t="str">
        <f>IF(N3351 &lt; N3373,"S","A")</f>
        <v>A</v>
      </c>
      <c r="N3351" s="21">
        <f>IF(VALUE(Tabela813[[#This Row],[RED]]) &gt; 0,1,0) + IF(VALUE(J3351)&gt;0,8,IF(VALUE(I3351)&gt;0,7,IF(VALUE(H3351)&gt;0,6,IF(VALUE(G3351)&gt;0,5,IF(VALUE(F3351)&gt;0,4,IF(VALUE(E3351)&gt;0,3,IF(VALUE(D3351)&gt;0,2,1)))))))</f>
        <v>8</v>
      </c>
      <c r="O3351" s="26" t="s">
        <v>3165</v>
      </c>
      <c r="P3351" s="1" t="s">
        <v>7044</v>
      </c>
      <c r="Q3351" s="1"/>
      <c r="R3351" s="21"/>
      <c r="S3351" s="7" t="str">
        <f>Tabela813[[#This Row],[NR]]&amp;" - "&amp;Tabela813[[#This Row],[Especificação]]</f>
        <v>9.1.7.2.9.51.0.1.00 - (-) Dedução de Transferências de Estados Destinadas à Assistência Social - Principal</v>
      </c>
      <c r="T3351" s="7" t="str">
        <f>Tabela813[[#This Row],[NR]]&amp;" - "&amp;Tabela813[[#This Row],[Especificação]]</f>
        <v>9.1.7.2.9.51.0.1.00 - (-) Dedução de Transferências de Estados Destinadas à Assistência Social - Principal</v>
      </c>
      <c r="U3351" s="7" t="str">
        <f>Tabela813[[#This Row],[NR]]&amp; " - "&amp;Tabela813[[#This Row],[Especificação]]</f>
        <v>9.1.7.2.9.51.0.1.00 - (-) Dedução de Transferências de Estados Destinadas à Assistência Social - Principal</v>
      </c>
    </row>
    <row r="3352" spans="1:21" ht="30" x14ac:dyDescent="0.25">
      <c r="A3352" s="7"/>
      <c r="B3352" s="73" t="s">
        <v>1570</v>
      </c>
      <c r="C3352" s="26" t="s">
        <v>1558</v>
      </c>
      <c r="D3352" s="26" t="s">
        <v>1565</v>
      </c>
      <c r="E3352" s="26" t="s">
        <v>1567</v>
      </c>
      <c r="F3352" s="26" t="s">
        <v>1570</v>
      </c>
      <c r="G3352" s="26" t="s">
        <v>1596</v>
      </c>
      <c r="H3352" s="26" t="s">
        <v>1561</v>
      </c>
      <c r="I3352" s="26" t="s">
        <v>1558</v>
      </c>
      <c r="J3352" s="26" t="s">
        <v>1560</v>
      </c>
      <c r="K3352" s="21" t="str">
        <f>IF(Tabela813[[#This Row],[C]]&lt;&gt;"",IF(Tabela813[[#This Row],[RED]]&lt;&gt;"",(Tabela813[[#This Row],[RED]] &amp; "."),"") &amp; CONCATENATE(Tabela813[[#This Row],[C]],".",Tabela813[[#This Row],[O]],".",Tabela813[[#This Row],[E]],".",Tabela813[[#This Row],[D1]],".",Tabela813[[#This Row],[D2]],".",Tabela813[[#This Row],[D3]],".",Tabela813[[#This Row],[T]],".",Tabela813[[#This Row],[D4]]),"")</f>
        <v>9.1.7.2.9.51.0.1.01</v>
      </c>
      <c r="L3352" s="27" t="s">
        <v>7043</v>
      </c>
      <c r="M3352" s="21" t="str">
        <f>IF(N3352 &lt; N3374,"S","A")</f>
        <v>A</v>
      </c>
      <c r="N3352" s="21">
        <f>IF(VALUE(Tabela813[[#This Row],[RED]]) &gt; 0,1,0) + IF(VALUE(J3352)&gt;0,8,IF(VALUE(I3352)&gt;0,7,IF(VALUE(H3352)&gt;0,6,IF(VALUE(G3352)&gt;0,5,IF(VALUE(F3352)&gt;0,4,IF(VALUE(E3352)&gt;0,3,IF(VALUE(D3352)&gt;0,2,1)))))))</f>
        <v>9</v>
      </c>
      <c r="O3352" s="26" t="s">
        <v>3165</v>
      </c>
      <c r="P3352" s="1" t="s">
        <v>7044</v>
      </c>
      <c r="Q3352" s="1"/>
      <c r="R3352" s="21"/>
      <c r="S3352" s="7" t="str">
        <f>Tabela813[[#This Row],[NR]]&amp;" - "&amp;Tabela813[[#This Row],[Especificação]]</f>
        <v>9.1.7.2.9.51.0.1.01 - (-) Dedução de Transferências de Estados Destinadas à Assistência Social - Principal</v>
      </c>
      <c r="T3352" s="7" t="str">
        <f>Tabela813[[#This Row],[NR]]&amp;" - "&amp;Tabela813[[#This Row],[Especificação]]</f>
        <v>9.1.7.2.9.51.0.1.01 - (-) Dedução de Transferências de Estados Destinadas à Assistência Social - Principal</v>
      </c>
      <c r="U3352" s="7" t="str">
        <f>Tabela813[[#This Row],[NR]]&amp; " - "&amp;Tabela813[[#This Row],[Especificação]]</f>
        <v>9.1.7.2.9.51.0.1.01 - (-) Dedução de Transferências de Estados Destinadas à Assistência Social - Principal</v>
      </c>
    </row>
    <row r="3353" spans="1:21" ht="45" x14ac:dyDescent="0.25">
      <c r="A3353" s="7"/>
      <c r="B3353" s="73" t="s">
        <v>1570</v>
      </c>
      <c r="C3353" s="26" t="s">
        <v>1558</v>
      </c>
      <c r="D3353" s="26" t="s">
        <v>1565</v>
      </c>
      <c r="E3353" s="26" t="s">
        <v>1567</v>
      </c>
      <c r="F3353" s="26" t="s">
        <v>1570</v>
      </c>
      <c r="G3353" s="26" t="s">
        <v>1596</v>
      </c>
      <c r="H3353" s="26" t="s">
        <v>1561</v>
      </c>
      <c r="I3353" s="26" t="s">
        <v>1558</v>
      </c>
      <c r="J3353" s="26" t="s">
        <v>1562</v>
      </c>
      <c r="K3353" s="21" t="str">
        <f>IF(Tabela813[[#This Row],[C]]&lt;&gt;"",IF(Tabela813[[#This Row],[RED]]&lt;&gt;"",(Tabela813[[#This Row],[RED]] &amp; "."),"") &amp; CONCATENATE(Tabela813[[#This Row],[C]],".",Tabela813[[#This Row],[O]],".",Tabela813[[#This Row],[E]],".",Tabela813[[#This Row],[D1]],".",Tabela813[[#This Row],[D2]],".",Tabela813[[#This Row],[D3]],".",Tabela813[[#This Row],[T]],".",Tabela813[[#This Row],[D4]]),"")</f>
        <v>9.1.7.2.9.51.0.1.02</v>
      </c>
      <c r="L3353" s="27" t="s">
        <v>7045</v>
      </c>
      <c r="M3353" s="21" t="str">
        <f>IF(N3353 &lt; N3375,"S","A")</f>
        <v>A</v>
      </c>
      <c r="N3353" s="21">
        <f>IF(VALUE(Tabela813[[#This Row],[RED]]) &gt; 0,1,0) + IF(VALUE(J3353)&gt;0,8,IF(VALUE(I3353)&gt;0,7,IF(VALUE(H3353)&gt;0,6,IF(VALUE(G3353)&gt;0,5,IF(VALUE(F3353)&gt;0,4,IF(VALUE(E3353)&gt;0,3,IF(VALUE(D3353)&gt;0,2,1)))))))</f>
        <v>9</v>
      </c>
      <c r="O3353" s="26" t="s">
        <v>3165</v>
      </c>
      <c r="P3353" s="1" t="s">
        <v>7046</v>
      </c>
      <c r="Q3353" s="1"/>
      <c r="R3353" s="21"/>
      <c r="S3353" s="7" t="str">
        <f>Tabela813[[#This Row],[NR]]&amp;" - "&amp;Tabela813[[#This Row],[Especificação]]</f>
        <v>9.1.7.2.9.51.0.1.02 - (-) Dedução de Transferências de Estados Destinadas à Assistência Social - Transferências dos Estados Decorrentes de Emendas Parlamentares Individuais</v>
      </c>
      <c r="T3353" s="7" t="str">
        <f>Tabela813[[#This Row],[NR]]&amp;" - "&amp;Tabela813[[#This Row],[Especificação]]</f>
        <v>9.1.7.2.9.51.0.1.02 - (-) Dedução de Transferências de Estados Destinadas à Assistência Social - Transferências dos Estados Decorrentes de Emendas Parlamentares Individuais</v>
      </c>
      <c r="U3353" s="7" t="str">
        <f>Tabela813[[#This Row],[NR]]&amp; " - "&amp;Tabela813[[#This Row],[Especificação]]</f>
        <v>9.1.7.2.9.51.0.1.02 - (-) Dedução de Transferências de Estados Destinadas à Assistência Social - Transferências dos Estados Decorrentes de Emendas Parlamentares Individuais</v>
      </c>
    </row>
    <row r="3354" spans="1:21" ht="45" x14ac:dyDescent="0.25">
      <c r="A3354" s="7"/>
      <c r="B3354" s="73" t="s">
        <v>1570</v>
      </c>
      <c r="C3354" s="26" t="s">
        <v>1558</v>
      </c>
      <c r="D3354" s="26" t="s">
        <v>1565</v>
      </c>
      <c r="E3354" s="26" t="s">
        <v>1567</v>
      </c>
      <c r="F3354" s="26" t="s">
        <v>1570</v>
      </c>
      <c r="G3354" s="26" t="s">
        <v>1596</v>
      </c>
      <c r="H3354" s="26" t="s">
        <v>1561</v>
      </c>
      <c r="I3354" s="26" t="s">
        <v>1558</v>
      </c>
      <c r="J3354" s="26" t="s">
        <v>1571</v>
      </c>
      <c r="K3354" s="21" t="str">
        <f>IF(Tabela813[[#This Row],[C]]&lt;&gt;"",IF(Tabela813[[#This Row],[RED]]&lt;&gt;"",(Tabela813[[#This Row],[RED]] &amp; "."),"") &amp; CONCATENATE(Tabela813[[#This Row],[C]],".",Tabela813[[#This Row],[O]],".",Tabela813[[#This Row],[E]],".",Tabela813[[#This Row],[D1]],".",Tabela813[[#This Row],[D2]],".",Tabela813[[#This Row],[D3]],".",Tabela813[[#This Row],[T]],".",Tabela813[[#This Row],[D4]]),"")</f>
        <v>9.1.7.2.9.51.0.1.03</v>
      </c>
      <c r="L3354" s="27" t="s">
        <v>7047</v>
      </c>
      <c r="M3354" s="21" t="str">
        <f>IF(N3354 &lt; N3376,"S","A")</f>
        <v>A</v>
      </c>
      <c r="N3354" s="21">
        <f>IF(VALUE(Tabela813[[#This Row],[RED]]) &gt; 0,1,0) + IF(VALUE(J3354)&gt;0,8,IF(VALUE(I3354)&gt;0,7,IF(VALUE(H3354)&gt;0,6,IF(VALUE(G3354)&gt;0,5,IF(VALUE(F3354)&gt;0,4,IF(VALUE(E3354)&gt;0,3,IF(VALUE(D3354)&gt;0,2,1)))))))</f>
        <v>9</v>
      </c>
      <c r="O3354" s="26" t="s">
        <v>3165</v>
      </c>
      <c r="P3354" s="1" t="s">
        <v>7048</v>
      </c>
      <c r="Q3354" s="1"/>
      <c r="R3354" s="21"/>
      <c r="S3354" s="7" t="str">
        <f>Tabela813[[#This Row],[NR]]&amp;" - "&amp;Tabela813[[#This Row],[Especificação]]</f>
        <v>9.1.7.2.9.51.0.1.03 - (-) Dedução de Transferências de Estados Destinadas à Assistência Social - Transferências dos Estados Decorrentes de Emendas Parlamentares de Bancada</v>
      </c>
      <c r="T3354" s="7" t="str">
        <f>Tabela813[[#This Row],[NR]]&amp;" - "&amp;Tabela813[[#This Row],[Especificação]]</f>
        <v>9.1.7.2.9.51.0.1.03 - (-) Dedução de Transferências de Estados Destinadas à Assistência Social - Transferências dos Estados Decorrentes de Emendas Parlamentares de Bancada</v>
      </c>
      <c r="U3354" s="7" t="str">
        <f>Tabela813[[#This Row],[NR]]&amp; " - "&amp;Tabela813[[#This Row],[Especificação]]</f>
        <v>9.1.7.2.9.51.0.1.03 - (-) Dedução de Transferências de Estados Destinadas à Assistência Social - Transferências dos Estados Decorrentes de Emendas Parlamentares de Bancada</v>
      </c>
    </row>
    <row r="3355" spans="1:21" ht="30" x14ac:dyDescent="0.25">
      <c r="A3355" s="7"/>
      <c r="B3355" s="73" t="s">
        <v>1570</v>
      </c>
      <c r="C3355" s="26" t="s">
        <v>1558</v>
      </c>
      <c r="D3355" s="26" t="s">
        <v>1565</v>
      </c>
      <c r="E3355" s="26" t="s">
        <v>1567</v>
      </c>
      <c r="F3355" s="26" t="s">
        <v>1570</v>
      </c>
      <c r="G3355" s="26" t="s">
        <v>1598</v>
      </c>
      <c r="H3355" s="26" t="s">
        <v>1561</v>
      </c>
      <c r="I3355" s="26" t="s">
        <v>1561</v>
      </c>
      <c r="J3355" s="26" t="s">
        <v>1564</v>
      </c>
      <c r="K3355" s="21" t="str">
        <f>IF(Tabela813[[#This Row],[C]]&lt;&gt;"",IF(Tabela813[[#This Row],[RED]]&lt;&gt;"",(Tabela813[[#This Row],[RED]] &amp; "."),"") &amp; CONCATENATE(Tabela813[[#This Row],[C]],".",Tabela813[[#This Row],[O]],".",Tabela813[[#This Row],[E]],".",Tabela813[[#This Row],[D1]],".",Tabela813[[#This Row],[D2]],".",Tabela813[[#This Row],[D3]],".",Tabela813[[#This Row],[T]],".",Tabela813[[#This Row],[D4]]),"")</f>
        <v>9.1.7.2.9.52.0.0.00</v>
      </c>
      <c r="L3355" s="27" t="s">
        <v>7049</v>
      </c>
      <c r="M3355" s="21" t="str">
        <f>IF(N3355 &lt; N3377,"S","A")</f>
        <v>A</v>
      </c>
      <c r="N3355" s="21">
        <f>IF(VALUE(Tabela813[[#This Row],[RED]]) &gt; 0,1,0) + IF(VALUE(J3355)&gt;0,8,IF(VALUE(I3355)&gt;0,7,IF(VALUE(H3355)&gt;0,6,IF(VALUE(G3355)&gt;0,5,IF(VALUE(F3355)&gt;0,4,IF(VALUE(E3355)&gt;0,3,IF(VALUE(D3355)&gt;0,2,1)))))))</f>
        <v>6</v>
      </c>
      <c r="O3355" s="26" t="s">
        <v>3165</v>
      </c>
      <c r="P3355" s="1" t="s">
        <v>7050</v>
      </c>
      <c r="Q3355" s="1"/>
      <c r="R3355" s="21"/>
      <c r="S3355" s="7" t="str">
        <f>Tabela813[[#This Row],[NR]]&amp;" - "&amp;Tabela813[[#This Row],[Especificação]]</f>
        <v xml:space="preserve">9.1.7.2.9.52.0.0.00 - (-) Dedução de Transferências de Recursos Destinados a Programas de Educação </v>
      </c>
      <c r="T3355" s="7" t="str">
        <f>Tabela813[[#This Row],[NR]]&amp;" - "&amp;Tabela813[[#This Row],[Especificação]]</f>
        <v xml:space="preserve">9.1.7.2.9.52.0.0.00 - (-) Dedução de Transferências de Recursos Destinados a Programas de Educação </v>
      </c>
      <c r="U3355" s="7" t="str">
        <f>Tabela813[[#This Row],[NR]]&amp; " - "&amp;Tabela813[[#This Row],[Especificação]]</f>
        <v xml:space="preserve">9.1.7.2.9.52.0.0.00 - (-) Dedução de Transferências de Recursos Destinados a Programas de Educação </v>
      </c>
    </row>
    <row r="3356" spans="1:21" ht="30" x14ac:dyDescent="0.25">
      <c r="A3356" s="7"/>
      <c r="B3356" s="73" t="s">
        <v>1570</v>
      </c>
      <c r="C3356" s="26" t="s">
        <v>1558</v>
      </c>
      <c r="D3356" s="26" t="s">
        <v>1565</v>
      </c>
      <c r="E3356" s="26" t="s">
        <v>1567</v>
      </c>
      <c r="F3356" s="26" t="s">
        <v>1570</v>
      </c>
      <c r="G3356" s="26" t="s">
        <v>1598</v>
      </c>
      <c r="H3356" s="26" t="s">
        <v>1561</v>
      </c>
      <c r="I3356" s="26" t="s">
        <v>1558</v>
      </c>
      <c r="J3356" s="26" t="s">
        <v>1564</v>
      </c>
      <c r="K3356" s="21" t="str">
        <f>IF(Tabela813[[#This Row],[C]]&lt;&gt;"",IF(Tabela813[[#This Row],[RED]]&lt;&gt;"",(Tabela813[[#This Row],[RED]] &amp; "."),"") &amp; CONCATENATE(Tabela813[[#This Row],[C]],".",Tabela813[[#This Row],[O]],".",Tabela813[[#This Row],[E]],".",Tabela813[[#This Row],[D1]],".",Tabela813[[#This Row],[D2]],".",Tabela813[[#This Row],[D3]],".",Tabela813[[#This Row],[T]],".",Tabela813[[#This Row],[D4]]),"")</f>
        <v>9.1.7.2.9.52.0.1.00</v>
      </c>
      <c r="L3356" s="27" t="s">
        <v>7051</v>
      </c>
      <c r="M3356" s="21" t="str">
        <f>IF(N3356 &lt; N3378,"S","A")</f>
        <v>A</v>
      </c>
      <c r="N3356" s="21">
        <f>IF(VALUE(Tabela813[[#This Row],[RED]]) &gt; 0,1,0) + IF(VALUE(J3356)&gt;0,8,IF(VALUE(I3356)&gt;0,7,IF(VALUE(H3356)&gt;0,6,IF(VALUE(G3356)&gt;0,5,IF(VALUE(F3356)&gt;0,4,IF(VALUE(E3356)&gt;0,3,IF(VALUE(D3356)&gt;0,2,1)))))))</f>
        <v>8</v>
      </c>
      <c r="O3356" s="26" t="s">
        <v>3165</v>
      </c>
      <c r="P3356" s="1" t="s">
        <v>7050</v>
      </c>
      <c r="Q3356" s="1"/>
      <c r="R3356" s="21" t="s">
        <v>14</v>
      </c>
      <c r="S3356" s="7" t="str">
        <f>Tabela813[[#This Row],[NR]]&amp;" - "&amp;Tabela813[[#This Row],[Especificação]]</f>
        <v>9.1.7.2.9.52.0.1.00 - (-) Dedução de Transferências de Recursos Destinados a Programas de Educação - Principal</v>
      </c>
      <c r="T3356" s="7" t="str">
        <f>Tabela813[[#This Row],[NR]]&amp;" - "&amp;Tabela813[[#This Row],[Especificação]]</f>
        <v>9.1.7.2.9.52.0.1.00 - (-) Dedução de Transferências de Recursos Destinados a Programas de Educação - Principal</v>
      </c>
      <c r="U3356" s="7" t="str">
        <f>Tabela813[[#This Row],[NR]]&amp; " - "&amp;Tabela813[[#This Row],[Especificação]]</f>
        <v>9.1.7.2.9.52.0.1.00 - (-) Dedução de Transferências de Recursos Destinados a Programas de Educação - Principal</v>
      </c>
    </row>
    <row r="3357" spans="1:21" ht="30" x14ac:dyDescent="0.25">
      <c r="A3357" s="7"/>
      <c r="B3357" s="73" t="s">
        <v>1570</v>
      </c>
      <c r="C3357" s="26" t="s">
        <v>1558</v>
      </c>
      <c r="D3357" s="26" t="s">
        <v>1565</v>
      </c>
      <c r="E3357" s="26" t="s">
        <v>1567</v>
      </c>
      <c r="F3357" s="26" t="s">
        <v>1570</v>
      </c>
      <c r="G3357" s="26" t="s">
        <v>1598</v>
      </c>
      <c r="H3357" s="26" t="s">
        <v>1561</v>
      </c>
      <c r="I3357" s="26" t="s">
        <v>1558</v>
      </c>
      <c r="J3357" s="26" t="s">
        <v>1560</v>
      </c>
      <c r="K3357" s="21" t="str">
        <f>IF(Tabela813[[#This Row],[C]]&lt;&gt;"",IF(Tabela813[[#This Row],[RED]]&lt;&gt;"",(Tabela813[[#This Row],[RED]] &amp; "."),"") &amp; CONCATENATE(Tabela813[[#This Row],[C]],".",Tabela813[[#This Row],[O]],".",Tabela813[[#This Row],[E]],".",Tabela813[[#This Row],[D1]],".",Tabela813[[#This Row],[D2]],".",Tabela813[[#This Row],[D3]],".",Tabela813[[#This Row],[T]],".",Tabela813[[#This Row],[D4]]),"")</f>
        <v>9.1.7.2.9.52.0.1.01</v>
      </c>
      <c r="L3357" s="27" t="s">
        <v>7051</v>
      </c>
      <c r="M3357" s="21" t="str">
        <f>IF(N3357 &lt; N3379,"S","A")</f>
        <v>A</v>
      </c>
      <c r="N3357" s="21">
        <f>IF(VALUE(Tabela813[[#This Row],[RED]]) &gt; 0,1,0) + IF(VALUE(J3357)&gt;0,8,IF(VALUE(I3357)&gt;0,7,IF(VALUE(H3357)&gt;0,6,IF(VALUE(G3357)&gt;0,5,IF(VALUE(F3357)&gt;0,4,IF(VALUE(E3357)&gt;0,3,IF(VALUE(D3357)&gt;0,2,1)))))))</f>
        <v>9</v>
      </c>
      <c r="O3357" s="26" t="s">
        <v>3165</v>
      </c>
      <c r="P3357" s="1" t="s">
        <v>7050</v>
      </c>
      <c r="Q3357" s="1"/>
      <c r="R3357" s="21" t="s">
        <v>14</v>
      </c>
      <c r="S3357" s="7" t="str">
        <f>Tabela813[[#This Row],[NR]]&amp;" - "&amp;Tabela813[[#This Row],[Especificação]]</f>
        <v>9.1.7.2.9.52.0.1.01 - (-) Dedução de Transferências de Recursos Destinados a Programas de Educação - Principal</v>
      </c>
      <c r="T3357" s="7" t="str">
        <f>Tabela813[[#This Row],[NR]]&amp;" - "&amp;Tabela813[[#This Row],[Especificação]]</f>
        <v>9.1.7.2.9.52.0.1.01 - (-) Dedução de Transferências de Recursos Destinados a Programas de Educação - Principal</v>
      </c>
      <c r="U3357" s="7" t="str">
        <f>Tabela813[[#This Row],[NR]]&amp; " - "&amp;Tabela813[[#This Row],[Especificação]]</f>
        <v>9.1.7.2.9.52.0.1.01 - (-) Dedução de Transferências de Recursos Destinados a Programas de Educação - Principal</v>
      </c>
    </row>
    <row r="3358" spans="1:21" ht="45" x14ac:dyDescent="0.25">
      <c r="A3358" s="7"/>
      <c r="B3358" s="73" t="s">
        <v>1570</v>
      </c>
      <c r="C3358" s="26" t="s">
        <v>1558</v>
      </c>
      <c r="D3358" s="26" t="s">
        <v>1565</v>
      </c>
      <c r="E3358" s="26" t="s">
        <v>1567</v>
      </c>
      <c r="F3358" s="26" t="s">
        <v>1570</v>
      </c>
      <c r="G3358" s="26" t="s">
        <v>1598</v>
      </c>
      <c r="H3358" s="26" t="s">
        <v>1561</v>
      </c>
      <c r="I3358" s="26" t="s">
        <v>1558</v>
      </c>
      <c r="J3358" s="26" t="s">
        <v>1562</v>
      </c>
      <c r="K3358" s="21" t="str">
        <f>IF(Tabela813[[#This Row],[C]]&lt;&gt;"",IF(Tabela813[[#This Row],[RED]]&lt;&gt;"",(Tabela813[[#This Row],[RED]] &amp; "."),"") &amp; CONCATENATE(Tabela813[[#This Row],[C]],".",Tabela813[[#This Row],[O]],".",Tabela813[[#This Row],[E]],".",Tabela813[[#This Row],[D1]],".",Tabela813[[#This Row],[D2]],".",Tabela813[[#This Row],[D3]],".",Tabela813[[#This Row],[T]],".",Tabela813[[#This Row],[D4]]),"")</f>
        <v>9.1.7.2.9.52.0.1.02</v>
      </c>
      <c r="L3358" s="27" t="s">
        <v>7052</v>
      </c>
      <c r="M3358" s="21" t="str">
        <f>IF(N3358 &lt; N3380,"S","A")</f>
        <v>A</v>
      </c>
      <c r="N3358" s="21">
        <f>IF(VALUE(Tabela813[[#This Row],[RED]]) &gt; 0,1,0) + IF(VALUE(J3358)&gt;0,8,IF(VALUE(I3358)&gt;0,7,IF(VALUE(H3358)&gt;0,6,IF(VALUE(G3358)&gt;0,5,IF(VALUE(F3358)&gt;0,4,IF(VALUE(E3358)&gt;0,3,IF(VALUE(D3358)&gt;0,2,1)))))))</f>
        <v>9</v>
      </c>
      <c r="O3358" s="26" t="s">
        <v>3165</v>
      </c>
      <c r="P3358" s="1" t="s">
        <v>7053</v>
      </c>
      <c r="Q3358" s="1"/>
      <c r="R3358" s="21" t="s">
        <v>14</v>
      </c>
      <c r="S3358" s="7" t="str">
        <f>Tabela813[[#This Row],[NR]]&amp;" - "&amp;Tabela813[[#This Row],[Especificação]]</f>
        <v>9.1.7.2.9.52.0.1.02 - (-) Dedução de Transferências de Recursos Destinados a Programas de Educação - Identificação das Transferências dos Estados Decorrentes de Emendas Parlamentares Individuais</v>
      </c>
      <c r="T3358" s="7" t="str">
        <f>Tabela813[[#This Row],[NR]]&amp;" - "&amp;Tabela813[[#This Row],[Especificação]]</f>
        <v>9.1.7.2.9.52.0.1.02 - (-) Dedução de Transferências de Recursos Destinados a Programas de Educação - Identificação das Transferências dos Estados Decorrentes de Emendas Parlamentares Individuais</v>
      </c>
      <c r="U3358" s="7" t="str">
        <f>Tabela813[[#This Row],[NR]]&amp; " - "&amp;Tabela813[[#This Row],[Especificação]]</f>
        <v>9.1.7.2.9.52.0.1.02 - (-) Dedução de Transferências de Recursos Destinados a Programas de Educação - Identificação das Transferências dos Estados Decorrentes de Emendas Parlamentares Individuais</v>
      </c>
    </row>
    <row r="3359" spans="1:21" ht="45" x14ac:dyDescent="0.25">
      <c r="A3359" s="7"/>
      <c r="B3359" s="73" t="s">
        <v>1570</v>
      </c>
      <c r="C3359" s="26" t="s">
        <v>1558</v>
      </c>
      <c r="D3359" s="26" t="s">
        <v>1565</v>
      </c>
      <c r="E3359" s="26" t="s">
        <v>1567</v>
      </c>
      <c r="F3359" s="26" t="s">
        <v>1570</v>
      </c>
      <c r="G3359" s="26" t="s">
        <v>1598</v>
      </c>
      <c r="H3359" s="26" t="s">
        <v>1561</v>
      </c>
      <c r="I3359" s="26" t="s">
        <v>1558</v>
      </c>
      <c r="J3359" s="26" t="s">
        <v>1571</v>
      </c>
      <c r="K3359" s="21" t="str">
        <f>IF(Tabela813[[#This Row],[C]]&lt;&gt;"",IF(Tabela813[[#This Row],[RED]]&lt;&gt;"",(Tabela813[[#This Row],[RED]] &amp; "."),"") &amp; CONCATENATE(Tabela813[[#This Row],[C]],".",Tabela813[[#This Row],[O]],".",Tabela813[[#This Row],[E]],".",Tabela813[[#This Row],[D1]],".",Tabela813[[#This Row],[D2]],".",Tabela813[[#This Row],[D3]],".",Tabela813[[#This Row],[T]],".",Tabela813[[#This Row],[D4]]),"")</f>
        <v>9.1.7.2.9.52.0.1.03</v>
      </c>
      <c r="L3359" s="27" t="s">
        <v>7054</v>
      </c>
      <c r="M3359" s="21" t="str">
        <f>IF(N3359 &lt; N3381,"S","A")</f>
        <v>A</v>
      </c>
      <c r="N3359" s="21">
        <f>IF(VALUE(Tabela813[[#This Row],[RED]]) &gt; 0,1,0) + IF(VALUE(J3359)&gt;0,8,IF(VALUE(I3359)&gt;0,7,IF(VALUE(H3359)&gt;0,6,IF(VALUE(G3359)&gt;0,5,IF(VALUE(F3359)&gt;0,4,IF(VALUE(E3359)&gt;0,3,IF(VALUE(D3359)&gt;0,2,1)))))))</f>
        <v>9</v>
      </c>
      <c r="O3359" s="26" t="s">
        <v>3165</v>
      </c>
      <c r="P3359" s="1" t="s">
        <v>7055</v>
      </c>
      <c r="Q3359" s="1"/>
      <c r="R3359" s="21" t="s">
        <v>14</v>
      </c>
      <c r="S3359" s="7" t="str">
        <f>Tabela813[[#This Row],[NR]]&amp;" - "&amp;Tabela813[[#This Row],[Especificação]]</f>
        <v>9.1.7.2.9.52.0.1.03 - (-) Dedução de Transferências de Recursos Destinados a Programas de Educação - Identificação das Transferências dos Estados Decorrentes de Emendas Parlamentares de Bancada</v>
      </c>
      <c r="T3359" s="7" t="str">
        <f>Tabela813[[#This Row],[NR]]&amp;" - "&amp;Tabela813[[#This Row],[Especificação]]</f>
        <v>9.1.7.2.9.52.0.1.03 - (-) Dedução de Transferências de Recursos Destinados a Programas de Educação - Identificação das Transferências dos Estados Decorrentes de Emendas Parlamentares de Bancada</v>
      </c>
      <c r="U3359" s="7" t="str">
        <f>Tabela813[[#This Row],[NR]]&amp; " - "&amp;Tabela813[[#This Row],[Especificação]]</f>
        <v>9.1.7.2.9.52.0.1.03 - (-) Dedução de Transferências de Recursos Destinados a Programas de Educação - Identificação das Transferências dos Estados Decorrentes de Emendas Parlamentares de Bancada</v>
      </c>
    </row>
    <row r="3360" spans="1:21" ht="30" x14ac:dyDescent="0.25">
      <c r="A3360" s="7"/>
      <c r="B3360" s="73" t="s">
        <v>1570</v>
      </c>
      <c r="C3360" s="26" t="s">
        <v>1558</v>
      </c>
      <c r="D3360" s="26" t="s">
        <v>1565</v>
      </c>
      <c r="E3360" s="26" t="s">
        <v>1567</v>
      </c>
      <c r="F3360" s="26" t="s">
        <v>1570</v>
      </c>
      <c r="G3360" s="26" t="s">
        <v>1595</v>
      </c>
      <c r="H3360" s="26" t="s">
        <v>1561</v>
      </c>
      <c r="I3360" s="26" t="s">
        <v>1561</v>
      </c>
      <c r="J3360" s="26" t="s">
        <v>1564</v>
      </c>
      <c r="K3360" s="21" t="str">
        <f>IF(Tabela813[[#This Row],[C]]&lt;&gt;"",IF(Tabela813[[#This Row],[RED]]&lt;&gt;"",(Tabela813[[#This Row],[RED]] &amp; "."),"") &amp; CONCATENATE(Tabela813[[#This Row],[C]],".",Tabela813[[#This Row],[O]],".",Tabela813[[#This Row],[E]],".",Tabela813[[#This Row],[D1]],".",Tabela813[[#This Row],[D2]],".",Tabela813[[#This Row],[D3]],".",Tabela813[[#This Row],[T]],".",Tabela813[[#This Row],[D4]]),"")</f>
        <v>9.1.7.2.9.53.0.0.00</v>
      </c>
      <c r="L3360" s="27" t="s">
        <v>7056</v>
      </c>
      <c r="M3360" s="21" t="str">
        <f>IF(N3360 &lt; N3382,"S","A")</f>
        <v>A</v>
      </c>
      <c r="N3360" s="21">
        <f>IF(VALUE(Tabela813[[#This Row],[RED]]) &gt; 0,1,0) + IF(VALUE(J3360)&gt;0,8,IF(VALUE(I3360)&gt;0,7,IF(VALUE(H3360)&gt;0,6,IF(VALUE(G3360)&gt;0,5,IF(VALUE(F3360)&gt;0,4,IF(VALUE(E3360)&gt;0,3,IF(VALUE(D3360)&gt;0,2,1)))))))</f>
        <v>6</v>
      </c>
      <c r="O3360" s="26" t="s">
        <v>3165</v>
      </c>
      <c r="P3360" s="1" t="s">
        <v>7057</v>
      </c>
      <c r="Q3360" s="1" t="s">
        <v>7034</v>
      </c>
      <c r="R3360" s="21" t="s">
        <v>14</v>
      </c>
      <c r="S3360" s="7" t="str">
        <f>Tabela813[[#This Row],[NR]]&amp;" - "&amp;Tabela813[[#This Row],[Especificação]]</f>
        <v xml:space="preserve">9.1.7.2.9.53.0.0.00 - (-) Dedução de Cota - Parte da Transferência da Compensação Financeira das Perdas Com Arrecadação de ICMS - LC nº 194/2022 </v>
      </c>
      <c r="T3360" s="7" t="str">
        <f>Tabela813[[#This Row],[NR]]&amp;" - "&amp;Tabela813[[#This Row],[Especificação]]</f>
        <v xml:space="preserve">9.1.7.2.9.53.0.0.00 - (-) Dedução de Cota - Parte da Transferência da Compensação Financeira das Perdas Com Arrecadação de ICMS - LC nº 194/2022 </v>
      </c>
      <c r="U3360" s="7" t="str">
        <f>Tabela813[[#This Row],[NR]]&amp; " - "&amp;Tabela813[[#This Row],[Especificação]]</f>
        <v xml:space="preserve">9.1.7.2.9.53.0.0.00 - (-) Dedução de Cota - Parte da Transferência da Compensação Financeira das Perdas Com Arrecadação de ICMS - LC nº 194/2022 </v>
      </c>
    </row>
    <row r="3361" spans="1:21" ht="30" x14ac:dyDescent="0.25">
      <c r="A3361" s="7"/>
      <c r="B3361" s="73" t="s">
        <v>1570</v>
      </c>
      <c r="C3361" s="26" t="s">
        <v>1558</v>
      </c>
      <c r="D3361" s="26" t="s">
        <v>1565</v>
      </c>
      <c r="E3361" s="26" t="s">
        <v>1567</v>
      </c>
      <c r="F3361" s="26" t="s">
        <v>1570</v>
      </c>
      <c r="G3361" s="26" t="s">
        <v>1595</v>
      </c>
      <c r="H3361" s="26" t="s">
        <v>1561</v>
      </c>
      <c r="I3361" s="26" t="s">
        <v>1558</v>
      </c>
      <c r="J3361" s="26" t="s">
        <v>1564</v>
      </c>
      <c r="K3361" s="21" t="str">
        <f>IF(Tabela813[[#This Row],[C]]&lt;&gt;"",IF(Tabela813[[#This Row],[RED]]&lt;&gt;"",(Tabela813[[#This Row],[RED]] &amp; "."),"") &amp; CONCATENATE(Tabela813[[#This Row],[C]],".",Tabela813[[#This Row],[O]],".",Tabela813[[#This Row],[E]],".",Tabela813[[#This Row],[D1]],".",Tabela813[[#This Row],[D2]],".",Tabela813[[#This Row],[D3]],".",Tabela813[[#This Row],[T]],".",Tabela813[[#This Row],[D4]]),"")</f>
        <v>9.1.7.2.9.53.0.1.00</v>
      </c>
      <c r="L3361" s="27" t="s">
        <v>7058</v>
      </c>
      <c r="M3361" s="21" t="str">
        <f>IF(N3361 &lt; N3383,"S","A")</f>
        <v>A</v>
      </c>
      <c r="N3361" s="21">
        <f>IF(VALUE(Tabela813[[#This Row],[RED]]) &gt; 0,1,0) + IF(VALUE(J3361)&gt;0,8,IF(VALUE(I3361)&gt;0,7,IF(VALUE(H3361)&gt;0,6,IF(VALUE(G3361)&gt;0,5,IF(VALUE(F3361)&gt;0,4,IF(VALUE(E3361)&gt;0,3,IF(VALUE(D3361)&gt;0,2,1)))))))</f>
        <v>8</v>
      </c>
      <c r="O3361" s="26" t="s">
        <v>3165</v>
      </c>
      <c r="P3361" s="1" t="s">
        <v>7057</v>
      </c>
      <c r="Q3361" s="1" t="s">
        <v>7034</v>
      </c>
      <c r="R3361" s="21" t="s">
        <v>14</v>
      </c>
      <c r="S3361" s="7" t="str">
        <f>Tabela813[[#This Row],[NR]]&amp;" - "&amp;Tabela813[[#This Row],[Especificação]]</f>
        <v>9.1.7.2.9.53.0.1.00 - (-) Dedução de Cota - Parte da Transferência da Compensação Financeira das Perdas Com Arrecadação de ICMS - LC nº 194/2022 - Principal</v>
      </c>
      <c r="T3361" s="7" t="str">
        <f>Tabela813[[#This Row],[NR]]&amp;" - "&amp;Tabela813[[#This Row],[Especificação]]</f>
        <v>9.1.7.2.9.53.0.1.00 - (-) Dedução de Cota - Parte da Transferência da Compensação Financeira das Perdas Com Arrecadação de ICMS - LC nº 194/2022 - Principal</v>
      </c>
      <c r="U3361" s="7" t="str">
        <f>Tabela813[[#This Row],[NR]]&amp; " - "&amp;Tabela813[[#This Row],[Especificação]]</f>
        <v>9.1.7.2.9.53.0.1.00 - (-) Dedução de Cota - Parte da Transferência da Compensação Financeira das Perdas Com Arrecadação de ICMS - LC nº 194/2022 - Principal</v>
      </c>
    </row>
    <row r="3362" spans="1:21" x14ac:dyDescent="0.25">
      <c r="A3362" s="7"/>
      <c r="B3362" s="73" t="s">
        <v>1570</v>
      </c>
      <c r="C3362" s="26" t="s">
        <v>1558</v>
      </c>
      <c r="D3362" s="26" t="s">
        <v>1565</v>
      </c>
      <c r="E3362" s="26" t="s">
        <v>1567</v>
      </c>
      <c r="F3362" s="26" t="s">
        <v>1570</v>
      </c>
      <c r="G3362" s="26" t="s">
        <v>1574</v>
      </c>
      <c r="H3362" s="26" t="s">
        <v>1561</v>
      </c>
      <c r="I3362" s="26" t="s">
        <v>1561</v>
      </c>
      <c r="J3362" s="26" t="s">
        <v>1564</v>
      </c>
      <c r="K3362" s="21" t="str">
        <f>IF(Tabela813[[#This Row],[C]]&lt;&gt;"",IF(Tabela813[[#This Row],[RED]]&lt;&gt;"",(Tabela813[[#This Row],[RED]] &amp; "."),"") &amp; CONCATENATE(Tabela813[[#This Row],[C]],".",Tabela813[[#This Row],[O]],".",Tabela813[[#This Row],[E]],".",Tabela813[[#This Row],[D1]],".",Tabela813[[#This Row],[D2]],".",Tabela813[[#This Row],[D3]],".",Tabela813[[#This Row],[T]],".",Tabela813[[#This Row],[D4]]),"")</f>
        <v>9.1.7.2.9.99.0.0.00</v>
      </c>
      <c r="L3362" s="27" t="s">
        <v>7059</v>
      </c>
      <c r="M3362" s="21" t="str">
        <f>IF(N3362 &lt; N3384,"S","A")</f>
        <v>A</v>
      </c>
      <c r="N3362" s="21">
        <f>IF(VALUE(Tabela813[[#This Row],[RED]]) &gt; 0,1,0) + IF(VALUE(J3362)&gt;0,8,IF(VALUE(I3362)&gt;0,7,IF(VALUE(H3362)&gt;0,6,IF(VALUE(G3362)&gt;0,5,IF(VALUE(F3362)&gt;0,4,IF(VALUE(E3362)&gt;0,3,IF(VALUE(D3362)&gt;0,2,1)))))))</f>
        <v>6</v>
      </c>
      <c r="O3362" s="26" t="s">
        <v>3165</v>
      </c>
      <c r="P3362" s="1" t="s">
        <v>7060</v>
      </c>
      <c r="Q3362" s="1"/>
      <c r="R3362" s="21"/>
      <c r="S3362" s="7" t="str">
        <f>Tabela813[[#This Row],[NR]]&amp;" - "&amp;Tabela813[[#This Row],[Especificação]]</f>
        <v>9.1.7.2.9.99.0.0.00 - (-) Dedução de Outras Transferências dos Estados e DF</v>
      </c>
      <c r="T3362" s="7" t="str">
        <f>Tabela813[[#This Row],[NR]]&amp;" - "&amp;Tabela813[[#This Row],[Especificação]]</f>
        <v>9.1.7.2.9.99.0.0.00 - (-) Dedução de Outras Transferências dos Estados e DF</v>
      </c>
      <c r="U3362" s="7" t="str">
        <f>Tabela813[[#This Row],[NR]]&amp; " - "&amp;Tabela813[[#This Row],[Especificação]]</f>
        <v>9.1.7.2.9.99.0.0.00 - (-) Dedução de Outras Transferências dos Estados e DF</v>
      </c>
    </row>
    <row r="3363" spans="1:21" x14ac:dyDescent="0.25">
      <c r="A3363" s="7"/>
      <c r="B3363" s="73" t="s">
        <v>1570</v>
      </c>
      <c r="C3363" s="26" t="s">
        <v>1558</v>
      </c>
      <c r="D3363" s="26" t="s">
        <v>1565</v>
      </c>
      <c r="E3363" s="26" t="s">
        <v>1567</v>
      </c>
      <c r="F3363" s="26" t="s">
        <v>1570</v>
      </c>
      <c r="G3363" s="26" t="s">
        <v>1574</v>
      </c>
      <c r="H3363" s="26" t="s">
        <v>1561</v>
      </c>
      <c r="I3363" s="26" t="s">
        <v>1558</v>
      </c>
      <c r="J3363" s="26" t="s">
        <v>1564</v>
      </c>
      <c r="K3363" s="21" t="str">
        <f>IF(Tabela813[[#This Row],[C]]&lt;&gt;"",IF(Tabela813[[#This Row],[RED]]&lt;&gt;"",(Tabela813[[#This Row],[RED]] &amp; "."),"") &amp; CONCATENATE(Tabela813[[#This Row],[C]],".",Tabela813[[#This Row],[O]],".",Tabela813[[#This Row],[E]],".",Tabela813[[#This Row],[D1]],".",Tabela813[[#This Row],[D2]],".",Tabela813[[#This Row],[D3]],".",Tabela813[[#This Row],[T]],".",Tabela813[[#This Row],[D4]]),"")</f>
        <v>9.1.7.2.9.99.0.1.00</v>
      </c>
      <c r="L3363" s="27" t="s">
        <v>7061</v>
      </c>
      <c r="M3363" s="21" t="str">
        <f>IF(N3363 &lt; N3385,"S","A")</f>
        <v>A</v>
      </c>
      <c r="N3363" s="21">
        <f>IF(VALUE(Tabela813[[#This Row],[RED]]) &gt; 0,1,0) + IF(VALUE(J3363)&gt;0,8,IF(VALUE(I3363)&gt;0,7,IF(VALUE(H3363)&gt;0,6,IF(VALUE(G3363)&gt;0,5,IF(VALUE(F3363)&gt;0,4,IF(VALUE(E3363)&gt;0,3,IF(VALUE(D3363)&gt;0,2,1)))))))</f>
        <v>8</v>
      </c>
      <c r="O3363" s="26" t="s">
        <v>3165</v>
      </c>
      <c r="P3363" s="1" t="s">
        <v>7060</v>
      </c>
      <c r="Q3363" s="1"/>
      <c r="R3363" s="21"/>
      <c r="S3363" s="7" t="str">
        <f>Tabela813[[#This Row],[NR]]&amp;" - "&amp;Tabela813[[#This Row],[Especificação]]</f>
        <v>9.1.7.2.9.99.0.1.00 - (-) Dedução de Outras Transferências dos Estados e DF - Principal</v>
      </c>
      <c r="T3363" s="7" t="str">
        <f>Tabela813[[#This Row],[NR]]&amp;" - "&amp;Tabela813[[#This Row],[Especificação]]</f>
        <v>9.1.7.2.9.99.0.1.00 - (-) Dedução de Outras Transferências dos Estados e DF - Principal</v>
      </c>
      <c r="U3363" s="7" t="str">
        <f>Tabela813[[#This Row],[NR]]&amp; " - "&amp;Tabela813[[#This Row],[Especificação]]</f>
        <v>9.1.7.2.9.99.0.1.00 - (-) Dedução de Outras Transferências dos Estados e DF - Principal</v>
      </c>
    </row>
    <row r="3364" spans="1:21" ht="30" x14ac:dyDescent="0.25">
      <c r="A3364" s="7"/>
      <c r="B3364" s="73" t="s">
        <v>1570</v>
      </c>
      <c r="C3364" s="26" t="s">
        <v>1558</v>
      </c>
      <c r="D3364" s="26" t="s">
        <v>1565</v>
      </c>
      <c r="E3364" s="26" t="s">
        <v>1567</v>
      </c>
      <c r="F3364" s="26" t="s">
        <v>1570</v>
      </c>
      <c r="G3364" s="26" t="s">
        <v>1574</v>
      </c>
      <c r="H3364" s="26" t="s">
        <v>1561</v>
      </c>
      <c r="I3364" s="26" t="s">
        <v>1558</v>
      </c>
      <c r="J3364" s="26" t="s">
        <v>1560</v>
      </c>
      <c r="K3364" s="21" t="str">
        <f>IF(Tabela813[[#This Row],[C]]&lt;&gt;"",IF(Tabela813[[#This Row],[RED]]&lt;&gt;"",(Tabela813[[#This Row],[RED]] &amp; "."),"") &amp; CONCATENATE(Tabela813[[#This Row],[C]],".",Tabela813[[#This Row],[O]],".",Tabela813[[#This Row],[E]],".",Tabela813[[#This Row],[D1]],".",Tabela813[[#This Row],[D2]],".",Tabela813[[#This Row],[D3]],".",Tabela813[[#This Row],[T]],".",Tabela813[[#This Row],[D4]]),"")</f>
        <v>9.1.7.2.9.99.0.1.01</v>
      </c>
      <c r="L3364" s="27" t="s">
        <v>7062</v>
      </c>
      <c r="M3364" s="21" t="str">
        <f>IF(N3364 &lt; N3386,"S","A")</f>
        <v>A</v>
      </c>
      <c r="N3364" s="21">
        <f>IF(VALUE(Tabela813[[#This Row],[RED]]) &gt; 0,1,0) + IF(VALUE(J3364)&gt;0,8,IF(VALUE(I3364)&gt;0,7,IF(VALUE(H3364)&gt;0,6,IF(VALUE(G3364)&gt;0,5,IF(VALUE(F3364)&gt;0,4,IF(VALUE(E3364)&gt;0,3,IF(VALUE(D3364)&gt;0,2,1)))))))</f>
        <v>9</v>
      </c>
      <c r="O3364" s="26" t="s">
        <v>3165</v>
      </c>
      <c r="P3364" s="1" t="s">
        <v>7063</v>
      </c>
      <c r="Q3364" s="1"/>
      <c r="R3364" s="21"/>
      <c r="S3364" s="7" t="str">
        <f>Tabela813[[#This Row],[NR]]&amp;" - "&amp;Tabela813[[#This Row],[Especificação]]</f>
        <v>9.1.7.2.9.99.0.1.01 - (-) Dedução de Outras Transferências dos Estados e DF - Transferência Especial Relativas às Emendas Individuais (Art. 166 - A, Inciso I, da CF)</v>
      </c>
      <c r="T3364" s="7" t="str">
        <f>Tabela813[[#This Row],[NR]]&amp;" - "&amp;Tabela813[[#This Row],[Especificação]]</f>
        <v>9.1.7.2.9.99.0.1.01 - (-) Dedução de Outras Transferências dos Estados e DF - Transferência Especial Relativas às Emendas Individuais (Art. 166 - A, Inciso I, da CF)</v>
      </c>
      <c r="U3364" s="7" t="str">
        <f>Tabela813[[#This Row],[NR]]&amp; " - "&amp;Tabela813[[#This Row],[Especificação]]</f>
        <v>9.1.7.2.9.99.0.1.01 - (-) Dedução de Outras Transferências dos Estados e DF - Transferência Especial Relativas às Emendas Individuais (Art. 166 - A, Inciso I, da CF)</v>
      </c>
    </row>
    <row r="3365" spans="1:21" ht="30" x14ac:dyDescent="0.25">
      <c r="A3365" s="7"/>
      <c r="B3365" s="73" t="s">
        <v>1570</v>
      </c>
      <c r="C3365" s="26" t="s">
        <v>1558</v>
      </c>
      <c r="D3365" s="26" t="s">
        <v>1565</v>
      </c>
      <c r="E3365" s="26" t="s">
        <v>1567</v>
      </c>
      <c r="F3365" s="26" t="s">
        <v>1570</v>
      </c>
      <c r="G3365" s="26" t="s">
        <v>1574</v>
      </c>
      <c r="H3365" s="26" t="s">
        <v>1561</v>
      </c>
      <c r="I3365" s="26" t="s">
        <v>1558</v>
      </c>
      <c r="J3365" s="26" t="s">
        <v>1562</v>
      </c>
      <c r="K3365" s="21" t="str">
        <f>IF(Tabela813[[#This Row],[C]]&lt;&gt;"",IF(Tabela813[[#This Row],[RED]]&lt;&gt;"",(Tabela813[[#This Row],[RED]] &amp; "."),"") &amp; CONCATENATE(Tabela813[[#This Row],[C]],".",Tabela813[[#This Row],[O]],".",Tabela813[[#This Row],[E]],".",Tabela813[[#This Row],[D1]],".",Tabela813[[#This Row],[D2]],".",Tabela813[[#This Row],[D3]],".",Tabela813[[#This Row],[T]],".",Tabela813[[#This Row],[D4]]),"")</f>
        <v>9.1.7.2.9.99.0.1.02</v>
      </c>
      <c r="L3365" s="27" t="s">
        <v>7064</v>
      </c>
      <c r="M3365" s="21" t="str">
        <f>IF(N3365 &lt; N3387,"S","A")</f>
        <v>A</v>
      </c>
      <c r="N3365" s="21">
        <f>IF(VALUE(Tabela813[[#This Row],[RED]]) &gt; 0,1,0) + IF(VALUE(J3365)&gt;0,8,IF(VALUE(I3365)&gt;0,7,IF(VALUE(H3365)&gt;0,6,IF(VALUE(G3365)&gt;0,5,IF(VALUE(F3365)&gt;0,4,IF(VALUE(E3365)&gt;0,3,IF(VALUE(D3365)&gt;0,2,1)))))))</f>
        <v>9</v>
      </c>
      <c r="O3365" s="26" t="s">
        <v>3165</v>
      </c>
      <c r="P3365" s="1" t="s">
        <v>7065</v>
      </c>
      <c r="Q3365" s="1"/>
      <c r="R3365" s="21"/>
      <c r="S3365" s="7" t="str">
        <f>Tabela813[[#This Row],[NR]]&amp;" - "&amp;Tabela813[[#This Row],[Especificação]]</f>
        <v>9.1.7.2.9.99.0.1.02 - (-) Dedução de Outras Transferências dos Estados e DF - Transferências dos Estados Decorrentes de Emendas Parlamentares Individuais</v>
      </c>
      <c r="T3365" s="7" t="str">
        <f>Tabela813[[#This Row],[NR]]&amp;" - "&amp;Tabela813[[#This Row],[Especificação]]</f>
        <v>9.1.7.2.9.99.0.1.02 - (-) Dedução de Outras Transferências dos Estados e DF - Transferências dos Estados Decorrentes de Emendas Parlamentares Individuais</v>
      </c>
      <c r="U3365" s="7" t="str">
        <f>Tabela813[[#This Row],[NR]]&amp; " - "&amp;Tabela813[[#This Row],[Especificação]]</f>
        <v>9.1.7.2.9.99.0.1.02 - (-) Dedução de Outras Transferências dos Estados e DF - Transferências dos Estados Decorrentes de Emendas Parlamentares Individuais</v>
      </c>
    </row>
    <row r="3366" spans="1:21" ht="45" x14ac:dyDescent="0.25">
      <c r="A3366" s="7"/>
      <c r="B3366" s="73" t="s">
        <v>1570</v>
      </c>
      <c r="C3366" s="26" t="s">
        <v>1558</v>
      </c>
      <c r="D3366" s="26" t="s">
        <v>1565</v>
      </c>
      <c r="E3366" s="26" t="s">
        <v>1567</v>
      </c>
      <c r="F3366" s="26" t="s">
        <v>1570</v>
      </c>
      <c r="G3366" s="26" t="s">
        <v>1574</v>
      </c>
      <c r="H3366" s="26" t="s">
        <v>1561</v>
      </c>
      <c r="I3366" s="26" t="s">
        <v>1558</v>
      </c>
      <c r="J3366" s="26" t="s">
        <v>1571</v>
      </c>
      <c r="K3366" s="21" t="str">
        <f>IF(Tabela813[[#This Row],[C]]&lt;&gt;"",IF(Tabela813[[#This Row],[RED]]&lt;&gt;"",(Tabela813[[#This Row],[RED]] &amp; "."),"") &amp; CONCATENATE(Tabela813[[#This Row],[C]],".",Tabela813[[#This Row],[O]],".",Tabela813[[#This Row],[E]],".",Tabela813[[#This Row],[D1]],".",Tabela813[[#This Row],[D2]],".",Tabela813[[#This Row],[D3]],".",Tabela813[[#This Row],[T]],".",Tabela813[[#This Row],[D4]]),"")</f>
        <v>9.1.7.2.9.99.0.1.03</v>
      </c>
      <c r="L3366" s="27" t="s">
        <v>7066</v>
      </c>
      <c r="M3366" s="21" t="str">
        <f>IF(N3366 &lt; N3388,"S","A")</f>
        <v>A</v>
      </c>
      <c r="N3366" s="21">
        <f>IF(VALUE(Tabela813[[#This Row],[RED]]) &gt; 0,1,0) + IF(VALUE(J3366)&gt;0,8,IF(VALUE(I3366)&gt;0,7,IF(VALUE(H3366)&gt;0,6,IF(VALUE(G3366)&gt;0,5,IF(VALUE(F3366)&gt;0,4,IF(VALUE(E3366)&gt;0,3,IF(VALUE(D3366)&gt;0,2,1)))))))</f>
        <v>9</v>
      </c>
      <c r="O3366" s="26" t="s">
        <v>3165</v>
      </c>
      <c r="P3366" s="1" t="s">
        <v>7067</v>
      </c>
      <c r="Q3366" s="1"/>
      <c r="R3366" s="21"/>
      <c r="S3366" s="7" t="str">
        <f>Tabela813[[#This Row],[NR]]&amp;" - "&amp;Tabela813[[#This Row],[Especificação]]</f>
        <v>9.1.7.2.9.99.0.1.03 -  (-) Dedução de Outras Transferências de Convênios dos Estados e DF e de Suas Entidades - Transferências dos Estados Decorrentes de Emendas Parlamentares de Bancada</v>
      </c>
      <c r="T3366" s="7" t="str">
        <f>Tabela813[[#This Row],[NR]]&amp;" - "&amp;Tabela813[[#This Row],[Especificação]]</f>
        <v>9.1.7.2.9.99.0.1.03 -  (-) Dedução de Outras Transferências de Convênios dos Estados e DF e de Suas Entidades - Transferências dos Estados Decorrentes de Emendas Parlamentares de Bancada</v>
      </c>
      <c r="U3366" s="7" t="str">
        <f>Tabela813[[#This Row],[NR]]&amp; " - "&amp;Tabela813[[#This Row],[Especificação]]</f>
        <v>9.1.7.2.9.99.0.1.03 -  (-) Dedução de Outras Transferências de Convênios dos Estados e DF e de Suas Entidades - Transferências dos Estados Decorrentes de Emendas Parlamentares de Bancada</v>
      </c>
    </row>
    <row r="3367" spans="1:21" x14ac:dyDescent="0.25">
      <c r="A3367" s="7"/>
      <c r="B3367" s="73" t="s">
        <v>1570</v>
      </c>
      <c r="C3367" s="26" t="s">
        <v>1558</v>
      </c>
      <c r="D3367" s="26" t="s">
        <v>1565</v>
      </c>
      <c r="E3367" s="26" t="s">
        <v>1567</v>
      </c>
      <c r="F3367" s="26" t="s">
        <v>1570</v>
      </c>
      <c r="G3367" s="26" t="s">
        <v>1574</v>
      </c>
      <c r="H3367" s="26" t="s">
        <v>1561</v>
      </c>
      <c r="I3367" s="26" t="s">
        <v>1558</v>
      </c>
      <c r="J3367" s="26" t="s">
        <v>1574</v>
      </c>
      <c r="K3367" s="21" t="str">
        <f>IF(Tabela813[[#This Row],[C]]&lt;&gt;"",IF(Tabela813[[#This Row],[RED]]&lt;&gt;"",(Tabela813[[#This Row],[RED]] &amp; "."),"") &amp; CONCATENATE(Tabela813[[#This Row],[C]],".",Tabela813[[#This Row],[O]],".",Tabela813[[#This Row],[E]],".",Tabela813[[#This Row],[D1]],".",Tabela813[[#This Row],[D2]],".",Tabela813[[#This Row],[D3]],".",Tabela813[[#This Row],[T]],".",Tabela813[[#This Row],[D4]]),"")</f>
        <v>9.1.7.2.9.99.0.1.99</v>
      </c>
      <c r="L3367" s="27" t="s">
        <v>7068</v>
      </c>
      <c r="M3367" s="21" t="str">
        <f>IF(N3367 &lt; N3389,"S","A")</f>
        <v>A</v>
      </c>
      <c r="N3367" s="21">
        <f>IF(VALUE(Tabela813[[#This Row],[RED]]) &gt; 0,1,0) + IF(VALUE(J3367)&gt;0,8,IF(VALUE(I3367)&gt;0,7,IF(VALUE(H3367)&gt;0,6,IF(VALUE(G3367)&gt;0,5,IF(VALUE(F3367)&gt;0,4,IF(VALUE(E3367)&gt;0,3,IF(VALUE(D3367)&gt;0,2,1)))))))</f>
        <v>9</v>
      </c>
      <c r="O3367" s="26" t="s">
        <v>3165</v>
      </c>
      <c r="P3367" s="1" t="s">
        <v>7069</v>
      </c>
      <c r="Q3367" s="1"/>
      <c r="R3367" s="21"/>
      <c r="S3367" s="7" t="str">
        <f>Tabela813[[#This Row],[NR]]&amp;" - "&amp;Tabela813[[#This Row],[Especificação]]</f>
        <v xml:space="preserve">9.1.7.2.9.99.0.1.99 - (-) Dedução de Outras Transferências dos Estados e DF </v>
      </c>
      <c r="T3367" s="7" t="str">
        <f>Tabela813[[#This Row],[NR]]&amp;" - "&amp;Tabela813[[#This Row],[Especificação]]</f>
        <v xml:space="preserve">9.1.7.2.9.99.0.1.99 - (-) Dedução de Outras Transferências dos Estados e DF </v>
      </c>
      <c r="U3367" s="7" t="str">
        <f>Tabela813[[#This Row],[NR]]&amp; " - "&amp;Tabela813[[#This Row],[Especificação]]</f>
        <v xml:space="preserve">9.1.7.2.9.99.0.1.99 - (-) Dedução de Outras Transferências dos Estados e DF </v>
      </c>
    </row>
    <row r="3368" spans="1:21" ht="45" x14ac:dyDescent="0.25">
      <c r="A3368" s="84"/>
      <c r="B3368" s="73" t="s">
        <v>1570</v>
      </c>
      <c r="C3368" s="26" t="s">
        <v>1558</v>
      </c>
      <c r="D3368" s="26" t="s">
        <v>1565</v>
      </c>
      <c r="E3368" s="26" t="s">
        <v>1559</v>
      </c>
      <c r="F3368" s="26" t="s">
        <v>1561</v>
      </c>
      <c r="G3368" s="26" t="s">
        <v>1564</v>
      </c>
      <c r="H3368" s="26" t="s">
        <v>1561</v>
      </c>
      <c r="I3368" s="26" t="s">
        <v>1561</v>
      </c>
      <c r="J3368" s="26" t="s">
        <v>1564</v>
      </c>
      <c r="K3368" s="21" t="str">
        <f>IF(Tabela813[[#This Row],[C]]&lt;&gt;"",IF(Tabela813[[#This Row],[RED]]&lt;&gt;"",(Tabela813[[#This Row],[RED]] &amp; "."),"") &amp; CONCATENATE(Tabela813[[#This Row],[C]],".",Tabela813[[#This Row],[O]],".",Tabela813[[#This Row],[E]],".",Tabela813[[#This Row],[D1]],".",Tabela813[[#This Row],[D2]],".",Tabela813[[#This Row],[D3]],".",Tabela813[[#This Row],[T]],".",Tabela813[[#This Row],[D4]]),"")</f>
        <v>9.1.7.3.0.00.0.0.00</v>
      </c>
      <c r="L3368" s="27" t="s">
        <v>4125</v>
      </c>
      <c r="M3368" s="21" t="str">
        <f t="shared" si="52"/>
        <v>S</v>
      </c>
      <c r="N3368" s="21">
        <f>IF(VALUE(Tabela813[[#This Row],[RED]]) &gt; 0,1,0) + IF(VALUE(J3368)&gt;0,8,IF(VALUE(I3368)&gt;0,7,IF(VALUE(H3368)&gt;0,6,IF(VALUE(G3368)&gt;0,5,IF(VALUE(F3368)&gt;0,4,IF(VALUE(E3368)&gt;0,3,IF(VALUE(D3368)&gt;0,2,1)))))))</f>
        <v>4</v>
      </c>
      <c r="O3368" s="26" t="s">
        <v>45</v>
      </c>
      <c r="P3368" s="1" t="s">
        <v>4485</v>
      </c>
      <c r="Q3368" s="1"/>
      <c r="R3368" s="21"/>
      <c r="S3368" s="7" t="str">
        <f>Tabela813[[#This Row],[NR]]&amp;" - "&amp;Tabela813[[#This Row],[Especificação]]</f>
        <v>9.1.7.3.0.00.0.0.00 - (-) Dedução de Transferências dos Municípios e de Suas Entidades</v>
      </c>
      <c r="T3368" s="7" t="str">
        <f>Tabela813[[#This Row],[NR]]&amp;" - "&amp;Tabela813[[#This Row],[Especificação]]</f>
        <v>9.1.7.3.0.00.0.0.00 - (-) Dedução de Transferências dos Municípios e de Suas Entidades</v>
      </c>
      <c r="U3368" s="7" t="str">
        <f>Tabela813[[#This Row],[NR]]&amp; " - "&amp;Tabela813[[#This Row],[Especificação]]</f>
        <v>9.1.7.3.0.00.0.0.00 - (-) Dedução de Transferências dos Municípios e de Suas Entidades</v>
      </c>
    </row>
    <row r="3369" spans="1:21" ht="30" x14ac:dyDescent="0.25">
      <c r="A3369" s="84"/>
      <c r="B3369" s="73" t="s">
        <v>1570</v>
      </c>
      <c r="C3369" s="26" t="s">
        <v>1558</v>
      </c>
      <c r="D3369" s="26" t="s">
        <v>1565</v>
      </c>
      <c r="E3369" s="26" t="s">
        <v>1559</v>
      </c>
      <c r="F3369" s="26" t="s">
        <v>1567</v>
      </c>
      <c r="G3369" s="26" t="s">
        <v>1564</v>
      </c>
      <c r="H3369" s="26" t="s">
        <v>1561</v>
      </c>
      <c r="I3369" s="26" t="s">
        <v>1561</v>
      </c>
      <c r="J3369" s="26" t="s">
        <v>1564</v>
      </c>
      <c r="K3369" s="21" t="str">
        <f>IF(Tabela813[[#This Row],[C]]&lt;&gt;"",IF(Tabela813[[#This Row],[RED]]&lt;&gt;"",(Tabela813[[#This Row],[RED]] &amp; "."),"") &amp; CONCATENATE(Tabela813[[#This Row],[C]],".",Tabela813[[#This Row],[O]],".",Tabela813[[#This Row],[E]],".",Tabela813[[#This Row],[D1]],".",Tabela813[[#This Row],[D2]],".",Tabela813[[#This Row],[D3]],".",Tabela813[[#This Row],[T]],".",Tabela813[[#This Row],[D4]]),"")</f>
        <v>9.1.7.3.2.00.0.0.00</v>
      </c>
      <c r="L3369" s="27" t="s">
        <v>2248</v>
      </c>
      <c r="M3369" s="21" t="str">
        <f t="shared" si="52"/>
        <v>S</v>
      </c>
      <c r="N3369" s="21">
        <f>IF(VALUE(Tabela813[[#This Row],[RED]]) &gt; 0,1,0) + IF(VALUE(J3369)&gt;0,8,IF(VALUE(I3369)&gt;0,7,IF(VALUE(H3369)&gt;0,6,IF(VALUE(G3369)&gt;0,5,IF(VALUE(F3369)&gt;0,4,IF(VALUE(E3369)&gt;0,3,IF(VALUE(D3369)&gt;0,2,1)))))))</f>
        <v>5</v>
      </c>
      <c r="O3369" s="26" t="s">
        <v>45</v>
      </c>
      <c r="P3369" s="1" t="s">
        <v>4486</v>
      </c>
      <c r="Q3369" s="1"/>
      <c r="R3369" s="21"/>
      <c r="S3369" s="7" t="str">
        <f>Tabela813[[#This Row],[NR]]&amp;" - "&amp;Tabela813[[#This Row],[Especificação]]</f>
        <v>9.1.7.3.2.00.0.0.00 - (-) Dedução de Transferências de Convênios dos Municípios e de Suas Entidades</v>
      </c>
      <c r="T3369" s="7" t="str">
        <f>Tabela813[[#This Row],[NR]]&amp;" - "&amp;Tabela813[[#This Row],[Especificação]]</f>
        <v>9.1.7.3.2.00.0.0.00 - (-) Dedução de Transferências de Convênios dos Municípios e de Suas Entidades</v>
      </c>
      <c r="U3369" s="7" t="str">
        <f>Tabela813[[#This Row],[NR]]&amp; " - "&amp;Tabela813[[#This Row],[Especificação]]</f>
        <v>9.1.7.3.2.00.0.0.00 - (-) Dedução de Transferências de Convênios dos Municípios e de Suas Entidades</v>
      </c>
    </row>
    <row r="3370" spans="1:21" ht="45" x14ac:dyDescent="0.25">
      <c r="A3370" s="84"/>
      <c r="B3370" s="73" t="s">
        <v>1570</v>
      </c>
      <c r="C3370" s="26" t="s">
        <v>1558</v>
      </c>
      <c r="D3370" s="26" t="s">
        <v>1565</v>
      </c>
      <c r="E3370" s="26" t="s">
        <v>1559</v>
      </c>
      <c r="F3370" s="26" t="s">
        <v>1567</v>
      </c>
      <c r="G3370" s="26" t="s">
        <v>1591</v>
      </c>
      <c r="H3370" s="26" t="s">
        <v>1561</v>
      </c>
      <c r="I3370" s="26" t="s">
        <v>1561</v>
      </c>
      <c r="J3370" s="26" t="s">
        <v>1564</v>
      </c>
      <c r="K3370" s="21" t="str">
        <f>IF(Tabela813[[#This Row],[C]]&lt;&gt;"",IF(Tabela813[[#This Row],[RED]]&lt;&gt;"",(Tabela813[[#This Row],[RED]] &amp; "."),"") &amp; CONCATENATE(Tabela813[[#This Row],[C]],".",Tabela813[[#This Row],[O]],".",Tabela813[[#This Row],[E]],".",Tabela813[[#This Row],[D1]],".",Tabela813[[#This Row],[D2]],".",Tabela813[[#This Row],[D3]],".",Tabela813[[#This Row],[T]],".",Tabela813[[#This Row],[D4]]),"")</f>
        <v>9.1.7.3.2.50.0.0.00</v>
      </c>
      <c r="L3370" s="27" t="s">
        <v>6930</v>
      </c>
      <c r="M3370" s="21" t="str">
        <f t="shared" si="52"/>
        <v>S</v>
      </c>
      <c r="N3370" s="21">
        <f>IF(VALUE(Tabela813[[#This Row],[RED]]) &gt; 0,1,0) + IF(VALUE(J3370)&gt;0,8,IF(VALUE(I3370)&gt;0,7,IF(VALUE(H3370)&gt;0,6,IF(VALUE(G3370)&gt;0,5,IF(VALUE(F3370)&gt;0,4,IF(VALUE(E3370)&gt;0,3,IF(VALUE(D3370)&gt;0,2,1)))))))</f>
        <v>6</v>
      </c>
      <c r="O3370" s="26" t="s">
        <v>55</v>
      </c>
      <c r="P3370" s="1" t="s">
        <v>4487</v>
      </c>
      <c r="Q3370" s="1"/>
      <c r="R3370" s="21"/>
      <c r="S3370" s="7" t="str">
        <f>Tabela813[[#This Row],[NR]]&amp;" - "&amp;Tabela813[[#This Row],[Especificação]]</f>
        <v>9.1.7.3.2.50.0.0.00 - (-) Dedução de Transferências de Convênios dos Municípios para o Sistema Único de Saúde - SUS</v>
      </c>
      <c r="T3370" s="7" t="str">
        <f>Tabela813[[#This Row],[NR]]&amp;" - "&amp;Tabela813[[#This Row],[Especificação]]</f>
        <v>9.1.7.3.2.50.0.0.00 - (-) Dedução de Transferências de Convênios dos Municípios para o Sistema Único de Saúde - SUS</v>
      </c>
      <c r="U3370" s="7" t="str">
        <f>Tabela813[[#This Row],[NR]]&amp; " - "&amp;Tabela813[[#This Row],[Especificação]]</f>
        <v>9.1.7.3.2.50.0.0.00 - (-) Dedução de Transferências de Convênios dos Municípios para o Sistema Único de Saúde - SUS</v>
      </c>
    </row>
    <row r="3371" spans="1:21" ht="45" x14ac:dyDescent="0.25">
      <c r="A3371" s="84"/>
      <c r="B3371" s="73" t="s">
        <v>1570</v>
      </c>
      <c r="C3371" s="26" t="s">
        <v>1558</v>
      </c>
      <c r="D3371" s="26" t="s">
        <v>1565</v>
      </c>
      <c r="E3371" s="26" t="s">
        <v>1559</v>
      </c>
      <c r="F3371" s="26" t="s">
        <v>1567</v>
      </c>
      <c r="G3371" s="26" t="s">
        <v>1591</v>
      </c>
      <c r="H3371" s="26" t="s">
        <v>1561</v>
      </c>
      <c r="I3371" s="26" t="s">
        <v>1558</v>
      </c>
      <c r="J3371" s="26" t="s">
        <v>1564</v>
      </c>
      <c r="K3371" s="21" t="str">
        <f>IF(Tabela813[[#This Row],[C]]&lt;&gt;"",IF(Tabela813[[#This Row],[RED]]&lt;&gt;"",(Tabela813[[#This Row],[RED]] &amp; "."),"") &amp; CONCATENATE(Tabela813[[#This Row],[C]],".",Tabela813[[#This Row],[O]],".",Tabela813[[#This Row],[E]],".",Tabela813[[#This Row],[D1]],".",Tabela813[[#This Row],[D2]],".",Tabela813[[#This Row],[D3]],".",Tabela813[[#This Row],[T]],".",Tabela813[[#This Row],[D4]]),"")</f>
        <v>9.1.7.3.2.50.0.1.00</v>
      </c>
      <c r="L3371" s="27" t="s">
        <v>4126</v>
      </c>
      <c r="M3371" s="21" t="str">
        <f t="shared" si="52"/>
        <v>A</v>
      </c>
      <c r="N3371" s="21">
        <f>IF(VALUE(Tabela813[[#This Row],[RED]]) &gt; 0,1,0) + IF(VALUE(J3371)&gt;0,8,IF(VALUE(I3371)&gt;0,7,IF(VALUE(H3371)&gt;0,6,IF(VALUE(G3371)&gt;0,5,IF(VALUE(F3371)&gt;0,4,IF(VALUE(E3371)&gt;0,3,IF(VALUE(D3371)&gt;0,2,1)))))))</f>
        <v>8</v>
      </c>
      <c r="O3371" s="26" t="s">
        <v>55</v>
      </c>
      <c r="P3371" s="1" t="s">
        <v>3022</v>
      </c>
      <c r="Q3371" s="1"/>
      <c r="R3371" s="21"/>
      <c r="S3371" s="7" t="str">
        <f>Tabela813[[#This Row],[NR]]&amp;" - "&amp;Tabela813[[#This Row],[Especificação]]</f>
        <v>9.1.7.3.2.50.0.1.00 - (-) Dedução de Transferências de Convênios dos Municípios para o Sistema Único de Saúde - SUS - Principal</v>
      </c>
      <c r="T3371" s="7" t="str">
        <f>Tabela813[[#This Row],[NR]]&amp;" - "&amp;Tabela813[[#This Row],[Especificação]]</f>
        <v>9.1.7.3.2.50.0.1.00 - (-) Dedução de Transferências de Convênios dos Municípios para o Sistema Único de Saúde - SUS - Principal</v>
      </c>
      <c r="U3371" s="7" t="str">
        <f>Tabela813[[#This Row],[NR]]&amp; " - "&amp;Tabela813[[#This Row],[Especificação]]</f>
        <v>9.1.7.3.2.50.0.1.00 - (-) Dedução de Transferências de Convênios dos Municípios para o Sistema Único de Saúde - SUS - Principal</v>
      </c>
    </row>
    <row r="3372" spans="1:21" ht="45" x14ac:dyDescent="0.25">
      <c r="A3372" s="7"/>
      <c r="B3372" s="73" t="s">
        <v>1570</v>
      </c>
      <c r="C3372" s="26" t="s">
        <v>1558</v>
      </c>
      <c r="D3372" s="26" t="s">
        <v>1565</v>
      </c>
      <c r="E3372" s="26" t="s">
        <v>1559</v>
      </c>
      <c r="F3372" s="26" t="s">
        <v>1567</v>
      </c>
      <c r="G3372" s="26" t="s">
        <v>1596</v>
      </c>
      <c r="H3372" s="26" t="s">
        <v>1561</v>
      </c>
      <c r="I3372" s="26" t="s">
        <v>1561</v>
      </c>
      <c r="J3372" s="26" t="s">
        <v>1564</v>
      </c>
      <c r="K3372" s="21" t="str">
        <f>IF(Tabela813[[#This Row],[C]]&lt;&gt;"",IF(Tabela813[[#This Row],[RED]]&lt;&gt;"",(Tabela813[[#This Row],[RED]] &amp; "."),"") &amp; CONCATENATE(Tabela813[[#This Row],[C]],".",Tabela813[[#This Row],[O]],".",Tabela813[[#This Row],[E]],".",Tabela813[[#This Row],[D1]],".",Tabela813[[#This Row],[D2]],".",Tabela813[[#This Row],[D3]],".",Tabela813[[#This Row],[T]],".",Tabela813[[#This Row],[D4]]),"")</f>
        <v>9.1.7.3.2.51.0.0.00</v>
      </c>
      <c r="L3372" s="27" t="s">
        <v>4127</v>
      </c>
      <c r="M3372" s="21" t="str">
        <f t="shared" si="52"/>
        <v>S</v>
      </c>
      <c r="N3372" s="21">
        <f>IF(VALUE(Tabela813[[#This Row],[RED]]) &gt; 0,1,0) + IF(VALUE(J3372)&gt;0,8,IF(VALUE(I3372)&gt;0,7,IF(VALUE(H3372)&gt;0,6,IF(VALUE(G3372)&gt;0,5,IF(VALUE(F3372)&gt;0,4,IF(VALUE(E3372)&gt;0,3,IF(VALUE(D3372)&gt;0,2,1)))))))</f>
        <v>6</v>
      </c>
      <c r="O3372" s="26" t="s">
        <v>55</v>
      </c>
      <c r="P3372" s="1" t="s">
        <v>4488</v>
      </c>
      <c r="Q3372" s="1"/>
      <c r="R3372" s="21"/>
      <c r="S3372" s="7" t="str">
        <f>Tabela813[[#This Row],[NR]]&amp;" - "&amp;Tabela813[[#This Row],[Especificação]]</f>
        <v>9.1.7.3.2.51.0.0.00 - (-) Dedução de Transferências de Convênios dos Municípios Destinadas a Programas de Educação</v>
      </c>
      <c r="T3372" s="7" t="str">
        <f>Tabela813[[#This Row],[NR]]&amp;" - "&amp;Tabela813[[#This Row],[Especificação]]</f>
        <v>9.1.7.3.2.51.0.0.00 - (-) Dedução de Transferências de Convênios dos Municípios Destinadas a Programas de Educação</v>
      </c>
      <c r="U3372" s="7" t="str">
        <f>Tabela813[[#This Row],[NR]]&amp; " - "&amp;Tabela813[[#This Row],[Especificação]]</f>
        <v>9.1.7.3.2.51.0.0.00 - (-) Dedução de Transferências de Convênios dos Municípios Destinadas a Programas de Educação</v>
      </c>
    </row>
    <row r="3373" spans="1:21" ht="45" x14ac:dyDescent="0.25">
      <c r="A3373" s="84"/>
      <c r="B3373" s="73" t="s">
        <v>1570</v>
      </c>
      <c r="C3373" s="26" t="s">
        <v>1558</v>
      </c>
      <c r="D3373" s="26" t="s">
        <v>1565</v>
      </c>
      <c r="E3373" s="26" t="s">
        <v>1559</v>
      </c>
      <c r="F3373" s="26" t="s">
        <v>1567</v>
      </c>
      <c r="G3373" s="26" t="s">
        <v>1596</v>
      </c>
      <c r="H3373" s="26" t="s">
        <v>1561</v>
      </c>
      <c r="I3373" s="26" t="s">
        <v>1558</v>
      </c>
      <c r="J3373" s="26" t="s">
        <v>1564</v>
      </c>
      <c r="K3373" s="21" t="str">
        <f>IF(Tabela813[[#This Row],[C]]&lt;&gt;"",IF(Tabela813[[#This Row],[RED]]&lt;&gt;"",(Tabela813[[#This Row],[RED]] &amp; "."),"") &amp; CONCATENATE(Tabela813[[#This Row],[C]],".",Tabela813[[#This Row],[O]],".",Tabela813[[#This Row],[E]],".",Tabela813[[#This Row],[D1]],".",Tabela813[[#This Row],[D2]],".",Tabela813[[#This Row],[D3]],".",Tabela813[[#This Row],[T]],".",Tabela813[[#This Row],[D4]]),"")</f>
        <v>9.1.7.3.2.51.0.1.00</v>
      </c>
      <c r="L3373" s="27" t="s">
        <v>4128</v>
      </c>
      <c r="M3373" s="21" t="str">
        <f t="shared" si="52"/>
        <v>A</v>
      </c>
      <c r="N3373" s="21">
        <f>IF(VALUE(Tabela813[[#This Row],[RED]]) &gt; 0,1,0) + IF(VALUE(J3373)&gt;0,8,IF(VALUE(I3373)&gt;0,7,IF(VALUE(H3373)&gt;0,6,IF(VALUE(G3373)&gt;0,5,IF(VALUE(F3373)&gt;0,4,IF(VALUE(E3373)&gt;0,3,IF(VALUE(D3373)&gt;0,2,1)))))))</f>
        <v>8</v>
      </c>
      <c r="O3373" s="26" t="s">
        <v>55</v>
      </c>
      <c r="P3373" s="1" t="s">
        <v>3023</v>
      </c>
      <c r="Q3373" s="1"/>
      <c r="R3373" s="21"/>
      <c r="S3373" s="7" t="str">
        <f>Tabela813[[#This Row],[NR]]&amp;" - "&amp;Tabela813[[#This Row],[Especificação]]</f>
        <v>9.1.7.3.2.51.0.1.00 - (-) Dedução de Transferências de Convênios dos Municípios Destinadas a Programas de Educação - Principal</v>
      </c>
      <c r="T3373" s="7" t="str">
        <f>Tabela813[[#This Row],[NR]]&amp;" - "&amp;Tabela813[[#This Row],[Especificação]]</f>
        <v>9.1.7.3.2.51.0.1.00 - (-) Dedução de Transferências de Convênios dos Municípios Destinadas a Programas de Educação - Principal</v>
      </c>
      <c r="U3373" s="7" t="str">
        <f>Tabela813[[#This Row],[NR]]&amp; " - "&amp;Tabela813[[#This Row],[Especificação]]</f>
        <v>9.1.7.3.2.51.0.1.00 - (-) Dedução de Transferências de Convênios dos Municípios Destinadas a Programas de Educação - Principal</v>
      </c>
    </row>
    <row r="3374" spans="1:21" ht="45" x14ac:dyDescent="0.25">
      <c r="A3374" s="84"/>
      <c r="B3374" s="73" t="s">
        <v>1570</v>
      </c>
      <c r="C3374" s="26" t="s">
        <v>1558</v>
      </c>
      <c r="D3374" s="26" t="s">
        <v>1565</v>
      </c>
      <c r="E3374" s="26" t="s">
        <v>1559</v>
      </c>
      <c r="F3374" s="26" t="s">
        <v>1567</v>
      </c>
      <c r="G3374" s="26" t="s">
        <v>1574</v>
      </c>
      <c r="H3374" s="26" t="s">
        <v>1561</v>
      </c>
      <c r="I3374" s="26" t="s">
        <v>1561</v>
      </c>
      <c r="J3374" s="26" t="s">
        <v>1564</v>
      </c>
      <c r="K3374" s="21" t="str">
        <f>IF(Tabela813[[#This Row],[C]]&lt;&gt;"",IF(Tabela813[[#This Row],[RED]]&lt;&gt;"",(Tabela813[[#This Row],[RED]] &amp; "."),"") &amp; CONCATENATE(Tabela813[[#This Row],[C]],".",Tabela813[[#This Row],[O]],".",Tabela813[[#This Row],[E]],".",Tabela813[[#This Row],[D1]],".",Tabela813[[#This Row],[D2]],".",Tabela813[[#This Row],[D3]],".",Tabela813[[#This Row],[T]],".",Tabela813[[#This Row],[D4]]),"")</f>
        <v>9.1.7.3.2.99.0.0.00</v>
      </c>
      <c r="L3374" s="27" t="s">
        <v>4129</v>
      </c>
      <c r="M3374" s="21" t="str">
        <f t="shared" si="52"/>
        <v>S</v>
      </c>
      <c r="N3374" s="21">
        <f>IF(VALUE(Tabela813[[#This Row],[RED]]) &gt; 0,1,0) + IF(VALUE(J3374)&gt;0,8,IF(VALUE(I3374)&gt;0,7,IF(VALUE(H3374)&gt;0,6,IF(VALUE(G3374)&gt;0,5,IF(VALUE(F3374)&gt;0,4,IF(VALUE(E3374)&gt;0,3,IF(VALUE(D3374)&gt;0,2,1)))))))</f>
        <v>6</v>
      </c>
      <c r="O3374" s="26" t="s">
        <v>51</v>
      </c>
      <c r="P3374" s="1" t="s">
        <v>4489</v>
      </c>
      <c r="Q3374" s="1"/>
      <c r="R3374" s="21"/>
      <c r="S3374" s="7" t="str">
        <f>Tabela813[[#This Row],[NR]]&amp;" - "&amp;Tabela813[[#This Row],[Especificação]]</f>
        <v>9.1.7.3.2.99.0.0.00 - (-) Dedução de Outras Transferências de Convênios dos Municípios e de Suas Entidades</v>
      </c>
      <c r="T3374" s="7" t="str">
        <f>Tabela813[[#This Row],[NR]]&amp;" - "&amp;Tabela813[[#This Row],[Especificação]]</f>
        <v>9.1.7.3.2.99.0.0.00 - (-) Dedução de Outras Transferências de Convênios dos Municípios e de Suas Entidades</v>
      </c>
      <c r="U3374" s="7" t="str">
        <f>Tabela813[[#This Row],[NR]]&amp; " - "&amp;Tabela813[[#This Row],[Especificação]]</f>
        <v>9.1.7.3.2.99.0.0.00 - (-) Dedução de Outras Transferências de Convênios dos Municípios e de Suas Entidades</v>
      </c>
    </row>
    <row r="3375" spans="1:21" ht="45" x14ac:dyDescent="0.25">
      <c r="A3375" s="84"/>
      <c r="B3375" s="73" t="s">
        <v>1570</v>
      </c>
      <c r="C3375" s="26" t="s">
        <v>1558</v>
      </c>
      <c r="D3375" s="26" t="s">
        <v>1565</v>
      </c>
      <c r="E3375" s="26" t="s">
        <v>1559</v>
      </c>
      <c r="F3375" s="26" t="s">
        <v>1567</v>
      </c>
      <c r="G3375" s="26" t="s">
        <v>1574</v>
      </c>
      <c r="H3375" s="26" t="s">
        <v>1561</v>
      </c>
      <c r="I3375" s="26" t="s">
        <v>1558</v>
      </c>
      <c r="J3375" s="26" t="s">
        <v>1564</v>
      </c>
      <c r="K3375" s="21" t="str">
        <f>IF(Tabela813[[#This Row],[C]]&lt;&gt;"",IF(Tabela813[[#This Row],[RED]]&lt;&gt;"",(Tabela813[[#This Row],[RED]] &amp; "."),"") &amp; CONCATENATE(Tabela813[[#This Row],[C]],".",Tabela813[[#This Row],[O]],".",Tabela813[[#This Row],[E]],".",Tabela813[[#This Row],[D1]],".",Tabela813[[#This Row],[D2]],".",Tabela813[[#This Row],[D3]],".",Tabela813[[#This Row],[T]],".",Tabela813[[#This Row],[D4]]),"")</f>
        <v>9.1.7.3.2.99.0.1.00</v>
      </c>
      <c r="L3375" s="27" t="s">
        <v>4129</v>
      </c>
      <c r="M3375" s="21" t="str">
        <f t="shared" si="52"/>
        <v>A</v>
      </c>
      <c r="N3375" s="21">
        <f>IF(VALUE(Tabela813[[#This Row],[RED]]) &gt; 0,1,0) + IF(VALUE(J3375)&gt;0,8,IF(VALUE(I3375)&gt;0,7,IF(VALUE(H3375)&gt;0,6,IF(VALUE(G3375)&gt;0,5,IF(VALUE(F3375)&gt;0,4,IF(VALUE(E3375)&gt;0,3,IF(VALUE(D3375)&gt;0,2,1)))))))</f>
        <v>8</v>
      </c>
      <c r="O3375" s="26" t="s">
        <v>51</v>
      </c>
      <c r="P3375" s="1" t="s">
        <v>4189</v>
      </c>
      <c r="Q3375" s="1"/>
      <c r="R3375" s="21"/>
      <c r="S3375" s="7" t="str">
        <f>Tabela813[[#This Row],[NR]]&amp;" - "&amp;Tabela813[[#This Row],[Especificação]]</f>
        <v>9.1.7.3.2.99.0.1.00 - (-) Dedução de Outras Transferências de Convênios dos Municípios e de Suas Entidades</v>
      </c>
      <c r="T3375" s="7" t="str">
        <f>Tabela813[[#This Row],[NR]]&amp;" - "&amp;Tabela813[[#This Row],[Especificação]]</f>
        <v>9.1.7.3.2.99.0.1.00 - (-) Dedução de Outras Transferências de Convênios dos Municípios e de Suas Entidades</v>
      </c>
      <c r="U3375" s="7" t="str">
        <f>Tabela813[[#This Row],[NR]]&amp; " - "&amp;Tabela813[[#This Row],[Especificação]]</f>
        <v>9.1.7.3.2.99.0.1.00 - (-) Dedução de Outras Transferências de Convênios dos Municípios e de Suas Entidades</v>
      </c>
    </row>
    <row r="3376" spans="1:21" ht="45" x14ac:dyDescent="0.25">
      <c r="A3376" s="7"/>
      <c r="B3376" s="73" t="s">
        <v>1570</v>
      </c>
      <c r="C3376" s="26" t="s">
        <v>1558</v>
      </c>
      <c r="D3376" s="26" t="s">
        <v>1565</v>
      </c>
      <c r="E3376" s="26" t="s">
        <v>1568</v>
      </c>
      <c r="F3376" s="26" t="s">
        <v>1561</v>
      </c>
      <c r="G3376" s="26" t="s">
        <v>1564</v>
      </c>
      <c r="H3376" s="26" t="s">
        <v>1561</v>
      </c>
      <c r="I3376" s="26" t="s">
        <v>1561</v>
      </c>
      <c r="J3376" s="26" t="s">
        <v>1564</v>
      </c>
      <c r="K3376" s="21" t="str">
        <f>IF(Tabela813[[#This Row],[C]]&lt;&gt;"",IF(Tabela813[[#This Row],[RED]]&lt;&gt;"",(Tabela813[[#This Row],[RED]] &amp; "."),"") &amp; CONCATENATE(Tabela813[[#This Row],[C]],".",Tabela813[[#This Row],[O]],".",Tabela813[[#This Row],[E]],".",Tabela813[[#This Row],[D1]],".",Tabela813[[#This Row],[D2]],".",Tabela813[[#This Row],[D3]],".",Tabela813[[#This Row],[T]],".",Tabela813[[#This Row],[D4]]),"")</f>
        <v>9.1.7.4.0.00.0.0.00</v>
      </c>
      <c r="L3376" s="27" t="s">
        <v>2249</v>
      </c>
      <c r="M3376" s="21" t="str">
        <f t="shared" si="52"/>
        <v>S</v>
      </c>
      <c r="N3376" s="21">
        <f>IF(VALUE(Tabela813[[#This Row],[RED]]) &gt; 0,1,0) + IF(VALUE(J3376)&gt;0,8,IF(VALUE(I3376)&gt;0,7,IF(VALUE(H3376)&gt;0,6,IF(VALUE(G3376)&gt;0,5,IF(VALUE(F3376)&gt;0,4,IF(VALUE(E3376)&gt;0,3,IF(VALUE(D3376)&gt;0,2,1)))))))</f>
        <v>4</v>
      </c>
      <c r="O3376" s="26" t="s">
        <v>45</v>
      </c>
      <c r="P3376" s="1" t="s">
        <v>4490</v>
      </c>
      <c r="Q3376" s="1"/>
      <c r="R3376" s="21"/>
      <c r="S3376" s="7" t="str">
        <f>Tabela813[[#This Row],[NR]]&amp;" - "&amp;Tabela813[[#This Row],[Especificação]]</f>
        <v>9.1.7.4.0.00.0.0.00 - (-) Dedução de Transferências de Instituições Privadas</v>
      </c>
      <c r="T3376" s="7" t="str">
        <f>Tabela813[[#This Row],[NR]]&amp;" - "&amp;Tabela813[[#This Row],[Especificação]]</f>
        <v>9.1.7.4.0.00.0.0.00 - (-) Dedução de Transferências de Instituições Privadas</v>
      </c>
      <c r="U3376" s="7" t="str">
        <f>Tabela813[[#This Row],[NR]]&amp; " - "&amp;Tabela813[[#This Row],[Especificação]]</f>
        <v>9.1.7.4.0.00.0.0.00 - (-) Dedução de Transferências de Instituições Privadas</v>
      </c>
    </row>
    <row r="3377" spans="1:21" ht="45" x14ac:dyDescent="0.25">
      <c r="A3377" s="84"/>
      <c r="B3377" s="73" t="s">
        <v>1570</v>
      </c>
      <c r="C3377" s="26" t="s">
        <v>1558</v>
      </c>
      <c r="D3377" s="26" t="s">
        <v>1565</v>
      </c>
      <c r="E3377" s="26" t="s">
        <v>1568</v>
      </c>
      <c r="F3377" s="26" t="s">
        <v>1558</v>
      </c>
      <c r="G3377" s="26" t="s">
        <v>1564</v>
      </c>
      <c r="H3377" s="26" t="s">
        <v>1561</v>
      </c>
      <c r="I3377" s="26" t="s">
        <v>1561</v>
      </c>
      <c r="J3377" s="26" t="s">
        <v>1564</v>
      </c>
      <c r="K3377" s="21" t="str">
        <f>IF(Tabela813[[#This Row],[C]]&lt;&gt;"",IF(Tabela813[[#This Row],[RED]]&lt;&gt;"",(Tabela813[[#This Row],[RED]] &amp; "."),"") &amp; CONCATENATE(Tabela813[[#This Row],[C]],".",Tabela813[[#This Row],[O]],".",Tabela813[[#This Row],[E]],".",Tabela813[[#This Row],[D1]],".",Tabela813[[#This Row],[D2]],".",Tabela813[[#This Row],[D3]],".",Tabela813[[#This Row],[T]],".",Tabela813[[#This Row],[D4]]),"")</f>
        <v>9.1.7.4.1.00.0.0.00</v>
      </c>
      <c r="L3377" s="27" t="s">
        <v>2249</v>
      </c>
      <c r="M3377" s="21" t="str">
        <f t="shared" si="52"/>
        <v>S</v>
      </c>
      <c r="N3377" s="21">
        <f>IF(VALUE(Tabela813[[#This Row],[RED]]) &gt; 0,1,0) + IF(VALUE(J3377)&gt;0,8,IF(VALUE(I3377)&gt;0,7,IF(VALUE(H3377)&gt;0,6,IF(VALUE(G3377)&gt;0,5,IF(VALUE(F3377)&gt;0,4,IF(VALUE(E3377)&gt;0,3,IF(VALUE(D3377)&gt;0,2,1)))))))</f>
        <v>5</v>
      </c>
      <c r="O3377" s="26" t="s">
        <v>45</v>
      </c>
      <c r="P3377" s="1" t="s">
        <v>4490</v>
      </c>
      <c r="Q3377" s="1"/>
      <c r="R3377" s="21"/>
      <c r="S3377" s="7" t="str">
        <f>Tabela813[[#This Row],[NR]]&amp;" - "&amp;Tabela813[[#This Row],[Especificação]]</f>
        <v>9.1.7.4.1.00.0.0.00 - (-) Dedução de Transferências de Instituições Privadas</v>
      </c>
      <c r="T3377" s="7" t="str">
        <f>Tabela813[[#This Row],[NR]]&amp;" - "&amp;Tabela813[[#This Row],[Especificação]]</f>
        <v>9.1.7.4.1.00.0.0.00 - (-) Dedução de Transferências de Instituições Privadas</v>
      </c>
      <c r="U3377" s="7" t="str">
        <f>Tabela813[[#This Row],[NR]]&amp; " - "&amp;Tabela813[[#This Row],[Especificação]]</f>
        <v>9.1.7.4.1.00.0.0.00 - (-) Dedução de Transferências de Instituições Privadas</v>
      </c>
    </row>
    <row r="3378" spans="1:21" ht="60" x14ac:dyDescent="0.25">
      <c r="A3378" s="84"/>
      <c r="B3378" s="73" t="s">
        <v>1570</v>
      </c>
      <c r="C3378" s="26" t="s">
        <v>1558</v>
      </c>
      <c r="D3378" s="26" t="s">
        <v>1565</v>
      </c>
      <c r="E3378" s="26" t="s">
        <v>1568</v>
      </c>
      <c r="F3378" s="26" t="s">
        <v>1558</v>
      </c>
      <c r="G3378" s="26" t="s">
        <v>1591</v>
      </c>
      <c r="H3378" s="26" t="s">
        <v>1561</v>
      </c>
      <c r="I3378" s="26" t="s">
        <v>1561</v>
      </c>
      <c r="J3378" s="26" t="s">
        <v>1564</v>
      </c>
      <c r="K3378" s="21" t="str">
        <f>IF(Tabela813[[#This Row],[C]]&lt;&gt;"",IF(Tabela813[[#This Row],[RED]]&lt;&gt;"",(Tabela813[[#This Row],[RED]] &amp; "."),"") &amp; CONCATENATE(Tabela813[[#This Row],[C]],".",Tabela813[[#This Row],[O]],".",Tabela813[[#This Row],[E]],".",Tabela813[[#This Row],[D1]],".",Tabela813[[#This Row],[D2]],".",Tabela813[[#This Row],[D3]],".",Tabela813[[#This Row],[T]],".",Tabela813[[#This Row],[D4]]),"")</f>
        <v>9.1.7.4.1.50.0.0.00</v>
      </c>
      <c r="L3378" s="27" t="s">
        <v>2250</v>
      </c>
      <c r="M3378" s="21" t="str">
        <f t="shared" si="52"/>
        <v>S</v>
      </c>
      <c r="N3378" s="21">
        <f>IF(VALUE(Tabela813[[#This Row],[RED]]) &gt; 0,1,0) + IF(VALUE(J3378)&gt;0,8,IF(VALUE(I3378)&gt;0,7,IF(VALUE(H3378)&gt;0,6,IF(VALUE(G3378)&gt;0,5,IF(VALUE(F3378)&gt;0,4,IF(VALUE(E3378)&gt;0,3,IF(VALUE(D3378)&gt;0,2,1)))))))</f>
        <v>6</v>
      </c>
      <c r="O3378" s="26" t="s">
        <v>55</v>
      </c>
      <c r="P3378" s="1" t="s">
        <v>4491</v>
      </c>
      <c r="Q3378" s="1"/>
      <c r="R3378" s="21"/>
      <c r="S3378" s="7" t="str">
        <f>Tabela813[[#This Row],[NR]]&amp;" - "&amp;Tabela813[[#This Row],[Especificação]]</f>
        <v>9.1.7.4.1.50.0.0.00 - (-) Dedução de Transferências de Convênios de Instituições Privadas para Programas de Saúde</v>
      </c>
      <c r="T3378" s="7" t="str">
        <f>Tabela813[[#This Row],[NR]]&amp;" - "&amp;Tabela813[[#This Row],[Especificação]]</f>
        <v>9.1.7.4.1.50.0.0.00 - (-) Dedução de Transferências de Convênios de Instituições Privadas para Programas de Saúde</v>
      </c>
      <c r="U3378" s="7" t="str">
        <f>Tabela813[[#This Row],[NR]]&amp; " - "&amp;Tabela813[[#This Row],[Especificação]]</f>
        <v>9.1.7.4.1.50.0.0.00 - (-) Dedução de Transferências de Convênios de Instituições Privadas para Programas de Saúde</v>
      </c>
    </row>
    <row r="3379" spans="1:21" ht="45" x14ac:dyDescent="0.25">
      <c r="A3379" s="84"/>
      <c r="B3379" s="73" t="s">
        <v>1570</v>
      </c>
      <c r="C3379" s="26" t="s">
        <v>1558</v>
      </c>
      <c r="D3379" s="26" t="s">
        <v>1565</v>
      </c>
      <c r="E3379" s="26" t="s">
        <v>1568</v>
      </c>
      <c r="F3379" s="26" t="s">
        <v>1558</v>
      </c>
      <c r="G3379" s="26" t="s">
        <v>1591</v>
      </c>
      <c r="H3379" s="26" t="s">
        <v>1561</v>
      </c>
      <c r="I3379" s="26" t="s">
        <v>1558</v>
      </c>
      <c r="J3379" s="26" t="s">
        <v>1564</v>
      </c>
      <c r="K3379" s="21" t="str">
        <f>IF(Tabela813[[#This Row],[C]]&lt;&gt;"",IF(Tabela813[[#This Row],[RED]]&lt;&gt;"",(Tabela813[[#This Row],[RED]] &amp; "."),"") &amp; CONCATENATE(Tabela813[[#This Row],[C]],".",Tabela813[[#This Row],[O]],".",Tabela813[[#This Row],[E]],".",Tabela813[[#This Row],[D1]],".",Tabela813[[#This Row],[D2]],".",Tabela813[[#This Row],[D3]],".",Tabela813[[#This Row],[T]],".",Tabela813[[#This Row],[D4]]),"")</f>
        <v>9.1.7.4.1.50.0.1.00</v>
      </c>
      <c r="L3379" s="27" t="s">
        <v>2251</v>
      </c>
      <c r="M3379" s="21" t="str">
        <f t="shared" si="52"/>
        <v>A</v>
      </c>
      <c r="N3379" s="21">
        <f>IF(VALUE(Tabela813[[#This Row],[RED]]) &gt; 0,1,0) + IF(VALUE(J3379)&gt;0,8,IF(VALUE(I3379)&gt;0,7,IF(VALUE(H3379)&gt;0,6,IF(VALUE(G3379)&gt;0,5,IF(VALUE(F3379)&gt;0,4,IF(VALUE(E3379)&gt;0,3,IF(VALUE(D3379)&gt;0,2,1)))))))</f>
        <v>8</v>
      </c>
      <c r="O3379" s="26" t="s">
        <v>55</v>
      </c>
      <c r="P3379" s="1" t="s">
        <v>3024</v>
      </c>
      <c r="Q3379" s="1"/>
      <c r="R3379" s="21"/>
      <c r="S3379" s="7" t="str">
        <f>Tabela813[[#This Row],[NR]]&amp;" - "&amp;Tabela813[[#This Row],[Especificação]]</f>
        <v>9.1.7.4.1.50.0.1.00 - (-) Dedução de Transferências de Convênios de Instituições Privadas para Programas de Saúde - Principal</v>
      </c>
      <c r="T3379" s="7" t="str">
        <f>Tabela813[[#This Row],[NR]]&amp;" - "&amp;Tabela813[[#This Row],[Especificação]]</f>
        <v>9.1.7.4.1.50.0.1.00 - (-) Dedução de Transferências de Convênios de Instituições Privadas para Programas de Saúde - Principal</v>
      </c>
      <c r="U3379" s="7" t="str">
        <f>Tabela813[[#This Row],[NR]]&amp; " - "&amp;Tabela813[[#This Row],[Especificação]]</f>
        <v>9.1.7.4.1.50.0.1.00 - (-) Dedução de Transferências de Convênios de Instituições Privadas para Programas de Saúde - Principal</v>
      </c>
    </row>
    <row r="3380" spans="1:21" ht="60" x14ac:dyDescent="0.25">
      <c r="A3380" s="84"/>
      <c r="B3380" s="73" t="s">
        <v>1570</v>
      </c>
      <c r="C3380" s="26" t="s">
        <v>1558</v>
      </c>
      <c r="D3380" s="26" t="s">
        <v>1565</v>
      </c>
      <c r="E3380" s="26" t="s">
        <v>1568</v>
      </c>
      <c r="F3380" s="26" t="s">
        <v>1558</v>
      </c>
      <c r="G3380" s="26" t="s">
        <v>1596</v>
      </c>
      <c r="H3380" s="26" t="s">
        <v>1561</v>
      </c>
      <c r="I3380" s="26" t="s">
        <v>1561</v>
      </c>
      <c r="J3380" s="26" t="s">
        <v>1564</v>
      </c>
      <c r="K3380" s="21" t="str">
        <f>IF(Tabela813[[#This Row],[C]]&lt;&gt;"",IF(Tabela813[[#This Row],[RED]]&lt;&gt;"",(Tabela813[[#This Row],[RED]] &amp; "."),"") &amp; CONCATENATE(Tabela813[[#This Row],[C]],".",Tabela813[[#This Row],[O]],".",Tabela813[[#This Row],[E]],".",Tabela813[[#This Row],[D1]],".",Tabela813[[#This Row],[D2]],".",Tabela813[[#This Row],[D3]],".",Tabela813[[#This Row],[T]],".",Tabela813[[#This Row],[D4]]),"")</f>
        <v>9.1.7.4.1.51.0.0.00</v>
      </c>
      <c r="L3380" s="27" t="s">
        <v>2252</v>
      </c>
      <c r="M3380" s="21" t="str">
        <f t="shared" si="52"/>
        <v>S</v>
      </c>
      <c r="N3380" s="21">
        <f>IF(VALUE(Tabela813[[#This Row],[RED]]) &gt; 0,1,0) + IF(VALUE(J3380)&gt;0,8,IF(VALUE(I3380)&gt;0,7,IF(VALUE(H3380)&gt;0,6,IF(VALUE(G3380)&gt;0,5,IF(VALUE(F3380)&gt;0,4,IF(VALUE(E3380)&gt;0,3,IF(VALUE(D3380)&gt;0,2,1)))))))</f>
        <v>6</v>
      </c>
      <c r="O3380" s="26" t="s">
        <v>55</v>
      </c>
      <c r="P3380" s="1" t="s">
        <v>4492</v>
      </c>
      <c r="Q3380" s="1"/>
      <c r="R3380" s="21"/>
      <c r="S3380" s="7" t="str">
        <f>Tabela813[[#This Row],[NR]]&amp;" - "&amp;Tabela813[[#This Row],[Especificação]]</f>
        <v>9.1.7.4.1.51.0.0.00 - (-) Dedução de Transferências de Convênios de Instituições Privadas para Programas de Educação</v>
      </c>
      <c r="T3380" s="7" t="str">
        <f>Tabela813[[#This Row],[NR]]&amp;" - "&amp;Tabela813[[#This Row],[Especificação]]</f>
        <v>9.1.7.4.1.51.0.0.00 - (-) Dedução de Transferências de Convênios de Instituições Privadas para Programas de Educação</v>
      </c>
      <c r="U3380" s="7" t="str">
        <f>Tabela813[[#This Row],[NR]]&amp; " - "&amp;Tabela813[[#This Row],[Especificação]]</f>
        <v>9.1.7.4.1.51.0.0.00 - (-) Dedução de Transferências de Convênios de Instituições Privadas para Programas de Educação</v>
      </c>
    </row>
    <row r="3381" spans="1:21" ht="60" x14ac:dyDescent="0.25">
      <c r="A3381" s="84"/>
      <c r="B3381" s="73" t="s">
        <v>1570</v>
      </c>
      <c r="C3381" s="26" t="s">
        <v>1558</v>
      </c>
      <c r="D3381" s="26" t="s">
        <v>1565</v>
      </c>
      <c r="E3381" s="26" t="s">
        <v>1568</v>
      </c>
      <c r="F3381" s="26" t="s">
        <v>1558</v>
      </c>
      <c r="G3381" s="26" t="s">
        <v>1596</v>
      </c>
      <c r="H3381" s="26" t="s">
        <v>1561</v>
      </c>
      <c r="I3381" s="26" t="s">
        <v>1558</v>
      </c>
      <c r="J3381" s="26" t="s">
        <v>1564</v>
      </c>
      <c r="K3381" s="21" t="str">
        <f>IF(Tabela813[[#This Row],[C]]&lt;&gt;"",IF(Tabela813[[#This Row],[RED]]&lt;&gt;"",(Tabela813[[#This Row],[RED]] &amp; "."),"") &amp; CONCATENATE(Tabela813[[#This Row],[C]],".",Tabela813[[#This Row],[O]],".",Tabela813[[#This Row],[E]],".",Tabela813[[#This Row],[D1]],".",Tabela813[[#This Row],[D2]],".",Tabela813[[#This Row],[D3]],".",Tabela813[[#This Row],[T]],".",Tabela813[[#This Row],[D4]]),"")</f>
        <v>9.1.7.4.1.51.0.1.00</v>
      </c>
      <c r="L3381" s="27" t="s">
        <v>2253</v>
      </c>
      <c r="M3381" s="21" t="str">
        <f t="shared" si="52"/>
        <v>A</v>
      </c>
      <c r="N3381" s="21">
        <f>IF(VALUE(Tabela813[[#This Row],[RED]]) &gt; 0,1,0) + IF(VALUE(J3381)&gt;0,8,IF(VALUE(I3381)&gt;0,7,IF(VALUE(H3381)&gt;0,6,IF(VALUE(G3381)&gt;0,5,IF(VALUE(F3381)&gt;0,4,IF(VALUE(E3381)&gt;0,3,IF(VALUE(D3381)&gt;0,2,1)))))))</f>
        <v>8</v>
      </c>
      <c r="O3381" s="26" t="s">
        <v>55</v>
      </c>
      <c r="P3381" s="1" t="s">
        <v>3025</v>
      </c>
      <c r="Q3381" s="1"/>
      <c r="R3381" s="21"/>
      <c r="S3381" s="7" t="str">
        <f>Tabela813[[#This Row],[NR]]&amp;" - "&amp;Tabela813[[#This Row],[Especificação]]</f>
        <v>9.1.7.4.1.51.0.1.00 - (-) Dedução de Transferências de Convênios de Instituições Privadas para Programas de Educação - Principal</v>
      </c>
      <c r="T3381" s="7" t="str">
        <f>Tabela813[[#This Row],[NR]]&amp;" - "&amp;Tabela813[[#This Row],[Especificação]]</f>
        <v>9.1.7.4.1.51.0.1.00 - (-) Dedução de Transferências de Convênios de Instituições Privadas para Programas de Educação - Principal</v>
      </c>
      <c r="U3381" s="7" t="str">
        <f>Tabela813[[#This Row],[NR]]&amp; " - "&amp;Tabela813[[#This Row],[Especificação]]</f>
        <v>9.1.7.4.1.51.0.1.00 - (-) Dedução de Transferências de Convênios de Instituições Privadas para Programas de Educação - Principal</v>
      </c>
    </row>
    <row r="3382" spans="1:21" ht="45" x14ac:dyDescent="0.25">
      <c r="A3382" s="84"/>
      <c r="B3382" s="73" t="s">
        <v>1570</v>
      </c>
      <c r="C3382" s="26" t="s">
        <v>1558</v>
      </c>
      <c r="D3382" s="26" t="s">
        <v>1565</v>
      </c>
      <c r="E3382" s="26" t="s">
        <v>1568</v>
      </c>
      <c r="F3382" s="26" t="s">
        <v>1558</v>
      </c>
      <c r="G3382" s="26" t="s">
        <v>1574</v>
      </c>
      <c r="H3382" s="26" t="s">
        <v>1561</v>
      </c>
      <c r="I3382" s="26" t="s">
        <v>1561</v>
      </c>
      <c r="J3382" s="26" t="s">
        <v>1564</v>
      </c>
      <c r="K3382" s="21" t="str">
        <f>IF(Tabela813[[#This Row],[C]]&lt;&gt;"",IF(Tabela813[[#This Row],[RED]]&lt;&gt;"",(Tabela813[[#This Row],[RED]] &amp; "."),"") &amp; CONCATENATE(Tabela813[[#This Row],[C]],".",Tabela813[[#This Row],[O]],".",Tabela813[[#This Row],[E]],".",Tabela813[[#This Row],[D1]],".",Tabela813[[#This Row],[D2]],".",Tabela813[[#This Row],[D3]],".",Tabela813[[#This Row],[T]],".",Tabela813[[#This Row],[D4]]),"")</f>
        <v>9.1.7.4.1.99.0.0.00</v>
      </c>
      <c r="L3382" s="27" t="s">
        <v>3674</v>
      </c>
      <c r="M3382" s="21" t="str">
        <f t="shared" si="52"/>
        <v>S</v>
      </c>
      <c r="N3382" s="21">
        <f>IF(VALUE(Tabela813[[#This Row],[RED]]) &gt; 0,1,0) + IF(VALUE(J3382)&gt;0,8,IF(VALUE(I3382)&gt;0,7,IF(VALUE(H3382)&gt;0,6,IF(VALUE(G3382)&gt;0,5,IF(VALUE(F3382)&gt;0,4,IF(VALUE(E3382)&gt;0,3,IF(VALUE(D3382)&gt;0,2,1)))))))</f>
        <v>6</v>
      </c>
      <c r="O3382" s="26" t="s">
        <v>51</v>
      </c>
      <c r="P3382" s="1" t="s">
        <v>4493</v>
      </c>
      <c r="Q3382" s="1" t="s">
        <v>102</v>
      </c>
      <c r="R3382" s="21"/>
      <c r="S3382" s="7" t="str">
        <f>Tabela813[[#This Row],[NR]]&amp;" - "&amp;Tabela813[[#This Row],[Especificação]]</f>
        <v>9.1.7.4.1.99.0.0.00 - (-) Dedução de Outras Transferências de Instituições Privadas</v>
      </c>
      <c r="T3382" s="7" t="str">
        <f>Tabela813[[#This Row],[NR]]&amp;" - "&amp;Tabela813[[#This Row],[Especificação]]</f>
        <v>9.1.7.4.1.99.0.0.00 - (-) Dedução de Outras Transferências de Instituições Privadas</v>
      </c>
      <c r="U3382" s="7" t="str">
        <f>Tabela813[[#This Row],[NR]]&amp; " - "&amp;Tabela813[[#This Row],[Especificação]]</f>
        <v>9.1.7.4.1.99.0.0.00 - (-) Dedução de Outras Transferências de Instituições Privadas</v>
      </c>
    </row>
    <row r="3383" spans="1:21" ht="45" x14ac:dyDescent="0.25">
      <c r="A3383" s="84"/>
      <c r="B3383" s="73" t="s">
        <v>1570</v>
      </c>
      <c r="C3383" s="26" t="s">
        <v>1558</v>
      </c>
      <c r="D3383" s="26" t="s">
        <v>1565</v>
      </c>
      <c r="E3383" s="26" t="s">
        <v>1568</v>
      </c>
      <c r="F3383" s="26" t="s">
        <v>1558</v>
      </c>
      <c r="G3383" s="26" t="s">
        <v>1574</v>
      </c>
      <c r="H3383" s="26" t="s">
        <v>1561</v>
      </c>
      <c r="I3383" s="26" t="s">
        <v>1558</v>
      </c>
      <c r="J3383" s="26" t="s">
        <v>1564</v>
      </c>
      <c r="K3383" s="21" t="str">
        <f>IF(Tabela813[[#This Row],[C]]&lt;&gt;"",IF(Tabela813[[#This Row],[RED]]&lt;&gt;"",(Tabela813[[#This Row],[RED]] &amp; "."),"") &amp; CONCATENATE(Tabela813[[#This Row],[C]],".",Tabela813[[#This Row],[O]],".",Tabela813[[#This Row],[E]],".",Tabela813[[#This Row],[D1]],".",Tabela813[[#This Row],[D2]],".",Tabela813[[#This Row],[D3]],".",Tabela813[[#This Row],[T]],".",Tabela813[[#This Row],[D4]]),"")</f>
        <v>9.1.7.4.1.99.0.1.00</v>
      </c>
      <c r="L3383" s="27" t="s">
        <v>3674</v>
      </c>
      <c r="M3383" s="21" t="str">
        <f t="shared" si="52"/>
        <v>A</v>
      </c>
      <c r="N3383" s="21">
        <f>IF(VALUE(Tabela813[[#This Row],[RED]]) &gt; 0,1,0) + IF(VALUE(J3383)&gt;0,8,IF(VALUE(I3383)&gt;0,7,IF(VALUE(H3383)&gt;0,6,IF(VALUE(G3383)&gt;0,5,IF(VALUE(F3383)&gt;0,4,IF(VALUE(E3383)&gt;0,3,IF(VALUE(D3383)&gt;0,2,1)))))))</f>
        <v>8</v>
      </c>
      <c r="O3383" s="26" t="s">
        <v>51</v>
      </c>
      <c r="P3383" s="1" t="s">
        <v>4228</v>
      </c>
      <c r="Q3383" s="1" t="s">
        <v>102</v>
      </c>
      <c r="R3383" s="21"/>
      <c r="S3383" s="7" t="str">
        <f>Tabela813[[#This Row],[NR]]&amp;" - "&amp;Tabela813[[#This Row],[Especificação]]</f>
        <v>9.1.7.4.1.99.0.1.00 - (-) Dedução de Outras Transferências de Instituições Privadas</v>
      </c>
      <c r="T3383" s="7" t="str">
        <f>Tabela813[[#This Row],[NR]]&amp;" - "&amp;Tabela813[[#This Row],[Especificação]]</f>
        <v>9.1.7.4.1.99.0.1.00 - (-) Dedução de Outras Transferências de Instituições Privadas</v>
      </c>
      <c r="U3383" s="7" t="str">
        <f>Tabela813[[#This Row],[NR]]&amp; " - "&amp;Tabela813[[#This Row],[Especificação]]</f>
        <v>9.1.7.4.1.99.0.1.00 - (-) Dedução de Outras Transferências de Instituições Privadas</v>
      </c>
    </row>
    <row r="3384" spans="1:21" x14ac:dyDescent="0.25">
      <c r="A3384" s="84"/>
      <c r="B3384" s="73" t="s">
        <v>1570</v>
      </c>
      <c r="C3384" s="26" t="s">
        <v>1558</v>
      </c>
      <c r="D3384" s="26" t="s">
        <v>1565</v>
      </c>
      <c r="E3384" s="26" t="s">
        <v>1570</v>
      </c>
      <c r="F3384" s="26" t="s">
        <v>1561</v>
      </c>
      <c r="G3384" s="26" t="s">
        <v>1564</v>
      </c>
      <c r="H3384" s="26" t="s">
        <v>1561</v>
      </c>
      <c r="I3384" s="26" t="s">
        <v>1561</v>
      </c>
      <c r="J3384" s="26" t="s">
        <v>1564</v>
      </c>
      <c r="K3384" s="21" t="str">
        <f>IF(Tabela813[[#This Row],[C]]&lt;&gt;"",IF(Tabela813[[#This Row],[RED]]&lt;&gt;"",(Tabela813[[#This Row],[RED]] &amp; "."),"") &amp; CONCATENATE(Tabela813[[#This Row],[C]],".",Tabela813[[#This Row],[O]],".",Tabela813[[#This Row],[E]],".",Tabela813[[#This Row],[D1]],".",Tabela813[[#This Row],[D2]],".",Tabela813[[#This Row],[D3]],".",Tabela813[[#This Row],[T]],".",Tabela813[[#This Row],[D4]]),"")</f>
        <v>9.1.7.9.0.00.0.0.00</v>
      </c>
      <c r="L3384" s="27" t="s">
        <v>2254</v>
      </c>
      <c r="M3384" s="21" t="str">
        <f t="shared" si="52"/>
        <v>S</v>
      </c>
      <c r="N3384" s="21">
        <f>IF(VALUE(Tabela813[[#This Row],[RED]]) &gt; 0,1,0) + IF(VALUE(J3384)&gt;0,8,IF(VALUE(I3384)&gt;0,7,IF(VALUE(H3384)&gt;0,6,IF(VALUE(G3384)&gt;0,5,IF(VALUE(F3384)&gt;0,4,IF(VALUE(E3384)&gt;0,3,IF(VALUE(D3384)&gt;0,2,1)))))))</f>
        <v>4</v>
      </c>
      <c r="O3384" s="26" t="s">
        <v>45</v>
      </c>
      <c r="P3384" s="1" t="s">
        <v>4494</v>
      </c>
      <c r="Q3384" s="1"/>
      <c r="R3384" s="21"/>
      <c r="S3384" s="7" t="str">
        <f>Tabela813[[#This Row],[NR]]&amp;" - "&amp;Tabela813[[#This Row],[Especificação]]</f>
        <v>9.1.7.9.0.00.0.0.00 - (-) Dedução de Demais Transferências Correntes</v>
      </c>
      <c r="T3384" s="7" t="str">
        <f>Tabela813[[#This Row],[NR]]&amp;" - "&amp;Tabela813[[#This Row],[Especificação]]</f>
        <v>9.1.7.9.0.00.0.0.00 - (-) Dedução de Demais Transferências Correntes</v>
      </c>
      <c r="U3384" s="7" t="str">
        <f>Tabela813[[#This Row],[NR]]&amp; " - "&amp;Tabela813[[#This Row],[Especificação]]</f>
        <v>9.1.7.9.0.00.0.0.00 - (-) Dedução de Demais Transferências Correntes</v>
      </c>
    </row>
    <row r="3385" spans="1:21" ht="45" x14ac:dyDescent="0.25">
      <c r="A3385" s="84"/>
      <c r="B3385" s="73" t="s">
        <v>1570</v>
      </c>
      <c r="C3385" s="26" t="s">
        <v>1558</v>
      </c>
      <c r="D3385" s="26" t="s">
        <v>1565</v>
      </c>
      <c r="E3385" s="26" t="s">
        <v>1570</v>
      </c>
      <c r="F3385" s="26" t="s">
        <v>1558</v>
      </c>
      <c r="G3385" s="26" t="s">
        <v>1564</v>
      </c>
      <c r="H3385" s="26" t="s">
        <v>1561</v>
      </c>
      <c r="I3385" s="26" t="s">
        <v>1561</v>
      </c>
      <c r="J3385" s="26" t="s">
        <v>1564</v>
      </c>
      <c r="K3385" s="21" t="str">
        <f>IF(Tabela813[[#This Row],[C]]&lt;&gt;"",IF(Tabela813[[#This Row],[RED]]&lt;&gt;"",(Tabela813[[#This Row],[RED]] &amp; "."),"") &amp; CONCATENATE(Tabela813[[#This Row],[C]],".",Tabela813[[#This Row],[O]],".",Tabela813[[#This Row],[E]],".",Tabela813[[#This Row],[D1]],".",Tabela813[[#This Row],[D2]],".",Tabela813[[#This Row],[D3]],".",Tabela813[[#This Row],[T]],".",Tabela813[[#This Row],[D4]]),"")</f>
        <v>9.1.7.9.1.00.0.0.00</v>
      </c>
      <c r="L3385" s="27" t="s">
        <v>2255</v>
      </c>
      <c r="M3385" s="21" t="str">
        <f t="shared" si="52"/>
        <v>S</v>
      </c>
      <c r="N3385" s="21">
        <f>IF(VALUE(Tabela813[[#This Row],[RED]]) &gt; 0,1,0) + IF(VALUE(J3385)&gt;0,8,IF(VALUE(I3385)&gt;0,7,IF(VALUE(H3385)&gt;0,6,IF(VALUE(G3385)&gt;0,5,IF(VALUE(F3385)&gt;0,4,IF(VALUE(E3385)&gt;0,3,IF(VALUE(D3385)&gt;0,2,1)))))))</f>
        <v>5</v>
      </c>
      <c r="O3385" s="26" t="s">
        <v>45</v>
      </c>
      <c r="P3385" s="1" t="s">
        <v>4495</v>
      </c>
      <c r="Q3385" s="1"/>
      <c r="R3385" s="21"/>
      <c r="S3385" s="7" t="str">
        <f>Tabela813[[#This Row],[NR]]&amp;" - "&amp;Tabela813[[#This Row],[Especificação]]</f>
        <v>9.1.7.9.1.00.0.0.00 - (-) Dedução de Transferências de Pessoas Físicas</v>
      </c>
      <c r="T3385" s="7" t="str">
        <f>Tabela813[[#This Row],[NR]]&amp;" - "&amp;Tabela813[[#This Row],[Especificação]]</f>
        <v>9.1.7.9.1.00.0.0.00 - (-) Dedução de Transferências de Pessoas Físicas</v>
      </c>
      <c r="U3385" s="7" t="str">
        <f>Tabela813[[#This Row],[NR]]&amp; " - "&amp;Tabela813[[#This Row],[Especificação]]</f>
        <v>9.1.7.9.1.00.0.0.00 - (-) Dedução de Transferências de Pessoas Físicas</v>
      </c>
    </row>
    <row r="3386" spans="1:21" ht="45" x14ac:dyDescent="0.25">
      <c r="A3386" s="84"/>
      <c r="B3386" s="73" t="s">
        <v>1570</v>
      </c>
      <c r="C3386" s="26" t="s">
        <v>1558</v>
      </c>
      <c r="D3386" s="26" t="s">
        <v>1565</v>
      </c>
      <c r="E3386" s="26" t="s">
        <v>1570</v>
      </c>
      <c r="F3386" s="26" t="s">
        <v>1558</v>
      </c>
      <c r="G3386" s="26" t="s">
        <v>1591</v>
      </c>
      <c r="H3386" s="26" t="s">
        <v>1561</v>
      </c>
      <c r="I3386" s="26" t="s">
        <v>1561</v>
      </c>
      <c r="J3386" s="26" t="s">
        <v>1564</v>
      </c>
      <c r="K3386" s="21" t="str">
        <f>IF(Tabela813[[#This Row],[C]]&lt;&gt;"",IF(Tabela813[[#This Row],[RED]]&lt;&gt;"",(Tabela813[[#This Row],[RED]] &amp; "."),"") &amp; CONCATENATE(Tabela813[[#This Row],[C]],".",Tabela813[[#This Row],[O]],".",Tabela813[[#This Row],[E]],".",Tabela813[[#This Row],[D1]],".",Tabela813[[#This Row],[D2]],".",Tabela813[[#This Row],[D3]],".",Tabela813[[#This Row],[T]],".",Tabela813[[#This Row],[D4]]),"")</f>
        <v>9.1.7.9.1.50.0.0.00</v>
      </c>
      <c r="L3386" s="27" t="s">
        <v>4130</v>
      </c>
      <c r="M3386" s="21" t="str">
        <f t="shared" si="52"/>
        <v>S</v>
      </c>
      <c r="N3386" s="21">
        <f>IF(VALUE(Tabela813[[#This Row],[RED]]) &gt; 0,1,0) + IF(VALUE(J3386)&gt;0,8,IF(VALUE(I3386)&gt;0,7,IF(VALUE(H3386)&gt;0,6,IF(VALUE(G3386)&gt;0,5,IF(VALUE(F3386)&gt;0,4,IF(VALUE(E3386)&gt;0,3,IF(VALUE(D3386)&gt;0,2,1)))))))</f>
        <v>6</v>
      </c>
      <c r="O3386" s="26" t="s">
        <v>55</v>
      </c>
      <c r="P3386" s="1" t="s">
        <v>4496</v>
      </c>
      <c r="Q3386" s="1"/>
      <c r="R3386" s="21"/>
      <c r="S3386" s="7" t="str">
        <f>Tabela813[[#This Row],[NR]]&amp;" - "&amp;Tabela813[[#This Row],[Especificação]]</f>
        <v>9.1.7.9.1.50.0.0.00 - (-) Dedução de Transferências de Pessoas Físicas - Programas de Saúde</v>
      </c>
      <c r="T3386" s="7" t="str">
        <f>Tabela813[[#This Row],[NR]]&amp;" - "&amp;Tabela813[[#This Row],[Especificação]]</f>
        <v>9.1.7.9.1.50.0.0.00 - (-) Dedução de Transferências de Pessoas Físicas - Programas de Saúde</v>
      </c>
      <c r="U3386" s="7" t="str">
        <f>Tabela813[[#This Row],[NR]]&amp; " - "&amp;Tabela813[[#This Row],[Especificação]]</f>
        <v>9.1.7.9.1.50.0.0.00 - (-) Dedução de Transferências de Pessoas Físicas - Programas de Saúde</v>
      </c>
    </row>
    <row r="3387" spans="1:21" ht="45" x14ac:dyDescent="0.25">
      <c r="A3387" s="84"/>
      <c r="B3387" s="73" t="s">
        <v>1570</v>
      </c>
      <c r="C3387" s="26" t="s">
        <v>1558</v>
      </c>
      <c r="D3387" s="26" t="s">
        <v>1565</v>
      </c>
      <c r="E3387" s="26" t="s">
        <v>1570</v>
      </c>
      <c r="F3387" s="26" t="s">
        <v>1558</v>
      </c>
      <c r="G3387" s="26" t="s">
        <v>1591</v>
      </c>
      <c r="H3387" s="26" t="s">
        <v>1561</v>
      </c>
      <c r="I3387" s="26" t="s">
        <v>1558</v>
      </c>
      <c r="J3387" s="26" t="s">
        <v>1564</v>
      </c>
      <c r="K3387" s="21" t="str">
        <f>IF(Tabela813[[#This Row],[C]]&lt;&gt;"",IF(Tabela813[[#This Row],[RED]]&lt;&gt;"",(Tabela813[[#This Row],[RED]] &amp; "."),"") &amp; CONCATENATE(Tabela813[[#This Row],[C]],".",Tabela813[[#This Row],[O]],".",Tabela813[[#This Row],[E]],".",Tabela813[[#This Row],[D1]],".",Tabela813[[#This Row],[D2]],".",Tabela813[[#This Row],[D3]],".",Tabela813[[#This Row],[T]],".",Tabela813[[#This Row],[D4]]),"")</f>
        <v>9.1.7.9.1.50.0.1.00</v>
      </c>
      <c r="L3387" s="27" t="s">
        <v>4131</v>
      </c>
      <c r="M3387" s="21" t="str">
        <f t="shared" si="52"/>
        <v>A</v>
      </c>
      <c r="N3387" s="21">
        <f>IF(VALUE(Tabela813[[#This Row],[RED]]) &gt; 0,1,0) + IF(VALUE(J3387)&gt;0,8,IF(VALUE(I3387)&gt;0,7,IF(VALUE(H3387)&gt;0,6,IF(VALUE(G3387)&gt;0,5,IF(VALUE(F3387)&gt;0,4,IF(VALUE(E3387)&gt;0,3,IF(VALUE(D3387)&gt;0,2,1)))))))</f>
        <v>8</v>
      </c>
      <c r="O3387" s="26" t="s">
        <v>55</v>
      </c>
      <c r="P3387" s="1" t="s">
        <v>3026</v>
      </c>
      <c r="Q3387" s="1"/>
      <c r="R3387" s="21"/>
      <c r="S3387" s="7" t="str">
        <f>Tabela813[[#This Row],[NR]]&amp;" - "&amp;Tabela813[[#This Row],[Especificação]]</f>
        <v>9.1.7.9.1.50.0.1.00 - (-) Dedução de Transferências de Pessoas Físicas - Programas de Saúde - Principal</v>
      </c>
      <c r="T3387" s="7" t="str">
        <f>Tabela813[[#This Row],[NR]]&amp;" - "&amp;Tabela813[[#This Row],[Especificação]]</f>
        <v>9.1.7.9.1.50.0.1.00 - (-) Dedução de Transferências de Pessoas Físicas - Programas de Saúde - Principal</v>
      </c>
      <c r="U3387" s="7" t="str">
        <f>Tabela813[[#This Row],[NR]]&amp; " - "&amp;Tabela813[[#This Row],[Especificação]]</f>
        <v>9.1.7.9.1.50.0.1.00 - (-) Dedução de Transferências de Pessoas Físicas - Programas de Saúde - Principal</v>
      </c>
    </row>
    <row r="3388" spans="1:21" ht="45" x14ac:dyDescent="0.25">
      <c r="A3388" s="84"/>
      <c r="B3388" s="73" t="s">
        <v>1570</v>
      </c>
      <c r="C3388" s="26" t="s">
        <v>1558</v>
      </c>
      <c r="D3388" s="26" t="s">
        <v>1565</v>
      </c>
      <c r="E3388" s="26" t="s">
        <v>1570</v>
      </c>
      <c r="F3388" s="26" t="s">
        <v>1558</v>
      </c>
      <c r="G3388" s="26" t="s">
        <v>1596</v>
      </c>
      <c r="H3388" s="26" t="s">
        <v>1561</v>
      </c>
      <c r="I3388" s="26" t="s">
        <v>1561</v>
      </c>
      <c r="J3388" s="26" t="s">
        <v>1564</v>
      </c>
      <c r="K3388" s="21" t="str">
        <f>IF(Tabela813[[#This Row],[C]]&lt;&gt;"",IF(Tabela813[[#This Row],[RED]]&lt;&gt;"",(Tabela813[[#This Row],[RED]] &amp; "."),"") &amp; CONCATENATE(Tabela813[[#This Row],[C]],".",Tabela813[[#This Row],[O]],".",Tabela813[[#This Row],[E]],".",Tabela813[[#This Row],[D1]],".",Tabela813[[#This Row],[D2]],".",Tabela813[[#This Row],[D3]],".",Tabela813[[#This Row],[T]],".",Tabela813[[#This Row],[D4]]),"")</f>
        <v>9.1.7.9.1.51.0.0.00</v>
      </c>
      <c r="L3388" s="27" t="s">
        <v>6931</v>
      </c>
      <c r="M3388" s="21" t="str">
        <f t="shared" si="52"/>
        <v>S</v>
      </c>
      <c r="N3388" s="21">
        <f>IF(VALUE(Tabela813[[#This Row],[RED]]) &gt; 0,1,0) + IF(VALUE(J3388)&gt;0,8,IF(VALUE(I3388)&gt;0,7,IF(VALUE(H3388)&gt;0,6,IF(VALUE(G3388)&gt;0,5,IF(VALUE(F3388)&gt;0,4,IF(VALUE(E3388)&gt;0,3,IF(VALUE(D3388)&gt;0,2,1)))))))</f>
        <v>6</v>
      </c>
      <c r="O3388" s="26" t="s">
        <v>55</v>
      </c>
      <c r="P3388" s="1" t="s">
        <v>4497</v>
      </c>
      <c r="Q3388" s="1"/>
      <c r="R3388" s="21"/>
      <c r="S3388" s="7" t="str">
        <f>Tabela813[[#This Row],[NR]]&amp;" - "&amp;Tabela813[[#This Row],[Especificação]]</f>
        <v>9.1.7.9.1.51.0.0.00 - (-) Dedução de Transferências de Pessoas Físicas - Programas de Educação</v>
      </c>
      <c r="T3388" s="7" t="str">
        <f>Tabela813[[#This Row],[NR]]&amp;" - "&amp;Tabela813[[#This Row],[Especificação]]</f>
        <v>9.1.7.9.1.51.0.0.00 - (-) Dedução de Transferências de Pessoas Físicas - Programas de Educação</v>
      </c>
      <c r="U3388" s="7" t="str">
        <f>Tabela813[[#This Row],[NR]]&amp; " - "&amp;Tabela813[[#This Row],[Especificação]]</f>
        <v>9.1.7.9.1.51.0.0.00 - (-) Dedução de Transferências de Pessoas Físicas - Programas de Educação</v>
      </c>
    </row>
    <row r="3389" spans="1:21" ht="45" x14ac:dyDescent="0.25">
      <c r="A3389" s="84"/>
      <c r="B3389" s="73" t="s">
        <v>1570</v>
      </c>
      <c r="C3389" s="26" t="s">
        <v>1558</v>
      </c>
      <c r="D3389" s="26" t="s">
        <v>1565</v>
      </c>
      <c r="E3389" s="26" t="s">
        <v>1570</v>
      </c>
      <c r="F3389" s="26" t="s">
        <v>1558</v>
      </c>
      <c r="G3389" s="26" t="s">
        <v>1596</v>
      </c>
      <c r="H3389" s="26" t="s">
        <v>1561</v>
      </c>
      <c r="I3389" s="26" t="s">
        <v>1558</v>
      </c>
      <c r="J3389" s="26" t="s">
        <v>1564</v>
      </c>
      <c r="K3389" s="21" t="str">
        <f>IF(Tabela813[[#This Row],[C]]&lt;&gt;"",IF(Tabela813[[#This Row],[RED]]&lt;&gt;"",(Tabela813[[#This Row],[RED]] &amp; "."),"") &amp; CONCATENATE(Tabela813[[#This Row],[C]],".",Tabela813[[#This Row],[O]],".",Tabela813[[#This Row],[E]],".",Tabela813[[#This Row],[D1]],".",Tabela813[[#This Row],[D2]],".",Tabela813[[#This Row],[D3]],".",Tabela813[[#This Row],[T]],".",Tabela813[[#This Row],[D4]]),"")</f>
        <v>9.1.7.9.1.51.0.1.00</v>
      </c>
      <c r="L3389" s="27" t="s">
        <v>6932</v>
      </c>
      <c r="M3389" s="21" t="str">
        <f t="shared" si="52"/>
        <v>A</v>
      </c>
      <c r="N3389" s="21">
        <f>IF(VALUE(Tabela813[[#This Row],[RED]]) &gt; 0,1,0) + IF(VALUE(J3389)&gt;0,8,IF(VALUE(I3389)&gt;0,7,IF(VALUE(H3389)&gt;0,6,IF(VALUE(G3389)&gt;0,5,IF(VALUE(F3389)&gt;0,4,IF(VALUE(E3389)&gt;0,3,IF(VALUE(D3389)&gt;0,2,1)))))))</f>
        <v>8</v>
      </c>
      <c r="O3389" s="26" t="s">
        <v>55</v>
      </c>
      <c r="P3389" s="1" t="s">
        <v>3027</v>
      </c>
      <c r="Q3389" s="1"/>
      <c r="R3389" s="21"/>
      <c r="S3389" s="7" t="str">
        <f>Tabela813[[#This Row],[NR]]&amp;" - "&amp;Tabela813[[#This Row],[Especificação]]</f>
        <v>9.1.7.9.1.51.0.1.00 - (-) Dedução de Transferências de Pessoas Físicas - Programas de Educação - Principal</v>
      </c>
      <c r="T3389" s="7" t="str">
        <f>Tabela813[[#This Row],[NR]]&amp;" - "&amp;Tabela813[[#This Row],[Especificação]]</f>
        <v>9.1.7.9.1.51.0.1.00 - (-) Dedução de Transferências de Pessoas Físicas - Programas de Educação - Principal</v>
      </c>
      <c r="U3389" s="7" t="str">
        <f>Tabela813[[#This Row],[NR]]&amp; " - "&amp;Tabela813[[#This Row],[Especificação]]</f>
        <v>9.1.7.9.1.51.0.1.00 - (-) Dedução de Transferências de Pessoas Físicas - Programas de Educação - Principal</v>
      </c>
    </row>
    <row r="3390" spans="1:21" x14ac:dyDescent="0.25">
      <c r="A3390" s="84"/>
      <c r="B3390" s="73" t="s">
        <v>1570</v>
      </c>
      <c r="C3390" s="26" t="s">
        <v>1558</v>
      </c>
      <c r="D3390" s="26" t="s">
        <v>1570</v>
      </c>
      <c r="E3390" s="26" t="s">
        <v>1561</v>
      </c>
      <c r="F3390" s="26" t="s">
        <v>1561</v>
      </c>
      <c r="G3390" s="26" t="s">
        <v>1564</v>
      </c>
      <c r="H3390" s="26" t="s">
        <v>1561</v>
      </c>
      <c r="I3390" s="26" t="s">
        <v>1561</v>
      </c>
      <c r="J3390" s="26" t="s">
        <v>1564</v>
      </c>
      <c r="K3390" s="21" t="str">
        <f>IF(Tabela813[[#This Row],[C]]&lt;&gt;"",IF(Tabela813[[#This Row],[RED]]&lt;&gt;"",(Tabela813[[#This Row],[RED]] &amp; "."),"") &amp; CONCATENATE(Tabela813[[#This Row],[C]],".",Tabela813[[#This Row],[O]],".",Tabela813[[#This Row],[E]],".",Tabela813[[#This Row],[D1]],".",Tabela813[[#This Row],[D2]],".",Tabela813[[#This Row],[D3]],".",Tabela813[[#This Row],[T]],".",Tabela813[[#This Row],[D4]]),"")</f>
        <v>9.1.9.0.0.00.0.0.00</v>
      </c>
      <c r="L3390" s="27" t="s">
        <v>2256</v>
      </c>
      <c r="M3390" s="21" t="str">
        <f t="shared" si="52"/>
        <v>S</v>
      </c>
      <c r="N3390" s="21">
        <f>IF(VALUE(Tabela813[[#This Row],[RED]]) &gt; 0,1,0) + IF(VALUE(J3390)&gt;0,8,IF(VALUE(I3390)&gt;0,7,IF(VALUE(H3390)&gt;0,6,IF(VALUE(G3390)&gt;0,5,IF(VALUE(F3390)&gt;0,4,IF(VALUE(E3390)&gt;0,3,IF(VALUE(D3390)&gt;0,2,1)))))))</f>
        <v>3</v>
      </c>
      <c r="O3390" s="26" t="s">
        <v>45</v>
      </c>
      <c r="P3390" s="1" t="s">
        <v>4498</v>
      </c>
      <c r="Q3390" s="1"/>
      <c r="R3390" s="21"/>
      <c r="S3390" s="7" t="str">
        <f>Tabela813[[#This Row],[NR]]&amp;" - "&amp;Tabela813[[#This Row],[Especificação]]</f>
        <v>9.1.9.0.0.00.0.0.00 - (-) Dedução de Outras Receitas Correntes</v>
      </c>
      <c r="T3390" s="7" t="str">
        <f>Tabela813[[#This Row],[NR]]&amp;" - "&amp;Tabela813[[#This Row],[Especificação]]</f>
        <v>9.1.9.0.0.00.0.0.00 - (-) Dedução de Outras Receitas Correntes</v>
      </c>
      <c r="U3390" s="7" t="str">
        <f>Tabela813[[#This Row],[NR]]&amp; " - "&amp;Tabela813[[#This Row],[Especificação]]</f>
        <v>9.1.9.0.0.00.0.0.00 - (-) Dedução de Outras Receitas Correntes</v>
      </c>
    </row>
    <row r="3391" spans="1:21" x14ac:dyDescent="0.25">
      <c r="A3391" s="84"/>
      <c r="B3391" s="73" t="s">
        <v>1570</v>
      </c>
      <c r="C3391" s="26" t="s">
        <v>1558</v>
      </c>
      <c r="D3391" s="26" t="s">
        <v>1570</v>
      </c>
      <c r="E3391" s="26" t="s">
        <v>1558</v>
      </c>
      <c r="F3391" s="26" t="s">
        <v>1561</v>
      </c>
      <c r="G3391" s="26" t="s">
        <v>1564</v>
      </c>
      <c r="H3391" s="26" t="s">
        <v>1561</v>
      </c>
      <c r="I3391" s="26" t="s">
        <v>1561</v>
      </c>
      <c r="J3391" s="26" t="s">
        <v>1564</v>
      </c>
      <c r="K3391" s="21" t="str">
        <f>IF(Tabela813[[#This Row],[C]]&lt;&gt;"",IF(Tabela813[[#This Row],[RED]]&lt;&gt;"",(Tabela813[[#This Row],[RED]] &amp; "."),"") &amp; CONCATENATE(Tabela813[[#This Row],[C]],".",Tabela813[[#This Row],[O]],".",Tabela813[[#This Row],[E]],".",Tabela813[[#This Row],[D1]],".",Tabela813[[#This Row],[D2]],".",Tabela813[[#This Row],[D3]],".",Tabela813[[#This Row],[T]],".",Tabela813[[#This Row],[D4]]),"")</f>
        <v>9.1.9.1.0.00.0.0.00</v>
      </c>
      <c r="L3391" s="27" t="s">
        <v>2257</v>
      </c>
      <c r="M3391" s="21" t="str">
        <f t="shared" si="52"/>
        <v>S</v>
      </c>
      <c r="N3391" s="21">
        <f>IF(VALUE(Tabela813[[#This Row],[RED]]) &gt; 0,1,0) + IF(VALUE(J3391)&gt;0,8,IF(VALUE(I3391)&gt;0,7,IF(VALUE(H3391)&gt;0,6,IF(VALUE(G3391)&gt;0,5,IF(VALUE(F3391)&gt;0,4,IF(VALUE(E3391)&gt;0,3,IF(VALUE(D3391)&gt;0,2,1)))))))</f>
        <v>4</v>
      </c>
      <c r="O3391" s="26" t="s">
        <v>45</v>
      </c>
      <c r="P3391" s="1" t="s">
        <v>4499</v>
      </c>
      <c r="Q3391" s="1"/>
      <c r="R3391" s="21"/>
      <c r="S3391" s="7" t="str">
        <f>Tabela813[[#This Row],[NR]]&amp;" - "&amp;Tabela813[[#This Row],[Especificação]]</f>
        <v>9.1.9.1.0.00.0.0.00 - (-) Dedução de Multas Administrativas, Contratuais e Judiciais</v>
      </c>
      <c r="T3391" s="7" t="str">
        <f>Tabela813[[#This Row],[NR]]&amp;" - "&amp;Tabela813[[#This Row],[Especificação]]</f>
        <v>9.1.9.1.0.00.0.0.00 - (-) Dedução de Multas Administrativas, Contratuais e Judiciais</v>
      </c>
      <c r="U3391" s="7" t="str">
        <f>Tabela813[[#This Row],[NR]]&amp; " - "&amp;Tabela813[[#This Row],[Especificação]]</f>
        <v>9.1.9.1.0.00.0.0.00 - (-) Dedução de Multas Administrativas, Contratuais e Judiciais</v>
      </c>
    </row>
    <row r="3392" spans="1:21" x14ac:dyDescent="0.25">
      <c r="A3392" s="84"/>
      <c r="B3392" s="73" t="s">
        <v>1570</v>
      </c>
      <c r="C3392" s="26" t="s">
        <v>1558</v>
      </c>
      <c r="D3392" s="26" t="s">
        <v>1570</v>
      </c>
      <c r="E3392" s="26" t="s">
        <v>1558</v>
      </c>
      <c r="F3392" s="26" t="s">
        <v>1558</v>
      </c>
      <c r="G3392" s="26" t="s">
        <v>1564</v>
      </c>
      <c r="H3392" s="26" t="s">
        <v>1561</v>
      </c>
      <c r="I3392" s="26" t="s">
        <v>1561</v>
      </c>
      <c r="J3392" s="26" t="s">
        <v>1564</v>
      </c>
      <c r="K3392" s="21" t="str">
        <f>IF(Tabela813[[#This Row],[C]]&lt;&gt;"",IF(Tabela813[[#This Row],[RED]]&lt;&gt;"",(Tabela813[[#This Row],[RED]] &amp; "."),"") &amp; CONCATENATE(Tabela813[[#This Row],[C]],".",Tabela813[[#This Row],[O]],".",Tabela813[[#This Row],[E]],".",Tabela813[[#This Row],[D1]],".",Tabela813[[#This Row],[D2]],".",Tabela813[[#This Row],[D3]],".",Tabela813[[#This Row],[T]],".",Tabela813[[#This Row],[D4]]),"")</f>
        <v>9.1.9.1.1.00.0.0.00</v>
      </c>
      <c r="L3392" s="27" t="s">
        <v>2257</v>
      </c>
      <c r="M3392" s="21" t="str">
        <f t="shared" si="52"/>
        <v>S</v>
      </c>
      <c r="N3392" s="21">
        <f>IF(VALUE(Tabela813[[#This Row],[RED]]) &gt; 0,1,0) + IF(VALUE(J3392)&gt;0,8,IF(VALUE(I3392)&gt;0,7,IF(VALUE(H3392)&gt;0,6,IF(VALUE(G3392)&gt;0,5,IF(VALUE(F3392)&gt;0,4,IF(VALUE(E3392)&gt;0,3,IF(VALUE(D3392)&gt;0,2,1)))))))</f>
        <v>5</v>
      </c>
      <c r="O3392" s="26" t="s">
        <v>45</v>
      </c>
      <c r="P3392" s="1" t="s">
        <v>4500</v>
      </c>
      <c r="Q3392" s="1"/>
      <c r="R3392" s="21"/>
      <c r="S3392" s="7" t="str">
        <f>Tabela813[[#This Row],[NR]]&amp;" - "&amp;Tabela813[[#This Row],[Especificação]]</f>
        <v>9.1.9.1.1.00.0.0.00 - (-) Dedução de Multas Administrativas, Contratuais e Judiciais</v>
      </c>
      <c r="T3392" s="7" t="str">
        <f>Tabela813[[#This Row],[NR]]&amp;" - "&amp;Tabela813[[#This Row],[Especificação]]</f>
        <v>9.1.9.1.1.00.0.0.00 - (-) Dedução de Multas Administrativas, Contratuais e Judiciais</v>
      </c>
      <c r="U3392" s="7" t="str">
        <f>Tabela813[[#This Row],[NR]]&amp; " - "&amp;Tabela813[[#This Row],[Especificação]]</f>
        <v>9.1.9.1.1.00.0.0.00 - (-) Dedução de Multas Administrativas, Contratuais e Judiciais</v>
      </c>
    </row>
    <row r="3393" spans="1:21" ht="60" x14ac:dyDescent="0.25">
      <c r="A3393" s="84"/>
      <c r="B3393" s="73" t="s">
        <v>1570</v>
      </c>
      <c r="C3393" s="26" t="s">
        <v>1558</v>
      </c>
      <c r="D3393" s="26" t="s">
        <v>1570</v>
      </c>
      <c r="E3393" s="26" t="s">
        <v>1558</v>
      </c>
      <c r="F3393" s="26" t="s">
        <v>1558</v>
      </c>
      <c r="G3393" s="26" t="s">
        <v>1560</v>
      </c>
      <c r="H3393" s="26" t="s">
        <v>1561</v>
      </c>
      <c r="I3393" s="26" t="s">
        <v>1561</v>
      </c>
      <c r="J3393" s="26" t="s">
        <v>1564</v>
      </c>
      <c r="K3393" s="21" t="str">
        <f>IF(Tabela813[[#This Row],[C]]&lt;&gt;"",IF(Tabela813[[#This Row],[RED]]&lt;&gt;"",(Tabela813[[#This Row],[RED]] &amp; "."),"") &amp; CONCATENATE(Tabela813[[#This Row],[C]],".",Tabela813[[#This Row],[O]],".",Tabela813[[#This Row],[E]],".",Tabela813[[#This Row],[D1]],".",Tabela813[[#This Row],[D2]],".",Tabela813[[#This Row],[D3]],".",Tabela813[[#This Row],[T]],".",Tabela813[[#This Row],[D4]]),"")</f>
        <v>9.1.9.1.1.01.0.0.00</v>
      </c>
      <c r="L3393" s="27" t="s">
        <v>2258</v>
      </c>
      <c r="M3393" s="21" t="str">
        <f t="shared" si="52"/>
        <v>S</v>
      </c>
      <c r="N3393" s="21">
        <f>IF(VALUE(Tabela813[[#This Row],[RED]]) &gt; 0,1,0) + IF(VALUE(J3393)&gt;0,8,IF(VALUE(I3393)&gt;0,7,IF(VALUE(H3393)&gt;0,6,IF(VALUE(G3393)&gt;0,5,IF(VALUE(F3393)&gt;0,4,IF(VALUE(E3393)&gt;0,3,IF(VALUE(D3393)&gt;0,2,1)))))))</f>
        <v>6</v>
      </c>
      <c r="O3393" s="26" t="s">
        <v>51</v>
      </c>
      <c r="P3393" s="1" t="s">
        <v>4501</v>
      </c>
      <c r="Q3393" s="1"/>
      <c r="R3393" s="21"/>
      <c r="S3393" s="7" t="str">
        <f>Tabela813[[#This Row],[NR]]&amp;" - "&amp;Tabela813[[#This Row],[Especificação]]</f>
        <v>9.1.9.1.1.01.0.0.00 - (-) Dedução de Multas Previstas em Legislação Específica</v>
      </c>
      <c r="T3393" s="7" t="str">
        <f>Tabela813[[#This Row],[NR]]&amp;" - "&amp;Tabela813[[#This Row],[Especificação]]</f>
        <v>9.1.9.1.1.01.0.0.00 - (-) Dedução de Multas Previstas em Legislação Específica</v>
      </c>
      <c r="U3393" s="7" t="str">
        <f>Tabela813[[#This Row],[NR]]&amp; " - "&amp;Tabela813[[#This Row],[Especificação]]</f>
        <v>9.1.9.1.1.01.0.0.00 - (-) Dedução de Multas Previstas em Legislação Específica</v>
      </c>
    </row>
    <row r="3394" spans="1:21" ht="60" x14ac:dyDescent="0.25">
      <c r="A3394" s="84"/>
      <c r="B3394" s="73" t="s">
        <v>1570</v>
      </c>
      <c r="C3394" s="26" t="s">
        <v>1558</v>
      </c>
      <c r="D3394" s="26" t="s">
        <v>1570</v>
      </c>
      <c r="E3394" s="26" t="s">
        <v>1558</v>
      </c>
      <c r="F3394" s="26" t="s">
        <v>1558</v>
      </c>
      <c r="G3394" s="26" t="s">
        <v>1560</v>
      </c>
      <c r="H3394" s="26" t="s">
        <v>1561</v>
      </c>
      <c r="I3394" s="26" t="s">
        <v>1558</v>
      </c>
      <c r="J3394" s="26" t="s">
        <v>1564</v>
      </c>
      <c r="K3394" s="21" t="str">
        <f>IF(Tabela813[[#This Row],[C]]&lt;&gt;"",IF(Tabela813[[#This Row],[RED]]&lt;&gt;"",(Tabela813[[#This Row],[RED]] &amp; "."),"") &amp; CONCATENATE(Tabela813[[#This Row],[C]],".",Tabela813[[#This Row],[O]],".",Tabela813[[#This Row],[E]],".",Tabela813[[#This Row],[D1]],".",Tabela813[[#This Row],[D2]],".",Tabela813[[#This Row],[D3]],".",Tabela813[[#This Row],[T]],".",Tabela813[[#This Row],[D4]]),"")</f>
        <v>9.1.9.1.1.01.0.1.00</v>
      </c>
      <c r="L3394" s="27" t="s">
        <v>2259</v>
      </c>
      <c r="M3394" s="21" t="str">
        <f t="shared" si="52"/>
        <v>A</v>
      </c>
      <c r="N3394" s="21">
        <f>IF(VALUE(Tabela813[[#This Row],[RED]]) &gt; 0,1,0) + IF(VALUE(J3394)&gt;0,8,IF(VALUE(I3394)&gt;0,7,IF(VALUE(H3394)&gt;0,6,IF(VALUE(G3394)&gt;0,5,IF(VALUE(F3394)&gt;0,4,IF(VALUE(E3394)&gt;0,3,IF(VALUE(D3394)&gt;0,2,1)))))))</f>
        <v>8</v>
      </c>
      <c r="O3394" s="26" t="s">
        <v>51</v>
      </c>
      <c r="P3394" s="1" t="s">
        <v>3028</v>
      </c>
      <c r="Q3394" s="1"/>
      <c r="R3394" s="21"/>
      <c r="S3394" s="7" t="str">
        <f>Tabela813[[#This Row],[NR]]&amp;" - "&amp;Tabela813[[#This Row],[Especificação]]</f>
        <v>9.1.9.1.1.01.0.1.00 - (-) Dedução de Multas Previstas em Legislação Específica - Principal</v>
      </c>
      <c r="T3394" s="7" t="str">
        <f>Tabela813[[#This Row],[NR]]&amp;" - "&amp;Tabela813[[#This Row],[Especificação]]</f>
        <v>9.1.9.1.1.01.0.1.00 - (-) Dedução de Multas Previstas em Legislação Específica - Principal</v>
      </c>
      <c r="U3394" s="7" t="str">
        <f>Tabela813[[#This Row],[NR]]&amp; " - "&amp;Tabela813[[#This Row],[Especificação]]</f>
        <v>9.1.9.1.1.01.0.1.00 - (-) Dedução de Multas Previstas em Legislação Específica - Principal</v>
      </c>
    </row>
    <row r="3395" spans="1:21" ht="60" x14ac:dyDescent="0.25">
      <c r="A3395" s="84"/>
      <c r="B3395" s="73" t="s">
        <v>1570</v>
      </c>
      <c r="C3395" s="26" t="s">
        <v>1558</v>
      </c>
      <c r="D3395" s="26" t="s">
        <v>1570</v>
      </c>
      <c r="E3395" s="26" t="s">
        <v>1558</v>
      </c>
      <c r="F3395" s="26" t="s">
        <v>1558</v>
      </c>
      <c r="G3395" s="26" t="s">
        <v>1560</v>
      </c>
      <c r="H3395" s="26" t="s">
        <v>1561</v>
      </c>
      <c r="I3395" s="26" t="s">
        <v>1567</v>
      </c>
      <c r="J3395" s="26" t="s">
        <v>1564</v>
      </c>
      <c r="K3395" s="21" t="str">
        <f>IF(Tabela813[[#This Row],[C]]&lt;&gt;"",IF(Tabela813[[#This Row],[RED]]&lt;&gt;"",(Tabela813[[#This Row],[RED]] &amp; "."),"") &amp; CONCATENATE(Tabela813[[#This Row],[C]],".",Tabela813[[#This Row],[O]],".",Tabela813[[#This Row],[E]],".",Tabela813[[#This Row],[D1]],".",Tabela813[[#This Row],[D2]],".",Tabela813[[#This Row],[D3]],".",Tabela813[[#This Row],[T]],".",Tabela813[[#This Row],[D4]]),"")</f>
        <v>9.1.9.1.1.01.0.2.00</v>
      </c>
      <c r="L3395" s="27" t="s">
        <v>2260</v>
      </c>
      <c r="M3395" s="21" t="str">
        <f t="shared" si="52"/>
        <v>A</v>
      </c>
      <c r="N3395" s="21">
        <f>IF(VALUE(Tabela813[[#This Row],[RED]]) &gt; 0,1,0) + IF(VALUE(J3395)&gt;0,8,IF(VALUE(I3395)&gt;0,7,IF(VALUE(H3395)&gt;0,6,IF(VALUE(G3395)&gt;0,5,IF(VALUE(F3395)&gt;0,4,IF(VALUE(E3395)&gt;0,3,IF(VALUE(D3395)&gt;0,2,1)))))))</f>
        <v>8</v>
      </c>
      <c r="O3395" s="26" t="s">
        <v>51</v>
      </c>
      <c r="P3395" s="1" t="s">
        <v>3028</v>
      </c>
      <c r="Q3395" s="1"/>
      <c r="R3395" s="21"/>
      <c r="S3395" s="7" t="str">
        <f>Tabela813[[#This Row],[NR]]&amp;" - "&amp;Tabela813[[#This Row],[Especificação]]</f>
        <v>9.1.9.1.1.01.0.2.00 - (-) Dedução de Multas Previstas em Legislação Específica - Multas e Juros de Mora</v>
      </c>
      <c r="T3395" s="7" t="str">
        <f>Tabela813[[#This Row],[NR]]&amp;" - "&amp;Tabela813[[#This Row],[Especificação]]</f>
        <v>9.1.9.1.1.01.0.2.00 - (-) Dedução de Multas Previstas em Legislação Específica - Multas e Juros de Mora</v>
      </c>
      <c r="U3395" s="7" t="str">
        <f>Tabela813[[#This Row],[NR]]&amp; " - "&amp;Tabela813[[#This Row],[Especificação]]</f>
        <v>9.1.9.1.1.01.0.2.00 - (-) Dedução de Multas Previstas em Legislação Específica - Multas e Juros de Mora</v>
      </c>
    </row>
    <row r="3396" spans="1:21" ht="60" x14ac:dyDescent="0.25">
      <c r="A3396" s="84"/>
      <c r="B3396" s="73" t="s">
        <v>1570</v>
      </c>
      <c r="C3396" s="26" t="s">
        <v>1558</v>
      </c>
      <c r="D3396" s="26" t="s">
        <v>1570</v>
      </c>
      <c r="E3396" s="26" t="s">
        <v>1558</v>
      </c>
      <c r="F3396" s="26" t="s">
        <v>1558</v>
      </c>
      <c r="G3396" s="26" t="s">
        <v>1560</v>
      </c>
      <c r="H3396" s="26" t="s">
        <v>1561</v>
      </c>
      <c r="I3396" s="26" t="s">
        <v>1559</v>
      </c>
      <c r="J3396" s="26" t="s">
        <v>1564</v>
      </c>
      <c r="K3396" s="21" t="str">
        <f>IF(Tabela813[[#This Row],[C]]&lt;&gt;"",IF(Tabela813[[#This Row],[RED]]&lt;&gt;"",(Tabela813[[#This Row],[RED]] &amp; "."),"") &amp; CONCATENATE(Tabela813[[#This Row],[C]],".",Tabela813[[#This Row],[O]],".",Tabela813[[#This Row],[E]],".",Tabela813[[#This Row],[D1]],".",Tabela813[[#This Row],[D2]],".",Tabela813[[#This Row],[D3]],".",Tabela813[[#This Row],[T]],".",Tabela813[[#This Row],[D4]]),"")</f>
        <v>9.1.9.1.1.01.0.3.00</v>
      </c>
      <c r="L3396" s="27" t="s">
        <v>2261</v>
      </c>
      <c r="M3396" s="21" t="str">
        <f t="shared" si="52"/>
        <v>A</v>
      </c>
      <c r="N3396" s="21">
        <f>IF(VALUE(Tabela813[[#This Row],[RED]]) &gt; 0,1,0) + IF(VALUE(J3396)&gt;0,8,IF(VALUE(I3396)&gt;0,7,IF(VALUE(H3396)&gt;0,6,IF(VALUE(G3396)&gt;0,5,IF(VALUE(F3396)&gt;0,4,IF(VALUE(E3396)&gt;0,3,IF(VALUE(D3396)&gt;0,2,1)))))))</f>
        <v>8</v>
      </c>
      <c r="O3396" s="26" t="s">
        <v>51</v>
      </c>
      <c r="P3396" s="1" t="s">
        <v>3028</v>
      </c>
      <c r="Q3396" s="1"/>
      <c r="R3396" s="21"/>
      <c r="S3396" s="7" t="str">
        <f>Tabela813[[#This Row],[NR]]&amp;" - "&amp;Tabela813[[#This Row],[Especificação]]</f>
        <v>9.1.9.1.1.01.0.3.00 - (-) Dedução de Multas Previstas em Legislação Específica - Dívida Ativa</v>
      </c>
      <c r="T3396" s="7" t="str">
        <f>Tabela813[[#This Row],[NR]]&amp;" - "&amp;Tabela813[[#This Row],[Especificação]]</f>
        <v>9.1.9.1.1.01.0.3.00 - (-) Dedução de Multas Previstas em Legislação Específica - Dívida Ativa</v>
      </c>
      <c r="U3396" s="7" t="str">
        <f>Tabela813[[#This Row],[NR]]&amp; " - "&amp;Tabela813[[#This Row],[Especificação]]</f>
        <v>9.1.9.1.1.01.0.3.00 - (-) Dedução de Multas Previstas em Legislação Específica - Dívida Ativa</v>
      </c>
    </row>
    <row r="3397" spans="1:21" ht="60" x14ac:dyDescent="0.25">
      <c r="A3397" s="84"/>
      <c r="B3397" s="73" t="s">
        <v>1570</v>
      </c>
      <c r="C3397" s="26" t="s">
        <v>1558</v>
      </c>
      <c r="D3397" s="26" t="s">
        <v>1570</v>
      </c>
      <c r="E3397" s="26" t="s">
        <v>1558</v>
      </c>
      <c r="F3397" s="26" t="s">
        <v>1558</v>
      </c>
      <c r="G3397" s="26" t="s">
        <v>1560</v>
      </c>
      <c r="H3397" s="26" t="s">
        <v>1561</v>
      </c>
      <c r="I3397" s="26" t="s">
        <v>1568</v>
      </c>
      <c r="J3397" s="26" t="s">
        <v>1564</v>
      </c>
      <c r="K3397" s="21" t="str">
        <f>IF(Tabela813[[#This Row],[C]]&lt;&gt;"",IF(Tabela813[[#This Row],[RED]]&lt;&gt;"",(Tabela813[[#This Row],[RED]] &amp; "."),"") &amp; CONCATENATE(Tabela813[[#This Row],[C]],".",Tabela813[[#This Row],[O]],".",Tabela813[[#This Row],[E]],".",Tabela813[[#This Row],[D1]],".",Tabela813[[#This Row],[D2]],".",Tabela813[[#This Row],[D3]],".",Tabela813[[#This Row],[T]],".",Tabela813[[#This Row],[D4]]),"")</f>
        <v>9.1.9.1.1.01.0.4.00</v>
      </c>
      <c r="L3397" s="27" t="s">
        <v>2262</v>
      </c>
      <c r="M3397" s="21" t="str">
        <f t="shared" si="52"/>
        <v>A</v>
      </c>
      <c r="N3397" s="21">
        <f>IF(VALUE(Tabela813[[#This Row],[RED]]) &gt; 0,1,0) + IF(VALUE(J3397)&gt;0,8,IF(VALUE(I3397)&gt;0,7,IF(VALUE(H3397)&gt;0,6,IF(VALUE(G3397)&gt;0,5,IF(VALUE(F3397)&gt;0,4,IF(VALUE(E3397)&gt;0,3,IF(VALUE(D3397)&gt;0,2,1)))))))</f>
        <v>8</v>
      </c>
      <c r="O3397" s="26" t="s">
        <v>51</v>
      </c>
      <c r="P3397" s="1" t="s">
        <v>3028</v>
      </c>
      <c r="Q3397" s="1"/>
      <c r="R3397" s="21"/>
      <c r="S3397" s="7" t="str">
        <f>Tabela813[[#This Row],[NR]]&amp;" - "&amp;Tabela813[[#This Row],[Especificação]]</f>
        <v>9.1.9.1.1.01.0.4.00 - (-) Dedução de Multas Previstas em Legislação Específica - Dívida Ativa - Multas e Juros de Mora da Dívida Ativa</v>
      </c>
      <c r="T3397" s="7" t="str">
        <f>Tabela813[[#This Row],[NR]]&amp;" - "&amp;Tabela813[[#This Row],[Especificação]]</f>
        <v>9.1.9.1.1.01.0.4.00 - (-) Dedução de Multas Previstas em Legislação Específica - Dívida Ativa - Multas e Juros de Mora da Dívida Ativa</v>
      </c>
      <c r="U3397" s="7" t="str">
        <f>Tabela813[[#This Row],[NR]]&amp; " - "&amp;Tabela813[[#This Row],[Especificação]]</f>
        <v>9.1.9.1.1.01.0.4.00 - (-) Dedução de Multas Previstas em Legislação Específica - Dívida Ativa - Multas e Juros de Mora da Dívida Ativa</v>
      </c>
    </row>
    <row r="3398" spans="1:21" ht="60" x14ac:dyDescent="0.25">
      <c r="A3398" s="84"/>
      <c r="B3398" s="73" t="s">
        <v>1570</v>
      </c>
      <c r="C3398" s="26" t="s">
        <v>1558</v>
      </c>
      <c r="D3398" s="26" t="s">
        <v>1570</v>
      </c>
      <c r="E3398" s="26" t="s">
        <v>1558</v>
      </c>
      <c r="F3398" s="26" t="s">
        <v>1558</v>
      </c>
      <c r="G3398" s="26" t="s">
        <v>1560</v>
      </c>
      <c r="H3398" s="26" t="s">
        <v>1561</v>
      </c>
      <c r="I3398" s="26" t="s">
        <v>1569</v>
      </c>
      <c r="J3398" s="26" t="s">
        <v>1564</v>
      </c>
      <c r="K3398" s="21" t="str">
        <f>IF(Tabela813[[#This Row],[C]]&lt;&gt;"",IF(Tabela813[[#This Row],[RED]]&lt;&gt;"",(Tabela813[[#This Row],[RED]] &amp; "."),"") &amp; CONCATENATE(Tabela813[[#This Row],[C]],".",Tabela813[[#This Row],[O]],".",Tabela813[[#This Row],[E]],".",Tabela813[[#This Row],[D1]],".",Tabela813[[#This Row],[D2]],".",Tabela813[[#This Row],[D3]],".",Tabela813[[#This Row],[T]],".",Tabela813[[#This Row],[D4]]),"")</f>
        <v>9.1.9.1.1.01.0.5.00</v>
      </c>
      <c r="L3398" s="27" t="s">
        <v>2263</v>
      </c>
      <c r="M3398" s="21" t="str">
        <f t="shared" si="52"/>
        <v>A</v>
      </c>
      <c r="N3398" s="21">
        <f>IF(VALUE(Tabela813[[#This Row],[RED]]) &gt; 0,1,0) + IF(VALUE(J3398)&gt;0,8,IF(VALUE(I3398)&gt;0,7,IF(VALUE(H3398)&gt;0,6,IF(VALUE(G3398)&gt;0,5,IF(VALUE(F3398)&gt;0,4,IF(VALUE(E3398)&gt;0,3,IF(VALUE(D3398)&gt;0,2,1)))))))</f>
        <v>8</v>
      </c>
      <c r="O3398" s="26" t="s">
        <v>51</v>
      </c>
      <c r="P3398" s="1" t="s">
        <v>3028</v>
      </c>
      <c r="Q3398" s="1"/>
      <c r="R3398" s="21"/>
      <c r="S3398" s="7" t="str">
        <f>Tabela813[[#This Row],[NR]]&amp;" - "&amp;Tabela813[[#This Row],[Especificação]]</f>
        <v>9.1.9.1.1.01.0.5.00 - (-) Dedução de Multas Previstas em Legislação Específica - Multas</v>
      </c>
      <c r="T3398" s="7" t="str">
        <f>Tabela813[[#This Row],[NR]]&amp;" - "&amp;Tabela813[[#This Row],[Especificação]]</f>
        <v>9.1.9.1.1.01.0.5.00 - (-) Dedução de Multas Previstas em Legislação Específica - Multas</v>
      </c>
      <c r="U3398" s="7" t="str">
        <f>Tabela813[[#This Row],[NR]]&amp; " - "&amp;Tabela813[[#This Row],[Especificação]]</f>
        <v>9.1.9.1.1.01.0.5.00 - (-) Dedução de Multas Previstas em Legislação Específica - Multas</v>
      </c>
    </row>
    <row r="3399" spans="1:21" ht="60" x14ac:dyDescent="0.25">
      <c r="A3399" s="84"/>
      <c r="B3399" s="73" t="s">
        <v>1570</v>
      </c>
      <c r="C3399" s="26" t="s">
        <v>1558</v>
      </c>
      <c r="D3399" s="26" t="s">
        <v>1570</v>
      </c>
      <c r="E3399" s="26" t="s">
        <v>1558</v>
      </c>
      <c r="F3399" s="26" t="s">
        <v>1558</v>
      </c>
      <c r="G3399" s="26" t="s">
        <v>1560</v>
      </c>
      <c r="H3399" s="26" t="s">
        <v>1561</v>
      </c>
      <c r="I3399" s="26" t="s">
        <v>1563</v>
      </c>
      <c r="J3399" s="26" t="s">
        <v>1564</v>
      </c>
      <c r="K3399" s="21" t="str">
        <f>IF(Tabela813[[#This Row],[C]]&lt;&gt;"",IF(Tabela813[[#This Row],[RED]]&lt;&gt;"",(Tabela813[[#This Row],[RED]] &amp; "."),"") &amp; CONCATENATE(Tabela813[[#This Row],[C]],".",Tabela813[[#This Row],[O]],".",Tabela813[[#This Row],[E]],".",Tabela813[[#This Row],[D1]],".",Tabela813[[#This Row],[D2]],".",Tabela813[[#This Row],[D3]],".",Tabela813[[#This Row],[T]],".",Tabela813[[#This Row],[D4]]),"")</f>
        <v>9.1.9.1.1.01.0.6.00</v>
      </c>
      <c r="L3399" s="27" t="s">
        <v>2264</v>
      </c>
      <c r="M3399" s="21" t="str">
        <f t="shared" si="52"/>
        <v>A</v>
      </c>
      <c r="N3399" s="21">
        <f>IF(VALUE(Tabela813[[#This Row],[RED]]) &gt; 0,1,0) + IF(VALUE(J3399)&gt;0,8,IF(VALUE(I3399)&gt;0,7,IF(VALUE(H3399)&gt;0,6,IF(VALUE(G3399)&gt;0,5,IF(VALUE(F3399)&gt;0,4,IF(VALUE(E3399)&gt;0,3,IF(VALUE(D3399)&gt;0,2,1)))))))</f>
        <v>8</v>
      </c>
      <c r="O3399" s="26" t="s">
        <v>51</v>
      </c>
      <c r="P3399" s="1" t="s">
        <v>3028</v>
      </c>
      <c r="Q3399" s="1"/>
      <c r="R3399" s="21"/>
      <c r="S3399" s="7" t="str">
        <f>Tabela813[[#This Row],[NR]]&amp;" - "&amp;Tabela813[[#This Row],[Especificação]]</f>
        <v>9.1.9.1.1.01.0.6.00 - (-) Dedução de Multas Previstas em Legislação Específica - Juros de Mora</v>
      </c>
      <c r="T3399" s="7" t="str">
        <f>Tabela813[[#This Row],[NR]]&amp;" - "&amp;Tabela813[[#This Row],[Especificação]]</f>
        <v>9.1.9.1.1.01.0.6.00 - (-) Dedução de Multas Previstas em Legislação Específica - Juros de Mora</v>
      </c>
      <c r="U3399" s="7" t="str">
        <f>Tabela813[[#This Row],[NR]]&amp; " - "&amp;Tabela813[[#This Row],[Especificação]]</f>
        <v>9.1.9.1.1.01.0.6.00 - (-) Dedução de Multas Previstas em Legislação Específica - Juros de Mora</v>
      </c>
    </row>
    <row r="3400" spans="1:21" ht="60" x14ac:dyDescent="0.25">
      <c r="A3400" s="84"/>
      <c r="B3400" s="73" t="s">
        <v>1570</v>
      </c>
      <c r="C3400" s="26" t="s">
        <v>1558</v>
      </c>
      <c r="D3400" s="26" t="s">
        <v>1570</v>
      </c>
      <c r="E3400" s="26" t="s">
        <v>1558</v>
      </c>
      <c r="F3400" s="26" t="s">
        <v>1558</v>
      </c>
      <c r="G3400" s="26" t="s">
        <v>1560</v>
      </c>
      <c r="H3400" s="26" t="s">
        <v>1561</v>
      </c>
      <c r="I3400" s="26" t="s">
        <v>1565</v>
      </c>
      <c r="J3400" s="26" t="s">
        <v>1564</v>
      </c>
      <c r="K3400" s="21" t="str">
        <f>IF(Tabela813[[#This Row],[C]]&lt;&gt;"",IF(Tabela813[[#This Row],[RED]]&lt;&gt;"",(Tabela813[[#This Row],[RED]] &amp; "."),"") &amp; CONCATENATE(Tabela813[[#This Row],[C]],".",Tabela813[[#This Row],[O]],".",Tabela813[[#This Row],[E]],".",Tabela813[[#This Row],[D1]],".",Tabela813[[#This Row],[D2]],".",Tabela813[[#This Row],[D3]],".",Tabela813[[#This Row],[T]],".",Tabela813[[#This Row],[D4]]),"")</f>
        <v>9.1.9.1.1.01.0.7.00</v>
      </c>
      <c r="L3400" s="27" t="s">
        <v>2265</v>
      </c>
      <c r="M3400" s="21" t="str">
        <f t="shared" si="52"/>
        <v>A</v>
      </c>
      <c r="N3400" s="21">
        <f>IF(VALUE(Tabela813[[#This Row],[RED]]) &gt; 0,1,0) + IF(VALUE(J3400)&gt;0,8,IF(VALUE(I3400)&gt;0,7,IF(VALUE(H3400)&gt;0,6,IF(VALUE(G3400)&gt;0,5,IF(VALUE(F3400)&gt;0,4,IF(VALUE(E3400)&gt;0,3,IF(VALUE(D3400)&gt;0,2,1)))))))</f>
        <v>8</v>
      </c>
      <c r="O3400" s="26" t="s">
        <v>51</v>
      </c>
      <c r="P3400" s="1" t="s">
        <v>3028</v>
      </c>
      <c r="Q3400" s="1"/>
      <c r="R3400" s="21"/>
      <c r="S3400" s="7" t="str">
        <f>Tabela813[[#This Row],[NR]]&amp;" - "&amp;Tabela813[[#This Row],[Especificação]]</f>
        <v>9.1.9.1.1.01.0.7.00 - (-) Dedução de Multas Previstas em Legislação Específica - Dívida Ativa - Multas da Dívida Ativa</v>
      </c>
      <c r="T3400" s="7" t="str">
        <f>Tabela813[[#This Row],[NR]]&amp;" - "&amp;Tabela813[[#This Row],[Especificação]]</f>
        <v>9.1.9.1.1.01.0.7.00 - (-) Dedução de Multas Previstas em Legislação Específica - Dívida Ativa - Multas da Dívida Ativa</v>
      </c>
      <c r="U3400" s="7" t="str">
        <f>Tabela813[[#This Row],[NR]]&amp; " - "&amp;Tabela813[[#This Row],[Especificação]]</f>
        <v>9.1.9.1.1.01.0.7.00 - (-) Dedução de Multas Previstas em Legislação Específica - Dívida Ativa - Multas da Dívida Ativa</v>
      </c>
    </row>
    <row r="3401" spans="1:21" ht="60" x14ac:dyDescent="0.25">
      <c r="A3401" s="84"/>
      <c r="B3401" s="73" t="s">
        <v>1570</v>
      </c>
      <c r="C3401" s="26" t="s">
        <v>1558</v>
      </c>
      <c r="D3401" s="26" t="s">
        <v>1570</v>
      </c>
      <c r="E3401" s="26" t="s">
        <v>1558</v>
      </c>
      <c r="F3401" s="26" t="s">
        <v>1558</v>
      </c>
      <c r="G3401" s="26" t="s">
        <v>1560</v>
      </c>
      <c r="H3401" s="26" t="s">
        <v>1561</v>
      </c>
      <c r="I3401" s="26" t="s">
        <v>1566</v>
      </c>
      <c r="J3401" s="26" t="s">
        <v>1564</v>
      </c>
      <c r="K3401" s="21" t="str">
        <f>IF(Tabela813[[#This Row],[C]]&lt;&gt;"",IF(Tabela813[[#This Row],[RED]]&lt;&gt;"",(Tabela813[[#This Row],[RED]] &amp; "."),"") &amp; CONCATENATE(Tabela813[[#This Row],[C]],".",Tabela813[[#This Row],[O]],".",Tabela813[[#This Row],[E]],".",Tabela813[[#This Row],[D1]],".",Tabela813[[#This Row],[D2]],".",Tabela813[[#This Row],[D3]],".",Tabela813[[#This Row],[T]],".",Tabela813[[#This Row],[D4]]),"")</f>
        <v>9.1.9.1.1.01.0.8.00</v>
      </c>
      <c r="L3401" s="27" t="s">
        <v>2266</v>
      </c>
      <c r="M3401" s="21" t="str">
        <f t="shared" si="52"/>
        <v>A</v>
      </c>
      <c r="N3401" s="21">
        <f>IF(VALUE(Tabela813[[#This Row],[RED]]) &gt; 0,1,0) + IF(VALUE(J3401)&gt;0,8,IF(VALUE(I3401)&gt;0,7,IF(VALUE(H3401)&gt;0,6,IF(VALUE(G3401)&gt;0,5,IF(VALUE(F3401)&gt;0,4,IF(VALUE(E3401)&gt;0,3,IF(VALUE(D3401)&gt;0,2,1)))))))</f>
        <v>8</v>
      </c>
      <c r="O3401" s="26" t="s">
        <v>51</v>
      </c>
      <c r="P3401" s="1" t="s">
        <v>3028</v>
      </c>
      <c r="Q3401" s="1"/>
      <c r="R3401" s="21"/>
      <c r="S3401" s="7" t="str">
        <f>Tabela813[[#This Row],[NR]]&amp;" - "&amp;Tabela813[[#This Row],[Especificação]]</f>
        <v>9.1.9.1.1.01.0.8.00 - (-) Dedução de Multas Previstas em Legislação Específica - Juros de Mora da Dívida Ativa</v>
      </c>
      <c r="T3401" s="7" t="str">
        <f>Tabela813[[#This Row],[NR]]&amp;" - "&amp;Tabela813[[#This Row],[Especificação]]</f>
        <v>9.1.9.1.1.01.0.8.00 - (-) Dedução de Multas Previstas em Legislação Específica - Juros de Mora da Dívida Ativa</v>
      </c>
      <c r="U3401" s="7" t="str">
        <f>Tabela813[[#This Row],[NR]]&amp; " - "&amp;Tabela813[[#This Row],[Especificação]]</f>
        <v>9.1.9.1.1.01.0.8.00 - (-) Dedução de Multas Previstas em Legislação Específica - Juros de Mora da Dívida Ativa</v>
      </c>
    </row>
    <row r="3402" spans="1:21" ht="30" x14ac:dyDescent="0.25">
      <c r="A3402" s="84"/>
      <c r="B3402" s="73" t="s">
        <v>1570</v>
      </c>
      <c r="C3402" s="26" t="s">
        <v>1558</v>
      </c>
      <c r="D3402" s="26" t="s">
        <v>1570</v>
      </c>
      <c r="E3402" s="26" t="s">
        <v>1558</v>
      </c>
      <c r="F3402" s="26" t="s">
        <v>1558</v>
      </c>
      <c r="G3402" s="26" t="s">
        <v>1575</v>
      </c>
      <c r="H3402" s="26" t="s">
        <v>1561</v>
      </c>
      <c r="I3402" s="26" t="s">
        <v>1561</v>
      </c>
      <c r="J3402" s="26" t="s">
        <v>1564</v>
      </c>
      <c r="K3402" s="21" t="str">
        <f>IF(Tabela813[[#This Row],[C]]&lt;&gt;"",IF(Tabela813[[#This Row],[RED]]&lt;&gt;"",(Tabela813[[#This Row],[RED]] &amp; "."),"") &amp; CONCATENATE(Tabela813[[#This Row],[C]],".",Tabela813[[#This Row],[O]],".",Tabela813[[#This Row],[E]],".",Tabela813[[#This Row],[D1]],".",Tabela813[[#This Row],[D2]],".",Tabela813[[#This Row],[D3]],".",Tabela813[[#This Row],[T]],".",Tabela813[[#This Row],[D4]]),"")</f>
        <v>9.1.9.1.1.06.0.0.00</v>
      </c>
      <c r="L3402" s="27" t="s">
        <v>6933</v>
      </c>
      <c r="M3402" s="21" t="str">
        <f t="shared" si="52"/>
        <v>S</v>
      </c>
      <c r="N3402" s="21">
        <f>IF(VALUE(Tabela813[[#This Row],[RED]]) &gt; 0,1,0) + IF(VALUE(J3402)&gt;0,8,IF(VALUE(I3402)&gt;0,7,IF(VALUE(H3402)&gt;0,6,IF(VALUE(G3402)&gt;0,5,IF(VALUE(F3402)&gt;0,4,IF(VALUE(E3402)&gt;0,3,IF(VALUE(D3402)&gt;0,2,1)))))))</f>
        <v>6</v>
      </c>
      <c r="O3402" s="26" t="s">
        <v>51</v>
      </c>
      <c r="P3402" s="1" t="s">
        <v>4502</v>
      </c>
      <c r="Q3402" s="1"/>
      <c r="R3402" s="21"/>
      <c r="S3402" s="7" t="str">
        <f>Tabela813[[#This Row],[NR]]&amp;" - "&amp;Tabela813[[#This Row],[Especificação]]</f>
        <v>9.1.9.1.1.06.0.0.00 - (-) Dedução de Multas por Danos Ambientais</v>
      </c>
      <c r="T3402" s="7" t="str">
        <f>Tabela813[[#This Row],[NR]]&amp;" - "&amp;Tabela813[[#This Row],[Especificação]]</f>
        <v>9.1.9.1.1.06.0.0.00 - (-) Dedução de Multas por Danos Ambientais</v>
      </c>
      <c r="U3402" s="7" t="str">
        <f>Tabela813[[#This Row],[NR]]&amp; " - "&amp;Tabela813[[#This Row],[Especificação]]</f>
        <v>9.1.9.1.1.06.0.0.00 - (-) Dedução de Multas por Danos Ambientais</v>
      </c>
    </row>
    <row r="3403" spans="1:21" ht="30" x14ac:dyDescent="0.25">
      <c r="A3403" s="84"/>
      <c r="B3403" s="73" t="s">
        <v>1570</v>
      </c>
      <c r="C3403" s="26" t="s">
        <v>1558</v>
      </c>
      <c r="D3403" s="26" t="s">
        <v>1570</v>
      </c>
      <c r="E3403" s="26" t="s">
        <v>1558</v>
      </c>
      <c r="F3403" s="26" t="s">
        <v>1558</v>
      </c>
      <c r="G3403" s="26" t="s">
        <v>1575</v>
      </c>
      <c r="H3403" s="26" t="s">
        <v>1558</v>
      </c>
      <c r="I3403" s="26" t="s">
        <v>1561</v>
      </c>
      <c r="J3403" s="26" t="s">
        <v>1564</v>
      </c>
      <c r="K3403" s="21" t="str">
        <f>IF(Tabela813[[#This Row],[C]]&lt;&gt;"",IF(Tabela813[[#This Row],[RED]]&lt;&gt;"",(Tabela813[[#This Row],[RED]] &amp; "."),"") &amp; CONCATENATE(Tabela813[[#This Row],[C]],".",Tabela813[[#This Row],[O]],".",Tabela813[[#This Row],[E]],".",Tabela813[[#This Row],[D1]],".",Tabela813[[#This Row],[D2]],".",Tabela813[[#This Row],[D3]],".",Tabela813[[#This Row],[T]],".",Tabela813[[#This Row],[D4]]),"")</f>
        <v>9.1.9.1.1.06.1.0.00</v>
      </c>
      <c r="L3403" s="27" t="s">
        <v>6934</v>
      </c>
      <c r="M3403" s="21" t="str">
        <f t="shared" si="52"/>
        <v>S</v>
      </c>
      <c r="N3403" s="21">
        <f>IF(VALUE(Tabela813[[#This Row],[RED]]) &gt; 0,1,0) + IF(VALUE(J3403)&gt;0,8,IF(VALUE(I3403)&gt;0,7,IF(VALUE(H3403)&gt;0,6,IF(VALUE(G3403)&gt;0,5,IF(VALUE(F3403)&gt;0,4,IF(VALUE(E3403)&gt;0,3,IF(VALUE(D3403)&gt;0,2,1)))))))</f>
        <v>7</v>
      </c>
      <c r="O3403" s="26" t="s">
        <v>51</v>
      </c>
      <c r="P3403" s="1" t="s">
        <v>3029</v>
      </c>
      <c r="Q3403" s="1"/>
      <c r="R3403" s="21"/>
      <c r="S3403" s="7" t="str">
        <f>Tabela813[[#This Row],[NR]]&amp;" - "&amp;Tabela813[[#This Row],[Especificação]]</f>
        <v>9.1.9.1.1.06.1.0.00 - (-) Dedução de Multas Administrativas por Danos Ambientais</v>
      </c>
      <c r="T3403" s="7" t="str">
        <f>Tabela813[[#This Row],[NR]]&amp;" - "&amp;Tabela813[[#This Row],[Especificação]]</f>
        <v>9.1.9.1.1.06.1.0.00 - (-) Dedução de Multas Administrativas por Danos Ambientais</v>
      </c>
      <c r="U3403" s="7" t="str">
        <f>Tabela813[[#This Row],[NR]]&amp; " - "&amp;Tabela813[[#This Row],[Especificação]]</f>
        <v>9.1.9.1.1.06.1.0.00 - (-) Dedução de Multas Administrativas por Danos Ambientais</v>
      </c>
    </row>
    <row r="3404" spans="1:21" ht="30" x14ac:dyDescent="0.25">
      <c r="A3404" s="84"/>
      <c r="B3404" s="73" t="s">
        <v>1570</v>
      </c>
      <c r="C3404" s="26" t="s">
        <v>1558</v>
      </c>
      <c r="D3404" s="26" t="s">
        <v>1570</v>
      </c>
      <c r="E3404" s="26" t="s">
        <v>1558</v>
      </c>
      <c r="F3404" s="26" t="s">
        <v>1558</v>
      </c>
      <c r="G3404" s="26" t="s">
        <v>1575</v>
      </c>
      <c r="H3404" s="26" t="s">
        <v>1558</v>
      </c>
      <c r="I3404" s="26" t="s">
        <v>1558</v>
      </c>
      <c r="J3404" s="26" t="s">
        <v>1564</v>
      </c>
      <c r="K3404" s="21" t="str">
        <f>IF(Tabela813[[#This Row],[C]]&lt;&gt;"",IF(Tabela813[[#This Row],[RED]]&lt;&gt;"",(Tabela813[[#This Row],[RED]] &amp; "."),"") &amp; CONCATENATE(Tabela813[[#This Row],[C]],".",Tabela813[[#This Row],[O]],".",Tabela813[[#This Row],[E]],".",Tabela813[[#This Row],[D1]],".",Tabela813[[#This Row],[D2]],".",Tabela813[[#This Row],[D3]],".",Tabela813[[#This Row],[T]],".",Tabela813[[#This Row],[D4]]),"")</f>
        <v>9.1.9.1.1.06.1.1.00</v>
      </c>
      <c r="L3404" s="27" t="s">
        <v>6935</v>
      </c>
      <c r="M3404" s="21" t="str">
        <f t="shared" si="52"/>
        <v>A</v>
      </c>
      <c r="N3404" s="21">
        <f>IF(VALUE(Tabela813[[#This Row],[RED]]) &gt; 0,1,0) + IF(VALUE(J3404)&gt;0,8,IF(VALUE(I3404)&gt;0,7,IF(VALUE(H3404)&gt;0,6,IF(VALUE(G3404)&gt;0,5,IF(VALUE(F3404)&gt;0,4,IF(VALUE(E3404)&gt;0,3,IF(VALUE(D3404)&gt;0,2,1)))))))</f>
        <v>8</v>
      </c>
      <c r="O3404" s="26" t="s">
        <v>51</v>
      </c>
      <c r="P3404" s="1" t="s">
        <v>3029</v>
      </c>
      <c r="Q3404" s="1"/>
      <c r="R3404" s="21"/>
      <c r="S3404" s="7" t="str">
        <f>Tabela813[[#This Row],[NR]]&amp;" - "&amp;Tabela813[[#This Row],[Especificação]]</f>
        <v>9.1.9.1.1.06.1.1.00 - (-) Dedução de Multas Administrativas por Danos Ambientais - Principal</v>
      </c>
      <c r="T3404" s="7" t="str">
        <f>Tabela813[[#This Row],[NR]]&amp;" - "&amp;Tabela813[[#This Row],[Especificação]]</f>
        <v>9.1.9.1.1.06.1.1.00 - (-) Dedução de Multas Administrativas por Danos Ambientais - Principal</v>
      </c>
      <c r="U3404" s="7" t="str">
        <f>Tabela813[[#This Row],[NR]]&amp; " - "&amp;Tabela813[[#This Row],[Especificação]]</f>
        <v>9.1.9.1.1.06.1.1.00 - (-) Dedução de Multas Administrativas por Danos Ambientais - Principal</v>
      </c>
    </row>
    <row r="3405" spans="1:21" ht="30" x14ac:dyDescent="0.25">
      <c r="A3405" s="84"/>
      <c r="B3405" s="73" t="s">
        <v>1570</v>
      </c>
      <c r="C3405" s="26" t="s">
        <v>1558</v>
      </c>
      <c r="D3405" s="26" t="s">
        <v>1570</v>
      </c>
      <c r="E3405" s="26" t="s">
        <v>1558</v>
      </c>
      <c r="F3405" s="26" t="s">
        <v>1558</v>
      </c>
      <c r="G3405" s="26" t="s">
        <v>1575</v>
      </c>
      <c r="H3405" s="26" t="s">
        <v>1558</v>
      </c>
      <c r="I3405" s="26" t="s">
        <v>1567</v>
      </c>
      <c r="J3405" s="26" t="s">
        <v>1564</v>
      </c>
      <c r="K3405" s="21" t="str">
        <f>IF(Tabela813[[#This Row],[C]]&lt;&gt;"",IF(Tabela813[[#This Row],[RED]]&lt;&gt;"",(Tabela813[[#This Row],[RED]] &amp; "."),"") &amp; CONCATENATE(Tabela813[[#This Row],[C]],".",Tabela813[[#This Row],[O]],".",Tabela813[[#This Row],[E]],".",Tabela813[[#This Row],[D1]],".",Tabela813[[#This Row],[D2]],".",Tabela813[[#This Row],[D3]],".",Tabela813[[#This Row],[T]],".",Tabela813[[#This Row],[D4]]),"")</f>
        <v>9.1.9.1.1.06.1.2.00</v>
      </c>
      <c r="L3405" s="27" t="s">
        <v>6936</v>
      </c>
      <c r="M3405" s="21" t="str">
        <f t="shared" si="52"/>
        <v>A</v>
      </c>
      <c r="N3405" s="21">
        <f>IF(VALUE(Tabela813[[#This Row],[RED]]) &gt; 0,1,0) + IF(VALUE(J3405)&gt;0,8,IF(VALUE(I3405)&gt;0,7,IF(VALUE(H3405)&gt;0,6,IF(VALUE(G3405)&gt;0,5,IF(VALUE(F3405)&gt;0,4,IF(VALUE(E3405)&gt;0,3,IF(VALUE(D3405)&gt;0,2,1)))))))</f>
        <v>8</v>
      </c>
      <c r="O3405" s="26" t="s">
        <v>51</v>
      </c>
      <c r="P3405" s="1" t="s">
        <v>3029</v>
      </c>
      <c r="Q3405" s="1"/>
      <c r="R3405" s="21"/>
      <c r="S3405" s="7" t="str">
        <f>Tabela813[[#This Row],[NR]]&amp;" - "&amp;Tabela813[[#This Row],[Especificação]]</f>
        <v>9.1.9.1.1.06.1.2.00 - (-) Dedução de Multas Administrativas por Danos Ambientais - Multas e Juros de Mora</v>
      </c>
      <c r="T3405" s="7" t="str">
        <f>Tabela813[[#This Row],[NR]]&amp;" - "&amp;Tabela813[[#This Row],[Especificação]]</f>
        <v>9.1.9.1.1.06.1.2.00 - (-) Dedução de Multas Administrativas por Danos Ambientais - Multas e Juros de Mora</v>
      </c>
      <c r="U3405" s="7" t="str">
        <f>Tabela813[[#This Row],[NR]]&amp; " - "&amp;Tabela813[[#This Row],[Especificação]]</f>
        <v>9.1.9.1.1.06.1.2.00 - (-) Dedução de Multas Administrativas por Danos Ambientais - Multas e Juros de Mora</v>
      </c>
    </row>
    <row r="3406" spans="1:21" ht="30" x14ac:dyDescent="0.25">
      <c r="A3406" s="84"/>
      <c r="B3406" s="73" t="s">
        <v>1570</v>
      </c>
      <c r="C3406" s="26" t="s">
        <v>1558</v>
      </c>
      <c r="D3406" s="26" t="s">
        <v>1570</v>
      </c>
      <c r="E3406" s="26" t="s">
        <v>1558</v>
      </c>
      <c r="F3406" s="26" t="s">
        <v>1558</v>
      </c>
      <c r="G3406" s="26" t="s">
        <v>1575</v>
      </c>
      <c r="H3406" s="26" t="s">
        <v>1558</v>
      </c>
      <c r="I3406" s="26" t="s">
        <v>1559</v>
      </c>
      <c r="J3406" s="26" t="s">
        <v>1564</v>
      </c>
      <c r="K3406" s="21" t="str">
        <f>IF(Tabela813[[#This Row],[C]]&lt;&gt;"",IF(Tabela813[[#This Row],[RED]]&lt;&gt;"",(Tabela813[[#This Row],[RED]] &amp; "."),"") &amp; CONCATENATE(Tabela813[[#This Row],[C]],".",Tabela813[[#This Row],[O]],".",Tabela813[[#This Row],[E]],".",Tabela813[[#This Row],[D1]],".",Tabela813[[#This Row],[D2]],".",Tabela813[[#This Row],[D3]],".",Tabela813[[#This Row],[T]],".",Tabela813[[#This Row],[D4]]),"")</f>
        <v>9.1.9.1.1.06.1.3.00</v>
      </c>
      <c r="L3406" s="27" t="s">
        <v>6937</v>
      </c>
      <c r="M3406" s="21" t="str">
        <f t="shared" si="52"/>
        <v>A</v>
      </c>
      <c r="N3406" s="21">
        <f>IF(VALUE(Tabela813[[#This Row],[RED]]) &gt; 0,1,0) + IF(VALUE(J3406)&gt;0,8,IF(VALUE(I3406)&gt;0,7,IF(VALUE(H3406)&gt;0,6,IF(VALUE(G3406)&gt;0,5,IF(VALUE(F3406)&gt;0,4,IF(VALUE(E3406)&gt;0,3,IF(VALUE(D3406)&gt;0,2,1)))))))</f>
        <v>8</v>
      </c>
      <c r="O3406" s="26" t="s">
        <v>51</v>
      </c>
      <c r="P3406" s="1" t="s">
        <v>3029</v>
      </c>
      <c r="Q3406" s="1"/>
      <c r="R3406" s="21"/>
      <c r="S3406" s="7" t="str">
        <f>Tabela813[[#This Row],[NR]]&amp;" - "&amp;Tabela813[[#This Row],[Especificação]]</f>
        <v>9.1.9.1.1.06.1.3.00 - (-) Dedução de Multas Administrativas por Danos Ambientais - Dívida Ativa</v>
      </c>
      <c r="T3406" s="7" t="str">
        <f>Tabela813[[#This Row],[NR]]&amp;" - "&amp;Tabela813[[#This Row],[Especificação]]</f>
        <v>9.1.9.1.1.06.1.3.00 - (-) Dedução de Multas Administrativas por Danos Ambientais - Dívida Ativa</v>
      </c>
      <c r="U3406" s="7" t="str">
        <f>Tabela813[[#This Row],[NR]]&amp; " - "&amp;Tabela813[[#This Row],[Especificação]]</f>
        <v>9.1.9.1.1.06.1.3.00 - (-) Dedução de Multas Administrativas por Danos Ambientais - Dívida Ativa</v>
      </c>
    </row>
    <row r="3407" spans="1:21" ht="30" x14ac:dyDescent="0.25">
      <c r="A3407" s="84"/>
      <c r="B3407" s="73" t="s">
        <v>1570</v>
      </c>
      <c r="C3407" s="26" t="s">
        <v>1558</v>
      </c>
      <c r="D3407" s="26" t="s">
        <v>1570</v>
      </c>
      <c r="E3407" s="26" t="s">
        <v>1558</v>
      </c>
      <c r="F3407" s="26" t="s">
        <v>1558</v>
      </c>
      <c r="G3407" s="26" t="s">
        <v>1575</v>
      </c>
      <c r="H3407" s="26" t="s">
        <v>1558</v>
      </c>
      <c r="I3407" s="26" t="s">
        <v>1568</v>
      </c>
      <c r="J3407" s="26" t="s">
        <v>1564</v>
      </c>
      <c r="K3407" s="21" t="str">
        <f>IF(Tabela813[[#This Row],[C]]&lt;&gt;"",IF(Tabela813[[#This Row],[RED]]&lt;&gt;"",(Tabela813[[#This Row],[RED]] &amp; "."),"") &amp; CONCATENATE(Tabela813[[#This Row],[C]],".",Tabela813[[#This Row],[O]],".",Tabela813[[#This Row],[E]],".",Tabela813[[#This Row],[D1]],".",Tabela813[[#This Row],[D2]],".",Tabela813[[#This Row],[D3]],".",Tabela813[[#This Row],[T]],".",Tabela813[[#This Row],[D4]]),"")</f>
        <v>9.1.9.1.1.06.1.4.00</v>
      </c>
      <c r="L3407" s="27" t="s">
        <v>6938</v>
      </c>
      <c r="M3407" s="21" t="str">
        <f t="shared" si="52"/>
        <v>A</v>
      </c>
      <c r="N3407" s="21">
        <f>IF(VALUE(Tabela813[[#This Row],[RED]]) &gt; 0,1,0) + IF(VALUE(J3407)&gt;0,8,IF(VALUE(I3407)&gt;0,7,IF(VALUE(H3407)&gt;0,6,IF(VALUE(G3407)&gt;0,5,IF(VALUE(F3407)&gt;0,4,IF(VALUE(E3407)&gt;0,3,IF(VALUE(D3407)&gt;0,2,1)))))))</f>
        <v>8</v>
      </c>
      <c r="O3407" s="26" t="s">
        <v>51</v>
      </c>
      <c r="P3407" s="1" t="s">
        <v>3029</v>
      </c>
      <c r="Q3407" s="1"/>
      <c r="R3407" s="21"/>
      <c r="S3407" s="7" t="str">
        <f>Tabela813[[#This Row],[NR]]&amp;" - "&amp;Tabela813[[#This Row],[Especificação]]</f>
        <v>9.1.9.1.1.06.1.4.00 - (-) Dedução de Multas Administrativas por Danos Ambientais - Dívida Ativa - Multas e Juros de Mora da Dívida Ativa</v>
      </c>
      <c r="T3407" s="7" t="str">
        <f>Tabela813[[#This Row],[NR]]&amp;" - "&amp;Tabela813[[#This Row],[Especificação]]</f>
        <v>9.1.9.1.1.06.1.4.00 - (-) Dedução de Multas Administrativas por Danos Ambientais - Dívida Ativa - Multas e Juros de Mora da Dívida Ativa</v>
      </c>
      <c r="U3407" s="7" t="str">
        <f>Tabela813[[#This Row],[NR]]&amp; " - "&amp;Tabela813[[#This Row],[Especificação]]</f>
        <v>9.1.9.1.1.06.1.4.00 - (-) Dedução de Multas Administrativas por Danos Ambientais - Dívida Ativa - Multas e Juros de Mora da Dívida Ativa</v>
      </c>
    </row>
    <row r="3408" spans="1:21" ht="30" x14ac:dyDescent="0.25">
      <c r="A3408" s="84"/>
      <c r="B3408" s="73" t="s">
        <v>1570</v>
      </c>
      <c r="C3408" s="26" t="s">
        <v>1558</v>
      </c>
      <c r="D3408" s="26" t="s">
        <v>1570</v>
      </c>
      <c r="E3408" s="26" t="s">
        <v>1558</v>
      </c>
      <c r="F3408" s="26" t="s">
        <v>1558</v>
      </c>
      <c r="G3408" s="26" t="s">
        <v>1575</v>
      </c>
      <c r="H3408" s="26" t="s">
        <v>1558</v>
      </c>
      <c r="I3408" s="26" t="s">
        <v>1569</v>
      </c>
      <c r="J3408" s="26" t="s">
        <v>1564</v>
      </c>
      <c r="K3408" s="21" t="str">
        <f>IF(Tabela813[[#This Row],[C]]&lt;&gt;"",IF(Tabela813[[#This Row],[RED]]&lt;&gt;"",(Tabela813[[#This Row],[RED]] &amp; "."),"") &amp; CONCATENATE(Tabela813[[#This Row],[C]],".",Tabela813[[#This Row],[O]],".",Tabela813[[#This Row],[E]],".",Tabela813[[#This Row],[D1]],".",Tabela813[[#This Row],[D2]],".",Tabela813[[#This Row],[D3]],".",Tabela813[[#This Row],[T]],".",Tabela813[[#This Row],[D4]]),"")</f>
        <v>9.1.9.1.1.06.1.5.00</v>
      </c>
      <c r="L3408" s="27" t="s">
        <v>6939</v>
      </c>
      <c r="M3408" s="21" t="str">
        <f t="shared" si="52"/>
        <v>A</v>
      </c>
      <c r="N3408" s="21">
        <f>IF(VALUE(Tabela813[[#This Row],[RED]]) &gt; 0,1,0) + IF(VALUE(J3408)&gt;0,8,IF(VALUE(I3408)&gt;0,7,IF(VALUE(H3408)&gt;0,6,IF(VALUE(G3408)&gt;0,5,IF(VALUE(F3408)&gt;0,4,IF(VALUE(E3408)&gt;0,3,IF(VALUE(D3408)&gt;0,2,1)))))))</f>
        <v>8</v>
      </c>
      <c r="O3408" s="26" t="s">
        <v>51</v>
      </c>
      <c r="P3408" s="1" t="s">
        <v>3029</v>
      </c>
      <c r="Q3408" s="1"/>
      <c r="R3408" s="21"/>
      <c r="S3408" s="7" t="str">
        <f>Tabela813[[#This Row],[NR]]&amp;" - "&amp;Tabela813[[#This Row],[Especificação]]</f>
        <v>9.1.9.1.1.06.1.5.00 - (-) Dedução de Multas Administrativas por Danos Ambientais - Multas</v>
      </c>
      <c r="T3408" s="7" t="str">
        <f>Tabela813[[#This Row],[NR]]&amp;" - "&amp;Tabela813[[#This Row],[Especificação]]</f>
        <v>9.1.9.1.1.06.1.5.00 - (-) Dedução de Multas Administrativas por Danos Ambientais - Multas</v>
      </c>
      <c r="U3408" s="7" t="str">
        <f>Tabela813[[#This Row],[NR]]&amp; " - "&amp;Tabela813[[#This Row],[Especificação]]</f>
        <v>9.1.9.1.1.06.1.5.00 - (-) Dedução de Multas Administrativas por Danos Ambientais - Multas</v>
      </c>
    </row>
    <row r="3409" spans="1:21" ht="30" x14ac:dyDescent="0.25">
      <c r="A3409" s="84"/>
      <c r="B3409" s="73" t="s">
        <v>1570</v>
      </c>
      <c r="C3409" s="26" t="s">
        <v>1558</v>
      </c>
      <c r="D3409" s="26" t="s">
        <v>1570</v>
      </c>
      <c r="E3409" s="26" t="s">
        <v>1558</v>
      </c>
      <c r="F3409" s="26" t="s">
        <v>1558</v>
      </c>
      <c r="G3409" s="26" t="s">
        <v>1575</v>
      </c>
      <c r="H3409" s="26" t="s">
        <v>1558</v>
      </c>
      <c r="I3409" s="26" t="s">
        <v>1563</v>
      </c>
      <c r="J3409" s="26" t="s">
        <v>1564</v>
      </c>
      <c r="K3409" s="21" t="str">
        <f>IF(Tabela813[[#This Row],[C]]&lt;&gt;"",IF(Tabela813[[#This Row],[RED]]&lt;&gt;"",(Tabela813[[#This Row],[RED]] &amp; "."),"") &amp; CONCATENATE(Tabela813[[#This Row],[C]],".",Tabela813[[#This Row],[O]],".",Tabela813[[#This Row],[E]],".",Tabela813[[#This Row],[D1]],".",Tabela813[[#This Row],[D2]],".",Tabela813[[#This Row],[D3]],".",Tabela813[[#This Row],[T]],".",Tabela813[[#This Row],[D4]]),"")</f>
        <v>9.1.9.1.1.06.1.6.00</v>
      </c>
      <c r="L3409" s="27" t="s">
        <v>6940</v>
      </c>
      <c r="M3409" s="21" t="str">
        <f t="shared" si="52"/>
        <v>A</v>
      </c>
      <c r="N3409" s="21">
        <f>IF(VALUE(Tabela813[[#This Row],[RED]]) &gt; 0,1,0) + IF(VALUE(J3409)&gt;0,8,IF(VALUE(I3409)&gt;0,7,IF(VALUE(H3409)&gt;0,6,IF(VALUE(G3409)&gt;0,5,IF(VALUE(F3409)&gt;0,4,IF(VALUE(E3409)&gt;0,3,IF(VALUE(D3409)&gt;0,2,1)))))))</f>
        <v>8</v>
      </c>
      <c r="O3409" s="26" t="s">
        <v>51</v>
      </c>
      <c r="P3409" s="1" t="s">
        <v>3029</v>
      </c>
      <c r="Q3409" s="1"/>
      <c r="R3409" s="21"/>
      <c r="S3409" s="7" t="str">
        <f>Tabela813[[#This Row],[NR]]&amp;" - "&amp;Tabela813[[#This Row],[Especificação]]</f>
        <v>9.1.9.1.1.06.1.6.00 - (-) Dedução de Multas Administrativas por Danos Ambientais - Juros de Mora</v>
      </c>
      <c r="T3409" s="7" t="str">
        <f>Tabela813[[#This Row],[NR]]&amp;" - "&amp;Tabela813[[#This Row],[Especificação]]</f>
        <v>9.1.9.1.1.06.1.6.00 - (-) Dedução de Multas Administrativas por Danos Ambientais - Juros de Mora</v>
      </c>
      <c r="U3409" s="7" t="str">
        <f>Tabela813[[#This Row],[NR]]&amp; " - "&amp;Tabela813[[#This Row],[Especificação]]</f>
        <v>9.1.9.1.1.06.1.6.00 - (-) Dedução de Multas Administrativas por Danos Ambientais - Juros de Mora</v>
      </c>
    </row>
    <row r="3410" spans="1:21" ht="30" x14ac:dyDescent="0.25">
      <c r="A3410" s="84"/>
      <c r="B3410" s="73" t="s">
        <v>1570</v>
      </c>
      <c r="C3410" s="26" t="s">
        <v>1558</v>
      </c>
      <c r="D3410" s="26" t="s">
        <v>1570</v>
      </c>
      <c r="E3410" s="26" t="s">
        <v>1558</v>
      </c>
      <c r="F3410" s="26" t="s">
        <v>1558</v>
      </c>
      <c r="G3410" s="26" t="s">
        <v>1575</v>
      </c>
      <c r="H3410" s="26" t="s">
        <v>1558</v>
      </c>
      <c r="I3410" s="26" t="s">
        <v>1565</v>
      </c>
      <c r="J3410" s="26" t="s">
        <v>1564</v>
      </c>
      <c r="K3410" s="21" t="str">
        <f>IF(Tabela813[[#This Row],[C]]&lt;&gt;"",IF(Tabela813[[#This Row],[RED]]&lt;&gt;"",(Tabela813[[#This Row],[RED]] &amp; "."),"") &amp; CONCATENATE(Tabela813[[#This Row],[C]],".",Tabela813[[#This Row],[O]],".",Tabela813[[#This Row],[E]],".",Tabela813[[#This Row],[D1]],".",Tabela813[[#This Row],[D2]],".",Tabela813[[#This Row],[D3]],".",Tabela813[[#This Row],[T]],".",Tabela813[[#This Row],[D4]]),"")</f>
        <v>9.1.9.1.1.06.1.7.00</v>
      </c>
      <c r="L3410" s="27" t="s">
        <v>6941</v>
      </c>
      <c r="M3410" s="21" t="str">
        <f t="shared" si="52"/>
        <v>A</v>
      </c>
      <c r="N3410" s="21">
        <f>IF(VALUE(Tabela813[[#This Row],[RED]]) &gt; 0,1,0) + IF(VALUE(J3410)&gt;0,8,IF(VALUE(I3410)&gt;0,7,IF(VALUE(H3410)&gt;0,6,IF(VALUE(G3410)&gt;0,5,IF(VALUE(F3410)&gt;0,4,IF(VALUE(E3410)&gt;0,3,IF(VALUE(D3410)&gt;0,2,1)))))))</f>
        <v>8</v>
      </c>
      <c r="O3410" s="26" t="s">
        <v>51</v>
      </c>
      <c r="P3410" s="1" t="s">
        <v>3029</v>
      </c>
      <c r="Q3410" s="1"/>
      <c r="R3410" s="21"/>
      <c r="S3410" s="7" t="str">
        <f>Tabela813[[#This Row],[NR]]&amp;" - "&amp;Tabela813[[#This Row],[Especificação]]</f>
        <v>9.1.9.1.1.06.1.7.00 - (-) Dedução de Multas Administrativas por Danos Ambientais - Dívida Ativa - Multas da Dívida Ativa</v>
      </c>
      <c r="T3410" s="7" t="str">
        <f>Tabela813[[#This Row],[NR]]&amp;" - "&amp;Tabela813[[#This Row],[Especificação]]</f>
        <v>9.1.9.1.1.06.1.7.00 - (-) Dedução de Multas Administrativas por Danos Ambientais - Dívida Ativa - Multas da Dívida Ativa</v>
      </c>
      <c r="U3410" s="7" t="str">
        <f>Tabela813[[#This Row],[NR]]&amp; " - "&amp;Tabela813[[#This Row],[Especificação]]</f>
        <v>9.1.9.1.1.06.1.7.00 - (-) Dedução de Multas Administrativas por Danos Ambientais - Dívida Ativa - Multas da Dívida Ativa</v>
      </c>
    </row>
    <row r="3411" spans="1:21" ht="30" x14ac:dyDescent="0.25">
      <c r="A3411" s="84"/>
      <c r="B3411" s="73" t="s">
        <v>1570</v>
      </c>
      <c r="C3411" s="26" t="s">
        <v>1558</v>
      </c>
      <c r="D3411" s="26" t="s">
        <v>1570</v>
      </c>
      <c r="E3411" s="26" t="s">
        <v>1558</v>
      </c>
      <c r="F3411" s="26" t="s">
        <v>1558</v>
      </c>
      <c r="G3411" s="26" t="s">
        <v>1575</v>
      </c>
      <c r="H3411" s="26" t="s">
        <v>1558</v>
      </c>
      <c r="I3411" s="26" t="s">
        <v>1566</v>
      </c>
      <c r="J3411" s="26" t="s">
        <v>1564</v>
      </c>
      <c r="K3411" s="21" t="str">
        <f>IF(Tabela813[[#This Row],[C]]&lt;&gt;"",IF(Tabela813[[#This Row],[RED]]&lt;&gt;"",(Tabela813[[#This Row],[RED]] &amp; "."),"") &amp; CONCATENATE(Tabela813[[#This Row],[C]],".",Tabela813[[#This Row],[O]],".",Tabela813[[#This Row],[E]],".",Tabela813[[#This Row],[D1]],".",Tabela813[[#This Row],[D2]],".",Tabela813[[#This Row],[D3]],".",Tabela813[[#This Row],[T]],".",Tabela813[[#This Row],[D4]]),"")</f>
        <v>9.1.9.1.1.06.1.8.00</v>
      </c>
      <c r="L3411" s="27" t="s">
        <v>6942</v>
      </c>
      <c r="M3411" s="21" t="str">
        <f t="shared" si="52"/>
        <v>A</v>
      </c>
      <c r="N3411" s="21">
        <f>IF(VALUE(Tabela813[[#This Row],[RED]]) &gt; 0,1,0) + IF(VALUE(J3411)&gt;0,8,IF(VALUE(I3411)&gt;0,7,IF(VALUE(H3411)&gt;0,6,IF(VALUE(G3411)&gt;0,5,IF(VALUE(F3411)&gt;0,4,IF(VALUE(E3411)&gt;0,3,IF(VALUE(D3411)&gt;0,2,1)))))))</f>
        <v>8</v>
      </c>
      <c r="O3411" s="26" t="s">
        <v>51</v>
      </c>
      <c r="P3411" s="1" t="s">
        <v>3029</v>
      </c>
      <c r="Q3411" s="1"/>
      <c r="R3411" s="21"/>
      <c r="S3411" s="7" t="str">
        <f>Tabela813[[#This Row],[NR]]&amp;" - "&amp;Tabela813[[#This Row],[Especificação]]</f>
        <v>9.1.9.1.1.06.1.8.00 - (-) Dedução de Multas Administrativas por Danos Ambientais - Juros de Mora da Dívida Ativa</v>
      </c>
      <c r="T3411" s="7" t="str">
        <f>Tabela813[[#This Row],[NR]]&amp;" - "&amp;Tabela813[[#This Row],[Especificação]]</f>
        <v>9.1.9.1.1.06.1.8.00 - (-) Dedução de Multas Administrativas por Danos Ambientais - Juros de Mora da Dívida Ativa</v>
      </c>
      <c r="U3411" s="7" t="str">
        <f>Tabela813[[#This Row],[NR]]&amp; " - "&amp;Tabela813[[#This Row],[Especificação]]</f>
        <v>9.1.9.1.1.06.1.8.00 - (-) Dedução de Multas Administrativas por Danos Ambientais - Juros de Mora da Dívida Ativa</v>
      </c>
    </row>
    <row r="3412" spans="1:21" ht="30" x14ac:dyDescent="0.25">
      <c r="A3412" s="84"/>
      <c r="B3412" s="73" t="s">
        <v>1570</v>
      </c>
      <c r="C3412" s="26" t="s">
        <v>1558</v>
      </c>
      <c r="D3412" s="26" t="s">
        <v>1570</v>
      </c>
      <c r="E3412" s="26" t="s">
        <v>1558</v>
      </c>
      <c r="F3412" s="26" t="s">
        <v>1558</v>
      </c>
      <c r="G3412" s="26" t="s">
        <v>1575</v>
      </c>
      <c r="H3412" s="26" t="s">
        <v>1567</v>
      </c>
      <c r="I3412" s="26" t="s">
        <v>1561</v>
      </c>
      <c r="J3412" s="26" t="s">
        <v>1564</v>
      </c>
      <c r="K3412" s="21" t="str">
        <f>IF(Tabela813[[#This Row],[C]]&lt;&gt;"",IF(Tabela813[[#This Row],[RED]]&lt;&gt;"",(Tabela813[[#This Row],[RED]] &amp; "."),"") &amp; CONCATENATE(Tabela813[[#This Row],[C]],".",Tabela813[[#This Row],[O]],".",Tabela813[[#This Row],[E]],".",Tabela813[[#This Row],[D1]],".",Tabela813[[#This Row],[D2]],".",Tabela813[[#This Row],[D3]],".",Tabela813[[#This Row],[T]],".",Tabela813[[#This Row],[D4]]),"")</f>
        <v>9.1.9.1.1.06.2.0.00</v>
      </c>
      <c r="L3412" s="27" t="s">
        <v>6943</v>
      </c>
      <c r="M3412" s="21" t="str">
        <f t="shared" si="52"/>
        <v>S</v>
      </c>
      <c r="N3412" s="21">
        <f>IF(VALUE(Tabela813[[#This Row],[RED]]) &gt; 0,1,0) + IF(VALUE(J3412)&gt;0,8,IF(VALUE(I3412)&gt;0,7,IF(VALUE(H3412)&gt;0,6,IF(VALUE(G3412)&gt;0,5,IF(VALUE(F3412)&gt;0,4,IF(VALUE(E3412)&gt;0,3,IF(VALUE(D3412)&gt;0,2,1)))))))</f>
        <v>7</v>
      </c>
      <c r="O3412" s="26" t="s">
        <v>51</v>
      </c>
      <c r="P3412" s="1" t="s">
        <v>3030</v>
      </c>
      <c r="Q3412" s="1"/>
      <c r="R3412" s="21"/>
      <c r="S3412" s="7" t="str">
        <f>Tabela813[[#This Row],[NR]]&amp;" - "&amp;Tabela813[[#This Row],[Especificação]]</f>
        <v>9.1.9.1.1.06.2.0.00 - (-) Dedução de Multas Judiciais por Danos Ambientais</v>
      </c>
      <c r="T3412" s="7" t="str">
        <f>Tabela813[[#This Row],[NR]]&amp;" - "&amp;Tabela813[[#This Row],[Especificação]]</f>
        <v>9.1.9.1.1.06.2.0.00 - (-) Dedução de Multas Judiciais por Danos Ambientais</v>
      </c>
      <c r="U3412" s="7" t="str">
        <f>Tabela813[[#This Row],[NR]]&amp; " - "&amp;Tabela813[[#This Row],[Especificação]]</f>
        <v>9.1.9.1.1.06.2.0.00 - (-) Dedução de Multas Judiciais por Danos Ambientais</v>
      </c>
    </row>
    <row r="3413" spans="1:21" ht="30" x14ac:dyDescent="0.25">
      <c r="A3413" s="84"/>
      <c r="B3413" s="73" t="s">
        <v>1570</v>
      </c>
      <c r="C3413" s="26" t="s">
        <v>1558</v>
      </c>
      <c r="D3413" s="26" t="s">
        <v>1570</v>
      </c>
      <c r="E3413" s="26" t="s">
        <v>1558</v>
      </c>
      <c r="F3413" s="26" t="s">
        <v>1558</v>
      </c>
      <c r="G3413" s="26" t="s">
        <v>1575</v>
      </c>
      <c r="H3413" s="26" t="s">
        <v>1567</v>
      </c>
      <c r="I3413" s="26" t="s">
        <v>1558</v>
      </c>
      <c r="J3413" s="26" t="s">
        <v>1564</v>
      </c>
      <c r="K3413" s="21" t="str">
        <f>IF(Tabela813[[#This Row],[C]]&lt;&gt;"",IF(Tabela813[[#This Row],[RED]]&lt;&gt;"",(Tabela813[[#This Row],[RED]] &amp; "."),"") &amp; CONCATENATE(Tabela813[[#This Row],[C]],".",Tabela813[[#This Row],[O]],".",Tabela813[[#This Row],[E]],".",Tabela813[[#This Row],[D1]],".",Tabela813[[#This Row],[D2]],".",Tabela813[[#This Row],[D3]],".",Tabela813[[#This Row],[T]],".",Tabela813[[#This Row],[D4]]),"")</f>
        <v>9.1.9.1.1.06.2.1.00</v>
      </c>
      <c r="L3413" s="27" t="s">
        <v>6944</v>
      </c>
      <c r="M3413" s="21" t="str">
        <f t="shared" si="52"/>
        <v>A</v>
      </c>
      <c r="N3413" s="21">
        <f>IF(VALUE(Tabela813[[#This Row],[RED]]) &gt; 0,1,0) + IF(VALUE(J3413)&gt;0,8,IF(VALUE(I3413)&gt;0,7,IF(VALUE(H3413)&gt;0,6,IF(VALUE(G3413)&gt;0,5,IF(VALUE(F3413)&gt;0,4,IF(VALUE(E3413)&gt;0,3,IF(VALUE(D3413)&gt;0,2,1)))))))</f>
        <v>8</v>
      </c>
      <c r="O3413" s="26" t="s">
        <v>51</v>
      </c>
      <c r="P3413" s="1" t="s">
        <v>3030</v>
      </c>
      <c r="Q3413" s="1"/>
      <c r="R3413" s="21"/>
      <c r="S3413" s="7" t="str">
        <f>Tabela813[[#This Row],[NR]]&amp;" - "&amp;Tabela813[[#This Row],[Especificação]]</f>
        <v>9.1.9.1.1.06.2.1.00 - (-) Dedução de Multas Judiciais por Danos Ambientais - Principal</v>
      </c>
      <c r="T3413" s="7" t="str">
        <f>Tabela813[[#This Row],[NR]]&amp;" - "&amp;Tabela813[[#This Row],[Especificação]]</f>
        <v>9.1.9.1.1.06.2.1.00 - (-) Dedução de Multas Judiciais por Danos Ambientais - Principal</v>
      </c>
      <c r="U3413" s="7" t="str">
        <f>Tabela813[[#This Row],[NR]]&amp; " - "&amp;Tabela813[[#This Row],[Especificação]]</f>
        <v>9.1.9.1.1.06.2.1.00 - (-) Dedução de Multas Judiciais por Danos Ambientais - Principal</v>
      </c>
    </row>
    <row r="3414" spans="1:21" ht="30" x14ac:dyDescent="0.25">
      <c r="A3414" s="84"/>
      <c r="B3414" s="73" t="s">
        <v>1570</v>
      </c>
      <c r="C3414" s="26" t="s">
        <v>1558</v>
      </c>
      <c r="D3414" s="26" t="s">
        <v>1570</v>
      </c>
      <c r="E3414" s="26" t="s">
        <v>1558</v>
      </c>
      <c r="F3414" s="26" t="s">
        <v>1558</v>
      </c>
      <c r="G3414" s="26" t="s">
        <v>1575</v>
      </c>
      <c r="H3414" s="26" t="s">
        <v>1567</v>
      </c>
      <c r="I3414" s="26" t="s">
        <v>1567</v>
      </c>
      <c r="J3414" s="26" t="s">
        <v>1564</v>
      </c>
      <c r="K3414" s="21" t="str">
        <f>IF(Tabela813[[#This Row],[C]]&lt;&gt;"",IF(Tabela813[[#This Row],[RED]]&lt;&gt;"",(Tabela813[[#This Row],[RED]] &amp; "."),"") &amp; CONCATENATE(Tabela813[[#This Row],[C]],".",Tabela813[[#This Row],[O]],".",Tabela813[[#This Row],[E]],".",Tabela813[[#This Row],[D1]],".",Tabela813[[#This Row],[D2]],".",Tabela813[[#This Row],[D3]],".",Tabela813[[#This Row],[T]],".",Tabela813[[#This Row],[D4]]),"")</f>
        <v>9.1.9.1.1.06.2.2.00</v>
      </c>
      <c r="L3414" s="27" t="s">
        <v>6945</v>
      </c>
      <c r="M3414" s="21" t="str">
        <f t="shared" si="52"/>
        <v>A</v>
      </c>
      <c r="N3414" s="21">
        <f>IF(VALUE(Tabela813[[#This Row],[RED]]) &gt; 0,1,0) + IF(VALUE(J3414)&gt;0,8,IF(VALUE(I3414)&gt;0,7,IF(VALUE(H3414)&gt;0,6,IF(VALUE(G3414)&gt;0,5,IF(VALUE(F3414)&gt;0,4,IF(VALUE(E3414)&gt;0,3,IF(VALUE(D3414)&gt;0,2,1)))))))</f>
        <v>8</v>
      </c>
      <c r="O3414" s="26" t="s">
        <v>51</v>
      </c>
      <c r="P3414" s="1" t="s">
        <v>3030</v>
      </c>
      <c r="Q3414" s="1"/>
      <c r="R3414" s="21"/>
      <c r="S3414" s="7" t="str">
        <f>Tabela813[[#This Row],[NR]]&amp;" - "&amp;Tabela813[[#This Row],[Especificação]]</f>
        <v>9.1.9.1.1.06.2.2.00 - (-) Dedução de Multas Judiciais por Danos Ambientais - Multas e Juros de Mora</v>
      </c>
      <c r="T3414" s="7" t="str">
        <f>Tabela813[[#This Row],[NR]]&amp;" - "&amp;Tabela813[[#This Row],[Especificação]]</f>
        <v>9.1.9.1.1.06.2.2.00 - (-) Dedução de Multas Judiciais por Danos Ambientais - Multas e Juros de Mora</v>
      </c>
      <c r="U3414" s="7" t="str">
        <f>Tabela813[[#This Row],[NR]]&amp; " - "&amp;Tabela813[[#This Row],[Especificação]]</f>
        <v>9.1.9.1.1.06.2.2.00 - (-) Dedução de Multas Judiciais por Danos Ambientais - Multas e Juros de Mora</v>
      </c>
    </row>
    <row r="3415" spans="1:21" ht="30" x14ac:dyDescent="0.25">
      <c r="A3415" s="84"/>
      <c r="B3415" s="73" t="s">
        <v>1570</v>
      </c>
      <c r="C3415" s="26" t="s">
        <v>1558</v>
      </c>
      <c r="D3415" s="26" t="s">
        <v>1570</v>
      </c>
      <c r="E3415" s="26" t="s">
        <v>1558</v>
      </c>
      <c r="F3415" s="26" t="s">
        <v>1558</v>
      </c>
      <c r="G3415" s="26" t="s">
        <v>1575</v>
      </c>
      <c r="H3415" s="26" t="s">
        <v>1567</v>
      </c>
      <c r="I3415" s="26" t="s">
        <v>1559</v>
      </c>
      <c r="J3415" s="26" t="s">
        <v>1564</v>
      </c>
      <c r="K3415" s="21" t="str">
        <f>IF(Tabela813[[#This Row],[C]]&lt;&gt;"",IF(Tabela813[[#This Row],[RED]]&lt;&gt;"",(Tabela813[[#This Row],[RED]] &amp; "."),"") &amp; CONCATENATE(Tabela813[[#This Row],[C]],".",Tabela813[[#This Row],[O]],".",Tabela813[[#This Row],[E]],".",Tabela813[[#This Row],[D1]],".",Tabela813[[#This Row],[D2]],".",Tabela813[[#This Row],[D3]],".",Tabela813[[#This Row],[T]],".",Tabela813[[#This Row],[D4]]),"")</f>
        <v>9.1.9.1.1.06.2.3.00</v>
      </c>
      <c r="L3415" s="27" t="s">
        <v>6946</v>
      </c>
      <c r="M3415" s="21" t="str">
        <f t="shared" si="52"/>
        <v>A</v>
      </c>
      <c r="N3415" s="21">
        <f>IF(VALUE(Tabela813[[#This Row],[RED]]) &gt; 0,1,0) + IF(VALUE(J3415)&gt;0,8,IF(VALUE(I3415)&gt;0,7,IF(VALUE(H3415)&gt;0,6,IF(VALUE(G3415)&gt;0,5,IF(VALUE(F3415)&gt;0,4,IF(VALUE(E3415)&gt;0,3,IF(VALUE(D3415)&gt;0,2,1)))))))</f>
        <v>8</v>
      </c>
      <c r="O3415" s="26" t="s">
        <v>51</v>
      </c>
      <c r="P3415" s="1" t="s">
        <v>3030</v>
      </c>
      <c r="Q3415" s="1"/>
      <c r="R3415" s="21"/>
      <c r="S3415" s="7" t="str">
        <f>Tabela813[[#This Row],[NR]]&amp;" - "&amp;Tabela813[[#This Row],[Especificação]]</f>
        <v>9.1.9.1.1.06.2.3.00 - (-) Dedução de Multas Judiciais por Danos Ambientais - Dívida Ativa</v>
      </c>
      <c r="T3415" s="7" t="str">
        <f>Tabela813[[#This Row],[NR]]&amp;" - "&amp;Tabela813[[#This Row],[Especificação]]</f>
        <v>9.1.9.1.1.06.2.3.00 - (-) Dedução de Multas Judiciais por Danos Ambientais - Dívida Ativa</v>
      </c>
      <c r="U3415" s="7" t="str">
        <f>Tabela813[[#This Row],[NR]]&amp; " - "&amp;Tabela813[[#This Row],[Especificação]]</f>
        <v>9.1.9.1.1.06.2.3.00 - (-) Dedução de Multas Judiciais por Danos Ambientais - Dívida Ativa</v>
      </c>
    </row>
    <row r="3416" spans="1:21" ht="30" x14ac:dyDescent="0.25">
      <c r="A3416" s="84"/>
      <c r="B3416" s="73" t="s">
        <v>1570</v>
      </c>
      <c r="C3416" s="26" t="s">
        <v>1558</v>
      </c>
      <c r="D3416" s="26" t="s">
        <v>1570</v>
      </c>
      <c r="E3416" s="26" t="s">
        <v>1558</v>
      </c>
      <c r="F3416" s="26" t="s">
        <v>1558</v>
      </c>
      <c r="G3416" s="26" t="s">
        <v>1575</v>
      </c>
      <c r="H3416" s="26" t="s">
        <v>1567</v>
      </c>
      <c r="I3416" s="26" t="s">
        <v>1568</v>
      </c>
      <c r="J3416" s="26" t="s">
        <v>1564</v>
      </c>
      <c r="K3416" s="21" t="str">
        <f>IF(Tabela813[[#This Row],[C]]&lt;&gt;"",IF(Tabela813[[#This Row],[RED]]&lt;&gt;"",(Tabela813[[#This Row],[RED]] &amp; "."),"") &amp; CONCATENATE(Tabela813[[#This Row],[C]],".",Tabela813[[#This Row],[O]],".",Tabela813[[#This Row],[E]],".",Tabela813[[#This Row],[D1]],".",Tabela813[[#This Row],[D2]],".",Tabela813[[#This Row],[D3]],".",Tabela813[[#This Row],[T]],".",Tabela813[[#This Row],[D4]]),"")</f>
        <v>9.1.9.1.1.06.2.4.00</v>
      </c>
      <c r="L3416" s="27" t="s">
        <v>6947</v>
      </c>
      <c r="M3416" s="21" t="str">
        <f t="shared" ref="M3416:M3479" si="53">IF(N3416 &lt; N3417,"S","A")</f>
        <v>A</v>
      </c>
      <c r="N3416" s="21">
        <f>IF(VALUE(Tabela813[[#This Row],[RED]]) &gt; 0,1,0) + IF(VALUE(J3416)&gt;0,8,IF(VALUE(I3416)&gt;0,7,IF(VALUE(H3416)&gt;0,6,IF(VALUE(G3416)&gt;0,5,IF(VALUE(F3416)&gt;0,4,IF(VALUE(E3416)&gt;0,3,IF(VALUE(D3416)&gt;0,2,1)))))))</f>
        <v>8</v>
      </c>
      <c r="O3416" s="26" t="s">
        <v>51</v>
      </c>
      <c r="P3416" s="1" t="s">
        <v>3030</v>
      </c>
      <c r="Q3416" s="1"/>
      <c r="R3416" s="21"/>
      <c r="S3416" s="7" t="str">
        <f>Tabela813[[#This Row],[NR]]&amp;" - "&amp;Tabela813[[#This Row],[Especificação]]</f>
        <v>9.1.9.1.1.06.2.4.00 - (-) Dedução de Multas Judiciais por Danos Ambientais - Dívida Ativa - Multas e Juros de Mora da Dívida Ativa</v>
      </c>
      <c r="T3416" s="7" t="str">
        <f>Tabela813[[#This Row],[NR]]&amp;" - "&amp;Tabela813[[#This Row],[Especificação]]</f>
        <v>9.1.9.1.1.06.2.4.00 - (-) Dedução de Multas Judiciais por Danos Ambientais - Dívida Ativa - Multas e Juros de Mora da Dívida Ativa</v>
      </c>
      <c r="U3416" s="7" t="str">
        <f>Tabela813[[#This Row],[NR]]&amp; " - "&amp;Tabela813[[#This Row],[Especificação]]</f>
        <v>9.1.9.1.1.06.2.4.00 - (-) Dedução de Multas Judiciais por Danos Ambientais - Dívida Ativa - Multas e Juros de Mora da Dívida Ativa</v>
      </c>
    </row>
    <row r="3417" spans="1:21" ht="30" x14ac:dyDescent="0.25">
      <c r="A3417" s="84"/>
      <c r="B3417" s="73" t="s">
        <v>1570</v>
      </c>
      <c r="C3417" s="26" t="s">
        <v>1558</v>
      </c>
      <c r="D3417" s="26" t="s">
        <v>1570</v>
      </c>
      <c r="E3417" s="26" t="s">
        <v>1558</v>
      </c>
      <c r="F3417" s="26" t="s">
        <v>1558</v>
      </c>
      <c r="G3417" s="26" t="s">
        <v>1575</v>
      </c>
      <c r="H3417" s="26" t="s">
        <v>1567</v>
      </c>
      <c r="I3417" s="26" t="s">
        <v>1569</v>
      </c>
      <c r="J3417" s="26" t="s">
        <v>1564</v>
      </c>
      <c r="K3417" s="21" t="str">
        <f>IF(Tabela813[[#This Row],[C]]&lt;&gt;"",IF(Tabela813[[#This Row],[RED]]&lt;&gt;"",(Tabela813[[#This Row],[RED]] &amp; "."),"") &amp; CONCATENATE(Tabela813[[#This Row],[C]],".",Tabela813[[#This Row],[O]],".",Tabela813[[#This Row],[E]],".",Tabela813[[#This Row],[D1]],".",Tabela813[[#This Row],[D2]],".",Tabela813[[#This Row],[D3]],".",Tabela813[[#This Row],[T]],".",Tabela813[[#This Row],[D4]]),"")</f>
        <v>9.1.9.1.1.06.2.5.00</v>
      </c>
      <c r="L3417" s="27" t="s">
        <v>6948</v>
      </c>
      <c r="M3417" s="21" t="str">
        <f t="shared" si="53"/>
        <v>A</v>
      </c>
      <c r="N3417" s="21">
        <f>IF(VALUE(Tabela813[[#This Row],[RED]]) &gt; 0,1,0) + IF(VALUE(J3417)&gt;0,8,IF(VALUE(I3417)&gt;0,7,IF(VALUE(H3417)&gt;0,6,IF(VALUE(G3417)&gt;0,5,IF(VALUE(F3417)&gt;0,4,IF(VALUE(E3417)&gt;0,3,IF(VALUE(D3417)&gt;0,2,1)))))))</f>
        <v>8</v>
      </c>
      <c r="O3417" s="26" t="s">
        <v>51</v>
      </c>
      <c r="P3417" s="1" t="s">
        <v>3030</v>
      </c>
      <c r="Q3417" s="1"/>
      <c r="R3417" s="21"/>
      <c r="S3417" s="7" t="str">
        <f>Tabela813[[#This Row],[NR]]&amp;" - "&amp;Tabela813[[#This Row],[Especificação]]</f>
        <v>9.1.9.1.1.06.2.5.00 - (-) Dedução de Multas Judiciais por Danos Ambientais - Multas</v>
      </c>
      <c r="T3417" s="7" t="str">
        <f>Tabela813[[#This Row],[NR]]&amp;" - "&amp;Tabela813[[#This Row],[Especificação]]</f>
        <v>9.1.9.1.1.06.2.5.00 - (-) Dedução de Multas Judiciais por Danos Ambientais - Multas</v>
      </c>
      <c r="U3417" s="7" t="str">
        <f>Tabela813[[#This Row],[NR]]&amp; " - "&amp;Tabela813[[#This Row],[Especificação]]</f>
        <v>9.1.9.1.1.06.2.5.00 - (-) Dedução de Multas Judiciais por Danos Ambientais - Multas</v>
      </c>
    </row>
    <row r="3418" spans="1:21" ht="30" x14ac:dyDescent="0.25">
      <c r="A3418" s="297"/>
      <c r="B3418" s="73" t="s">
        <v>1570</v>
      </c>
      <c r="C3418" s="26" t="s">
        <v>1558</v>
      </c>
      <c r="D3418" s="26" t="s">
        <v>1570</v>
      </c>
      <c r="E3418" s="26" t="s">
        <v>1558</v>
      </c>
      <c r="F3418" s="26" t="s">
        <v>1558</v>
      </c>
      <c r="G3418" s="26" t="s">
        <v>1575</v>
      </c>
      <c r="H3418" s="26" t="s">
        <v>1567</v>
      </c>
      <c r="I3418" s="26" t="s">
        <v>1563</v>
      </c>
      <c r="J3418" s="26" t="s">
        <v>1564</v>
      </c>
      <c r="K3418" s="21" t="str">
        <f>IF(Tabela813[[#This Row],[C]]&lt;&gt;"",IF(Tabela813[[#This Row],[RED]]&lt;&gt;"",(Tabela813[[#This Row],[RED]] &amp; "."),"") &amp; CONCATENATE(Tabela813[[#This Row],[C]],".",Tabela813[[#This Row],[O]],".",Tabela813[[#This Row],[E]],".",Tabela813[[#This Row],[D1]],".",Tabela813[[#This Row],[D2]],".",Tabela813[[#This Row],[D3]],".",Tabela813[[#This Row],[T]],".",Tabela813[[#This Row],[D4]]),"")</f>
        <v>9.1.9.1.1.06.2.6.00</v>
      </c>
      <c r="L3418" s="27" t="s">
        <v>6949</v>
      </c>
      <c r="M3418" s="21" t="str">
        <f t="shared" si="53"/>
        <v>A</v>
      </c>
      <c r="N3418" s="21">
        <f>IF(VALUE(Tabela813[[#This Row],[RED]]) &gt; 0,1,0) + IF(VALUE(J3418)&gt;0,8,IF(VALUE(I3418)&gt;0,7,IF(VALUE(H3418)&gt;0,6,IF(VALUE(G3418)&gt;0,5,IF(VALUE(F3418)&gt;0,4,IF(VALUE(E3418)&gt;0,3,IF(VALUE(D3418)&gt;0,2,1)))))))</f>
        <v>8</v>
      </c>
      <c r="O3418" s="26" t="s">
        <v>51</v>
      </c>
      <c r="P3418" s="1" t="s">
        <v>3030</v>
      </c>
      <c r="Q3418" s="1"/>
      <c r="R3418" s="21"/>
      <c r="S3418" s="7" t="str">
        <f>Tabela813[[#This Row],[NR]]&amp;" - "&amp;Tabela813[[#This Row],[Especificação]]</f>
        <v>9.1.9.1.1.06.2.6.00 - (-) Dedução de Multas Judiciais por Danos Ambientais - Juros de Mora</v>
      </c>
      <c r="T3418" s="7" t="str">
        <f>Tabela813[[#This Row],[NR]]&amp;" - "&amp;Tabela813[[#This Row],[Especificação]]</f>
        <v>9.1.9.1.1.06.2.6.00 - (-) Dedução de Multas Judiciais por Danos Ambientais - Juros de Mora</v>
      </c>
      <c r="U3418" s="7" t="str">
        <f>Tabela813[[#This Row],[NR]]&amp; " - "&amp;Tabela813[[#This Row],[Especificação]]</f>
        <v>9.1.9.1.1.06.2.6.00 - (-) Dedução de Multas Judiciais por Danos Ambientais - Juros de Mora</v>
      </c>
    </row>
    <row r="3419" spans="1:21" ht="30" x14ac:dyDescent="0.25">
      <c r="A3419" s="297"/>
      <c r="B3419" s="73" t="s">
        <v>1570</v>
      </c>
      <c r="C3419" s="26" t="s">
        <v>1558</v>
      </c>
      <c r="D3419" s="26" t="s">
        <v>1570</v>
      </c>
      <c r="E3419" s="26" t="s">
        <v>1558</v>
      </c>
      <c r="F3419" s="26" t="s">
        <v>1558</v>
      </c>
      <c r="G3419" s="26" t="s">
        <v>1575</v>
      </c>
      <c r="H3419" s="26" t="s">
        <v>1567</v>
      </c>
      <c r="I3419" s="26" t="s">
        <v>1565</v>
      </c>
      <c r="J3419" s="26" t="s">
        <v>1564</v>
      </c>
      <c r="K3419" s="21" t="str">
        <f>IF(Tabela813[[#This Row],[C]]&lt;&gt;"",IF(Tabela813[[#This Row],[RED]]&lt;&gt;"",(Tabela813[[#This Row],[RED]] &amp; "."),"") &amp; CONCATENATE(Tabela813[[#This Row],[C]],".",Tabela813[[#This Row],[O]],".",Tabela813[[#This Row],[E]],".",Tabela813[[#This Row],[D1]],".",Tabela813[[#This Row],[D2]],".",Tabela813[[#This Row],[D3]],".",Tabela813[[#This Row],[T]],".",Tabela813[[#This Row],[D4]]),"")</f>
        <v>9.1.9.1.1.06.2.7.00</v>
      </c>
      <c r="L3419" s="27" t="s">
        <v>6950</v>
      </c>
      <c r="M3419" s="21" t="str">
        <f t="shared" si="53"/>
        <v>A</v>
      </c>
      <c r="N3419" s="21">
        <f>IF(VALUE(Tabela813[[#This Row],[RED]]) &gt; 0,1,0) + IF(VALUE(J3419)&gt;0,8,IF(VALUE(I3419)&gt;0,7,IF(VALUE(H3419)&gt;0,6,IF(VALUE(G3419)&gt;0,5,IF(VALUE(F3419)&gt;0,4,IF(VALUE(E3419)&gt;0,3,IF(VALUE(D3419)&gt;0,2,1)))))))</f>
        <v>8</v>
      </c>
      <c r="O3419" s="26" t="s">
        <v>51</v>
      </c>
      <c r="P3419" s="1" t="s">
        <v>3030</v>
      </c>
      <c r="Q3419" s="1"/>
      <c r="R3419" s="21"/>
      <c r="S3419" s="7" t="str">
        <f>Tabela813[[#This Row],[NR]]&amp;" - "&amp;Tabela813[[#This Row],[Especificação]]</f>
        <v>9.1.9.1.1.06.2.7.00 - (-) Dedução de Multas Judiciais por Danos Ambientais - Dívida Ativa - Multas da Dívida Ativa</v>
      </c>
      <c r="T3419" s="7" t="str">
        <f>Tabela813[[#This Row],[NR]]&amp;" - "&amp;Tabela813[[#This Row],[Especificação]]</f>
        <v>9.1.9.1.1.06.2.7.00 - (-) Dedução de Multas Judiciais por Danos Ambientais - Dívida Ativa - Multas da Dívida Ativa</v>
      </c>
      <c r="U3419" s="7" t="str">
        <f>Tabela813[[#This Row],[NR]]&amp; " - "&amp;Tabela813[[#This Row],[Especificação]]</f>
        <v>9.1.9.1.1.06.2.7.00 - (-) Dedução de Multas Judiciais por Danos Ambientais - Dívida Ativa - Multas da Dívida Ativa</v>
      </c>
    </row>
    <row r="3420" spans="1:21" ht="30" x14ac:dyDescent="0.25">
      <c r="A3420" s="85"/>
      <c r="B3420" s="73" t="s">
        <v>1570</v>
      </c>
      <c r="C3420" s="26" t="s">
        <v>1558</v>
      </c>
      <c r="D3420" s="26" t="s">
        <v>1570</v>
      </c>
      <c r="E3420" s="26" t="s">
        <v>1558</v>
      </c>
      <c r="F3420" s="26" t="s">
        <v>1558</v>
      </c>
      <c r="G3420" s="26" t="s">
        <v>1575</v>
      </c>
      <c r="H3420" s="26" t="s">
        <v>1567</v>
      </c>
      <c r="I3420" s="26" t="s">
        <v>1566</v>
      </c>
      <c r="J3420" s="26" t="s">
        <v>1564</v>
      </c>
      <c r="K3420" s="21" t="str">
        <f>IF(Tabela813[[#This Row],[C]]&lt;&gt;"",IF(Tabela813[[#This Row],[RED]]&lt;&gt;"",(Tabela813[[#This Row],[RED]] &amp; "."),"") &amp; CONCATENATE(Tabela813[[#This Row],[C]],".",Tabela813[[#This Row],[O]],".",Tabela813[[#This Row],[E]],".",Tabela813[[#This Row],[D1]],".",Tabela813[[#This Row],[D2]],".",Tabela813[[#This Row],[D3]],".",Tabela813[[#This Row],[T]],".",Tabela813[[#This Row],[D4]]),"")</f>
        <v>9.1.9.1.1.06.2.8.00</v>
      </c>
      <c r="L3420" s="27" t="s">
        <v>6951</v>
      </c>
      <c r="M3420" s="21" t="str">
        <f t="shared" si="53"/>
        <v>A</v>
      </c>
      <c r="N3420" s="21">
        <f>IF(VALUE(Tabela813[[#This Row],[RED]]) &gt; 0,1,0) + IF(VALUE(J3420)&gt;0,8,IF(VALUE(I3420)&gt;0,7,IF(VALUE(H3420)&gt;0,6,IF(VALUE(G3420)&gt;0,5,IF(VALUE(F3420)&gt;0,4,IF(VALUE(E3420)&gt;0,3,IF(VALUE(D3420)&gt;0,2,1)))))))</f>
        <v>8</v>
      </c>
      <c r="O3420" s="26" t="s">
        <v>51</v>
      </c>
      <c r="P3420" s="1" t="s">
        <v>3030</v>
      </c>
      <c r="Q3420" s="1"/>
      <c r="R3420" s="21"/>
      <c r="S3420" s="7" t="str">
        <f>Tabela813[[#This Row],[NR]]&amp;" - "&amp;Tabela813[[#This Row],[Especificação]]</f>
        <v>9.1.9.1.1.06.2.8.00 - (-) Dedução de Multas Judiciais por Danos Ambientais - Juros de Mora da Dívida Ativa</v>
      </c>
      <c r="T3420" s="7" t="str">
        <f>Tabela813[[#This Row],[NR]]&amp;" - "&amp;Tabela813[[#This Row],[Especificação]]</f>
        <v>9.1.9.1.1.06.2.8.00 - (-) Dedução de Multas Judiciais por Danos Ambientais - Juros de Mora da Dívida Ativa</v>
      </c>
      <c r="U3420" s="7" t="str">
        <f>Tabela813[[#This Row],[NR]]&amp; " - "&amp;Tabela813[[#This Row],[Especificação]]</f>
        <v>9.1.9.1.1.06.2.8.00 - (-) Dedução de Multas Judiciais por Danos Ambientais - Juros de Mora da Dívida Ativa</v>
      </c>
    </row>
    <row r="3421" spans="1:21" ht="30" x14ac:dyDescent="0.25">
      <c r="A3421" s="85"/>
      <c r="B3421" s="73" t="s">
        <v>1570</v>
      </c>
      <c r="C3421" s="26" t="s">
        <v>1558</v>
      </c>
      <c r="D3421" s="26" t="s">
        <v>1570</v>
      </c>
      <c r="E3421" s="26" t="s">
        <v>1558</v>
      </c>
      <c r="F3421" s="26" t="s">
        <v>1558</v>
      </c>
      <c r="G3421" s="26" t="s">
        <v>1576</v>
      </c>
      <c r="H3421" s="26" t="s">
        <v>1561</v>
      </c>
      <c r="I3421" s="26" t="s">
        <v>1561</v>
      </c>
      <c r="J3421" s="26" t="s">
        <v>1564</v>
      </c>
      <c r="K3421" s="21" t="str">
        <f>IF(Tabela813[[#This Row],[C]]&lt;&gt;"",IF(Tabela813[[#This Row],[RED]]&lt;&gt;"",(Tabela813[[#This Row],[RED]] &amp; "."),"") &amp; CONCATENATE(Tabela813[[#This Row],[C]],".",Tabela813[[#This Row],[O]],".",Tabela813[[#This Row],[E]],".",Tabela813[[#This Row],[D1]],".",Tabela813[[#This Row],[D2]],".",Tabela813[[#This Row],[D3]],".",Tabela813[[#This Row],[T]],".",Tabela813[[#This Row],[D4]]),"")</f>
        <v>9.1.9.1.1.07.0.0.00</v>
      </c>
      <c r="L3421" s="27" t="s">
        <v>4132</v>
      </c>
      <c r="M3421" s="21" t="str">
        <f t="shared" si="53"/>
        <v>S</v>
      </c>
      <c r="N3421" s="21">
        <f>IF(VALUE(Tabela813[[#This Row],[RED]]) &gt; 0,1,0) + IF(VALUE(J3421)&gt;0,8,IF(VALUE(I3421)&gt;0,7,IF(VALUE(H3421)&gt;0,6,IF(VALUE(G3421)&gt;0,5,IF(VALUE(F3421)&gt;0,4,IF(VALUE(E3421)&gt;0,3,IF(VALUE(D3421)&gt;0,2,1)))))))</f>
        <v>6</v>
      </c>
      <c r="O3421" s="26" t="s">
        <v>51</v>
      </c>
      <c r="P3421" s="1" t="s">
        <v>4503</v>
      </c>
      <c r="Q3421" s="1"/>
      <c r="R3421" s="21"/>
      <c r="S3421" s="7" t="str">
        <f>Tabela813[[#This Row],[NR]]&amp;" - "&amp;Tabela813[[#This Row],[Especificação]]</f>
        <v>9.1.9.1.1.07.0.0.00 - (-) Dedução de Multas Aplicadas Pelos Tribunais de Contas</v>
      </c>
      <c r="T3421" s="7" t="str">
        <f>Tabela813[[#This Row],[NR]]&amp;" - "&amp;Tabela813[[#This Row],[Especificação]]</f>
        <v>9.1.9.1.1.07.0.0.00 - (-) Dedução de Multas Aplicadas Pelos Tribunais de Contas</v>
      </c>
      <c r="U3421" s="7" t="str">
        <f>Tabela813[[#This Row],[NR]]&amp; " - "&amp;Tabela813[[#This Row],[Especificação]]</f>
        <v>9.1.9.1.1.07.0.0.00 - (-) Dedução de Multas Aplicadas Pelos Tribunais de Contas</v>
      </c>
    </row>
    <row r="3422" spans="1:21" x14ac:dyDescent="0.25">
      <c r="A3422" s="85"/>
      <c r="B3422" s="73" t="s">
        <v>1570</v>
      </c>
      <c r="C3422" s="26" t="s">
        <v>1558</v>
      </c>
      <c r="D3422" s="26" t="s">
        <v>1570</v>
      </c>
      <c r="E3422" s="26" t="s">
        <v>1558</v>
      </c>
      <c r="F3422" s="26" t="s">
        <v>1558</v>
      </c>
      <c r="G3422" s="26" t="s">
        <v>1576</v>
      </c>
      <c r="H3422" s="26" t="s">
        <v>1561</v>
      </c>
      <c r="I3422" s="26" t="s">
        <v>1558</v>
      </c>
      <c r="J3422" s="26" t="s">
        <v>1564</v>
      </c>
      <c r="K3422" s="21" t="str">
        <f>IF(Tabela813[[#This Row],[C]]&lt;&gt;"",IF(Tabela813[[#This Row],[RED]]&lt;&gt;"",(Tabela813[[#This Row],[RED]] &amp; "."),"") &amp; CONCATENATE(Tabela813[[#This Row],[C]],".",Tabela813[[#This Row],[O]],".",Tabela813[[#This Row],[E]],".",Tabela813[[#This Row],[D1]],".",Tabela813[[#This Row],[D2]],".",Tabela813[[#This Row],[D3]],".",Tabela813[[#This Row],[T]],".",Tabela813[[#This Row],[D4]]),"")</f>
        <v>9.1.9.1.1.07.0.1.00</v>
      </c>
      <c r="L3422" s="27" t="s">
        <v>4133</v>
      </c>
      <c r="M3422" s="21" t="str">
        <f t="shared" si="53"/>
        <v>A</v>
      </c>
      <c r="N3422" s="21">
        <f>IF(VALUE(Tabela813[[#This Row],[RED]]) &gt; 0,1,0) + IF(VALUE(J3422)&gt;0,8,IF(VALUE(I3422)&gt;0,7,IF(VALUE(H3422)&gt;0,6,IF(VALUE(G3422)&gt;0,5,IF(VALUE(F3422)&gt;0,4,IF(VALUE(E3422)&gt;0,3,IF(VALUE(D3422)&gt;0,2,1)))))))</f>
        <v>8</v>
      </c>
      <c r="O3422" s="26" t="s">
        <v>51</v>
      </c>
      <c r="P3422" s="1" t="s">
        <v>3031</v>
      </c>
      <c r="Q3422" s="1"/>
      <c r="R3422" s="21"/>
      <c r="S3422" s="7" t="str">
        <f>Tabela813[[#This Row],[NR]]&amp;" - "&amp;Tabela813[[#This Row],[Especificação]]</f>
        <v>9.1.9.1.1.07.0.1.00 - (-) Dedução de Multas Aplicadas Pelos Tribunais de Contas - Principal</v>
      </c>
      <c r="T3422" s="7" t="str">
        <f>Tabela813[[#This Row],[NR]]&amp;" - "&amp;Tabela813[[#This Row],[Especificação]]</f>
        <v>9.1.9.1.1.07.0.1.00 - (-) Dedução de Multas Aplicadas Pelos Tribunais de Contas - Principal</v>
      </c>
      <c r="U3422" s="7" t="str">
        <f>Tabela813[[#This Row],[NR]]&amp; " - "&amp;Tabela813[[#This Row],[Especificação]]</f>
        <v>9.1.9.1.1.07.0.1.00 - (-) Dedução de Multas Aplicadas Pelos Tribunais de Contas - Principal</v>
      </c>
    </row>
    <row r="3423" spans="1:21" ht="30" x14ac:dyDescent="0.25">
      <c r="A3423" s="84"/>
      <c r="B3423" s="73" t="s">
        <v>1570</v>
      </c>
      <c r="C3423" s="26" t="s">
        <v>1558</v>
      </c>
      <c r="D3423" s="26" t="s">
        <v>1570</v>
      </c>
      <c r="E3423" s="26" t="s">
        <v>1558</v>
      </c>
      <c r="F3423" s="26" t="s">
        <v>1558</v>
      </c>
      <c r="G3423" s="26" t="s">
        <v>1576</v>
      </c>
      <c r="H3423" s="26" t="s">
        <v>1561</v>
      </c>
      <c r="I3423" s="26" t="s">
        <v>1567</v>
      </c>
      <c r="J3423" s="26" t="s">
        <v>1564</v>
      </c>
      <c r="K3423" s="21" t="str">
        <f>IF(Tabela813[[#This Row],[C]]&lt;&gt;"",IF(Tabela813[[#This Row],[RED]]&lt;&gt;"",(Tabela813[[#This Row],[RED]] &amp; "."),"") &amp; CONCATENATE(Tabela813[[#This Row],[C]],".",Tabela813[[#This Row],[O]],".",Tabela813[[#This Row],[E]],".",Tabela813[[#This Row],[D1]],".",Tabela813[[#This Row],[D2]],".",Tabela813[[#This Row],[D3]],".",Tabela813[[#This Row],[T]],".",Tabela813[[#This Row],[D4]]),"")</f>
        <v>9.1.9.1.1.07.0.2.00</v>
      </c>
      <c r="L3423" s="27" t="s">
        <v>4134</v>
      </c>
      <c r="M3423" s="21" t="str">
        <f t="shared" si="53"/>
        <v>A</v>
      </c>
      <c r="N3423" s="21">
        <f>IF(VALUE(Tabela813[[#This Row],[RED]]) &gt; 0,1,0) + IF(VALUE(J3423)&gt;0,8,IF(VALUE(I3423)&gt;0,7,IF(VALUE(H3423)&gt;0,6,IF(VALUE(G3423)&gt;0,5,IF(VALUE(F3423)&gt;0,4,IF(VALUE(E3423)&gt;0,3,IF(VALUE(D3423)&gt;0,2,1)))))))</f>
        <v>8</v>
      </c>
      <c r="O3423" s="26" t="s">
        <v>51</v>
      </c>
      <c r="P3423" s="1" t="s">
        <v>3031</v>
      </c>
      <c r="Q3423" s="1"/>
      <c r="R3423" s="21"/>
      <c r="S3423" s="7" t="str">
        <f>Tabela813[[#This Row],[NR]]&amp;" - "&amp;Tabela813[[#This Row],[Especificação]]</f>
        <v>9.1.9.1.1.07.0.2.00 - (-) Dedução de Multas Aplicadas Pelos Tribunais de Contas - Multas e Juros de Mora</v>
      </c>
      <c r="T3423" s="7" t="str">
        <f>Tabela813[[#This Row],[NR]]&amp;" - "&amp;Tabela813[[#This Row],[Especificação]]</f>
        <v>9.1.9.1.1.07.0.2.00 - (-) Dedução de Multas Aplicadas Pelos Tribunais de Contas - Multas e Juros de Mora</v>
      </c>
      <c r="U3423" s="7" t="str">
        <f>Tabela813[[#This Row],[NR]]&amp; " - "&amp;Tabela813[[#This Row],[Especificação]]</f>
        <v>9.1.9.1.1.07.0.2.00 - (-) Dedução de Multas Aplicadas Pelos Tribunais de Contas - Multas e Juros de Mora</v>
      </c>
    </row>
    <row r="3424" spans="1:21" x14ac:dyDescent="0.25">
      <c r="A3424" s="84"/>
      <c r="B3424" s="73" t="s">
        <v>1570</v>
      </c>
      <c r="C3424" s="26" t="s">
        <v>1558</v>
      </c>
      <c r="D3424" s="26" t="s">
        <v>1570</v>
      </c>
      <c r="E3424" s="26" t="s">
        <v>1558</v>
      </c>
      <c r="F3424" s="26" t="s">
        <v>1558</v>
      </c>
      <c r="G3424" s="26" t="s">
        <v>1576</v>
      </c>
      <c r="H3424" s="26" t="s">
        <v>1561</v>
      </c>
      <c r="I3424" s="26" t="s">
        <v>1559</v>
      </c>
      <c r="J3424" s="26" t="s">
        <v>1564</v>
      </c>
      <c r="K3424" s="21" t="str">
        <f>IF(Tabela813[[#This Row],[C]]&lt;&gt;"",IF(Tabela813[[#This Row],[RED]]&lt;&gt;"",(Tabela813[[#This Row],[RED]] &amp; "."),"") &amp; CONCATENATE(Tabela813[[#This Row],[C]],".",Tabela813[[#This Row],[O]],".",Tabela813[[#This Row],[E]],".",Tabela813[[#This Row],[D1]],".",Tabela813[[#This Row],[D2]],".",Tabela813[[#This Row],[D3]],".",Tabela813[[#This Row],[T]],".",Tabela813[[#This Row],[D4]]),"")</f>
        <v>9.1.9.1.1.07.0.3.00</v>
      </c>
      <c r="L3424" s="27" t="s">
        <v>4135</v>
      </c>
      <c r="M3424" s="21" t="str">
        <f t="shared" si="53"/>
        <v>A</v>
      </c>
      <c r="N3424" s="21">
        <f>IF(VALUE(Tabela813[[#This Row],[RED]]) &gt; 0,1,0) + IF(VALUE(J3424)&gt;0,8,IF(VALUE(I3424)&gt;0,7,IF(VALUE(H3424)&gt;0,6,IF(VALUE(G3424)&gt;0,5,IF(VALUE(F3424)&gt;0,4,IF(VALUE(E3424)&gt;0,3,IF(VALUE(D3424)&gt;0,2,1)))))))</f>
        <v>8</v>
      </c>
      <c r="O3424" s="26" t="s">
        <v>51</v>
      </c>
      <c r="P3424" s="1" t="s">
        <v>3031</v>
      </c>
      <c r="Q3424" s="1"/>
      <c r="R3424" s="21"/>
      <c r="S3424" s="7" t="str">
        <f>Tabela813[[#This Row],[NR]]&amp;" - "&amp;Tabela813[[#This Row],[Especificação]]</f>
        <v>9.1.9.1.1.07.0.3.00 - (-) Dedução de Multas Aplicadas Pelos Tribunais de Contas - Dívida Ativa</v>
      </c>
      <c r="T3424" s="7" t="str">
        <f>Tabela813[[#This Row],[NR]]&amp;" - "&amp;Tabela813[[#This Row],[Especificação]]</f>
        <v>9.1.9.1.1.07.0.3.00 - (-) Dedução de Multas Aplicadas Pelos Tribunais de Contas - Dívida Ativa</v>
      </c>
      <c r="U3424" s="7" t="str">
        <f>Tabela813[[#This Row],[NR]]&amp; " - "&amp;Tabela813[[#This Row],[Especificação]]</f>
        <v>9.1.9.1.1.07.0.3.00 - (-) Dedução de Multas Aplicadas Pelos Tribunais de Contas - Dívida Ativa</v>
      </c>
    </row>
    <row r="3425" spans="1:21" ht="30" x14ac:dyDescent="0.25">
      <c r="A3425" s="84"/>
      <c r="B3425" s="73" t="s">
        <v>1570</v>
      </c>
      <c r="C3425" s="26" t="s">
        <v>1558</v>
      </c>
      <c r="D3425" s="26" t="s">
        <v>1570</v>
      </c>
      <c r="E3425" s="26" t="s">
        <v>1558</v>
      </c>
      <c r="F3425" s="26" t="s">
        <v>1558</v>
      </c>
      <c r="G3425" s="26" t="s">
        <v>1576</v>
      </c>
      <c r="H3425" s="26" t="s">
        <v>1561</v>
      </c>
      <c r="I3425" s="26" t="s">
        <v>1568</v>
      </c>
      <c r="J3425" s="26" t="s">
        <v>1564</v>
      </c>
      <c r="K3425" s="21" t="str">
        <f>IF(Tabela813[[#This Row],[C]]&lt;&gt;"",IF(Tabela813[[#This Row],[RED]]&lt;&gt;"",(Tabela813[[#This Row],[RED]] &amp; "."),"") &amp; CONCATENATE(Tabela813[[#This Row],[C]],".",Tabela813[[#This Row],[O]],".",Tabela813[[#This Row],[E]],".",Tabela813[[#This Row],[D1]],".",Tabela813[[#This Row],[D2]],".",Tabela813[[#This Row],[D3]],".",Tabela813[[#This Row],[T]],".",Tabela813[[#This Row],[D4]]),"")</f>
        <v>9.1.9.1.1.07.0.4.00</v>
      </c>
      <c r="L3425" s="27" t="s">
        <v>4136</v>
      </c>
      <c r="M3425" s="21" t="str">
        <f t="shared" si="53"/>
        <v>A</v>
      </c>
      <c r="N3425" s="21">
        <f>IF(VALUE(Tabela813[[#This Row],[RED]]) &gt; 0,1,0) + IF(VALUE(J3425)&gt;0,8,IF(VALUE(I3425)&gt;0,7,IF(VALUE(H3425)&gt;0,6,IF(VALUE(G3425)&gt;0,5,IF(VALUE(F3425)&gt;0,4,IF(VALUE(E3425)&gt;0,3,IF(VALUE(D3425)&gt;0,2,1)))))))</f>
        <v>8</v>
      </c>
      <c r="O3425" s="26" t="s">
        <v>51</v>
      </c>
      <c r="P3425" s="1" t="s">
        <v>3031</v>
      </c>
      <c r="Q3425" s="1"/>
      <c r="R3425" s="21"/>
      <c r="S3425" s="7" t="str">
        <f>Tabela813[[#This Row],[NR]]&amp;" - "&amp;Tabela813[[#This Row],[Especificação]]</f>
        <v>9.1.9.1.1.07.0.4.00 - (-) Dedução de Multas Aplicadas Pelos Tribunais de Contas - Dívida Ativa - Multas e Juros de Mora da Dívida Ativa</v>
      </c>
      <c r="T3425" s="7" t="str">
        <f>Tabela813[[#This Row],[NR]]&amp;" - "&amp;Tabela813[[#This Row],[Especificação]]</f>
        <v>9.1.9.1.1.07.0.4.00 - (-) Dedução de Multas Aplicadas Pelos Tribunais de Contas - Dívida Ativa - Multas e Juros de Mora da Dívida Ativa</v>
      </c>
      <c r="U3425" s="7" t="str">
        <f>Tabela813[[#This Row],[NR]]&amp; " - "&amp;Tabela813[[#This Row],[Especificação]]</f>
        <v>9.1.9.1.1.07.0.4.00 - (-) Dedução de Multas Aplicadas Pelos Tribunais de Contas - Dívida Ativa - Multas e Juros de Mora da Dívida Ativa</v>
      </c>
    </row>
    <row r="3426" spans="1:21" x14ac:dyDescent="0.25">
      <c r="A3426" s="84"/>
      <c r="B3426" s="73" t="s">
        <v>1570</v>
      </c>
      <c r="C3426" s="26" t="s">
        <v>1558</v>
      </c>
      <c r="D3426" s="26" t="s">
        <v>1570</v>
      </c>
      <c r="E3426" s="26" t="s">
        <v>1558</v>
      </c>
      <c r="F3426" s="26" t="s">
        <v>1558</v>
      </c>
      <c r="G3426" s="26" t="s">
        <v>1576</v>
      </c>
      <c r="H3426" s="26" t="s">
        <v>1561</v>
      </c>
      <c r="I3426" s="26" t="s">
        <v>1569</v>
      </c>
      <c r="J3426" s="26" t="s">
        <v>1564</v>
      </c>
      <c r="K3426" s="21" t="str">
        <f>IF(Tabela813[[#This Row],[C]]&lt;&gt;"",IF(Tabela813[[#This Row],[RED]]&lt;&gt;"",(Tabela813[[#This Row],[RED]] &amp; "."),"") &amp; CONCATENATE(Tabela813[[#This Row],[C]],".",Tabela813[[#This Row],[O]],".",Tabela813[[#This Row],[E]],".",Tabela813[[#This Row],[D1]],".",Tabela813[[#This Row],[D2]],".",Tabela813[[#This Row],[D3]],".",Tabela813[[#This Row],[T]],".",Tabela813[[#This Row],[D4]]),"")</f>
        <v>9.1.9.1.1.07.0.5.00</v>
      </c>
      <c r="L3426" s="27" t="s">
        <v>4137</v>
      </c>
      <c r="M3426" s="21" t="str">
        <f t="shared" si="53"/>
        <v>A</v>
      </c>
      <c r="N3426" s="21">
        <f>IF(VALUE(Tabela813[[#This Row],[RED]]) &gt; 0,1,0) + IF(VALUE(J3426)&gt;0,8,IF(VALUE(I3426)&gt;0,7,IF(VALUE(H3426)&gt;0,6,IF(VALUE(G3426)&gt;0,5,IF(VALUE(F3426)&gt;0,4,IF(VALUE(E3426)&gt;0,3,IF(VALUE(D3426)&gt;0,2,1)))))))</f>
        <v>8</v>
      </c>
      <c r="O3426" s="26" t="s">
        <v>51</v>
      </c>
      <c r="P3426" s="1" t="s">
        <v>3031</v>
      </c>
      <c r="Q3426" s="1"/>
      <c r="R3426" s="21"/>
      <c r="S3426" s="7" t="str">
        <f>Tabela813[[#This Row],[NR]]&amp;" - "&amp;Tabela813[[#This Row],[Especificação]]</f>
        <v>9.1.9.1.1.07.0.5.00 - (-) Dedução de Multas Aplicadas Pelos Tribunais de Contas - Multas</v>
      </c>
      <c r="T3426" s="7" t="str">
        <f>Tabela813[[#This Row],[NR]]&amp;" - "&amp;Tabela813[[#This Row],[Especificação]]</f>
        <v>9.1.9.1.1.07.0.5.00 - (-) Dedução de Multas Aplicadas Pelos Tribunais de Contas - Multas</v>
      </c>
      <c r="U3426" s="7" t="str">
        <f>Tabela813[[#This Row],[NR]]&amp; " - "&amp;Tabela813[[#This Row],[Especificação]]</f>
        <v>9.1.9.1.1.07.0.5.00 - (-) Dedução de Multas Aplicadas Pelos Tribunais de Contas - Multas</v>
      </c>
    </row>
    <row r="3427" spans="1:21" x14ac:dyDescent="0.25">
      <c r="A3427" s="84"/>
      <c r="B3427" s="73" t="s">
        <v>1570</v>
      </c>
      <c r="C3427" s="26" t="s">
        <v>1558</v>
      </c>
      <c r="D3427" s="26" t="s">
        <v>1570</v>
      </c>
      <c r="E3427" s="26" t="s">
        <v>1558</v>
      </c>
      <c r="F3427" s="26" t="s">
        <v>1558</v>
      </c>
      <c r="G3427" s="26" t="s">
        <v>1576</v>
      </c>
      <c r="H3427" s="26" t="s">
        <v>1561</v>
      </c>
      <c r="I3427" s="26" t="s">
        <v>1563</v>
      </c>
      <c r="J3427" s="26" t="s">
        <v>1564</v>
      </c>
      <c r="K3427" s="21" t="str">
        <f>IF(Tabela813[[#This Row],[C]]&lt;&gt;"",IF(Tabela813[[#This Row],[RED]]&lt;&gt;"",(Tabela813[[#This Row],[RED]] &amp; "."),"") &amp; CONCATENATE(Tabela813[[#This Row],[C]],".",Tabela813[[#This Row],[O]],".",Tabela813[[#This Row],[E]],".",Tabela813[[#This Row],[D1]],".",Tabela813[[#This Row],[D2]],".",Tabela813[[#This Row],[D3]],".",Tabela813[[#This Row],[T]],".",Tabela813[[#This Row],[D4]]),"")</f>
        <v>9.1.9.1.1.07.0.6.00</v>
      </c>
      <c r="L3427" s="27" t="s">
        <v>4138</v>
      </c>
      <c r="M3427" s="21" t="str">
        <f t="shared" si="53"/>
        <v>A</v>
      </c>
      <c r="N3427" s="21">
        <f>IF(VALUE(Tabela813[[#This Row],[RED]]) &gt; 0,1,0) + IF(VALUE(J3427)&gt;0,8,IF(VALUE(I3427)&gt;0,7,IF(VALUE(H3427)&gt;0,6,IF(VALUE(G3427)&gt;0,5,IF(VALUE(F3427)&gt;0,4,IF(VALUE(E3427)&gt;0,3,IF(VALUE(D3427)&gt;0,2,1)))))))</f>
        <v>8</v>
      </c>
      <c r="O3427" s="26" t="s">
        <v>51</v>
      </c>
      <c r="P3427" s="1" t="s">
        <v>3031</v>
      </c>
      <c r="Q3427" s="1"/>
      <c r="R3427" s="21"/>
      <c r="S3427" s="7" t="str">
        <f>Tabela813[[#This Row],[NR]]&amp;" - "&amp;Tabela813[[#This Row],[Especificação]]</f>
        <v>9.1.9.1.1.07.0.6.00 - (-) Dedução de Multas Aplicadas Pelos Tribunais de Contas - Juros de Mora</v>
      </c>
      <c r="T3427" s="7" t="str">
        <f>Tabela813[[#This Row],[NR]]&amp;" - "&amp;Tabela813[[#This Row],[Especificação]]</f>
        <v>9.1.9.1.1.07.0.6.00 - (-) Dedução de Multas Aplicadas Pelos Tribunais de Contas - Juros de Mora</v>
      </c>
      <c r="U3427" s="7" t="str">
        <f>Tabela813[[#This Row],[NR]]&amp; " - "&amp;Tabela813[[#This Row],[Especificação]]</f>
        <v>9.1.9.1.1.07.0.6.00 - (-) Dedução de Multas Aplicadas Pelos Tribunais de Contas - Juros de Mora</v>
      </c>
    </row>
    <row r="3428" spans="1:21" ht="30" x14ac:dyDescent="0.25">
      <c r="A3428" s="84"/>
      <c r="B3428" s="73" t="s">
        <v>1570</v>
      </c>
      <c r="C3428" s="26" t="s">
        <v>1558</v>
      </c>
      <c r="D3428" s="26" t="s">
        <v>1570</v>
      </c>
      <c r="E3428" s="26" t="s">
        <v>1558</v>
      </c>
      <c r="F3428" s="26" t="s">
        <v>1558</v>
      </c>
      <c r="G3428" s="26" t="s">
        <v>1576</v>
      </c>
      <c r="H3428" s="26" t="s">
        <v>1561</v>
      </c>
      <c r="I3428" s="26" t="s">
        <v>1565</v>
      </c>
      <c r="J3428" s="26" t="s">
        <v>1564</v>
      </c>
      <c r="K3428" s="21" t="str">
        <f>IF(Tabela813[[#This Row],[C]]&lt;&gt;"",IF(Tabela813[[#This Row],[RED]]&lt;&gt;"",(Tabela813[[#This Row],[RED]] &amp; "."),"") &amp; CONCATENATE(Tabela813[[#This Row],[C]],".",Tabela813[[#This Row],[O]],".",Tabela813[[#This Row],[E]],".",Tabela813[[#This Row],[D1]],".",Tabela813[[#This Row],[D2]],".",Tabela813[[#This Row],[D3]],".",Tabela813[[#This Row],[T]],".",Tabela813[[#This Row],[D4]]),"")</f>
        <v>9.1.9.1.1.07.0.7.00</v>
      </c>
      <c r="L3428" s="27" t="s">
        <v>4139</v>
      </c>
      <c r="M3428" s="21" t="str">
        <f t="shared" si="53"/>
        <v>A</v>
      </c>
      <c r="N3428" s="21">
        <f>IF(VALUE(Tabela813[[#This Row],[RED]]) &gt; 0,1,0) + IF(VALUE(J3428)&gt;0,8,IF(VALUE(I3428)&gt;0,7,IF(VALUE(H3428)&gt;0,6,IF(VALUE(G3428)&gt;0,5,IF(VALUE(F3428)&gt;0,4,IF(VALUE(E3428)&gt;0,3,IF(VALUE(D3428)&gt;0,2,1)))))))</f>
        <v>8</v>
      </c>
      <c r="O3428" s="26" t="s">
        <v>51</v>
      </c>
      <c r="P3428" s="1" t="s">
        <v>3031</v>
      </c>
      <c r="Q3428" s="1"/>
      <c r="R3428" s="21"/>
      <c r="S3428" s="7" t="str">
        <f>Tabela813[[#This Row],[NR]]&amp;" - "&amp;Tabela813[[#This Row],[Especificação]]</f>
        <v>9.1.9.1.1.07.0.7.00 - (-) Dedução de Multas Aplicadas Pelos Tribunais de Contas - Dívida Ativa - Multas da Dívida Ativa</v>
      </c>
      <c r="T3428" s="7" t="str">
        <f>Tabela813[[#This Row],[NR]]&amp;" - "&amp;Tabela813[[#This Row],[Especificação]]</f>
        <v>9.1.9.1.1.07.0.7.00 - (-) Dedução de Multas Aplicadas Pelos Tribunais de Contas - Dívida Ativa - Multas da Dívida Ativa</v>
      </c>
      <c r="U3428" s="7" t="str">
        <f>Tabela813[[#This Row],[NR]]&amp; " - "&amp;Tabela813[[#This Row],[Especificação]]</f>
        <v>9.1.9.1.1.07.0.7.00 - (-) Dedução de Multas Aplicadas Pelos Tribunais de Contas - Dívida Ativa - Multas da Dívida Ativa</v>
      </c>
    </row>
    <row r="3429" spans="1:21" ht="30" x14ac:dyDescent="0.25">
      <c r="A3429" s="84"/>
      <c r="B3429" s="73" t="s">
        <v>1570</v>
      </c>
      <c r="C3429" s="26" t="s">
        <v>1558</v>
      </c>
      <c r="D3429" s="26" t="s">
        <v>1570</v>
      </c>
      <c r="E3429" s="26" t="s">
        <v>1558</v>
      </c>
      <c r="F3429" s="26" t="s">
        <v>1558</v>
      </c>
      <c r="G3429" s="26" t="s">
        <v>1576</v>
      </c>
      <c r="H3429" s="26" t="s">
        <v>1561</v>
      </c>
      <c r="I3429" s="26" t="s">
        <v>1566</v>
      </c>
      <c r="J3429" s="26" t="s">
        <v>1564</v>
      </c>
      <c r="K3429" s="21" t="str">
        <f>IF(Tabela813[[#This Row],[C]]&lt;&gt;"",IF(Tabela813[[#This Row],[RED]]&lt;&gt;"",(Tabela813[[#This Row],[RED]] &amp; "."),"") &amp; CONCATENATE(Tabela813[[#This Row],[C]],".",Tabela813[[#This Row],[O]],".",Tabela813[[#This Row],[E]],".",Tabela813[[#This Row],[D1]],".",Tabela813[[#This Row],[D2]],".",Tabela813[[#This Row],[D3]],".",Tabela813[[#This Row],[T]],".",Tabela813[[#This Row],[D4]]),"")</f>
        <v>9.1.9.1.1.07.0.8.00</v>
      </c>
      <c r="L3429" s="27" t="s">
        <v>4140</v>
      </c>
      <c r="M3429" s="21" t="str">
        <f t="shared" si="53"/>
        <v>A</v>
      </c>
      <c r="N3429" s="21">
        <f>IF(VALUE(Tabela813[[#This Row],[RED]]) &gt; 0,1,0) + IF(VALUE(J3429)&gt;0,8,IF(VALUE(I3429)&gt;0,7,IF(VALUE(H3429)&gt;0,6,IF(VALUE(G3429)&gt;0,5,IF(VALUE(F3429)&gt;0,4,IF(VALUE(E3429)&gt;0,3,IF(VALUE(D3429)&gt;0,2,1)))))))</f>
        <v>8</v>
      </c>
      <c r="O3429" s="26" t="s">
        <v>51</v>
      </c>
      <c r="P3429" s="1" t="s">
        <v>3031</v>
      </c>
      <c r="Q3429" s="1"/>
      <c r="R3429" s="21"/>
      <c r="S3429" s="7" t="str">
        <f>Tabela813[[#This Row],[NR]]&amp;" - "&amp;Tabela813[[#This Row],[Especificação]]</f>
        <v>9.1.9.1.1.07.0.8.00 - (-) Dedução de Multas Aplicadas Pelos Tribunais de Contas - Juros de Mora da Dívida Ativa</v>
      </c>
      <c r="T3429" s="7" t="str">
        <f>Tabela813[[#This Row],[NR]]&amp;" - "&amp;Tabela813[[#This Row],[Especificação]]</f>
        <v>9.1.9.1.1.07.0.8.00 - (-) Dedução de Multas Aplicadas Pelos Tribunais de Contas - Juros de Mora da Dívida Ativa</v>
      </c>
      <c r="U3429" s="7" t="str">
        <f>Tabela813[[#This Row],[NR]]&amp; " - "&amp;Tabela813[[#This Row],[Especificação]]</f>
        <v>9.1.9.1.1.07.0.8.00 - (-) Dedução de Multas Aplicadas Pelos Tribunais de Contas - Juros de Mora da Dívida Ativa</v>
      </c>
    </row>
    <row r="3430" spans="1:21" x14ac:dyDescent="0.25">
      <c r="A3430" s="84"/>
      <c r="B3430" s="73" t="s">
        <v>1570</v>
      </c>
      <c r="C3430" s="26" t="s">
        <v>1558</v>
      </c>
      <c r="D3430" s="26" t="s">
        <v>1570</v>
      </c>
      <c r="E3430" s="26" t="s">
        <v>1558</v>
      </c>
      <c r="F3430" s="26" t="s">
        <v>1558</v>
      </c>
      <c r="G3430" s="26" t="s">
        <v>1577</v>
      </c>
      <c r="H3430" s="26" t="s">
        <v>1561</v>
      </c>
      <c r="I3430" s="26" t="s">
        <v>1561</v>
      </c>
      <c r="J3430" s="26" t="s">
        <v>1564</v>
      </c>
      <c r="K3430" s="21" t="str">
        <f>IF(Tabela813[[#This Row],[C]]&lt;&gt;"",IF(Tabela813[[#This Row],[RED]]&lt;&gt;"",(Tabela813[[#This Row],[RED]] &amp; "."),"") &amp; CONCATENATE(Tabela813[[#This Row],[C]],".",Tabela813[[#This Row],[O]],".",Tabela813[[#This Row],[E]],".",Tabela813[[#This Row],[D1]],".",Tabela813[[#This Row],[D2]],".",Tabela813[[#This Row],[D3]],".",Tabela813[[#This Row],[T]],".",Tabela813[[#This Row],[D4]]),"")</f>
        <v>9.1.9.1.1.08.0.0.00</v>
      </c>
      <c r="L3430" s="27" t="s">
        <v>2267</v>
      </c>
      <c r="M3430" s="21" t="str">
        <f t="shared" si="53"/>
        <v>S</v>
      </c>
      <c r="N3430" s="21">
        <f>IF(VALUE(Tabela813[[#This Row],[RED]]) &gt; 0,1,0) + IF(VALUE(J3430)&gt;0,8,IF(VALUE(I3430)&gt;0,7,IF(VALUE(H3430)&gt;0,6,IF(VALUE(G3430)&gt;0,5,IF(VALUE(F3430)&gt;0,4,IF(VALUE(E3430)&gt;0,3,IF(VALUE(D3430)&gt;0,2,1)))))))</f>
        <v>6</v>
      </c>
      <c r="O3430" s="26" t="s">
        <v>51</v>
      </c>
      <c r="P3430" s="1" t="s">
        <v>4504</v>
      </c>
      <c r="Q3430" s="1"/>
      <c r="R3430" s="21"/>
      <c r="S3430" s="7" t="str">
        <f>Tabela813[[#This Row],[NR]]&amp;" - "&amp;Tabela813[[#This Row],[Especificação]]</f>
        <v>9.1.9.1.1.08.0.0.00 - (-) Dedução de Multas Decorrentes de Sentenças Judiciais</v>
      </c>
      <c r="T3430" s="7" t="str">
        <f>Tabela813[[#This Row],[NR]]&amp;" - "&amp;Tabela813[[#This Row],[Especificação]]</f>
        <v>9.1.9.1.1.08.0.0.00 - (-) Dedução de Multas Decorrentes de Sentenças Judiciais</v>
      </c>
      <c r="U3430" s="7" t="str">
        <f>Tabela813[[#This Row],[NR]]&amp; " - "&amp;Tabela813[[#This Row],[Especificação]]</f>
        <v>9.1.9.1.1.08.0.0.00 - (-) Dedução de Multas Decorrentes de Sentenças Judiciais</v>
      </c>
    </row>
    <row r="3431" spans="1:21" x14ac:dyDescent="0.25">
      <c r="A3431" s="297"/>
      <c r="B3431" s="73" t="s">
        <v>1570</v>
      </c>
      <c r="C3431" s="26" t="s">
        <v>1558</v>
      </c>
      <c r="D3431" s="26" t="s">
        <v>1570</v>
      </c>
      <c r="E3431" s="26" t="s">
        <v>1558</v>
      </c>
      <c r="F3431" s="26" t="s">
        <v>1558</v>
      </c>
      <c r="G3431" s="26" t="s">
        <v>1577</v>
      </c>
      <c r="H3431" s="26" t="s">
        <v>1561</v>
      </c>
      <c r="I3431" s="26" t="s">
        <v>1558</v>
      </c>
      <c r="J3431" s="26" t="s">
        <v>1564</v>
      </c>
      <c r="K3431" s="21" t="str">
        <f>IF(Tabela813[[#This Row],[C]]&lt;&gt;"",IF(Tabela813[[#This Row],[RED]]&lt;&gt;"",(Tabela813[[#This Row],[RED]] &amp; "."),"") &amp; CONCATENATE(Tabela813[[#This Row],[C]],".",Tabela813[[#This Row],[O]],".",Tabela813[[#This Row],[E]],".",Tabela813[[#This Row],[D1]],".",Tabela813[[#This Row],[D2]],".",Tabela813[[#This Row],[D3]],".",Tabela813[[#This Row],[T]],".",Tabela813[[#This Row],[D4]]),"")</f>
        <v>9.1.9.1.1.08.0.1.00</v>
      </c>
      <c r="L3431" s="27" t="s">
        <v>2268</v>
      </c>
      <c r="M3431" s="21" t="str">
        <f t="shared" si="53"/>
        <v>A</v>
      </c>
      <c r="N3431" s="21">
        <f>IF(VALUE(Tabela813[[#This Row],[RED]]) &gt; 0,1,0) + IF(VALUE(J3431)&gt;0,8,IF(VALUE(I3431)&gt;0,7,IF(VALUE(H3431)&gt;0,6,IF(VALUE(G3431)&gt;0,5,IF(VALUE(F3431)&gt;0,4,IF(VALUE(E3431)&gt;0,3,IF(VALUE(D3431)&gt;0,2,1)))))))</f>
        <v>8</v>
      </c>
      <c r="O3431" s="26" t="s">
        <v>51</v>
      </c>
      <c r="P3431" s="1" t="s">
        <v>3032</v>
      </c>
      <c r="Q3431" s="1"/>
      <c r="R3431" s="21"/>
      <c r="S3431" s="7" t="str">
        <f>Tabela813[[#This Row],[NR]]&amp;" - "&amp;Tabela813[[#This Row],[Especificação]]</f>
        <v>9.1.9.1.1.08.0.1.00 - (-) Dedução de Multas Decorrentes de Sentenças Judiciais - Principal</v>
      </c>
      <c r="T3431" s="7" t="str">
        <f>Tabela813[[#This Row],[NR]]&amp;" - "&amp;Tabela813[[#This Row],[Especificação]]</f>
        <v>9.1.9.1.1.08.0.1.00 - (-) Dedução de Multas Decorrentes de Sentenças Judiciais - Principal</v>
      </c>
      <c r="U3431" s="7" t="str">
        <f>Tabela813[[#This Row],[NR]]&amp; " - "&amp;Tabela813[[#This Row],[Especificação]]</f>
        <v>9.1.9.1.1.08.0.1.00 - (-) Dedução de Multas Decorrentes de Sentenças Judiciais - Principal</v>
      </c>
    </row>
    <row r="3432" spans="1:21" ht="30" x14ac:dyDescent="0.25">
      <c r="A3432" s="297"/>
      <c r="B3432" s="73" t="s">
        <v>1570</v>
      </c>
      <c r="C3432" s="26" t="s">
        <v>1558</v>
      </c>
      <c r="D3432" s="26" t="s">
        <v>1570</v>
      </c>
      <c r="E3432" s="26" t="s">
        <v>1558</v>
      </c>
      <c r="F3432" s="26" t="s">
        <v>1558</v>
      </c>
      <c r="G3432" s="26" t="s">
        <v>1577</v>
      </c>
      <c r="H3432" s="26" t="s">
        <v>1561</v>
      </c>
      <c r="I3432" s="26" t="s">
        <v>1567</v>
      </c>
      <c r="J3432" s="26" t="s">
        <v>1564</v>
      </c>
      <c r="K3432" s="21" t="str">
        <f>IF(Tabela813[[#This Row],[C]]&lt;&gt;"",IF(Tabela813[[#This Row],[RED]]&lt;&gt;"",(Tabela813[[#This Row],[RED]] &amp; "."),"") &amp; CONCATENATE(Tabela813[[#This Row],[C]],".",Tabela813[[#This Row],[O]],".",Tabela813[[#This Row],[E]],".",Tabela813[[#This Row],[D1]],".",Tabela813[[#This Row],[D2]],".",Tabela813[[#This Row],[D3]],".",Tabela813[[#This Row],[T]],".",Tabela813[[#This Row],[D4]]),"")</f>
        <v>9.1.9.1.1.08.0.2.00</v>
      </c>
      <c r="L3432" s="27" t="s">
        <v>2269</v>
      </c>
      <c r="M3432" s="21" t="str">
        <f t="shared" si="53"/>
        <v>A</v>
      </c>
      <c r="N3432" s="21">
        <f>IF(VALUE(Tabela813[[#This Row],[RED]]) &gt; 0,1,0) + IF(VALUE(J3432)&gt;0,8,IF(VALUE(I3432)&gt;0,7,IF(VALUE(H3432)&gt;0,6,IF(VALUE(G3432)&gt;0,5,IF(VALUE(F3432)&gt;0,4,IF(VALUE(E3432)&gt;0,3,IF(VALUE(D3432)&gt;0,2,1)))))))</f>
        <v>8</v>
      </c>
      <c r="O3432" s="26" t="s">
        <v>51</v>
      </c>
      <c r="P3432" s="1" t="s">
        <v>3032</v>
      </c>
      <c r="Q3432" s="1"/>
      <c r="R3432" s="21"/>
      <c r="S3432" s="7" t="str">
        <f>Tabela813[[#This Row],[NR]]&amp;" - "&amp;Tabela813[[#This Row],[Especificação]]</f>
        <v>9.1.9.1.1.08.0.2.00 - (-) Dedução de Multas Decorrentes de Sentenças Judiciais - Multas e Juros de Mora</v>
      </c>
      <c r="T3432" s="7" t="str">
        <f>Tabela813[[#This Row],[NR]]&amp;" - "&amp;Tabela813[[#This Row],[Especificação]]</f>
        <v>9.1.9.1.1.08.0.2.00 - (-) Dedução de Multas Decorrentes de Sentenças Judiciais - Multas e Juros de Mora</v>
      </c>
      <c r="U3432" s="7" t="str">
        <f>Tabela813[[#This Row],[NR]]&amp; " - "&amp;Tabela813[[#This Row],[Especificação]]</f>
        <v>9.1.9.1.1.08.0.2.00 - (-) Dedução de Multas Decorrentes de Sentenças Judiciais - Multas e Juros de Mora</v>
      </c>
    </row>
    <row r="3433" spans="1:21" x14ac:dyDescent="0.25">
      <c r="A3433" s="84"/>
      <c r="B3433" s="73" t="s">
        <v>1570</v>
      </c>
      <c r="C3433" s="26" t="s">
        <v>1558</v>
      </c>
      <c r="D3433" s="26" t="s">
        <v>1570</v>
      </c>
      <c r="E3433" s="26" t="s">
        <v>1558</v>
      </c>
      <c r="F3433" s="26" t="s">
        <v>1558</v>
      </c>
      <c r="G3433" s="26" t="s">
        <v>1577</v>
      </c>
      <c r="H3433" s="26" t="s">
        <v>1561</v>
      </c>
      <c r="I3433" s="26" t="s">
        <v>1559</v>
      </c>
      <c r="J3433" s="26" t="s">
        <v>1564</v>
      </c>
      <c r="K3433" s="21" t="str">
        <f>IF(Tabela813[[#This Row],[C]]&lt;&gt;"",IF(Tabela813[[#This Row],[RED]]&lt;&gt;"",(Tabela813[[#This Row],[RED]] &amp; "."),"") &amp; CONCATENATE(Tabela813[[#This Row],[C]],".",Tabela813[[#This Row],[O]],".",Tabela813[[#This Row],[E]],".",Tabela813[[#This Row],[D1]],".",Tabela813[[#This Row],[D2]],".",Tabela813[[#This Row],[D3]],".",Tabela813[[#This Row],[T]],".",Tabela813[[#This Row],[D4]]),"")</f>
        <v>9.1.9.1.1.08.0.3.00</v>
      </c>
      <c r="L3433" s="27" t="s">
        <v>2270</v>
      </c>
      <c r="M3433" s="21" t="str">
        <f t="shared" si="53"/>
        <v>A</v>
      </c>
      <c r="N3433" s="21">
        <f>IF(VALUE(Tabela813[[#This Row],[RED]]) &gt; 0,1,0) + IF(VALUE(J3433)&gt;0,8,IF(VALUE(I3433)&gt;0,7,IF(VALUE(H3433)&gt;0,6,IF(VALUE(G3433)&gt;0,5,IF(VALUE(F3433)&gt;0,4,IF(VALUE(E3433)&gt;0,3,IF(VALUE(D3433)&gt;0,2,1)))))))</f>
        <v>8</v>
      </c>
      <c r="O3433" s="26" t="s">
        <v>51</v>
      </c>
      <c r="P3433" s="1" t="s">
        <v>3032</v>
      </c>
      <c r="Q3433" s="1"/>
      <c r="R3433" s="21"/>
      <c r="S3433" s="7" t="str">
        <f>Tabela813[[#This Row],[NR]]&amp;" - "&amp;Tabela813[[#This Row],[Especificação]]</f>
        <v>9.1.9.1.1.08.0.3.00 - (-) Dedução de Multas Decorrentes de Sentenças Judiciais - Dívida Ativa</v>
      </c>
      <c r="T3433" s="7" t="str">
        <f>Tabela813[[#This Row],[NR]]&amp;" - "&amp;Tabela813[[#This Row],[Especificação]]</f>
        <v>9.1.9.1.1.08.0.3.00 - (-) Dedução de Multas Decorrentes de Sentenças Judiciais - Dívida Ativa</v>
      </c>
      <c r="U3433" s="7" t="str">
        <f>Tabela813[[#This Row],[NR]]&amp; " - "&amp;Tabela813[[#This Row],[Especificação]]</f>
        <v>9.1.9.1.1.08.0.3.00 - (-) Dedução de Multas Decorrentes de Sentenças Judiciais - Dívida Ativa</v>
      </c>
    </row>
    <row r="3434" spans="1:21" ht="30" x14ac:dyDescent="0.25">
      <c r="A3434" s="84"/>
      <c r="B3434" s="73" t="s">
        <v>1570</v>
      </c>
      <c r="C3434" s="26" t="s">
        <v>1558</v>
      </c>
      <c r="D3434" s="26" t="s">
        <v>1570</v>
      </c>
      <c r="E3434" s="26" t="s">
        <v>1558</v>
      </c>
      <c r="F3434" s="26" t="s">
        <v>1558</v>
      </c>
      <c r="G3434" s="26" t="s">
        <v>1577</v>
      </c>
      <c r="H3434" s="26" t="s">
        <v>1561</v>
      </c>
      <c r="I3434" s="26" t="s">
        <v>1568</v>
      </c>
      <c r="J3434" s="26" t="s">
        <v>1564</v>
      </c>
      <c r="K3434" s="21" t="str">
        <f>IF(Tabela813[[#This Row],[C]]&lt;&gt;"",IF(Tabela813[[#This Row],[RED]]&lt;&gt;"",(Tabela813[[#This Row],[RED]] &amp; "."),"") &amp; CONCATENATE(Tabela813[[#This Row],[C]],".",Tabela813[[#This Row],[O]],".",Tabela813[[#This Row],[E]],".",Tabela813[[#This Row],[D1]],".",Tabela813[[#This Row],[D2]],".",Tabela813[[#This Row],[D3]],".",Tabela813[[#This Row],[T]],".",Tabela813[[#This Row],[D4]]),"")</f>
        <v>9.1.9.1.1.08.0.4.00</v>
      </c>
      <c r="L3434" s="27" t="s">
        <v>2271</v>
      </c>
      <c r="M3434" s="21" t="str">
        <f t="shared" si="53"/>
        <v>A</v>
      </c>
      <c r="N3434" s="21">
        <f>IF(VALUE(Tabela813[[#This Row],[RED]]) &gt; 0,1,0) + IF(VALUE(J3434)&gt;0,8,IF(VALUE(I3434)&gt;0,7,IF(VALUE(H3434)&gt;0,6,IF(VALUE(G3434)&gt;0,5,IF(VALUE(F3434)&gt;0,4,IF(VALUE(E3434)&gt;0,3,IF(VALUE(D3434)&gt;0,2,1)))))))</f>
        <v>8</v>
      </c>
      <c r="O3434" s="26" t="s">
        <v>51</v>
      </c>
      <c r="P3434" s="1" t="s">
        <v>3032</v>
      </c>
      <c r="Q3434" s="1"/>
      <c r="R3434" s="21"/>
      <c r="S3434" s="7" t="str">
        <f>Tabela813[[#This Row],[NR]]&amp;" - "&amp;Tabela813[[#This Row],[Especificação]]</f>
        <v>9.1.9.1.1.08.0.4.00 - (-) Dedução de Multas Decorrentes de Sentenças Judiciais - Dívida Ativa - Multas e Juros de Mora da Dívida Ativa</v>
      </c>
      <c r="T3434" s="7" t="str">
        <f>Tabela813[[#This Row],[NR]]&amp;" - "&amp;Tabela813[[#This Row],[Especificação]]</f>
        <v>9.1.9.1.1.08.0.4.00 - (-) Dedução de Multas Decorrentes de Sentenças Judiciais - Dívida Ativa - Multas e Juros de Mora da Dívida Ativa</v>
      </c>
      <c r="U3434" s="7" t="str">
        <f>Tabela813[[#This Row],[NR]]&amp; " - "&amp;Tabela813[[#This Row],[Especificação]]</f>
        <v>9.1.9.1.1.08.0.4.00 - (-) Dedução de Multas Decorrentes de Sentenças Judiciais - Dívida Ativa - Multas e Juros de Mora da Dívida Ativa</v>
      </c>
    </row>
    <row r="3435" spans="1:21" x14ac:dyDescent="0.25">
      <c r="A3435" s="84"/>
      <c r="B3435" s="73" t="s">
        <v>1570</v>
      </c>
      <c r="C3435" s="26" t="s">
        <v>1558</v>
      </c>
      <c r="D3435" s="26" t="s">
        <v>1570</v>
      </c>
      <c r="E3435" s="26" t="s">
        <v>1558</v>
      </c>
      <c r="F3435" s="26" t="s">
        <v>1558</v>
      </c>
      <c r="G3435" s="26" t="s">
        <v>1577</v>
      </c>
      <c r="H3435" s="26" t="s">
        <v>1561</v>
      </c>
      <c r="I3435" s="26" t="s">
        <v>1569</v>
      </c>
      <c r="J3435" s="26" t="s">
        <v>1564</v>
      </c>
      <c r="K3435" s="21" t="str">
        <f>IF(Tabela813[[#This Row],[C]]&lt;&gt;"",IF(Tabela813[[#This Row],[RED]]&lt;&gt;"",(Tabela813[[#This Row],[RED]] &amp; "."),"") &amp; CONCATENATE(Tabela813[[#This Row],[C]],".",Tabela813[[#This Row],[O]],".",Tabela813[[#This Row],[E]],".",Tabela813[[#This Row],[D1]],".",Tabela813[[#This Row],[D2]],".",Tabela813[[#This Row],[D3]],".",Tabela813[[#This Row],[T]],".",Tabela813[[#This Row],[D4]]),"")</f>
        <v>9.1.9.1.1.08.0.5.00</v>
      </c>
      <c r="L3435" s="27" t="s">
        <v>2272</v>
      </c>
      <c r="M3435" s="21" t="str">
        <f t="shared" si="53"/>
        <v>A</v>
      </c>
      <c r="N3435" s="21">
        <f>IF(VALUE(Tabela813[[#This Row],[RED]]) &gt; 0,1,0) + IF(VALUE(J3435)&gt;0,8,IF(VALUE(I3435)&gt;0,7,IF(VALUE(H3435)&gt;0,6,IF(VALUE(G3435)&gt;0,5,IF(VALUE(F3435)&gt;0,4,IF(VALUE(E3435)&gt;0,3,IF(VALUE(D3435)&gt;0,2,1)))))))</f>
        <v>8</v>
      </c>
      <c r="O3435" s="26" t="s">
        <v>51</v>
      </c>
      <c r="P3435" s="1" t="s">
        <v>3032</v>
      </c>
      <c r="Q3435" s="1"/>
      <c r="R3435" s="21"/>
      <c r="S3435" s="7" t="str">
        <f>Tabela813[[#This Row],[NR]]&amp;" - "&amp;Tabela813[[#This Row],[Especificação]]</f>
        <v>9.1.9.1.1.08.0.5.00 - (-) Dedução de Multas Decorrentes de Sentenças Judiciais - Multas</v>
      </c>
      <c r="T3435" s="7" t="str">
        <f>Tabela813[[#This Row],[NR]]&amp;" - "&amp;Tabela813[[#This Row],[Especificação]]</f>
        <v>9.1.9.1.1.08.0.5.00 - (-) Dedução de Multas Decorrentes de Sentenças Judiciais - Multas</v>
      </c>
      <c r="U3435" s="7" t="str">
        <f>Tabela813[[#This Row],[NR]]&amp; " - "&amp;Tabela813[[#This Row],[Especificação]]</f>
        <v>9.1.9.1.1.08.0.5.00 - (-) Dedução de Multas Decorrentes de Sentenças Judiciais - Multas</v>
      </c>
    </row>
    <row r="3436" spans="1:21" x14ac:dyDescent="0.25">
      <c r="A3436" s="84"/>
      <c r="B3436" s="73" t="s">
        <v>1570</v>
      </c>
      <c r="C3436" s="26" t="s">
        <v>1558</v>
      </c>
      <c r="D3436" s="26" t="s">
        <v>1570</v>
      </c>
      <c r="E3436" s="26" t="s">
        <v>1558</v>
      </c>
      <c r="F3436" s="26" t="s">
        <v>1558</v>
      </c>
      <c r="G3436" s="26" t="s">
        <v>1577</v>
      </c>
      <c r="H3436" s="26" t="s">
        <v>1561</v>
      </c>
      <c r="I3436" s="26" t="s">
        <v>1563</v>
      </c>
      <c r="J3436" s="26" t="s">
        <v>1564</v>
      </c>
      <c r="K3436" s="21" t="str">
        <f>IF(Tabela813[[#This Row],[C]]&lt;&gt;"",IF(Tabela813[[#This Row],[RED]]&lt;&gt;"",(Tabela813[[#This Row],[RED]] &amp; "."),"") &amp; CONCATENATE(Tabela813[[#This Row],[C]],".",Tabela813[[#This Row],[O]],".",Tabela813[[#This Row],[E]],".",Tabela813[[#This Row],[D1]],".",Tabela813[[#This Row],[D2]],".",Tabela813[[#This Row],[D3]],".",Tabela813[[#This Row],[T]],".",Tabela813[[#This Row],[D4]]),"")</f>
        <v>9.1.9.1.1.08.0.6.00</v>
      </c>
      <c r="L3436" s="27" t="s">
        <v>2273</v>
      </c>
      <c r="M3436" s="21" t="str">
        <f t="shared" si="53"/>
        <v>A</v>
      </c>
      <c r="N3436" s="21">
        <f>IF(VALUE(Tabela813[[#This Row],[RED]]) &gt; 0,1,0) + IF(VALUE(J3436)&gt;0,8,IF(VALUE(I3436)&gt;0,7,IF(VALUE(H3436)&gt;0,6,IF(VALUE(G3436)&gt;0,5,IF(VALUE(F3436)&gt;0,4,IF(VALUE(E3436)&gt;0,3,IF(VALUE(D3436)&gt;0,2,1)))))))</f>
        <v>8</v>
      </c>
      <c r="O3436" s="26" t="s">
        <v>51</v>
      </c>
      <c r="P3436" s="1" t="s">
        <v>3032</v>
      </c>
      <c r="Q3436" s="1"/>
      <c r="R3436" s="21"/>
      <c r="S3436" s="7" t="str">
        <f>Tabela813[[#This Row],[NR]]&amp;" - "&amp;Tabela813[[#This Row],[Especificação]]</f>
        <v>9.1.9.1.1.08.0.6.00 - (-) Dedução de Multas Decorrentes de Sentenças Judiciais - Juros de Mora</v>
      </c>
      <c r="T3436" s="7" t="str">
        <f>Tabela813[[#This Row],[NR]]&amp;" - "&amp;Tabela813[[#This Row],[Especificação]]</f>
        <v>9.1.9.1.1.08.0.6.00 - (-) Dedução de Multas Decorrentes de Sentenças Judiciais - Juros de Mora</v>
      </c>
      <c r="U3436" s="7" t="str">
        <f>Tabela813[[#This Row],[NR]]&amp; " - "&amp;Tabela813[[#This Row],[Especificação]]</f>
        <v>9.1.9.1.1.08.0.6.00 - (-) Dedução de Multas Decorrentes de Sentenças Judiciais - Juros de Mora</v>
      </c>
    </row>
    <row r="3437" spans="1:21" ht="30" x14ac:dyDescent="0.25">
      <c r="A3437" s="84"/>
      <c r="B3437" s="73" t="s">
        <v>1570</v>
      </c>
      <c r="C3437" s="26" t="s">
        <v>1558</v>
      </c>
      <c r="D3437" s="26" t="s">
        <v>1570</v>
      </c>
      <c r="E3437" s="26" t="s">
        <v>1558</v>
      </c>
      <c r="F3437" s="26" t="s">
        <v>1558</v>
      </c>
      <c r="G3437" s="26" t="s">
        <v>1577</v>
      </c>
      <c r="H3437" s="26" t="s">
        <v>1561</v>
      </c>
      <c r="I3437" s="26" t="s">
        <v>1565</v>
      </c>
      <c r="J3437" s="26" t="s">
        <v>1564</v>
      </c>
      <c r="K3437" s="21" t="str">
        <f>IF(Tabela813[[#This Row],[C]]&lt;&gt;"",IF(Tabela813[[#This Row],[RED]]&lt;&gt;"",(Tabela813[[#This Row],[RED]] &amp; "."),"") &amp; CONCATENATE(Tabela813[[#This Row],[C]],".",Tabela813[[#This Row],[O]],".",Tabela813[[#This Row],[E]],".",Tabela813[[#This Row],[D1]],".",Tabela813[[#This Row],[D2]],".",Tabela813[[#This Row],[D3]],".",Tabela813[[#This Row],[T]],".",Tabela813[[#This Row],[D4]]),"")</f>
        <v>9.1.9.1.1.08.0.7.00</v>
      </c>
      <c r="L3437" s="27" t="s">
        <v>2274</v>
      </c>
      <c r="M3437" s="21" t="str">
        <f t="shared" si="53"/>
        <v>A</v>
      </c>
      <c r="N3437" s="21">
        <f>IF(VALUE(Tabela813[[#This Row],[RED]]) &gt; 0,1,0) + IF(VALUE(J3437)&gt;0,8,IF(VALUE(I3437)&gt;0,7,IF(VALUE(H3437)&gt;0,6,IF(VALUE(G3437)&gt;0,5,IF(VALUE(F3437)&gt;0,4,IF(VALUE(E3437)&gt;0,3,IF(VALUE(D3437)&gt;0,2,1)))))))</f>
        <v>8</v>
      </c>
      <c r="O3437" s="26" t="s">
        <v>51</v>
      </c>
      <c r="P3437" s="1" t="s">
        <v>3032</v>
      </c>
      <c r="Q3437" s="1"/>
      <c r="R3437" s="21"/>
      <c r="S3437" s="7" t="str">
        <f>Tabela813[[#This Row],[NR]]&amp;" - "&amp;Tabela813[[#This Row],[Especificação]]</f>
        <v>9.1.9.1.1.08.0.7.00 - (-) Dedução de Multas Decorrentes de Sentenças Judiciais - Dívida Ativa - Multas da Dívida Ativa</v>
      </c>
      <c r="T3437" s="7" t="str">
        <f>Tabela813[[#This Row],[NR]]&amp;" - "&amp;Tabela813[[#This Row],[Especificação]]</f>
        <v>9.1.9.1.1.08.0.7.00 - (-) Dedução de Multas Decorrentes de Sentenças Judiciais - Dívida Ativa - Multas da Dívida Ativa</v>
      </c>
      <c r="U3437" s="7" t="str">
        <f>Tabela813[[#This Row],[NR]]&amp; " - "&amp;Tabela813[[#This Row],[Especificação]]</f>
        <v>9.1.9.1.1.08.0.7.00 - (-) Dedução de Multas Decorrentes de Sentenças Judiciais - Dívida Ativa - Multas da Dívida Ativa</v>
      </c>
    </row>
    <row r="3438" spans="1:21" ht="30" x14ac:dyDescent="0.25">
      <c r="A3438" s="84"/>
      <c r="B3438" s="73" t="s">
        <v>1570</v>
      </c>
      <c r="C3438" s="26" t="s">
        <v>1558</v>
      </c>
      <c r="D3438" s="26" t="s">
        <v>1570</v>
      </c>
      <c r="E3438" s="26" t="s">
        <v>1558</v>
      </c>
      <c r="F3438" s="26" t="s">
        <v>1558</v>
      </c>
      <c r="G3438" s="26" t="s">
        <v>1577</v>
      </c>
      <c r="H3438" s="26" t="s">
        <v>1561</v>
      </c>
      <c r="I3438" s="26" t="s">
        <v>1566</v>
      </c>
      <c r="J3438" s="26" t="s">
        <v>1564</v>
      </c>
      <c r="K3438" s="21" t="str">
        <f>IF(Tabela813[[#This Row],[C]]&lt;&gt;"",IF(Tabela813[[#This Row],[RED]]&lt;&gt;"",(Tabela813[[#This Row],[RED]] &amp; "."),"") &amp; CONCATENATE(Tabela813[[#This Row],[C]],".",Tabela813[[#This Row],[O]],".",Tabela813[[#This Row],[E]],".",Tabela813[[#This Row],[D1]],".",Tabela813[[#This Row],[D2]],".",Tabela813[[#This Row],[D3]],".",Tabela813[[#This Row],[T]],".",Tabela813[[#This Row],[D4]]),"")</f>
        <v>9.1.9.1.1.08.0.8.00</v>
      </c>
      <c r="L3438" s="27" t="s">
        <v>2275</v>
      </c>
      <c r="M3438" s="21" t="str">
        <f t="shared" si="53"/>
        <v>A</v>
      </c>
      <c r="N3438" s="21">
        <f>IF(VALUE(Tabela813[[#This Row],[RED]]) &gt; 0,1,0) + IF(VALUE(J3438)&gt;0,8,IF(VALUE(I3438)&gt;0,7,IF(VALUE(H3438)&gt;0,6,IF(VALUE(G3438)&gt;0,5,IF(VALUE(F3438)&gt;0,4,IF(VALUE(E3438)&gt;0,3,IF(VALUE(D3438)&gt;0,2,1)))))))</f>
        <v>8</v>
      </c>
      <c r="O3438" s="26" t="s">
        <v>51</v>
      </c>
      <c r="P3438" s="1" t="s">
        <v>3032</v>
      </c>
      <c r="Q3438" s="1"/>
      <c r="R3438" s="21"/>
      <c r="S3438" s="7" t="str">
        <f>Tabela813[[#This Row],[NR]]&amp;" - "&amp;Tabela813[[#This Row],[Especificação]]</f>
        <v>9.1.9.1.1.08.0.8.00 - (-) Dedução de Multas Decorrentes de Sentenças Judiciais - Juros de Mora da Dívida Ativa</v>
      </c>
      <c r="T3438" s="7" t="str">
        <f>Tabela813[[#This Row],[NR]]&amp;" - "&amp;Tabela813[[#This Row],[Especificação]]</f>
        <v>9.1.9.1.1.08.0.8.00 - (-) Dedução de Multas Decorrentes de Sentenças Judiciais - Juros de Mora da Dívida Ativa</v>
      </c>
      <c r="U3438" s="7" t="str">
        <f>Tabela813[[#This Row],[NR]]&amp; " - "&amp;Tabela813[[#This Row],[Especificação]]</f>
        <v>9.1.9.1.1.08.0.8.00 - (-) Dedução de Multas Decorrentes de Sentenças Judiciais - Juros de Mora da Dívida Ativa</v>
      </c>
    </row>
    <row r="3439" spans="1:21" ht="30" x14ac:dyDescent="0.25">
      <c r="A3439" s="84"/>
      <c r="B3439" s="73" t="s">
        <v>1570</v>
      </c>
      <c r="C3439" s="26" t="s">
        <v>1558</v>
      </c>
      <c r="D3439" s="26" t="s">
        <v>1570</v>
      </c>
      <c r="E3439" s="26" t="s">
        <v>1558</v>
      </c>
      <c r="F3439" s="26" t="s">
        <v>1558</v>
      </c>
      <c r="G3439" s="26" t="s">
        <v>1578</v>
      </c>
      <c r="H3439" s="26" t="s">
        <v>1561</v>
      </c>
      <c r="I3439" s="26" t="s">
        <v>1561</v>
      </c>
      <c r="J3439" s="26" t="s">
        <v>1564</v>
      </c>
      <c r="K3439" s="21" t="str">
        <f>IF(Tabela813[[#This Row],[C]]&lt;&gt;"",IF(Tabela813[[#This Row],[RED]]&lt;&gt;"",(Tabela813[[#This Row],[RED]] &amp; "."),"") &amp; CONCATENATE(Tabela813[[#This Row],[C]],".",Tabela813[[#This Row],[O]],".",Tabela813[[#This Row],[E]],".",Tabela813[[#This Row],[D1]],".",Tabela813[[#This Row],[D2]],".",Tabela813[[#This Row],[D3]],".",Tabela813[[#This Row],[T]],".",Tabela813[[#This Row],[D4]]),"")</f>
        <v>9.1.9.1.1.09.0.0.00</v>
      </c>
      <c r="L3439" s="27" t="s">
        <v>2276</v>
      </c>
      <c r="M3439" s="21" t="str">
        <f t="shared" si="53"/>
        <v>S</v>
      </c>
      <c r="N3439" s="21">
        <f>IF(VALUE(Tabela813[[#This Row],[RED]]) &gt; 0,1,0) + IF(VALUE(J3439)&gt;0,8,IF(VALUE(I3439)&gt;0,7,IF(VALUE(H3439)&gt;0,6,IF(VALUE(G3439)&gt;0,5,IF(VALUE(F3439)&gt;0,4,IF(VALUE(E3439)&gt;0,3,IF(VALUE(D3439)&gt;0,2,1)))))))</f>
        <v>6</v>
      </c>
      <c r="O3439" s="26" t="s">
        <v>51</v>
      </c>
      <c r="P3439" s="1" t="s">
        <v>4505</v>
      </c>
      <c r="Q3439" s="1"/>
      <c r="R3439" s="21"/>
      <c r="S3439" s="7" t="str">
        <f>Tabela813[[#This Row],[NR]]&amp;" - "&amp;Tabela813[[#This Row],[Especificação]]</f>
        <v>9.1.9.1.1.09.0.0.00 - (-) Dedução de Multas e Juros Previstos em Contratos</v>
      </c>
      <c r="T3439" s="7" t="str">
        <f>Tabela813[[#This Row],[NR]]&amp;" - "&amp;Tabela813[[#This Row],[Especificação]]</f>
        <v>9.1.9.1.1.09.0.0.00 - (-) Dedução de Multas e Juros Previstos em Contratos</v>
      </c>
      <c r="U3439" s="7" t="str">
        <f>Tabela813[[#This Row],[NR]]&amp; " - "&amp;Tabela813[[#This Row],[Especificação]]</f>
        <v>9.1.9.1.1.09.0.0.00 - (-) Dedução de Multas e Juros Previstos em Contratos</v>
      </c>
    </row>
    <row r="3440" spans="1:21" ht="30" x14ac:dyDescent="0.25">
      <c r="A3440" s="84"/>
      <c r="B3440" s="73" t="s">
        <v>1570</v>
      </c>
      <c r="C3440" s="26" t="s">
        <v>1558</v>
      </c>
      <c r="D3440" s="26" t="s">
        <v>1570</v>
      </c>
      <c r="E3440" s="26" t="s">
        <v>1558</v>
      </c>
      <c r="F3440" s="26" t="s">
        <v>1558</v>
      </c>
      <c r="G3440" s="26" t="s">
        <v>1578</v>
      </c>
      <c r="H3440" s="26" t="s">
        <v>1561</v>
      </c>
      <c r="I3440" s="26" t="s">
        <v>1558</v>
      </c>
      <c r="J3440" s="26" t="s">
        <v>1564</v>
      </c>
      <c r="K3440" s="21" t="str">
        <f>IF(Tabela813[[#This Row],[C]]&lt;&gt;"",IF(Tabela813[[#This Row],[RED]]&lt;&gt;"",(Tabela813[[#This Row],[RED]] &amp; "."),"") &amp; CONCATENATE(Tabela813[[#This Row],[C]],".",Tabela813[[#This Row],[O]],".",Tabela813[[#This Row],[E]],".",Tabela813[[#This Row],[D1]],".",Tabela813[[#This Row],[D2]],".",Tabela813[[#This Row],[D3]],".",Tabela813[[#This Row],[T]],".",Tabela813[[#This Row],[D4]]),"")</f>
        <v>9.1.9.1.1.09.0.1.00</v>
      </c>
      <c r="L3440" s="27" t="s">
        <v>2277</v>
      </c>
      <c r="M3440" s="21" t="str">
        <f t="shared" si="53"/>
        <v>A</v>
      </c>
      <c r="N3440" s="21">
        <f>IF(VALUE(Tabela813[[#This Row],[RED]]) &gt; 0,1,0) + IF(VALUE(J3440)&gt;0,8,IF(VALUE(I3440)&gt;0,7,IF(VALUE(H3440)&gt;0,6,IF(VALUE(G3440)&gt;0,5,IF(VALUE(F3440)&gt;0,4,IF(VALUE(E3440)&gt;0,3,IF(VALUE(D3440)&gt;0,2,1)))))))</f>
        <v>8</v>
      </c>
      <c r="O3440" s="26" t="s">
        <v>51</v>
      </c>
      <c r="P3440" s="1" t="s">
        <v>3033</v>
      </c>
      <c r="Q3440" s="1"/>
      <c r="R3440" s="21"/>
      <c r="S3440" s="7" t="str">
        <f>Tabela813[[#This Row],[NR]]&amp;" - "&amp;Tabela813[[#This Row],[Especificação]]</f>
        <v>9.1.9.1.1.09.0.1.00 - (-) Dedução de Multas e Juros Previstos em Contratos - Principal</v>
      </c>
      <c r="T3440" s="7" t="str">
        <f>Tabela813[[#This Row],[NR]]&amp;" - "&amp;Tabela813[[#This Row],[Especificação]]</f>
        <v>9.1.9.1.1.09.0.1.00 - (-) Dedução de Multas e Juros Previstos em Contratos - Principal</v>
      </c>
      <c r="U3440" s="7" t="str">
        <f>Tabela813[[#This Row],[NR]]&amp; " - "&amp;Tabela813[[#This Row],[Especificação]]</f>
        <v>9.1.9.1.1.09.0.1.00 - (-) Dedução de Multas e Juros Previstos em Contratos - Principal</v>
      </c>
    </row>
    <row r="3441" spans="1:21" ht="30" x14ac:dyDescent="0.25">
      <c r="A3441" s="84"/>
      <c r="B3441" s="73" t="s">
        <v>1570</v>
      </c>
      <c r="C3441" s="26" t="s">
        <v>1558</v>
      </c>
      <c r="D3441" s="26" t="s">
        <v>1570</v>
      </c>
      <c r="E3441" s="26" t="s">
        <v>1558</v>
      </c>
      <c r="F3441" s="26" t="s">
        <v>1558</v>
      </c>
      <c r="G3441" s="26" t="s">
        <v>1578</v>
      </c>
      <c r="H3441" s="26" t="s">
        <v>1561</v>
      </c>
      <c r="I3441" s="26" t="s">
        <v>1567</v>
      </c>
      <c r="J3441" s="26" t="s">
        <v>1564</v>
      </c>
      <c r="K3441" s="21" t="str">
        <f>IF(Tabela813[[#This Row],[C]]&lt;&gt;"",IF(Tabela813[[#This Row],[RED]]&lt;&gt;"",(Tabela813[[#This Row],[RED]] &amp; "."),"") &amp; CONCATENATE(Tabela813[[#This Row],[C]],".",Tabela813[[#This Row],[O]],".",Tabela813[[#This Row],[E]],".",Tabela813[[#This Row],[D1]],".",Tabela813[[#This Row],[D2]],".",Tabela813[[#This Row],[D3]],".",Tabela813[[#This Row],[T]],".",Tabela813[[#This Row],[D4]]),"")</f>
        <v>9.1.9.1.1.09.0.2.00</v>
      </c>
      <c r="L3441" s="27" t="s">
        <v>2278</v>
      </c>
      <c r="M3441" s="21" t="str">
        <f t="shared" si="53"/>
        <v>A</v>
      </c>
      <c r="N3441" s="21">
        <f>IF(VALUE(Tabela813[[#This Row],[RED]]) &gt; 0,1,0) + IF(VALUE(J3441)&gt;0,8,IF(VALUE(I3441)&gt;0,7,IF(VALUE(H3441)&gt;0,6,IF(VALUE(G3441)&gt;0,5,IF(VALUE(F3441)&gt;0,4,IF(VALUE(E3441)&gt;0,3,IF(VALUE(D3441)&gt;0,2,1)))))))</f>
        <v>8</v>
      </c>
      <c r="O3441" s="26" t="s">
        <v>51</v>
      </c>
      <c r="P3441" s="1" t="s">
        <v>3033</v>
      </c>
      <c r="Q3441" s="1"/>
      <c r="R3441" s="21"/>
      <c r="S3441" s="7" t="str">
        <f>Tabela813[[#This Row],[NR]]&amp;" - "&amp;Tabela813[[#This Row],[Especificação]]</f>
        <v>9.1.9.1.1.09.0.2.00 - (-) Dedução de Multas e Juros Previstos em Contratos - Multas e Juros de Mora</v>
      </c>
      <c r="T3441" s="7" t="str">
        <f>Tabela813[[#This Row],[NR]]&amp;" - "&amp;Tabela813[[#This Row],[Especificação]]</f>
        <v>9.1.9.1.1.09.0.2.00 - (-) Dedução de Multas e Juros Previstos em Contratos - Multas e Juros de Mora</v>
      </c>
      <c r="U3441" s="7" t="str">
        <f>Tabela813[[#This Row],[NR]]&amp; " - "&amp;Tabela813[[#This Row],[Especificação]]</f>
        <v>9.1.9.1.1.09.0.2.00 - (-) Dedução de Multas e Juros Previstos em Contratos - Multas e Juros de Mora</v>
      </c>
    </row>
    <row r="3442" spans="1:21" ht="30" x14ac:dyDescent="0.25">
      <c r="A3442" s="84"/>
      <c r="B3442" s="73" t="s">
        <v>1570</v>
      </c>
      <c r="C3442" s="26" t="s">
        <v>1558</v>
      </c>
      <c r="D3442" s="26" t="s">
        <v>1570</v>
      </c>
      <c r="E3442" s="26" t="s">
        <v>1558</v>
      </c>
      <c r="F3442" s="26" t="s">
        <v>1558</v>
      </c>
      <c r="G3442" s="26" t="s">
        <v>1578</v>
      </c>
      <c r="H3442" s="26" t="s">
        <v>1561</v>
      </c>
      <c r="I3442" s="26" t="s">
        <v>1559</v>
      </c>
      <c r="J3442" s="26" t="s">
        <v>1564</v>
      </c>
      <c r="K3442" s="21" t="str">
        <f>IF(Tabela813[[#This Row],[C]]&lt;&gt;"",IF(Tabela813[[#This Row],[RED]]&lt;&gt;"",(Tabela813[[#This Row],[RED]] &amp; "."),"") &amp; CONCATENATE(Tabela813[[#This Row],[C]],".",Tabela813[[#This Row],[O]],".",Tabela813[[#This Row],[E]],".",Tabela813[[#This Row],[D1]],".",Tabela813[[#This Row],[D2]],".",Tabela813[[#This Row],[D3]],".",Tabela813[[#This Row],[T]],".",Tabela813[[#This Row],[D4]]),"")</f>
        <v>9.1.9.1.1.09.0.3.00</v>
      </c>
      <c r="L3442" s="27" t="s">
        <v>2279</v>
      </c>
      <c r="M3442" s="21" t="str">
        <f t="shared" si="53"/>
        <v>A</v>
      </c>
      <c r="N3442" s="21">
        <f>IF(VALUE(Tabela813[[#This Row],[RED]]) &gt; 0,1,0) + IF(VALUE(J3442)&gt;0,8,IF(VALUE(I3442)&gt;0,7,IF(VALUE(H3442)&gt;0,6,IF(VALUE(G3442)&gt;0,5,IF(VALUE(F3442)&gt;0,4,IF(VALUE(E3442)&gt;0,3,IF(VALUE(D3442)&gt;0,2,1)))))))</f>
        <v>8</v>
      </c>
      <c r="O3442" s="26" t="s">
        <v>51</v>
      </c>
      <c r="P3442" s="1" t="s">
        <v>3033</v>
      </c>
      <c r="Q3442" s="1"/>
      <c r="R3442" s="21"/>
      <c r="S3442" s="7" t="str">
        <f>Tabela813[[#This Row],[NR]]&amp;" - "&amp;Tabela813[[#This Row],[Especificação]]</f>
        <v>9.1.9.1.1.09.0.3.00 - (-) Dedução de Multas e Juros Previstos em Contratos - Dívida Ativa</v>
      </c>
      <c r="T3442" s="7" t="str">
        <f>Tabela813[[#This Row],[NR]]&amp;" - "&amp;Tabela813[[#This Row],[Especificação]]</f>
        <v>9.1.9.1.1.09.0.3.00 - (-) Dedução de Multas e Juros Previstos em Contratos - Dívida Ativa</v>
      </c>
      <c r="U3442" s="7" t="str">
        <f>Tabela813[[#This Row],[NR]]&amp; " - "&amp;Tabela813[[#This Row],[Especificação]]</f>
        <v>9.1.9.1.1.09.0.3.00 - (-) Dedução de Multas e Juros Previstos em Contratos - Dívida Ativa</v>
      </c>
    </row>
    <row r="3443" spans="1:21" ht="30" x14ac:dyDescent="0.25">
      <c r="A3443" s="84"/>
      <c r="B3443" s="73" t="s">
        <v>1570</v>
      </c>
      <c r="C3443" s="26" t="s">
        <v>1558</v>
      </c>
      <c r="D3443" s="26" t="s">
        <v>1570</v>
      </c>
      <c r="E3443" s="26" t="s">
        <v>1558</v>
      </c>
      <c r="F3443" s="26" t="s">
        <v>1558</v>
      </c>
      <c r="G3443" s="26" t="s">
        <v>1578</v>
      </c>
      <c r="H3443" s="26" t="s">
        <v>1561</v>
      </c>
      <c r="I3443" s="26" t="s">
        <v>1568</v>
      </c>
      <c r="J3443" s="26" t="s">
        <v>1564</v>
      </c>
      <c r="K3443" s="21" t="str">
        <f>IF(Tabela813[[#This Row],[C]]&lt;&gt;"",IF(Tabela813[[#This Row],[RED]]&lt;&gt;"",(Tabela813[[#This Row],[RED]] &amp; "."),"") &amp; CONCATENATE(Tabela813[[#This Row],[C]],".",Tabela813[[#This Row],[O]],".",Tabela813[[#This Row],[E]],".",Tabela813[[#This Row],[D1]],".",Tabela813[[#This Row],[D2]],".",Tabela813[[#This Row],[D3]],".",Tabela813[[#This Row],[T]],".",Tabela813[[#This Row],[D4]]),"")</f>
        <v>9.1.9.1.1.09.0.4.00</v>
      </c>
      <c r="L3443" s="27" t="s">
        <v>2280</v>
      </c>
      <c r="M3443" s="21" t="str">
        <f t="shared" si="53"/>
        <v>A</v>
      </c>
      <c r="N3443" s="21">
        <f>IF(VALUE(Tabela813[[#This Row],[RED]]) &gt; 0,1,0) + IF(VALUE(J3443)&gt;0,8,IF(VALUE(I3443)&gt;0,7,IF(VALUE(H3443)&gt;0,6,IF(VALUE(G3443)&gt;0,5,IF(VALUE(F3443)&gt;0,4,IF(VALUE(E3443)&gt;0,3,IF(VALUE(D3443)&gt;0,2,1)))))))</f>
        <v>8</v>
      </c>
      <c r="O3443" s="26" t="s">
        <v>51</v>
      </c>
      <c r="P3443" s="1" t="s">
        <v>3033</v>
      </c>
      <c r="Q3443" s="1"/>
      <c r="R3443" s="21"/>
      <c r="S3443" s="7" t="str">
        <f>Tabela813[[#This Row],[NR]]&amp;" - "&amp;Tabela813[[#This Row],[Especificação]]</f>
        <v>9.1.9.1.1.09.0.4.00 - (-) Dedução de Multas e Juros Previstos em Contratos - Dívida Ativa - Multas e Juros de Mora da Dívida Ativa</v>
      </c>
      <c r="T3443" s="7" t="str">
        <f>Tabela813[[#This Row],[NR]]&amp;" - "&amp;Tabela813[[#This Row],[Especificação]]</f>
        <v>9.1.9.1.1.09.0.4.00 - (-) Dedução de Multas e Juros Previstos em Contratos - Dívida Ativa - Multas e Juros de Mora da Dívida Ativa</v>
      </c>
      <c r="U3443" s="7" t="str">
        <f>Tabela813[[#This Row],[NR]]&amp; " - "&amp;Tabela813[[#This Row],[Especificação]]</f>
        <v>9.1.9.1.1.09.0.4.00 - (-) Dedução de Multas e Juros Previstos em Contratos - Dívida Ativa - Multas e Juros de Mora da Dívida Ativa</v>
      </c>
    </row>
    <row r="3444" spans="1:21" ht="30" x14ac:dyDescent="0.25">
      <c r="A3444" s="84"/>
      <c r="B3444" s="73" t="s">
        <v>1570</v>
      </c>
      <c r="C3444" s="26" t="s">
        <v>1558</v>
      </c>
      <c r="D3444" s="26" t="s">
        <v>1570</v>
      </c>
      <c r="E3444" s="26" t="s">
        <v>1558</v>
      </c>
      <c r="F3444" s="26" t="s">
        <v>1558</v>
      </c>
      <c r="G3444" s="26" t="s">
        <v>1578</v>
      </c>
      <c r="H3444" s="26" t="s">
        <v>1561</v>
      </c>
      <c r="I3444" s="26" t="s">
        <v>1569</v>
      </c>
      <c r="J3444" s="26" t="s">
        <v>1564</v>
      </c>
      <c r="K3444" s="21" t="str">
        <f>IF(Tabela813[[#This Row],[C]]&lt;&gt;"",IF(Tabela813[[#This Row],[RED]]&lt;&gt;"",(Tabela813[[#This Row],[RED]] &amp; "."),"") &amp; CONCATENATE(Tabela813[[#This Row],[C]],".",Tabela813[[#This Row],[O]],".",Tabela813[[#This Row],[E]],".",Tabela813[[#This Row],[D1]],".",Tabela813[[#This Row],[D2]],".",Tabela813[[#This Row],[D3]],".",Tabela813[[#This Row],[T]],".",Tabela813[[#This Row],[D4]]),"")</f>
        <v>9.1.9.1.1.09.0.5.00</v>
      </c>
      <c r="L3444" s="27" t="s">
        <v>2281</v>
      </c>
      <c r="M3444" s="21" t="str">
        <f t="shared" si="53"/>
        <v>A</v>
      </c>
      <c r="N3444" s="21">
        <f>IF(VALUE(Tabela813[[#This Row],[RED]]) &gt; 0,1,0) + IF(VALUE(J3444)&gt;0,8,IF(VALUE(I3444)&gt;0,7,IF(VALUE(H3444)&gt;0,6,IF(VALUE(G3444)&gt;0,5,IF(VALUE(F3444)&gt;0,4,IF(VALUE(E3444)&gt;0,3,IF(VALUE(D3444)&gt;0,2,1)))))))</f>
        <v>8</v>
      </c>
      <c r="O3444" s="26" t="s">
        <v>51</v>
      </c>
      <c r="P3444" s="1" t="s">
        <v>3033</v>
      </c>
      <c r="Q3444" s="1"/>
      <c r="R3444" s="21"/>
      <c r="S3444" s="7" t="str">
        <f>Tabela813[[#This Row],[NR]]&amp;" - "&amp;Tabela813[[#This Row],[Especificação]]</f>
        <v>9.1.9.1.1.09.0.5.00 - (-) Dedução de Multas e Juros Previstos em Contratos - Multas</v>
      </c>
      <c r="T3444" s="7" t="str">
        <f>Tabela813[[#This Row],[NR]]&amp;" - "&amp;Tabela813[[#This Row],[Especificação]]</f>
        <v>9.1.9.1.1.09.0.5.00 - (-) Dedução de Multas e Juros Previstos em Contratos - Multas</v>
      </c>
      <c r="U3444" s="7" t="str">
        <f>Tabela813[[#This Row],[NR]]&amp; " - "&amp;Tabela813[[#This Row],[Especificação]]</f>
        <v>9.1.9.1.1.09.0.5.00 - (-) Dedução de Multas e Juros Previstos em Contratos - Multas</v>
      </c>
    </row>
    <row r="3445" spans="1:21" ht="30" x14ac:dyDescent="0.25">
      <c r="A3445" s="84"/>
      <c r="B3445" s="73" t="s">
        <v>1570</v>
      </c>
      <c r="C3445" s="26" t="s">
        <v>1558</v>
      </c>
      <c r="D3445" s="26" t="s">
        <v>1570</v>
      </c>
      <c r="E3445" s="26" t="s">
        <v>1558</v>
      </c>
      <c r="F3445" s="26" t="s">
        <v>1558</v>
      </c>
      <c r="G3445" s="26" t="s">
        <v>1578</v>
      </c>
      <c r="H3445" s="26" t="s">
        <v>1561</v>
      </c>
      <c r="I3445" s="26" t="s">
        <v>1563</v>
      </c>
      <c r="J3445" s="26" t="s">
        <v>1564</v>
      </c>
      <c r="K3445" s="21" t="str">
        <f>IF(Tabela813[[#This Row],[C]]&lt;&gt;"",IF(Tabela813[[#This Row],[RED]]&lt;&gt;"",(Tabela813[[#This Row],[RED]] &amp; "."),"") &amp; CONCATENATE(Tabela813[[#This Row],[C]],".",Tabela813[[#This Row],[O]],".",Tabela813[[#This Row],[E]],".",Tabela813[[#This Row],[D1]],".",Tabela813[[#This Row],[D2]],".",Tabela813[[#This Row],[D3]],".",Tabela813[[#This Row],[T]],".",Tabela813[[#This Row],[D4]]),"")</f>
        <v>9.1.9.1.1.09.0.6.00</v>
      </c>
      <c r="L3445" s="27" t="s">
        <v>2282</v>
      </c>
      <c r="M3445" s="21" t="str">
        <f t="shared" si="53"/>
        <v>A</v>
      </c>
      <c r="N3445" s="21">
        <f>IF(VALUE(Tabela813[[#This Row],[RED]]) &gt; 0,1,0) + IF(VALUE(J3445)&gt;0,8,IF(VALUE(I3445)&gt;0,7,IF(VALUE(H3445)&gt;0,6,IF(VALUE(G3445)&gt;0,5,IF(VALUE(F3445)&gt;0,4,IF(VALUE(E3445)&gt;0,3,IF(VALUE(D3445)&gt;0,2,1)))))))</f>
        <v>8</v>
      </c>
      <c r="O3445" s="26" t="s">
        <v>51</v>
      </c>
      <c r="P3445" s="1" t="s">
        <v>3033</v>
      </c>
      <c r="Q3445" s="1"/>
      <c r="R3445" s="21"/>
      <c r="S3445" s="7" t="str">
        <f>Tabela813[[#This Row],[NR]]&amp;" - "&amp;Tabela813[[#This Row],[Especificação]]</f>
        <v>9.1.9.1.1.09.0.6.00 - (-) Dedução de Multas e Juros Previstos em Contratos - Juros de Mora</v>
      </c>
      <c r="T3445" s="7" t="str">
        <f>Tabela813[[#This Row],[NR]]&amp;" - "&amp;Tabela813[[#This Row],[Especificação]]</f>
        <v>9.1.9.1.1.09.0.6.00 - (-) Dedução de Multas e Juros Previstos em Contratos - Juros de Mora</v>
      </c>
      <c r="U3445" s="7" t="str">
        <f>Tabela813[[#This Row],[NR]]&amp; " - "&amp;Tabela813[[#This Row],[Especificação]]</f>
        <v>9.1.9.1.1.09.0.6.00 - (-) Dedução de Multas e Juros Previstos em Contratos - Juros de Mora</v>
      </c>
    </row>
    <row r="3446" spans="1:21" ht="30" x14ac:dyDescent="0.25">
      <c r="A3446" s="84"/>
      <c r="B3446" s="73" t="s">
        <v>1570</v>
      </c>
      <c r="C3446" s="26" t="s">
        <v>1558</v>
      </c>
      <c r="D3446" s="26" t="s">
        <v>1570</v>
      </c>
      <c r="E3446" s="26" t="s">
        <v>1558</v>
      </c>
      <c r="F3446" s="26" t="s">
        <v>1558</v>
      </c>
      <c r="G3446" s="26" t="s">
        <v>1578</v>
      </c>
      <c r="H3446" s="26" t="s">
        <v>1561</v>
      </c>
      <c r="I3446" s="26" t="s">
        <v>1565</v>
      </c>
      <c r="J3446" s="26" t="s">
        <v>1564</v>
      </c>
      <c r="K3446" s="21" t="str">
        <f>IF(Tabela813[[#This Row],[C]]&lt;&gt;"",IF(Tabela813[[#This Row],[RED]]&lt;&gt;"",(Tabela813[[#This Row],[RED]] &amp; "."),"") &amp; CONCATENATE(Tabela813[[#This Row],[C]],".",Tabela813[[#This Row],[O]],".",Tabela813[[#This Row],[E]],".",Tabela813[[#This Row],[D1]],".",Tabela813[[#This Row],[D2]],".",Tabela813[[#This Row],[D3]],".",Tabela813[[#This Row],[T]],".",Tabela813[[#This Row],[D4]]),"")</f>
        <v>9.1.9.1.1.09.0.7.00</v>
      </c>
      <c r="L3446" s="27" t="s">
        <v>2283</v>
      </c>
      <c r="M3446" s="21" t="str">
        <f t="shared" si="53"/>
        <v>A</v>
      </c>
      <c r="N3446" s="21">
        <f>IF(VALUE(Tabela813[[#This Row],[RED]]) &gt; 0,1,0) + IF(VALUE(J3446)&gt;0,8,IF(VALUE(I3446)&gt;0,7,IF(VALUE(H3446)&gt;0,6,IF(VALUE(G3446)&gt;0,5,IF(VALUE(F3446)&gt;0,4,IF(VALUE(E3446)&gt;0,3,IF(VALUE(D3446)&gt;0,2,1)))))))</f>
        <v>8</v>
      </c>
      <c r="O3446" s="26" t="s">
        <v>51</v>
      </c>
      <c r="P3446" s="1" t="s">
        <v>3033</v>
      </c>
      <c r="Q3446" s="1"/>
      <c r="R3446" s="21"/>
      <c r="S3446" s="7" t="str">
        <f>Tabela813[[#This Row],[NR]]&amp;" - "&amp;Tabela813[[#This Row],[Especificação]]</f>
        <v>9.1.9.1.1.09.0.7.00 - (-) Dedução de Multas e Juros Previstos em Contratos - Dívida Ativa - Multas da Dívida Ativa</v>
      </c>
      <c r="T3446" s="7" t="str">
        <f>Tabela813[[#This Row],[NR]]&amp;" - "&amp;Tabela813[[#This Row],[Especificação]]</f>
        <v>9.1.9.1.1.09.0.7.00 - (-) Dedução de Multas e Juros Previstos em Contratos - Dívida Ativa - Multas da Dívida Ativa</v>
      </c>
      <c r="U3446" s="7" t="str">
        <f>Tabela813[[#This Row],[NR]]&amp; " - "&amp;Tabela813[[#This Row],[Especificação]]</f>
        <v>9.1.9.1.1.09.0.7.00 - (-) Dedução de Multas e Juros Previstos em Contratos - Dívida Ativa - Multas da Dívida Ativa</v>
      </c>
    </row>
    <row r="3447" spans="1:21" ht="30" x14ac:dyDescent="0.25">
      <c r="A3447" s="84"/>
      <c r="B3447" s="73" t="s">
        <v>1570</v>
      </c>
      <c r="C3447" s="26" t="s">
        <v>1558</v>
      </c>
      <c r="D3447" s="26" t="s">
        <v>1570</v>
      </c>
      <c r="E3447" s="26" t="s">
        <v>1558</v>
      </c>
      <c r="F3447" s="26" t="s">
        <v>1558</v>
      </c>
      <c r="G3447" s="26" t="s">
        <v>1578</v>
      </c>
      <c r="H3447" s="26" t="s">
        <v>1561</v>
      </c>
      <c r="I3447" s="26" t="s">
        <v>1566</v>
      </c>
      <c r="J3447" s="26" t="s">
        <v>1564</v>
      </c>
      <c r="K3447" s="21" t="str">
        <f>IF(Tabela813[[#This Row],[C]]&lt;&gt;"",IF(Tabela813[[#This Row],[RED]]&lt;&gt;"",(Tabela813[[#This Row],[RED]] &amp; "."),"") &amp; CONCATENATE(Tabela813[[#This Row],[C]],".",Tabela813[[#This Row],[O]],".",Tabela813[[#This Row],[E]],".",Tabela813[[#This Row],[D1]],".",Tabela813[[#This Row],[D2]],".",Tabela813[[#This Row],[D3]],".",Tabela813[[#This Row],[T]],".",Tabela813[[#This Row],[D4]]),"")</f>
        <v>9.1.9.1.1.09.0.8.00</v>
      </c>
      <c r="L3447" s="27" t="s">
        <v>2284</v>
      </c>
      <c r="M3447" s="21" t="str">
        <f t="shared" si="53"/>
        <v>A</v>
      </c>
      <c r="N3447" s="21">
        <f>IF(VALUE(Tabela813[[#This Row],[RED]]) &gt; 0,1,0) + IF(VALUE(J3447)&gt;0,8,IF(VALUE(I3447)&gt;0,7,IF(VALUE(H3447)&gt;0,6,IF(VALUE(G3447)&gt;0,5,IF(VALUE(F3447)&gt;0,4,IF(VALUE(E3447)&gt;0,3,IF(VALUE(D3447)&gt;0,2,1)))))))</f>
        <v>8</v>
      </c>
      <c r="O3447" s="26" t="s">
        <v>51</v>
      </c>
      <c r="P3447" s="1" t="s">
        <v>3033</v>
      </c>
      <c r="Q3447" s="1"/>
      <c r="R3447" s="21"/>
      <c r="S3447" s="7" t="str">
        <f>Tabela813[[#This Row],[NR]]&amp;" - "&amp;Tabela813[[#This Row],[Especificação]]</f>
        <v>9.1.9.1.1.09.0.8.00 - (-) Dedução de Multas e Juros Previstos em Contratos - Juros de Mora da Dívida Ativa</v>
      </c>
      <c r="T3447" s="7" t="str">
        <f>Tabela813[[#This Row],[NR]]&amp;" - "&amp;Tabela813[[#This Row],[Especificação]]</f>
        <v>9.1.9.1.1.09.0.8.00 - (-) Dedução de Multas e Juros Previstos em Contratos - Juros de Mora da Dívida Ativa</v>
      </c>
      <c r="U3447" s="7" t="str">
        <f>Tabela813[[#This Row],[NR]]&amp; " - "&amp;Tabela813[[#This Row],[Especificação]]</f>
        <v>9.1.9.1.1.09.0.8.00 - (-) Dedução de Multas e Juros Previstos em Contratos - Juros de Mora da Dívida Ativa</v>
      </c>
    </row>
    <row r="3448" spans="1:21" ht="30" x14ac:dyDescent="0.25">
      <c r="A3448" s="84"/>
      <c r="B3448" s="73" t="s">
        <v>1570</v>
      </c>
      <c r="C3448" s="26" t="s">
        <v>1558</v>
      </c>
      <c r="D3448" s="26" t="s">
        <v>1570</v>
      </c>
      <c r="E3448" s="26" t="s">
        <v>1558</v>
      </c>
      <c r="F3448" s="26" t="s">
        <v>1558</v>
      </c>
      <c r="G3448" s="26" t="s">
        <v>1579</v>
      </c>
      <c r="H3448" s="26" t="s">
        <v>1561</v>
      </c>
      <c r="I3448" s="26" t="s">
        <v>1561</v>
      </c>
      <c r="J3448" s="26" t="s">
        <v>1564</v>
      </c>
      <c r="K3448" s="21" t="str">
        <f>IF(Tabela813[[#This Row],[C]]&lt;&gt;"",IF(Tabela813[[#This Row],[RED]]&lt;&gt;"",(Tabela813[[#This Row],[RED]] &amp; "."),"") &amp; CONCATENATE(Tabela813[[#This Row],[C]],".",Tabela813[[#This Row],[O]],".",Tabela813[[#This Row],[E]],".",Tabela813[[#This Row],[D1]],".",Tabela813[[#This Row],[D2]],".",Tabela813[[#This Row],[D3]],".",Tabela813[[#This Row],[T]],".",Tabela813[[#This Row],[D4]]),"")</f>
        <v>9.1.9.1.1.10.0.0.00</v>
      </c>
      <c r="L3448" s="27" t="s">
        <v>2285</v>
      </c>
      <c r="M3448" s="21" t="str">
        <f t="shared" si="53"/>
        <v>S</v>
      </c>
      <c r="N3448" s="21">
        <f>IF(VALUE(Tabela813[[#This Row],[RED]]) &gt; 0,1,0) + IF(VALUE(J3448)&gt;0,8,IF(VALUE(I3448)&gt;0,7,IF(VALUE(H3448)&gt;0,6,IF(VALUE(G3448)&gt;0,5,IF(VALUE(F3448)&gt;0,4,IF(VALUE(E3448)&gt;0,3,IF(VALUE(D3448)&gt;0,2,1)))))))</f>
        <v>6</v>
      </c>
      <c r="O3448" s="26" t="s">
        <v>51</v>
      </c>
      <c r="P3448" s="1" t="s">
        <v>4506</v>
      </c>
      <c r="Q3448" s="1"/>
      <c r="R3448" s="21"/>
      <c r="S3448" s="7" t="str">
        <f>Tabela813[[#This Row],[NR]]&amp;" - "&amp;Tabela813[[#This Row],[Especificação]]</f>
        <v>9.1.9.1.1.10.0.0.00 - (-) Dedução de Multas Previstas na Legislação sobre Regime de Previdência Privada Complementar</v>
      </c>
      <c r="T3448" s="7" t="str">
        <f>Tabela813[[#This Row],[NR]]&amp;" - "&amp;Tabela813[[#This Row],[Especificação]]</f>
        <v>9.1.9.1.1.10.0.0.00 - (-) Dedução de Multas Previstas na Legislação sobre Regime de Previdência Privada Complementar</v>
      </c>
      <c r="U3448" s="7" t="str">
        <f>Tabela813[[#This Row],[NR]]&amp; " - "&amp;Tabela813[[#This Row],[Especificação]]</f>
        <v>9.1.9.1.1.10.0.0.00 - (-) Dedução de Multas Previstas na Legislação sobre Regime de Previdência Privada Complementar</v>
      </c>
    </row>
    <row r="3449" spans="1:21" ht="30" x14ac:dyDescent="0.25">
      <c r="A3449" s="84"/>
      <c r="B3449" s="73" t="s">
        <v>1570</v>
      </c>
      <c r="C3449" s="26" t="s">
        <v>1558</v>
      </c>
      <c r="D3449" s="26" t="s">
        <v>1570</v>
      </c>
      <c r="E3449" s="26" t="s">
        <v>1558</v>
      </c>
      <c r="F3449" s="26" t="s">
        <v>1558</v>
      </c>
      <c r="G3449" s="26" t="s">
        <v>1579</v>
      </c>
      <c r="H3449" s="26" t="s">
        <v>1561</v>
      </c>
      <c r="I3449" s="26" t="s">
        <v>1558</v>
      </c>
      <c r="J3449" s="26" t="s">
        <v>1564</v>
      </c>
      <c r="K3449" s="21" t="str">
        <f>IF(Tabela813[[#This Row],[C]]&lt;&gt;"",IF(Tabela813[[#This Row],[RED]]&lt;&gt;"",(Tabela813[[#This Row],[RED]] &amp; "."),"") &amp; CONCATENATE(Tabela813[[#This Row],[C]],".",Tabela813[[#This Row],[O]],".",Tabela813[[#This Row],[E]],".",Tabela813[[#This Row],[D1]],".",Tabela813[[#This Row],[D2]],".",Tabela813[[#This Row],[D3]],".",Tabela813[[#This Row],[T]],".",Tabela813[[#This Row],[D4]]),"")</f>
        <v>9.1.9.1.1.10.0.1.00</v>
      </c>
      <c r="L3449" s="27" t="s">
        <v>2286</v>
      </c>
      <c r="M3449" s="21" t="str">
        <f t="shared" si="53"/>
        <v>A</v>
      </c>
      <c r="N3449" s="21">
        <f>IF(VALUE(Tabela813[[#This Row],[RED]]) &gt; 0,1,0) + IF(VALUE(J3449)&gt;0,8,IF(VALUE(I3449)&gt;0,7,IF(VALUE(H3449)&gt;0,6,IF(VALUE(G3449)&gt;0,5,IF(VALUE(F3449)&gt;0,4,IF(VALUE(E3449)&gt;0,3,IF(VALUE(D3449)&gt;0,2,1)))))))</f>
        <v>8</v>
      </c>
      <c r="O3449" s="26" t="s">
        <v>51</v>
      </c>
      <c r="P3449" s="1" t="s">
        <v>3034</v>
      </c>
      <c r="Q3449" s="1"/>
      <c r="R3449" s="21"/>
      <c r="S3449" s="7" t="str">
        <f>Tabela813[[#This Row],[NR]]&amp;" - "&amp;Tabela813[[#This Row],[Especificação]]</f>
        <v>9.1.9.1.1.10.0.1.00 - (-) Dedução de Multas Previstas na Legislação sobre Regime de Previdência Privada Complementar - Principal</v>
      </c>
      <c r="T3449" s="7" t="str">
        <f>Tabela813[[#This Row],[NR]]&amp;" - "&amp;Tabela813[[#This Row],[Especificação]]</f>
        <v>9.1.9.1.1.10.0.1.00 - (-) Dedução de Multas Previstas na Legislação sobre Regime de Previdência Privada Complementar - Principal</v>
      </c>
      <c r="U3449" s="7" t="str">
        <f>Tabela813[[#This Row],[NR]]&amp; " - "&amp;Tabela813[[#This Row],[Especificação]]</f>
        <v>9.1.9.1.1.10.0.1.00 - (-) Dedução de Multas Previstas na Legislação sobre Regime de Previdência Privada Complementar - Principal</v>
      </c>
    </row>
    <row r="3450" spans="1:21" ht="30" x14ac:dyDescent="0.25">
      <c r="A3450" s="84"/>
      <c r="B3450" s="73" t="s">
        <v>1570</v>
      </c>
      <c r="C3450" s="26" t="s">
        <v>1558</v>
      </c>
      <c r="D3450" s="26" t="s">
        <v>1570</v>
      </c>
      <c r="E3450" s="26" t="s">
        <v>1558</v>
      </c>
      <c r="F3450" s="26" t="s">
        <v>1558</v>
      </c>
      <c r="G3450" s="26" t="s">
        <v>1579</v>
      </c>
      <c r="H3450" s="26" t="s">
        <v>1561</v>
      </c>
      <c r="I3450" s="26" t="s">
        <v>1567</v>
      </c>
      <c r="J3450" s="26" t="s">
        <v>1564</v>
      </c>
      <c r="K3450" s="21" t="str">
        <f>IF(Tabela813[[#This Row],[C]]&lt;&gt;"",IF(Tabela813[[#This Row],[RED]]&lt;&gt;"",(Tabela813[[#This Row],[RED]] &amp; "."),"") &amp; CONCATENATE(Tabela813[[#This Row],[C]],".",Tabela813[[#This Row],[O]],".",Tabela813[[#This Row],[E]],".",Tabela813[[#This Row],[D1]],".",Tabela813[[#This Row],[D2]],".",Tabela813[[#This Row],[D3]],".",Tabela813[[#This Row],[T]],".",Tabela813[[#This Row],[D4]]),"")</f>
        <v>9.1.9.1.1.10.0.2.00</v>
      </c>
      <c r="L3450" s="27" t="s">
        <v>2287</v>
      </c>
      <c r="M3450" s="21" t="str">
        <f t="shared" si="53"/>
        <v>A</v>
      </c>
      <c r="N3450" s="21">
        <f>IF(VALUE(Tabela813[[#This Row],[RED]]) &gt; 0,1,0) + IF(VALUE(J3450)&gt;0,8,IF(VALUE(I3450)&gt;0,7,IF(VALUE(H3450)&gt;0,6,IF(VALUE(G3450)&gt;0,5,IF(VALUE(F3450)&gt;0,4,IF(VALUE(E3450)&gt;0,3,IF(VALUE(D3450)&gt;0,2,1)))))))</f>
        <v>8</v>
      </c>
      <c r="O3450" s="26" t="s">
        <v>51</v>
      </c>
      <c r="P3450" s="1" t="s">
        <v>3034</v>
      </c>
      <c r="Q3450" s="1"/>
      <c r="R3450" s="21"/>
      <c r="S3450" s="7" t="str">
        <f>Tabela813[[#This Row],[NR]]&amp;" - "&amp;Tabela813[[#This Row],[Especificação]]</f>
        <v>9.1.9.1.1.10.0.2.00 - (-) Dedução de Multas Previstas na Legislação sobre Regime de Previdência Privada Complementar - Multas e Juros de Mora</v>
      </c>
      <c r="T3450" s="7" t="str">
        <f>Tabela813[[#This Row],[NR]]&amp;" - "&amp;Tabela813[[#This Row],[Especificação]]</f>
        <v>9.1.9.1.1.10.0.2.00 - (-) Dedução de Multas Previstas na Legislação sobre Regime de Previdência Privada Complementar - Multas e Juros de Mora</v>
      </c>
      <c r="U3450" s="7" t="str">
        <f>Tabela813[[#This Row],[NR]]&amp; " - "&amp;Tabela813[[#This Row],[Especificação]]</f>
        <v>9.1.9.1.1.10.0.2.00 - (-) Dedução de Multas Previstas na Legislação sobre Regime de Previdência Privada Complementar - Multas e Juros de Mora</v>
      </c>
    </row>
    <row r="3451" spans="1:21" ht="30" x14ac:dyDescent="0.25">
      <c r="A3451" s="84"/>
      <c r="B3451" s="73" t="s">
        <v>1570</v>
      </c>
      <c r="C3451" s="26" t="s">
        <v>1558</v>
      </c>
      <c r="D3451" s="26" t="s">
        <v>1570</v>
      </c>
      <c r="E3451" s="26" t="s">
        <v>1558</v>
      </c>
      <c r="F3451" s="26" t="s">
        <v>1558</v>
      </c>
      <c r="G3451" s="26" t="s">
        <v>1579</v>
      </c>
      <c r="H3451" s="26" t="s">
        <v>1561</v>
      </c>
      <c r="I3451" s="26" t="s">
        <v>1559</v>
      </c>
      <c r="J3451" s="26" t="s">
        <v>1564</v>
      </c>
      <c r="K3451" s="21" t="str">
        <f>IF(Tabela813[[#This Row],[C]]&lt;&gt;"",IF(Tabela813[[#This Row],[RED]]&lt;&gt;"",(Tabela813[[#This Row],[RED]] &amp; "."),"") &amp; CONCATENATE(Tabela813[[#This Row],[C]],".",Tabela813[[#This Row],[O]],".",Tabela813[[#This Row],[E]],".",Tabela813[[#This Row],[D1]],".",Tabela813[[#This Row],[D2]],".",Tabela813[[#This Row],[D3]],".",Tabela813[[#This Row],[T]],".",Tabela813[[#This Row],[D4]]),"")</f>
        <v>9.1.9.1.1.10.0.3.00</v>
      </c>
      <c r="L3451" s="27" t="s">
        <v>2288</v>
      </c>
      <c r="M3451" s="21" t="str">
        <f t="shared" si="53"/>
        <v>A</v>
      </c>
      <c r="N3451" s="21">
        <f>IF(VALUE(Tabela813[[#This Row],[RED]]) &gt; 0,1,0) + IF(VALUE(J3451)&gt;0,8,IF(VALUE(I3451)&gt;0,7,IF(VALUE(H3451)&gt;0,6,IF(VALUE(G3451)&gt;0,5,IF(VALUE(F3451)&gt;0,4,IF(VALUE(E3451)&gt;0,3,IF(VALUE(D3451)&gt;0,2,1)))))))</f>
        <v>8</v>
      </c>
      <c r="O3451" s="26" t="s">
        <v>51</v>
      </c>
      <c r="P3451" s="1" t="s">
        <v>3034</v>
      </c>
      <c r="Q3451" s="1"/>
      <c r="R3451" s="21"/>
      <c r="S3451" s="7" t="str">
        <f>Tabela813[[#This Row],[NR]]&amp;" - "&amp;Tabela813[[#This Row],[Especificação]]</f>
        <v>9.1.9.1.1.10.0.3.00 - (-) Dedução de Multas Previstas na Legislação sobre Regime de Previdência Privada Complementar - Dívida Ativa</v>
      </c>
      <c r="T3451" s="7" t="str">
        <f>Tabela813[[#This Row],[NR]]&amp;" - "&amp;Tabela813[[#This Row],[Especificação]]</f>
        <v>9.1.9.1.1.10.0.3.00 - (-) Dedução de Multas Previstas na Legislação sobre Regime de Previdência Privada Complementar - Dívida Ativa</v>
      </c>
      <c r="U3451" s="7" t="str">
        <f>Tabela813[[#This Row],[NR]]&amp; " - "&amp;Tabela813[[#This Row],[Especificação]]</f>
        <v>9.1.9.1.1.10.0.3.00 - (-) Dedução de Multas Previstas na Legislação sobre Regime de Previdência Privada Complementar - Dívida Ativa</v>
      </c>
    </row>
    <row r="3452" spans="1:21" ht="45" x14ac:dyDescent="0.25">
      <c r="A3452" s="84"/>
      <c r="B3452" s="73" t="s">
        <v>1570</v>
      </c>
      <c r="C3452" s="26" t="s">
        <v>1558</v>
      </c>
      <c r="D3452" s="26" t="s">
        <v>1570</v>
      </c>
      <c r="E3452" s="26" t="s">
        <v>1558</v>
      </c>
      <c r="F3452" s="26" t="s">
        <v>1558</v>
      </c>
      <c r="G3452" s="26" t="s">
        <v>1579</v>
      </c>
      <c r="H3452" s="26" t="s">
        <v>1561</v>
      </c>
      <c r="I3452" s="26" t="s">
        <v>1568</v>
      </c>
      <c r="J3452" s="26" t="s">
        <v>1564</v>
      </c>
      <c r="K3452" s="21" t="str">
        <f>IF(Tabela813[[#This Row],[C]]&lt;&gt;"",IF(Tabela813[[#This Row],[RED]]&lt;&gt;"",(Tabela813[[#This Row],[RED]] &amp; "."),"") &amp; CONCATENATE(Tabela813[[#This Row],[C]],".",Tabela813[[#This Row],[O]],".",Tabela813[[#This Row],[E]],".",Tabela813[[#This Row],[D1]],".",Tabela813[[#This Row],[D2]],".",Tabela813[[#This Row],[D3]],".",Tabela813[[#This Row],[T]],".",Tabela813[[#This Row],[D4]]),"")</f>
        <v>9.1.9.1.1.10.0.4.00</v>
      </c>
      <c r="L3452" s="27" t="s">
        <v>2289</v>
      </c>
      <c r="M3452" s="21" t="str">
        <f t="shared" si="53"/>
        <v>A</v>
      </c>
      <c r="N3452" s="21">
        <f>IF(VALUE(Tabela813[[#This Row],[RED]]) &gt; 0,1,0) + IF(VALUE(J3452)&gt;0,8,IF(VALUE(I3452)&gt;0,7,IF(VALUE(H3452)&gt;0,6,IF(VALUE(G3452)&gt;0,5,IF(VALUE(F3452)&gt;0,4,IF(VALUE(E3452)&gt;0,3,IF(VALUE(D3452)&gt;0,2,1)))))))</f>
        <v>8</v>
      </c>
      <c r="O3452" s="26" t="s">
        <v>51</v>
      </c>
      <c r="P3452" s="1" t="s">
        <v>3034</v>
      </c>
      <c r="Q3452" s="1"/>
      <c r="R3452" s="21"/>
      <c r="S3452" s="7" t="str">
        <f>Tabela813[[#This Row],[NR]]&amp;" - "&amp;Tabela813[[#This Row],[Especificação]]</f>
        <v>9.1.9.1.1.10.0.4.00 - (-) Dedução de Multas Previstas na Legislação sobre Regime de Previdência Privada Complementar - Dívida Ativa - Multas e Juros de Mora da Dívida Ativa</v>
      </c>
      <c r="T3452" s="7" t="str">
        <f>Tabela813[[#This Row],[NR]]&amp;" - "&amp;Tabela813[[#This Row],[Especificação]]</f>
        <v>9.1.9.1.1.10.0.4.00 - (-) Dedução de Multas Previstas na Legislação sobre Regime de Previdência Privada Complementar - Dívida Ativa - Multas e Juros de Mora da Dívida Ativa</v>
      </c>
      <c r="U3452" s="7" t="str">
        <f>Tabela813[[#This Row],[NR]]&amp; " - "&amp;Tabela813[[#This Row],[Especificação]]</f>
        <v>9.1.9.1.1.10.0.4.00 - (-) Dedução de Multas Previstas na Legislação sobre Regime de Previdência Privada Complementar - Dívida Ativa - Multas e Juros de Mora da Dívida Ativa</v>
      </c>
    </row>
    <row r="3453" spans="1:21" ht="30" x14ac:dyDescent="0.25">
      <c r="A3453" s="84"/>
      <c r="B3453" s="73" t="s">
        <v>1570</v>
      </c>
      <c r="C3453" s="26" t="s">
        <v>1558</v>
      </c>
      <c r="D3453" s="26" t="s">
        <v>1570</v>
      </c>
      <c r="E3453" s="26" t="s">
        <v>1558</v>
      </c>
      <c r="F3453" s="26" t="s">
        <v>1558</v>
      </c>
      <c r="G3453" s="26" t="s">
        <v>1579</v>
      </c>
      <c r="H3453" s="26" t="s">
        <v>1561</v>
      </c>
      <c r="I3453" s="26" t="s">
        <v>1569</v>
      </c>
      <c r="J3453" s="26" t="s">
        <v>1564</v>
      </c>
      <c r="K3453" s="21" t="str">
        <f>IF(Tabela813[[#This Row],[C]]&lt;&gt;"",IF(Tabela813[[#This Row],[RED]]&lt;&gt;"",(Tabela813[[#This Row],[RED]] &amp; "."),"") &amp; CONCATENATE(Tabela813[[#This Row],[C]],".",Tabela813[[#This Row],[O]],".",Tabela813[[#This Row],[E]],".",Tabela813[[#This Row],[D1]],".",Tabela813[[#This Row],[D2]],".",Tabela813[[#This Row],[D3]],".",Tabela813[[#This Row],[T]],".",Tabela813[[#This Row],[D4]]),"")</f>
        <v>9.1.9.1.1.10.0.5.00</v>
      </c>
      <c r="L3453" s="27" t="s">
        <v>2290</v>
      </c>
      <c r="M3453" s="21" t="str">
        <f t="shared" si="53"/>
        <v>A</v>
      </c>
      <c r="N3453" s="21">
        <f>IF(VALUE(Tabela813[[#This Row],[RED]]) &gt; 0,1,0) + IF(VALUE(J3453)&gt;0,8,IF(VALUE(I3453)&gt;0,7,IF(VALUE(H3453)&gt;0,6,IF(VALUE(G3453)&gt;0,5,IF(VALUE(F3453)&gt;0,4,IF(VALUE(E3453)&gt;0,3,IF(VALUE(D3453)&gt;0,2,1)))))))</f>
        <v>8</v>
      </c>
      <c r="O3453" s="26" t="s">
        <v>51</v>
      </c>
      <c r="P3453" s="1" t="s">
        <v>3034</v>
      </c>
      <c r="Q3453" s="1"/>
      <c r="R3453" s="21"/>
      <c r="S3453" s="7" t="str">
        <f>Tabela813[[#This Row],[NR]]&amp;" - "&amp;Tabela813[[#This Row],[Especificação]]</f>
        <v>9.1.9.1.1.10.0.5.00 - (-) Dedução de Multas Previstas na Legislação sobre Regime de Previdência Privada Complementar - Multas</v>
      </c>
      <c r="T3453" s="7" t="str">
        <f>Tabela813[[#This Row],[NR]]&amp;" - "&amp;Tabela813[[#This Row],[Especificação]]</f>
        <v>9.1.9.1.1.10.0.5.00 - (-) Dedução de Multas Previstas na Legislação sobre Regime de Previdência Privada Complementar - Multas</v>
      </c>
      <c r="U3453" s="7" t="str">
        <f>Tabela813[[#This Row],[NR]]&amp; " - "&amp;Tabela813[[#This Row],[Especificação]]</f>
        <v>9.1.9.1.1.10.0.5.00 - (-) Dedução de Multas Previstas na Legislação sobre Regime de Previdência Privada Complementar - Multas</v>
      </c>
    </row>
    <row r="3454" spans="1:21" ht="30" x14ac:dyDescent="0.25">
      <c r="A3454" s="84"/>
      <c r="B3454" s="73" t="s">
        <v>1570</v>
      </c>
      <c r="C3454" s="26" t="s">
        <v>1558</v>
      </c>
      <c r="D3454" s="26" t="s">
        <v>1570</v>
      </c>
      <c r="E3454" s="26" t="s">
        <v>1558</v>
      </c>
      <c r="F3454" s="26" t="s">
        <v>1558</v>
      </c>
      <c r="G3454" s="26" t="s">
        <v>1579</v>
      </c>
      <c r="H3454" s="26" t="s">
        <v>1561</v>
      </c>
      <c r="I3454" s="26" t="s">
        <v>1563</v>
      </c>
      <c r="J3454" s="26" t="s">
        <v>1564</v>
      </c>
      <c r="K3454" s="21" t="str">
        <f>IF(Tabela813[[#This Row],[C]]&lt;&gt;"",IF(Tabela813[[#This Row],[RED]]&lt;&gt;"",(Tabela813[[#This Row],[RED]] &amp; "."),"") &amp; CONCATENATE(Tabela813[[#This Row],[C]],".",Tabela813[[#This Row],[O]],".",Tabela813[[#This Row],[E]],".",Tabela813[[#This Row],[D1]],".",Tabela813[[#This Row],[D2]],".",Tabela813[[#This Row],[D3]],".",Tabela813[[#This Row],[T]],".",Tabela813[[#This Row],[D4]]),"")</f>
        <v>9.1.9.1.1.10.0.6.00</v>
      </c>
      <c r="L3454" s="27" t="s">
        <v>2291</v>
      </c>
      <c r="M3454" s="21" t="str">
        <f t="shared" si="53"/>
        <v>A</v>
      </c>
      <c r="N3454" s="21">
        <f>IF(VALUE(Tabela813[[#This Row],[RED]]) &gt; 0,1,0) + IF(VALUE(J3454)&gt;0,8,IF(VALUE(I3454)&gt;0,7,IF(VALUE(H3454)&gt;0,6,IF(VALUE(G3454)&gt;0,5,IF(VALUE(F3454)&gt;0,4,IF(VALUE(E3454)&gt;0,3,IF(VALUE(D3454)&gt;0,2,1)))))))</f>
        <v>8</v>
      </c>
      <c r="O3454" s="26" t="s">
        <v>51</v>
      </c>
      <c r="P3454" s="1" t="s">
        <v>3034</v>
      </c>
      <c r="Q3454" s="1"/>
      <c r="R3454" s="21"/>
      <c r="S3454" s="7" t="str">
        <f>Tabela813[[#This Row],[NR]]&amp;" - "&amp;Tabela813[[#This Row],[Especificação]]</f>
        <v>9.1.9.1.1.10.0.6.00 - (-) Dedução de Multas Previstas na Legislação sobre Regime de Previdência Privada Complementar - Juros de Mora</v>
      </c>
      <c r="T3454" s="7" t="str">
        <f>Tabela813[[#This Row],[NR]]&amp;" - "&amp;Tabela813[[#This Row],[Especificação]]</f>
        <v>9.1.9.1.1.10.0.6.00 - (-) Dedução de Multas Previstas na Legislação sobre Regime de Previdência Privada Complementar - Juros de Mora</v>
      </c>
      <c r="U3454" s="7" t="str">
        <f>Tabela813[[#This Row],[NR]]&amp; " - "&amp;Tabela813[[#This Row],[Especificação]]</f>
        <v>9.1.9.1.1.10.0.6.00 - (-) Dedução de Multas Previstas na Legislação sobre Regime de Previdência Privada Complementar - Juros de Mora</v>
      </c>
    </row>
    <row r="3455" spans="1:21" ht="30" x14ac:dyDescent="0.25">
      <c r="A3455" s="84"/>
      <c r="B3455" s="73" t="s">
        <v>1570</v>
      </c>
      <c r="C3455" s="26" t="s">
        <v>1558</v>
      </c>
      <c r="D3455" s="26" t="s">
        <v>1570</v>
      </c>
      <c r="E3455" s="26" t="s">
        <v>1558</v>
      </c>
      <c r="F3455" s="26" t="s">
        <v>1558</v>
      </c>
      <c r="G3455" s="26" t="s">
        <v>1579</v>
      </c>
      <c r="H3455" s="26" t="s">
        <v>1561</v>
      </c>
      <c r="I3455" s="26" t="s">
        <v>1565</v>
      </c>
      <c r="J3455" s="26" t="s">
        <v>1564</v>
      </c>
      <c r="K3455" s="21" t="str">
        <f>IF(Tabela813[[#This Row],[C]]&lt;&gt;"",IF(Tabela813[[#This Row],[RED]]&lt;&gt;"",(Tabela813[[#This Row],[RED]] &amp; "."),"") &amp; CONCATENATE(Tabela813[[#This Row],[C]],".",Tabela813[[#This Row],[O]],".",Tabela813[[#This Row],[E]],".",Tabela813[[#This Row],[D1]],".",Tabela813[[#This Row],[D2]],".",Tabela813[[#This Row],[D3]],".",Tabela813[[#This Row],[T]],".",Tabela813[[#This Row],[D4]]),"")</f>
        <v>9.1.9.1.1.10.0.7.00</v>
      </c>
      <c r="L3455" s="27" t="s">
        <v>2292</v>
      </c>
      <c r="M3455" s="21" t="str">
        <f t="shared" si="53"/>
        <v>A</v>
      </c>
      <c r="N3455" s="21">
        <f>IF(VALUE(Tabela813[[#This Row],[RED]]) &gt; 0,1,0) + IF(VALUE(J3455)&gt;0,8,IF(VALUE(I3455)&gt;0,7,IF(VALUE(H3455)&gt;0,6,IF(VALUE(G3455)&gt;0,5,IF(VALUE(F3455)&gt;0,4,IF(VALUE(E3455)&gt;0,3,IF(VALUE(D3455)&gt;0,2,1)))))))</f>
        <v>8</v>
      </c>
      <c r="O3455" s="26" t="s">
        <v>51</v>
      </c>
      <c r="P3455" s="1" t="s">
        <v>3034</v>
      </c>
      <c r="Q3455" s="1"/>
      <c r="R3455" s="21"/>
      <c r="S3455" s="7" t="str">
        <f>Tabela813[[#This Row],[NR]]&amp;" - "&amp;Tabela813[[#This Row],[Especificação]]</f>
        <v>9.1.9.1.1.10.0.7.00 - (-) Dedução de Multas Previstas na Legislação sobre Regime de Previdência Privada Complementar - Dívida Ativa - Multas da Dívida Ativa</v>
      </c>
      <c r="T3455" s="7" t="str">
        <f>Tabela813[[#This Row],[NR]]&amp;" - "&amp;Tabela813[[#This Row],[Especificação]]</f>
        <v>9.1.9.1.1.10.0.7.00 - (-) Dedução de Multas Previstas na Legislação sobre Regime de Previdência Privada Complementar - Dívida Ativa - Multas da Dívida Ativa</v>
      </c>
      <c r="U3455" s="7" t="str">
        <f>Tabela813[[#This Row],[NR]]&amp; " - "&amp;Tabela813[[#This Row],[Especificação]]</f>
        <v>9.1.9.1.1.10.0.7.00 - (-) Dedução de Multas Previstas na Legislação sobre Regime de Previdência Privada Complementar - Dívida Ativa - Multas da Dívida Ativa</v>
      </c>
    </row>
    <row r="3456" spans="1:21" ht="30" x14ac:dyDescent="0.25">
      <c r="A3456" s="84"/>
      <c r="B3456" s="73" t="s">
        <v>1570</v>
      </c>
      <c r="C3456" s="26" t="s">
        <v>1558</v>
      </c>
      <c r="D3456" s="26" t="s">
        <v>1570</v>
      </c>
      <c r="E3456" s="26" t="s">
        <v>1558</v>
      </c>
      <c r="F3456" s="26" t="s">
        <v>1558</v>
      </c>
      <c r="G3456" s="26" t="s">
        <v>1579</v>
      </c>
      <c r="H3456" s="26" t="s">
        <v>1561</v>
      </c>
      <c r="I3456" s="26" t="s">
        <v>1566</v>
      </c>
      <c r="J3456" s="26" t="s">
        <v>1564</v>
      </c>
      <c r="K3456" s="21" t="str">
        <f>IF(Tabela813[[#This Row],[C]]&lt;&gt;"",IF(Tabela813[[#This Row],[RED]]&lt;&gt;"",(Tabela813[[#This Row],[RED]] &amp; "."),"") &amp; CONCATENATE(Tabela813[[#This Row],[C]],".",Tabela813[[#This Row],[O]],".",Tabela813[[#This Row],[E]],".",Tabela813[[#This Row],[D1]],".",Tabela813[[#This Row],[D2]],".",Tabela813[[#This Row],[D3]],".",Tabela813[[#This Row],[T]],".",Tabela813[[#This Row],[D4]]),"")</f>
        <v>9.1.9.1.1.10.0.8.00</v>
      </c>
      <c r="L3456" s="27" t="s">
        <v>2293</v>
      </c>
      <c r="M3456" s="21" t="str">
        <f t="shared" si="53"/>
        <v>A</v>
      </c>
      <c r="N3456" s="21">
        <f>IF(VALUE(Tabela813[[#This Row],[RED]]) &gt; 0,1,0) + IF(VALUE(J3456)&gt;0,8,IF(VALUE(I3456)&gt;0,7,IF(VALUE(H3456)&gt;0,6,IF(VALUE(G3456)&gt;0,5,IF(VALUE(F3456)&gt;0,4,IF(VALUE(E3456)&gt;0,3,IF(VALUE(D3456)&gt;0,2,1)))))))</f>
        <v>8</v>
      </c>
      <c r="O3456" s="26" t="s">
        <v>51</v>
      </c>
      <c r="P3456" s="1" t="s">
        <v>3034</v>
      </c>
      <c r="Q3456" s="1"/>
      <c r="R3456" s="21"/>
      <c r="S3456" s="7" t="str">
        <f>Tabela813[[#This Row],[NR]]&amp;" - "&amp;Tabela813[[#This Row],[Especificação]]</f>
        <v>9.1.9.1.1.10.0.8.00 - (-) Dedução de Multas Previstas na Legislação sobre Regime de Previdência Privada Complementar - Juros de Mora da Dívida Ativa</v>
      </c>
      <c r="T3456" s="7" t="str">
        <f>Tabela813[[#This Row],[NR]]&amp;" - "&amp;Tabela813[[#This Row],[Especificação]]</f>
        <v>9.1.9.1.1.10.0.8.00 - (-) Dedução de Multas Previstas na Legislação sobre Regime de Previdência Privada Complementar - Juros de Mora da Dívida Ativa</v>
      </c>
      <c r="U3456" s="7" t="str">
        <f>Tabela813[[#This Row],[NR]]&amp; " - "&amp;Tabela813[[#This Row],[Especificação]]</f>
        <v>9.1.9.1.1.10.0.8.00 - (-) Dedução de Multas Previstas na Legislação sobre Regime de Previdência Privada Complementar - Juros de Mora da Dívida Ativa</v>
      </c>
    </row>
    <row r="3457" spans="1:21" x14ac:dyDescent="0.25">
      <c r="A3457" s="84"/>
      <c r="B3457" s="73" t="s">
        <v>1570</v>
      </c>
      <c r="C3457" s="26" t="s">
        <v>1558</v>
      </c>
      <c r="D3457" s="26" t="s">
        <v>1570</v>
      </c>
      <c r="E3457" s="26" t="s">
        <v>1567</v>
      </c>
      <c r="F3457" s="26" t="s">
        <v>1561</v>
      </c>
      <c r="G3457" s="26" t="s">
        <v>1564</v>
      </c>
      <c r="H3457" s="26" t="s">
        <v>1561</v>
      </c>
      <c r="I3457" s="26" t="s">
        <v>1561</v>
      </c>
      <c r="J3457" s="26" t="s">
        <v>1564</v>
      </c>
      <c r="K3457" s="21" t="str">
        <f>IF(Tabela813[[#This Row],[C]]&lt;&gt;"",IF(Tabela813[[#This Row],[RED]]&lt;&gt;"",(Tabela813[[#This Row],[RED]] &amp; "."),"") &amp; CONCATENATE(Tabela813[[#This Row],[C]],".",Tabela813[[#This Row],[O]],".",Tabela813[[#This Row],[E]],".",Tabela813[[#This Row],[D1]],".",Tabela813[[#This Row],[D2]],".",Tabela813[[#This Row],[D3]],".",Tabela813[[#This Row],[T]],".",Tabela813[[#This Row],[D4]]),"")</f>
        <v>9.1.9.2.0.00.0.0.00</v>
      </c>
      <c r="L3457" s="27" t="s">
        <v>2294</v>
      </c>
      <c r="M3457" s="21" t="str">
        <f t="shared" si="53"/>
        <v>S</v>
      </c>
      <c r="N3457" s="21">
        <f>IF(VALUE(Tabela813[[#This Row],[RED]]) &gt; 0,1,0) + IF(VALUE(J3457)&gt;0,8,IF(VALUE(I3457)&gt;0,7,IF(VALUE(H3457)&gt;0,6,IF(VALUE(G3457)&gt;0,5,IF(VALUE(F3457)&gt;0,4,IF(VALUE(E3457)&gt;0,3,IF(VALUE(D3457)&gt;0,2,1)))))))</f>
        <v>4</v>
      </c>
      <c r="O3457" s="26" t="s">
        <v>45</v>
      </c>
      <c r="P3457" s="1" t="s">
        <v>4507</v>
      </c>
      <c r="Q3457" s="1"/>
      <c r="R3457" s="21"/>
      <c r="S3457" s="7" t="str">
        <f>Tabela813[[#This Row],[NR]]&amp;" - "&amp;Tabela813[[#This Row],[Especificação]]</f>
        <v>9.1.9.2.0.00.0.0.00 - (-) Dedução de Indenizações, Restituições e Ressarcimentos</v>
      </c>
      <c r="T3457" s="7" t="str">
        <f>Tabela813[[#This Row],[NR]]&amp;" - "&amp;Tabela813[[#This Row],[Especificação]]</f>
        <v>9.1.9.2.0.00.0.0.00 - (-) Dedução de Indenizações, Restituições e Ressarcimentos</v>
      </c>
      <c r="U3457" s="7" t="str">
        <f>Tabela813[[#This Row],[NR]]&amp; " - "&amp;Tabela813[[#This Row],[Especificação]]</f>
        <v>9.1.9.2.0.00.0.0.00 - (-) Dedução de Indenizações, Restituições e Ressarcimentos</v>
      </c>
    </row>
    <row r="3458" spans="1:21" x14ac:dyDescent="0.25">
      <c r="A3458" s="84"/>
      <c r="B3458" s="73" t="s">
        <v>1570</v>
      </c>
      <c r="C3458" s="26" t="s">
        <v>1558</v>
      </c>
      <c r="D3458" s="26" t="s">
        <v>1570</v>
      </c>
      <c r="E3458" s="26" t="s">
        <v>1567</v>
      </c>
      <c r="F3458" s="26" t="s">
        <v>1558</v>
      </c>
      <c r="G3458" s="26" t="s">
        <v>1564</v>
      </c>
      <c r="H3458" s="26" t="s">
        <v>1561</v>
      </c>
      <c r="I3458" s="26" t="s">
        <v>1561</v>
      </c>
      <c r="J3458" s="26" t="s">
        <v>1564</v>
      </c>
      <c r="K3458" s="21" t="str">
        <f>IF(Tabela813[[#This Row],[C]]&lt;&gt;"",IF(Tabela813[[#This Row],[RED]]&lt;&gt;"",(Tabela813[[#This Row],[RED]] &amp; "."),"") &amp; CONCATENATE(Tabela813[[#This Row],[C]],".",Tabela813[[#This Row],[O]],".",Tabela813[[#This Row],[E]],".",Tabela813[[#This Row],[D1]],".",Tabela813[[#This Row],[D2]],".",Tabela813[[#This Row],[D3]],".",Tabela813[[#This Row],[T]],".",Tabela813[[#This Row],[D4]]),"")</f>
        <v>9.1.9.2.1.00.0.0.00</v>
      </c>
      <c r="L3458" s="27" t="s">
        <v>2295</v>
      </c>
      <c r="M3458" s="21" t="str">
        <f t="shared" si="53"/>
        <v>S</v>
      </c>
      <c r="N3458" s="21">
        <f>IF(VALUE(Tabela813[[#This Row],[RED]]) &gt; 0,1,0) + IF(VALUE(J3458)&gt;0,8,IF(VALUE(I3458)&gt;0,7,IF(VALUE(H3458)&gt;0,6,IF(VALUE(G3458)&gt;0,5,IF(VALUE(F3458)&gt;0,4,IF(VALUE(E3458)&gt;0,3,IF(VALUE(D3458)&gt;0,2,1)))))))</f>
        <v>5</v>
      </c>
      <c r="O3458" s="26" t="s">
        <v>45</v>
      </c>
      <c r="P3458" s="1" t="s">
        <v>4508</v>
      </c>
      <c r="Q3458" s="1"/>
      <c r="R3458" s="21"/>
      <c r="S3458" s="7" t="str">
        <f>Tabela813[[#This Row],[NR]]&amp;" - "&amp;Tabela813[[#This Row],[Especificação]]</f>
        <v>9.1.9.2.1.00.0.0.00 - (-) Dedução de Indenizações</v>
      </c>
      <c r="T3458" s="7" t="str">
        <f>Tabela813[[#This Row],[NR]]&amp;" - "&amp;Tabela813[[#This Row],[Especificação]]</f>
        <v>9.1.9.2.1.00.0.0.00 - (-) Dedução de Indenizações</v>
      </c>
      <c r="U3458" s="7" t="str">
        <f>Tabela813[[#This Row],[NR]]&amp; " - "&amp;Tabela813[[#This Row],[Especificação]]</f>
        <v>9.1.9.2.1.00.0.0.00 - (-) Dedução de Indenizações</v>
      </c>
    </row>
    <row r="3459" spans="1:21" ht="30" x14ac:dyDescent="0.25">
      <c r="A3459" s="84"/>
      <c r="B3459" s="73" t="s">
        <v>1570</v>
      </c>
      <c r="C3459" s="26" t="s">
        <v>1558</v>
      </c>
      <c r="D3459" s="26" t="s">
        <v>1570</v>
      </c>
      <c r="E3459" s="26" t="s">
        <v>1567</v>
      </c>
      <c r="F3459" s="26" t="s">
        <v>1558</v>
      </c>
      <c r="G3459" s="26" t="s">
        <v>1560</v>
      </c>
      <c r="H3459" s="26" t="s">
        <v>1561</v>
      </c>
      <c r="I3459" s="26" t="s">
        <v>1561</v>
      </c>
      <c r="J3459" s="26" t="s">
        <v>1564</v>
      </c>
      <c r="K3459" s="21" t="str">
        <f>IF(Tabela813[[#This Row],[C]]&lt;&gt;"",IF(Tabela813[[#This Row],[RED]]&lt;&gt;"",(Tabela813[[#This Row],[RED]] &amp; "."),"") &amp; CONCATENATE(Tabela813[[#This Row],[C]],".",Tabela813[[#This Row],[O]],".",Tabela813[[#This Row],[E]],".",Tabela813[[#This Row],[D1]],".",Tabela813[[#This Row],[D2]],".",Tabela813[[#This Row],[D3]],".",Tabela813[[#This Row],[T]],".",Tabela813[[#This Row],[D4]]),"")</f>
        <v>9.1.9.2.1.01.0.0.00</v>
      </c>
      <c r="L3459" s="27" t="s">
        <v>6952</v>
      </c>
      <c r="M3459" s="21" t="str">
        <f t="shared" si="53"/>
        <v>S</v>
      </c>
      <c r="N3459" s="21">
        <f>IF(VALUE(Tabela813[[#This Row],[RED]]) &gt; 0,1,0) + IF(VALUE(J3459)&gt;0,8,IF(VALUE(I3459)&gt;0,7,IF(VALUE(H3459)&gt;0,6,IF(VALUE(G3459)&gt;0,5,IF(VALUE(F3459)&gt;0,4,IF(VALUE(E3459)&gt;0,3,IF(VALUE(D3459)&gt;0,2,1)))))))</f>
        <v>6</v>
      </c>
      <c r="O3459" s="26" t="s">
        <v>51</v>
      </c>
      <c r="P3459" s="1" t="s">
        <v>4509</v>
      </c>
      <c r="Q3459" s="1"/>
      <c r="R3459" s="21"/>
      <c r="S3459" s="7" t="str">
        <f>Tabela813[[#This Row],[NR]]&amp;" - "&amp;Tabela813[[#This Row],[Especificação]]</f>
        <v>9.1.9.2.1.01.0.0.00 - (-) Dedução de Indenizações por Danos Causados ao Patrimônio Público</v>
      </c>
      <c r="T3459" s="7" t="str">
        <f>Tabela813[[#This Row],[NR]]&amp;" - "&amp;Tabela813[[#This Row],[Especificação]]</f>
        <v>9.1.9.2.1.01.0.0.00 - (-) Dedução de Indenizações por Danos Causados ao Patrimônio Público</v>
      </c>
      <c r="U3459" s="7" t="str">
        <f>Tabela813[[#This Row],[NR]]&amp; " - "&amp;Tabela813[[#This Row],[Especificação]]</f>
        <v>9.1.9.2.1.01.0.0.00 - (-) Dedução de Indenizações por Danos Causados ao Patrimônio Público</v>
      </c>
    </row>
    <row r="3460" spans="1:21" ht="30" x14ac:dyDescent="0.25">
      <c r="A3460" s="84"/>
      <c r="B3460" s="73" t="s">
        <v>1570</v>
      </c>
      <c r="C3460" s="26" t="s">
        <v>1558</v>
      </c>
      <c r="D3460" s="26" t="s">
        <v>1570</v>
      </c>
      <c r="E3460" s="26" t="s">
        <v>1567</v>
      </c>
      <c r="F3460" s="26" t="s">
        <v>1558</v>
      </c>
      <c r="G3460" s="26" t="s">
        <v>1560</v>
      </c>
      <c r="H3460" s="26" t="s">
        <v>1561</v>
      </c>
      <c r="I3460" s="26" t="s">
        <v>1558</v>
      </c>
      <c r="J3460" s="26" t="s">
        <v>1564</v>
      </c>
      <c r="K3460" s="21" t="str">
        <f>IF(Tabela813[[#This Row],[C]]&lt;&gt;"",IF(Tabela813[[#This Row],[RED]]&lt;&gt;"",(Tabela813[[#This Row],[RED]] &amp; "."),"") &amp; CONCATENATE(Tabela813[[#This Row],[C]],".",Tabela813[[#This Row],[O]],".",Tabela813[[#This Row],[E]],".",Tabela813[[#This Row],[D1]],".",Tabela813[[#This Row],[D2]],".",Tabela813[[#This Row],[D3]],".",Tabela813[[#This Row],[T]],".",Tabela813[[#This Row],[D4]]),"")</f>
        <v>9.1.9.2.1.01.0.1.00</v>
      </c>
      <c r="L3460" s="27" t="s">
        <v>6953</v>
      </c>
      <c r="M3460" s="21" t="str">
        <f t="shared" si="53"/>
        <v>A</v>
      </c>
      <c r="N3460" s="21">
        <f>IF(VALUE(Tabela813[[#This Row],[RED]]) &gt; 0,1,0) + IF(VALUE(J3460)&gt;0,8,IF(VALUE(I3460)&gt;0,7,IF(VALUE(H3460)&gt;0,6,IF(VALUE(G3460)&gt;0,5,IF(VALUE(F3460)&gt;0,4,IF(VALUE(E3460)&gt;0,3,IF(VALUE(D3460)&gt;0,2,1)))))))</f>
        <v>8</v>
      </c>
      <c r="O3460" s="26" t="s">
        <v>51</v>
      </c>
      <c r="P3460" s="1" t="s">
        <v>3035</v>
      </c>
      <c r="Q3460" s="1"/>
      <c r="R3460" s="21"/>
      <c r="S3460" s="7" t="str">
        <f>Tabela813[[#This Row],[NR]]&amp;" - "&amp;Tabela813[[#This Row],[Especificação]]</f>
        <v>9.1.9.2.1.01.0.1.00 - (-) Dedução de Indenizações por Danos Causados ao Patrimônio Público - Principal</v>
      </c>
      <c r="T3460" s="7" t="str">
        <f>Tabela813[[#This Row],[NR]]&amp;" - "&amp;Tabela813[[#This Row],[Especificação]]</f>
        <v>9.1.9.2.1.01.0.1.00 - (-) Dedução de Indenizações por Danos Causados ao Patrimônio Público - Principal</v>
      </c>
      <c r="U3460" s="7" t="str">
        <f>Tabela813[[#This Row],[NR]]&amp; " - "&amp;Tabela813[[#This Row],[Especificação]]</f>
        <v>9.1.9.2.1.01.0.1.00 - (-) Dedução de Indenizações por Danos Causados ao Patrimônio Público - Principal</v>
      </c>
    </row>
    <row r="3461" spans="1:21" ht="30" x14ac:dyDescent="0.25">
      <c r="A3461" s="84"/>
      <c r="B3461" s="73" t="s">
        <v>1570</v>
      </c>
      <c r="C3461" s="26" t="s">
        <v>1558</v>
      </c>
      <c r="D3461" s="26" t="s">
        <v>1570</v>
      </c>
      <c r="E3461" s="26" t="s">
        <v>1567</v>
      </c>
      <c r="F3461" s="26" t="s">
        <v>1558</v>
      </c>
      <c r="G3461" s="26" t="s">
        <v>1560</v>
      </c>
      <c r="H3461" s="26" t="s">
        <v>1561</v>
      </c>
      <c r="I3461" s="26" t="s">
        <v>1567</v>
      </c>
      <c r="J3461" s="26" t="s">
        <v>1564</v>
      </c>
      <c r="K3461" s="21" t="str">
        <f>IF(Tabela813[[#This Row],[C]]&lt;&gt;"",IF(Tabela813[[#This Row],[RED]]&lt;&gt;"",(Tabela813[[#This Row],[RED]] &amp; "."),"") &amp; CONCATENATE(Tabela813[[#This Row],[C]],".",Tabela813[[#This Row],[O]],".",Tabela813[[#This Row],[E]],".",Tabela813[[#This Row],[D1]],".",Tabela813[[#This Row],[D2]],".",Tabela813[[#This Row],[D3]],".",Tabela813[[#This Row],[T]],".",Tabela813[[#This Row],[D4]]),"")</f>
        <v>9.1.9.2.1.01.0.2.00</v>
      </c>
      <c r="L3461" s="27" t="s">
        <v>6954</v>
      </c>
      <c r="M3461" s="21" t="str">
        <f t="shared" si="53"/>
        <v>A</v>
      </c>
      <c r="N3461" s="21">
        <f>IF(VALUE(Tabela813[[#This Row],[RED]]) &gt; 0,1,0) + IF(VALUE(J3461)&gt;0,8,IF(VALUE(I3461)&gt;0,7,IF(VALUE(H3461)&gt;0,6,IF(VALUE(G3461)&gt;0,5,IF(VALUE(F3461)&gt;0,4,IF(VALUE(E3461)&gt;0,3,IF(VALUE(D3461)&gt;0,2,1)))))))</f>
        <v>8</v>
      </c>
      <c r="O3461" s="26" t="s">
        <v>51</v>
      </c>
      <c r="P3461" s="1" t="s">
        <v>4190</v>
      </c>
      <c r="Q3461" s="1"/>
      <c r="R3461" s="21"/>
      <c r="S3461" s="7" t="str">
        <f>Tabela813[[#This Row],[NR]]&amp;" - "&amp;Tabela813[[#This Row],[Especificação]]</f>
        <v>9.1.9.2.1.01.0.2.00 - (-) Dedução de Indenizações por Danos Causados ao Patrimônio Público - Multas e Juros de Mora</v>
      </c>
      <c r="T3461" s="7" t="str">
        <f>Tabela813[[#This Row],[NR]]&amp;" - "&amp;Tabela813[[#This Row],[Especificação]]</f>
        <v>9.1.9.2.1.01.0.2.00 - (-) Dedução de Indenizações por Danos Causados ao Patrimônio Público - Multas e Juros de Mora</v>
      </c>
      <c r="U3461" s="7" t="str">
        <f>Tabela813[[#This Row],[NR]]&amp; " - "&amp;Tabela813[[#This Row],[Especificação]]</f>
        <v>9.1.9.2.1.01.0.2.00 - (-) Dedução de Indenizações por Danos Causados ao Patrimônio Público - Multas e Juros de Mora</v>
      </c>
    </row>
    <row r="3462" spans="1:21" ht="30" x14ac:dyDescent="0.25">
      <c r="A3462" s="84"/>
      <c r="B3462" s="73" t="s">
        <v>1570</v>
      </c>
      <c r="C3462" s="26" t="s">
        <v>1558</v>
      </c>
      <c r="D3462" s="26" t="s">
        <v>1570</v>
      </c>
      <c r="E3462" s="26" t="s">
        <v>1567</v>
      </c>
      <c r="F3462" s="26" t="s">
        <v>1558</v>
      </c>
      <c r="G3462" s="26" t="s">
        <v>1560</v>
      </c>
      <c r="H3462" s="26" t="s">
        <v>1561</v>
      </c>
      <c r="I3462" s="26" t="s">
        <v>1559</v>
      </c>
      <c r="J3462" s="26" t="s">
        <v>1564</v>
      </c>
      <c r="K3462" s="21" t="str">
        <f>IF(Tabela813[[#This Row],[C]]&lt;&gt;"",IF(Tabela813[[#This Row],[RED]]&lt;&gt;"",(Tabela813[[#This Row],[RED]] &amp; "."),"") &amp; CONCATENATE(Tabela813[[#This Row],[C]],".",Tabela813[[#This Row],[O]],".",Tabela813[[#This Row],[E]],".",Tabela813[[#This Row],[D1]],".",Tabela813[[#This Row],[D2]],".",Tabela813[[#This Row],[D3]],".",Tabela813[[#This Row],[T]],".",Tabela813[[#This Row],[D4]]),"")</f>
        <v>9.1.9.2.1.01.0.3.00</v>
      </c>
      <c r="L3462" s="27" t="s">
        <v>6955</v>
      </c>
      <c r="M3462" s="21" t="str">
        <f t="shared" si="53"/>
        <v>A</v>
      </c>
      <c r="N3462" s="21">
        <f>IF(VALUE(Tabela813[[#This Row],[RED]]) &gt; 0,1,0) + IF(VALUE(J3462)&gt;0,8,IF(VALUE(I3462)&gt;0,7,IF(VALUE(H3462)&gt;0,6,IF(VALUE(G3462)&gt;0,5,IF(VALUE(F3462)&gt;0,4,IF(VALUE(E3462)&gt;0,3,IF(VALUE(D3462)&gt;0,2,1)))))))</f>
        <v>8</v>
      </c>
      <c r="O3462" s="26" t="s">
        <v>51</v>
      </c>
      <c r="P3462" s="1" t="s">
        <v>4190</v>
      </c>
      <c r="Q3462" s="1"/>
      <c r="R3462" s="21"/>
      <c r="S3462" s="7" t="str">
        <f>Tabela813[[#This Row],[NR]]&amp;" - "&amp;Tabela813[[#This Row],[Especificação]]</f>
        <v>9.1.9.2.1.01.0.3.00 - (-) Dedução de Indenizações por Danos Causados ao Patrimônio Público - Dívida Ativa</v>
      </c>
      <c r="T3462" s="7" t="str">
        <f>Tabela813[[#This Row],[NR]]&amp;" - "&amp;Tabela813[[#This Row],[Especificação]]</f>
        <v>9.1.9.2.1.01.0.3.00 - (-) Dedução de Indenizações por Danos Causados ao Patrimônio Público - Dívida Ativa</v>
      </c>
      <c r="U3462" s="7" t="str">
        <f>Tabela813[[#This Row],[NR]]&amp; " - "&amp;Tabela813[[#This Row],[Especificação]]</f>
        <v>9.1.9.2.1.01.0.3.00 - (-) Dedução de Indenizações por Danos Causados ao Patrimônio Público - Dívida Ativa</v>
      </c>
    </row>
    <row r="3463" spans="1:21" ht="30" x14ac:dyDescent="0.25">
      <c r="A3463" s="84"/>
      <c r="B3463" s="73" t="s">
        <v>1570</v>
      </c>
      <c r="C3463" s="26" t="s">
        <v>1558</v>
      </c>
      <c r="D3463" s="26" t="s">
        <v>1570</v>
      </c>
      <c r="E3463" s="26" t="s">
        <v>1567</v>
      </c>
      <c r="F3463" s="26" t="s">
        <v>1558</v>
      </c>
      <c r="G3463" s="26" t="s">
        <v>1560</v>
      </c>
      <c r="H3463" s="26" t="s">
        <v>1561</v>
      </c>
      <c r="I3463" s="26" t="s">
        <v>1568</v>
      </c>
      <c r="J3463" s="26" t="s">
        <v>1564</v>
      </c>
      <c r="K3463" s="21" t="str">
        <f>IF(Tabela813[[#This Row],[C]]&lt;&gt;"",IF(Tabela813[[#This Row],[RED]]&lt;&gt;"",(Tabela813[[#This Row],[RED]] &amp; "."),"") &amp; CONCATENATE(Tabela813[[#This Row],[C]],".",Tabela813[[#This Row],[O]],".",Tabela813[[#This Row],[E]],".",Tabela813[[#This Row],[D1]],".",Tabela813[[#This Row],[D2]],".",Tabela813[[#This Row],[D3]],".",Tabela813[[#This Row],[T]],".",Tabela813[[#This Row],[D4]]),"")</f>
        <v>9.1.9.2.1.01.0.4.00</v>
      </c>
      <c r="L3463" s="27" t="s">
        <v>6956</v>
      </c>
      <c r="M3463" s="21" t="str">
        <f t="shared" si="53"/>
        <v>A</v>
      </c>
      <c r="N3463" s="21">
        <f>IF(VALUE(Tabela813[[#This Row],[RED]]) &gt; 0,1,0) + IF(VALUE(J3463)&gt;0,8,IF(VALUE(I3463)&gt;0,7,IF(VALUE(H3463)&gt;0,6,IF(VALUE(G3463)&gt;0,5,IF(VALUE(F3463)&gt;0,4,IF(VALUE(E3463)&gt;0,3,IF(VALUE(D3463)&gt;0,2,1)))))))</f>
        <v>8</v>
      </c>
      <c r="O3463" s="26" t="s">
        <v>51</v>
      </c>
      <c r="P3463" s="1" t="s">
        <v>4190</v>
      </c>
      <c r="Q3463" s="1"/>
      <c r="R3463" s="21"/>
      <c r="S3463" s="7" t="str">
        <f>Tabela813[[#This Row],[NR]]&amp;" - "&amp;Tabela813[[#This Row],[Especificação]]</f>
        <v>9.1.9.2.1.01.0.4.00 - (-) Dedução de Indenizações por Danos Causados ao Patrimônio Público - Multas e Juros de Mora da Dívida Ativa</v>
      </c>
      <c r="T3463" s="7" t="str">
        <f>Tabela813[[#This Row],[NR]]&amp;" - "&amp;Tabela813[[#This Row],[Especificação]]</f>
        <v>9.1.9.2.1.01.0.4.00 - (-) Dedução de Indenizações por Danos Causados ao Patrimônio Público - Multas e Juros de Mora da Dívida Ativa</v>
      </c>
      <c r="U3463" s="7" t="str">
        <f>Tabela813[[#This Row],[NR]]&amp; " - "&amp;Tabela813[[#This Row],[Especificação]]</f>
        <v>9.1.9.2.1.01.0.4.00 - (-) Dedução de Indenizações por Danos Causados ao Patrimônio Público - Multas e Juros de Mora da Dívida Ativa</v>
      </c>
    </row>
    <row r="3464" spans="1:21" ht="30" x14ac:dyDescent="0.25">
      <c r="A3464" s="84"/>
      <c r="B3464" s="73" t="s">
        <v>1570</v>
      </c>
      <c r="C3464" s="26" t="s">
        <v>1558</v>
      </c>
      <c r="D3464" s="26" t="s">
        <v>1570</v>
      </c>
      <c r="E3464" s="26" t="s">
        <v>1567</v>
      </c>
      <c r="F3464" s="26" t="s">
        <v>1558</v>
      </c>
      <c r="G3464" s="26" t="s">
        <v>1560</v>
      </c>
      <c r="H3464" s="26" t="s">
        <v>1561</v>
      </c>
      <c r="I3464" s="26" t="s">
        <v>1569</v>
      </c>
      <c r="J3464" s="26" t="s">
        <v>1564</v>
      </c>
      <c r="K3464" s="21" t="str">
        <f>IF(Tabela813[[#This Row],[C]]&lt;&gt;"",IF(Tabela813[[#This Row],[RED]]&lt;&gt;"",(Tabela813[[#This Row],[RED]] &amp; "."),"") &amp; CONCATENATE(Tabela813[[#This Row],[C]],".",Tabela813[[#This Row],[O]],".",Tabela813[[#This Row],[E]],".",Tabela813[[#This Row],[D1]],".",Tabela813[[#This Row],[D2]],".",Tabela813[[#This Row],[D3]],".",Tabela813[[#This Row],[T]],".",Tabela813[[#This Row],[D4]]),"")</f>
        <v>9.1.9.2.1.01.0.5.00</v>
      </c>
      <c r="L3464" s="27" t="s">
        <v>6957</v>
      </c>
      <c r="M3464" s="21" t="str">
        <f t="shared" si="53"/>
        <v>A</v>
      </c>
      <c r="N3464" s="21">
        <f>IF(VALUE(Tabela813[[#This Row],[RED]]) &gt; 0,1,0) + IF(VALUE(J3464)&gt;0,8,IF(VALUE(I3464)&gt;0,7,IF(VALUE(H3464)&gt;0,6,IF(VALUE(G3464)&gt;0,5,IF(VALUE(F3464)&gt;0,4,IF(VALUE(E3464)&gt;0,3,IF(VALUE(D3464)&gt;0,2,1)))))))</f>
        <v>8</v>
      </c>
      <c r="O3464" s="26" t="s">
        <v>51</v>
      </c>
      <c r="P3464" s="1" t="s">
        <v>4190</v>
      </c>
      <c r="Q3464" s="1"/>
      <c r="R3464" s="21"/>
      <c r="S3464" s="7" t="str">
        <f>Tabela813[[#This Row],[NR]]&amp;" - "&amp;Tabela813[[#This Row],[Especificação]]</f>
        <v>9.1.9.2.1.01.0.5.00 - (-) Dedução de Indenizações por Danos Causados ao Patrimônio Público - Multas</v>
      </c>
      <c r="T3464" s="7" t="str">
        <f>Tabela813[[#This Row],[NR]]&amp;" - "&amp;Tabela813[[#This Row],[Especificação]]</f>
        <v>9.1.9.2.1.01.0.5.00 - (-) Dedução de Indenizações por Danos Causados ao Patrimônio Público - Multas</v>
      </c>
      <c r="U3464" s="7" t="str">
        <f>Tabela813[[#This Row],[NR]]&amp; " - "&amp;Tabela813[[#This Row],[Especificação]]</f>
        <v>9.1.9.2.1.01.0.5.00 - (-) Dedução de Indenizações por Danos Causados ao Patrimônio Público - Multas</v>
      </c>
    </row>
    <row r="3465" spans="1:21" ht="30" x14ac:dyDescent="0.25">
      <c r="A3465" s="84"/>
      <c r="B3465" s="73" t="s">
        <v>1570</v>
      </c>
      <c r="C3465" s="26" t="s">
        <v>1558</v>
      </c>
      <c r="D3465" s="26" t="s">
        <v>1570</v>
      </c>
      <c r="E3465" s="26" t="s">
        <v>1567</v>
      </c>
      <c r="F3465" s="26" t="s">
        <v>1558</v>
      </c>
      <c r="G3465" s="26" t="s">
        <v>1560</v>
      </c>
      <c r="H3465" s="26" t="s">
        <v>1561</v>
      </c>
      <c r="I3465" s="26" t="s">
        <v>1563</v>
      </c>
      <c r="J3465" s="26" t="s">
        <v>1564</v>
      </c>
      <c r="K3465" s="21" t="str">
        <f>IF(Tabela813[[#This Row],[C]]&lt;&gt;"",IF(Tabela813[[#This Row],[RED]]&lt;&gt;"",(Tabela813[[#This Row],[RED]] &amp; "."),"") &amp; CONCATENATE(Tabela813[[#This Row],[C]],".",Tabela813[[#This Row],[O]],".",Tabela813[[#This Row],[E]],".",Tabela813[[#This Row],[D1]],".",Tabela813[[#This Row],[D2]],".",Tabela813[[#This Row],[D3]],".",Tabela813[[#This Row],[T]],".",Tabela813[[#This Row],[D4]]),"")</f>
        <v>9.1.9.2.1.01.0.6.00</v>
      </c>
      <c r="L3465" s="27" t="s">
        <v>6958</v>
      </c>
      <c r="M3465" s="21" t="str">
        <f t="shared" si="53"/>
        <v>A</v>
      </c>
      <c r="N3465" s="21">
        <f>IF(VALUE(Tabela813[[#This Row],[RED]]) &gt; 0,1,0) + IF(VALUE(J3465)&gt;0,8,IF(VALUE(I3465)&gt;0,7,IF(VALUE(H3465)&gt;0,6,IF(VALUE(G3465)&gt;0,5,IF(VALUE(F3465)&gt;0,4,IF(VALUE(E3465)&gt;0,3,IF(VALUE(D3465)&gt;0,2,1)))))))</f>
        <v>8</v>
      </c>
      <c r="O3465" s="26" t="s">
        <v>51</v>
      </c>
      <c r="P3465" s="1" t="s">
        <v>4191</v>
      </c>
      <c r="Q3465" s="1"/>
      <c r="R3465" s="21"/>
      <c r="S3465" s="7" t="str">
        <f>Tabela813[[#This Row],[NR]]&amp;" - "&amp;Tabela813[[#This Row],[Especificação]]</f>
        <v>9.1.9.2.1.01.0.6.00 - (-) Dedução de Indenizações por Danos Causados ao Patrimônio Público - Juros de Mora</v>
      </c>
      <c r="T3465" s="7" t="str">
        <f>Tabela813[[#This Row],[NR]]&amp;" - "&amp;Tabela813[[#This Row],[Especificação]]</f>
        <v>9.1.9.2.1.01.0.6.00 - (-) Dedução de Indenizações por Danos Causados ao Patrimônio Público - Juros de Mora</v>
      </c>
      <c r="U3465" s="7" t="str">
        <f>Tabela813[[#This Row],[NR]]&amp; " - "&amp;Tabela813[[#This Row],[Especificação]]</f>
        <v>9.1.9.2.1.01.0.6.00 - (-) Dedução de Indenizações por Danos Causados ao Patrimônio Público - Juros de Mora</v>
      </c>
    </row>
    <row r="3466" spans="1:21" ht="30" x14ac:dyDescent="0.25">
      <c r="A3466" s="84"/>
      <c r="B3466" s="73" t="s">
        <v>1570</v>
      </c>
      <c r="C3466" s="26" t="s">
        <v>1558</v>
      </c>
      <c r="D3466" s="26" t="s">
        <v>1570</v>
      </c>
      <c r="E3466" s="26" t="s">
        <v>1567</v>
      </c>
      <c r="F3466" s="26" t="s">
        <v>1558</v>
      </c>
      <c r="G3466" s="26" t="s">
        <v>1560</v>
      </c>
      <c r="H3466" s="26" t="s">
        <v>1561</v>
      </c>
      <c r="I3466" s="26" t="s">
        <v>1565</v>
      </c>
      <c r="J3466" s="26" t="s">
        <v>1564</v>
      </c>
      <c r="K3466" s="21" t="str">
        <f>IF(Tabela813[[#This Row],[C]]&lt;&gt;"",IF(Tabela813[[#This Row],[RED]]&lt;&gt;"",(Tabela813[[#This Row],[RED]] &amp; "."),"") &amp; CONCATENATE(Tabela813[[#This Row],[C]],".",Tabela813[[#This Row],[O]],".",Tabela813[[#This Row],[E]],".",Tabela813[[#This Row],[D1]],".",Tabela813[[#This Row],[D2]],".",Tabela813[[#This Row],[D3]],".",Tabela813[[#This Row],[T]],".",Tabela813[[#This Row],[D4]]),"")</f>
        <v>9.1.9.2.1.01.0.7.00</v>
      </c>
      <c r="L3466" s="27" t="s">
        <v>6959</v>
      </c>
      <c r="M3466" s="21" t="str">
        <f t="shared" si="53"/>
        <v>A</v>
      </c>
      <c r="N3466" s="21">
        <f>IF(VALUE(Tabela813[[#This Row],[RED]]) &gt; 0,1,0) + IF(VALUE(J3466)&gt;0,8,IF(VALUE(I3466)&gt;0,7,IF(VALUE(H3466)&gt;0,6,IF(VALUE(G3466)&gt;0,5,IF(VALUE(F3466)&gt;0,4,IF(VALUE(E3466)&gt;0,3,IF(VALUE(D3466)&gt;0,2,1)))))))</f>
        <v>8</v>
      </c>
      <c r="O3466" s="26" t="s">
        <v>51</v>
      </c>
      <c r="P3466" s="1" t="s">
        <v>4190</v>
      </c>
      <c r="Q3466" s="1"/>
      <c r="R3466" s="21"/>
      <c r="S3466" s="7" t="str">
        <f>Tabela813[[#This Row],[NR]]&amp;" - "&amp;Tabela813[[#This Row],[Especificação]]</f>
        <v>9.1.9.2.1.01.0.7.00 - (-) Dedução de Indenizações por Danos Causados ao Patrimônio Público - Multas da Dívida Ativa</v>
      </c>
      <c r="T3466" s="7" t="str">
        <f>Tabela813[[#This Row],[NR]]&amp;" - "&amp;Tabela813[[#This Row],[Especificação]]</f>
        <v>9.1.9.2.1.01.0.7.00 - (-) Dedução de Indenizações por Danos Causados ao Patrimônio Público - Multas da Dívida Ativa</v>
      </c>
      <c r="U3466" s="7" t="str">
        <f>Tabela813[[#This Row],[NR]]&amp; " - "&amp;Tabela813[[#This Row],[Especificação]]</f>
        <v>9.1.9.2.1.01.0.7.00 - (-) Dedução de Indenizações por Danos Causados ao Patrimônio Público - Multas da Dívida Ativa</v>
      </c>
    </row>
    <row r="3467" spans="1:21" ht="30" x14ac:dyDescent="0.25">
      <c r="A3467" s="84"/>
      <c r="B3467" s="73" t="s">
        <v>1570</v>
      </c>
      <c r="C3467" s="26" t="s">
        <v>1558</v>
      </c>
      <c r="D3467" s="26" t="s">
        <v>1570</v>
      </c>
      <c r="E3467" s="26" t="s">
        <v>1567</v>
      </c>
      <c r="F3467" s="26" t="s">
        <v>1558</v>
      </c>
      <c r="G3467" s="26" t="s">
        <v>1560</v>
      </c>
      <c r="H3467" s="26" t="s">
        <v>1561</v>
      </c>
      <c r="I3467" s="26" t="s">
        <v>1566</v>
      </c>
      <c r="J3467" s="26" t="s">
        <v>1564</v>
      </c>
      <c r="K3467" s="21" t="str">
        <f>IF(Tabela813[[#This Row],[C]]&lt;&gt;"",IF(Tabela813[[#This Row],[RED]]&lt;&gt;"",(Tabela813[[#This Row],[RED]] &amp; "."),"") &amp; CONCATENATE(Tabela813[[#This Row],[C]],".",Tabela813[[#This Row],[O]],".",Tabela813[[#This Row],[E]],".",Tabela813[[#This Row],[D1]],".",Tabela813[[#This Row],[D2]],".",Tabela813[[#This Row],[D3]],".",Tabela813[[#This Row],[T]],".",Tabela813[[#This Row],[D4]]),"")</f>
        <v>9.1.9.2.1.01.0.8.00</v>
      </c>
      <c r="L3467" s="27" t="s">
        <v>6960</v>
      </c>
      <c r="M3467" s="21" t="str">
        <f t="shared" si="53"/>
        <v>A</v>
      </c>
      <c r="N3467" s="21">
        <f>IF(VALUE(Tabela813[[#This Row],[RED]]) &gt; 0,1,0) + IF(VALUE(J3467)&gt;0,8,IF(VALUE(I3467)&gt;0,7,IF(VALUE(H3467)&gt;0,6,IF(VALUE(G3467)&gt;0,5,IF(VALUE(F3467)&gt;0,4,IF(VALUE(E3467)&gt;0,3,IF(VALUE(D3467)&gt;0,2,1)))))))</f>
        <v>8</v>
      </c>
      <c r="O3467" s="26" t="s">
        <v>51</v>
      </c>
      <c r="P3467" s="1" t="s">
        <v>4190</v>
      </c>
      <c r="Q3467" s="1"/>
      <c r="R3467" s="21"/>
      <c r="S3467" s="7" t="str">
        <f>Tabela813[[#This Row],[NR]]&amp;" - "&amp;Tabela813[[#This Row],[Especificação]]</f>
        <v>9.1.9.2.1.01.0.8.00 - (-) Dedução de Indenizações por Danos Causados ao Patrimônio Público - Juros da Dívida Ativa</v>
      </c>
      <c r="T3467" s="7" t="str">
        <f>Tabela813[[#This Row],[NR]]&amp;" - "&amp;Tabela813[[#This Row],[Especificação]]</f>
        <v>9.1.9.2.1.01.0.8.00 - (-) Dedução de Indenizações por Danos Causados ao Patrimônio Público - Juros da Dívida Ativa</v>
      </c>
      <c r="U3467" s="7" t="str">
        <f>Tabela813[[#This Row],[NR]]&amp; " - "&amp;Tabela813[[#This Row],[Especificação]]</f>
        <v>9.1.9.2.1.01.0.8.00 - (-) Dedução de Indenizações por Danos Causados ao Patrimônio Público - Juros da Dívida Ativa</v>
      </c>
    </row>
    <row r="3468" spans="1:21" ht="60" x14ac:dyDescent="0.25">
      <c r="A3468" s="84"/>
      <c r="B3468" s="73" t="s">
        <v>1570</v>
      </c>
      <c r="C3468" s="26" t="s">
        <v>1558</v>
      </c>
      <c r="D3468" s="26" t="s">
        <v>1570</v>
      </c>
      <c r="E3468" s="26" t="s">
        <v>1567</v>
      </c>
      <c r="F3468" s="26" t="s">
        <v>1558</v>
      </c>
      <c r="G3468" s="26" t="s">
        <v>1571</v>
      </c>
      <c r="H3468" s="26" t="s">
        <v>1561</v>
      </c>
      <c r="I3468" s="26" t="s">
        <v>1561</v>
      </c>
      <c r="J3468" s="26" t="s">
        <v>1564</v>
      </c>
      <c r="K3468" s="21" t="str">
        <f>IF(Tabela813[[#This Row],[C]]&lt;&gt;"",IF(Tabela813[[#This Row],[RED]]&lt;&gt;"",(Tabela813[[#This Row],[RED]] &amp; "."),"") &amp; CONCATENATE(Tabela813[[#This Row],[C]],".",Tabela813[[#This Row],[O]],".",Tabela813[[#This Row],[E]],".",Tabela813[[#This Row],[D1]],".",Tabela813[[#This Row],[D2]],".",Tabela813[[#This Row],[D3]],".",Tabela813[[#This Row],[T]],".",Tabela813[[#This Row],[D4]]),"")</f>
        <v>9.1.9.2.1.03.0.0.00</v>
      </c>
      <c r="L3468" s="27" t="s">
        <v>6961</v>
      </c>
      <c r="M3468" s="21" t="str">
        <f t="shared" si="53"/>
        <v>S</v>
      </c>
      <c r="N3468" s="21">
        <f>IF(VALUE(Tabela813[[#This Row],[RED]]) &gt; 0,1,0) + IF(VALUE(J3468)&gt;0,8,IF(VALUE(I3468)&gt;0,7,IF(VALUE(H3468)&gt;0,6,IF(VALUE(G3468)&gt;0,5,IF(VALUE(F3468)&gt;0,4,IF(VALUE(E3468)&gt;0,3,IF(VALUE(D3468)&gt;0,2,1)))))))</f>
        <v>6</v>
      </c>
      <c r="O3468" s="26" t="s">
        <v>51</v>
      </c>
      <c r="P3468" s="1" t="s">
        <v>4510</v>
      </c>
      <c r="Q3468" s="1"/>
      <c r="R3468" s="21"/>
      <c r="S3468" s="7" t="str">
        <f>Tabela813[[#This Row],[NR]]&amp;" - "&amp;Tabela813[[#This Row],[Especificação]]</f>
        <v>9.1.9.2.1.03.0.0.00 - (-) Dedução de Indenização por Sinistro</v>
      </c>
      <c r="T3468" s="7" t="str">
        <f>Tabela813[[#This Row],[NR]]&amp;" - "&amp;Tabela813[[#This Row],[Especificação]]</f>
        <v>9.1.9.2.1.03.0.0.00 - (-) Dedução de Indenização por Sinistro</v>
      </c>
      <c r="U3468" s="7" t="str">
        <f>Tabela813[[#This Row],[NR]]&amp; " - "&amp;Tabela813[[#This Row],[Especificação]]</f>
        <v>9.1.9.2.1.03.0.0.00 - (-) Dedução de Indenização por Sinistro</v>
      </c>
    </row>
    <row r="3469" spans="1:21" ht="60" x14ac:dyDescent="0.25">
      <c r="A3469" s="84"/>
      <c r="B3469" s="73" t="s">
        <v>1570</v>
      </c>
      <c r="C3469" s="26" t="s">
        <v>1558</v>
      </c>
      <c r="D3469" s="26" t="s">
        <v>1570</v>
      </c>
      <c r="E3469" s="26" t="s">
        <v>1567</v>
      </c>
      <c r="F3469" s="26" t="s">
        <v>1558</v>
      </c>
      <c r="G3469" s="26" t="s">
        <v>1571</v>
      </c>
      <c r="H3469" s="26" t="s">
        <v>1561</v>
      </c>
      <c r="I3469" s="26" t="s">
        <v>1558</v>
      </c>
      <c r="J3469" s="26" t="s">
        <v>1564</v>
      </c>
      <c r="K3469" s="21" t="str">
        <f>IF(Tabela813[[#This Row],[C]]&lt;&gt;"",IF(Tabela813[[#This Row],[RED]]&lt;&gt;"",(Tabela813[[#This Row],[RED]] &amp; "."),"") &amp; CONCATENATE(Tabela813[[#This Row],[C]],".",Tabela813[[#This Row],[O]],".",Tabela813[[#This Row],[E]],".",Tabela813[[#This Row],[D1]],".",Tabela813[[#This Row],[D2]],".",Tabela813[[#This Row],[D3]],".",Tabela813[[#This Row],[T]],".",Tabela813[[#This Row],[D4]]),"")</f>
        <v>9.1.9.2.1.03.0.1.00</v>
      </c>
      <c r="L3469" s="27" t="s">
        <v>6962</v>
      </c>
      <c r="M3469" s="21" t="str">
        <f t="shared" si="53"/>
        <v>A</v>
      </c>
      <c r="N3469" s="21">
        <f>IF(VALUE(Tabela813[[#This Row],[RED]]) &gt; 0,1,0) + IF(VALUE(J3469)&gt;0,8,IF(VALUE(I3469)&gt;0,7,IF(VALUE(H3469)&gt;0,6,IF(VALUE(G3469)&gt;0,5,IF(VALUE(F3469)&gt;0,4,IF(VALUE(E3469)&gt;0,3,IF(VALUE(D3469)&gt;0,2,1)))))))</f>
        <v>8</v>
      </c>
      <c r="O3469" s="26" t="s">
        <v>51</v>
      </c>
      <c r="P3469" s="1" t="s">
        <v>3036</v>
      </c>
      <c r="Q3469" s="1"/>
      <c r="R3469" s="21"/>
      <c r="S3469" s="7" t="str">
        <f>Tabela813[[#This Row],[NR]]&amp;" - "&amp;Tabela813[[#This Row],[Especificação]]</f>
        <v>9.1.9.2.1.03.0.1.00 - (-) Dedução de Indenização por Sinistro - Principal</v>
      </c>
      <c r="T3469" s="7" t="str">
        <f>Tabela813[[#This Row],[NR]]&amp;" - "&amp;Tabela813[[#This Row],[Especificação]]</f>
        <v>9.1.9.2.1.03.0.1.00 - (-) Dedução de Indenização por Sinistro - Principal</v>
      </c>
      <c r="U3469" s="7" t="str">
        <f>Tabela813[[#This Row],[NR]]&amp; " - "&amp;Tabela813[[#This Row],[Especificação]]</f>
        <v>9.1.9.2.1.03.0.1.00 - (-) Dedução de Indenização por Sinistro - Principal</v>
      </c>
    </row>
    <row r="3470" spans="1:21" ht="60" x14ac:dyDescent="0.25">
      <c r="A3470" s="84"/>
      <c r="B3470" s="73" t="s">
        <v>1570</v>
      </c>
      <c r="C3470" s="26" t="s">
        <v>1558</v>
      </c>
      <c r="D3470" s="26" t="s">
        <v>1570</v>
      </c>
      <c r="E3470" s="26" t="s">
        <v>1567</v>
      </c>
      <c r="F3470" s="26" t="s">
        <v>1558</v>
      </c>
      <c r="G3470" s="26" t="s">
        <v>1571</v>
      </c>
      <c r="H3470" s="26" t="s">
        <v>1561</v>
      </c>
      <c r="I3470" s="26" t="s">
        <v>1567</v>
      </c>
      <c r="J3470" s="26" t="s">
        <v>1564</v>
      </c>
      <c r="K3470" s="21" t="str">
        <f>IF(Tabela813[[#This Row],[C]]&lt;&gt;"",IF(Tabela813[[#This Row],[RED]]&lt;&gt;"",(Tabela813[[#This Row],[RED]] &amp; "."),"") &amp; CONCATENATE(Tabela813[[#This Row],[C]],".",Tabela813[[#This Row],[O]],".",Tabela813[[#This Row],[E]],".",Tabela813[[#This Row],[D1]],".",Tabela813[[#This Row],[D2]],".",Tabela813[[#This Row],[D3]],".",Tabela813[[#This Row],[T]],".",Tabela813[[#This Row],[D4]]),"")</f>
        <v>9.1.9.2.1.03.0.2.00</v>
      </c>
      <c r="L3470" s="27" t="s">
        <v>6963</v>
      </c>
      <c r="M3470" s="21" t="str">
        <f t="shared" si="53"/>
        <v>A</v>
      </c>
      <c r="N3470" s="21">
        <f>IF(VALUE(Tabela813[[#This Row],[RED]]) &gt; 0,1,0) + IF(VALUE(J3470)&gt;0,8,IF(VALUE(I3470)&gt;0,7,IF(VALUE(H3470)&gt;0,6,IF(VALUE(G3470)&gt;0,5,IF(VALUE(F3470)&gt;0,4,IF(VALUE(E3470)&gt;0,3,IF(VALUE(D3470)&gt;0,2,1)))))))</f>
        <v>8</v>
      </c>
      <c r="O3470" s="26" t="s">
        <v>51</v>
      </c>
      <c r="P3470" s="1" t="s">
        <v>4198</v>
      </c>
      <c r="Q3470" s="1"/>
      <c r="R3470" s="21"/>
      <c r="S3470" s="7" t="str">
        <f>Tabela813[[#This Row],[NR]]&amp;" - "&amp;Tabela813[[#This Row],[Especificação]]</f>
        <v>9.1.9.2.1.03.0.2.00 - (-) Dedução de Indenização por Sinistro - Multas e Juros de Mora</v>
      </c>
      <c r="T3470" s="7" t="str">
        <f>Tabela813[[#This Row],[NR]]&amp;" - "&amp;Tabela813[[#This Row],[Especificação]]</f>
        <v>9.1.9.2.1.03.0.2.00 - (-) Dedução de Indenização por Sinistro - Multas e Juros de Mora</v>
      </c>
      <c r="U3470" s="7" t="str">
        <f>Tabela813[[#This Row],[NR]]&amp; " - "&amp;Tabela813[[#This Row],[Especificação]]</f>
        <v>9.1.9.2.1.03.0.2.00 - (-) Dedução de Indenização por Sinistro - Multas e Juros de Mora</v>
      </c>
    </row>
    <row r="3471" spans="1:21" ht="60" x14ac:dyDescent="0.25">
      <c r="A3471" s="84"/>
      <c r="B3471" s="73" t="s">
        <v>1570</v>
      </c>
      <c r="C3471" s="26" t="s">
        <v>1558</v>
      </c>
      <c r="D3471" s="26" t="s">
        <v>1570</v>
      </c>
      <c r="E3471" s="26" t="s">
        <v>1567</v>
      </c>
      <c r="F3471" s="26" t="s">
        <v>1558</v>
      </c>
      <c r="G3471" s="26" t="s">
        <v>1571</v>
      </c>
      <c r="H3471" s="26" t="s">
        <v>1561</v>
      </c>
      <c r="I3471" s="26" t="s">
        <v>1559</v>
      </c>
      <c r="J3471" s="26" t="s">
        <v>1564</v>
      </c>
      <c r="K3471" s="21" t="str">
        <f>IF(Tabela813[[#This Row],[C]]&lt;&gt;"",IF(Tabela813[[#This Row],[RED]]&lt;&gt;"",(Tabela813[[#This Row],[RED]] &amp; "."),"") &amp; CONCATENATE(Tabela813[[#This Row],[C]],".",Tabela813[[#This Row],[O]],".",Tabela813[[#This Row],[E]],".",Tabela813[[#This Row],[D1]],".",Tabela813[[#This Row],[D2]],".",Tabela813[[#This Row],[D3]],".",Tabela813[[#This Row],[T]],".",Tabela813[[#This Row],[D4]]),"")</f>
        <v>9.1.9.2.1.03.0.3.00</v>
      </c>
      <c r="L3471" s="27" t="s">
        <v>6964</v>
      </c>
      <c r="M3471" s="21" t="str">
        <f t="shared" si="53"/>
        <v>A</v>
      </c>
      <c r="N3471" s="21">
        <f>IF(VALUE(Tabela813[[#This Row],[RED]]) &gt; 0,1,0) + IF(VALUE(J3471)&gt;0,8,IF(VALUE(I3471)&gt;0,7,IF(VALUE(H3471)&gt;0,6,IF(VALUE(G3471)&gt;0,5,IF(VALUE(F3471)&gt;0,4,IF(VALUE(E3471)&gt;0,3,IF(VALUE(D3471)&gt;0,2,1)))))))</f>
        <v>8</v>
      </c>
      <c r="O3471" s="26" t="s">
        <v>51</v>
      </c>
      <c r="P3471" s="1" t="s">
        <v>4198</v>
      </c>
      <c r="Q3471" s="1"/>
      <c r="R3471" s="21"/>
      <c r="S3471" s="7" t="str">
        <f>Tabela813[[#This Row],[NR]]&amp;" - "&amp;Tabela813[[#This Row],[Especificação]]</f>
        <v>9.1.9.2.1.03.0.3.00 - (-) Dedução de Indenização por Sinistro - Dívida Ativa</v>
      </c>
      <c r="T3471" s="7" t="str">
        <f>Tabela813[[#This Row],[NR]]&amp;" - "&amp;Tabela813[[#This Row],[Especificação]]</f>
        <v>9.1.9.2.1.03.0.3.00 - (-) Dedução de Indenização por Sinistro - Dívida Ativa</v>
      </c>
      <c r="U3471" s="7" t="str">
        <f>Tabela813[[#This Row],[NR]]&amp; " - "&amp;Tabela813[[#This Row],[Especificação]]</f>
        <v>9.1.9.2.1.03.0.3.00 - (-) Dedução de Indenização por Sinistro - Dívida Ativa</v>
      </c>
    </row>
    <row r="3472" spans="1:21" ht="60" x14ac:dyDescent="0.25">
      <c r="A3472" s="84"/>
      <c r="B3472" s="73" t="s">
        <v>1570</v>
      </c>
      <c r="C3472" s="26" t="s">
        <v>1558</v>
      </c>
      <c r="D3472" s="26" t="s">
        <v>1570</v>
      </c>
      <c r="E3472" s="26" t="s">
        <v>1567</v>
      </c>
      <c r="F3472" s="26" t="s">
        <v>1558</v>
      </c>
      <c r="G3472" s="26" t="s">
        <v>1571</v>
      </c>
      <c r="H3472" s="26" t="s">
        <v>1561</v>
      </c>
      <c r="I3472" s="26" t="s">
        <v>1568</v>
      </c>
      <c r="J3472" s="26" t="s">
        <v>1564</v>
      </c>
      <c r="K3472" s="21" t="str">
        <f>IF(Tabela813[[#This Row],[C]]&lt;&gt;"",IF(Tabela813[[#This Row],[RED]]&lt;&gt;"",(Tabela813[[#This Row],[RED]] &amp; "."),"") &amp; CONCATENATE(Tabela813[[#This Row],[C]],".",Tabela813[[#This Row],[O]],".",Tabela813[[#This Row],[E]],".",Tabela813[[#This Row],[D1]],".",Tabela813[[#This Row],[D2]],".",Tabela813[[#This Row],[D3]],".",Tabela813[[#This Row],[T]],".",Tabela813[[#This Row],[D4]]),"")</f>
        <v>9.1.9.2.1.03.0.4.00</v>
      </c>
      <c r="L3472" s="27" t="s">
        <v>6965</v>
      </c>
      <c r="M3472" s="21" t="str">
        <f t="shared" si="53"/>
        <v>A</v>
      </c>
      <c r="N3472" s="21">
        <f>IF(VALUE(Tabela813[[#This Row],[RED]]) &gt; 0,1,0) + IF(VALUE(J3472)&gt;0,8,IF(VALUE(I3472)&gt;0,7,IF(VALUE(H3472)&gt;0,6,IF(VALUE(G3472)&gt;0,5,IF(VALUE(F3472)&gt;0,4,IF(VALUE(E3472)&gt;0,3,IF(VALUE(D3472)&gt;0,2,1)))))))</f>
        <v>8</v>
      </c>
      <c r="O3472" s="26" t="s">
        <v>51</v>
      </c>
      <c r="P3472" s="1" t="s">
        <v>4198</v>
      </c>
      <c r="Q3472" s="1"/>
      <c r="R3472" s="21"/>
      <c r="S3472" s="7" t="str">
        <f>Tabela813[[#This Row],[NR]]&amp;" - "&amp;Tabela813[[#This Row],[Especificação]]</f>
        <v>9.1.9.2.1.03.0.4.00 - (-) Dedução de Indenização por Sinistro - Multas e Juros de Mora da Dívida Ativa</v>
      </c>
      <c r="T3472" s="7" t="str">
        <f>Tabela813[[#This Row],[NR]]&amp;" - "&amp;Tabela813[[#This Row],[Especificação]]</f>
        <v>9.1.9.2.1.03.0.4.00 - (-) Dedução de Indenização por Sinistro - Multas e Juros de Mora da Dívida Ativa</v>
      </c>
      <c r="U3472" s="7" t="str">
        <f>Tabela813[[#This Row],[NR]]&amp; " - "&amp;Tabela813[[#This Row],[Especificação]]</f>
        <v>9.1.9.2.1.03.0.4.00 - (-) Dedução de Indenização por Sinistro - Multas e Juros de Mora da Dívida Ativa</v>
      </c>
    </row>
    <row r="3473" spans="1:21" ht="60" x14ac:dyDescent="0.25">
      <c r="A3473" s="84"/>
      <c r="B3473" s="73" t="s">
        <v>1570</v>
      </c>
      <c r="C3473" s="26" t="s">
        <v>1558</v>
      </c>
      <c r="D3473" s="26" t="s">
        <v>1570</v>
      </c>
      <c r="E3473" s="26" t="s">
        <v>1567</v>
      </c>
      <c r="F3473" s="26" t="s">
        <v>1558</v>
      </c>
      <c r="G3473" s="26" t="s">
        <v>1571</v>
      </c>
      <c r="H3473" s="26" t="s">
        <v>1561</v>
      </c>
      <c r="I3473" s="26" t="s">
        <v>1569</v>
      </c>
      <c r="J3473" s="26" t="s">
        <v>1564</v>
      </c>
      <c r="K3473" s="21" t="str">
        <f>IF(Tabela813[[#This Row],[C]]&lt;&gt;"",IF(Tabela813[[#This Row],[RED]]&lt;&gt;"",(Tabela813[[#This Row],[RED]] &amp; "."),"") &amp; CONCATENATE(Tabela813[[#This Row],[C]],".",Tabela813[[#This Row],[O]],".",Tabela813[[#This Row],[E]],".",Tabela813[[#This Row],[D1]],".",Tabela813[[#This Row],[D2]],".",Tabela813[[#This Row],[D3]],".",Tabela813[[#This Row],[T]],".",Tabela813[[#This Row],[D4]]),"")</f>
        <v>9.1.9.2.1.03.0.5.00</v>
      </c>
      <c r="L3473" s="27" t="s">
        <v>6966</v>
      </c>
      <c r="M3473" s="21" t="str">
        <f t="shared" si="53"/>
        <v>A</v>
      </c>
      <c r="N3473" s="21">
        <f>IF(VALUE(Tabela813[[#This Row],[RED]]) &gt; 0,1,0) + IF(VALUE(J3473)&gt;0,8,IF(VALUE(I3473)&gt;0,7,IF(VALUE(H3473)&gt;0,6,IF(VALUE(G3473)&gt;0,5,IF(VALUE(F3473)&gt;0,4,IF(VALUE(E3473)&gt;0,3,IF(VALUE(D3473)&gt;0,2,1)))))))</f>
        <v>8</v>
      </c>
      <c r="O3473" s="26" t="s">
        <v>51</v>
      </c>
      <c r="P3473" s="1" t="s">
        <v>4198</v>
      </c>
      <c r="Q3473" s="1"/>
      <c r="R3473" s="21"/>
      <c r="S3473" s="7" t="str">
        <f>Tabela813[[#This Row],[NR]]&amp;" - "&amp;Tabela813[[#This Row],[Especificação]]</f>
        <v>9.1.9.2.1.03.0.5.00 - (-) Dedução de Indenização por Sinistro - Multas</v>
      </c>
      <c r="T3473" s="7" t="str">
        <f>Tabela813[[#This Row],[NR]]&amp;" - "&amp;Tabela813[[#This Row],[Especificação]]</f>
        <v>9.1.9.2.1.03.0.5.00 - (-) Dedução de Indenização por Sinistro - Multas</v>
      </c>
      <c r="U3473" s="7" t="str">
        <f>Tabela813[[#This Row],[NR]]&amp; " - "&amp;Tabela813[[#This Row],[Especificação]]</f>
        <v>9.1.9.2.1.03.0.5.00 - (-) Dedução de Indenização por Sinistro - Multas</v>
      </c>
    </row>
    <row r="3474" spans="1:21" ht="60" x14ac:dyDescent="0.25">
      <c r="A3474" s="84"/>
      <c r="B3474" s="73" t="s">
        <v>1570</v>
      </c>
      <c r="C3474" s="26" t="s">
        <v>1558</v>
      </c>
      <c r="D3474" s="26" t="s">
        <v>1570</v>
      </c>
      <c r="E3474" s="26" t="s">
        <v>1567</v>
      </c>
      <c r="F3474" s="26" t="s">
        <v>1558</v>
      </c>
      <c r="G3474" s="26" t="s">
        <v>1571</v>
      </c>
      <c r="H3474" s="26" t="s">
        <v>1561</v>
      </c>
      <c r="I3474" s="26" t="s">
        <v>1563</v>
      </c>
      <c r="J3474" s="26" t="s">
        <v>1564</v>
      </c>
      <c r="K3474" s="21" t="str">
        <f>IF(Tabela813[[#This Row],[C]]&lt;&gt;"",IF(Tabela813[[#This Row],[RED]]&lt;&gt;"",(Tabela813[[#This Row],[RED]] &amp; "."),"") &amp; CONCATENATE(Tabela813[[#This Row],[C]],".",Tabela813[[#This Row],[O]],".",Tabela813[[#This Row],[E]],".",Tabela813[[#This Row],[D1]],".",Tabela813[[#This Row],[D2]],".",Tabela813[[#This Row],[D3]],".",Tabela813[[#This Row],[T]],".",Tabela813[[#This Row],[D4]]),"")</f>
        <v>9.1.9.2.1.03.0.6.00</v>
      </c>
      <c r="L3474" s="27" t="s">
        <v>6967</v>
      </c>
      <c r="M3474" s="21" t="str">
        <f t="shared" si="53"/>
        <v>A</v>
      </c>
      <c r="N3474" s="21">
        <f>IF(VALUE(Tabela813[[#This Row],[RED]]) &gt; 0,1,0) + IF(VALUE(J3474)&gt;0,8,IF(VALUE(I3474)&gt;0,7,IF(VALUE(H3474)&gt;0,6,IF(VALUE(G3474)&gt;0,5,IF(VALUE(F3474)&gt;0,4,IF(VALUE(E3474)&gt;0,3,IF(VALUE(D3474)&gt;0,2,1)))))))</f>
        <v>8</v>
      </c>
      <c r="O3474" s="26" t="s">
        <v>51</v>
      </c>
      <c r="P3474" s="1" t="s">
        <v>4198</v>
      </c>
      <c r="Q3474" s="1"/>
      <c r="R3474" s="21"/>
      <c r="S3474" s="7" t="str">
        <f>Tabela813[[#This Row],[NR]]&amp;" - "&amp;Tabela813[[#This Row],[Especificação]]</f>
        <v>9.1.9.2.1.03.0.6.00 - (-) Dedução de Indenização por Sinistro - Juros de Mora</v>
      </c>
      <c r="T3474" s="7" t="str">
        <f>Tabela813[[#This Row],[NR]]&amp;" - "&amp;Tabela813[[#This Row],[Especificação]]</f>
        <v>9.1.9.2.1.03.0.6.00 - (-) Dedução de Indenização por Sinistro - Juros de Mora</v>
      </c>
      <c r="U3474" s="7" t="str">
        <f>Tabela813[[#This Row],[NR]]&amp; " - "&amp;Tabela813[[#This Row],[Especificação]]</f>
        <v>9.1.9.2.1.03.0.6.00 - (-) Dedução de Indenização por Sinistro - Juros de Mora</v>
      </c>
    </row>
    <row r="3475" spans="1:21" ht="60" x14ac:dyDescent="0.25">
      <c r="A3475" s="84"/>
      <c r="B3475" s="73" t="s">
        <v>1570</v>
      </c>
      <c r="C3475" s="26" t="s">
        <v>1558</v>
      </c>
      <c r="D3475" s="26" t="s">
        <v>1570</v>
      </c>
      <c r="E3475" s="26" t="s">
        <v>1567</v>
      </c>
      <c r="F3475" s="26" t="s">
        <v>1558</v>
      </c>
      <c r="G3475" s="26" t="s">
        <v>1571</v>
      </c>
      <c r="H3475" s="26" t="s">
        <v>1561</v>
      </c>
      <c r="I3475" s="26" t="s">
        <v>1565</v>
      </c>
      <c r="J3475" s="26" t="s">
        <v>1564</v>
      </c>
      <c r="K3475" s="21" t="str">
        <f>IF(Tabela813[[#This Row],[C]]&lt;&gt;"",IF(Tabela813[[#This Row],[RED]]&lt;&gt;"",(Tabela813[[#This Row],[RED]] &amp; "."),"") &amp; CONCATENATE(Tabela813[[#This Row],[C]],".",Tabela813[[#This Row],[O]],".",Tabela813[[#This Row],[E]],".",Tabela813[[#This Row],[D1]],".",Tabela813[[#This Row],[D2]],".",Tabela813[[#This Row],[D3]],".",Tabela813[[#This Row],[T]],".",Tabela813[[#This Row],[D4]]),"")</f>
        <v>9.1.9.2.1.03.0.7.00</v>
      </c>
      <c r="L3475" s="27" t="s">
        <v>6968</v>
      </c>
      <c r="M3475" s="21" t="str">
        <f t="shared" si="53"/>
        <v>A</v>
      </c>
      <c r="N3475" s="21">
        <f>IF(VALUE(Tabela813[[#This Row],[RED]]) &gt; 0,1,0) + IF(VALUE(J3475)&gt;0,8,IF(VALUE(I3475)&gt;0,7,IF(VALUE(H3475)&gt;0,6,IF(VALUE(G3475)&gt;0,5,IF(VALUE(F3475)&gt;0,4,IF(VALUE(E3475)&gt;0,3,IF(VALUE(D3475)&gt;0,2,1)))))))</f>
        <v>8</v>
      </c>
      <c r="O3475" s="26" t="s">
        <v>51</v>
      </c>
      <c r="P3475" s="1" t="s">
        <v>4198</v>
      </c>
      <c r="Q3475" s="1"/>
      <c r="R3475" s="21"/>
      <c r="S3475" s="7" t="str">
        <f>Tabela813[[#This Row],[NR]]&amp;" - "&amp;Tabela813[[#This Row],[Especificação]]</f>
        <v>9.1.9.2.1.03.0.7.00 - (-) Dedução de Indenização por Sinistro - Multas da Dívida Ativa</v>
      </c>
      <c r="T3475" s="7" t="str">
        <f>Tabela813[[#This Row],[NR]]&amp;" - "&amp;Tabela813[[#This Row],[Especificação]]</f>
        <v>9.1.9.2.1.03.0.7.00 - (-) Dedução de Indenização por Sinistro - Multas da Dívida Ativa</v>
      </c>
      <c r="U3475" s="7" t="str">
        <f>Tabela813[[#This Row],[NR]]&amp; " - "&amp;Tabela813[[#This Row],[Especificação]]</f>
        <v>9.1.9.2.1.03.0.7.00 - (-) Dedução de Indenização por Sinistro - Multas da Dívida Ativa</v>
      </c>
    </row>
    <row r="3476" spans="1:21" ht="60" x14ac:dyDescent="0.25">
      <c r="A3476" s="84"/>
      <c r="B3476" s="73" t="s">
        <v>1570</v>
      </c>
      <c r="C3476" s="26" t="s">
        <v>1558</v>
      </c>
      <c r="D3476" s="26" t="s">
        <v>1570</v>
      </c>
      <c r="E3476" s="26" t="s">
        <v>1567</v>
      </c>
      <c r="F3476" s="26" t="s">
        <v>1558</v>
      </c>
      <c r="G3476" s="26" t="s">
        <v>1571</v>
      </c>
      <c r="H3476" s="26" t="s">
        <v>1561</v>
      </c>
      <c r="I3476" s="26" t="s">
        <v>1566</v>
      </c>
      <c r="J3476" s="26" t="s">
        <v>1564</v>
      </c>
      <c r="K3476" s="21" t="str">
        <f>IF(Tabela813[[#This Row],[C]]&lt;&gt;"",IF(Tabela813[[#This Row],[RED]]&lt;&gt;"",(Tabela813[[#This Row],[RED]] &amp; "."),"") &amp; CONCATENATE(Tabela813[[#This Row],[C]],".",Tabela813[[#This Row],[O]],".",Tabela813[[#This Row],[E]],".",Tabela813[[#This Row],[D1]],".",Tabela813[[#This Row],[D2]],".",Tabela813[[#This Row],[D3]],".",Tabela813[[#This Row],[T]],".",Tabela813[[#This Row],[D4]]),"")</f>
        <v>9.1.9.2.1.03.0.8.00</v>
      </c>
      <c r="L3476" s="27" t="s">
        <v>6969</v>
      </c>
      <c r="M3476" s="21" t="str">
        <f t="shared" si="53"/>
        <v>A</v>
      </c>
      <c r="N3476" s="21">
        <f>IF(VALUE(Tabela813[[#This Row],[RED]]) &gt; 0,1,0) + IF(VALUE(J3476)&gt;0,8,IF(VALUE(I3476)&gt;0,7,IF(VALUE(H3476)&gt;0,6,IF(VALUE(G3476)&gt;0,5,IF(VALUE(F3476)&gt;0,4,IF(VALUE(E3476)&gt;0,3,IF(VALUE(D3476)&gt;0,2,1)))))))</f>
        <v>8</v>
      </c>
      <c r="O3476" s="26" t="s">
        <v>51</v>
      </c>
      <c r="P3476" s="1" t="s">
        <v>4198</v>
      </c>
      <c r="Q3476" s="1"/>
      <c r="R3476" s="21"/>
      <c r="S3476" s="7" t="str">
        <f>Tabela813[[#This Row],[NR]]&amp;" - "&amp;Tabela813[[#This Row],[Especificação]]</f>
        <v>9.1.9.2.1.03.0.8.00 - (-) Dedução de Indenização por Sinistro - Juros da Dívida Ativa</v>
      </c>
      <c r="T3476" s="7" t="str">
        <f>Tabela813[[#This Row],[NR]]&amp;" - "&amp;Tabela813[[#This Row],[Especificação]]</f>
        <v>9.1.9.2.1.03.0.8.00 - (-) Dedução de Indenização por Sinistro - Juros da Dívida Ativa</v>
      </c>
      <c r="U3476" s="7" t="str">
        <f>Tabela813[[#This Row],[NR]]&amp; " - "&amp;Tabela813[[#This Row],[Especificação]]</f>
        <v>9.1.9.2.1.03.0.8.00 - (-) Dedução de Indenização por Sinistro - Juros da Dívida Ativa</v>
      </c>
    </row>
    <row r="3477" spans="1:21" ht="30" x14ac:dyDescent="0.25">
      <c r="A3477" s="84"/>
      <c r="B3477" s="73" t="s">
        <v>1570</v>
      </c>
      <c r="C3477" s="26" t="s">
        <v>1558</v>
      </c>
      <c r="D3477" s="26" t="s">
        <v>1570</v>
      </c>
      <c r="E3477" s="26" t="s">
        <v>1567</v>
      </c>
      <c r="F3477" s="26" t="s">
        <v>1558</v>
      </c>
      <c r="G3477" s="26" t="s">
        <v>1574</v>
      </c>
      <c r="H3477" s="26" t="s">
        <v>1561</v>
      </c>
      <c r="I3477" s="26" t="s">
        <v>1561</v>
      </c>
      <c r="J3477" s="26" t="s">
        <v>1564</v>
      </c>
      <c r="K3477" s="21" t="str">
        <f>IF(Tabela813[[#This Row],[C]]&lt;&gt;"",IF(Tabela813[[#This Row],[RED]]&lt;&gt;"",(Tabela813[[#This Row],[RED]] &amp; "."),"") &amp; CONCATENATE(Tabela813[[#This Row],[C]],".",Tabela813[[#This Row],[O]],".",Tabela813[[#This Row],[E]],".",Tabela813[[#This Row],[D1]],".",Tabela813[[#This Row],[D2]],".",Tabela813[[#This Row],[D3]],".",Tabela813[[#This Row],[T]],".",Tabela813[[#This Row],[D4]]),"")</f>
        <v>9.1.9.2.1.99.0.0.00</v>
      </c>
      <c r="L3477" s="27" t="s">
        <v>2296</v>
      </c>
      <c r="M3477" s="21" t="str">
        <f t="shared" si="53"/>
        <v>S</v>
      </c>
      <c r="N3477" s="21">
        <f>IF(VALUE(Tabela813[[#This Row],[RED]]) &gt; 0,1,0) + IF(VALUE(J3477)&gt;0,8,IF(VALUE(I3477)&gt;0,7,IF(VALUE(H3477)&gt;0,6,IF(VALUE(G3477)&gt;0,5,IF(VALUE(F3477)&gt;0,4,IF(VALUE(E3477)&gt;0,3,IF(VALUE(D3477)&gt;0,2,1)))))))</f>
        <v>6</v>
      </c>
      <c r="O3477" s="26" t="s">
        <v>51</v>
      </c>
      <c r="P3477" s="1" t="s">
        <v>4511</v>
      </c>
      <c r="Q3477" s="1"/>
      <c r="R3477" s="21"/>
      <c r="S3477" s="7" t="str">
        <f>Tabela813[[#This Row],[NR]]&amp;" - "&amp;Tabela813[[#This Row],[Especificação]]</f>
        <v>9.1.9.2.1.99.0.0.00 - (-) Dedução de Outras Indenizações</v>
      </c>
      <c r="T3477" s="7" t="str">
        <f>Tabela813[[#This Row],[NR]]&amp;" - "&amp;Tabela813[[#This Row],[Especificação]]</f>
        <v>9.1.9.2.1.99.0.0.00 - (-) Dedução de Outras Indenizações</v>
      </c>
      <c r="U3477" s="7" t="str">
        <f>Tabela813[[#This Row],[NR]]&amp; " - "&amp;Tabela813[[#This Row],[Especificação]]</f>
        <v>9.1.9.2.1.99.0.0.00 - (-) Dedução de Outras Indenizações</v>
      </c>
    </row>
    <row r="3478" spans="1:21" ht="30" x14ac:dyDescent="0.25">
      <c r="A3478" s="84"/>
      <c r="B3478" s="73" t="s">
        <v>1570</v>
      </c>
      <c r="C3478" s="26" t="s">
        <v>1558</v>
      </c>
      <c r="D3478" s="26" t="s">
        <v>1570</v>
      </c>
      <c r="E3478" s="26" t="s">
        <v>1567</v>
      </c>
      <c r="F3478" s="26" t="s">
        <v>1558</v>
      </c>
      <c r="G3478" s="26" t="s">
        <v>1574</v>
      </c>
      <c r="H3478" s="26" t="s">
        <v>1561</v>
      </c>
      <c r="I3478" s="26" t="s">
        <v>1558</v>
      </c>
      <c r="J3478" s="26" t="s">
        <v>1564</v>
      </c>
      <c r="K3478" s="21" t="str">
        <f>IF(Tabela813[[#This Row],[C]]&lt;&gt;"",IF(Tabela813[[#This Row],[RED]]&lt;&gt;"",(Tabela813[[#This Row],[RED]] &amp; "."),"") &amp; CONCATENATE(Tabela813[[#This Row],[C]],".",Tabela813[[#This Row],[O]],".",Tabela813[[#This Row],[E]],".",Tabela813[[#This Row],[D1]],".",Tabela813[[#This Row],[D2]],".",Tabela813[[#This Row],[D3]],".",Tabela813[[#This Row],[T]],".",Tabela813[[#This Row],[D4]]),"")</f>
        <v>9.1.9.2.1.99.0.1.00</v>
      </c>
      <c r="L3478" s="27" t="s">
        <v>2297</v>
      </c>
      <c r="M3478" s="21" t="str">
        <f t="shared" si="53"/>
        <v>A</v>
      </c>
      <c r="N3478" s="21">
        <f>IF(VALUE(Tabela813[[#This Row],[RED]]) &gt; 0,1,0) + IF(VALUE(J3478)&gt;0,8,IF(VALUE(I3478)&gt;0,7,IF(VALUE(H3478)&gt;0,6,IF(VALUE(G3478)&gt;0,5,IF(VALUE(F3478)&gt;0,4,IF(VALUE(E3478)&gt;0,3,IF(VALUE(D3478)&gt;0,2,1)))))))</f>
        <v>8</v>
      </c>
      <c r="O3478" s="26" t="s">
        <v>51</v>
      </c>
      <c r="P3478" s="1" t="s">
        <v>3037</v>
      </c>
      <c r="Q3478" s="1"/>
      <c r="R3478" s="21"/>
      <c r="S3478" s="7" t="str">
        <f>Tabela813[[#This Row],[NR]]&amp;" - "&amp;Tabela813[[#This Row],[Especificação]]</f>
        <v>9.1.9.2.1.99.0.1.00 - (-) Dedução de Outras Indenizações - Principal</v>
      </c>
      <c r="T3478" s="7" t="str">
        <f>Tabela813[[#This Row],[NR]]&amp;" - "&amp;Tabela813[[#This Row],[Especificação]]</f>
        <v>9.1.9.2.1.99.0.1.00 - (-) Dedução de Outras Indenizações - Principal</v>
      </c>
      <c r="U3478" s="7" t="str">
        <f>Tabela813[[#This Row],[NR]]&amp; " - "&amp;Tabela813[[#This Row],[Especificação]]</f>
        <v>9.1.9.2.1.99.0.1.00 - (-) Dedução de Outras Indenizações - Principal</v>
      </c>
    </row>
    <row r="3479" spans="1:21" ht="30" x14ac:dyDescent="0.25">
      <c r="A3479" s="84"/>
      <c r="B3479" s="73" t="s">
        <v>1570</v>
      </c>
      <c r="C3479" s="26" t="s">
        <v>1558</v>
      </c>
      <c r="D3479" s="26" t="s">
        <v>1570</v>
      </c>
      <c r="E3479" s="26" t="s">
        <v>1567</v>
      </c>
      <c r="F3479" s="26" t="s">
        <v>1558</v>
      </c>
      <c r="G3479" s="26" t="s">
        <v>1574</v>
      </c>
      <c r="H3479" s="26" t="s">
        <v>1561</v>
      </c>
      <c r="I3479" s="26" t="s">
        <v>1567</v>
      </c>
      <c r="J3479" s="26" t="s">
        <v>1564</v>
      </c>
      <c r="K3479" s="21" t="str">
        <f>IF(Tabela813[[#This Row],[C]]&lt;&gt;"",IF(Tabela813[[#This Row],[RED]]&lt;&gt;"",(Tabela813[[#This Row],[RED]] &amp; "."),"") &amp; CONCATENATE(Tabela813[[#This Row],[C]],".",Tabela813[[#This Row],[O]],".",Tabela813[[#This Row],[E]],".",Tabela813[[#This Row],[D1]],".",Tabela813[[#This Row],[D2]],".",Tabela813[[#This Row],[D3]],".",Tabela813[[#This Row],[T]],".",Tabela813[[#This Row],[D4]]),"")</f>
        <v>9.1.9.2.1.99.0.2.00</v>
      </c>
      <c r="L3479" s="27" t="s">
        <v>3675</v>
      </c>
      <c r="M3479" s="21" t="str">
        <f t="shared" si="53"/>
        <v>A</v>
      </c>
      <c r="N3479" s="21">
        <f>IF(VALUE(Tabela813[[#This Row],[RED]]) &gt; 0,1,0) + IF(VALUE(J3479)&gt;0,8,IF(VALUE(I3479)&gt;0,7,IF(VALUE(H3479)&gt;0,6,IF(VALUE(G3479)&gt;0,5,IF(VALUE(F3479)&gt;0,4,IF(VALUE(E3479)&gt;0,3,IF(VALUE(D3479)&gt;0,2,1)))))))</f>
        <v>8</v>
      </c>
      <c r="O3479" s="26" t="s">
        <v>51</v>
      </c>
      <c r="P3479" s="1" t="s">
        <v>4194</v>
      </c>
      <c r="Q3479" s="1"/>
      <c r="R3479" s="21"/>
      <c r="S3479" s="7" t="str">
        <f>Tabela813[[#This Row],[NR]]&amp;" - "&amp;Tabela813[[#This Row],[Especificação]]</f>
        <v>9.1.9.2.1.99.0.2.00 - (-) Dedução de Outras Indenizações - Multas e Juros de Mora</v>
      </c>
      <c r="T3479" s="7" t="str">
        <f>Tabela813[[#This Row],[NR]]&amp;" - "&amp;Tabela813[[#This Row],[Especificação]]</f>
        <v>9.1.9.2.1.99.0.2.00 - (-) Dedução de Outras Indenizações - Multas e Juros de Mora</v>
      </c>
      <c r="U3479" s="7" t="str">
        <f>Tabela813[[#This Row],[NR]]&amp; " - "&amp;Tabela813[[#This Row],[Especificação]]</f>
        <v>9.1.9.2.1.99.0.2.00 - (-) Dedução de Outras Indenizações - Multas e Juros de Mora</v>
      </c>
    </row>
    <row r="3480" spans="1:21" ht="30" x14ac:dyDescent="0.25">
      <c r="A3480" s="84"/>
      <c r="B3480" s="73" t="s">
        <v>1570</v>
      </c>
      <c r="C3480" s="26" t="s">
        <v>1558</v>
      </c>
      <c r="D3480" s="26" t="s">
        <v>1570</v>
      </c>
      <c r="E3480" s="26" t="s">
        <v>1567</v>
      </c>
      <c r="F3480" s="26" t="s">
        <v>1558</v>
      </c>
      <c r="G3480" s="26" t="s">
        <v>1574</v>
      </c>
      <c r="H3480" s="26" t="s">
        <v>1561</v>
      </c>
      <c r="I3480" s="26" t="s">
        <v>1559</v>
      </c>
      <c r="J3480" s="26" t="s">
        <v>1564</v>
      </c>
      <c r="K3480" s="21" t="str">
        <f>IF(Tabela813[[#This Row],[C]]&lt;&gt;"",IF(Tabela813[[#This Row],[RED]]&lt;&gt;"",(Tabela813[[#This Row],[RED]] &amp; "."),"") &amp; CONCATENATE(Tabela813[[#This Row],[C]],".",Tabela813[[#This Row],[O]],".",Tabela813[[#This Row],[E]],".",Tabela813[[#This Row],[D1]],".",Tabela813[[#This Row],[D2]],".",Tabela813[[#This Row],[D3]],".",Tabela813[[#This Row],[T]],".",Tabela813[[#This Row],[D4]]),"")</f>
        <v>9.1.9.2.1.99.0.3.00</v>
      </c>
      <c r="L3480" s="27" t="s">
        <v>3676</v>
      </c>
      <c r="M3480" s="21" t="str">
        <f t="shared" ref="M3480:M3543" si="54">IF(N3480 &lt; N3481,"S","A")</f>
        <v>A</v>
      </c>
      <c r="N3480" s="21">
        <f>IF(VALUE(Tabela813[[#This Row],[RED]]) &gt; 0,1,0) + IF(VALUE(J3480)&gt;0,8,IF(VALUE(I3480)&gt;0,7,IF(VALUE(H3480)&gt;0,6,IF(VALUE(G3480)&gt;0,5,IF(VALUE(F3480)&gt;0,4,IF(VALUE(E3480)&gt;0,3,IF(VALUE(D3480)&gt;0,2,1)))))))</f>
        <v>8</v>
      </c>
      <c r="O3480" s="26" t="s">
        <v>51</v>
      </c>
      <c r="P3480" s="1" t="s">
        <v>4194</v>
      </c>
      <c r="Q3480" s="1"/>
      <c r="R3480" s="21"/>
      <c r="S3480" s="7" t="str">
        <f>Tabela813[[#This Row],[NR]]&amp;" - "&amp;Tabela813[[#This Row],[Especificação]]</f>
        <v>9.1.9.2.1.99.0.3.00 - (-) Dedução de Outras Indenizações - Dívida Ativa</v>
      </c>
      <c r="T3480" s="7" t="str">
        <f>Tabela813[[#This Row],[NR]]&amp;" - "&amp;Tabela813[[#This Row],[Especificação]]</f>
        <v>9.1.9.2.1.99.0.3.00 - (-) Dedução de Outras Indenizações - Dívida Ativa</v>
      </c>
      <c r="U3480" s="7" t="str">
        <f>Tabela813[[#This Row],[NR]]&amp; " - "&amp;Tabela813[[#This Row],[Especificação]]</f>
        <v>9.1.9.2.1.99.0.3.00 - (-) Dedução de Outras Indenizações - Dívida Ativa</v>
      </c>
    </row>
    <row r="3481" spans="1:21" ht="30" x14ac:dyDescent="0.25">
      <c r="A3481" s="84"/>
      <c r="B3481" s="73" t="s">
        <v>1570</v>
      </c>
      <c r="C3481" s="26" t="s">
        <v>1558</v>
      </c>
      <c r="D3481" s="26" t="s">
        <v>1570</v>
      </c>
      <c r="E3481" s="26" t="s">
        <v>1567</v>
      </c>
      <c r="F3481" s="26" t="s">
        <v>1558</v>
      </c>
      <c r="G3481" s="26" t="s">
        <v>1574</v>
      </c>
      <c r="H3481" s="26" t="s">
        <v>1561</v>
      </c>
      <c r="I3481" s="26" t="s">
        <v>1568</v>
      </c>
      <c r="J3481" s="26" t="s">
        <v>1564</v>
      </c>
      <c r="K3481" s="21" t="str">
        <f>IF(Tabela813[[#This Row],[C]]&lt;&gt;"",IF(Tabela813[[#This Row],[RED]]&lt;&gt;"",(Tabela813[[#This Row],[RED]] &amp; "."),"") &amp; CONCATENATE(Tabela813[[#This Row],[C]],".",Tabela813[[#This Row],[O]],".",Tabela813[[#This Row],[E]],".",Tabela813[[#This Row],[D1]],".",Tabela813[[#This Row],[D2]],".",Tabela813[[#This Row],[D3]],".",Tabela813[[#This Row],[T]],".",Tabela813[[#This Row],[D4]]),"")</f>
        <v>9.1.9.2.1.99.0.4.00</v>
      </c>
      <c r="L3481" s="27" t="s">
        <v>3677</v>
      </c>
      <c r="M3481" s="21" t="str">
        <f t="shared" si="54"/>
        <v>A</v>
      </c>
      <c r="N3481" s="21">
        <f>IF(VALUE(Tabela813[[#This Row],[RED]]) &gt; 0,1,0) + IF(VALUE(J3481)&gt;0,8,IF(VALUE(I3481)&gt;0,7,IF(VALUE(H3481)&gt;0,6,IF(VALUE(G3481)&gt;0,5,IF(VALUE(F3481)&gt;0,4,IF(VALUE(E3481)&gt;0,3,IF(VALUE(D3481)&gt;0,2,1)))))))</f>
        <v>8</v>
      </c>
      <c r="O3481" s="26" t="s">
        <v>51</v>
      </c>
      <c r="P3481" s="1" t="s">
        <v>4194</v>
      </c>
      <c r="Q3481" s="1"/>
      <c r="R3481" s="21"/>
      <c r="S3481" s="7" t="str">
        <f>Tabela813[[#This Row],[NR]]&amp;" - "&amp;Tabela813[[#This Row],[Especificação]]</f>
        <v>9.1.9.2.1.99.0.4.00 - (-) Dedução de Outras Indenizações - Multas e Juros de Mora da Dívida Ativa</v>
      </c>
      <c r="T3481" s="7" t="str">
        <f>Tabela813[[#This Row],[NR]]&amp;" - "&amp;Tabela813[[#This Row],[Especificação]]</f>
        <v>9.1.9.2.1.99.0.4.00 - (-) Dedução de Outras Indenizações - Multas e Juros de Mora da Dívida Ativa</v>
      </c>
      <c r="U3481" s="7" t="str">
        <f>Tabela813[[#This Row],[NR]]&amp; " - "&amp;Tabela813[[#This Row],[Especificação]]</f>
        <v>9.1.9.2.1.99.0.4.00 - (-) Dedução de Outras Indenizações - Multas e Juros de Mora da Dívida Ativa</v>
      </c>
    </row>
    <row r="3482" spans="1:21" ht="30" x14ac:dyDescent="0.25">
      <c r="A3482" s="84"/>
      <c r="B3482" s="73" t="s">
        <v>1570</v>
      </c>
      <c r="C3482" s="26" t="s">
        <v>1558</v>
      </c>
      <c r="D3482" s="26" t="s">
        <v>1570</v>
      </c>
      <c r="E3482" s="26" t="s">
        <v>1567</v>
      </c>
      <c r="F3482" s="26" t="s">
        <v>1558</v>
      </c>
      <c r="G3482" s="26" t="s">
        <v>1574</v>
      </c>
      <c r="H3482" s="26" t="s">
        <v>1561</v>
      </c>
      <c r="I3482" s="26" t="s">
        <v>1569</v>
      </c>
      <c r="J3482" s="26" t="s">
        <v>1564</v>
      </c>
      <c r="K3482" s="21" t="str">
        <f>IF(Tabela813[[#This Row],[C]]&lt;&gt;"",IF(Tabela813[[#This Row],[RED]]&lt;&gt;"",(Tabela813[[#This Row],[RED]] &amp; "."),"") &amp; CONCATENATE(Tabela813[[#This Row],[C]],".",Tabela813[[#This Row],[O]],".",Tabela813[[#This Row],[E]],".",Tabela813[[#This Row],[D1]],".",Tabela813[[#This Row],[D2]],".",Tabela813[[#This Row],[D3]],".",Tabela813[[#This Row],[T]],".",Tabela813[[#This Row],[D4]]),"")</f>
        <v>9.1.9.2.1.99.0.5.00</v>
      </c>
      <c r="L3482" s="27" t="s">
        <v>3678</v>
      </c>
      <c r="M3482" s="21" t="str">
        <f t="shared" si="54"/>
        <v>A</v>
      </c>
      <c r="N3482" s="21">
        <f>IF(VALUE(Tabela813[[#This Row],[RED]]) &gt; 0,1,0) + IF(VALUE(J3482)&gt;0,8,IF(VALUE(I3482)&gt;0,7,IF(VALUE(H3482)&gt;0,6,IF(VALUE(G3482)&gt;0,5,IF(VALUE(F3482)&gt;0,4,IF(VALUE(E3482)&gt;0,3,IF(VALUE(D3482)&gt;0,2,1)))))))</f>
        <v>8</v>
      </c>
      <c r="O3482" s="26" t="s">
        <v>51</v>
      </c>
      <c r="P3482" s="1" t="s">
        <v>4194</v>
      </c>
      <c r="Q3482" s="1"/>
      <c r="R3482" s="21"/>
      <c r="S3482" s="7" t="str">
        <f>Tabela813[[#This Row],[NR]]&amp;" - "&amp;Tabela813[[#This Row],[Especificação]]</f>
        <v>9.1.9.2.1.99.0.5.00 - (-) Dedução de Outras Indenizações - Multas</v>
      </c>
      <c r="T3482" s="7" t="str">
        <f>Tabela813[[#This Row],[NR]]&amp;" - "&amp;Tabela813[[#This Row],[Especificação]]</f>
        <v>9.1.9.2.1.99.0.5.00 - (-) Dedução de Outras Indenizações - Multas</v>
      </c>
      <c r="U3482" s="7" t="str">
        <f>Tabela813[[#This Row],[NR]]&amp; " - "&amp;Tabela813[[#This Row],[Especificação]]</f>
        <v>9.1.9.2.1.99.0.5.00 - (-) Dedução de Outras Indenizações - Multas</v>
      </c>
    </row>
    <row r="3483" spans="1:21" ht="30" x14ac:dyDescent="0.25">
      <c r="A3483" s="84"/>
      <c r="B3483" s="73" t="s">
        <v>1570</v>
      </c>
      <c r="C3483" s="26" t="s">
        <v>1558</v>
      </c>
      <c r="D3483" s="26" t="s">
        <v>1570</v>
      </c>
      <c r="E3483" s="26" t="s">
        <v>1567</v>
      </c>
      <c r="F3483" s="26" t="s">
        <v>1558</v>
      </c>
      <c r="G3483" s="26" t="s">
        <v>1574</v>
      </c>
      <c r="H3483" s="26" t="s">
        <v>1561</v>
      </c>
      <c r="I3483" s="26" t="s">
        <v>1563</v>
      </c>
      <c r="J3483" s="26" t="s">
        <v>1564</v>
      </c>
      <c r="K3483" s="21" t="str">
        <f>IF(Tabela813[[#This Row],[C]]&lt;&gt;"",IF(Tabela813[[#This Row],[RED]]&lt;&gt;"",(Tabela813[[#This Row],[RED]] &amp; "."),"") &amp; CONCATENATE(Tabela813[[#This Row],[C]],".",Tabela813[[#This Row],[O]],".",Tabela813[[#This Row],[E]],".",Tabela813[[#This Row],[D1]],".",Tabela813[[#This Row],[D2]],".",Tabela813[[#This Row],[D3]],".",Tabela813[[#This Row],[T]],".",Tabela813[[#This Row],[D4]]),"")</f>
        <v>9.1.9.2.1.99.0.6.00</v>
      </c>
      <c r="L3483" s="27" t="s">
        <v>3679</v>
      </c>
      <c r="M3483" s="21" t="str">
        <f t="shared" si="54"/>
        <v>A</v>
      </c>
      <c r="N3483" s="21">
        <f>IF(VALUE(Tabela813[[#This Row],[RED]]) &gt; 0,1,0) + IF(VALUE(J3483)&gt;0,8,IF(VALUE(I3483)&gt;0,7,IF(VALUE(H3483)&gt;0,6,IF(VALUE(G3483)&gt;0,5,IF(VALUE(F3483)&gt;0,4,IF(VALUE(E3483)&gt;0,3,IF(VALUE(D3483)&gt;0,2,1)))))))</f>
        <v>8</v>
      </c>
      <c r="O3483" s="26" t="s">
        <v>51</v>
      </c>
      <c r="P3483" s="1" t="s">
        <v>4194</v>
      </c>
      <c r="Q3483" s="1"/>
      <c r="R3483" s="21"/>
      <c r="S3483" s="7" t="str">
        <f>Tabela813[[#This Row],[NR]]&amp;" - "&amp;Tabela813[[#This Row],[Especificação]]</f>
        <v>9.1.9.2.1.99.0.6.00 - (-) Dedução de Outras Indenizações - Juros de Mora</v>
      </c>
      <c r="T3483" s="7" t="str">
        <f>Tabela813[[#This Row],[NR]]&amp;" - "&amp;Tabela813[[#This Row],[Especificação]]</f>
        <v>9.1.9.2.1.99.0.6.00 - (-) Dedução de Outras Indenizações - Juros de Mora</v>
      </c>
      <c r="U3483" s="7" t="str">
        <f>Tabela813[[#This Row],[NR]]&amp; " - "&amp;Tabela813[[#This Row],[Especificação]]</f>
        <v>9.1.9.2.1.99.0.6.00 - (-) Dedução de Outras Indenizações - Juros de Mora</v>
      </c>
    </row>
    <row r="3484" spans="1:21" ht="30" x14ac:dyDescent="0.25">
      <c r="A3484" s="84"/>
      <c r="B3484" s="73" t="s">
        <v>1570</v>
      </c>
      <c r="C3484" s="26" t="s">
        <v>1558</v>
      </c>
      <c r="D3484" s="26" t="s">
        <v>1570</v>
      </c>
      <c r="E3484" s="26" t="s">
        <v>1567</v>
      </c>
      <c r="F3484" s="26" t="s">
        <v>1558</v>
      </c>
      <c r="G3484" s="26" t="s">
        <v>1574</v>
      </c>
      <c r="H3484" s="26" t="s">
        <v>1561</v>
      </c>
      <c r="I3484" s="26" t="s">
        <v>1565</v>
      </c>
      <c r="J3484" s="26" t="s">
        <v>1564</v>
      </c>
      <c r="K3484" s="21" t="str">
        <f>IF(Tabela813[[#This Row],[C]]&lt;&gt;"",IF(Tabela813[[#This Row],[RED]]&lt;&gt;"",(Tabela813[[#This Row],[RED]] &amp; "."),"") &amp; CONCATENATE(Tabela813[[#This Row],[C]],".",Tabela813[[#This Row],[O]],".",Tabela813[[#This Row],[E]],".",Tabela813[[#This Row],[D1]],".",Tabela813[[#This Row],[D2]],".",Tabela813[[#This Row],[D3]],".",Tabela813[[#This Row],[T]],".",Tabela813[[#This Row],[D4]]),"")</f>
        <v>9.1.9.2.1.99.0.7.00</v>
      </c>
      <c r="L3484" s="27" t="s">
        <v>3680</v>
      </c>
      <c r="M3484" s="21" t="str">
        <f t="shared" si="54"/>
        <v>A</v>
      </c>
      <c r="N3484" s="21">
        <f>IF(VALUE(Tabela813[[#This Row],[RED]]) &gt; 0,1,0) + IF(VALUE(J3484)&gt;0,8,IF(VALUE(I3484)&gt;0,7,IF(VALUE(H3484)&gt;0,6,IF(VALUE(G3484)&gt;0,5,IF(VALUE(F3484)&gt;0,4,IF(VALUE(E3484)&gt;0,3,IF(VALUE(D3484)&gt;0,2,1)))))))</f>
        <v>8</v>
      </c>
      <c r="O3484" s="26" t="s">
        <v>51</v>
      </c>
      <c r="P3484" s="1" t="s">
        <v>4194</v>
      </c>
      <c r="Q3484" s="1"/>
      <c r="R3484" s="21"/>
      <c r="S3484" s="7" t="str">
        <f>Tabela813[[#This Row],[NR]]&amp;" - "&amp;Tabela813[[#This Row],[Especificação]]</f>
        <v>9.1.9.2.1.99.0.7.00 - (-) Dedução de Outras Indenizações - Multas da Dívida Ativa da</v>
      </c>
      <c r="T3484" s="7" t="str">
        <f>Tabela813[[#This Row],[NR]]&amp;" - "&amp;Tabela813[[#This Row],[Especificação]]</f>
        <v>9.1.9.2.1.99.0.7.00 - (-) Dedução de Outras Indenizações - Multas da Dívida Ativa da</v>
      </c>
      <c r="U3484" s="7" t="str">
        <f>Tabela813[[#This Row],[NR]]&amp; " - "&amp;Tabela813[[#This Row],[Especificação]]</f>
        <v>9.1.9.2.1.99.0.7.00 - (-) Dedução de Outras Indenizações - Multas da Dívida Ativa da</v>
      </c>
    </row>
    <row r="3485" spans="1:21" ht="30" x14ac:dyDescent="0.25">
      <c r="A3485" s="84"/>
      <c r="B3485" s="73" t="s">
        <v>1570</v>
      </c>
      <c r="C3485" s="26" t="s">
        <v>1558</v>
      </c>
      <c r="D3485" s="26" t="s">
        <v>1570</v>
      </c>
      <c r="E3485" s="26" t="s">
        <v>1567</v>
      </c>
      <c r="F3485" s="26" t="s">
        <v>1558</v>
      </c>
      <c r="G3485" s="26" t="s">
        <v>1574</v>
      </c>
      <c r="H3485" s="26" t="s">
        <v>1561</v>
      </c>
      <c r="I3485" s="26" t="s">
        <v>1566</v>
      </c>
      <c r="J3485" s="26" t="s">
        <v>1564</v>
      </c>
      <c r="K3485" s="21" t="str">
        <f>IF(Tabela813[[#This Row],[C]]&lt;&gt;"",IF(Tabela813[[#This Row],[RED]]&lt;&gt;"",(Tabela813[[#This Row],[RED]] &amp; "."),"") &amp; CONCATENATE(Tabela813[[#This Row],[C]],".",Tabela813[[#This Row],[O]],".",Tabela813[[#This Row],[E]],".",Tabela813[[#This Row],[D1]],".",Tabela813[[#This Row],[D2]],".",Tabela813[[#This Row],[D3]],".",Tabela813[[#This Row],[T]],".",Tabela813[[#This Row],[D4]]),"")</f>
        <v>9.1.9.2.1.99.0.8.00</v>
      </c>
      <c r="L3485" s="27" t="s">
        <v>3681</v>
      </c>
      <c r="M3485" s="21" t="str">
        <f t="shared" si="54"/>
        <v>A</v>
      </c>
      <c r="N3485" s="21">
        <f>IF(VALUE(Tabela813[[#This Row],[RED]]) &gt; 0,1,0) + IF(VALUE(J3485)&gt;0,8,IF(VALUE(I3485)&gt;0,7,IF(VALUE(H3485)&gt;0,6,IF(VALUE(G3485)&gt;0,5,IF(VALUE(F3485)&gt;0,4,IF(VALUE(E3485)&gt;0,3,IF(VALUE(D3485)&gt;0,2,1)))))))</f>
        <v>8</v>
      </c>
      <c r="O3485" s="26" t="s">
        <v>51</v>
      </c>
      <c r="P3485" s="1" t="s">
        <v>4194</v>
      </c>
      <c r="Q3485" s="1"/>
      <c r="R3485" s="21"/>
      <c r="S3485" s="7" t="str">
        <f>Tabela813[[#This Row],[NR]]&amp;" - "&amp;Tabela813[[#This Row],[Especificação]]</f>
        <v>9.1.9.2.1.99.0.8.00 - (-) Dedução de Outras Indenizações - Juros da Dívida Ativa</v>
      </c>
      <c r="T3485" s="7" t="str">
        <f>Tabela813[[#This Row],[NR]]&amp;" - "&amp;Tabela813[[#This Row],[Especificação]]</f>
        <v>9.1.9.2.1.99.0.8.00 - (-) Dedução de Outras Indenizações - Juros da Dívida Ativa</v>
      </c>
      <c r="U3485" s="7" t="str">
        <f>Tabela813[[#This Row],[NR]]&amp; " - "&amp;Tabela813[[#This Row],[Especificação]]</f>
        <v>9.1.9.2.1.99.0.8.00 - (-) Dedução de Outras Indenizações - Juros da Dívida Ativa</v>
      </c>
    </row>
    <row r="3486" spans="1:21" ht="30" x14ac:dyDescent="0.25">
      <c r="A3486" s="84"/>
      <c r="B3486" s="73" t="s">
        <v>1570</v>
      </c>
      <c r="C3486" s="26" t="s">
        <v>1558</v>
      </c>
      <c r="D3486" s="26" t="s">
        <v>1570</v>
      </c>
      <c r="E3486" s="26" t="s">
        <v>1567</v>
      </c>
      <c r="F3486" s="26" t="s">
        <v>1567</v>
      </c>
      <c r="G3486" s="26" t="s">
        <v>1564</v>
      </c>
      <c r="H3486" s="26" t="s">
        <v>1561</v>
      </c>
      <c r="I3486" s="26" t="s">
        <v>1561</v>
      </c>
      <c r="J3486" s="26" t="s">
        <v>1564</v>
      </c>
      <c r="K3486" s="21" t="str">
        <f>IF(Tabela813[[#This Row],[C]]&lt;&gt;"",IF(Tabela813[[#This Row],[RED]]&lt;&gt;"",(Tabela813[[#This Row],[RED]] &amp; "."),"") &amp; CONCATENATE(Tabela813[[#This Row],[C]],".",Tabela813[[#This Row],[O]],".",Tabela813[[#This Row],[E]],".",Tabela813[[#This Row],[D1]],".",Tabela813[[#This Row],[D2]],".",Tabela813[[#This Row],[D3]],".",Tabela813[[#This Row],[T]],".",Tabela813[[#This Row],[D4]]),"")</f>
        <v>9.1.9.2.2.00.0.0.00</v>
      </c>
      <c r="L3486" s="27" t="s">
        <v>2298</v>
      </c>
      <c r="M3486" s="21" t="str">
        <f t="shared" si="54"/>
        <v>S</v>
      </c>
      <c r="N3486" s="21">
        <f>IF(VALUE(Tabela813[[#This Row],[RED]]) &gt; 0,1,0) + IF(VALUE(J3486)&gt;0,8,IF(VALUE(I3486)&gt;0,7,IF(VALUE(H3486)&gt;0,6,IF(VALUE(G3486)&gt;0,5,IF(VALUE(F3486)&gt;0,4,IF(VALUE(E3486)&gt;0,3,IF(VALUE(D3486)&gt;0,2,1)))))))</f>
        <v>5</v>
      </c>
      <c r="O3486" s="26" t="s">
        <v>45</v>
      </c>
      <c r="P3486" s="1" t="s">
        <v>4512</v>
      </c>
      <c r="Q3486" s="1"/>
      <c r="R3486" s="21"/>
      <c r="S3486" s="7" t="str">
        <f>Tabela813[[#This Row],[NR]]&amp;" - "&amp;Tabela813[[#This Row],[Especificação]]</f>
        <v>9.1.9.2.2.00.0.0.00 - (-) Dedução de Restituições</v>
      </c>
      <c r="T3486" s="7" t="str">
        <f>Tabela813[[#This Row],[NR]]&amp;" - "&amp;Tabela813[[#This Row],[Especificação]]</f>
        <v>9.1.9.2.2.00.0.0.00 - (-) Dedução de Restituições</v>
      </c>
      <c r="U3486" s="7" t="str">
        <f>Tabela813[[#This Row],[NR]]&amp; " - "&amp;Tabela813[[#This Row],[Especificação]]</f>
        <v>9.1.9.2.2.00.0.0.00 - (-) Dedução de Restituições</v>
      </c>
    </row>
    <row r="3487" spans="1:21" ht="45" x14ac:dyDescent="0.25">
      <c r="A3487" s="84"/>
      <c r="B3487" s="73" t="s">
        <v>1570</v>
      </c>
      <c r="C3487" s="26" t="s">
        <v>1558</v>
      </c>
      <c r="D3487" s="26" t="s">
        <v>1570</v>
      </c>
      <c r="E3487" s="26" t="s">
        <v>1567</v>
      </c>
      <c r="F3487" s="26" t="s">
        <v>1567</v>
      </c>
      <c r="G3487" s="26" t="s">
        <v>1560</v>
      </c>
      <c r="H3487" s="26" t="s">
        <v>1561</v>
      </c>
      <c r="I3487" s="26" t="s">
        <v>1561</v>
      </c>
      <c r="J3487" s="26" t="s">
        <v>1564</v>
      </c>
      <c r="K3487" s="21" t="str">
        <f>IF(Tabela813[[#This Row],[C]]&lt;&gt;"",IF(Tabela813[[#This Row],[RED]]&lt;&gt;"",(Tabela813[[#This Row],[RED]] &amp; "."),"") &amp; CONCATENATE(Tabela813[[#This Row],[C]],".",Tabela813[[#This Row],[O]],".",Tabela813[[#This Row],[E]],".",Tabela813[[#This Row],[D1]],".",Tabela813[[#This Row],[D2]],".",Tabela813[[#This Row],[D3]],".",Tabela813[[#This Row],[T]],".",Tabela813[[#This Row],[D4]]),"")</f>
        <v>9.1.9.2.2.01.0.0.00</v>
      </c>
      <c r="L3487" s="27" t="s">
        <v>2299</v>
      </c>
      <c r="M3487" s="21" t="str">
        <f t="shared" si="54"/>
        <v>S</v>
      </c>
      <c r="N3487" s="21">
        <f>IF(VALUE(Tabela813[[#This Row],[RED]]) &gt; 0,1,0) + IF(VALUE(J3487)&gt;0,8,IF(VALUE(I3487)&gt;0,7,IF(VALUE(H3487)&gt;0,6,IF(VALUE(G3487)&gt;0,5,IF(VALUE(F3487)&gt;0,4,IF(VALUE(E3487)&gt;0,3,IF(VALUE(D3487)&gt;0,2,1)))))))</f>
        <v>6</v>
      </c>
      <c r="O3487" s="26" t="s">
        <v>51</v>
      </c>
      <c r="P3487" s="1" t="s">
        <v>4513</v>
      </c>
      <c r="Q3487" s="1"/>
      <c r="R3487" s="21"/>
      <c r="S3487" s="7" t="str">
        <f>Tabela813[[#This Row],[NR]]&amp;" - "&amp;Tabela813[[#This Row],[Especificação]]</f>
        <v>9.1.9.2.2.01.0.0.00 - (-) Dedução de Restituição de Convênios</v>
      </c>
      <c r="T3487" s="7" t="str">
        <f>Tabela813[[#This Row],[NR]]&amp;" - "&amp;Tabela813[[#This Row],[Especificação]]</f>
        <v>9.1.9.2.2.01.0.0.00 - (-) Dedução de Restituição de Convênios</v>
      </c>
      <c r="U3487" s="7" t="str">
        <f>Tabela813[[#This Row],[NR]]&amp; " - "&amp;Tabela813[[#This Row],[Especificação]]</f>
        <v>9.1.9.2.2.01.0.0.00 - (-) Dedução de Restituição de Convênios</v>
      </c>
    </row>
    <row r="3488" spans="1:21" ht="45" x14ac:dyDescent="0.25">
      <c r="A3488" s="84"/>
      <c r="B3488" s="73" t="s">
        <v>1570</v>
      </c>
      <c r="C3488" s="26" t="s">
        <v>1558</v>
      </c>
      <c r="D3488" s="26" t="s">
        <v>1570</v>
      </c>
      <c r="E3488" s="26" t="s">
        <v>1567</v>
      </c>
      <c r="F3488" s="26" t="s">
        <v>1567</v>
      </c>
      <c r="G3488" s="26" t="s">
        <v>1560</v>
      </c>
      <c r="H3488" s="26" t="s">
        <v>1558</v>
      </c>
      <c r="I3488" s="26" t="s">
        <v>1561</v>
      </c>
      <c r="J3488" s="26" t="s">
        <v>1564</v>
      </c>
      <c r="K3488" s="21" t="str">
        <f>IF(Tabela813[[#This Row],[C]]&lt;&gt;"",IF(Tabela813[[#This Row],[RED]]&lt;&gt;"",(Tabela813[[#This Row],[RED]] &amp; "."),"") &amp; CONCATENATE(Tabela813[[#This Row],[C]],".",Tabela813[[#This Row],[O]],".",Tabela813[[#This Row],[E]],".",Tabela813[[#This Row],[D1]],".",Tabela813[[#This Row],[D2]],".",Tabela813[[#This Row],[D3]],".",Tabela813[[#This Row],[T]],".",Tabela813[[#This Row],[D4]]),"")</f>
        <v>9.1.9.2.2.01.1.0.00</v>
      </c>
      <c r="L3488" s="27" t="s">
        <v>2300</v>
      </c>
      <c r="M3488" s="21" t="str">
        <f t="shared" si="54"/>
        <v>S</v>
      </c>
      <c r="N3488" s="21">
        <f>IF(VALUE(Tabela813[[#This Row],[RED]]) &gt; 0,1,0) + IF(VALUE(J3488)&gt;0,8,IF(VALUE(I3488)&gt;0,7,IF(VALUE(H3488)&gt;0,6,IF(VALUE(G3488)&gt;0,5,IF(VALUE(F3488)&gt;0,4,IF(VALUE(E3488)&gt;0,3,IF(VALUE(D3488)&gt;0,2,1)))))))</f>
        <v>7</v>
      </c>
      <c r="O3488" s="26" t="s">
        <v>51</v>
      </c>
      <c r="P3488" s="1" t="s">
        <v>3038</v>
      </c>
      <c r="Q3488" s="1"/>
      <c r="R3488" s="21"/>
      <c r="S3488" s="7" t="str">
        <f>Tabela813[[#This Row],[NR]]&amp;" - "&amp;Tabela813[[#This Row],[Especificação]]</f>
        <v>9.1.9.2.2.01.1.0.00 - (-) Dedução de Restituição de Convênios - Primárias</v>
      </c>
      <c r="T3488" s="7" t="str">
        <f>Tabela813[[#This Row],[NR]]&amp;" - "&amp;Tabela813[[#This Row],[Especificação]]</f>
        <v>9.1.9.2.2.01.1.0.00 - (-) Dedução de Restituição de Convênios - Primárias</v>
      </c>
      <c r="U3488" s="7" t="str">
        <f>Tabela813[[#This Row],[NR]]&amp; " - "&amp;Tabela813[[#This Row],[Especificação]]</f>
        <v>9.1.9.2.2.01.1.0.00 - (-) Dedução de Restituição de Convênios - Primárias</v>
      </c>
    </row>
    <row r="3489" spans="1:21" ht="45" x14ac:dyDescent="0.25">
      <c r="A3489" s="84"/>
      <c r="B3489" s="73" t="s">
        <v>1570</v>
      </c>
      <c r="C3489" s="26" t="s">
        <v>1558</v>
      </c>
      <c r="D3489" s="26" t="s">
        <v>1570</v>
      </c>
      <c r="E3489" s="26" t="s">
        <v>1567</v>
      </c>
      <c r="F3489" s="26" t="s">
        <v>1567</v>
      </c>
      <c r="G3489" s="26" t="s">
        <v>1560</v>
      </c>
      <c r="H3489" s="26" t="s">
        <v>1558</v>
      </c>
      <c r="I3489" s="26" t="s">
        <v>1558</v>
      </c>
      <c r="J3489" s="26" t="s">
        <v>1564</v>
      </c>
      <c r="K3489" s="21" t="str">
        <f>IF(Tabela813[[#This Row],[C]]&lt;&gt;"",IF(Tabela813[[#This Row],[RED]]&lt;&gt;"",(Tabela813[[#This Row],[RED]] &amp; "."),"") &amp; CONCATENATE(Tabela813[[#This Row],[C]],".",Tabela813[[#This Row],[O]],".",Tabela813[[#This Row],[E]],".",Tabela813[[#This Row],[D1]],".",Tabela813[[#This Row],[D2]],".",Tabela813[[#This Row],[D3]],".",Tabela813[[#This Row],[T]],".",Tabela813[[#This Row],[D4]]),"")</f>
        <v>9.1.9.2.2.01.1.1.00</v>
      </c>
      <c r="L3489" s="27" t="s">
        <v>2301</v>
      </c>
      <c r="M3489" s="21" t="str">
        <f t="shared" si="54"/>
        <v>A</v>
      </c>
      <c r="N3489" s="21">
        <f>IF(VALUE(Tabela813[[#This Row],[RED]]) &gt; 0,1,0) + IF(VALUE(J3489)&gt;0,8,IF(VALUE(I3489)&gt;0,7,IF(VALUE(H3489)&gt;0,6,IF(VALUE(G3489)&gt;0,5,IF(VALUE(F3489)&gt;0,4,IF(VALUE(E3489)&gt;0,3,IF(VALUE(D3489)&gt;0,2,1)))))))</f>
        <v>8</v>
      </c>
      <c r="O3489" s="26" t="s">
        <v>51</v>
      </c>
      <c r="P3489" s="1" t="s">
        <v>3038</v>
      </c>
      <c r="Q3489" s="1"/>
      <c r="R3489" s="21"/>
      <c r="S3489" s="7" t="str">
        <f>Tabela813[[#This Row],[NR]]&amp;" - "&amp;Tabela813[[#This Row],[Especificação]]</f>
        <v>9.1.9.2.2.01.1.1.00 - (-) Dedução de Restituição de Convênios - Primárias - Principal</v>
      </c>
      <c r="T3489" s="7" t="str">
        <f>Tabela813[[#This Row],[NR]]&amp;" - "&amp;Tabela813[[#This Row],[Especificação]]</f>
        <v>9.1.9.2.2.01.1.1.00 - (-) Dedução de Restituição de Convênios - Primárias - Principal</v>
      </c>
      <c r="U3489" s="7" t="str">
        <f>Tabela813[[#This Row],[NR]]&amp; " - "&amp;Tabela813[[#This Row],[Especificação]]</f>
        <v>9.1.9.2.2.01.1.1.00 - (-) Dedução de Restituição de Convênios - Primárias - Principal</v>
      </c>
    </row>
    <row r="3490" spans="1:21" ht="45" x14ac:dyDescent="0.25">
      <c r="A3490" s="84"/>
      <c r="B3490" s="73" t="s">
        <v>1570</v>
      </c>
      <c r="C3490" s="26" t="s">
        <v>1558</v>
      </c>
      <c r="D3490" s="26" t="s">
        <v>1570</v>
      </c>
      <c r="E3490" s="26" t="s">
        <v>1567</v>
      </c>
      <c r="F3490" s="26" t="s">
        <v>1567</v>
      </c>
      <c r="G3490" s="26" t="s">
        <v>1560</v>
      </c>
      <c r="H3490" s="26" t="s">
        <v>1558</v>
      </c>
      <c r="I3490" s="26" t="s">
        <v>1567</v>
      </c>
      <c r="J3490" s="26" t="s">
        <v>1564</v>
      </c>
      <c r="K3490" s="21" t="str">
        <f>IF(Tabela813[[#This Row],[C]]&lt;&gt;"",IF(Tabela813[[#This Row],[RED]]&lt;&gt;"",(Tabela813[[#This Row],[RED]] &amp; "."),"") &amp; CONCATENATE(Tabela813[[#This Row],[C]],".",Tabela813[[#This Row],[O]],".",Tabela813[[#This Row],[E]],".",Tabela813[[#This Row],[D1]],".",Tabela813[[#This Row],[D2]],".",Tabela813[[#This Row],[D3]],".",Tabela813[[#This Row],[T]],".",Tabela813[[#This Row],[D4]]),"")</f>
        <v>9.1.9.2.2.01.1.2.00</v>
      </c>
      <c r="L3490" s="27" t="s">
        <v>2302</v>
      </c>
      <c r="M3490" s="21" t="str">
        <f t="shared" si="54"/>
        <v>A</v>
      </c>
      <c r="N3490" s="21">
        <f>IF(VALUE(Tabela813[[#This Row],[RED]]) &gt; 0,1,0) + IF(VALUE(J3490)&gt;0,8,IF(VALUE(I3490)&gt;0,7,IF(VALUE(H3490)&gt;0,6,IF(VALUE(G3490)&gt;0,5,IF(VALUE(F3490)&gt;0,4,IF(VALUE(E3490)&gt;0,3,IF(VALUE(D3490)&gt;0,2,1)))))))</f>
        <v>8</v>
      </c>
      <c r="O3490" s="26" t="s">
        <v>51</v>
      </c>
      <c r="P3490" s="1" t="s">
        <v>3038</v>
      </c>
      <c r="Q3490" s="1"/>
      <c r="R3490" s="21"/>
      <c r="S3490" s="7" t="str">
        <f>Tabela813[[#This Row],[NR]]&amp;" - "&amp;Tabela813[[#This Row],[Especificação]]</f>
        <v>9.1.9.2.2.01.1.2.00 - (-) Dedução de Restituição de Convênios - Primárias - Multas e Juros de Mora</v>
      </c>
      <c r="T3490" s="7" t="str">
        <f>Tabela813[[#This Row],[NR]]&amp;" - "&amp;Tabela813[[#This Row],[Especificação]]</f>
        <v>9.1.9.2.2.01.1.2.00 - (-) Dedução de Restituição de Convênios - Primárias - Multas e Juros de Mora</v>
      </c>
      <c r="U3490" s="7" t="str">
        <f>Tabela813[[#This Row],[NR]]&amp; " - "&amp;Tabela813[[#This Row],[Especificação]]</f>
        <v>9.1.9.2.2.01.1.2.00 - (-) Dedução de Restituição de Convênios - Primárias - Multas e Juros de Mora</v>
      </c>
    </row>
    <row r="3491" spans="1:21" ht="45" x14ac:dyDescent="0.25">
      <c r="A3491" s="84"/>
      <c r="B3491" s="73" t="s">
        <v>1570</v>
      </c>
      <c r="C3491" s="26" t="s">
        <v>1558</v>
      </c>
      <c r="D3491" s="26" t="s">
        <v>1570</v>
      </c>
      <c r="E3491" s="26" t="s">
        <v>1567</v>
      </c>
      <c r="F3491" s="26" t="s">
        <v>1567</v>
      </c>
      <c r="G3491" s="26" t="s">
        <v>1560</v>
      </c>
      <c r="H3491" s="26" t="s">
        <v>1558</v>
      </c>
      <c r="I3491" s="26" t="s">
        <v>1569</v>
      </c>
      <c r="J3491" s="26" t="s">
        <v>1564</v>
      </c>
      <c r="K3491" s="21" t="str">
        <f>IF(Tabela813[[#This Row],[C]]&lt;&gt;"",IF(Tabela813[[#This Row],[RED]]&lt;&gt;"",(Tabela813[[#This Row],[RED]] &amp; "."),"") &amp; CONCATENATE(Tabela813[[#This Row],[C]],".",Tabela813[[#This Row],[O]],".",Tabela813[[#This Row],[E]],".",Tabela813[[#This Row],[D1]],".",Tabela813[[#This Row],[D2]],".",Tabela813[[#This Row],[D3]],".",Tabela813[[#This Row],[T]],".",Tabela813[[#This Row],[D4]]),"")</f>
        <v>9.1.9.2.2.01.1.5.00</v>
      </c>
      <c r="L3491" s="27" t="s">
        <v>2303</v>
      </c>
      <c r="M3491" s="21" t="str">
        <f t="shared" si="54"/>
        <v>A</v>
      </c>
      <c r="N3491" s="21">
        <f>IF(VALUE(Tabela813[[#This Row],[RED]]) &gt; 0,1,0) + IF(VALUE(J3491)&gt;0,8,IF(VALUE(I3491)&gt;0,7,IF(VALUE(H3491)&gt;0,6,IF(VALUE(G3491)&gt;0,5,IF(VALUE(F3491)&gt;0,4,IF(VALUE(E3491)&gt;0,3,IF(VALUE(D3491)&gt;0,2,1)))))))</f>
        <v>8</v>
      </c>
      <c r="O3491" s="26" t="s">
        <v>51</v>
      </c>
      <c r="P3491" s="1" t="s">
        <v>3038</v>
      </c>
      <c r="Q3491" s="1"/>
      <c r="R3491" s="21"/>
      <c r="S3491" s="7" t="str">
        <f>Tabela813[[#This Row],[NR]]&amp;" - "&amp;Tabela813[[#This Row],[Especificação]]</f>
        <v>9.1.9.2.2.01.1.5.00 - (-) Dedução de Restituição de Convênios - Primárias - Multas</v>
      </c>
      <c r="T3491" s="7" t="str">
        <f>Tabela813[[#This Row],[NR]]&amp;" - "&amp;Tabela813[[#This Row],[Especificação]]</f>
        <v>9.1.9.2.2.01.1.5.00 - (-) Dedução de Restituição de Convênios - Primárias - Multas</v>
      </c>
      <c r="U3491" s="7" t="str">
        <f>Tabela813[[#This Row],[NR]]&amp; " - "&amp;Tabela813[[#This Row],[Especificação]]</f>
        <v>9.1.9.2.2.01.1.5.00 - (-) Dedução de Restituição de Convênios - Primárias - Multas</v>
      </c>
    </row>
    <row r="3492" spans="1:21" ht="45" x14ac:dyDescent="0.25">
      <c r="A3492" s="84"/>
      <c r="B3492" s="73" t="s">
        <v>1570</v>
      </c>
      <c r="C3492" s="26" t="s">
        <v>1558</v>
      </c>
      <c r="D3492" s="26" t="s">
        <v>1570</v>
      </c>
      <c r="E3492" s="26" t="s">
        <v>1567</v>
      </c>
      <c r="F3492" s="26" t="s">
        <v>1567</v>
      </c>
      <c r="G3492" s="26" t="s">
        <v>1560</v>
      </c>
      <c r="H3492" s="26" t="s">
        <v>1558</v>
      </c>
      <c r="I3492" s="26" t="s">
        <v>1563</v>
      </c>
      <c r="J3492" s="26" t="s">
        <v>1564</v>
      </c>
      <c r="K3492" s="21" t="str">
        <f>IF(Tabela813[[#This Row],[C]]&lt;&gt;"",IF(Tabela813[[#This Row],[RED]]&lt;&gt;"",(Tabela813[[#This Row],[RED]] &amp; "."),"") &amp; CONCATENATE(Tabela813[[#This Row],[C]],".",Tabela813[[#This Row],[O]],".",Tabela813[[#This Row],[E]],".",Tabela813[[#This Row],[D1]],".",Tabela813[[#This Row],[D2]],".",Tabela813[[#This Row],[D3]],".",Tabela813[[#This Row],[T]],".",Tabela813[[#This Row],[D4]]),"")</f>
        <v>9.1.9.2.2.01.1.6.00</v>
      </c>
      <c r="L3492" s="27" t="s">
        <v>2304</v>
      </c>
      <c r="M3492" s="21" t="str">
        <f t="shared" si="54"/>
        <v>A</v>
      </c>
      <c r="N3492" s="21">
        <f>IF(VALUE(Tabela813[[#This Row],[RED]]) &gt; 0,1,0) + IF(VALUE(J3492)&gt;0,8,IF(VALUE(I3492)&gt;0,7,IF(VALUE(H3492)&gt;0,6,IF(VALUE(G3492)&gt;0,5,IF(VALUE(F3492)&gt;0,4,IF(VALUE(E3492)&gt;0,3,IF(VALUE(D3492)&gt;0,2,1)))))))</f>
        <v>8</v>
      </c>
      <c r="O3492" s="26" t="s">
        <v>51</v>
      </c>
      <c r="P3492" s="1" t="s">
        <v>3038</v>
      </c>
      <c r="Q3492" s="1"/>
      <c r="R3492" s="21"/>
      <c r="S3492" s="7" t="str">
        <f>Tabela813[[#This Row],[NR]]&amp;" - "&amp;Tabela813[[#This Row],[Especificação]]</f>
        <v>9.1.9.2.2.01.1.6.00 - (-) Dedução de Restituição de Convênios - Primárias - Juros de Mora</v>
      </c>
      <c r="T3492" s="7" t="str">
        <f>Tabela813[[#This Row],[NR]]&amp;" - "&amp;Tabela813[[#This Row],[Especificação]]</f>
        <v>9.1.9.2.2.01.1.6.00 - (-) Dedução de Restituição de Convênios - Primárias - Juros de Mora</v>
      </c>
      <c r="U3492" s="7" t="str">
        <f>Tabela813[[#This Row],[NR]]&amp; " - "&amp;Tabela813[[#This Row],[Especificação]]</f>
        <v>9.1.9.2.2.01.1.6.00 - (-) Dedução de Restituição de Convênios - Primárias - Juros de Mora</v>
      </c>
    </row>
    <row r="3493" spans="1:21" ht="45" x14ac:dyDescent="0.25">
      <c r="A3493" s="84"/>
      <c r="B3493" s="73" t="s">
        <v>1570</v>
      </c>
      <c r="C3493" s="26" t="s">
        <v>1558</v>
      </c>
      <c r="D3493" s="26" t="s">
        <v>1570</v>
      </c>
      <c r="E3493" s="26" t="s">
        <v>1567</v>
      </c>
      <c r="F3493" s="26" t="s">
        <v>1567</v>
      </c>
      <c r="G3493" s="26" t="s">
        <v>1560</v>
      </c>
      <c r="H3493" s="26" t="s">
        <v>1567</v>
      </c>
      <c r="I3493" s="26" t="s">
        <v>1561</v>
      </c>
      <c r="J3493" s="26" t="s">
        <v>1564</v>
      </c>
      <c r="K3493" s="21" t="str">
        <f>IF(Tabela813[[#This Row],[C]]&lt;&gt;"",IF(Tabela813[[#This Row],[RED]]&lt;&gt;"",(Tabela813[[#This Row],[RED]] &amp; "."),"") &amp; CONCATENATE(Tabela813[[#This Row],[C]],".",Tabela813[[#This Row],[O]],".",Tabela813[[#This Row],[E]],".",Tabela813[[#This Row],[D1]],".",Tabela813[[#This Row],[D2]],".",Tabela813[[#This Row],[D3]],".",Tabela813[[#This Row],[T]],".",Tabela813[[#This Row],[D4]]),"")</f>
        <v>9.1.9.2.2.01.2.0.00</v>
      </c>
      <c r="L3493" s="27" t="s">
        <v>2305</v>
      </c>
      <c r="M3493" s="21" t="str">
        <f t="shared" si="54"/>
        <v>S</v>
      </c>
      <c r="N3493" s="21">
        <f>IF(VALUE(Tabela813[[#This Row],[RED]]) &gt; 0,1,0) + IF(VALUE(J3493)&gt;0,8,IF(VALUE(I3493)&gt;0,7,IF(VALUE(H3493)&gt;0,6,IF(VALUE(G3493)&gt;0,5,IF(VALUE(F3493)&gt;0,4,IF(VALUE(E3493)&gt;0,3,IF(VALUE(D3493)&gt;0,2,1)))))))</f>
        <v>7</v>
      </c>
      <c r="O3493" s="26" t="s">
        <v>51</v>
      </c>
      <c r="P3493" s="1" t="s">
        <v>3038</v>
      </c>
      <c r="Q3493" s="1"/>
      <c r="R3493" s="21"/>
      <c r="S3493" s="7" t="str">
        <f>Tabela813[[#This Row],[NR]]&amp;" - "&amp;Tabela813[[#This Row],[Especificação]]</f>
        <v>9.1.9.2.2.01.2.0.00 - (-) Dedução de Restituição de Convênios - Financeiras</v>
      </c>
      <c r="T3493" s="7" t="str">
        <f>Tabela813[[#This Row],[NR]]&amp;" - "&amp;Tabela813[[#This Row],[Especificação]]</f>
        <v>9.1.9.2.2.01.2.0.00 - (-) Dedução de Restituição de Convênios - Financeiras</v>
      </c>
      <c r="U3493" s="7" t="str">
        <f>Tabela813[[#This Row],[NR]]&amp; " - "&amp;Tabela813[[#This Row],[Especificação]]</f>
        <v>9.1.9.2.2.01.2.0.00 - (-) Dedução de Restituição de Convênios - Financeiras</v>
      </c>
    </row>
    <row r="3494" spans="1:21" ht="45" x14ac:dyDescent="0.25">
      <c r="A3494" s="84"/>
      <c r="B3494" s="73" t="s">
        <v>1570</v>
      </c>
      <c r="C3494" s="26" t="s">
        <v>1558</v>
      </c>
      <c r="D3494" s="26" t="s">
        <v>1570</v>
      </c>
      <c r="E3494" s="26" t="s">
        <v>1567</v>
      </c>
      <c r="F3494" s="26" t="s">
        <v>1567</v>
      </c>
      <c r="G3494" s="26" t="s">
        <v>1560</v>
      </c>
      <c r="H3494" s="26" t="s">
        <v>1567</v>
      </c>
      <c r="I3494" s="26" t="s">
        <v>1558</v>
      </c>
      <c r="J3494" s="26" t="s">
        <v>1564</v>
      </c>
      <c r="K3494" s="21" t="str">
        <f>IF(Tabela813[[#This Row],[C]]&lt;&gt;"",IF(Tabela813[[#This Row],[RED]]&lt;&gt;"",(Tabela813[[#This Row],[RED]] &amp; "."),"") &amp; CONCATENATE(Tabela813[[#This Row],[C]],".",Tabela813[[#This Row],[O]],".",Tabela813[[#This Row],[E]],".",Tabela813[[#This Row],[D1]],".",Tabela813[[#This Row],[D2]],".",Tabela813[[#This Row],[D3]],".",Tabela813[[#This Row],[T]],".",Tabela813[[#This Row],[D4]]),"")</f>
        <v>9.1.9.2.2.01.2.1.00</v>
      </c>
      <c r="L3494" s="27" t="s">
        <v>2306</v>
      </c>
      <c r="M3494" s="21" t="str">
        <f t="shared" si="54"/>
        <v>A</v>
      </c>
      <c r="N3494" s="21">
        <f>IF(VALUE(Tabela813[[#This Row],[RED]]) &gt; 0,1,0) + IF(VALUE(J3494)&gt;0,8,IF(VALUE(I3494)&gt;0,7,IF(VALUE(H3494)&gt;0,6,IF(VALUE(G3494)&gt;0,5,IF(VALUE(F3494)&gt;0,4,IF(VALUE(E3494)&gt;0,3,IF(VALUE(D3494)&gt;0,2,1)))))))</f>
        <v>8</v>
      </c>
      <c r="O3494" s="26" t="s">
        <v>51</v>
      </c>
      <c r="P3494" s="1" t="s">
        <v>3038</v>
      </c>
      <c r="Q3494" s="1"/>
      <c r="R3494" s="21"/>
      <c r="S3494" s="7" t="str">
        <f>Tabela813[[#This Row],[NR]]&amp;" - "&amp;Tabela813[[#This Row],[Especificação]]</f>
        <v>9.1.9.2.2.01.2.1.00 - (-) Dedução de Restituição de Convênios - Financeiras - Principal</v>
      </c>
      <c r="T3494" s="7" t="str">
        <f>Tabela813[[#This Row],[NR]]&amp;" - "&amp;Tabela813[[#This Row],[Especificação]]</f>
        <v>9.1.9.2.2.01.2.1.00 - (-) Dedução de Restituição de Convênios - Financeiras - Principal</v>
      </c>
      <c r="U3494" s="7" t="str">
        <f>Tabela813[[#This Row],[NR]]&amp; " - "&amp;Tabela813[[#This Row],[Especificação]]</f>
        <v>9.1.9.2.2.01.2.1.00 - (-) Dedução de Restituição de Convênios - Financeiras - Principal</v>
      </c>
    </row>
    <row r="3495" spans="1:21" ht="45" x14ac:dyDescent="0.25">
      <c r="A3495" s="84"/>
      <c r="B3495" s="73" t="s">
        <v>1570</v>
      </c>
      <c r="C3495" s="26" t="s">
        <v>1558</v>
      </c>
      <c r="D3495" s="26" t="s">
        <v>1570</v>
      </c>
      <c r="E3495" s="26" t="s">
        <v>1567</v>
      </c>
      <c r="F3495" s="26" t="s">
        <v>1567</v>
      </c>
      <c r="G3495" s="26" t="s">
        <v>1560</v>
      </c>
      <c r="H3495" s="26" t="s">
        <v>1567</v>
      </c>
      <c r="I3495" s="26" t="s">
        <v>1567</v>
      </c>
      <c r="J3495" s="26" t="s">
        <v>1564</v>
      </c>
      <c r="K3495" s="21" t="str">
        <f>IF(Tabela813[[#This Row],[C]]&lt;&gt;"",IF(Tabela813[[#This Row],[RED]]&lt;&gt;"",(Tabela813[[#This Row],[RED]] &amp; "."),"") &amp; CONCATENATE(Tabela813[[#This Row],[C]],".",Tabela813[[#This Row],[O]],".",Tabela813[[#This Row],[E]],".",Tabela813[[#This Row],[D1]],".",Tabela813[[#This Row],[D2]],".",Tabela813[[#This Row],[D3]],".",Tabela813[[#This Row],[T]],".",Tabela813[[#This Row],[D4]]),"")</f>
        <v>9.1.9.2.2.01.2.2.00</v>
      </c>
      <c r="L3495" s="27" t="s">
        <v>2307</v>
      </c>
      <c r="M3495" s="21" t="str">
        <f t="shared" si="54"/>
        <v>A</v>
      </c>
      <c r="N3495" s="21">
        <f>IF(VALUE(Tabela813[[#This Row],[RED]]) &gt; 0,1,0) + IF(VALUE(J3495)&gt;0,8,IF(VALUE(I3495)&gt;0,7,IF(VALUE(H3495)&gt;0,6,IF(VALUE(G3495)&gt;0,5,IF(VALUE(F3495)&gt;0,4,IF(VALUE(E3495)&gt;0,3,IF(VALUE(D3495)&gt;0,2,1)))))))</f>
        <v>8</v>
      </c>
      <c r="O3495" s="26" t="s">
        <v>51</v>
      </c>
      <c r="P3495" s="1" t="s">
        <v>3038</v>
      </c>
      <c r="Q3495" s="1"/>
      <c r="R3495" s="21"/>
      <c r="S3495" s="7" t="str">
        <f>Tabela813[[#This Row],[NR]]&amp;" - "&amp;Tabela813[[#This Row],[Especificação]]</f>
        <v>9.1.9.2.2.01.2.2.00 - (-) Dedução de Restituição de Convênios - Financeiras - Multas e Juros de Mora</v>
      </c>
      <c r="T3495" s="7" t="str">
        <f>Tabela813[[#This Row],[NR]]&amp;" - "&amp;Tabela813[[#This Row],[Especificação]]</f>
        <v>9.1.9.2.2.01.2.2.00 - (-) Dedução de Restituição de Convênios - Financeiras - Multas e Juros de Mora</v>
      </c>
      <c r="U3495" s="7" t="str">
        <f>Tabela813[[#This Row],[NR]]&amp; " - "&amp;Tabela813[[#This Row],[Especificação]]</f>
        <v>9.1.9.2.2.01.2.2.00 - (-) Dedução de Restituição de Convênios - Financeiras - Multas e Juros de Mora</v>
      </c>
    </row>
    <row r="3496" spans="1:21" ht="45" x14ac:dyDescent="0.25">
      <c r="A3496" s="84"/>
      <c r="B3496" s="73" t="s">
        <v>1570</v>
      </c>
      <c r="C3496" s="26" t="s">
        <v>1558</v>
      </c>
      <c r="D3496" s="26" t="s">
        <v>1570</v>
      </c>
      <c r="E3496" s="26" t="s">
        <v>1567</v>
      </c>
      <c r="F3496" s="26" t="s">
        <v>1567</v>
      </c>
      <c r="G3496" s="26" t="s">
        <v>1560</v>
      </c>
      <c r="H3496" s="26" t="s">
        <v>1567</v>
      </c>
      <c r="I3496" s="26" t="s">
        <v>1569</v>
      </c>
      <c r="J3496" s="26" t="s">
        <v>1564</v>
      </c>
      <c r="K3496" s="21" t="str">
        <f>IF(Tabela813[[#This Row],[C]]&lt;&gt;"",IF(Tabela813[[#This Row],[RED]]&lt;&gt;"",(Tabela813[[#This Row],[RED]] &amp; "."),"") &amp; CONCATENATE(Tabela813[[#This Row],[C]],".",Tabela813[[#This Row],[O]],".",Tabela813[[#This Row],[E]],".",Tabela813[[#This Row],[D1]],".",Tabela813[[#This Row],[D2]],".",Tabela813[[#This Row],[D3]],".",Tabela813[[#This Row],[T]],".",Tabela813[[#This Row],[D4]]),"")</f>
        <v>9.1.9.2.2.01.2.5.00</v>
      </c>
      <c r="L3496" s="27" t="s">
        <v>2308</v>
      </c>
      <c r="M3496" s="21" t="str">
        <f t="shared" si="54"/>
        <v>A</v>
      </c>
      <c r="N3496" s="21">
        <f>IF(VALUE(Tabela813[[#This Row],[RED]]) &gt; 0,1,0) + IF(VALUE(J3496)&gt;0,8,IF(VALUE(I3496)&gt;0,7,IF(VALUE(H3496)&gt;0,6,IF(VALUE(G3496)&gt;0,5,IF(VALUE(F3496)&gt;0,4,IF(VALUE(E3496)&gt;0,3,IF(VALUE(D3496)&gt;0,2,1)))))))</f>
        <v>8</v>
      </c>
      <c r="O3496" s="26" t="s">
        <v>51</v>
      </c>
      <c r="P3496" s="1" t="s">
        <v>3038</v>
      </c>
      <c r="Q3496" s="1"/>
      <c r="R3496" s="21"/>
      <c r="S3496" s="7" t="str">
        <f>Tabela813[[#This Row],[NR]]&amp;" - "&amp;Tabela813[[#This Row],[Especificação]]</f>
        <v>9.1.9.2.2.01.2.5.00 - (-) Dedução de Restituição de Convênios - Financeiras - Multas</v>
      </c>
      <c r="T3496" s="7" t="str">
        <f>Tabela813[[#This Row],[NR]]&amp;" - "&amp;Tabela813[[#This Row],[Especificação]]</f>
        <v>9.1.9.2.2.01.2.5.00 - (-) Dedução de Restituição de Convênios - Financeiras - Multas</v>
      </c>
      <c r="U3496" s="7" t="str">
        <f>Tabela813[[#This Row],[NR]]&amp; " - "&amp;Tabela813[[#This Row],[Especificação]]</f>
        <v>9.1.9.2.2.01.2.5.00 - (-) Dedução de Restituição de Convênios - Financeiras - Multas</v>
      </c>
    </row>
    <row r="3497" spans="1:21" ht="45" x14ac:dyDescent="0.25">
      <c r="A3497" s="84"/>
      <c r="B3497" s="73" t="s">
        <v>1570</v>
      </c>
      <c r="C3497" s="26" t="s">
        <v>1558</v>
      </c>
      <c r="D3497" s="26" t="s">
        <v>1570</v>
      </c>
      <c r="E3497" s="26" t="s">
        <v>1567</v>
      </c>
      <c r="F3497" s="26" t="s">
        <v>1567</v>
      </c>
      <c r="G3497" s="26" t="s">
        <v>1560</v>
      </c>
      <c r="H3497" s="26" t="s">
        <v>1567</v>
      </c>
      <c r="I3497" s="26" t="s">
        <v>1563</v>
      </c>
      <c r="J3497" s="26" t="s">
        <v>1564</v>
      </c>
      <c r="K3497" s="21" t="str">
        <f>IF(Tabela813[[#This Row],[C]]&lt;&gt;"",IF(Tabela813[[#This Row],[RED]]&lt;&gt;"",(Tabela813[[#This Row],[RED]] &amp; "."),"") &amp; CONCATENATE(Tabela813[[#This Row],[C]],".",Tabela813[[#This Row],[O]],".",Tabela813[[#This Row],[E]],".",Tabela813[[#This Row],[D1]],".",Tabela813[[#This Row],[D2]],".",Tabela813[[#This Row],[D3]],".",Tabela813[[#This Row],[T]],".",Tabela813[[#This Row],[D4]]),"")</f>
        <v>9.1.9.2.2.01.2.6.00</v>
      </c>
      <c r="L3497" s="27" t="s">
        <v>2309</v>
      </c>
      <c r="M3497" s="21" t="str">
        <f t="shared" si="54"/>
        <v>A</v>
      </c>
      <c r="N3497" s="21">
        <f>IF(VALUE(Tabela813[[#This Row],[RED]]) &gt; 0,1,0) + IF(VALUE(J3497)&gt;0,8,IF(VALUE(I3497)&gt;0,7,IF(VALUE(H3497)&gt;0,6,IF(VALUE(G3497)&gt;0,5,IF(VALUE(F3497)&gt;0,4,IF(VALUE(E3497)&gt;0,3,IF(VALUE(D3497)&gt;0,2,1)))))))</f>
        <v>8</v>
      </c>
      <c r="O3497" s="26" t="s">
        <v>51</v>
      </c>
      <c r="P3497" s="1" t="s">
        <v>3038</v>
      </c>
      <c r="Q3497" s="1"/>
      <c r="R3497" s="21"/>
      <c r="S3497" s="7" t="str">
        <f>Tabela813[[#This Row],[NR]]&amp;" - "&amp;Tabela813[[#This Row],[Especificação]]</f>
        <v>9.1.9.2.2.01.2.6.00 - (-) Dedução de Restituição de Convênios - Financeiras - Juros de Mora</v>
      </c>
      <c r="T3497" s="7" t="str">
        <f>Tabela813[[#This Row],[NR]]&amp;" - "&amp;Tabela813[[#This Row],[Especificação]]</f>
        <v>9.1.9.2.2.01.2.6.00 - (-) Dedução de Restituição de Convênios - Financeiras - Juros de Mora</v>
      </c>
      <c r="U3497" s="7" t="str">
        <f>Tabela813[[#This Row],[NR]]&amp; " - "&amp;Tabela813[[#This Row],[Especificação]]</f>
        <v>9.1.9.2.2.01.2.6.00 - (-) Dedução de Restituição de Convênios - Financeiras - Juros de Mora</v>
      </c>
    </row>
    <row r="3498" spans="1:21" ht="45" x14ac:dyDescent="0.25">
      <c r="A3498" s="84"/>
      <c r="B3498" s="73" t="s">
        <v>1570</v>
      </c>
      <c r="C3498" s="26" t="s">
        <v>1558</v>
      </c>
      <c r="D3498" s="26" t="s">
        <v>1570</v>
      </c>
      <c r="E3498" s="26" t="s">
        <v>1567</v>
      </c>
      <c r="F3498" s="26" t="s">
        <v>1567</v>
      </c>
      <c r="G3498" s="26" t="s">
        <v>1575</v>
      </c>
      <c r="H3498" s="26" t="s">
        <v>1561</v>
      </c>
      <c r="I3498" s="26" t="s">
        <v>1561</v>
      </c>
      <c r="J3498" s="26" t="s">
        <v>1564</v>
      </c>
      <c r="K3498" s="21" t="str">
        <f>IF(Tabela813[[#This Row],[C]]&lt;&gt;"",IF(Tabela813[[#This Row],[RED]]&lt;&gt;"",(Tabela813[[#This Row],[RED]] &amp; "."),"") &amp; CONCATENATE(Tabela813[[#This Row],[C]],".",Tabela813[[#This Row],[O]],".",Tabela813[[#This Row],[E]],".",Tabela813[[#This Row],[D1]],".",Tabela813[[#This Row],[D2]],".",Tabela813[[#This Row],[D3]],".",Tabela813[[#This Row],[T]],".",Tabela813[[#This Row],[D4]]),"")</f>
        <v>9.1.9.2.2.06.0.0.00</v>
      </c>
      <c r="L3498" s="27" t="s">
        <v>2310</v>
      </c>
      <c r="M3498" s="21" t="str">
        <f t="shared" si="54"/>
        <v>S</v>
      </c>
      <c r="N3498" s="21">
        <f>IF(VALUE(Tabela813[[#This Row],[RED]]) &gt; 0,1,0) + IF(VALUE(J3498)&gt;0,8,IF(VALUE(I3498)&gt;0,7,IF(VALUE(H3498)&gt;0,6,IF(VALUE(G3498)&gt;0,5,IF(VALUE(F3498)&gt;0,4,IF(VALUE(E3498)&gt;0,3,IF(VALUE(D3498)&gt;0,2,1)))))))</f>
        <v>6</v>
      </c>
      <c r="O3498" s="26" t="s">
        <v>51</v>
      </c>
      <c r="P3498" s="1" t="s">
        <v>4514</v>
      </c>
      <c r="Q3498" s="1"/>
      <c r="R3498" s="21"/>
      <c r="S3498" s="7" t="str">
        <f>Tabela813[[#This Row],[NR]]&amp;" - "&amp;Tabela813[[#This Row],[Especificação]]</f>
        <v>9.1.9.2.2.06.0.0.00 - (-) Dedução de Restituição de Despesas de Exercícios Anteriores</v>
      </c>
      <c r="T3498" s="7" t="str">
        <f>Tabela813[[#This Row],[NR]]&amp;" - "&amp;Tabela813[[#This Row],[Especificação]]</f>
        <v>9.1.9.2.2.06.0.0.00 - (-) Dedução de Restituição de Despesas de Exercícios Anteriores</v>
      </c>
      <c r="U3498" s="7" t="str">
        <f>Tabela813[[#This Row],[NR]]&amp; " - "&amp;Tabela813[[#This Row],[Especificação]]</f>
        <v>9.1.9.2.2.06.0.0.00 - (-) Dedução de Restituição de Despesas de Exercícios Anteriores</v>
      </c>
    </row>
    <row r="3499" spans="1:21" ht="45" x14ac:dyDescent="0.25">
      <c r="A3499" s="84"/>
      <c r="B3499" s="73" t="s">
        <v>1570</v>
      </c>
      <c r="C3499" s="26" t="s">
        <v>1558</v>
      </c>
      <c r="D3499" s="26" t="s">
        <v>1570</v>
      </c>
      <c r="E3499" s="26" t="s">
        <v>1567</v>
      </c>
      <c r="F3499" s="26" t="s">
        <v>1567</v>
      </c>
      <c r="G3499" s="26" t="s">
        <v>1575</v>
      </c>
      <c r="H3499" s="26" t="s">
        <v>1559</v>
      </c>
      <c r="I3499" s="26" t="s">
        <v>1561</v>
      </c>
      <c r="J3499" s="26" t="s">
        <v>1564</v>
      </c>
      <c r="K3499" s="21" t="str">
        <f>IF(Tabela813[[#This Row],[C]]&lt;&gt;"",IF(Tabela813[[#This Row],[RED]]&lt;&gt;"",(Tabela813[[#This Row],[RED]] &amp; "."),"") &amp; CONCATENATE(Tabela813[[#This Row],[C]],".",Tabela813[[#This Row],[O]],".",Tabela813[[#This Row],[E]],".",Tabela813[[#This Row],[D1]],".",Tabela813[[#This Row],[D2]],".",Tabela813[[#This Row],[D3]],".",Tabela813[[#This Row],[T]],".",Tabela813[[#This Row],[D4]]),"")</f>
        <v>9.1.9.2.2.06.3.0.00</v>
      </c>
      <c r="L3499" s="27" t="s">
        <v>4332</v>
      </c>
      <c r="M3499" s="21" t="str">
        <f t="shared" si="54"/>
        <v>S</v>
      </c>
      <c r="N3499" s="21">
        <f>IF(VALUE(Tabela813[[#This Row],[RED]]) &gt; 0,1,0) + IF(VALUE(J3499)&gt;0,8,IF(VALUE(I3499)&gt;0,7,IF(VALUE(H3499)&gt;0,6,IF(VALUE(G3499)&gt;0,5,IF(VALUE(F3499)&gt;0,4,IF(VALUE(E3499)&gt;0,3,IF(VALUE(D3499)&gt;0,2,1)))))))</f>
        <v>7</v>
      </c>
      <c r="O3499" s="26"/>
      <c r="P3499" s="1" t="s">
        <v>4330</v>
      </c>
      <c r="Q3499" s="1" t="s">
        <v>4253</v>
      </c>
      <c r="R3499" s="21"/>
      <c r="S3499" s="7" t="str">
        <f>Tabela813[[#This Row],[NR]]&amp;" - "&amp;Tabela813[[#This Row],[Especificação]]</f>
        <v>9.1.9.2.2.06.3.0.00 - (-) Dedução de Restituição de Despesas Primárias de Exercícios Anteriores</v>
      </c>
      <c r="T3499" s="7" t="str">
        <f>Tabela813[[#This Row],[NR]]&amp;" - "&amp;Tabela813[[#This Row],[Especificação]]</f>
        <v>9.1.9.2.2.06.3.0.00 - (-) Dedução de Restituição de Despesas Primárias de Exercícios Anteriores</v>
      </c>
      <c r="U3499" s="7" t="str">
        <f>Tabela813[[#This Row],[NR]]&amp; " - "&amp;Tabela813[[#This Row],[Especificação]]</f>
        <v>9.1.9.2.2.06.3.0.00 - (-) Dedução de Restituição de Despesas Primárias de Exercícios Anteriores</v>
      </c>
    </row>
    <row r="3500" spans="1:21" ht="30" x14ac:dyDescent="0.25">
      <c r="A3500" s="84"/>
      <c r="B3500" s="73" t="s">
        <v>1570</v>
      </c>
      <c r="C3500" s="26" t="s">
        <v>1558</v>
      </c>
      <c r="D3500" s="26" t="s">
        <v>1570</v>
      </c>
      <c r="E3500" s="26" t="s">
        <v>1567</v>
      </c>
      <c r="F3500" s="26" t="s">
        <v>1567</v>
      </c>
      <c r="G3500" s="26" t="s">
        <v>1575</v>
      </c>
      <c r="H3500" s="26" t="s">
        <v>1559</v>
      </c>
      <c r="I3500" s="26" t="s">
        <v>1558</v>
      </c>
      <c r="J3500" s="26" t="s">
        <v>1564</v>
      </c>
      <c r="K3500" s="21" t="str">
        <f>IF(Tabela813[[#This Row],[C]]&lt;&gt;"",IF(Tabela813[[#This Row],[RED]]&lt;&gt;"",(Tabela813[[#This Row],[RED]] &amp; "."),"") &amp; CONCATENATE(Tabela813[[#This Row],[C]],".",Tabela813[[#This Row],[O]],".",Tabela813[[#This Row],[E]],".",Tabela813[[#This Row],[D1]],".",Tabela813[[#This Row],[D2]],".",Tabela813[[#This Row],[D3]],".",Tabela813[[#This Row],[T]],".",Tabela813[[#This Row],[D4]]),"")</f>
        <v>9.1.9.2.2.06.3.1.00</v>
      </c>
      <c r="L3500" s="27" t="s">
        <v>4331</v>
      </c>
      <c r="M3500" s="21" t="str">
        <f t="shared" si="54"/>
        <v>A</v>
      </c>
      <c r="N3500" s="21">
        <f>IF(VALUE(Tabela813[[#This Row],[RED]]) &gt; 0,1,0) + IF(VALUE(J3500)&gt;0,8,IF(VALUE(I3500)&gt;0,7,IF(VALUE(H3500)&gt;0,6,IF(VALUE(G3500)&gt;0,5,IF(VALUE(F3500)&gt;0,4,IF(VALUE(E3500)&gt;0,3,IF(VALUE(D3500)&gt;0,2,1)))))))</f>
        <v>8</v>
      </c>
      <c r="O3500" s="26"/>
      <c r="P3500" s="1" t="s">
        <v>4329</v>
      </c>
      <c r="Q3500" s="1"/>
      <c r="R3500" s="21"/>
      <c r="S3500" s="7" t="str">
        <f>Tabela813[[#This Row],[NR]]&amp;" - "&amp;Tabela813[[#This Row],[Especificação]]</f>
        <v>9.1.9.2.2.06.3.1.00 - (-) Dedução de Restituição de Despesas Primárias de Exercícios Anteriores - Principal</v>
      </c>
      <c r="T3500" s="7" t="str">
        <f>Tabela813[[#This Row],[NR]]&amp;" - "&amp;Tabela813[[#This Row],[Especificação]]</f>
        <v>9.1.9.2.2.06.3.1.00 - (-) Dedução de Restituição de Despesas Primárias de Exercícios Anteriores - Principal</v>
      </c>
      <c r="U3500" s="7" t="str">
        <f>Tabela813[[#This Row],[NR]]&amp; " - "&amp;Tabela813[[#This Row],[Especificação]]</f>
        <v>9.1.9.2.2.06.3.1.00 - (-) Dedução de Restituição de Despesas Primárias de Exercícios Anteriores - Principal</v>
      </c>
    </row>
    <row r="3501" spans="1:21" ht="30" x14ac:dyDescent="0.25">
      <c r="A3501" s="84"/>
      <c r="B3501" s="73" t="s">
        <v>1570</v>
      </c>
      <c r="C3501" s="26" t="s">
        <v>1558</v>
      </c>
      <c r="D3501" s="26" t="s">
        <v>1570</v>
      </c>
      <c r="E3501" s="26" t="s">
        <v>1567</v>
      </c>
      <c r="F3501" s="26" t="s">
        <v>1567</v>
      </c>
      <c r="G3501" s="26" t="s">
        <v>1575</v>
      </c>
      <c r="H3501" s="26" t="s">
        <v>1559</v>
      </c>
      <c r="I3501" s="26" t="s">
        <v>1567</v>
      </c>
      <c r="J3501" s="26" t="s">
        <v>1564</v>
      </c>
      <c r="K3501" s="21" t="str">
        <f>IF(Tabela813[[#This Row],[C]]&lt;&gt;"",IF(Tabela813[[#This Row],[RED]]&lt;&gt;"",(Tabela813[[#This Row],[RED]] &amp; "."),"") &amp; CONCATENATE(Tabela813[[#This Row],[C]],".",Tabela813[[#This Row],[O]],".",Tabela813[[#This Row],[E]],".",Tabela813[[#This Row],[D1]],".",Tabela813[[#This Row],[D2]],".",Tabela813[[#This Row],[D3]],".",Tabela813[[#This Row],[T]],".",Tabela813[[#This Row],[D4]]),"")</f>
        <v>9.1.9.2.2.06.3.2.00</v>
      </c>
      <c r="L3501" s="27" t="s">
        <v>4347</v>
      </c>
      <c r="M3501" s="21" t="str">
        <f t="shared" si="54"/>
        <v>A</v>
      </c>
      <c r="N3501" s="21">
        <f>IF(VALUE(Tabela813[[#This Row],[RED]]) &gt; 0,1,0) + IF(VALUE(J3501)&gt;0,8,IF(VALUE(I3501)&gt;0,7,IF(VALUE(H3501)&gt;0,6,IF(VALUE(G3501)&gt;0,5,IF(VALUE(F3501)&gt;0,4,IF(VALUE(E3501)&gt;0,3,IF(VALUE(D3501)&gt;0,2,1)))))))</f>
        <v>8</v>
      </c>
      <c r="O3501" s="26"/>
      <c r="P3501" s="1" t="s">
        <v>4329</v>
      </c>
      <c r="Q3501" s="1"/>
      <c r="R3501" s="21"/>
      <c r="S3501" s="7" t="str">
        <f>Tabela813[[#This Row],[NR]]&amp;" - "&amp;Tabela813[[#This Row],[Especificação]]</f>
        <v>9.1.9.2.2.06.3.2.00 - (-) Dedução de Restituição de Despesas Primárias de Exercícios Anteriores - Multas e Juros de Mora</v>
      </c>
      <c r="T3501" s="7" t="str">
        <f>Tabela813[[#This Row],[NR]]&amp;" - "&amp;Tabela813[[#This Row],[Especificação]]</f>
        <v>9.1.9.2.2.06.3.2.00 - (-) Dedução de Restituição de Despesas Primárias de Exercícios Anteriores - Multas e Juros de Mora</v>
      </c>
      <c r="U3501" s="7" t="str">
        <f>Tabela813[[#This Row],[NR]]&amp; " - "&amp;Tabela813[[#This Row],[Especificação]]</f>
        <v>9.1.9.2.2.06.3.2.00 - (-) Dedução de Restituição de Despesas Primárias de Exercícios Anteriores - Multas e Juros de Mora</v>
      </c>
    </row>
    <row r="3502" spans="1:21" ht="30" x14ac:dyDescent="0.25">
      <c r="A3502" s="84"/>
      <c r="B3502" s="73" t="s">
        <v>1570</v>
      </c>
      <c r="C3502" s="26" t="s">
        <v>1558</v>
      </c>
      <c r="D3502" s="26" t="s">
        <v>1570</v>
      </c>
      <c r="E3502" s="26" t="s">
        <v>1567</v>
      </c>
      <c r="F3502" s="26" t="s">
        <v>1567</v>
      </c>
      <c r="G3502" s="26" t="s">
        <v>1575</v>
      </c>
      <c r="H3502" s="26" t="s">
        <v>1559</v>
      </c>
      <c r="I3502" s="26" t="s">
        <v>1559</v>
      </c>
      <c r="J3502" s="26" t="s">
        <v>1564</v>
      </c>
      <c r="K3502" s="21" t="str">
        <f>IF(Tabela813[[#This Row],[C]]&lt;&gt;"",IF(Tabela813[[#This Row],[RED]]&lt;&gt;"",(Tabela813[[#This Row],[RED]] &amp; "."),"") &amp; CONCATENATE(Tabela813[[#This Row],[C]],".",Tabela813[[#This Row],[O]],".",Tabela813[[#This Row],[E]],".",Tabela813[[#This Row],[D1]],".",Tabela813[[#This Row],[D2]],".",Tabela813[[#This Row],[D3]],".",Tabela813[[#This Row],[T]],".",Tabela813[[#This Row],[D4]]),"")</f>
        <v>9.1.9.2.2.06.3.3.00</v>
      </c>
      <c r="L3502" s="27" t="s">
        <v>4337</v>
      </c>
      <c r="M3502" s="21" t="str">
        <f t="shared" si="54"/>
        <v>A</v>
      </c>
      <c r="N3502" s="21">
        <f>IF(VALUE(Tabela813[[#This Row],[RED]]) &gt; 0,1,0) + IF(VALUE(J3502)&gt;0,8,IF(VALUE(I3502)&gt;0,7,IF(VALUE(H3502)&gt;0,6,IF(VALUE(G3502)&gt;0,5,IF(VALUE(F3502)&gt;0,4,IF(VALUE(E3502)&gt;0,3,IF(VALUE(D3502)&gt;0,2,1)))))))</f>
        <v>8</v>
      </c>
      <c r="O3502" s="26"/>
      <c r="P3502" s="1" t="s">
        <v>4329</v>
      </c>
      <c r="Q3502" s="1"/>
      <c r="R3502" s="21"/>
      <c r="S3502" s="7" t="str">
        <f>Tabela813[[#This Row],[NR]]&amp;" - "&amp;Tabela813[[#This Row],[Especificação]]</f>
        <v>9.1.9.2.2.06.3.3.00 - (-) Dedução de Restituição de Despesas Primárias de Exercícios Anteriores - Dívida Ativa</v>
      </c>
      <c r="T3502" s="7" t="str">
        <f>Tabela813[[#This Row],[NR]]&amp;" - "&amp;Tabela813[[#This Row],[Especificação]]</f>
        <v>9.1.9.2.2.06.3.3.00 - (-) Dedução de Restituição de Despesas Primárias de Exercícios Anteriores - Dívida Ativa</v>
      </c>
      <c r="U3502" s="7" t="str">
        <f>Tabela813[[#This Row],[NR]]&amp; " - "&amp;Tabela813[[#This Row],[Especificação]]</f>
        <v>9.1.9.2.2.06.3.3.00 - (-) Dedução de Restituição de Despesas Primárias de Exercícios Anteriores - Dívida Ativa</v>
      </c>
    </row>
    <row r="3503" spans="1:21" ht="30" x14ac:dyDescent="0.25">
      <c r="A3503" s="84"/>
      <c r="B3503" s="73" t="s">
        <v>1570</v>
      </c>
      <c r="C3503" s="26" t="s">
        <v>1558</v>
      </c>
      <c r="D3503" s="26" t="s">
        <v>1570</v>
      </c>
      <c r="E3503" s="26" t="s">
        <v>1567</v>
      </c>
      <c r="F3503" s="26" t="s">
        <v>1567</v>
      </c>
      <c r="G3503" s="26" t="s">
        <v>1575</v>
      </c>
      <c r="H3503" s="26" t="s">
        <v>1559</v>
      </c>
      <c r="I3503" s="26" t="s">
        <v>1568</v>
      </c>
      <c r="J3503" s="26" t="s">
        <v>1564</v>
      </c>
      <c r="K3503" s="21" t="str">
        <f>IF(Tabela813[[#This Row],[C]]&lt;&gt;"",IF(Tabela813[[#This Row],[RED]]&lt;&gt;"",(Tabela813[[#This Row],[RED]] &amp; "."),"") &amp; CONCATENATE(Tabela813[[#This Row],[C]],".",Tabela813[[#This Row],[O]],".",Tabela813[[#This Row],[E]],".",Tabela813[[#This Row],[D1]],".",Tabela813[[#This Row],[D2]],".",Tabela813[[#This Row],[D3]],".",Tabela813[[#This Row],[T]],".",Tabela813[[#This Row],[D4]]),"")</f>
        <v>9.1.9.2.2.06.3.4.00</v>
      </c>
      <c r="L3503" s="27" t="s">
        <v>4338</v>
      </c>
      <c r="M3503" s="21" t="str">
        <f t="shared" si="54"/>
        <v>A</v>
      </c>
      <c r="N3503" s="21">
        <f>IF(VALUE(Tabela813[[#This Row],[RED]]) &gt; 0,1,0) + IF(VALUE(J3503)&gt;0,8,IF(VALUE(I3503)&gt;0,7,IF(VALUE(H3503)&gt;0,6,IF(VALUE(G3503)&gt;0,5,IF(VALUE(F3503)&gt;0,4,IF(VALUE(E3503)&gt;0,3,IF(VALUE(D3503)&gt;0,2,1)))))))</f>
        <v>8</v>
      </c>
      <c r="O3503" s="26"/>
      <c r="P3503" s="1" t="s">
        <v>4329</v>
      </c>
      <c r="Q3503" s="1"/>
      <c r="R3503" s="21"/>
      <c r="S3503" s="7" t="str">
        <f>Tabela813[[#This Row],[NR]]&amp;" - "&amp;Tabela813[[#This Row],[Especificação]]</f>
        <v>9.1.9.2.2.06.3.4.00 - (-) Dedução de Restituição de Despesas Primárias de Exercícios Anteriores - Dívida Ativa - Multas e Juros de Mora da Dívida Ativa</v>
      </c>
      <c r="T3503" s="7" t="str">
        <f>Tabela813[[#This Row],[NR]]&amp;" - "&amp;Tabela813[[#This Row],[Especificação]]</f>
        <v>9.1.9.2.2.06.3.4.00 - (-) Dedução de Restituição de Despesas Primárias de Exercícios Anteriores - Dívida Ativa - Multas e Juros de Mora da Dívida Ativa</v>
      </c>
      <c r="U3503" s="7" t="str">
        <f>Tabela813[[#This Row],[NR]]&amp; " - "&amp;Tabela813[[#This Row],[Especificação]]</f>
        <v>9.1.9.2.2.06.3.4.00 - (-) Dedução de Restituição de Despesas Primárias de Exercícios Anteriores - Dívida Ativa - Multas e Juros de Mora da Dívida Ativa</v>
      </c>
    </row>
    <row r="3504" spans="1:21" ht="30" x14ac:dyDescent="0.25">
      <c r="A3504" s="84"/>
      <c r="B3504" s="73" t="s">
        <v>1570</v>
      </c>
      <c r="C3504" s="26" t="s">
        <v>1558</v>
      </c>
      <c r="D3504" s="26" t="s">
        <v>1570</v>
      </c>
      <c r="E3504" s="26" t="s">
        <v>1567</v>
      </c>
      <c r="F3504" s="26" t="s">
        <v>1567</v>
      </c>
      <c r="G3504" s="26" t="s">
        <v>1575</v>
      </c>
      <c r="H3504" s="26" t="s">
        <v>1559</v>
      </c>
      <c r="I3504" s="26" t="s">
        <v>1569</v>
      </c>
      <c r="J3504" s="26" t="s">
        <v>1564</v>
      </c>
      <c r="K3504" s="21" t="str">
        <f>IF(Tabela813[[#This Row],[C]]&lt;&gt;"",IF(Tabela813[[#This Row],[RED]]&lt;&gt;"",(Tabela813[[#This Row],[RED]] &amp; "."),"") &amp; CONCATENATE(Tabela813[[#This Row],[C]],".",Tabela813[[#This Row],[O]],".",Tabela813[[#This Row],[E]],".",Tabela813[[#This Row],[D1]],".",Tabela813[[#This Row],[D2]],".",Tabela813[[#This Row],[D3]],".",Tabela813[[#This Row],[T]],".",Tabela813[[#This Row],[D4]]),"")</f>
        <v>9.1.9.2.2.06.3.5.00</v>
      </c>
      <c r="L3504" s="27" t="s">
        <v>4348</v>
      </c>
      <c r="M3504" s="21" t="str">
        <f t="shared" si="54"/>
        <v>A</v>
      </c>
      <c r="N3504" s="21">
        <f>IF(VALUE(Tabela813[[#This Row],[RED]]) &gt; 0,1,0) + IF(VALUE(J3504)&gt;0,8,IF(VALUE(I3504)&gt;0,7,IF(VALUE(H3504)&gt;0,6,IF(VALUE(G3504)&gt;0,5,IF(VALUE(F3504)&gt;0,4,IF(VALUE(E3504)&gt;0,3,IF(VALUE(D3504)&gt;0,2,1)))))))</f>
        <v>8</v>
      </c>
      <c r="O3504" s="26"/>
      <c r="P3504" s="1" t="s">
        <v>4329</v>
      </c>
      <c r="Q3504" s="1"/>
      <c r="R3504" s="21"/>
      <c r="S3504" s="7" t="str">
        <f>Tabela813[[#This Row],[NR]]&amp;" - "&amp;Tabela813[[#This Row],[Especificação]]</f>
        <v>9.1.9.2.2.06.3.5.00 - (-) Dedução de Restituição de Despesas Primárias de Exercícios Anteriores - Multas</v>
      </c>
      <c r="T3504" s="7" t="str">
        <f>Tabela813[[#This Row],[NR]]&amp;" - "&amp;Tabela813[[#This Row],[Especificação]]</f>
        <v>9.1.9.2.2.06.3.5.00 - (-) Dedução de Restituição de Despesas Primárias de Exercícios Anteriores - Multas</v>
      </c>
      <c r="U3504" s="7" t="str">
        <f>Tabela813[[#This Row],[NR]]&amp; " - "&amp;Tabela813[[#This Row],[Especificação]]</f>
        <v>9.1.9.2.2.06.3.5.00 - (-) Dedução de Restituição de Despesas Primárias de Exercícios Anteriores - Multas</v>
      </c>
    </row>
    <row r="3505" spans="1:21" ht="30" x14ac:dyDescent="0.25">
      <c r="A3505" s="84"/>
      <c r="B3505" s="73" t="s">
        <v>1570</v>
      </c>
      <c r="C3505" s="26" t="s">
        <v>1558</v>
      </c>
      <c r="D3505" s="26" t="s">
        <v>1570</v>
      </c>
      <c r="E3505" s="26" t="s">
        <v>1567</v>
      </c>
      <c r="F3505" s="26" t="s">
        <v>1567</v>
      </c>
      <c r="G3505" s="26" t="s">
        <v>1575</v>
      </c>
      <c r="H3505" s="26" t="s">
        <v>1559</v>
      </c>
      <c r="I3505" s="26" t="s">
        <v>1563</v>
      </c>
      <c r="J3505" s="26" t="s">
        <v>1564</v>
      </c>
      <c r="K3505" s="21" t="str">
        <f>IF(Tabela813[[#This Row],[C]]&lt;&gt;"",IF(Tabela813[[#This Row],[RED]]&lt;&gt;"",(Tabela813[[#This Row],[RED]] &amp; "."),"") &amp; CONCATENATE(Tabela813[[#This Row],[C]],".",Tabela813[[#This Row],[O]],".",Tabela813[[#This Row],[E]],".",Tabela813[[#This Row],[D1]],".",Tabela813[[#This Row],[D2]],".",Tabela813[[#This Row],[D3]],".",Tabela813[[#This Row],[T]],".",Tabela813[[#This Row],[D4]]),"")</f>
        <v>9.1.9.2.2.06.3.6.00</v>
      </c>
      <c r="L3505" s="27" t="s">
        <v>4339</v>
      </c>
      <c r="M3505" s="21" t="str">
        <f t="shared" si="54"/>
        <v>A</v>
      </c>
      <c r="N3505" s="21">
        <f>IF(VALUE(Tabela813[[#This Row],[RED]]) &gt; 0,1,0) + IF(VALUE(J3505)&gt;0,8,IF(VALUE(I3505)&gt;0,7,IF(VALUE(H3505)&gt;0,6,IF(VALUE(G3505)&gt;0,5,IF(VALUE(F3505)&gt;0,4,IF(VALUE(E3505)&gt;0,3,IF(VALUE(D3505)&gt;0,2,1)))))))</f>
        <v>8</v>
      </c>
      <c r="O3505" s="26"/>
      <c r="P3505" s="1" t="s">
        <v>4329</v>
      </c>
      <c r="Q3505" s="1"/>
      <c r="R3505" s="21"/>
      <c r="S3505" s="7" t="str">
        <f>Tabela813[[#This Row],[NR]]&amp;" - "&amp;Tabela813[[#This Row],[Especificação]]</f>
        <v>9.1.9.2.2.06.3.6.00 - (-) Dedução de Restituição de Despesas Primárias de Exercícios Anteriores - Juros de Mora</v>
      </c>
      <c r="T3505" s="7" t="str">
        <f>Tabela813[[#This Row],[NR]]&amp;" - "&amp;Tabela813[[#This Row],[Especificação]]</f>
        <v>9.1.9.2.2.06.3.6.00 - (-) Dedução de Restituição de Despesas Primárias de Exercícios Anteriores - Juros de Mora</v>
      </c>
      <c r="U3505" s="7" t="str">
        <f>Tabela813[[#This Row],[NR]]&amp; " - "&amp;Tabela813[[#This Row],[Especificação]]</f>
        <v>9.1.9.2.2.06.3.6.00 - (-) Dedução de Restituição de Despesas Primárias de Exercícios Anteriores - Juros de Mora</v>
      </c>
    </row>
    <row r="3506" spans="1:21" ht="30" x14ac:dyDescent="0.25">
      <c r="A3506" s="84"/>
      <c r="B3506" s="73" t="s">
        <v>1570</v>
      </c>
      <c r="C3506" s="26" t="s">
        <v>1558</v>
      </c>
      <c r="D3506" s="26" t="s">
        <v>1570</v>
      </c>
      <c r="E3506" s="26" t="s">
        <v>1567</v>
      </c>
      <c r="F3506" s="26" t="s">
        <v>1567</v>
      </c>
      <c r="G3506" s="26" t="s">
        <v>1575</v>
      </c>
      <c r="H3506" s="26" t="s">
        <v>1559</v>
      </c>
      <c r="I3506" s="26" t="s">
        <v>1565</v>
      </c>
      <c r="J3506" s="26" t="s">
        <v>1564</v>
      </c>
      <c r="K3506" s="21" t="str">
        <f>IF(Tabela813[[#This Row],[C]]&lt;&gt;"",IF(Tabela813[[#This Row],[RED]]&lt;&gt;"",(Tabela813[[#This Row],[RED]] &amp; "."),"") &amp; CONCATENATE(Tabela813[[#This Row],[C]],".",Tabela813[[#This Row],[O]],".",Tabela813[[#This Row],[E]],".",Tabela813[[#This Row],[D1]],".",Tabela813[[#This Row],[D2]],".",Tabela813[[#This Row],[D3]],".",Tabela813[[#This Row],[T]],".",Tabela813[[#This Row],[D4]]),"")</f>
        <v>9.1.9.2.2.06.3.7.00</v>
      </c>
      <c r="L3506" s="27" t="s">
        <v>4340</v>
      </c>
      <c r="M3506" s="21" t="str">
        <f t="shared" si="54"/>
        <v>A</v>
      </c>
      <c r="N3506" s="21">
        <f>IF(VALUE(Tabela813[[#This Row],[RED]]) &gt; 0,1,0) + IF(VALUE(J3506)&gt;0,8,IF(VALUE(I3506)&gt;0,7,IF(VALUE(H3506)&gt;0,6,IF(VALUE(G3506)&gt;0,5,IF(VALUE(F3506)&gt;0,4,IF(VALUE(E3506)&gt;0,3,IF(VALUE(D3506)&gt;0,2,1)))))))</f>
        <v>8</v>
      </c>
      <c r="O3506" s="26"/>
      <c r="P3506" s="1" t="s">
        <v>4329</v>
      </c>
      <c r="Q3506" s="1"/>
      <c r="R3506" s="21"/>
      <c r="S3506" s="7" t="str">
        <f>Tabela813[[#This Row],[NR]]&amp;" - "&amp;Tabela813[[#This Row],[Especificação]]</f>
        <v>9.1.9.2.2.06.3.7.00 - (-) Dedução de Restituição de Despesas Primárias de Exercícios Anteriores - Dívida Ativa - Multas da Dívida Ativa</v>
      </c>
      <c r="T3506" s="7" t="str">
        <f>Tabela813[[#This Row],[NR]]&amp;" - "&amp;Tabela813[[#This Row],[Especificação]]</f>
        <v>9.1.9.2.2.06.3.7.00 - (-) Dedução de Restituição de Despesas Primárias de Exercícios Anteriores - Dívida Ativa - Multas da Dívida Ativa</v>
      </c>
      <c r="U3506" s="7" t="str">
        <f>Tabela813[[#This Row],[NR]]&amp; " - "&amp;Tabela813[[#This Row],[Especificação]]</f>
        <v>9.1.9.2.2.06.3.7.00 - (-) Dedução de Restituição de Despesas Primárias de Exercícios Anteriores - Dívida Ativa - Multas da Dívida Ativa</v>
      </c>
    </row>
    <row r="3507" spans="1:21" ht="30" x14ac:dyDescent="0.25">
      <c r="A3507" s="84"/>
      <c r="B3507" s="73" t="s">
        <v>1570</v>
      </c>
      <c r="C3507" s="26" t="s">
        <v>1558</v>
      </c>
      <c r="D3507" s="26" t="s">
        <v>1570</v>
      </c>
      <c r="E3507" s="26" t="s">
        <v>1567</v>
      </c>
      <c r="F3507" s="26" t="s">
        <v>1567</v>
      </c>
      <c r="G3507" s="26" t="s">
        <v>1575</v>
      </c>
      <c r="H3507" s="26" t="s">
        <v>1559</v>
      </c>
      <c r="I3507" s="26" t="s">
        <v>1566</v>
      </c>
      <c r="J3507" s="26" t="s">
        <v>1564</v>
      </c>
      <c r="K3507" s="21" t="str">
        <f>IF(Tabela813[[#This Row],[C]]&lt;&gt;"",IF(Tabela813[[#This Row],[RED]]&lt;&gt;"",(Tabela813[[#This Row],[RED]] &amp; "."),"") &amp; CONCATENATE(Tabela813[[#This Row],[C]],".",Tabela813[[#This Row],[O]],".",Tabela813[[#This Row],[E]],".",Tabela813[[#This Row],[D1]],".",Tabela813[[#This Row],[D2]],".",Tabela813[[#This Row],[D3]],".",Tabela813[[#This Row],[T]],".",Tabela813[[#This Row],[D4]]),"")</f>
        <v>9.1.9.2.2.06.3.8.00</v>
      </c>
      <c r="L3507" s="27" t="s">
        <v>4341</v>
      </c>
      <c r="M3507" s="21" t="str">
        <f t="shared" si="54"/>
        <v>A</v>
      </c>
      <c r="N3507" s="21">
        <f>IF(VALUE(Tabela813[[#This Row],[RED]]) &gt; 0,1,0) + IF(VALUE(J3507)&gt;0,8,IF(VALUE(I3507)&gt;0,7,IF(VALUE(H3507)&gt;0,6,IF(VALUE(G3507)&gt;0,5,IF(VALUE(F3507)&gt;0,4,IF(VALUE(E3507)&gt;0,3,IF(VALUE(D3507)&gt;0,2,1)))))))</f>
        <v>8</v>
      </c>
      <c r="O3507" s="26"/>
      <c r="P3507" s="1" t="s">
        <v>4329</v>
      </c>
      <c r="Q3507" s="1"/>
      <c r="R3507" s="21"/>
      <c r="S3507" s="7" t="str">
        <f>Tabela813[[#This Row],[NR]]&amp;" - "&amp;Tabela813[[#This Row],[Especificação]]</f>
        <v>9.1.9.2.2.06.3.8.00 - (-) Dedução de Restituição de Despesas Primárias de Exercícios Anteriores - Juros de Mora da Dívida Ativa</v>
      </c>
      <c r="T3507" s="7" t="str">
        <f>Tabela813[[#This Row],[NR]]&amp;" - "&amp;Tabela813[[#This Row],[Especificação]]</f>
        <v>9.1.9.2.2.06.3.8.00 - (-) Dedução de Restituição de Despesas Primárias de Exercícios Anteriores - Juros de Mora da Dívida Ativa</v>
      </c>
      <c r="U3507" s="7" t="str">
        <f>Tabela813[[#This Row],[NR]]&amp; " - "&amp;Tabela813[[#This Row],[Especificação]]</f>
        <v>9.1.9.2.2.06.3.8.00 - (-) Dedução de Restituição de Despesas Primárias de Exercícios Anteriores - Juros de Mora da Dívida Ativa</v>
      </c>
    </row>
    <row r="3508" spans="1:21" x14ac:dyDescent="0.25">
      <c r="A3508" s="84"/>
      <c r="B3508" s="73" t="s">
        <v>1570</v>
      </c>
      <c r="C3508" s="26" t="s">
        <v>1558</v>
      </c>
      <c r="D3508" s="26" t="s">
        <v>1570</v>
      </c>
      <c r="E3508" s="26" t="s">
        <v>1567</v>
      </c>
      <c r="F3508" s="26" t="s">
        <v>1567</v>
      </c>
      <c r="G3508" s="26" t="s">
        <v>1574</v>
      </c>
      <c r="H3508" s="26" t="s">
        <v>1561</v>
      </c>
      <c r="I3508" s="26" t="s">
        <v>1561</v>
      </c>
      <c r="J3508" s="26" t="s">
        <v>1564</v>
      </c>
      <c r="K3508" s="21" t="str">
        <f>IF(Tabela813[[#This Row],[C]]&lt;&gt;"",IF(Tabela813[[#This Row],[RED]]&lt;&gt;"",(Tabela813[[#This Row],[RED]] &amp; "."),"") &amp; CONCATENATE(Tabela813[[#This Row],[C]],".",Tabela813[[#This Row],[O]],".",Tabela813[[#This Row],[E]],".",Tabela813[[#This Row],[D1]],".",Tabela813[[#This Row],[D2]],".",Tabela813[[#This Row],[D3]],".",Tabela813[[#This Row],[T]],".",Tabela813[[#This Row],[D4]]),"")</f>
        <v>9.1.9.2.2.99.0.0.00</v>
      </c>
      <c r="L3508" s="27" t="s">
        <v>2311</v>
      </c>
      <c r="M3508" s="21" t="str">
        <f t="shared" si="54"/>
        <v>S</v>
      </c>
      <c r="N3508" s="21">
        <f>IF(VALUE(Tabela813[[#This Row],[RED]]) &gt; 0,1,0) + IF(VALUE(J3508)&gt;0,8,IF(VALUE(I3508)&gt;0,7,IF(VALUE(H3508)&gt;0,6,IF(VALUE(G3508)&gt;0,5,IF(VALUE(F3508)&gt;0,4,IF(VALUE(E3508)&gt;0,3,IF(VALUE(D3508)&gt;0,2,1)))))))</f>
        <v>6</v>
      </c>
      <c r="O3508" s="26" t="s">
        <v>51</v>
      </c>
      <c r="P3508" s="1" t="s">
        <v>4515</v>
      </c>
      <c r="Q3508" s="1"/>
      <c r="R3508" s="21"/>
      <c r="S3508" s="7" t="str">
        <f>Tabela813[[#This Row],[NR]]&amp;" - "&amp;Tabela813[[#This Row],[Especificação]]</f>
        <v>9.1.9.2.2.99.0.0.00 - (-) Dedução de Outras Restituições</v>
      </c>
      <c r="T3508" s="7" t="str">
        <f>Tabela813[[#This Row],[NR]]&amp;" - "&amp;Tabela813[[#This Row],[Especificação]]</f>
        <v>9.1.9.2.2.99.0.0.00 - (-) Dedução de Outras Restituições</v>
      </c>
      <c r="U3508" s="7" t="str">
        <f>Tabela813[[#This Row],[NR]]&amp; " - "&amp;Tabela813[[#This Row],[Especificação]]</f>
        <v>9.1.9.2.2.99.0.0.00 - (-) Dedução de Outras Restituições</v>
      </c>
    </row>
    <row r="3509" spans="1:21" x14ac:dyDescent="0.25">
      <c r="A3509" s="84"/>
      <c r="B3509" s="73" t="s">
        <v>1570</v>
      </c>
      <c r="C3509" s="26" t="s">
        <v>1558</v>
      </c>
      <c r="D3509" s="26" t="s">
        <v>1570</v>
      </c>
      <c r="E3509" s="26" t="s">
        <v>1567</v>
      </c>
      <c r="F3509" s="26" t="s">
        <v>1567</v>
      </c>
      <c r="G3509" s="26" t="s">
        <v>1574</v>
      </c>
      <c r="H3509" s="26" t="s">
        <v>1561</v>
      </c>
      <c r="I3509" s="26" t="s">
        <v>1558</v>
      </c>
      <c r="J3509" s="26" t="s">
        <v>1564</v>
      </c>
      <c r="K3509" s="21" t="str">
        <f>IF(Tabela813[[#This Row],[C]]&lt;&gt;"",IF(Tabela813[[#This Row],[RED]]&lt;&gt;"",(Tabela813[[#This Row],[RED]] &amp; "."),"") &amp; CONCATENATE(Tabela813[[#This Row],[C]],".",Tabela813[[#This Row],[O]],".",Tabela813[[#This Row],[E]],".",Tabela813[[#This Row],[D1]],".",Tabela813[[#This Row],[D2]],".",Tabela813[[#This Row],[D3]],".",Tabela813[[#This Row],[T]],".",Tabela813[[#This Row],[D4]]),"")</f>
        <v>9.1.9.2.2.99.0.1.00</v>
      </c>
      <c r="L3509" s="27" t="s">
        <v>2312</v>
      </c>
      <c r="M3509" s="21" t="str">
        <f t="shared" si="54"/>
        <v>A</v>
      </c>
      <c r="N3509" s="21">
        <f>IF(VALUE(Tabela813[[#This Row],[RED]]) &gt; 0,1,0) + IF(VALUE(J3509)&gt;0,8,IF(VALUE(I3509)&gt;0,7,IF(VALUE(H3509)&gt;0,6,IF(VALUE(G3509)&gt;0,5,IF(VALUE(F3509)&gt;0,4,IF(VALUE(E3509)&gt;0,3,IF(VALUE(D3509)&gt;0,2,1)))))))</f>
        <v>8</v>
      </c>
      <c r="O3509" s="26" t="s">
        <v>51</v>
      </c>
      <c r="P3509" s="1" t="s">
        <v>4195</v>
      </c>
      <c r="Q3509" s="1"/>
      <c r="R3509" s="21"/>
      <c r="S3509" s="7" t="str">
        <f>Tabela813[[#This Row],[NR]]&amp;" - "&amp;Tabela813[[#This Row],[Especificação]]</f>
        <v>9.1.9.2.2.99.0.1.00 - (-) Dedução de Outras Restituições - Principal</v>
      </c>
      <c r="T3509" s="7" t="str">
        <f>Tabela813[[#This Row],[NR]]&amp;" - "&amp;Tabela813[[#This Row],[Especificação]]</f>
        <v>9.1.9.2.2.99.0.1.00 - (-) Dedução de Outras Restituições - Principal</v>
      </c>
      <c r="U3509" s="7" t="str">
        <f>Tabela813[[#This Row],[NR]]&amp; " - "&amp;Tabela813[[#This Row],[Especificação]]</f>
        <v>9.1.9.2.2.99.0.1.00 - (-) Dedução de Outras Restituições - Principal</v>
      </c>
    </row>
    <row r="3510" spans="1:21" x14ac:dyDescent="0.25">
      <c r="A3510" s="84"/>
      <c r="B3510" s="73" t="s">
        <v>1570</v>
      </c>
      <c r="C3510" s="26" t="s">
        <v>1558</v>
      </c>
      <c r="D3510" s="26" t="s">
        <v>1570</v>
      </c>
      <c r="E3510" s="26" t="s">
        <v>1567</v>
      </c>
      <c r="F3510" s="26" t="s">
        <v>1567</v>
      </c>
      <c r="G3510" s="26" t="s">
        <v>1574</v>
      </c>
      <c r="H3510" s="26" t="s">
        <v>1561</v>
      </c>
      <c r="I3510" s="26" t="s">
        <v>1567</v>
      </c>
      <c r="J3510" s="26" t="s">
        <v>1564</v>
      </c>
      <c r="K3510" s="21" t="str">
        <f>IF(Tabela813[[#This Row],[C]]&lt;&gt;"",IF(Tabela813[[#This Row],[RED]]&lt;&gt;"",(Tabela813[[#This Row],[RED]] &amp; "."),"") &amp; CONCATENATE(Tabela813[[#This Row],[C]],".",Tabela813[[#This Row],[O]],".",Tabela813[[#This Row],[E]],".",Tabela813[[#This Row],[D1]],".",Tabela813[[#This Row],[D2]],".",Tabela813[[#This Row],[D3]],".",Tabela813[[#This Row],[T]],".",Tabela813[[#This Row],[D4]]),"")</f>
        <v>9.1.9.2.2.99.0.2.00</v>
      </c>
      <c r="L3510" s="27" t="s">
        <v>2313</v>
      </c>
      <c r="M3510" s="21" t="str">
        <f t="shared" si="54"/>
        <v>A</v>
      </c>
      <c r="N3510" s="21">
        <f>IF(VALUE(Tabela813[[#This Row],[RED]]) &gt; 0,1,0) + IF(VALUE(J3510)&gt;0,8,IF(VALUE(I3510)&gt;0,7,IF(VALUE(H3510)&gt;0,6,IF(VALUE(G3510)&gt;0,5,IF(VALUE(F3510)&gt;0,4,IF(VALUE(E3510)&gt;0,3,IF(VALUE(D3510)&gt;0,2,1)))))))</f>
        <v>8</v>
      </c>
      <c r="O3510" s="26" t="s">
        <v>51</v>
      </c>
      <c r="P3510" s="1" t="s">
        <v>4195</v>
      </c>
      <c r="Q3510" s="1"/>
      <c r="R3510" s="21"/>
      <c r="S3510" s="7" t="str">
        <f>Tabela813[[#This Row],[NR]]&amp;" - "&amp;Tabela813[[#This Row],[Especificação]]</f>
        <v>9.1.9.2.2.99.0.2.00 - (-) Dedução de Outras Restituições - Multas e Juros de Mora</v>
      </c>
      <c r="T3510" s="7" t="str">
        <f>Tabela813[[#This Row],[NR]]&amp;" - "&amp;Tabela813[[#This Row],[Especificação]]</f>
        <v>9.1.9.2.2.99.0.2.00 - (-) Dedução de Outras Restituições - Multas e Juros de Mora</v>
      </c>
      <c r="U3510" s="7" t="str">
        <f>Tabela813[[#This Row],[NR]]&amp; " - "&amp;Tabela813[[#This Row],[Especificação]]</f>
        <v>9.1.9.2.2.99.0.2.00 - (-) Dedução de Outras Restituições - Multas e Juros de Mora</v>
      </c>
    </row>
    <row r="3511" spans="1:21" x14ac:dyDescent="0.25">
      <c r="A3511" s="84"/>
      <c r="B3511" s="73" t="s">
        <v>1570</v>
      </c>
      <c r="C3511" s="26" t="s">
        <v>1558</v>
      </c>
      <c r="D3511" s="26" t="s">
        <v>1570</v>
      </c>
      <c r="E3511" s="26" t="s">
        <v>1567</v>
      </c>
      <c r="F3511" s="26" t="s">
        <v>1567</v>
      </c>
      <c r="G3511" s="26" t="s">
        <v>1574</v>
      </c>
      <c r="H3511" s="26" t="s">
        <v>1561</v>
      </c>
      <c r="I3511" s="26" t="s">
        <v>1559</v>
      </c>
      <c r="J3511" s="26" t="s">
        <v>1564</v>
      </c>
      <c r="K3511" s="21" t="str">
        <f>IF(Tabela813[[#This Row],[C]]&lt;&gt;"",IF(Tabela813[[#This Row],[RED]]&lt;&gt;"",(Tabela813[[#This Row],[RED]] &amp; "."),"") &amp; CONCATENATE(Tabela813[[#This Row],[C]],".",Tabela813[[#This Row],[O]],".",Tabela813[[#This Row],[E]],".",Tabela813[[#This Row],[D1]],".",Tabela813[[#This Row],[D2]],".",Tabela813[[#This Row],[D3]],".",Tabela813[[#This Row],[T]],".",Tabela813[[#This Row],[D4]]),"")</f>
        <v>9.1.9.2.2.99.0.3.00</v>
      </c>
      <c r="L3511" s="27" t="s">
        <v>2314</v>
      </c>
      <c r="M3511" s="21" t="str">
        <f t="shared" si="54"/>
        <v>A</v>
      </c>
      <c r="N3511" s="21">
        <f>IF(VALUE(Tabela813[[#This Row],[RED]]) &gt; 0,1,0) + IF(VALUE(J3511)&gt;0,8,IF(VALUE(I3511)&gt;0,7,IF(VALUE(H3511)&gt;0,6,IF(VALUE(G3511)&gt;0,5,IF(VALUE(F3511)&gt;0,4,IF(VALUE(E3511)&gt;0,3,IF(VALUE(D3511)&gt;0,2,1)))))))</f>
        <v>8</v>
      </c>
      <c r="O3511" s="26" t="s">
        <v>51</v>
      </c>
      <c r="P3511" s="1" t="s">
        <v>4195</v>
      </c>
      <c r="Q3511" s="1"/>
      <c r="R3511" s="21"/>
      <c r="S3511" s="7" t="str">
        <f>Tabela813[[#This Row],[NR]]&amp;" - "&amp;Tabela813[[#This Row],[Especificação]]</f>
        <v>9.1.9.2.2.99.0.3.00 - (-) Dedução de Outras Restituições - Dívida Ativa</v>
      </c>
      <c r="T3511" s="7" t="str">
        <f>Tabela813[[#This Row],[NR]]&amp;" - "&amp;Tabela813[[#This Row],[Especificação]]</f>
        <v>9.1.9.2.2.99.0.3.00 - (-) Dedução de Outras Restituições - Dívida Ativa</v>
      </c>
      <c r="U3511" s="7" t="str">
        <f>Tabela813[[#This Row],[NR]]&amp; " - "&amp;Tabela813[[#This Row],[Especificação]]</f>
        <v>9.1.9.2.2.99.0.3.00 - (-) Dedução de Outras Restituições - Dívida Ativa</v>
      </c>
    </row>
    <row r="3512" spans="1:21" ht="30" x14ac:dyDescent="0.25">
      <c r="A3512" s="84"/>
      <c r="B3512" s="73" t="s">
        <v>1570</v>
      </c>
      <c r="C3512" s="26" t="s">
        <v>1558</v>
      </c>
      <c r="D3512" s="26" t="s">
        <v>1570</v>
      </c>
      <c r="E3512" s="26" t="s">
        <v>1567</v>
      </c>
      <c r="F3512" s="26" t="s">
        <v>1567</v>
      </c>
      <c r="G3512" s="26" t="s">
        <v>1574</v>
      </c>
      <c r="H3512" s="26" t="s">
        <v>1561</v>
      </c>
      <c r="I3512" s="26" t="s">
        <v>1568</v>
      </c>
      <c r="J3512" s="26" t="s">
        <v>1564</v>
      </c>
      <c r="K3512" s="21" t="str">
        <f>IF(Tabela813[[#This Row],[C]]&lt;&gt;"",IF(Tabela813[[#This Row],[RED]]&lt;&gt;"",(Tabela813[[#This Row],[RED]] &amp; "."),"") &amp; CONCATENATE(Tabela813[[#This Row],[C]],".",Tabela813[[#This Row],[O]],".",Tabela813[[#This Row],[E]],".",Tabela813[[#This Row],[D1]],".",Tabela813[[#This Row],[D2]],".",Tabela813[[#This Row],[D3]],".",Tabela813[[#This Row],[T]],".",Tabela813[[#This Row],[D4]]),"")</f>
        <v>9.1.9.2.2.99.0.4.00</v>
      </c>
      <c r="L3512" s="27" t="s">
        <v>2315</v>
      </c>
      <c r="M3512" s="21" t="str">
        <f t="shared" si="54"/>
        <v>A</v>
      </c>
      <c r="N3512" s="21">
        <f>IF(VALUE(Tabela813[[#This Row],[RED]]) &gt; 0,1,0) + IF(VALUE(J3512)&gt;0,8,IF(VALUE(I3512)&gt;0,7,IF(VALUE(H3512)&gt;0,6,IF(VALUE(G3512)&gt;0,5,IF(VALUE(F3512)&gt;0,4,IF(VALUE(E3512)&gt;0,3,IF(VALUE(D3512)&gt;0,2,1)))))))</f>
        <v>8</v>
      </c>
      <c r="O3512" s="26" t="s">
        <v>51</v>
      </c>
      <c r="P3512" s="1" t="s">
        <v>4195</v>
      </c>
      <c r="Q3512" s="1"/>
      <c r="R3512" s="21"/>
      <c r="S3512" s="7" t="str">
        <f>Tabela813[[#This Row],[NR]]&amp;" - "&amp;Tabela813[[#This Row],[Especificação]]</f>
        <v>9.1.9.2.2.99.0.4.00 - (-) Dedução de Outras Restituições - Dívida Ativa - Multas e Juros de Mora da Dívida Ativa</v>
      </c>
      <c r="T3512" s="7" t="str">
        <f>Tabela813[[#This Row],[NR]]&amp;" - "&amp;Tabela813[[#This Row],[Especificação]]</f>
        <v>9.1.9.2.2.99.0.4.00 - (-) Dedução de Outras Restituições - Dívida Ativa - Multas e Juros de Mora da Dívida Ativa</v>
      </c>
      <c r="U3512" s="7" t="str">
        <f>Tabela813[[#This Row],[NR]]&amp; " - "&amp;Tabela813[[#This Row],[Especificação]]</f>
        <v>9.1.9.2.2.99.0.4.00 - (-) Dedução de Outras Restituições - Dívida Ativa - Multas e Juros de Mora da Dívida Ativa</v>
      </c>
    </row>
    <row r="3513" spans="1:21" x14ac:dyDescent="0.25">
      <c r="A3513" s="84"/>
      <c r="B3513" s="73" t="s">
        <v>1570</v>
      </c>
      <c r="C3513" s="26" t="s">
        <v>1558</v>
      </c>
      <c r="D3513" s="26" t="s">
        <v>1570</v>
      </c>
      <c r="E3513" s="26" t="s">
        <v>1567</v>
      </c>
      <c r="F3513" s="26" t="s">
        <v>1567</v>
      </c>
      <c r="G3513" s="26" t="s">
        <v>1574</v>
      </c>
      <c r="H3513" s="26" t="s">
        <v>1561</v>
      </c>
      <c r="I3513" s="26" t="s">
        <v>1569</v>
      </c>
      <c r="J3513" s="26" t="s">
        <v>1564</v>
      </c>
      <c r="K3513" s="21" t="str">
        <f>IF(Tabela813[[#This Row],[C]]&lt;&gt;"",IF(Tabela813[[#This Row],[RED]]&lt;&gt;"",(Tabela813[[#This Row],[RED]] &amp; "."),"") &amp; CONCATENATE(Tabela813[[#This Row],[C]],".",Tabela813[[#This Row],[O]],".",Tabela813[[#This Row],[E]],".",Tabela813[[#This Row],[D1]],".",Tabela813[[#This Row],[D2]],".",Tabela813[[#This Row],[D3]],".",Tabela813[[#This Row],[T]],".",Tabela813[[#This Row],[D4]]),"")</f>
        <v>9.1.9.2.2.99.0.5.00</v>
      </c>
      <c r="L3513" s="27" t="s">
        <v>2316</v>
      </c>
      <c r="M3513" s="21" t="str">
        <f t="shared" si="54"/>
        <v>A</v>
      </c>
      <c r="N3513" s="21">
        <f>IF(VALUE(Tabela813[[#This Row],[RED]]) &gt; 0,1,0) + IF(VALUE(J3513)&gt;0,8,IF(VALUE(I3513)&gt;0,7,IF(VALUE(H3513)&gt;0,6,IF(VALUE(G3513)&gt;0,5,IF(VALUE(F3513)&gt;0,4,IF(VALUE(E3513)&gt;0,3,IF(VALUE(D3513)&gt;0,2,1)))))))</f>
        <v>8</v>
      </c>
      <c r="O3513" s="26" t="s">
        <v>51</v>
      </c>
      <c r="P3513" s="1" t="s">
        <v>4195</v>
      </c>
      <c r="Q3513" s="1"/>
      <c r="R3513" s="21"/>
      <c r="S3513" s="7" t="str">
        <f>Tabela813[[#This Row],[NR]]&amp;" - "&amp;Tabela813[[#This Row],[Especificação]]</f>
        <v>9.1.9.2.2.99.0.5.00 - (-) Dedução de Outras Restituições - Multas</v>
      </c>
      <c r="T3513" s="7" t="str">
        <f>Tabela813[[#This Row],[NR]]&amp;" - "&amp;Tabela813[[#This Row],[Especificação]]</f>
        <v>9.1.9.2.2.99.0.5.00 - (-) Dedução de Outras Restituições - Multas</v>
      </c>
      <c r="U3513" s="7" t="str">
        <f>Tabela813[[#This Row],[NR]]&amp; " - "&amp;Tabela813[[#This Row],[Especificação]]</f>
        <v>9.1.9.2.2.99.0.5.00 - (-) Dedução de Outras Restituições - Multas</v>
      </c>
    </row>
    <row r="3514" spans="1:21" x14ac:dyDescent="0.25">
      <c r="A3514" s="84"/>
      <c r="B3514" s="73" t="s">
        <v>1570</v>
      </c>
      <c r="C3514" s="26" t="s">
        <v>1558</v>
      </c>
      <c r="D3514" s="26" t="s">
        <v>1570</v>
      </c>
      <c r="E3514" s="26" t="s">
        <v>1567</v>
      </c>
      <c r="F3514" s="26" t="s">
        <v>1567</v>
      </c>
      <c r="G3514" s="26" t="s">
        <v>1574</v>
      </c>
      <c r="H3514" s="26" t="s">
        <v>1561</v>
      </c>
      <c r="I3514" s="26" t="s">
        <v>1563</v>
      </c>
      <c r="J3514" s="26" t="s">
        <v>1564</v>
      </c>
      <c r="K3514" s="21" t="str">
        <f>IF(Tabela813[[#This Row],[C]]&lt;&gt;"",IF(Tabela813[[#This Row],[RED]]&lt;&gt;"",(Tabela813[[#This Row],[RED]] &amp; "."),"") &amp; CONCATENATE(Tabela813[[#This Row],[C]],".",Tabela813[[#This Row],[O]],".",Tabela813[[#This Row],[E]],".",Tabela813[[#This Row],[D1]],".",Tabela813[[#This Row],[D2]],".",Tabela813[[#This Row],[D3]],".",Tabela813[[#This Row],[T]],".",Tabela813[[#This Row],[D4]]),"")</f>
        <v>9.1.9.2.2.99.0.6.00</v>
      </c>
      <c r="L3514" s="27" t="s">
        <v>2317</v>
      </c>
      <c r="M3514" s="21" t="str">
        <f t="shared" si="54"/>
        <v>A</v>
      </c>
      <c r="N3514" s="21">
        <f>IF(VALUE(Tabela813[[#This Row],[RED]]) &gt; 0,1,0) + IF(VALUE(J3514)&gt;0,8,IF(VALUE(I3514)&gt;0,7,IF(VALUE(H3514)&gt;0,6,IF(VALUE(G3514)&gt;0,5,IF(VALUE(F3514)&gt;0,4,IF(VALUE(E3514)&gt;0,3,IF(VALUE(D3514)&gt;0,2,1)))))))</f>
        <v>8</v>
      </c>
      <c r="O3514" s="26" t="s">
        <v>51</v>
      </c>
      <c r="P3514" s="1" t="s">
        <v>4195</v>
      </c>
      <c r="Q3514" s="1"/>
      <c r="R3514" s="21"/>
      <c r="S3514" s="7" t="str">
        <f>Tabela813[[#This Row],[NR]]&amp;" - "&amp;Tabela813[[#This Row],[Especificação]]</f>
        <v>9.1.9.2.2.99.0.6.00 - (-) Dedução de Outras Restituições - Juros de Mora</v>
      </c>
      <c r="T3514" s="7" t="str">
        <f>Tabela813[[#This Row],[NR]]&amp;" - "&amp;Tabela813[[#This Row],[Especificação]]</f>
        <v>9.1.9.2.2.99.0.6.00 - (-) Dedução de Outras Restituições - Juros de Mora</v>
      </c>
      <c r="U3514" s="7" t="str">
        <f>Tabela813[[#This Row],[NR]]&amp; " - "&amp;Tabela813[[#This Row],[Especificação]]</f>
        <v>9.1.9.2.2.99.0.6.00 - (-) Dedução de Outras Restituições - Juros de Mora</v>
      </c>
    </row>
    <row r="3515" spans="1:21" x14ac:dyDescent="0.25">
      <c r="A3515" s="84"/>
      <c r="B3515" s="73" t="s">
        <v>1570</v>
      </c>
      <c r="C3515" s="26" t="s">
        <v>1558</v>
      </c>
      <c r="D3515" s="26" t="s">
        <v>1570</v>
      </c>
      <c r="E3515" s="26" t="s">
        <v>1567</v>
      </c>
      <c r="F3515" s="26" t="s">
        <v>1567</v>
      </c>
      <c r="G3515" s="26" t="s">
        <v>1574</v>
      </c>
      <c r="H3515" s="26" t="s">
        <v>1561</v>
      </c>
      <c r="I3515" s="26" t="s">
        <v>1565</v>
      </c>
      <c r="J3515" s="26" t="s">
        <v>1564</v>
      </c>
      <c r="K3515" s="21" t="str">
        <f>IF(Tabela813[[#This Row],[C]]&lt;&gt;"",IF(Tabela813[[#This Row],[RED]]&lt;&gt;"",(Tabela813[[#This Row],[RED]] &amp; "."),"") &amp; CONCATENATE(Tabela813[[#This Row],[C]],".",Tabela813[[#This Row],[O]],".",Tabela813[[#This Row],[E]],".",Tabela813[[#This Row],[D1]],".",Tabela813[[#This Row],[D2]],".",Tabela813[[#This Row],[D3]],".",Tabela813[[#This Row],[T]],".",Tabela813[[#This Row],[D4]]),"")</f>
        <v>9.1.9.2.2.99.0.7.00</v>
      </c>
      <c r="L3515" s="27" t="s">
        <v>2318</v>
      </c>
      <c r="M3515" s="21" t="str">
        <f t="shared" si="54"/>
        <v>A</v>
      </c>
      <c r="N3515" s="21">
        <f>IF(VALUE(Tabela813[[#This Row],[RED]]) &gt; 0,1,0) + IF(VALUE(J3515)&gt;0,8,IF(VALUE(I3515)&gt;0,7,IF(VALUE(H3515)&gt;0,6,IF(VALUE(G3515)&gt;0,5,IF(VALUE(F3515)&gt;0,4,IF(VALUE(E3515)&gt;0,3,IF(VALUE(D3515)&gt;0,2,1)))))))</f>
        <v>8</v>
      </c>
      <c r="O3515" s="26" t="s">
        <v>51</v>
      </c>
      <c r="P3515" s="1" t="s">
        <v>4195</v>
      </c>
      <c r="Q3515" s="1"/>
      <c r="R3515" s="21"/>
      <c r="S3515" s="7" t="str">
        <f>Tabela813[[#This Row],[NR]]&amp;" - "&amp;Tabela813[[#This Row],[Especificação]]</f>
        <v>9.1.9.2.2.99.0.7.00 - (-) Dedução de Outras Restituições - Dívida Ativa - Multas da Dívida Ativa</v>
      </c>
      <c r="T3515" s="7" t="str">
        <f>Tabela813[[#This Row],[NR]]&amp;" - "&amp;Tabela813[[#This Row],[Especificação]]</f>
        <v>9.1.9.2.2.99.0.7.00 - (-) Dedução de Outras Restituições - Dívida Ativa - Multas da Dívida Ativa</v>
      </c>
      <c r="U3515" s="7" t="str">
        <f>Tabela813[[#This Row],[NR]]&amp; " - "&amp;Tabela813[[#This Row],[Especificação]]</f>
        <v>9.1.9.2.2.99.0.7.00 - (-) Dedução de Outras Restituições - Dívida Ativa - Multas da Dívida Ativa</v>
      </c>
    </row>
    <row r="3516" spans="1:21" x14ac:dyDescent="0.25">
      <c r="A3516" s="84"/>
      <c r="B3516" s="73" t="s">
        <v>1570</v>
      </c>
      <c r="C3516" s="26" t="s">
        <v>1558</v>
      </c>
      <c r="D3516" s="26" t="s">
        <v>1570</v>
      </c>
      <c r="E3516" s="26" t="s">
        <v>1567</v>
      </c>
      <c r="F3516" s="26" t="s">
        <v>1567</v>
      </c>
      <c r="G3516" s="26" t="s">
        <v>1574</v>
      </c>
      <c r="H3516" s="26" t="s">
        <v>1561</v>
      </c>
      <c r="I3516" s="26" t="s">
        <v>1566</v>
      </c>
      <c r="J3516" s="26" t="s">
        <v>1564</v>
      </c>
      <c r="K3516" s="21" t="str">
        <f>IF(Tabela813[[#This Row],[C]]&lt;&gt;"",IF(Tabela813[[#This Row],[RED]]&lt;&gt;"",(Tabela813[[#This Row],[RED]] &amp; "."),"") &amp; CONCATENATE(Tabela813[[#This Row],[C]],".",Tabela813[[#This Row],[O]],".",Tabela813[[#This Row],[E]],".",Tabela813[[#This Row],[D1]],".",Tabela813[[#This Row],[D2]],".",Tabela813[[#This Row],[D3]],".",Tabela813[[#This Row],[T]],".",Tabela813[[#This Row],[D4]]),"")</f>
        <v>9.1.9.2.2.99.0.8.00</v>
      </c>
      <c r="L3516" s="27" t="s">
        <v>2319</v>
      </c>
      <c r="M3516" s="21" t="str">
        <f t="shared" si="54"/>
        <v>A</v>
      </c>
      <c r="N3516" s="21">
        <f>IF(VALUE(Tabela813[[#This Row],[RED]]) &gt; 0,1,0) + IF(VALUE(J3516)&gt;0,8,IF(VALUE(I3516)&gt;0,7,IF(VALUE(H3516)&gt;0,6,IF(VALUE(G3516)&gt;0,5,IF(VALUE(F3516)&gt;0,4,IF(VALUE(E3516)&gt;0,3,IF(VALUE(D3516)&gt;0,2,1)))))))</f>
        <v>8</v>
      </c>
      <c r="O3516" s="26" t="s">
        <v>51</v>
      </c>
      <c r="P3516" s="1" t="s">
        <v>4195</v>
      </c>
      <c r="Q3516" s="1"/>
      <c r="R3516" s="21"/>
      <c r="S3516" s="7" t="str">
        <f>Tabela813[[#This Row],[NR]]&amp;" - "&amp;Tabela813[[#This Row],[Especificação]]</f>
        <v>9.1.9.2.2.99.0.8.00 - (-) Dedução de Outras Restituições - Juros de Mora da Dívida Ativa</v>
      </c>
      <c r="T3516" s="7" t="str">
        <f>Tabela813[[#This Row],[NR]]&amp;" - "&amp;Tabela813[[#This Row],[Especificação]]</f>
        <v>9.1.9.2.2.99.0.8.00 - (-) Dedução de Outras Restituições - Juros de Mora da Dívida Ativa</v>
      </c>
      <c r="U3516" s="7" t="str">
        <f>Tabela813[[#This Row],[NR]]&amp; " - "&amp;Tabela813[[#This Row],[Especificação]]</f>
        <v>9.1.9.2.2.99.0.8.00 - (-) Dedução de Outras Restituições - Juros de Mora da Dívida Ativa</v>
      </c>
    </row>
    <row r="3517" spans="1:21" x14ac:dyDescent="0.25">
      <c r="A3517" s="84"/>
      <c r="B3517" s="73" t="s">
        <v>1570</v>
      </c>
      <c r="C3517" s="26" t="s">
        <v>1558</v>
      </c>
      <c r="D3517" s="26" t="s">
        <v>1570</v>
      </c>
      <c r="E3517" s="26" t="s">
        <v>1570</v>
      </c>
      <c r="F3517" s="26" t="s">
        <v>1561</v>
      </c>
      <c r="G3517" s="26" t="s">
        <v>1564</v>
      </c>
      <c r="H3517" s="26" t="s">
        <v>1561</v>
      </c>
      <c r="I3517" s="26" t="s">
        <v>1561</v>
      </c>
      <c r="J3517" s="26" t="s">
        <v>1564</v>
      </c>
      <c r="K3517" s="21" t="str">
        <f>IF(Tabela813[[#This Row],[C]]&lt;&gt;"",IF(Tabela813[[#This Row],[RED]]&lt;&gt;"",(Tabela813[[#This Row],[RED]] &amp; "."),"") &amp; CONCATENATE(Tabela813[[#This Row],[C]],".",Tabela813[[#This Row],[O]],".",Tabela813[[#This Row],[E]],".",Tabela813[[#This Row],[D1]],".",Tabela813[[#This Row],[D2]],".",Tabela813[[#This Row],[D3]],".",Tabela813[[#This Row],[T]],".",Tabela813[[#This Row],[D4]]),"")</f>
        <v>9.1.9.9.0.00.0.0.00</v>
      </c>
      <c r="L3517" s="27" t="s">
        <v>2320</v>
      </c>
      <c r="M3517" s="21" t="str">
        <f t="shared" si="54"/>
        <v>S</v>
      </c>
      <c r="N3517" s="21">
        <f>IF(VALUE(Tabela813[[#This Row],[RED]]) &gt; 0,1,0) + IF(VALUE(J3517)&gt;0,8,IF(VALUE(I3517)&gt;0,7,IF(VALUE(H3517)&gt;0,6,IF(VALUE(G3517)&gt;0,5,IF(VALUE(F3517)&gt;0,4,IF(VALUE(E3517)&gt;0,3,IF(VALUE(D3517)&gt;0,2,1)))))))</f>
        <v>4</v>
      </c>
      <c r="O3517" s="26" t="s">
        <v>45</v>
      </c>
      <c r="P3517" s="1" t="s">
        <v>4516</v>
      </c>
      <c r="Q3517" s="1"/>
      <c r="R3517" s="21"/>
      <c r="S3517" s="7" t="str">
        <f>Tabela813[[#This Row],[NR]]&amp;" - "&amp;Tabela813[[#This Row],[Especificação]]</f>
        <v>9.1.9.9.0.00.0.0.00 - (-) Dedução de Demais Receitas Correntes</v>
      </c>
      <c r="T3517" s="7" t="str">
        <f>Tabela813[[#This Row],[NR]]&amp;" - "&amp;Tabela813[[#This Row],[Especificação]]</f>
        <v>9.1.9.9.0.00.0.0.00 - (-) Dedução de Demais Receitas Correntes</v>
      </c>
      <c r="U3517" s="7" t="str">
        <f>Tabela813[[#This Row],[NR]]&amp; " - "&amp;Tabela813[[#This Row],[Especificação]]</f>
        <v>9.1.9.9.0.00.0.0.00 - (-) Dedução de Demais Receitas Correntes</v>
      </c>
    </row>
    <row r="3518" spans="1:21" x14ac:dyDescent="0.25">
      <c r="A3518" s="84"/>
      <c r="B3518" s="73" t="s">
        <v>1570</v>
      </c>
      <c r="C3518" s="26" t="s">
        <v>1558</v>
      </c>
      <c r="D3518" s="26" t="s">
        <v>1570</v>
      </c>
      <c r="E3518" s="26" t="s">
        <v>1570</v>
      </c>
      <c r="F3518" s="26" t="s">
        <v>1570</v>
      </c>
      <c r="G3518" s="26" t="s">
        <v>1564</v>
      </c>
      <c r="H3518" s="26" t="s">
        <v>1561</v>
      </c>
      <c r="I3518" s="26" t="s">
        <v>1561</v>
      </c>
      <c r="J3518" s="26" t="s">
        <v>1564</v>
      </c>
      <c r="K3518" s="21" t="str">
        <f>IF(Tabela813[[#This Row],[C]]&lt;&gt;"",IF(Tabela813[[#This Row],[RED]]&lt;&gt;"",(Tabela813[[#This Row],[RED]] &amp; "."),"") &amp; CONCATENATE(Tabela813[[#This Row],[C]],".",Tabela813[[#This Row],[O]],".",Tabela813[[#This Row],[E]],".",Tabela813[[#This Row],[D1]],".",Tabela813[[#This Row],[D2]],".",Tabela813[[#This Row],[D3]],".",Tabela813[[#This Row],[T]],".",Tabela813[[#This Row],[D4]]),"")</f>
        <v>9.1.9.9.9.00.0.0.00</v>
      </c>
      <c r="L3518" s="27" t="s">
        <v>2256</v>
      </c>
      <c r="M3518" s="21" t="str">
        <f t="shared" si="54"/>
        <v>S</v>
      </c>
      <c r="N3518" s="21">
        <f>IF(VALUE(Tabela813[[#This Row],[RED]]) &gt; 0,1,0) + IF(VALUE(J3518)&gt;0,8,IF(VALUE(I3518)&gt;0,7,IF(VALUE(H3518)&gt;0,6,IF(VALUE(G3518)&gt;0,5,IF(VALUE(F3518)&gt;0,4,IF(VALUE(E3518)&gt;0,3,IF(VALUE(D3518)&gt;0,2,1)))))))</f>
        <v>5</v>
      </c>
      <c r="O3518" s="26" t="s">
        <v>45</v>
      </c>
      <c r="P3518" s="1" t="s">
        <v>4517</v>
      </c>
      <c r="Q3518" s="1"/>
      <c r="R3518" s="21"/>
      <c r="S3518" s="7" t="str">
        <f>Tabela813[[#This Row],[NR]]&amp;" - "&amp;Tabela813[[#This Row],[Especificação]]</f>
        <v>9.1.9.9.9.00.0.0.00 - (-) Dedução de Outras Receitas Correntes</v>
      </c>
      <c r="T3518" s="7" t="str">
        <f>Tabela813[[#This Row],[NR]]&amp;" - "&amp;Tabela813[[#This Row],[Especificação]]</f>
        <v>9.1.9.9.9.00.0.0.00 - (-) Dedução de Outras Receitas Correntes</v>
      </c>
      <c r="U3518" s="7" t="str">
        <f>Tabela813[[#This Row],[NR]]&amp; " - "&amp;Tabela813[[#This Row],[Especificação]]</f>
        <v>9.1.9.9.9.00.0.0.00 - (-) Dedução de Outras Receitas Correntes</v>
      </c>
    </row>
    <row r="3519" spans="1:21" ht="30" x14ac:dyDescent="0.25">
      <c r="A3519" s="84"/>
      <c r="B3519" s="73" t="s">
        <v>1570</v>
      </c>
      <c r="C3519" s="26" t="s">
        <v>1558</v>
      </c>
      <c r="D3519" s="26" t="s">
        <v>1570</v>
      </c>
      <c r="E3519" s="26" t="s">
        <v>1570</v>
      </c>
      <c r="F3519" s="26" t="s">
        <v>1570</v>
      </c>
      <c r="G3519" s="26" t="s">
        <v>1575</v>
      </c>
      <c r="H3519" s="26" t="s">
        <v>1561</v>
      </c>
      <c r="I3519" s="26" t="s">
        <v>1561</v>
      </c>
      <c r="J3519" s="26" t="s">
        <v>1564</v>
      </c>
      <c r="K3519" s="21" t="str">
        <f>IF(Tabela813[[#This Row],[C]]&lt;&gt;"",IF(Tabela813[[#This Row],[RED]]&lt;&gt;"",(Tabela813[[#This Row],[RED]] &amp; "."),"") &amp; CONCATENATE(Tabela813[[#This Row],[C]],".",Tabela813[[#This Row],[O]],".",Tabela813[[#This Row],[E]],".",Tabela813[[#This Row],[D1]],".",Tabela813[[#This Row],[D2]],".",Tabela813[[#This Row],[D3]],".",Tabela813[[#This Row],[T]],".",Tabela813[[#This Row],[D4]]),"")</f>
        <v>9.1.9.9.9.06.0.0.00</v>
      </c>
      <c r="L3519" s="27" t="s">
        <v>2321</v>
      </c>
      <c r="M3519" s="21" t="str">
        <f t="shared" si="54"/>
        <v>S</v>
      </c>
      <c r="N3519" s="21">
        <f>IF(VALUE(Tabela813[[#This Row],[RED]]) &gt; 0,1,0) + IF(VALUE(J3519)&gt;0,8,IF(VALUE(I3519)&gt;0,7,IF(VALUE(H3519)&gt;0,6,IF(VALUE(G3519)&gt;0,5,IF(VALUE(F3519)&gt;0,4,IF(VALUE(E3519)&gt;0,3,IF(VALUE(D3519)&gt;0,2,1)))))))</f>
        <v>6</v>
      </c>
      <c r="O3519" s="26" t="s">
        <v>51</v>
      </c>
      <c r="P3519" s="1" t="s">
        <v>4518</v>
      </c>
      <c r="Q3519" s="1"/>
      <c r="R3519" s="21"/>
      <c r="S3519" s="7" t="str">
        <f>Tabela813[[#This Row],[NR]]&amp;" - "&amp;Tabela813[[#This Row],[Especificação]]</f>
        <v>9.1.9.9.9.06.0.0.00 - (-) Dedução de Contrapartida de Subvenções ou Subsídios</v>
      </c>
      <c r="T3519" s="7" t="str">
        <f>Tabela813[[#This Row],[NR]]&amp;" - "&amp;Tabela813[[#This Row],[Especificação]]</f>
        <v>9.1.9.9.9.06.0.0.00 - (-) Dedução de Contrapartida de Subvenções ou Subsídios</v>
      </c>
      <c r="U3519" s="7" t="str">
        <f>Tabela813[[#This Row],[NR]]&amp; " - "&amp;Tabela813[[#This Row],[Especificação]]</f>
        <v>9.1.9.9.9.06.0.0.00 - (-) Dedução de Contrapartida de Subvenções ou Subsídios</v>
      </c>
    </row>
    <row r="3520" spans="1:21" ht="30" x14ac:dyDescent="0.25">
      <c r="A3520" s="84"/>
      <c r="B3520" s="73" t="s">
        <v>1570</v>
      </c>
      <c r="C3520" s="26" t="s">
        <v>1558</v>
      </c>
      <c r="D3520" s="26" t="s">
        <v>1570</v>
      </c>
      <c r="E3520" s="26" t="s">
        <v>1570</v>
      </c>
      <c r="F3520" s="26" t="s">
        <v>1570</v>
      </c>
      <c r="G3520" s="26" t="s">
        <v>1575</v>
      </c>
      <c r="H3520" s="26" t="s">
        <v>1561</v>
      </c>
      <c r="I3520" s="26" t="s">
        <v>1558</v>
      </c>
      <c r="J3520" s="26" t="s">
        <v>1564</v>
      </c>
      <c r="K3520" s="21" t="str">
        <f>IF(Tabela813[[#This Row],[C]]&lt;&gt;"",IF(Tabela813[[#This Row],[RED]]&lt;&gt;"",(Tabela813[[#This Row],[RED]] &amp; "."),"") &amp; CONCATENATE(Tabela813[[#This Row],[C]],".",Tabela813[[#This Row],[O]],".",Tabela813[[#This Row],[E]],".",Tabela813[[#This Row],[D1]],".",Tabela813[[#This Row],[D2]],".",Tabela813[[#This Row],[D3]],".",Tabela813[[#This Row],[T]],".",Tabela813[[#This Row],[D4]]),"")</f>
        <v>9.1.9.9.9.06.0.1.00</v>
      </c>
      <c r="L3520" s="27" t="s">
        <v>2322</v>
      </c>
      <c r="M3520" s="21" t="str">
        <f t="shared" si="54"/>
        <v>A</v>
      </c>
      <c r="N3520" s="21">
        <f>IF(VALUE(Tabela813[[#This Row],[RED]]) &gt; 0,1,0) + IF(VALUE(J3520)&gt;0,8,IF(VALUE(I3520)&gt;0,7,IF(VALUE(H3520)&gt;0,6,IF(VALUE(G3520)&gt;0,5,IF(VALUE(F3520)&gt;0,4,IF(VALUE(E3520)&gt;0,3,IF(VALUE(D3520)&gt;0,2,1)))))))</f>
        <v>8</v>
      </c>
      <c r="O3520" s="26" t="s">
        <v>51</v>
      </c>
      <c r="P3520" s="1" t="s">
        <v>3039</v>
      </c>
      <c r="Q3520" s="1"/>
      <c r="R3520" s="21"/>
      <c r="S3520" s="7" t="str">
        <f>Tabela813[[#This Row],[NR]]&amp;" - "&amp;Tabela813[[#This Row],[Especificação]]</f>
        <v>9.1.9.9.9.06.0.1.00 - (-) Dedução de Contrapartida de Subvenções ou Subsídios - Principal</v>
      </c>
      <c r="T3520" s="7" t="str">
        <f>Tabela813[[#This Row],[NR]]&amp;" - "&amp;Tabela813[[#This Row],[Especificação]]</f>
        <v>9.1.9.9.9.06.0.1.00 - (-) Dedução de Contrapartida de Subvenções ou Subsídios - Principal</v>
      </c>
      <c r="U3520" s="7" t="str">
        <f>Tabela813[[#This Row],[NR]]&amp; " - "&amp;Tabela813[[#This Row],[Especificação]]</f>
        <v>9.1.9.9.9.06.0.1.00 - (-) Dedução de Contrapartida de Subvenções ou Subsídios - Principal</v>
      </c>
    </row>
    <row r="3521" spans="1:21" ht="30" x14ac:dyDescent="0.25">
      <c r="A3521" s="84"/>
      <c r="B3521" s="73" t="s">
        <v>1570</v>
      </c>
      <c r="C3521" s="26" t="s">
        <v>1558</v>
      </c>
      <c r="D3521" s="26" t="s">
        <v>1570</v>
      </c>
      <c r="E3521" s="26" t="s">
        <v>1570</v>
      </c>
      <c r="F3521" s="26" t="s">
        <v>1570</v>
      </c>
      <c r="G3521" s="26" t="s">
        <v>1575</v>
      </c>
      <c r="H3521" s="26" t="s">
        <v>1561</v>
      </c>
      <c r="I3521" s="26" t="s">
        <v>1567</v>
      </c>
      <c r="J3521" s="26" t="s">
        <v>1564</v>
      </c>
      <c r="K3521" s="21" t="str">
        <f>IF(Tabela813[[#This Row],[C]]&lt;&gt;"",IF(Tabela813[[#This Row],[RED]]&lt;&gt;"",(Tabela813[[#This Row],[RED]] &amp; "."),"") &amp; CONCATENATE(Tabela813[[#This Row],[C]],".",Tabela813[[#This Row],[O]],".",Tabela813[[#This Row],[E]],".",Tabela813[[#This Row],[D1]],".",Tabela813[[#This Row],[D2]],".",Tabela813[[#This Row],[D3]],".",Tabela813[[#This Row],[T]],".",Tabela813[[#This Row],[D4]]),"")</f>
        <v>9.1.9.9.9.06.0.2.00</v>
      </c>
      <c r="L3521" s="27" t="s">
        <v>3682</v>
      </c>
      <c r="M3521" s="21" t="str">
        <f t="shared" si="54"/>
        <v>A</v>
      </c>
      <c r="N3521" s="21">
        <f>IF(VALUE(Tabela813[[#This Row],[RED]]) &gt; 0,1,0) + IF(VALUE(J3521)&gt;0,8,IF(VALUE(I3521)&gt;0,7,IF(VALUE(H3521)&gt;0,6,IF(VALUE(G3521)&gt;0,5,IF(VALUE(F3521)&gt;0,4,IF(VALUE(E3521)&gt;0,3,IF(VALUE(D3521)&gt;0,2,1)))))))</f>
        <v>8</v>
      </c>
      <c r="O3521" s="26" t="s">
        <v>51</v>
      </c>
      <c r="P3521" s="1" t="s">
        <v>4196</v>
      </c>
      <c r="Q3521" s="1"/>
      <c r="R3521" s="21"/>
      <c r="S3521" s="7" t="str">
        <f>Tabela813[[#This Row],[NR]]&amp;" - "&amp;Tabela813[[#This Row],[Especificação]]</f>
        <v>9.1.9.9.9.06.0.2.00 - (-) Dedução de Contrapartida de Subvenções ou Subsídios - Multas e Juros de Mora</v>
      </c>
      <c r="T3521" s="7" t="str">
        <f>Tabela813[[#This Row],[NR]]&amp;" - "&amp;Tabela813[[#This Row],[Especificação]]</f>
        <v>9.1.9.9.9.06.0.2.00 - (-) Dedução de Contrapartida de Subvenções ou Subsídios - Multas e Juros de Mora</v>
      </c>
      <c r="U3521" s="7" t="str">
        <f>Tabela813[[#This Row],[NR]]&amp; " - "&amp;Tabela813[[#This Row],[Especificação]]</f>
        <v>9.1.9.9.9.06.0.2.00 - (-) Dedução de Contrapartida de Subvenções ou Subsídios - Multas e Juros de Mora</v>
      </c>
    </row>
    <row r="3522" spans="1:21" ht="30" x14ac:dyDescent="0.25">
      <c r="A3522" s="84"/>
      <c r="B3522" s="73" t="s">
        <v>1570</v>
      </c>
      <c r="C3522" s="26" t="s">
        <v>1558</v>
      </c>
      <c r="D3522" s="26" t="s">
        <v>1570</v>
      </c>
      <c r="E3522" s="26" t="s">
        <v>1570</v>
      </c>
      <c r="F3522" s="26" t="s">
        <v>1570</v>
      </c>
      <c r="G3522" s="26" t="s">
        <v>1580</v>
      </c>
      <c r="H3522" s="26" t="s">
        <v>1561</v>
      </c>
      <c r="I3522" s="26" t="s">
        <v>1561</v>
      </c>
      <c r="J3522" s="26" t="s">
        <v>1564</v>
      </c>
      <c r="K3522" s="21" t="str">
        <f>IF(Tabela813[[#This Row],[C]]&lt;&gt;"",IF(Tabela813[[#This Row],[RED]]&lt;&gt;"",(Tabela813[[#This Row],[RED]] &amp; "."),"") &amp; CONCATENATE(Tabela813[[#This Row],[C]],".",Tabela813[[#This Row],[O]],".",Tabela813[[#This Row],[E]],".",Tabela813[[#This Row],[D1]],".",Tabela813[[#This Row],[D2]],".",Tabela813[[#This Row],[D3]],".",Tabela813[[#This Row],[T]],".",Tabela813[[#This Row],[D4]]),"")</f>
        <v>9.1.9.9.9.12.0.0.00</v>
      </c>
      <c r="L3522" s="27" t="s">
        <v>4141</v>
      </c>
      <c r="M3522" s="21" t="str">
        <f t="shared" si="54"/>
        <v>S</v>
      </c>
      <c r="N3522" s="21">
        <f>IF(VALUE(Tabela813[[#This Row],[RED]]) &gt; 0,1,0) + IF(VALUE(J3522)&gt;0,8,IF(VALUE(I3522)&gt;0,7,IF(VALUE(H3522)&gt;0,6,IF(VALUE(G3522)&gt;0,5,IF(VALUE(F3522)&gt;0,4,IF(VALUE(E3522)&gt;0,3,IF(VALUE(D3522)&gt;0,2,1)))))))</f>
        <v>6</v>
      </c>
      <c r="O3522" s="26" t="s">
        <v>51</v>
      </c>
      <c r="P3522" s="1" t="s">
        <v>4519</v>
      </c>
      <c r="Q3522" s="1"/>
      <c r="R3522" s="21"/>
      <c r="S3522" s="7" t="str">
        <f>Tabela813[[#This Row],[NR]]&amp;" - "&amp;Tabela813[[#This Row],[Especificação]]</f>
        <v>9.1.9.9.9.12.0.0.00 - (-) Dedução de Encargos Legais Pela Inscrição em Dívida Ativa e Receitas de Ônus de Sucumbência</v>
      </c>
      <c r="T3522" s="7" t="str">
        <f>Tabela813[[#This Row],[NR]]&amp;" - "&amp;Tabela813[[#This Row],[Especificação]]</f>
        <v>9.1.9.9.9.12.0.0.00 - (-) Dedução de Encargos Legais Pela Inscrição em Dívida Ativa e Receitas de Ônus de Sucumbência</v>
      </c>
      <c r="U3522" s="7" t="str">
        <f>Tabela813[[#This Row],[NR]]&amp; " - "&amp;Tabela813[[#This Row],[Especificação]]</f>
        <v>9.1.9.9.9.12.0.0.00 - (-) Dedução de Encargos Legais Pela Inscrição em Dívida Ativa e Receitas de Ônus de Sucumbência</v>
      </c>
    </row>
    <row r="3523" spans="1:21" ht="30" x14ac:dyDescent="0.25">
      <c r="A3523" s="84"/>
      <c r="B3523" s="73" t="s">
        <v>1570</v>
      </c>
      <c r="C3523" s="26" t="s">
        <v>1558</v>
      </c>
      <c r="D3523" s="26" t="s">
        <v>1570</v>
      </c>
      <c r="E3523" s="26" t="s">
        <v>1570</v>
      </c>
      <c r="F3523" s="26" t="s">
        <v>1570</v>
      </c>
      <c r="G3523" s="26" t="s">
        <v>1580</v>
      </c>
      <c r="H3523" s="26" t="s">
        <v>1558</v>
      </c>
      <c r="I3523" s="26" t="s">
        <v>1561</v>
      </c>
      <c r="J3523" s="26" t="s">
        <v>1564</v>
      </c>
      <c r="K3523" s="21" t="str">
        <f>IF(Tabela813[[#This Row],[C]]&lt;&gt;"",IF(Tabela813[[#This Row],[RED]]&lt;&gt;"",(Tabela813[[#This Row],[RED]] &amp; "."),"") &amp; CONCATENATE(Tabela813[[#This Row],[C]],".",Tabela813[[#This Row],[O]],".",Tabela813[[#This Row],[E]],".",Tabela813[[#This Row],[D1]],".",Tabela813[[#This Row],[D2]],".",Tabela813[[#This Row],[D3]],".",Tabela813[[#This Row],[T]],".",Tabela813[[#This Row],[D4]]),"")</f>
        <v>9.1.9.9.9.12.1.0.00</v>
      </c>
      <c r="L3523" s="27" t="s">
        <v>4142</v>
      </c>
      <c r="M3523" s="21" t="str">
        <f t="shared" si="54"/>
        <v>S</v>
      </c>
      <c r="N3523" s="21">
        <f>IF(VALUE(Tabela813[[#This Row],[RED]]) &gt; 0,1,0) + IF(VALUE(J3523)&gt;0,8,IF(VALUE(I3523)&gt;0,7,IF(VALUE(H3523)&gt;0,6,IF(VALUE(G3523)&gt;0,5,IF(VALUE(F3523)&gt;0,4,IF(VALUE(E3523)&gt;0,3,IF(VALUE(D3523)&gt;0,2,1)))))))</f>
        <v>7</v>
      </c>
      <c r="O3523" s="26" t="s">
        <v>51</v>
      </c>
      <c r="P3523" s="1" t="s">
        <v>3040</v>
      </c>
      <c r="Q3523" s="1"/>
      <c r="R3523" s="21"/>
      <c r="S3523" s="7" t="str">
        <f>Tabela813[[#This Row],[NR]]&amp;" - "&amp;Tabela813[[#This Row],[Especificação]]</f>
        <v>9.1.9.9.9.12.1.0.00 - (-) Dedução de Encargos Legais Pela Inscrição em Dívida Ativa</v>
      </c>
      <c r="T3523" s="7" t="str">
        <f>Tabela813[[#This Row],[NR]]&amp;" - "&amp;Tabela813[[#This Row],[Especificação]]</f>
        <v>9.1.9.9.9.12.1.0.00 - (-) Dedução de Encargos Legais Pela Inscrição em Dívida Ativa</v>
      </c>
      <c r="U3523" s="7" t="str">
        <f>Tabela813[[#This Row],[NR]]&amp; " - "&amp;Tabela813[[#This Row],[Especificação]]</f>
        <v>9.1.9.9.9.12.1.0.00 - (-) Dedução de Encargos Legais Pela Inscrição em Dívida Ativa</v>
      </c>
    </row>
    <row r="3524" spans="1:21" ht="30" x14ac:dyDescent="0.25">
      <c r="A3524" s="84"/>
      <c r="B3524" s="73" t="s">
        <v>1570</v>
      </c>
      <c r="C3524" s="26" t="s">
        <v>1558</v>
      </c>
      <c r="D3524" s="26" t="s">
        <v>1570</v>
      </c>
      <c r="E3524" s="26" t="s">
        <v>1570</v>
      </c>
      <c r="F3524" s="26" t="s">
        <v>1570</v>
      </c>
      <c r="G3524" s="26" t="s">
        <v>1580</v>
      </c>
      <c r="H3524" s="26" t="s">
        <v>1558</v>
      </c>
      <c r="I3524" s="26" t="s">
        <v>1558</v>
      </c>
      <c r="J3524" s="26" t="s">
        <v>1564</v>
      </c>
      <c r="K3524" s="21" t="str">
        <f>IF(Tabela813[[#This Row],[C]]&lt;&gt;"",IF(Tabela813[[#This Row],[RED]]&lt;&gt;"",(Tabela813[[#This Row],[RED]] &amp; "."),"") &amp; CONCATENATE(Tabela813[[#This Row],[C]],".",Tabela813[[#This Row],[O]],".",Tabela813[[#This Row],[E]],".",Tabela813[[#This Row],[D1]],".",Tabela813[[#This Row],[D2]],".",Tabela813[[#This Row],[D3]],".",Tabela813[[#This Row],[T]],".",Tabela813[[#This Row],[D4]]),"")</f>
        <v>9.1.9.9.9.12.1.1.00</v>
      </c>
      <c r="L3524" s="27" t="s">
        <v>4143</v>
      </c>
      <c r="M3524" s="21" t="str">
        <f t="shared" si="54"/>
        <v>A</v>
      </c>
      <c r="N3524" s="21">
        <f>IF(VALUE(Tabela813[[#This Row],[RED]]) &gt; 0,1,0) + IF(VALUE(J3524)&gt;0,8,IF(VALUE(I3524)&gt;0,7,IF(VALUE(H3524)&gt;0,6,IF(VALUE(G3524)&gt;0,5,IF(VALUE(F3524)&gt;0,4,IF(VALUE(E3524)&gt;0,3,IF(VALUE(D3524)&gt;0,2,1)))))))</f>
        <v>8</v>
      </c>
      <c r="O3524" s="26" t="s">
        <v>51</v>
      </c>
      <c r="P3524" s="1" t="s">
        <v>3040</v>
      </c>
      <c r="Q3524" s="1"/>
      <c r="R3524" s="21"/>
      <c r="S3524" s="7" t="str">
        <f>Tabela813[[#This Row],[NR]]&amp;" - "&amp;Tabela813[[#This Row],[Especificação]]</f>
        <v>9.1.9.9.9.12.1.1.00 - (-) Dedução de Encargos Legais Pela Inscrição em Dívida Ativa - Principal</v>
      </c>
      <c r="T3524" s="7" t="str">
        <f>Tabela813[[#This Row],[NR]]&amp;" - "&amp;Tabela813[[#This Row],[Especificação]]</f>
        <v>9.1.9.9.9.12.1.1.00 - (-) Dedução de Encargos Legais Pela Inscrição em Dívida Ativa - Principal</v>
      </c>
      <c r="U3524" s="7" t="str">
        <f>Tabela813[[#This Row],[NR]]&amp; " - "&amp;Tabela813[[#This Row],[Especificação]]</f>
        <v>9.1.9.9.9.12.1.1.00 - (-) Dedução de Encargos Legais Pela Inscrição em Dívida Ativa - Principal</v>
      </c>
    </row>
    <row r="3525" spans="1:21" ht="45" x14ac:dyDescent="0.25">
      <c r="A3525" s="84"/>
      <c r="B3525" s="73" t="s">
        <v>1570</v>
      </c>
      <c r="C3525" s="26" t="s">
        <v>1558</v>
      </c>
      <c r="D3525" s="26" t="s">
        <v>1570</v>
      </c>
      <c r="E3525" s="26" t="s">
        <v>1570</v>
      </c>
      <c r="F3525" s="26" t="s">
        <v>1570</v>
      </c>
      <c r="G3525" s="26" t="s">
        <v>1580</v>
      </c>
      <c r="H3525" s="26" t="s">
        <v>1567</v>
      </c>
      <c r="I3525" s="26" t="s">
        <v>1561</v>
      </c>
      <c r="J3525" s="26" t="s">
        <v>1564</v>
      </c>
      <c r="K3525" s="21" t="str">
        <f>IF(Tabela813[[#This Row],[C]]&lt;&gt;"",IF(Tabela813[[#This Row],[RED]]&lt;&gt;"",(Tabela813[[#This Row],[RED]] &amp; "."),"") &amp; CONCATENATE(Tabela813[[#This Row],[C]],".",Tabela813[[#This Row],[O]],".",Tabela813[[#This Row],[E]],".",Tabela813[[#This Row],[D1]],".",Tabela813[[#This Row],[D2]],".",Tabela813[[#This Row],[D3]],".",Tabela813[[#This Row],[T]],".",Tabela813[[#This Row],[D4]]),"")</f>
        <v>9.1.9.9.9.12.2.0.00</v>
      </c>
      <c r="L3525" s="27" t="s">
        <v>2323</v>
      </c>
      <c r="M3525" s="21" t="str">
        <f t="shared" si="54"/>
        <v>S</v>
      </c>
      <c r="N3525" s="21">
        <f>IF(VALUE(Tabela813[[#This Row],[RED]]) &gt; 0,1,0) + IF(VALUE(J3525)&gt;0,8,IF(VALUE(I3525)&gt;0,7,IF(VALUE(H3525)&gt;0,6,IF(VALUE(G3525)&gt;0,5,IF(VALUE(F3525)&gt;0,4,IF(VALUE(E3525)&gt;0,3,IF(VALUE(D3525)&gt;0,2,1)))))))</f>
        <v>7</v>
      </c>
      <c r="O3525" s="26" t="s">
        <v>51</v>
      </c>
      <c r="P3525" s="1" t="s">
        <v>3041</v>
      </c>
      <c r="Q3525" s="1"/>
      <c r="R3525" s="21"/>
      <c r="S3525" s="7" t="str">
        <f>Tabela813[[#This Row],[NR]]&amp;" - "&amp;Tabela813[[#This Row],[Especificação]]</f>
        <v>9.1.9.9.9.12.2.0.00 - (-) Dedução de Ônus de Sucumbência</v>
      </c>
      <c r="T3525" s="7" t="str">
        <f>Tabela813[[#This Row],[NR]]&amp;" - "&amp;Tabela813[[#This Row],[Especificação]]</f>
        <v>9.1.9.9.9.12.2.0.00 - (-) Dedução de Ônus de Sucumbência</v>
      </c>
      <c r="U3525" s="7" t="str">
        <f>Tabela813[[#This Row],[NR]]&amp; " - "&amp;Tabela813[[#This Row],[Especificação]]</f>
        <v>9.1.9.9.9.12.2.0.00 - (-) Dedução de Ônus de Sucumbência</v>
      </c>
    </row>
    <row r="3526" spans="1:21" ht="45" x14ac:dyDescent="0.25">
      <c r="A3526" s="84"/>
      <c r="B3526" s="73" t="s">
        <v>1570</v>
      </c>
      <c r="C3526" s="26" t="s">
        <v>1558</v>
      </c>
      <c r="D3526" s="26" t="s">
        <v>1570</v>
      </c>
      <c r="E3526" s="26" t="s">
        <v>1570</v>
      </c>
      <c r="F3526" s="26" t="s">
        <v>1570</v>
      </c>
      <c r="G3526" s="26" t="s">
        <v>1580</v>
      </c>
      <c r="H3526" s="26" t="s">
        <v>1567</v>
      </c>
      <c r="I3526" s="26" t="s">
        <v>1558</v>
      </c>
      <c r="J3526" s="26" t="s">
        <v>1564</v>
      </c>
      <c r="K3526" s="21" t="str">
        <f>IF(Tabela813[[#This Row],[C]]&lt;&gt;"",IF(Tabela813[[#This Row],[RED]]&lt;&gt;"",(Tabela813[[#This Row],[RED]] &amp; "."),"") &amp; CONCATENATE(Tabela813[[#This Row],[C]],".",Tabela813[[#This Row],[O]],".",Tabela813[[#This Row],[E]],".",Tabela813[[#This Row],[D1]],".",Tabela813[[#This Row],[D2]],".",Tabela813[[#This Row],[D3]],".",Tabela813[[#This Row],[T]],".",Tabela813[[#This Row],[D4]]),"")</f>
        <v>9.1.9.9.9.12.2.1.00</v>
      </c>
      <c r="L3526" s="27" t="s">
        <v>2324</v>
      </c>
      <c r="M3526" s="21" t="str">
        <f t="shared" si="54"/>
        <v>A</v>
      </c>
      <c r="N3526" s="21">
        <f>IF(VALUE(Tabela813[[#This Row],[RED]]) &gt; 0,1,0) + IF(VALUE(J3526)&gt;0,8,IF(VALUE(I3526)&gt;0,7,IF(VALUE(H3526)&gt;0,6,IF(VALUE(G3526)&gt;0,5,IF(VALUE(F3526)&gt;0,4,IF(VALUE(E3526)&gt;0,3,IF(VALUE(D3526)&gt;0,2,1)))))))</f>
        <v>8</v>
      </c>
      <c r="O3526" s="26" t="s">
        <v>51</v>
      </c>
      <c r="P3526" s="1" t="s">
        <v>3041</v>
      </c>
      <c r="Q3526" s="1"/>
      <c r="R3526" s="21"/>
      <c r="S3526" s="7" t="str">
        <f>Tabela813[[#This Row],[NR]]&amp;" - "&amp;Tabela813[[#This Row],[Especificação]]</f>
        <v>9.1.9.9.9.12.2.1.00 - (-) Dedução de Ônus de Sucumbência - Principal</v>
      </c>
      <c r="T3526" s="7" t="str">
        <f>Tabela813[[#This Row],[NR]]&amp;" - "&amp;Tabela813[[#This Row],[Especificação]]</f>
        <v>9.1.9.9.9.12.2.1.00 - (-) Dedução de Ônus de Sucumbência - Principal</v>
      </c>
      <c r="U3526" s="7" t="str">
        <f>Tabela813[[#This Row],[NR]]&amp; " - "&amp;Tabela813[[#This Row],[Especificação]]</f>
        <v>9.1.9.9.9.12.2.1.00 - (-) Dedução de Ônus de Sucumbência - Principal</v>
      </c>
    </row>
    <row r="3527" spans="1:21" ht="45" x14ac:dyDescent="0.25">
      <c r="A3527" s="84"/>
      <c r="B3527" s="73" t="s">
        <v>1570</v>
      </c>
      <c r="C3527" s="26" t="s">
        <v>1558</v>
      </c>
      <c r="D3527" s="26" t="s">
        <v>1570</v>
      </c>
      <c r="E3527" s="26" t="s">
        <v>1570</v>
      </c>
      <c r="F3527" s="26" t="s">
        <v>1570</v>
      </c>
      <c r="G3527" s="26" t="s">
        <v>1580</v>
      </c>
      <c r="H3527" s="26" t="s">
        <v>1567</v>
      </c>
      <c r="I3527" s="26" t="s">
        <v>1567</v>
      </c>
      <c r="J3527" s="26" t="s">
        <v>1564</v>
      </c>
      <c r="K3527" s="21" t="str">
        <f>IF(Tabela813[[#This Row],[C]]&lt;&gt;"",IF(Tabela813[[#This Row],[RED]]&lt;&gt;"",(Tabela813[[#This Row],[RED]] &amp; "."),"") &amp; CONCATENATE(Tabela813[[#This Row],[C]],".",Tabela813[[#This Row],[O]],".",Tabela813[[#This Row],[E]],".",Tabela813[[#This Row],[D1]],".",Tabela813[[#This Row],[D2]],".",Tabela813[[#This Row],[D3]],".",Tabela813[[#This Row],[T]],".",Tabela813[[#This Row],[D4]]),"")</f>
        <v>9.1.9.9.9.12.2.2.00</v>
      </c>
      <c r="L3527" s="27" t="s">
        <v>3683</v>
      </c>
      <c r="M3527" s="21" t="str">
        <f t="shared" si="54"/>
        <v>A</v>
      </c>
      <c r="N3527" s="21">
        <f>IF(VALUE(Tabela813[[#This Row],[RED]]) &gt; 0,1,0) + IF(VALUE(J3527)&gt;0,8,IF(VALUE(I3527)&gt;0,7,IF(VALUE(H3527)&gt;0,6,IF(VALUE(G3527)&gt;0,5,IF(VALUE(F3527)&gt;0,4,IF(VALUE(E3527)&gt;0,3,IF(VALUE(D3527)&gt;0,2,1)))))))</f>
        <v>8</v>
      </c>
      <c r="O3527" s="26" t="s">
        <v>51</v>
      </c>
      <c r="P3527" s="1" t="s">
        <v>4197</v>
      </c>
      <c r="Q3527" s="1"/>
      <c r="R3527" s="21"/>
      <c r="S3527" s="7" t="str">
        <f>Tabela813[[#This Row],[NR]]&amp;" - "&amp;Tabela813[[#This Row],[Especificação]]</f>
        <v>9.1.9.9.9.12.2.2.00 - (-) Dedução de Ônus de Sucumbência - Multas e Juros e Mora</v>
      </c>
      <c r="T3527" s="7" t="str">
        <f>Tabela813[[#This Row],[NR]]&amp;" - "&amp;Tabela813[[#This Row],[Especificação]]</f>
        <v>9.1.9.9.9.12.2.2.00 - (-) Dedução de Ônus de Sucumbência - Multas e Juros e Mora</v>
      </c>
      <c r="U3527" s="7" t="str">
        <f>Tabela813[[#This Row],[NR]]&amp; " - "&amp;Tabela813[[#This Row],[Especificação]]</f>
        <v>9.1.9.9.9.12.2.2.00 - (-) Dedução de Ônus de Sucumbência - Multas e Juros e Mora</v>
      </c>
    </row>
    <row r="3528" spans="1:21" x14ac:dyDescent="0.25">
      <c r="B3528" s="73" t="s">
        <v>1570</v>
      </c>
      <c r="C3528" s="26" t="s">
        <v>1558</v>
      </c>
      <c r="D3528" s="26" t="s">
        <v>1570</v>
      </c>
      <c r="E3528" s="26" t="s">
        <v>1570</v>
      </c>
      <c r="F3528" s="26" t="s">
        <v>1570</v>
      </c>
      <c r="G3528" s="26" t="s">
        <v>1574</v>
      </c>
      <c r="H3528" s="26" t="s">
        <v>1561</v>
      </c>
      <c r="I3528" s="26" t="s">
        <v>1561</v>
      </c>
      <c r="J3528" s="26" t="s">
        <v>1564</v>
      </c>
      <c r="K3528" s="21" t="str">
        <f>IF(Tabela813[[#This Row],[C]]&lt;&gt;"",IF(Tabela813[[#This Row],[RED]]&lt;&gt;"",(Tabela813[[#This Row],[RED]] &amp; "."),"") &amp; CONCATENATE(Tabela813[[#This Row],[C]],".",Tabela813[[#This Row],[O]],".",Tabela813[[#This Row],[E]],".",Tabela813[[#This Row],[D1]],".",Tabela813[[#This Row],[D2]],".",Tabela813[[#This Row],[D3]],".",Tabela813[[#This Row],[T]],".",Tabela813[[#This Row],[D4]]),"")</f>
        <v>9.1.9.9.9.99.0.0.00</v>
      </c>
      <c r="L3528" s="27" t="s">
        <v>2325</v>
      </c>
      <c r="M3528" s="21" t="str">
        <f t="shared" si="54"/>
        <v>S</v>
      </c>
      <c r="N3528" s="21">
        <f>IF(VALUE(Tabela813[[#This Row],[RED]]) &gt; 0,1,0) + IF(VALUE(J3528)&gt;0,8,IF(VALUE(I3528)&gt;0,7,IF(VALUE(H3528)&gt;0,6,IF(VALUE(G3528)&gt;0,5,IF(VALUE(F3528)&gt;0,4,IF(VALUE(E3528)&gt;0,3,IF(VALUE(D3528)&gt;0,2,1)))))))</f>
        <v>6</v>
      </c>
      <c r="O3528" s="26" t="s">
        <v>51</v>
      </c>
      <c r="P3528" s="1" t="s">
        <v>4520</v>
      </c>
      <c r="Q3528" s="1"/>
      <c r="R3528" s="21"/>
      <c r="S3528" s="7" t="str">
        <f>Tabela813[[#This Row],[NR]]&amp;" - "&amp;Tabela813[[#This Row],[Especificação]]</f>
        <v>9.1.9.9.9.99.0.0.00 - (-) Dedução de Outras Receitas</v>
      </c>
      <c r="T3528" s="7" t="str">
        <f>Tabela813[[#This Row],[NR]]&amp;" - "&amp;Tabela813[[#This Row],[Especificação]]</f>
        <v>9.1.9.9.9.99.0.0.00 - (-) Dedução de Outras Receitas</v>
      </c>
      <c r="U3528" s="7" t="str">
        <f>Tabela813[[#This Row],[NR]]&amp; " - "&amp;Tabela813[[#This Row],[Especificação]]</f>
        <v>9.1.9.9.9.99.0.0.00 - (-) Dedução de Outras Receitas</v>
      </c>
    </row>
    <row r="3529" spans="1:21" ht="30" x14ac:dyDescent="0.25">
      <c r="B3529" s="73" t="s">
        <v>1570</v>
      </c>
      <c r="C3529" s="26" t="s">
        <v>1558</v>
      </c>
      <c r="D3529" s="26" t="s">
        <v>1570</v>
      </c>
      <c r="E3529" s="26" t="s">
        <v>1570</v>
      </c>
      <c r="F3529" s="26" t="s">
        <v>1570</v>
      </c>
      <c r="G3529" s="26" t="s">
        <v>1574</v>
      </c>
      <c r="H3529" s="26" t="s">
        <v>1567</v>
      </c>
      <c r="I3529" s="26" t="s">
        <v>1561</v>
      </c>
      <c r="J3529" s="26" t="s">
        <v>1564</v>
      </c>
      <c r="K3529" s="21" t="str">
        <f>IF(Tabela813[[#This Row],[C]]&lt;&gt;"",IF(Tabela813[[#This Row],[RED]]&lt;&gt;"",(Tabela813[[#This Row],[RED]] &amp; "."),"") &amp; CONCATENATE(Tabela813[[#This Row],[C]],".",Tabela813[[#This Row],[O]],".",Tabela813[[#This Row],[E]],".",Tabela813[[#This Row],[D1]],".",Tabela813[[#This Row],[D2]],".",Tabela813[[#This Row],[D3]],".",Tabela813[[#This Row],[T]],".",Tabela813[[#This Row],[D4]]),"")</f>
        <v>9.1.9.9.9.99.2.0.00</v>
      </c>
      <c r="L3529" s="27" t="s">
        <v>4144</v>
      </c>
      <c r="M3529" s="21" t="str">
        <f t="shared" si="54"/>
        <v>S</v>
      </c>
      <c r="N3529" s="21">
        <f>IF(VALUE(Tabela813[[#This Row],[RED]]) &gt; 0,1,0) + IF(VALUE(J3529)&gt;0,8,IF(VALUE(I3529)&gt;0,7,IF(VALUE(H3529)&gt;0,6,IF(VALUE(G3529)&gt;0,5,IF(VALUE(F3529)&gt;0,4,IF(VALUE(E3529)&gt;0,3,IF(VALUE(D3529)&gt;0,2,1)))))))</f>
        <v>7</v>
      </c>
      <c r="O3529" s="26" t="s">
        <v>51</v>
      </c>
      <c r="P3529" s="1" t="s">
        <v>4192</v>
      </c>
      <c r="Q3529" s="1"/>
      <c r="R3529" s="21"/>
      <c r="S3529" s="7" t="str">
        <f>Tabela813[[#This Row],[NR]]&amp;" - "&amp;Tabela813[[#This Row],[Especificação]]</f>
        <v>9.1.9.9.9.99.2.0.00 - (-) Dedução de Outras Receitas Não Arrecadadas e Não Projetadas Pela RFB - Primárias</v>
      </c>
      <c r="T3529" s="7" t="str">
        <f>Tabela813[[#This Row],[NR]]&amp;" - "&amp;Tabela813[[#This Row],[Especificação]]</f>
        <v>9.1.9.9.9.99.2.0.00 - (-) Dedução de Outras Receitas Não Arrecadadas e Não Projetadas Pela RFB - Primárias</v>
      </c>
      <c r="U3529" s="7" t="str">
        <f>Tabela813[[#This Row],[NR]]&amp; " - "&amp;Tabela813[[#This Row],[Especificação]]</f>
        <v>9.1.9.9.9.99.2.0.00 - (-) Dedução de Outras Receitas Não Arrecadadas e Não Projetadas Pela RFB - Primárias</v>
      </c>
    </row>
    <row r="3530" spans="1:21" ht="30" x14ac:dyDescent="0.25">
      <c r="B3530" s="73" t="s">
        <v>1570</v>
      </c>
      <c r="C3530" s="26" t="s">
        <v>1558</v>
      </c>
      <c r="D3530" s="26" t="s">
        <v>1570</v>
      </c>
      <c r="E3530" s="26" t="s">
        <v>1570</v>
      </c>
      <c r="F3530" s="26" t="s">
        <v>1570</v>
      </c>
      <c r="G3530" s="26" t="s">
        <v>1574</v>
      </c>
      <c r="H3530" s="26" t="s">
        <v>1567</v>
      </c>
      <c r="I3530" s="26" t="s">
        <v>1558</v>
      </c>
      <c r="J3530" s="26" t="s">
        <v>1564</v>
      </c>
      <c r="K3530" s="21" t="str">
        <f>IF(Tabela813[[#This Row],[C]]&lt;&gt;"",IF(Tabela813[[#This Row],[RED]]&lt;&gt;"",(Tabela813[[#This Row],[RED]] &amp; "."),"") &amp; CONCATENATE(Tabela813[[#This Row],[C]],".",Tabela813[[#This Row],[O]],".",Tabela813[[#This Row],[E]],".",Tabela813[[#This Row],[D1]],".",Tabela813[[#This Row],[D2]],".",Tabela813[[#This Row],[D3]],".",Tabela813[[#This Row],[T]],".",Tabela813[[#This Row],[D4]]),"")</f>
        <v>9.1.9.9.9.99.2.1.00</v>
      </c>
      <c r="L3530" s="27" t="s">
        <v>4145</v>
      </c>
      <c r="M3530" s="21" t="str">
        <f t="shared" si="54"/>
        <v>A</v>
      </c>
      <c r="N3530" s="21">
        <f>IF(VALUE(Tabela813[[#This Row],[RED]]) &gt; 0,1,0) + IF(VALUE(J3530)&gt;0,8,IF(VALUE(I3530)&gt;0,7,IF(VALUE(H3530)&gt;0,6,IF(VALUE(G3530)&gt;0,5,IF(VALUE(F3530)&gt;0,4,IF(VALUE(E3530)&gt;0,3,IF(VALUE(D3530)&gt;0,2,1)))))))</f>
        <v>8</v>
      </c>
      <c r="O3530" s="26" t="s">
        <v>51</v>
      </c>
      <c r="P3530" s="1" t="s">
        <v>4192</v>
      </c>
      <c r="Q3530" s="1"/>
      <c r="R3530" s="21"/>
      <c r="S3530" s="7" t="str">
        <f>Tabela813[[#This Row],[NR]]&amp;" - "&amp;Tabela813[[#This Row],[Especificação]]</f>
        <v>9.1.9.9.9.99.2.1.00 - (-) Dedução de Outras Receitas Não Arrecadadas e Não Projetadas Pela RFB - Primárias - Principal</v>
      </c>
      <c r="T3530" s="7" t="str">
        <f>Tabela813[[#This Row],[NR]]&amp;" - "&amp;Tabela813[[#This Row],[Especificação]]</f>
        <v>9.1.9.9.9.99.2.1.00 - (-) Dedução de Outras Receitas Não Arrecadadas e Não Projetadas Pela RFB - Primárias - Principal</v>
      </c>
      <c r="U3530" s="7" t="str">
        <f>Tabela813[[#This Row],[NR]]&amp; " - "&amp;Tabela813[[#This Row],[Especificação]]</f>
        <v>9.1.9.9.9.99.2.1.00 - (-) Dedução de Outras Receitas Não Arrecadadas e Não Projetadas Pela RFB - Primárias - Principal</v>
      </c>
    </row>
    <row r="3531" spans="1:21" ht="30" x14ac:dyDescent="0.25">
      <c r="B3531" s="73" t="s">
        <v>1570</v>
      </c>
      <c r="C3531" s="26" t="s">
        <v>1558</v>
      </c>
      <c r="D3531" s="26" t="s">
        <v>1570</v>
      </c>
      <c r="E3531" s="26" t="s">
        <v>1570</v>
      </c>
      <c r="F3531" s="26" t="s">
        <v>1570</v>
      </c>
      <c r="G3531" s="26" t="s">
        <v>1574</v>
      </c>
      <c r="H3531" s="26" t="s">
        <v>1567</v>
      </c>
      <c r="I3531" s="26" t="s">
        <v>1567</v>
      </c>
      <c r="J3531" s="26" t="s">
        <v>1564</v>
      </c>
      <c r="K3531" s="21" t="str">
        <f>IF(Tabela813[[#This Row],[C]]&lt;&gt;"",IF(Tabela813[[#This Row],[RED]]&lt;&gt;"",(Tabela813[[#This Row],[RED]] &amp; "."),"") &amp; CONCATENATE(Tabela813[[#This Row],[C]],".",Tabela813[[#This Row],[O]],".",Tabela813[[#This Row],[E]],".",Tabela813[[#This Row],[D1]],".",Tabela813[[#This Row],[D2]],".",Tabela813[[#This Row],[D3]],".",Tabela813[[#This Row],[T]],".",Tabela813[[#This Row],[D4]]),"")</f>
        <v>9.1.9.9.9.99.2.2.00</v>
      </c>
      <c r="L3531" s="27" t="s">
        <v>4146</v>
      </c>
      <c r="M3531" s="21" t="str">
        <f t="shared" si="54"/>
        <v>A</v>
      </c>
      <c r="N3531" s="21">
        <f>IF(VALUE(Tabela813[[#This Row],[RED]]) &gt; 0,1,0) + IF(VALUE(J3531)&gt;0,8,IF(VALUE(I3531)&gt;0,7,IF(VALUE(H3531)&gt;0,6,IF(VALUE(G3531)&gt;0,5,IF(VALUE(F3531)&gt;0,4,IF(VALUE(E3531)&gt;0,3,IF(VALUE(D3531)&gt;0,2,1)))))))</f>
        <v>8</v>
      </c>
      <c r="O3531" s="26" t="s">
        <v>51</v>
      </c>
      <c r="P3531" s="1" t="s">
        <v>4192</v>
      </c>
      <c r="Q3531" s="1"/>
      <c r="R3531" s="21"/>
      <c r="S3531" s="7" t="str">
        <f>Tabela813[[#This Row],[NR]]&amp;" - "&amp;Tabela813[[#This Row],[Especificação]]</f>
        <v>9.1.9.9.9.99.2.2.00 - (-) Dedução de Outras Receitas Não Arrecadadas e Não Projetadas Pela RFB - Primárias - Multas e Juros de Mora</v>
      </c>
      <c r="T3531" s="7" t="str">
        <f>Tabela813[[#This Row],[NR]]&amp;" - "&amp;Tabela813[[#This Row],[Especificação]]</f>
        <v>9.1.9.9.9.99.2.2.00 - (-) Dedução de Outras Receitas Não Arrecadadas e Não Projetadas Pela RFB - Primárias - Multas e Juros de Mora</v>
      </c>
      <c r="U3531" s="7" t="str">
        <f>Tabela813[[#This Row],[NR]]&amp; " - "&amp;Tabela813[[#This Row],[Especificação]]</f>
        <v>9.1.9.9.9.99.2.2.00 - (-) Dedução de Outras Receitas Não Arrecadadas e Não Projetadas Pela RFB - Primárias - Multas e Juros de Mora</v>
      </c>
    </row>
    <row r="3532" spans="1:21" ht="30" x14ac:dyDescent="0.25">
      <c r="B3532" s="73" t="s">
        <v>1570</v>
      </c>
      <c r="C3532" s="26" t="s">
        <v>1558</v>
      </c>
      <c r="D3532" s="26" t="s">
        <v>1570</v>
      </c>
      <c r="E3532" s="26" t="s">
        <v>1570</v>
      </c>
      <c r="F3532" s="26" t="s">
        <v>1570</v>
      </c>
      <c r="G3532" s="26" t="s">
        <v>1574</v>
      </c>
      <c r="H3532" s="26" t="s">
        <v>1567</v>
      </c>
      <c r="I3532" s="26" t="s">
        <v>1569</v>
      </c>
      <c r="J3532" s="26" t="s">
        <v>1564</v>
      </c>
      <c r="K3532" s="21" t="str">
        <f>IF(Tabela813[[#This Row],[C]]&lt;&gt;"",IF(Tabela813[[#This Row],[RED]]&lt;&gt;"",(Tabela813[[#This Row],[RED]] &amp; "."),"") &amp; CONCATENATE(Tabela813[[#This Row],[C]],".",Tabela813[[#This Row],[O]],".",Tabela813[[#This Row],[E]],".",Tabela813[[#This Row],[D1]],".",Tabela813[[#This Row],[D2]],".",Tabela813[[#This Row],[D3]],".",Tabela813[[#This Row],[T]],".",Tabela813[[#This Row],[D4]]),"")</f>
        <v>9.1.9.9.9.99.2.5.00</v>
      </c>
      <c r="L3532" s="27" t="s">
        <v>4147</v>
      </c>
      <c r="M3532" s="21" t="str">
        <f t="shared" si="54"/>
        <v>A</v>
      </c>
      <c r="N3532" s="21">
        <f>IF(VALUE(Tabela813[[#This Row],[RED]]) &gt; 0,1,0) + IF(VALUE(J3532)&gt;0,8,IF(VALUE(I3532)&gt;0,7,IF(VALUE(H3532)&gt;0,6,IF(VALUE(G3532)&gt;0,5,IF(VALUE(F3532)&gt;0,4,IF(VALUE(E3532)&gt;0,3,IF(VALUE(D3532)&gt;0,2,1)))))))</f>
        <v>8</v>
      </c>
      <c r="O3532" s="26" t="s">
        <v>51</v>
      </c>
      <c r="P3532" s="1" t="s">
        <v>4192</v>
      </c>
      <c r="Q3532" s="1"/>
      <c r="R3532" s="21"/>
      <c r="S3532" s="7" t="str">
        <f>Tabela813[[#This Row],[NR]]&amp;" - "&amp;Tabela813[[#This Row],[Especificação]]</f>
        <v>9.1.9.9.9.99.2.5.00 - (-) Dedução de Outras Receitas Não Arrecadadas e Não Projetadas Pela RFB - Primárias - Multas</v>
      </c>
      <c r="T3532" s="7" t="str">
        <f>Tabela813[[#This Row],[NR]]&amp;" - "&amp;Tabela813[[#This Row],[Especificação]]</f>
        <v>9.1.9.9.9.99.2.5.00 - (-) Dedução de Outras Receitas Não Arrecadadas e Não Projetadas Pela RFB - Primárias - Multas</v>
      </c>
      <c r="U3532" s="7" t="str">
        <f>Tabela813[[#This Row],[NR]]&amp; " - "&amp;Tabela813[[#This Row],[Especificação]]</f>
        <v>9.1.9.9.9.99.2.5.00 - (-) Dedução de Outras Receitas Não Arrecadadas e Não Projetadas Pela RFB - Primárias - Multas</v>
      </c>
    </row>
    <row r="3533" spans="1:21" ht="30" x14ac:dyDescent="0.25">
      <c r="B3533" s="73" t="s">
        <v>1570</v>
      </c>
      <c r="C3533" s="26" t="s">
        <v>1558</v>
      </c>
      <c r="D3533" s="26" t="s">
        <v>1570</v>
      </c>
      <c r="E3533" s="26" t="s">
        <v>1570</v>
      </c>
      <c r="F3533" s="26" t="s">
        <v>1570</v>
      </c>
      <c r="G3533" s="26" t="s">
        <v>1574</v>
      </c>
      <c r="H3533" s="26" t="s">
        <v>1567</v>
      </c>
      <c r="I3533" s="26" t="s">
        <v>1563</v>
      </c>
      <c r="J3533" s="26" t="s">
        <v>1564</v>
      </c>
      <c r="K3533" s="21" t="str">
        <f>IF(Tabela813[[#This Row],[C]]&lt;&gt;"",IF(Tabela813[[#This Row],[RED]]&lt;&gt;"",(Tabela813[[#This Row],[RED]] &amp; "."),"") &amp; CONCATENATE(Tabela813[[#This Row],[C]],".",Tabela813[[#This Row],[O]],".",Tabela813[[#This Row],[E]],".",Tabela813[[#This Row],[D1]],".",Tabela813[[#This Row],[D2]],".",Tabela813[[#This Row],[D3]],".",Tabela813[[#This Row],[T]],".",Tabela813[[#This Row],[D4]]),"")</f>
        <v>9.1.9.9.9.99.2.6.00</v>
      </c>
      <c r="L3533" s="27" t="s">
        <v>4148</v>
      </c>
      <c r="M3533" s="21" t="str">
        <f t="shared" si="54"/>
        <v>A</v>
      </c>
      <c r="N3533" s="21">
        <f>IF(VALUE(Tabela813[[#This Row],[RED]]) &gt; 0,1,0) + IF(VALUE(J3533)&gt;0,8,IF(VALUE(I3533)&gt;0,7,IF(VALUE(H3533)&gt;0,6,IF(VALUE(G3533)&gt;0,5,IF(VALUE(F3533)&gt;0,4,IF(VALUE(E3533)&gt;0,3,IF(VALUE(D3533)&gt;0,2,1)))))))</f>
        <v>8</v>
      </c>
      <c r="O3533" s="26" t="s">
        <v>51</v>
      </c>
      <c r="P3533" s="1" t="s">
        <v>4192</v>
      </c>
      <c r="Q3533" s="1"/>
      <c r="R3533" s="21"/>
      <c r="S3533" s="7" t="str">
        <f>Tabela813[[#This Row],[NR]]&amp;" - "&amp;Tabela813[[#This Row],[Especificação]]</f>
        <v>9.1.9.9.9.99.2.6.00 - (-) Dedução de Outras Receitas Não Arrecadadas e Não Projetadas Pela RFB - Primárias - Juros de Mora</v>
      </c>
      <c r="T3533" s="7" t="str">
        <f>Tabela813[[#This Row],[NR]]&amp;" - "&amp;Tabela813[[#This Row],[Especificação]]</f>
        <v>9.1.9.9.9.99.2.6.00 - (-) Dedução de Outras Receitas Não Arrecadadas e Não Projetadas Pela RFB - Primárias - Juros de Mora</v>
      </c>
      <c r="U3533" s="7" t="str">
        <f>Tabela813[[#This Row],[NR]]&amp; " - "&amp;Tabela813[[#This Row],[Especificação]]</f>
        <v>9.1.9.9.9.99.2.6.00 - (-) Dedução de Outras Receitas Não Arrecadadas e Não Projetadas Pela RFB - Primárias - Juros de Mora</v>
      </c>
    </row>
    <row r="3534" spans="1:21" ht="30" x14ac:dyDescent="0.25">
      <c r="B3534" s="73" t="s">
        <v>1570</v>
      </c>
      <c r="C3534" s="26" t="s">
        <v>1558</v>
      </c>
      <c r="D3534" s="26" t="s">
        <v>1570</v>
      </c>
      <c r="E3534" s="26" t="s">
        <v>1570</v>
      </c>
      <c r="F3534" s="26" t="s">
        <v>1570</v>
      </c>
      <c r="G3534" s="26" t="s">
        <v>1574</v>
      </c>
      <c r="H3534" s="26" t="s">
        <v>1559</v>
      </c>
      <c r="I3534" s="26" t="s">
        <v>1561</v>
      </c>
      <c r="J3534" s="26" t="s">
        <v>1564</v>
      </c>
      <c r="K3534" s="21" t="str">
        <f>IF(Tabela813[[#This Row],[C]]&lt;&gt;"",IF(Tabela813[[#This Row],[RED]]&lt;&gt;"",(Tabela813[[#This Row],[RED]] &amp; "."),"") &amp; CONCATENATE(Tabela813[[#This Row],[C]],".",Tabela813[[#This Row],[O]],".",Tabela813[[#This Row],[E]],".",Tabela813[[#This Row],[D1]],".",Tabela813[[#This Row],[D2]],".",Tabela813[[#This Row],[D3]],".",Tabela813[[#This Row],[T]],".",Tabela813[[#This Row],[D4]]),"")</f>
        <v>9.1.9.9.9.99.3.0.00</v>
      </c>
      <c r="L3534" s="27" t="s">
        <v>4149</v>
      </c>
      <c r="M3534" s="21" t="str">
        <f t="shared" si="54"/>
        <v>S</v>
      </c>
      <c r="N3534" s="21">
        <f>IF(VALUE(Tabela813[[#This Row],[RED]]) &gt; 0,1,0) + IF(VALUE(J3534)&gt;0,8,IF(VALUE(I3534)&gt;0,7,IF(VALUE(H3534)&gt;0,6,IF(VALUE(G3534)&gt;0,5,IF(VALUE(F3534)&gt;0,4,IF(VALUE(E3534)&gt;0,3,IF(VALUE(D3534)&gt;0,2,1)))))))</f>
        <v>7</v>
      </c>
      <c r="O3534" s="26" t="s">
        <v>51</v>
      </c>
      <c r="P3534" s="1" t="s">
        <v>4193</v>
      </c>
      <c r="Q3534" s="1"/>
      <c r="R3534" s="21"/>
      <c r="S3534" s="7" t="str">
        <f>Tabela813[[#This Row],[NR]]&amp;" - "&amp;Tabela813[[#This Row],[Especificação]]</f>
        <v>9.1.9.9.9.99.3.0.00 - (-) Dedução de Outras Receitas Não Arrecadadas e Não Projetadas Pela RFB - Financeiras</v>
      </c>
      <c r="T3534" s="7" t="str">
        <f>Tabela813[[#This Row],[NR]]&amp;" - "&amp;Tabela813[[#This Row],[Especificação]]</f>
        <v>9.1.9.9.9.99.3.0.00 - (-) Dedução de Outras Receitas Não Arrecadadas e Não Projetadas Pela RFB - Financeiras</v>
      </c>
      <c r="U3534" s="7" t="str">
        <f>Tabela813[[#This Row],[NR]]&amp; " - "&amp;Tabela813[[#This Row],[Especificação]]</f>
        <v>9.1.9.9.9.99.3.0.00 - (-) Dedução de Outras Receitas Não Arrecadadas e Não Projetadas Pela RFB - Financeiras</v>
      </c>
    </row>
    <row r="3535" spans="1:21" ht="30" x14ac:dyDescent="0.25">
      <c r="B3535" s="73" t="s">
        <v>1570</v>
      </c>
      <c r="C3535" s="26" t="s">
        <v>1558</v>
      </c>
      <c r="D3535" s="26" t="s">
        <v>1570</v>
      </c>
      <c r="E3535" s="26" t="s">
        <v>1570</v>
      </c>
      <c r="F3535" s="26" t="s">
        <v>1570</v>
      </c>
      <c r="G3535" s="26" t="s">
        <v>1574</v>
      </c>
      <c r="H3535" s="26" t="s">
        <v>1559</v>
      </c>
      <c r="I3535" s="26" t="s">
        <v>1558</v>
      </c>
      <c r="J3535" s="26" t="s">
        <v>1564</v>
      </c>
      <c r="K3535" s="21" t="str">
        <f>IF(Tabela813[[#This Row],[C]]&lt;&gt;"",IF(Tabela813[[#This Row],[RED]]&lt;&gt;"",(Tabela813[[#This Row],[RED]] &amp; "."),"") &amp; CONCATENATE(Tabela813[[#This Row],[C]],".",Tabela813[[#This Row],[O]],".",Tabela813[[#This Row],[E]],".",Tabela813[[#This Row],[D1]],".",Tabela813[[#This Row],[D2]],".",Tabela813[[#This Row],[D3]],".",Tabela813[[#This Row],[T]],".",Tabela813[[#This Row],[D4]]),"")</f>
        <v>9.1.9.9.9.99.3.1.00</v>
      </c>
      <c r="L3535" s="27" t="s">
        <v>4150</v>
      </c>
      <c r="M3535" s="21" t="str">
        <f t="shared" si="54"/>
        <v>A</v>
      </c>
      <c r="N3535" s="21">
        <f>IF(VALUE(Tabela813[[#This Row],[RED]]) &gt; 0,1,0) + IF(VALUE(J3535)&gt;0,8,IF(VALUE(I3535)&gt;0,7,IF(VALUE(H3535)&gt;0,6,IF(VALUE(G3535)&gt;0,5,IF(VALUE(F3535)&gt;0,4,IF(VALUE(E3535)&gt;0,3,IF(VALUE(D3535)&gt;0,2,1)))))))</f>
        <v>8</v>
      </c>
      <c r="O3535" s="26" t="s">
        <v>51</v>
      </c>
      <c r="P3535" s="1" t="s">
        <v>4193</v>
      </c>
      <c r="Q3535" s="1"/>
      <c r="R3535" s="21"/>
      <c r="S3535" s="7" t="str">
        <f>Tabela813[[#This Row],[NR]]&amp;" - "&amp;Tabela813[[#This Row],[Especificação]]</f>
        <v>9.1.9.9.9.99.3.1.00 - (-) Dedução de Outras Receitas Não Arrecadadas e Não Projetadas Pela RFB - Financeiras - Principal</v>
      </c>
      <c r="T3535" s="7" t="str">
        <f>Tabela813[[#This Row],[NR]]&amp;" - "&amp;Tabela813[[#This Row],[Especificação]]</f>
        <v>9.1.9.9.9.99.3.1.00 - (-) Dedução de Outras Receitas Não Arrecadadas e Não Projetadas Pela RFB - Financeiras - Principal</v>
      </c>
      <c r="U3535" s="7" t="str">
        <f>Tabela813[[#This Row],[NR]]&amp; " - "&amp;Tabela813[[#This Row],[Especificação]]</f>
        <v>9.1.9.9.9.99.3.1.00 - (-) Dedução de Outras Receitas Não Arrecadadas e Não Projetadas Pela RFB - Financeiras - Principal</v>
      </c>
    </row>
    <row r="3536" spans="1:21" s="6" customFormat="1" ht="30" x14ac:dyDescent="0.25">
      <c r="A3536" s="83"/>
      <c r="B3536" s="73" t="s">
        <v>1570</v>
      </c>
      <c r="C3536" s="26" t="s">
        <v>1558</v>
      </c>
      <c r="D3536" s="26" t="s">
        <v>1570</v>
      </c>
      <c r="E3536" s="26" t="s">
        <v>1570</v>
      </c>
      <c r="F3536" s="26" t="s">
        <v>1570</v>
      </c>
      <c r="G3536" s="26" t="s">
        <v>1574</v>
      </c>
      <c r="H3536" s="26" t="s">
        <v>1559</v>
      </c>
      <c r="I3536" s="26" t="s">
        <v>1567</v>
      </c>
      <c r="J3536" s="26" t="s">
        <v>1564</v>
      </c>
      <c r="K3536" s="21" t="str">
        <f>IF(Tabela813[[#This Row],[C]]&lt;&gt;"",IF(Tabela813[[#This Row],[RED]]&lt;&gt;"",(Tabela813[[#This Row],[RED]] &amp; "."),"") &amp; CONCATENATE(Tabela813[[#This Row],[C]],".",Tabela813[[#This Row],[O]],".",Tabela813[[#This Row],[E]],".",Tabela813[[#This Row],[D1]],".",Tabela813[[#This Row],[D2]],".",Tabela813[[#This Row],[D3]],".",Tabela813[[#This Row],[T]],".",Tabela813[[#This Row],[D4]]),"")</f>
        <v>9.1.9.9.9.99.3.2.00</v>
      </c>
      <c r="L3536" s="27" t="s">
        <v>4151</v>
      </c>
      <c r="M3536" s="21" t="str">
        <f t="shared" si="54"/>
        <v>A</v>
      </c>
      <c r="N3536" s="21">
        <f>IF(VALUE(Tabela813[[#This Row],[RED]]) &gt; 0,1,0) + IF(VALUE(J3536)&gt;0,8,IF(VALUE(I3536)&gt;0,7,IF(VALUE(H3536)&gt;0,6,IF(VALUE(G3536)&gt;0,5,IF(VALUE(F3536)&gt;0,4,IF(VALUE(E3536)&gt;0,3,IF(VALUE(D3536)&gt;0,2,1)))))))</f>
        <v>8</v>
      </c>
      <c r="O3536" s="26" t="s">
        <v>51</v>
      </c>
      <c r="P3536" s="1" t="s">
        <v>4193</v>
      </c>
      <c r="Q3536" s="1"/>
      <c r="R3536" s="21"/>
      <c r="S3536" s="7" t="str">
        <f>Tabela813[[#This Row],[NR]]&amp;" - "&amp;Tabela813[[#This Row],[Especificação]]</f>
        <v>9.1.9.9.9.99.3.2.00 - (-) Dedução de Outras Receitas Não Arrecadadas e Não Projetadas Pela RFB - Financeiras - Multas e Juros de Mora</v>
      </c>
      <c r="T3536" s="7" t="str">
        <f>Tabela813[[#This Row],[NR]]&amp;" - "&amp;Tabela813[[#This Row],[Especificação]]</f>
        <v>9.1.9.9.9.99.3.2.00 - (-) Dedução de Outras Receitas Não Arrecadadas e Não Projetadas Pela RFB - Financeiras - Multas e Juros de Mora</v>
      </c>
      <c r="U3536" s="7" t="str">
        <f>Tabela813[[#This Row],[NR]]&amp; " - "&amp;Tabela813[[#This Row],[Especificação]]</f>
        <v>9.1.9.9.9.99.3.2.00 - (-) Dedução de Outras Receitas Não Arrecadadas e Não Projetadas Pela RFB - Financeiras - Multas e Juros de Mora</v>
      </c>
    </row>
    <row r="3537" spans="1:21" s="6" customFormat="1" ht="30" x14ac:dyDescent="0.25">
      <c r="A3537" s="83"/>
      <c r="B3537" s="73" t="s">
        <v>1570</v>
      </c>
      <c r="C3537" s="26" t="s">
        <v>1558</v>
      </c>
      <c r="D3537" s="26" t="s">
        <v>1570</v>
      </c>
      <c r="E3537" s="26" t="s">
        <v>1570</v>
      </c>
      <c r="F3537" s="26" t="s">
        <v>1570</v>
      </c>
      <c r="G3537" s="26" t="s">
        <v>1574</v>
      </c>
      <c r="H3537" s="26" t="s">
        <v>1559</v>
      </c>
      <c r="I3537" s="26" t="s">
        <v>1569</v>
      </c>
      <c r="J3537" s="26" t="s">
        <v>1564</v>
      </c>
      <c r="K3537" s="21" t="str">
        <f>IF(Tabela813[[#This Row],[C]]&lt;&gt;"",IF(Tabela813[[#This Row],[RED]]&lt;&gt;"",(Tabela813[[#This Row],[RED]] &amp; "."),"") &amp; CONCATENATE(Tabela813[[#This Row],[C]],".",Tabela813[[#This Row],[O]],".",Tabela813[[#This Row],[E]],".",Tabela813[[#This Row],[D1]],".",Tabela813[[#This Row],[D2]],".",Tabela813[[#This Row],[D3]],".",Tabela813[[#This Row],[T]],".",Tabela813[[#This Row],[D4]]),"")</f>
        <v>9.1.9.9.9.99.3.5.00</v>
      </c>
      <c r="L3537" s="27" t="s">
        <v>4152</v>
      </c>
      <c r="M3537" s="21" t="str">
        <f t="shared" si="54"/>
        <v>A</v>
      </c>
      <c r="N3537" s="21">
        <f>IF(VALUE(Tabela813[[#This Row],[RED]]) &gt; 0,1,0) + IF(VALUE(J3537)&gt;0,8,IF(VALUE(I3537)&gt;0,7,IF(VALUE(H3537)&gt;0,6,IF(VALUE(G3537)&gt;0,5,IF(VALUE(F3537)&gt;0,4,IF(VALUE(E3537)&gt;0,3,IF(VALUE(D3537)&gt;0,2,1)))))))</f>
        <v>8</v>
      </c>
      <c r="O3537" s="26" t="s">
        <v>51</v>
      </c>
      <c r="P3537" s="1" t="s">
        <v>4193</v>
      </c>
      <c r="Q3537" s="1"/>
      <c r="R3537" s="21"/>
      <c r="S3537" s="7" t="str">
        <f>Tabela813[[#This Row],[NR]]&amp;" - "&amp;Tabela813[[#This Row],[Especificação]]</f>
        <v>9.1.9.9.9.99.3.5.00 - (-) Dedução de Outras Receitas Não Arrecadadas e Não Projetadas Pela RFB - Financeiras - Multas</v>
      </c>
      <c r="T3537" s="7" t="str">
        <f>Tabela813[[#This Row],[NR]]&amp;" - "&amp;Tabela813[[#This Row],[Especificação]]</f>
        <v>9.1.9.9.9.99.3.5.00 - (-) Dedução de Outras Receitas Não Arrecadadas e Não Projetadas Pela RFB - Financeiras - Multas</v>
      </c>
      <c r="U3537" s="7" t="str">
        <f>Tabela813[[#This Row],[NR]]&amp; " - "&amp;Tabela813[[#This Row],[Especificação]]</f>
        <v>9.1.9.9.9.99.3.5.00 - (-) Dedução de Outras Receitas Não Arrecadadas e Não Projetadas Pela RFB - Financeiras - Multas</v>
      </c>
    </row>
    <row r="3538" spans="1:21" s="6" customFormat="1" ht="30" x14ac:dyDescent="0.25">
      <c r="A3538" s="83"/>
      <c r="B3538" s="73" t="s">
        <v>1570</v>
      </c>
      <c r="C3538" s="26" t="s">
        <v>1558</v>
      </c>
      <c r="D3538" s="26" t="s">
        <v>1570</v>
      </c>
      <c r="E3538" s="26" t="s">
        <v>1570</v>
      </c>
      <c r="F3538" s="26" t="s">
        <v>1570</v>
      </c>
      <c r="G3538" s="26" t="s">
        <v>1574</v>
      </c>
      <c r="H3538" s="26" t="s">
        <v>1559</v>
      </c>
      <c r="I3538" s="26" t="s">
        <v>1563</v>
      </c>
      <c r="J3538" s="26" t="s">
        <v>1564</v>
      </c>
      <c r="K3538" s="21" t="str">
        <f>IF(Tabela813[[#This Row],[C]]&lt;&gt;"",IF(Tabela813[[#This Row],[RED]]&lt;&gt;"",(Tabela813[[#This Row],[RED]] &amp; "."),"") &amp; CONCATENATE(Tabela813[[#This Row],[C]],".",Tabela813[[#This Row],[O]],".",Tabela813[[#This Row],[E]],".",Tabela813[[#This Row],[D1]],".",Tabela813[[#This Row],[D2]],".",Tabela813[[#This Row],[D3]],".",Tabela813[[#This Row],[T]],".",Tabela813[[#This Row],[D4]]),"")</f>
        <v>9.1.9.9.9.99.3.6.00</v>
      </c>
      <c r="L3538" s="27" t="s">
        <v>4153</v>
      </c>
      <c r="M3538" s="21" t="str">
        <f t="shared" si="54"/>
        <v>A</v>
      </c>
      <c r="N3538" s="21">
        <f>IF(VALUE(Tabela813[[#This Row],[RED]]) &gt; 0,1,0) + IF(VALUE(J3538)&gt;0,8,IF(VALUE(I3538)&gt;0,7,IF(VALUE(H3538)&gt;0,6,IF(VALUE(G3538)&gt;0,5,IF(VALUE(F3538)&gt;0,4,IF(VALUE(E3538)&gt;0,3,IF(VALUE(D3538)&gt;0,2,1)))))))</f>
        <v>8</v>
      </c>
      <c r="O3538" s="26" t="s">
        <v>51</v>
      </c>
      <c r="P3538" s="1" t="s">
        <v>4193</v>
      </c>
      <c r="Q3538" s="1"/>
      <c r="R3538" s="21"/>
      <c r="S3538" s="7" t="str">
        <f>Tabela813[[#This Row],[NR]]&amp;" - "&amp;Tabela813[[#This Row],[Especificação]]</f>
        <v>9.1.9.9.9.99.3.6.00 - (-) Dedução de Outras Receitas Não Arrecadadas e Não Projetadas Pela RFB - Financeiras - Juros de Mora</v>
      </c>
      <c r="T3538" s="7" t="str">
        <f>Tabela813[[#This Row],[NR]]&amp;" - "&amp;Tabela813[[#This Row],[Especificação]]</f>
        <v>9.1.9.9.9.99.3.6.00 - (-) Dedução de Outras Receitas Não Arrecadadas e Não Projetadas Pela RFB - Financeiras - Juros de Mora</v>
      </c>
      <c r="U3538" s="7" t="str">
        <f>Tabela813[[#This Row],[NR]]&amp; " - "&amp;Tabela813[[#This Row],[Especificação]]</f>
        <v>9.1.9.9.9.99.3.6.00 - (-) Dedução de Outras Receitas Não Arrecadadas e Não Projetadas Pela RFB - Financeiras - Juros de Mora</v>
      </c>
    </row>
    <row r="3539" spans="1:21" s="6" customFormat="1" ht="45" x14ac:dyDescent="0.25">
      <c r="A3539" s="83"/>
      <c r="B3539" s="73" t="s">
        <v>1570</v>
      </c>
      <c r="C3539" s="26" t="s">
        <v>1567</v>
      </c>
      <c r="D3539" s="26" t="s">
        <v>1561</v>
      </c>
      <c r="E3539" s="26" t="s">
        <v>1561</v>
      </c>
      <c r="F3539" s="26" t="s">
        <v>1561</v>
      </c>
      <c r="G3539" s="26" t="s">
        <v>1564</v>
      </c>
      <c r="H3539" s="26" t="s">
        <v>1561</v>
      </c>
      <c r="I3539" s="26" t="s">
        <v>1561</v>
      </c>
      <c r="J3539" s="26" t="s">
        <v>1564</v>
      </c>
      <c r="K3539" s="21" t="str">
        <f>IF(Tabela813[[#This Row],[C]]&lt;&gt;"",IF(Tabela813[[#This Row],[RED]]&lt;&gt;"",(Tabela813[[#This Row],[RED]] &amp; "."),"") &amp; CONCATENATE(Tabela813[[#This Row],[C]],".",Tabela813[[#This Row],[O]],".",Tabela813[[#This Row],[E]],".",Tabela813[[#This Row],[D1]],".",Tabela813[[#This Row],[D2]],".",Tabela813[[#This Row],[D3]],".",Tabela813[[#This Row],[T]],".",Tabela813[[#This Row],[D4]]),"")</f>
        <v>9.2.0.0.0.00.0.0.00</v>
      </c>
      <c r="L3539" s="27" t="s">
        <v>2326</v>
      </c>
      <c r="M3539" s="21" t="str">
        <f t="shared" si="54"/>
        <v>S</v>
      </c>
      <c r="N3539" s="21">
        <f>IF(VALUE(Tabela813[[#This Row],[RED]]) &gt; 0,1,0) + IF(VALUE(J3539)&gt;0,8,IF(VALUE(I3539)&gt;0,7,IF(VALUE(H3539)&gt;0,6,IF(VALUE(G3539)&gt;0,5,IF(VALUE(F3539)&gt;0,4,IF(VALUE(E3539)&gt;0,3,IF(VALUE(D3539)&gt;0,2,1)))))))</f>
        <v>2</v>
      </c>
      <c r="O3539" s="26" t="s">
        <v>45</v>
      </c>
      <c r="P3539" s="1" t="s">
        <v>4521</v>
      </c>
      <c r="Q3539" s="1"/>
      <c r="R3539" s="21"/>
      <c r="S3539" s="7" t="str">
        <f>Tabela813[[#This Row],[NR]]&amp;" - "&amp;Tabela813[[#This Row],[Especificação]]</f>
        <v>9.2.0.0.0.00.0.0.00 - (-) Dedução de Receitas de Capital</v>
      </c>
      <c r="T3539" s="7" t="str">
        <f>Tabela813[[#This Row],[NR]]&amp;" - "&amp;Tabela813[[#This Row],[Especificação]]</f>
        <v>9.2.0.0.0.00.0.0.00 - (-) Dedução de Receitas de Capital</v>
      </c>
      <c r="U3539" s="7" t="str">
        <f>Tabela813[[#This Row],[NR]]&amp; " - "&amp;Tabela813[[#This Row],[Especificação]]</f>
        <v>9.2.0.0.0.00.0.0.00 - (-) Dedução de Receitas de Capital</v>
      </c>
    </row>
    <row r="3540" spans="1:21" s="6" customFormat="1" ht="30" x14ac:dyDescent="0.25">
      <c r="A3540" s="83"/>
      <c r="B3540" s="73" t="s">
        <v>1570</v>
      </c>
      <c r="C3540" s="26" t="s">
        <v>1567</v>
      </c>
      <c r="D3540" s="26" t="s">
        <v>1567</v>
      </c>
      <c r="E3540" s="26" t="s">
        <v>1561</v>
      </c>
      <c r="F3540" s="26" t="s">
        <v>1561</v>
      </c>
      <c r="G3540" s="26" t="s">
        <v>1564</v>
      </c>
      <c r="H3540" s="26" t="s">
        <v>1561</v>
      </c>
      <c r="I3540" s="26" t="s">
        <v>1561</v>
      </c>
      <c r="J3540" s="26" t="s">
        <v>1564</v>
      </c>
      <c r="K3540" s="21" t="str">
        <f>IF(Tabela813[[#This Row],[C]]&lt;&gt;"",IF(Tabela813[[#This Row],[RED]]&lt;&gt;"",(Tabela813[[#This Row],[RED]] &amp; "."),"") &amp; CONCATENATE(Tabela813[[#This Row],[C]],".",Tabela813[[#This Row],[O]],".",Tabela813[[#This Row],[E]],".",Tabela813[[#This Row],[D1]],".",Tabela813[[#This Row],[D2]],".",Tabela813[[#This Row],[D3]],".",Tabela813[[#This Row],[T]],".",Tabela813[[#This Row],[D4]]),"")</f>
        <v>9.2.2.0.0.00.0.0.00</v>
      </c>
      <c r="L3540" s="27" t="s">
        <v>2327</v>
      </c>
      <c r="M3540" s="21" t="str">
        <f t="shared" si="54"/>
        <v>S</v>
      </c>
      <c r="N3540" s="21">
        <f>IF(VALUE(Tabela813[[#This Row],[RED]]) &gt; 0,1,0) + IF(VALUE(J3540)&gt;0,8,IF(VALUE(I3540)&gt;0,7,IF(VALUE(H3540)&gt;0,6,IF(VALUE(G3540)&gt;0,5,IF(VALUE(F3540)&gt;0,4,IF(VALUE(E3540)&gt;0,3,IF(VALUE(D3540)&gt;0,2,1)))))))</f>
        <v>3</v>
      </c>
      <c r="O3540" s="26" t="s">
        <v>45</v>
      </c>
      <c r="P3540" s="1" t="s">
        <v>4522</v>
      </c>
      <c r="Q3540" s="1"/>
      <c r="R3540" s="21"/>
      <c r="S3540" s="7" t="str">
        <f>Tabela813[[#This Row],[NR]]&amp;" - "&amp;Tabela813[[#This Row],[Especificação]]</f>
        <v>9.2.2.0.0.00.0.0.00 - (-) Dedução de Alienação de Bens</v>
      </c>
      <c r="T3540" s="7" t="str">
        <f>Tabela813[[#This Row],[NR]]&amp;" - "&amp;Tabela813[[#This Row],[Especificação]]</f>
        <v>9.2.2.0.0.00.0.0.00 - (-) Dedução de Alienação de Bens</v>
      </c>
      <c r="U3540" s="7" t="str">
        <f>Tabela813[[#This Row],[NR]]&amp; " - "&amp;Tabela813[[#This Row],[Especificação]]</f>
        <v>9.2.2.0.0.00.0.0.00 - (-) Dedução de Alienação de Bens</v>
      </c>
    </row>
    <row r="3541" spans="1:21" s="6" customFormat="1" ht="30" x14ac:dyDescent="0.25">
      <c r="A3541" s="83"/>
      <c r="B3541" s="73" t="s">
        <v>1570</v>
      </c>
      <c r="C3541" s="26" t="s">
        <v>1567</v>
      </c>
      <c r="D3541" s="26" t="s">
        <v>1567</v>
      </c>
      <c r="E3541" s="26" t="s">
        <v>1558</v>
      </c>
      <c r="F3541" s="26" t="s">
        <v>1561</v>
      </c>
      <c r="G3541" s="26" t="s">
        <v>1564</v>
      </c>
      <c r="H3541" s="26" t="s">
        <v>1561</v>
      </c>
      <c r="I3541" s="26" t="s">
        <v>1561</v>
      </c>
      <c r="J3541" s="26" t="s">
        <v>1564</v>
      </c>
      <c r="K3541" s="21" t="str">
        <f>IF(Tabela813[[#This Row],[C]]&lt;&gt;"",IF(Tabela813[[#This Row],[RED]]&lt;&gt;"",(Tabela813[[#This Row],[RED]] &amp; "."),"") &amp; CONCATENATE(Tabela813[[#This Row],[C]],".",Tabela813[[#This Row],[O]],".",Tabela813[[#This Row],[E]],".",Tabela813[[#This Row],[D1]],".",Tabela813[[#This Row],[D2]],".",Tabela813[[#This Row],[D3]],".",Tabela813[[#This Row],[T]],".",Tabela813[[#This Row],[D4]]),"")</f>
        <v>9.2.2.1.0.00.0.0.00</v>
      </c>
      <c r="L3541" s="27" t="s">
        <v>2328</v>
      </c>
      <c r="M3541" s="21" t="str">
        <f t="shared" si="54"/>
        <v>S</v>
      </c>
      <c r="N3541" s="21">
        <f>IF(VALUE(Tabela813[[#This Row],[RED]]) &gt; 0,1,0) + IF(VALUE(J3541)&gt;0,8,IF(VALUE(I3541)&gt;0,7,IF(VALUE(H3541)&gt;0,6,IF(VALUE(G3541)&gt;0,5,IF(VALUE(F3541)&gt;0,4,IF(VALUE(E3541)&gt;0,3,IF(VALUE(D3541)&gt;0,2,1)))))))</f>
        <v>4</v>
      </c>
      <c r="O3541" s="26" t="s">
        <v>45</v>
      </c>
      <c r="P3541" s="1" t="s">
        <v>4523</v>
      </c>
      <c r="Q3541" s="1"/>
      <c r="R3541" s="21"/>
      <c r="S3541" s="7" t="str">
        <f>Tabela813[[#This Row],[NR]]&amp;" - "&amp;Tabela813[[#This Row],[Especificação]]</f>
        <v>9.2.2.1.0.00.0.0.00 - (-) Dedução de Alienação de Bens Móveis</v>
      </c>
      <c r="T3541" s="7" t="str">
        <f>Tabela813[[#This Row],[NR]]&amp;" - "&amp;Tabela813[[#This Row],[Especificação]]</f>
        <v>9.2.2.1.0.00.0.0.00 - (-) Dedução de Alienação de Bens Móveis</v>
      </c>
      <c r="U3541" s="7" t="str">
        <f>Tabela813[[#This Row],[NR]]&amp; " - "&amp;Tabela813[[#This Row],[Especificação]]</f>
        <v>9.2.2.1.0.00.0.0.00 - (-) Dedução de Alienação de Bens Móveis</v>
      </c>
    </row>
    <row r="3542" spans="1:21" s="6" customFormat="1" ht="30" x14ac:dyDescent="0.25">
      <c r="A3542" s="83"/>
      <c r="B3542" s="73" t="s">
        <v>1570</v>
      </c>
      <c r="C3542" s="26" t="s">
        <v>1567</v>
      </c>
      <c r="D3542" s="26" t="s">
        <v>1567</v>
      </c>
      <c r="E3542" s="26" t="s">
        <v>1558</v>
      </c>
      <c r="F3542" s="26" t="s">
        <v>1558</v>
      </c>
      <c r="G3542" s="26" t="s">
        <v>1564</v>
      </c>
      <c r="H3542" s="26" t="s">
        <v>1561</v>
      </c>
      <c r="I3542" s="26" t="s">
        <v>1561</v>
      </c>
      <c r="J3542" s="26" t="s">
        <v>1564</v>
      </c>
      <c r="K3542" s="21" t="str">
        <f>IF(Tabela813[[#This Row],[C]]&lt;&gt;"",IF(Tabela813[[#This Row],[RED]]&lt;&gt;"",(Tabela813[[#This Row],[RED]] &amp; "."),"") &amp; CONCATENATE(Tabela813[[#This Row],[C]],".",Tabela813[[#This Row],[O]],".",Tabela813[[#This Row],[E]],".",Tabela813[[#This Row],[D1]],".",Tabela813[[#This Row],[D2]],".",Tabela813[[#This Row],[D3]],".",Tabela813[[#This Row],[T]],".",Tabela813[[#This Row],[D4]]),"")</f>
        <v>9.2.2.1.1.00.0.0.00</v>
      </c>
      <c r="L3542" s="27" t="s">
        <v>4371</v>
      </c>
      <c r="M3542" s="21" t="str">
        <f t="shared" si="54"/>
        <v>S</v>
      </c>
      <c r="N3542" s="21">
        <f>IF(VALUE(Tabela813[[#This Row],[RED]]) &gt; 0,1,0) + IF(VALUE(J3542)&gt;0,8,IF(VALUE(I3542)&gt;0,7,IF(VALUE(H3542)&gt;0,6,IF(VALUE(G3542)&gt;0,5,IF(VALUE(F3542)&gt;0,4,IF(VALUE(E3542)&gt;0,3,IF(VALUE(D3542)&gt;0,2,1)))))))</f>
        <v>5</v>
      </c>
      <c r="O3542" s="26" t="s">
        <v>45</v>
      </c>
      <c r="P3542" s="1" t="s">
        <v>4524</v>
      </c>
      <c r="Q3542" s="1"/>
      <c r="R3542" s="21"/>
      <c r="S3542" s="7" t="str">
        <f>Tabela813[[#This Row],[NR]]&amp;" - "&amp;Tabela813[[#This Row],[Especificação]]</f>
        <v>9.2.2.1.1.00.0.0.00 - (-) Dedução de Alienação de Títulos, Valores Mobiliários e Aplicações Congêneres</v>
      </c>
      <c r="T3542" s="7" t="str">
        <f>Tabela813[[#This Row],[NR]]&amp;" - "&amp;Tabela813[[#This Row],[Especificação]]</f>
        <v>9.2.2.1.1.00.0.0.00 - (-) Dedução de Alienação de Títulos, Valores Mobiliários e Aplicações Congêneres</v>
      </c>
      <c r="U3542" s="7" t="str">
        <f>Tabela813[[#This Row],[NR]]&amp; " - "&amp;Tabela813[[#This Row],[Especificação]]</f>
        <v>9.2.2.1.1.00.0.0.00 - (-) Dedução de Alienação de Títulos, Valores Mobiliários e Aplicações Congêneres</v>
      </c>
    </row>
    <row r="3543" spans="1:21" s="6" customFormat="1" ht="30" x14ac:dyDescent="0.25">
      <c r="A3543" s="83"/>
      <c r="B3543" s="73" t="s">
        <v>1570</v>
      </c>
      <c r="C3543" s="26" t="s">
        <v>1567</v>
      </c>
      <c r="D3543" s="26" t="s">
        <v>1567</v>
      </c>
      <c r="E3543" s="26" t="s">
        <v>1558</v>
      </c>
      <c r="F3543" s="26" t="s">
        <v>1558</v>
      </c>
      <c r="G3543" s="26" t="s">
        <v>1560</v>
      </c>
      <c r="H3543" s="26" t="s">
        <v>1561</v>
      </c>
      <c r="I3543" s="26" t="s">
        <v>1561</v>
      </c>
      <c r="J3543" s="26" t="s">
        <v>1564</v>
      </c>
      <c r="K3543" s="21" t="str">
        <f>IF(Tabela813[[#This Row],[C]]&lt;&gt;"",IF(Tabela813[[#This Row],[RED]]&lt;&gt;"",(Tabela813[[#This Row],[RED]] &amp; "."),"") &amp; CONCATENATE(Tabela813[[#This Row],[C]],".",Tabela813[[#This Row],[O]],".",Tabela813[[#This Row],[E]],".",Tabela813[[#This Row],[D1]],".",Tabela813[[#This Row],[D2]],".",Tabela813[[#This Row],[D3]],".",Tabela813[[#This Row],[T]],".",Tabela813[[#This Row],[D4]]),"")</f>
        <v>9.2.2.1.1.01.0.0.00</v>
      </c>
      <c r="L3543" s="27" t="s">
        <v>2329</v>
      </c>
      <c r="M3543" s="21" t="str">
        <f t="shared" si="54"/>
        <v>S</v>
      </c>
      <c r="N3543" s="21">
        <f>IF(VALUE(Tabela813[[#This Row],[RED]]) &gt; 0,1,0) + IF(VALUE(J3543)&gt;0,8,IF(VALUE(I3543)&gt;0,7,IF(VALUE(H3543)&gt;0,6,IF(VALUE(G3543)&gt;0,5,IF(VALUE(F3543)&gt;0,4,IF(VALUE(E3543)&gt;0,3,IF(VALUE(D3543)&gt;0,2,1)))))))</f>
        <v>6</v>
      </c>
      <c r="O3543" s="26" t="s">
        <v>51</v>
      </c>
      <c r="P3543" s="1" t="s">
        <v>4525</v>
      </c>
      <c r="Q3543" s="1"/>
      <c r="R3543" s="21"/>
      <c r="S3543" s="7" t="str">
        <f>Tabela813[[#This Row],[NR]]&amp;" - "&amp;Tabela813[[#This Row],[Especificação]]</f>
        <v>9.2.2.1.1.01.0.0.00 - (-) Dedução de Alienação de Títulos, Valores Mobiliários e Aplicações Congêneres Temporárias</v>
      </c>
      <c r="T3543" s="7" t="str">
        <f>Tabela813[[#This Row],[NR]]&amp;" - "&amp;Tabela813[[#This Row],[Especificação]]</f>
        <v>9.2.2.1.1.01.0.0.00 - (-) Dedução de Alienação de Títulos, Valores Mobiliários e Aplicações Congêneres Temporárias</v>
      </c>
      <c r="U3543" s="7" t="str">
        <f>Tabela813[[#This Row],[NR]]&amp; " - "&amp;Tabela813[[#This Row],[Especificação]]</f>
        <v>9.2.2.1.1.01.0.0.00 - (-) Dedução de Alienação de Títulos, Valores Mobiliários e Aplicações Congêneres Temporárias</v>
      </c>
    </row>
    <row r="3544" spans="1:21" s="6" customFormat="1" ht="30" x14ac:dyDescent="0.25">
      <c r="A3544" s="83"/>
      <c r="B3544" s="73" t="s">
        <v>1570</v>
      </c>
      <c r="C3544" s="26" t="s">
        <v>1567</v>
      </c>
      <c r="D3544" s="26" t="s">
        <v>1567</v>
      </c>
      <c r="E3544" s="26" t="s">
        <v>1558</v>
      </c>
      <c r="F3544" s="26" t="s">
        <v>1558</v>
      </c>
      <c r="G3544" s="26" t="s">
        <v>1560</v>
      </c>
      <c r="H3544" s="26" t="s">
        <v>1561</v>
      </c>
      <c r="I3544" s="26" t="s">
        <v>1558</v>
      </c>
      <c r="J3544" s="26" t="s">
        <v>1564</v>
      </c>
      <c r="K3544" s="21" t="str">
        <f>IF(Tabela813[[#This Row],[C]]&lt;&gt;"",IF(Tabela813[[#This Row],[RED]]&lt;&gt;"",(Tabela813[[#This Row],[RED]] &amp; "."),"") &amp; CONCATENATE(Tabela813[[#This Row],[C]],".",Tabela813[[#This Row],[O]],".",Tabela813[[#This Row],[E]],".",Tabela813[[#This Row],[D1]],".",Tabela813[[#This Row],[D2]],".",Tabela813[[#This Row],[D3]],".",Tabela813[[#This Row],[T]],".",Tabela813[[#This Row],[D4]]),"")</f>
        <v>9.2.2.1.1.01.0.1.00</v>
      </c>
      <c r="L3544" s="27" t="s">
        <v>2330</v>
      </c>
      <c r="M3544" s="21" t="str">
        <f t="shared" ref="M3544:M3607" si="55">IF(N3544 &lt; N3545,"S","A")</f>
        <v>A</v>
      </c>
      <c r="N3544" s="21">
        <f>IF(VALUE(Tabela813[[#This Row],[RED]]) &gt; 0,1,0) + IF(VALUE(J3544)&gt;0,8,IF(VALUE(I3544)&gt;0,7,IF(VALUE(H3544)&gt;0,6,IF(VALUE(G3544)&gt;0,5,IF(VALUE(F3544)&gt;0,4,IF(VALUE(E3544)&gt;0,3,IF(VALUE(D3544)&gt;0,2,1)))))))</f>
        <v>8</v>
      </c>
      <c r="O3544" s="26" t="s">
        <v>51</v>
      </c>
      <c r="P3544" s="1" t="s">
        <v>3042</v>
      </c>
      <c r="Q3544" s="1"/>
      <c r="R3544" s="21"/>
      <c r="S3544" s="7" t="str">
        <f>Tabela813[[#This Row],[NR]]&amp;" - "&amp;Tabela813[[#This Row],[Especificação]]</f>
        <v>9.2.2.1.1.01.0.1.00 - (-) Dedução de Alienação de Títulos, Valores Mobiliários e Aplicações Congêneres Temporárias - Principal</v>
      </c>
      <c r="T3544" s="7" t="str">
        <f>Tabela813[[#This Row],[NR]]&amp;" - "&amp;Tabela813[[#This Row],[Especificação]]</f>
        <v>9.2.2.1.1.01.0.1.00 - (-) Dedução de Alienação de Títulos, Valores Mobiliários e Aplicações Congêneres Temporárias - Principal</v>
      </c>
      <c r="U3544" s="7" t="str">
        <f>Tabela813[[#This Row],[NR]]&amp; " - "&amp;Tabela813[[#This Row],[Especificação]]</f>
        <v>9.2.2.1.1.01.0.1.00 - (-) Dedução de Alienação de Títulos, Valores Mobiliários e Aplicações Congêneres Temporárias - Principal</v>
      </c>
    </row>
    <row r="3545" spans="1:21" s="6" customFormat="1" ht="30" x14ac:dyDescent="0.25">
      <c r="A3545" s="83"/>
      <c r="B3545" s="73" t="s">
        <v>1570</v>
      </c>
      <c r="C3545" s="26" t="s">
        <v>1567</v>
      </c>
      <c r="D3545" s="26" t="s">
        <v>1567</v>
      </c>
      <c r="E3545" s="26" t="s">
        <v>1558</v>
      </c>
      <c r="F3545" s="26" t="s">
        <v>1559</v>
      </c>
      <c r="G3545" s="26" t="s">
        <v>1564</v>
      </c>
      <c r="H3545" s="26" t="s">
        <v>1561</v>
      </c>
      <c r="I3545" s="26" t="s">
        <v>1561</v>
      </c>
      <c r="J3545" s="26" t="s">
        <v>1564</v>
      </c>
      <c r="K3545" s="21" t="str">
        <f>IF(Tabela813[[#This Row],[C]]&lt;&gt;"",IF(Tabela813[[#This Row],[RED]]&lt;&gt;"",(Tabela813[[#This Row],[RED]] &amp; "."),"") &amp; CONCATENATE(Tabela813[[#This Row],[C]],".",Tabela813[[#This Row],[O]],".",Tabela813[[#This Row],[E]],".",Tabela813[[#This Row],[D1]],".",Tabela813[[#This Row],[D2]],".",Tabela813[[#This Row],[D3]],".",Tabela813[[#This Row],[T]],".",Tabela813[[#This Row],[D4]]),"")</f>
        <v>9.2.2.1.3.00.0.0.00</v>
      </c>
      <c r="L3545" s="27" t="s">
        <v>2331</v>
      </c>
      <c r="M3545" s="21" t="str">
        <f t="shared" si="55"/>
        <v>S</v>
      </c>
      <c r="N3545" s="21">
        <f>IF(VALUE(Tabela813[[#This Row],[RED]]) &gt; 0,1,0) + IF(VALUE(J3545)&gt;0,8,IF(VALUE(I3545)&gt;0,7,IF(VALUE(H3545)&gt;0,6,IF(VALUE(G3545)&gt;0,5,IF(VALUE(F3545)&gt;0,4,IF(VALUE(E3545)&gt;0,3,IF(VALUE(D3545)&gt;0,2,1)))))))</f>
        <v>5</v>
      </c>
      <c r="O3545" s="26" t="s">
        <v>45</v>
      </c>
      <c r="P3545" s="1" t="s">
        <v>4526</v>
      </c>
      <c r="Q3545" s="1"/>
      <c r="R3545" s="21"/>
      <c r="S3545" s="7" t="str">
        <f>Tabela813[[#This Row],[NR]]&amp;" - "&amp;Tabela813[[#This Row],[Especificação]]</f>
        <v>9.2.2.1.3.00.0.0.00 - (-) Dedução de Alienação de Bens Móveis e Semoventes</v>
      </c>
      <c r="T3545" s="7" t="str">
        <f>Tabela813[[#This Row],[NR]]&amp;" - "&amp;Tabela813[[#This Row],[Especificação]]</f>
        <v>9.2.2.1.3.00.0.0.00 - (-) Dedução de Alienação de Bens Móveis e Semoventes</v>
      </c>
      <c r="U3545" s="7" t="str">
        <f>Tabela813[[#This Row],[NR]]&amp; " - "&amp;Tabela813[[#This Row],[Especificação]]</f>
        <v>9.2.2.1.3.00.0.0.00 - (-) Dedução de Alienação de Bens Móveis e Semoventes</v>
      </c>
    </row>
    <row r="3546" spans="1:21" s="6" customFormat="1" ht="30" x14ac:dyDescent="0.25">
      <c r="A3546" s="29"/>
      <c r="B3546" s="73" t="s">
        <v>1570</v>
      </c>
      <c r="C3546" s="26" t="s">
        <v>1567</v>
      </c>
      <c r="D3546" s="26" t="s">
        <v>1567</v>
      </c>
      <c r="E3546" s="26" t="s">
        <v>1558</v>
      </c>
      <c r="F3546" s="26" t="s">
        <v>1559</v>
      </c>
      <c r="G3546" s="26" t="s">
        <v>1560</v>
      </c>
      <c r="H3546" s="26" t="s">
        <v>1561</v>
      </c>
      <c r="I3546" s="26" t="s">
        <v>1561</v>
      </c>
      <c r="J3546" s="26" t="s">
        <v>1564</v>
      </c>
      <c r="K3546" s="21" t="str">
        <f>IF(Tabela813[[#This Row],[C]]&lt;&gt;"",IF(Tabela813[[#This Row],[RED]]&lt;&gt;"",(Tabela813[[#This Row],[RED]] &amp; "."),"") &amp; CONCATENATE(Tabela813[[#This Row],[C]],".",Tabela813[[#This Row],[O]],".",Tabela813[[#This Row],[E]],".",Tabela813[[#This Row],[D1]],".",Tabela813[[#This Row],[D2]],".",Tabela813[[#This Row],[D3]],".",Tabela813[[#This Row],[T]],".",Tabela813[[#This Row],[D4]]),"")</f>
        <v>9.2.2.1.3.01.0.0.00</v>
      </c>
      <c r="L3546" s="27" t="s">
        <v>2331</v>
      </c>
      <c r="M3546" s="21" t="str">
        <f t="shared" si="55"/>
        <v>S</v>
      </c>
      <c r="N3546" s="21">
        <f>IF(VALUE(Tabela813[[#This Row],[RED]]) &gt; 0,1,0) + IF(VALUE(J3546)&gt;0,8,IF(VALUE(I3546)&gt;0,7,IF(VALUE(H3546)&gt;0,6,IF(VALUE(G3546)&gt;0,5,IF(VALUE(F3546)&gt;0,4,IF(VALUE(E3546)&gt;0,3,IF(VALUE(D3546)&gt;0,2,1)))))))</f>
        <v>6</v>
      </c>
      <c r="O3546" s="26" t="s">
        <v>51</v>
      </c>
      <c r="P3546" s="1" t="s">
        <v>4526</v>
      </c>
      <c r="Q3546" s="1"/>
      <c r="R3546" s="21"/>
      <c r="S3546" s="7" t="str">
        <f>Tabela813[[#This Row],[NR]]&amp;" - "&amp;Tabela813[[#This Row],[Especificação]]</f>
        <v>9.2.2.1.3.01.0.0.00 - (-) Dedução de Alienação de Bens Móveis e Semoventes</v>
      </c>
      <c r="T3546" s="7" t="str">
        <f>Tabela813[[#This Row],[NR]]&amp;" - "&amp;Tabela813[[#This Row],[Especificação]]</f>
        <v>9.2.2.1.3.01.0.0.00 - (-) Dedução de Alienação de Bens Móveis e Semoventes</v>
      </c>
      <c r="U3546" s="7" t="str">
        <f>Tabela813[[#This Row],[NR]]&amp; " - "&amp;Tabela813[[#This Row],[Especificação]]</f>
        <v>9.2.2.1.3.01.0.0.00 - (-) Dedução de Alienação de Bens Móveis e Semoventes</v>
      </c>
    </row>
    <row r="3547" spans="1:21" s="6" customFormat="1" ht="30" x14ac:dyDescent="0.25">
      <c r="A3547" s="29"/>
      <c r="B3547" s="73" t="s">
        <v>1570</v>
      </c>
      <c r="C3547" s="26" t="s">
        <v>1567</v>
      </c>
      <c r="D3547" s="26" t="s">
        <v>1567</v>
      </c>
      <c r="E3547" s="26" t="s">
        <v>1558</v>
      </c>
      <c r="F3547" s="26" t="s">
        <v>1559</v>
      </c>
      <c r="G3547" s="26" t="s">
        <v>1560</v>
      </c>
      <c r="H3547" s="26" t="s">
        <v>1561</v>
      </c>
      <c r="I3547" s="26" t="s">
        <v>1558</v>
      </c>
      <c r="J3547" s="26" t="s">
        <v>1564</v>
      </c>
      <c r="K3547" s="21" t="str">
        <f>IF(Tabela813[[#This Row],[C]]&lt;&gt;"",IF(Tabela813[[#This Row],[RED]]&lt;&gt;"",(Tabela813[[#This Row],[RED]] &amp; "."),"") &amp; CONCATENATE(Tabela813[[#This Row],[C]],".",Tabela813[[#This Row],[O]],".",Tabela813[[#This Row],[E]],".",Tabela813[[#This Row],[D1]],".",Tabela813[[#This Row],[D2]],".",Tabela813[[#This Row],[D3]],".",Tabela813[[#This Row],[T]],".",Tabela813[[#This Row],[D4]]),"")</f>
        <v>9.2.2.1.3.01.0.1.00</v>
      </c>
      <c r="L3547" s="27" t="s">
        <v>2332</v>
      </c>
      <c r="M3547" s="21" t="str">
        <f t="shared" si="55"/>
        <v>A</v>
      </c>
      <c r="N3547" s="21">
        <f>IF(VALUE(Tabela813[[#This Row],[RED]]) &gt; 0,1,0) + IF(VALUE(J3547)&gt;0,8,IF(VALUE(I3547)&gt;0,7,IF(VALUE(H3547)&gt;0,6,IF(VALUE(G3547)&gt;0,5,IF(VALUE(F3547)&gt;0,4,IF(VALUE(E3547)&gt;0,3,IF(VALUE(D3547)&gt;0,2,1)))))))</f>
        <v>8</v>
      </c>
      <c r="O3547" s="26" t="s">
        <v>51</v>
      </c>
      <c r="P3547" s="1" t="s">
        <v>4229</v>
      </c>
      <c r="Q3547" s="1"/>
      <c r="R3547" s="21"/>
      <c r="S3547" s="7" t="str">
        <f>Tabela813[[#This Row],[NR]]&amp;" - "&amp;Tabela813[[#This Row],[Especificação]]</f>
        <v>9.2.2.1.3.01.0.1.00 - (-) Dedução de Alienação de Bens Móveis e Semoventes - Principal</v>
      </c>
      <c r="T3547" s="7" t="str">
        <f>Tabela813[[#This Row],[NR]]&amp;" - "&amp;Tabela813[[#This Row],[Especificação]]</f>
        <v>9.2.2.1.3.01.0.1.00 - (-) Dedução de Alienação de Bens Móveis e Semoventes - Principal</v>
      </c>
      <c r="U3547" s="7" t="str">
        <f>Tabela813[[#This Row],[NR]]&amp; " - "&amp;Tabela813[[#This Row],[Especificação]]</f>
        <v>9.2.2.1.3.01.0.1.00 - (-) Dedução de Alienação de Bens Móveis e Semoventes - Principal</v>
      </c>
    </row>
    <row r="3548" spans="1:21" s="6" customFormat="1" ht="30" x14ac:dyDescent="0.25">
      <c r="A3548" s="29"/>
      <c r="B3548" s="73" t="s">
        <v>1570</v>
      </c>
      <c r="C3548" s="26" t="s">
        <v>1567</v>
      </c>
      <c r="D3548" s="26" t="s">
        <v>1567</v>
      </c>
      <c r="E3548" s="26" t="s">
        <v>1558</v>
      </c>
      <c r="F3548" s="26" t="s">
        <v>1559</v>
      </c>
      <c r="G3548" s="26" t="s">
        <v>1560</v>
      </c>
      <c r="H3548" s="26" t="s">
        <v>1561</v>
      </c>
      <c r="I3548" s="26" t="s">
        <v>1559</v>
      </c>
      <c r="J3548" s="26" t="s">
        <v>1564</v>
      </c>
      <c r="K3548" s="21" t="str">
        <f>IF(Tabela813[[#This Row],[C]]&lt;&gt;"",IF(Tabela813[[#This Row],[RED]]&lt;&gt;"",(Tabela813[[#This Row],[RED]] &amp; "."),"") &amp; CONCATENATE(Tabela813[[#This Row],[C]],".",Tabela813[[#This Row],[O]],".",Tabela813[[#This Row],[E]],".",Tabela813[[#This Row],[D1]],".",Tabela813[[#This Row],[D2]],".",Tabela813[[#This Row],[D3]],".",Tabela813[[#This Row],[T]],".",Tabela813[[#This Row],[D4]]),"")</f>
        <v>9.2.2.1.3.01.0.3.00</v>
      </c>
      <c r="L3548" s="27" t="s">
        <v>2333</v>
      </c>
      <c r="M3548" s="21" t="str">
        <f t="shared" si="55"/>
        <v>A</v>
      </c>
      <c r="N3548" s="21">
        <f>IF(VALUE(Tabela813[[#This Row],[RED]]) &gt; 0,1,0) + IF(VALUE(J3548)&gt;0,8,IF(VALUE(I3548)&gt;0,7,IF(VALUE(H3548)&gt;0,6,IF(VALUE(G3548)&gt;0,5,IF(VALUE(F3548)&gt;0,4,IF(VALUE(E3548)&gt;0,3,IF(VALUE(D3548)&gt;0,2,1)))))))</f>
        <v>8</v>
      </c>
      <c r="O3548" s="26" t="s">
        <v>51</v>
      </c>
      <c r="P3548" s="1" t="s">
        <v>4229</v>
      </c>
      <c r="Q3548" s="1"/>
      <c r="R3548" s="21"/>
      <c r="S3548" s="7" t="str">
        <f>Tabela813[[#This Row],[NR]]&amp;" - "&amp;Tabela813[[#This Row],[Especificação]]</f>
        <v>9.2.2.1.3.01.0.3.00 - (-) Dedução de Alienação de Bens Móveis e Semoventes - Dívida Ativa</v>
      </c>
      <c r="T3548" s="7" t="str">
        <f>Tabela813[[#This Row],[NR]]&amp;" - "&amp;Tabela813[[#This Row],[Especificação]]</f>
        <v>9.2.2.1.3.01.0.3.00 - (-) Dedução de Alienação de Bens Móveis e Semoventes - Dívida Ativa</v>
      </c>
      <c r="U3548" s="7" t="str">
        <f>Tabela813[[#This Row],[NR]]&amp; " - "&amp;Tabela813[[#This Row],[Especificação]]</f>
        <v>9.2.2.1.3.01.0.3.00 - (-) Dedução de Alienação de Bens Móveis e Semoventes - Dívida Ativa</v>
      </c>
    </row>
    <row r="3549" spans="1:21" s="6" customFormat="1" ht="30" x14ac:dyDescent="0.25">
      <c r="A3549" s="83"/>
      <c r="B3549" s="73" t="s">
        <v>1570</v>
      </c>
      <c r="C3549" s="26" t="s">
        <v>1567</v>
      </c>
      <c r="D3549" s="26" t="s">
        <v>1567</v>
      </c>
      <c r="E3549" s="26" t="s">
        <v>1567</v>
      </c>
      <c r="F3549" s="26" t="s">
        <v>1561</v>
      </c>
      <c r="G3549" s="26" t="s">
        <v>1564</v>
      </c>
      <c r="H3549" s="26" t="s">
        <v>1561</v>
      </c>
      <c r="I3549" s="26" t="s">
        <v>1561</v>
      </c>
      <c r="J3549" s="26" t="s">
        <v>1564</v>
      </c>
      <c r="K3549" s="21" t="str">
        <f>IF(Tabela813[[#This Row],[C]]&lt;&gt;"",IF(Tabela813[[#This Row],[RED]]&lt;&gt;"",(Tabela813[[#This Row],[RED]] &amp; "."),"") &amp; CONCATENATE(Tabela813[[#This Row],[C]],".",Tabela813[[#This Row],[O]],".",Tabela813[[#This Row],[E]],".",Tabela813[[#This Row],[D1]],".",Tabela813[[#This Row],[D2]],".",Tabela813[[#This Row],[D3]],".",Tabela813[[#This Row],[T]],".",Tabela813[[#This Row],[D4]]),"")</f>
        <v>9.2.2.2.0.00.0.0.00</v>
      </c>
      <c r="L3549" s="27" t="s">
        <v>2334</v>
      </c>
      <c r="M3549" s="21" t="str">
        <f t="shared" si="55"/>
        <v>S</v>
      </c>
      <c r="N3549" s="21">
        <f>IF(VALUE(Tabela813[[#This Row],[RED]]) &gt; 0,1,0) + IF(VALUE(J3549)&gt;0,8,IF(VALUE(I3549)&gt;0,7,IF(VALUE(H3549)&gt;0,6,IF(VALUE(G3549)&gt;0,5,IF(VALUE(F3549)&gt;0,4,IF(VALUE(E3549)&gt;0,3,IF(VALUE(D3549)&gt;0,2,1)))))))</f>
        <v>4</v>
      </c>
      <c r="O3549" s="26" t="s">
        <v>45</v>
      </c>
      <c r="P3549" s="1" t="s">
        <v>4527</v>
      </c>
      <c r="Q3549" s="1"/>
      <c r="R3549" s="21"/>
      <c r="S3549" s="7" t="str">
        <f>Tabela813[[#This Row],[NR]]&amp;" - "&amp;Tabela813[[#This Row],[Especificação]]</f>
        <v>9.2.2.2.0.00.0.0.00 - (-) Dedução de Alienação de Bens Imóveis</v>
      </c>
      <c r="T3549" s="7" t="str">
        <f>Tabela813[[#This Row],[NR]]&amp;" - "&amp;Tabela813[[#This Row],[Especificação]]</f>
        <v>9.2.2.2.0.00.0.0.00 - (-) Dedução de Alienação de Bens Imóveis</v>
      </c>
      <c r="U3549" s="7" t="str">
        <f>Tabela813[[#This Row],[NR]]&amp; " - "&amp;Tabela813[[#This Row],[Especificação]]</f>
        <v>9.2.2.2.0.00.0.0.00 - (-) Dedução de Alienação de Bens Imóveis</v>
      </c>
    </row>
    <row r="3550" spans="1:21" ht="30" x14ac:dyDescent="0.25">
      <c r="B3550" s="73" t="s">
        <v>1570</v>
      </c>
      <c r="C3550" s="26" t="s">
        <v>1567</v>
      </c>
      <c r="D3550" s="26" t="s">
        <v>1567</v>
      </c>
      <c r="E3550" s="26" t="s">
        <v>1567</v>
      </c>
      <c r="F3550" s="26" t="s">
        <v>1558</v>
      </c>
      <c r="G3550" s="26" t="s">
        <v>1564</v>
      </c>
      <c r="H3550" s="26" t="s">
        <v>1561</v>
      </c>
      <c r="I3550" s="26" t="s">
        <v>1561</v>
      </c>
      <c r="J3550" s="26" t="s">
        <v>1564</v>
      </c>
      <c r="K3550" s="21" t="str">
        <f>IF(Tabela813[[#This Row],[C]]&lt;&gt;"",IF(Tabela813[[#This Row],[RED]]&lt;&gt;"",(Tabela813[[#This Row],[RED]] &amp; "."),"") &amp; CONCATENATE(Tabela813[[#This Row],[C]],".",Tabela813[[#This Row],[O]],".",Tabela813[[#This Row],[E]],".",Tabela813[[#This Row],[D1]],".",Tabela813[[#This Row],[D2]],".",Tabela813[[#This Row],[D3]],".",Tabela813[[#This Row],[T]],".",Tabela813[[#This Row],[D4]]),"")</f>
        <v>9.2.2.2.1.00.0.0.00</v>
      </c>
      <c r="L3550" s="27" t="s">
        <v>2334</v>
      </c>
      <c r="M3550" s="21" t="str">
        <f t="shared" si="55"/>
        <v>S</v>
      </c>
      <c r="N3550" s="21">
        <f>IF(VALUE(Tabela813[[#This Row],[RED]]) &gt; 0,1,0) + IF(VALUE(J3550)&gt;0,8,IF(VALUE(I3550)&gt;0,7,IF(VALUE(H3550)&gt;0,6,IF(VALUE(G3550)&gt;0,5,IF(VALUE(F3550)&gt;0,4,IF(VALUE(E3550)&gt;0,3,IF(VALUE(D3550)&gt;0,2,1)))))))</f>
        <v>5</v>
      </c>
      <c r="O3550" s="26" t="s">
        <v>45</v>
      </c>
      <c r="P3550" s="1" t="s">
        <v>4528</v>
      </c>
      <c r="Q3550" s="1"/>
      <c r="R3550" s="21"/>
      <c r="S3550" s="7" t="str">
        <f>Tabela813[[#This Row],[NR]]&amp;" - "&amp;Tabela813[[#This Row],[Especificação]]</f>
        <v>9.2.2.2.1.00.0.0.00 - (-) Dedução de Alienação de Bens Imóveis</v>
      </c>
      <c r="T3550" s="7" t="str">
        <f>Tabela813[[#This Row],[NR]]&amp;" - "&amp;Tabela813[[#This Row],[Especificação]]</f>
        <v>9.2.2.2.1.00.0.0.00 - (-) Dedução de Alienação de Bens Imóveis</v>
      </c>
      <c r="U3550" s="7" t="str">
        <f>Tabela813[[#This Row],[NR]]&amp; " - "&amp;Tabela813[[#This Row],[Especificação]]</f>
        <v>9.2.2.2.1.00.0.0.00 - (-) Dedução de Alienação de Bens Imóveis</v>
      </c>
    </row>
    <row r="3551" spans="1:21" s="6" customFormat="1" ht="30" x14ac:dyDescent="0.25">
      <c r="A3551" s="29"/>
      <c r="B3551" s="73" t="s">
        <v>1570</v>
      </c>
      <c r="C3551" s="26" t="s">
        <v>1567</v>
      </c>
      <c r="D3551" s="26" t="s">
        <v>1567</v>
      </c>
      <c r="E3551" s="26" t="s">
        <v>1567</v>
      </c>
      <c r="F3551" s="26" t="s">
        <v>1558</v>
      </c>
      <c r="G3551" s="26" t="s">
        <v>1560</v>
      </c>
      <c r="H3551" s="26" t="s">
        <v>1561</v>
      </c>
      <c r="I3551" s="26" t="s">
        <v>1561</v>
      </c>
      <c r="J3551" s="26" t="s">
        <v>1564</v>
      </c>
      <c r="K3551" s="21" t="str">
        <f>IF(Tabela813[[#This Row],[C]]&lt;&gt;"",IF(Tabela813[[#This Row],[RED]]&lt;&gt;"",(Tabela813[[#This Row],[RED]] &amp; "."),"") &amp; CONCATENATE(Tabela813[[#This Row],[C]],".",Tabela813[[#This Row],[O]],".",Tabela813[[#This Row],[E]],".",Tabela813[[#This Row],[D1]],".",Tabela813[[#This Row],[D2]],".",Tabela813[[#This Row],[D3]],".",Tabela813[[#This Row],[T]],".",Tabela813[[#This Row],[D4]]),"")</f>
        <v>9.2.2.2.1.01.0.0.00</v>
      </c>
      <c r="L3551" s="27" t="s">
        <v>2334</v>
      </c>
      <c r="M3551" s="21" t="str">
        <f t="shared" si="55"/>
        <v>S</v>
      </c>
      <c r="N3551" s="21">
        <f>IF(VALUE(Tabela813[[#This Row],[RED]]) &gt; 0,1,0) + IF(VALUE(J3551)&gt;0,8,IF(VALUE(I3551)&gt;0,7,IF(VALUE(H3551)&gt;0,6,IF(VALUE(G3551)&gt;0,5,IF(VALUE(F3551)&gt;0,4,IF(VALUE(E3551)&gt;0,3,IF(VALUE(D3551)&gt;0,2,1)))))))</f>
        <v>6</v>
      </c>
      <c r="O3551" s="26" t="s">
        <v>51</v>
      </c>
      <c r="P3551" s="1" t="s">
        <v>4529</v>
      </c>
      <c r="Q3551" s="1"/>
      <c r="R3551" s="21"/>
      <c r="S3551" s="7" t="str">
        <f>Tabela813[[#This Row],[NR]]&amp;" - "&amp;Tabela813[[#This Row],[Especificação]]</f>
        <v>9.2.2.2.1.01.0.0.00 - (-) Dedução de Alienação de Bens Imóveis</v>
      </c>
      <c r="T3551" s="7" t="str">
        <f>Tabela813[[#This Row],[NR]]&amp;" - "&amp;Tabela813[[#This Row],[Especificação]]</f>
        <v>9.2.2.2.1.01.0.0.00 - (-) Dedução de Alienação de Bens Imóveis</v>
      </c>
      <c r="U3551" s="7" t="str">
        <f>Tabela813[[#This Row],[NR]]&amp; " - "&amp;Tabela813[[#This Row],[Especificação]]</f>
        <v>9.2.2.2.1.01.0.0.00 - (-) Dedução de Alienação de Bens Imóveis</v>
      </c>
    </row>
    <row r="3552" spans="1:21" s="6" customFormat="1" ht="30" x14ac:dyDescent="0.25">
      <c r="A3552" s="29"/>
      <c r="B3552" s="73" t="s">
        <v>1570</v>
      </c>
      <c r="C3552" s="26" t="s">
        <v>1567</v>
      </c>
      <c r="D3552" s="26" t="s">
        <v>1567</v>
      </c>
      <c r="E3552" s="26" t="s">
        <v>1567</v>
      </c>
      <c r="F3552" s="26" t="s">
        <v>1558</v>
      </c>
      <c r="G3552" s="26" t="s">
        <v>1560</v>
      </c>
      <c r="H3552" s="26" t="s">
        <v>1561</v>
      </c>
      <c r="I3552" s="26" t="s">
        <v>1558</v>
      </c>
      <c r="J3552" s="26" t="s">
        <v>1564</v>
      </c>
      <c r="K3552" s="21" t="str">
        <f>IF(Tabela813[[#This Row],[C]]&lt;&gt;"",IF(Tabela813[[#This Row],[RED]]&lt;&gt;"",(Tabela813[[#This Row],[RED]] &amp; "."),"") &amp; CONCATENATE(Tabela813[[#This Row],[C]],".",Tabela813[[#This Row],[O]],".",Tabela813[[#This Row],[E]],".",Tabela813[[#This Row],[D1]],".",Tabela813[[#This Row],[D2]],".",Tabela813[[#This Row],[D3]],".",Tabela813[[#This Row],[T]],".",Tabela813[[#This Row],[D4]]),"")</f>
        <v>9.2.2.2.1.01.0.1.00</v>
      </c>
      <c r="L3552" s="27" t="s">
        <v>2335</v>
      </c>
      <c r="M3552" s="21" t="str">
        <f t="shared" si="55"/>
        <v>A</v>
      </c>
      <c r="N3552" s="21">
        <f>IF(VALUE(Tabela813[[#This Row],[RED]]) &gt; 0,1,0) + IF(VALUE(J3552)&gt;0,8,IF(VALUE(I3552)&gt;0,7,IF(VALUE(H3552)&gt;0,6,IF(VALUE(G3552)&gt;0,5,IF(VALUE(F3552)&gt;0,4,IF(VALUE(E3552)&gt;0,3,IF(VALUE(D3552)&gt;0,2,1)))))))</f>
        <v>8</v>
      </c>
      <c r="O3552" s="26" t="s">
        <v>51</v>
      </c>
      <c r="P3552" s="1" t="s">
        <v>3043</v>
      </c>
      <c r="Q3552" s="1"/>
      <c r="R3552" s="21"/>
      <c r="S3552" s="7" t="str">
        <f>Tabela813[[#This Row],[NR]]&amp;" - "&amp;Tabela813[[#This Row],[Especificação]]</f>
        <v>9.2.2.2.1.01.0.1.00 - (-) Dedução de Alienação de Bens Imóveis - Principal</v>
      </c>
      <c r="T3552" s="7" t="str">
        <f>Tabela813[[#This Row],[NR]]&amp;" - "&amp;Tabela813[[#This Row],[Especificação]]</f>
        <v>9.2.2.2.1.01.0.1.00 - (-) Dedução de Alienação de Bens Imóveis - Principal</v>
      </c>
      <c r="U3552" s="7" t="str">
        <f>Tabela813[[#This Row],[NR]]&amp; " - "&amp;Tabela813[[#This Row],[Especificação]]</f>
        <v>9.2.2.2.1.01.0.1.00 - (-) Dedução de Alienação de Bens Imóveis - Principal</v>
      </c>
    </row>
    <row r="3553" spans="1:21" ht="30" x14ac:dyDescent="0.25">
      <c r="A3553" s="29"/>
      <c r="B3553" s="73" t="s">
        <v>1570</v>
      </c>
      <c r="C3553" s="26" t="s">
        <v>1567</v>
      </c>
      <c r="D3553" s="26" t="s">
        <v>1567</v>
      </c>
      <c r="E3553" s="26" t="s">
        <v>1567</v>
      </c>
      <c r="F3553" s="26" t="s">
        <v>1558</v>
      </c>
      <c r="G3553" s="26" t="s">
        <v>1560</v>
      </c>
      <c r="H3553" s="26" t="s">
        <v>1561</v>
      </c>
      <c r="I3553" s="26" t="s">
        <v>1559</v>
      </c>
      <c r="J3553" s="26" t="s">
        <v>1564</v>
      </c>
      <c r="K3553" s="21" t="str">
        <f>IF(Tabela813[[#This Row],[C]]&lt;&gt;"",IF(Tabela813[[#This Row],[RED]]&lt;&gt;"",(Tabela813[[#This Row],[RED]] &amp; "."),"") &amp; CONCATENATE(Tabela813[[#This Row],[C]],".",Tabela813[[#This Row],[O]],".",Tabela813[[#This Row],[E]],".",Tabela813[[#This Row],[D1]],".",Tabela813[[#This Row],[D2]],".",Tabela813[[#This Row],[D3]],".",Tabela813[[#This Row],[T]],".",Tabela813[[#This Row],[D4]]),"")</f>
        <v>9.2.2.2.1.01.0.3.00</v>
      </c>
      <c r="L3553" s="27" t="s">
        <v>2336</v>
      </c>
      <c r="M3553" s="21" t="str">
        <f t="shared" si="55"/>
        <v>A</v>
      </c>
      <c r="N3553" s="21">
        <f>IF(VALUE(Tabela813[[#This Row],[RED]]) &gt; 0,1,0) + IF(VALUE(J3553)&gt;0,8,IF(VALUE(I3553)&gt;0,7,IF(VALUE(H3553)&gt;0,6,IF(VALUE(G3553)&gt;0,5,IF(VALUE(F3553)&gt;0,4,IF(VALUE(E3553)&gt;0,3,IF(VALUE(D3553)&gt;0,2,1)))))))</f>
        <v>8</v>
      </c>
      <c r="O3553" s="26" t="s">
        <v>51</v>
      </c>
      <c r="P3553" s="1" t="s">
        <v>3043</v>
      </c>
      <c r="Q3553" s="1"/>
      <c r="R3553" s="21"/>
      <c r="S3553" s="7" t="str">
        <f>Tabela813[[#This Row],[NR]]&amp;" - "&amp;Tabela813[[#This Row],[Especificação]]</f>
        <v>9.2.2.2.1.01.0.3.00 - (-) Dedução de Alienação de Bens Imóveis - Dívida Ativa</v>
      </c>
      <c r="T3553" s="7" t="str">
        <f>Tabela813[[#This Row],[NR]]&amp;" - "&amp;Tabela813[[#This Row],[Especificação]]</f>
        <v>9.2.2.2.1.01.0.3.00 - (-) Dedução de Alienação de Bens Imóveis - Dívida Ativa</v>
      </c>
      <c r="U3553" s="7" t="str">
        <f>Tabela813[[#This Row],[NR]]&amp; " - "&amp;Tabela813[[#This Row],[Especificação]]</f>
        <v>9.2.2.2.1.01.0.3.00 - (-) Dedução de Alienação de Bens Imóveis - Dívida Ativa</v>
      </c>
    </row>
    <row r="3554" spans="1:21" ht="75" x14ac:dyDescent="0.25">
      <c r="B3554" s="73" t="s">
        <v>1570</v>
      </c>
      <c r="C3554" s="26" t="s">
        <v>1567</v>
      </c>
      <c r="D3554" s="26" t="s">
        <v>1567</v>
      </c>
      <c r="E3554" s="26" t="s">
        <v>1559</v>
      </c>
      <c r="F3554" s="26" t="s">
        <v>1561</v>
      </c>
      <c r="G3554" s="26" t="s">
        <v>1564</v>
      </c>
      <c r="H3554" s="26" t="s">
        <v>1561</v>
      </c>
      <c r="I3554" s="26" t="s">
        <v>1561</v>
      </c>
      <c r="J3554" s="26" t="s">
        <v>1564</v>
      </c>
      <c r="K3554" s="21" t="str">
        <f>IF(Tabela813[[#This Row],[C]]&lt;&gt;"",IF(Tabela813[[#This Row],[RED]]&lt;&gt;"",(Tabela813[[#This Row],[RED]] &amp; "."),"") &amp; CONCATENATE(Tabela813[[#This Row],[C]],".",Tabela813[[#This Row],[O]],".",Tabela813[[#This Row],[E]],".",Tabela813[[#This Row],[D1]],".",Tabela813[[#This Row],[D2]],".",Tabela813[[#This Row],[D3]],".",Tabela813[[#This Row],[T]],".",Tabela813[[#This Row],[D4]]),"")</f>
        <v>9.2.2.3.0.00.0.0.00</v>
      </c>
      <c r="L3554" s="27" t="s">
        <v>2337</v>
      </c>
      <c r="M3554" s="21" t="str">
        <f t="shared" si="55"/>
        <v>S</v>
      </c>
      <c r="N3554" s="21">
        <f>IF(VALUE(Tabela813[[#This Row],[RED]]) &gt; 0,1,0) + IF(VALUE(J3554)&gt;0,8,IF(VALUE(I3554)&gt;0,7,IF(VALUE(H3554)&gt;0,6,IF(VALUE(G3554)&gt;0,5,IF(VALUE(F3554)&gt;0,4,IF(VALUE(E3554)&gt;0,3,IF(VALUE(D3554)&gt;0,2,1)))))))</f>
        <v>4</v>
      </c>
      <c r="O3554" s="26" t="s">
        <v>45</v>
      </c>
      <c r="P3554" s="1" t="s">
        <v>4530</v>
      </c>
      <c r="Q3554" s="1"/>
      <c r="R3554" s="21"/>
      <c r="S3554" s="7" t="str">
        <f>Tabela813[[#This Row],[NR]]&amp;" - "&amp;Tabela813[[#This Row],[Especificação]]</f>
        <v>9.2.2.3.0.00.0.0.00 - (-) Dedução de Alienação de Bens Intangíveis</v>
      </c>
      <c r="T3554" s="7" t="str">
        <f>Tabela813[[#This Row],[NR]]&amp;" - "&amp;Tabela813[[#This Row],[Especificação]]</f>
        <v>9.2.2.3.0.00.0.0.00 - (-) Dedução de Alienação de Bens Intangíveis</v>
      </c>
      <c r="U3554" s="7" t="str">
        <f>Tabela813[[#This Row],[NR]]&amp; " - "&amp;Tabela813[[#This Row],[Especificação]]</f>
        <v>9.2.2.3.0.00.0.0.00 - (-) Dedução de Alienação de Bens Intangíveis</v>
      </c>
    </row>
    <row r="3555" spans="1:21" ht="75" x14ac:dyDescent="0.25">
      <c r="B3555" s="73" t="s">
        <v>1570</v>
      </c>
      <c r="C3555" s="26" t="s">
        <v>1567</v>
      </c>
      <c r="D3555" s="26" t="s">
        <v>1567</v>
      </c>
      <c r="E3555" s="26" t="s">
        <v>1559</v>
      </c>
      <c r="F3555" s="26" t="s">
        <v>1558</v>
      </c>
      <c r="G3555" s="26" t="s">
        <v>1564</v>
      </c>
      <c r="H3555" s="26" t="s">
        <v>1561</v>
      </c>
      <c r="I3555" s="26" t="s">
        <v>1561</v>
      </c>
      <c r="J3555" s="26" t="s">
        <v>1564</v>
      </c>
      <c r="K3555" s="21" t="str">
        <f>IF(Tabela813[[#This Row],[C]]&lt;&gt;"",IF(Tabela813[[#This Row],[RED]]&lt;&gt;"",(Tabela813[[#This Row],[RED]] &amp; "."),"") &amp; CONCATENATE(Tabela813[[#This Row],[C]],".",Tabela813[[#This Row],[O]],".",Tabela813[[#This Row],[E]],".",Tabela813[[#This Row],[D1]],".",Tabela813[[#This Row],[D2]],".",Tabela813[[#This Row],[D3]],".",Tabela813[[#This Row],[T]],".",Tabela813[[#This Row],[D4]]),"")</f>
        <v>9.2.2.3.1.00.0.0.00</v>
      </c>
      <c r="L3555" s="27" t="s">
        <v>2337</v>
      </c>
      <c r="M3555" s="21" t="str">
        <f t="shared" si="55"/>
        <v>S</v>
      </c>
      <c r="N3555" s="21">
        <f>IF(VALUE(Tabela813[[#This Row],[RED]]) &gt; 0,1,0) + IF(VALUE(J3555)&gt;0,8,IF(VALUE(I3555)&gt;0,7,IF(VALUE(H3555)&gt;0,6,IF(VALUE(G3555)&gt;0,5,IF(VALUE(F3555)&gt;0,4,IF(VALUE(E3555)&gt;0,3,IF(VALUE(D3555)&gt;0,2,1)))))))</f>
        <v>5</v>
      </c>
      <c r="O3555" s="26" t="s">
        <v>45</v>
      </c>
      <c r="P3555" s="1" t="s">
        <v>4530</v>
      </c>
      <c r="Q3555" s="1"/>
      <c r="R3555" s="21"/>
      <c r="S3555" s="7" t="str">
        <f>Tabela813[[#This Row],[NR]]&amp;" - "&amp;Tabela813[[#This Row],[Especificação]]</f>
        <v>9.2.2.3.1.00.0.0.00 - (-) Dedução de Alienação de Bens Intangíveis</v>
      </c>
      <c r="T3555" s="7" t="str">
        <f>Tabela813[[#This Row],[NR]]&amp;" - "&amp;Tabela813[[#This Row],[Especificação]]</f>
        <v>9.2.2.3.1.00.0.0.00 - (-) Dedução de Alienação de Bens Intangíveis</v>
      </c>
      <c r="U3555" s="7" t="str">
        <f>Tabela813[[#This Row],[NR]]&amp; " - "&amp;Tabela813[[#This Row],[Especificação]]</f>
        <v>9.2.2.3.1.00.0.0.00 - (-) Dedução de Alienação de Bens Intangíveis</v>
      </c>
    </row>
    <row r="3556" spans="1:21" ht="75" x14ac:dyDescent="0.25">
      <c r="A3556" s="29"/>
      <c r="B3556" s="73" t="s">
        <v>1570</v>
      </c>
      <c r="C3556" s="26" t="s">
        <v>1567</v>
      </c>
      <c r="D3556" s="26" t="s">
        <v>1567</v>
      </c>
      <c r="E3556" s="26" t="s">
        <v>1559</v>
      </c>
      <c r="F3556" s="26" t="s">
        <v>1558</v>
      </c>
      <c r="G3556" s="26" t="s">
        <v>1560</v>
      </c>
      <c r="H3556" s="26" t="s">
        <v>1561</v>
      </c>
      <c r="I3556" s="26" t="s">
        <v>1561</v>
      </c>
      <c r="J3556" s="26" t="s">
        <v>1564</v>
      </c>
      <c r="K3556" s="21" t="str">
        <f>IF(Tabela813[[#This Row],[C]]&lt;&gt;"",IF(Tabela813[[#This Row],[RED]]&lt;&gt;"",(Tabela813[[#This Row],[RED]] &amp; "."),"") &amp; CONCATENATE(Tabela813[[#This Row],[C]],".",Tabela813[[#This Row],[O]],".",Tabela813[[#This Row],[E]],".",Tabela813[[#This Row],[D1]],".",Tabela813[[#This Row],[D2]],".",Tabela813[[#This Row],[D3]],".",Tabela813[[#This Row],[T]],".",Tabela813[[#This Row],[D4]]),"")</f>
        <v>9.2.2.3.1.01.0.0.00</v>
      </c>
      <c r="L3556" s="27" t="s">
        <v>2337</v>
      </c>
      <c r="M3556" s="21" t="str">
        <f t="shared" si="55"/>
        <v>S</v>
      </c>
      <c r="N3556" s="21">
        <f>IF(VALUE(Tabela813[[#This Row],[RED]]) &gt; 0,1,0) + IF(VALUE(J3556)&gt;0,8,IF(VALUE(I3556)&gt;0,7,IF(VALUE(H3556)&gt;0,6,IF(VALUE(G3556)&gt;0,5,IF(VALUE(F3556)&gt;0,4,IF(VALUE(E3556)&gt;0,3,IF(VALUE(D3556)&gt;0,2,1)))))))</f>
        <v>6</v>
      </c>
      <c r="O3556" s="26" t="s">
        <v>51</v>
      </c>
      <c r="P3556" s="1" t="s">
        <v>4531</v>
      </c>
      <c r="Q3556" s="1"/>
      <c r="R3556" s="21"/>
      <c r="S3556" s="7" t="str">
        <f>Tabela813[[#This Row],[NR]]&amp;" - "&amp;Tabela813[[#This Row],[Especificação]]</f>
        <v>9.2.2.3.1.01.0.0.00 - (-) Dedução de Alienação de Bens Intangíveis</v>
      </c>
      <c r="T3556" s="7" t="str">
        <f>Tabela813[[#This Row],[NR]]&amp;" - "&amp;Tabela813[[#This Row],[Especificação]]</f>
        <v>9.2.2.3.1.01.0.0.00 - (-) Dedução de Alienação de Bens Intangíveis</v>
      </c>
      <c r="U3556" s="7" t="str">
        <f>Tabela813[[#This Row],[NR]]&amp; " - "&amp;Tabela813[[#This Row],[Especificação]]</f>
        <v>9.2.2.3.1.01.0.0.00 - (-) Dedução de Alienação de Bens Intangíveis</v>
      </c>
    </row>
    <row r="3557" spans="1:21" ht="75" x14ac:dyDescent="0.25">
      <c r="A3557" s="29"/>
      <c r="B3557" s="73" t="s">
        <v>1570</v>
      </c>
      <c r="C3557" s="26" t="s">
        <v>1567</v>
      </c>
      <c r="D3557" s="26" t="s">
        <v>1567</v>
      </c>
      <c r="E3557" s="26" t="s">
        <v>1559</v>
      </c>
      <c r="F3557" s="26" t="s">
        <v>1558</v>
      </c>
      <c r="G3557" s="26" t="s">
        <v>1560</v>
      </c>
      <c r="H3557" s="26" t="s">
        <v>1561</v>
      </c>
      <c r="I3557" s="26" t="s">
        <v>1558</v>
      </c>
      <c r="J3557" s="26" t="s">
        <v>1564</v>
      </c>
      <c r="K3557" s="21" t="str">
        <f>IF(Tabela813[[#This Row],[C]]&lt;&gt;"",IF(Tabela813[[#This Row],[RED]]&lt;&gt;"",(Tabela813[[#This Row],[RED]] &amp; "."),"") &amp; CONCATENATE(Tabela813[[#This Row],[C]],".",Tabela813[[#This Row],[O]],".",Tabela813[[#This Row],[E]],".",Tabela813[[#This Row],[D1]],".",Tabela813[[#This Row],[D2]],".",Tabela813[[#This Row],[D3]],".",Tabela813[[#This Row],[T]],".",Tabela813[[#This Row],[D4]]),"")</f>
        <v>9.2.2.3.1.01.0.1.00</v>
      </c>
      <c r="L3557" s="27" t="s">
        <v>2338</v>
      </c>
      <c r="M3557" s="21" t="str">
        <f t="shared" si="55"/>
        <v>A</v>
      </c>
      <c r="N3557" s="21">
        <f>IF(VALUE(Tabela813[[#This Row],[RED]]) &gt; 0,1,0) + IF(VALUE(J3557)&gt;0,8,IF(VALUE(I3557)&gt;0,7,IF(VALUE(H3557)&gt;0,6,IF(VALUE(G3557)&gt;0,5,IF(VALUE(F3557)&gt;0,4,IF(VALUE(E3557)&gt;0,3,IF(VALUE(D3557)&gt;0,2,1)))))))</f>
        <v>8</v>
      </c>
      <c r="O3557" s="26" t="s">
        <v>51</v>
      </c>
      <c r="P3557" s="1" t="s">
        <v>4356</v>
      </c>
      <c r="Q3557" s="1"/>
      <c r="R3557" s="21"/>
      <c r="S3557" s="6" t="str">
        <f>Tabela813[[#This Row],[NR]]&amp;" - "&amp;Tabela813[[#This Row],[Especificação]]</f>
        <v>9.2.2.3.1.01.0.1.00 - (-) Dedução de Alienação de Bens Intangíveis - Principal</v>
      </c>
      <c r="T3557" s="7" t="str">
        <f>Tabela813[[#This Row],[NR]]&amp;" - "&amp;Tabela813[[#This Row],[Especificação]]</f>
        <v>9.2.2.3.1.01.0.1.00 - (-) Dedução de Alienação de Bens Intangíveis - Principal</v>
      </c>
      <c r="U3557" s="7" t="str">
        <f>Tabela813[[#This Row],[NR]]&amp; " - "&amp;Tabela813[[#This Row],[Especificação]]</f>
        <v>9.2.2.3.1.01.0.1.00 - (-) Dedução de Alienação de Bens Intangíveis - Principal</v>
      </c>
    </row>
    <row r="3558" spans="1:21" ht="75" x14ac:dyDescent="0.25">
      <c r="A3558" s="29"/>
      <c r="B3558" s="73" t="s">
        <v>1570</v>
      </c>
      <c r="C3558" s="26" t="s">
        <v>1567</v>
      </c>
      <c r="D3558" s="26" t="s">
        <v>1567</v>
      </c>
      <c r="E3558" s="26" t="s">
        <v>1559</v>
      </c>
      <c r="F3558" s="26" t="s">
        <v>1558</v>
      </c>
      <c r="G3558" s="26" t="s">
        <v>1560</v>
      </c>
      <c r="H3558" s="26" t="s">
        <v>1561</v>
      </c>
      <c r="I3558" s="26" t="s">
        <v>1559</v>
      </c>
      <c r="J3558" s="26" t="s">
        <v>1564</v>
      </c>
      <c r="K3558" s="21" t="str">
        <f>IF(Tabela813[[#This Row],[C]]&lt;&gt;"",IF(Tabela813[[#This Row],[RED]]&lt;&gt;"",(Tabela813[[#This Row],[RED]] &amp; "."),"") &amp; CONCATENATE(Tabela813[[#This Row],[C]],".",Tabela813[[#This Row],[O]],".",Tabela813[[#This Row],[E]],".",Tabela813[[#This Row],[D1]],".",Tabela813[[#This Row],[D2]],".",Tabela813[[#This Row],[D3]],".",Tabela813[[#This Row],[T]],".",Tabela813[[#This Row],[D4]]),"")</f>
        <v>9.2.2.3.1.01.0.3.00</v>
      </c>
      <c r="L3558" s="1" t="s">
        <v>2339</v>
      </c>
      <c r="M3558" s="21" t="str">
        <f t="shared" si="55"/>
        <v>A</v>
      </c>
      <c r="N3558" s="21">
        <f>IF(VALUE(Tabela813[[#This Row],[RED]]) &gt; 0,1,0) + IF(VALUE(J3558)&gt;0,8,IF(VALUE(I3558)&gt;0,7,IF(VALUE(H3558)&gt;0,6,IF(VALUE(G3558)&gt;0,5,IF(VALUE(F3558)&gt;0,4,IF(VALUE(E3558)&gt;0,3,IF(VALUE(D3558)&gt;0,2,1)))))))</f>
        <v>8</v>
      </c>
      <c r="O3558" s="26" t="s">
        <v>51</v>
      </c>
      <c r="P3558" s="1" t="s">
        <v>4356</v>
      </c>
      <c r="Q3558" s="1"/>
      <c r="R3558" s="21"/>
      <c r="S3558" s="6" t="str">
        <f>Tabela813[[#This Row],[NR]]&amp;" - "&amp;Tabela813[[#This Row],[Especificação]]</f>
        <v>9.2.2.3.1.01.0.3.00 - (-) Dedução de Alienação de Bens Intangíveis - Dívida Ativa</v>
      </c>
      <c r="T3558" s="7" t="str">
        <f>Tabela813[[#This Row],[NR]]&amp;" - "&amp;Tabela813[[#This Row],[Especificação]]</f>
        <v>9.2.2.3.1.01.0.3.00 - (-) Dedução de Alienação de Bens Intangíveis - Dívida Ativa</v>
      </c>
      <c r="U3558" s="7" t="str">
        <f>Tabela813[[#This Row],[NR]]&amp; " - "&amp;Tabela813[[#This Row],[Especificação]]</f>
        <v>9.2.2.3.1.01.0.3.00 - (-) Dedução de Alienação de Bens Intangíveis - Dívida Ativa</v>
      </c>
    </row>
    <row r="3559" spans="1:21" ht="45" x14ac:dyDescent="0.25">
      <c r="A3559" s="29"/>
      <c r="B3559" s="73" t="s">
        <v>1570</v>
      </c>
      <c r="C3559" s="26" t="s">
        <v>1567</v>
      </c>
      <c r="D3559" s="26" t="s">
        <v>1568</v>
      </c>
      <c r="E3559" s="26" t="s">
        <v>1561</v>
      </c>
      <c r="F3559" s="26" t="s">
        <v>1561</v>
      </c>
      <c r="G3559" s="26" t="s">
        <v>1564</v>
      </c>
      <c r="H3559" s="26" t="s">
        <v>1561</v>
      </c>
      <c r="I3559" s="26" t="s">
        <v>1561</v>
      </c>
      <c r="J3559" s="26" t="s">
        <v>1564</v>
      </c>
      <c r="K3559" s="21" t="str">
        <f>IF(Tabela813[[#This Row],[C]]&lt;&gt;"",IF(Tabela813[[#This Row],[RED]]&lt;&gt;"",(Tabela813[[#This Row],[RED]] &amp; "."),"") &amp; CONCATENATE(Tabela813[[#This Row],[C]],".",Tabela813[[#This Row],[O]],".",Tabela813[[#This Row],[E]],".",Tabela813[[#This Row],[D1]],".",Tabela813[[#This Row],[D2]],".",Tabela813[[#This Row],[D3]],".",Tabela813[[#This Row],[T]],".",Tabela813[[#This Row],[D4]]),"")</f>
        <v>9.2.4.0.0.00.0.0.00</v>
      </c>
      <c r="L3559" s="1" t="s">
        <v>2340</v>
      </c>
      <c r="M3559" s="21" t="str">
        <f t="shared" si="55"/>
        <v>S</v>
      </c>
      <c r="N3559" s="21">
        <f>IF(VALUE(Tabela813[[#This Row],[RED]]) &gt; 0,1,0) + IF(VALUE(J3559)&gt;0,8,IF(VALUE(I3559)&gt;0,7,IF(VALUE(H3559)&gt;0,6,IF(VALUE(G3559)&gt;0,5,IF(VALUE(F3559)&gt;0,4,IF(VALUE(E3559)&gt;0,3,IF(VALUE(D3559)&gt;0,2,1)))))))</f>
        <v>3</v>
      </c>
      <c r="O3559" s="26" t="s">
        <v>45</v>
      </c>
      <c r="P3559" s="1" t="s">
        <v>4532</v>
      </c>
      <c r="Q3559" s="1"/>
      <c r="R3559" s="21"/>
      <c r="S3559" s="6" t="str">
        <f>Tabela813[[#This Row],[NR]]&amp;" - "&amp;Tabela813[[#This Row],[Especificação]]</f>
        <v>9.2.4.0.0.00.0.0.00 - (-) Dedução de Transferências de Capital</v>
      </c>
      <c r="T3559" s="7" t="str">
        <f>Tabela813[[#This Row],[NR]]&amp;" - "&amp;Tabela813[[#This Row],[Especificação]]</f>
        <v>9.2.4.0.0.00.0.0.00 - (-) Dedução de Transferências de Capital</v>
      </c>
      <c r="U3559" s="7" t="str">
        <f>Tabela813[[#This Row],[NR]]&amp; " - "&amp;Tabela813[[#This Row],[Especificação]]</f>
        <v>9.2.4.0.0.00.0.0.00 - (-) Dedução de Transferências de Capital</v>
      </c>
    </row>
    <row r="3560" spans="1:21" ht="45" x14ac:dyDescent="0.25">
      <c r="A3560" s="29"/>
      <c r="B3560" s="73" t="s">
        <v>1570</v>
      </c>
      <c r="C3560" s="26" t="s">
        <v>1567</v>
      </c>
      <c r="D3560" s="26" t="s">
        <v>1568</v>
      </c>
      <c r="E3560" s="26" t="s">
        <v>1558</v>
      </c>
      <c r="F3560" s="26" t="s">
        <v>1561</v>
      </c>
      <c r="G3560" s="26" t="s">
        <v>1564</v>
      </c>
      <c r="H3560" s="26" t="s">
        <v>1561</v>
      </c>
      <c r="I3560" s="26" t="s">
        <v>1561</v>
      </c>
      <c r="J3560" s="26" t="s">
        <v>1564</v>
      </c>
      <c r="K3560" s="21" t="str">
        <f>IF(Tabela813[[#This Row],[C]]&lt;&gt;"",IF(Tabela813[[#This Row],[RED]]&lt;&gt;"",(Tabela813[[#This Row],[RED]] &amp; "."),"") &amp; CONCATENATE(Tabela813[[#This Row],[C]],".",Tabela813[[#This Row],[O]],".",Tabela813[[#This Row],[E]],".",Tabela813[[#This Row],[D1]],".",Tabela813[[#This Row],[D2]],".",Tabela813[[#This Row],[D3]],".",Tabela813[[#This Row],[T]],".",Tabela813[[#This Row],[D4]]),"")</f>
        <v>9.2.4.1.0.00.0.0.00</v>
      </c>
      <c r="L3560" s="1" t="s">
        <v>4105</v>
      </c>
      <c r="M3560" s="21" t="str">
        <f t="shared" si="55"/>
        <v>S</v>
      </c>
      <c r="N3560" s="21">
        <f>IF(VALUE(Tabela813[[#This Row],[RED]]) &gt; 0,1,0) + IF(VALUE(J3560)&gt;0,8,IF(VALUE(I3560)&gt;0,7,IF(VALUE(H3560)&gt;0,6,IF(VALUE(G3560)&gt;0,5,IF(VALUE(F3560)&gt;0,4,IF(VALUE(E3560)&gt;0,3,IF(VALUE(D3560)&gt;0,2,1)))))))</f>
        <v>4</v>
      </c>
      <c r="O3560" s="26" t="s">
        <v>45</v>
      </c>
      <c r="P3560" s="1" t="s">
        <v>4533</v>
      </c>
      <c r="Q3560" s="1"/>
      <c r="R3560" s="21"/>
      <c r="S3560" s="6" t="str">
        <f>Tabela813[[#This Row],[NR]]&amp;" - "&amp;Tabela813[[#This Row],[Especificação]]</f>
        <v>9.2.4.1.0.00.0.0.00 - (-) Dedução de Transferências da União e de Suas Entidades</v>
      </c>
      <c r="T3560" s="7" t="str">
        <f>Tabela813[[#This Row],[NR]]&amp;" - "&amp;Tabela813[[#This Row],[Especificação]]</f>
        <v>9.2.4.1.0.00.0.0.00 - (-) Dedução de Transferências da União e de Suas Entidades</v>
      </c>
      <c r="U3560" s="7" t="str">
        <f>Tabela813[[#This Row],[NR]]&amp; " - "&amp;Tabela813[[#This Row],[Especificação]]</f>
        <v>9.2.4.1.0.00.0.0.00 - (-) Dedução de Transferências da União e de Suas Entidades</v>
      </c>
    </row>
    <row r="3561" spans="1:21" ht="60" x14ac:dyDescent="0.25">
      <c r="A3561" s="29"/>
      <c r="B3561" s="73" t="s">
        <v>1570</v>
      </c>
      <c r="C3561" s="26" t="s">
        <v>1567</v>
      </c>
      <c r="D3561" s="26" t="s">
        <v>1568</v>
      </c>
      <c r="E3561" s="26" t="s">
        <v>1558</v>
      </c>
      <c r="F3561" s="26" t="s">
        <v>1568</v>
      </c>
      <c r="G3561" s="26" t="s">
        <v>1564</v>
      </c>
      <c r="H3561" s="26" t="s">
        <v>1561</v>
      </c>
      <c r="I3561" s="26" t="s">
        <v>1561</v>
      </c>
      <c r="J3561" s="26" t="s">
        <v>1564</v>
      </c>
      <c r="K3561" s="21" t="str">
        <f>IF(Tabela813[[#This Row],[C]]&lt;&gt;"",IF(Tabela813[[#This Row],[RED]]&lt;&gt;"",(Tabela813[[#This Row],[RED]] &amp; "."),"") &amp; CONCATENATE(Tabela813[[#This Row],[C]],".",Tabela813[[#This Row],[O]],".",Tabela813[[#This Row],[E]],".",Tabela813[[#This Row],[D1]],".",Tabela813[[#This Row],[D2]],".",Tabela813[[#This Row],[D3]],".",Tabela813[[#This Row],[T]],".",Tabela813[[#This Row],[D4]]),"")</f>
        <v>9.2.4.1.4.00.0.0.00</v>
      </c>
      <c r="L3561" s="1" t="s">
        <v>2228</v>
      </c>
      <c r="M3561" s="21" t="str">
        <f t="shared" si="55"/>
        <v>S</v>
      </c>
      <c r="N3561" s="21">
        <f>IF(VALUE(Tabela813[[#This Row],[RED]]) &gt; 0,1,0) + IF(VALUE(J3561)&gt;0,8,IF(VALUE(I3561)&gt;0,7,IF(VALUE(H3561)&gt;0,6,IF(VALUE(G3561)&gt;0,5,IF(VALUE(F3561)&gt;0,4,IF(VALUE(E3561)&gt;0,3,IF(VALUE(D3561)&gt;0,2,1)))))))</f>
        <v>5</v>
      </c>
      <c r="O3561" s="26" t="s">
        <v>45</v>
      </c>
      <c r="P3561" s="1" t="s">
        <v>4534</v>
      </c>
      <c r="Q3561" s="1"/>
      <c r="R3561" s="21"/>
      <c r="S3561" s="6" t="str">
        <f>Tabela813[[#This Row],[NR]]&amp;" - "&amp;Tabela813[[#This Row],[Especificação]]</f>
        <v>9.2.4.1.4.00.0.0.00 - (-) Dedução de Transferências de Convênios da União e de Suas Entidades</v>
      </c>
      <c r="T3561" s="7" t="str">
        <f>Tabela813[[#This Row],[NR]]&amp;" - "&amp;Tabela813[[#This Row],[Especificação]]</f>
        <v>9.2.4.1.4.00.0.0.00 - (-) Dedução de Transferências de Convênios da União e de Suas Entidades</v>
      </c>
      <c r="U3561" s="7" t="str">
        <f>Tabela813[[#This Row],[NR]]&amp; " - "&amp;Tabela813[[#This Row],[Especificação]]</f>
        <v>9.2.4.1.4.00.0.0.00 - (-) Dedução de Transferências de Convênios da União e de Suas Entidades</v>
      </c>
    </row>
    <row r="3562" spans="1:21" ht="45" x14ac:dyDescent="0.25">
      <c r="A3562" s="29"/>
      <c r="B3562" s="73" t="s">
        <v>1570</v>
      </c>
      <c r="C3562" s="26" t="s">
        <v>1567</v>
      </c>
      <c r="D3562" s="26" t="s">
        <v>1568</v>
      </c>
      <c r="E3562" s="26" t="s">
        <v>1558</v>
      </c>
      <c r="F3562" s="26" t="s">
        <v>1568</v>
      </c>
      <c r="G3562" s="26" t="s">
        <v>1591</v>
      </c>
      <c r="H3562" s="26" t="s">
        <v>1561</v>
      </c>
      <c r="I3562" s="26" t="s">
        <v>1561</v>
      </c>
      <c r="J3562" s="26" t="s">
        <v>1564</v>
      </c>
      <c r="K3562" s="21" t="str">
        <f>IF(Tabela813[[#This Row],[C]]&lt;&gt;"",IF(Tabela813[[#This Row],[RED]]&lt;&gt;"",(Tabela813[[#This Row],[RED]] &amp; "."),"") &amp; CONCATENATE(Tabela813[[#This Row],[C]],".",Tabela813[[#This Row],[O]],".",Tabela813[[#This Row],[E]],".",Tabela813[[#This Row],[D1]],".",Tabela813[[#This Row],[D2]],".",Tabela813[[#This Row],[D3]],".",Tabela813[[#This Row],[T]],".",Tabela813[[#This Row],[D4]]),"")</f>
        <v>9.2.4.1.4.50.0.0.00</v>
      </c>
      <c r="L3562" s="1" t="s">
        <v>6925</v>
      </c>
      <c r="M3562" s="21" t="str">
        <f t="shared" si="55"/>
        <v>S</v>
      </c>
      <c r="N3562" s="21">
        <f>IF(VALUE(Tabela813[[#This Row],[RED]]) &gt; 0,1,0) + IF(VALUE(J3562)&gt;0,8,IF(VALUE(I3562)&gt;0,7,IF(VALUE(H3562)&gt;0,6,IF(VALUE(G3562)&gt;0,5,IF(VALUE(F3562)&gt;0,4,IF(VALUE(E3562)&gt;0,3,IF(VALUE(D3562)&gt;0,2,1)))))))</f>
        <v>6</v>
      </c>
      <c r="O3562" s="26" t="s">
        <v>55</v>
      </c>
      <c r="P3562" s="1" t="s">
        <v>4535</v>
      </c>
      <c r="Q3562" s="1"/>
      <c r="R3562" s="21"/>
      <c r="S3562" s="6" t="str">
        <f>Tabela813[[#This Row],[NR]]&amp;" - "&amp;Tabela813[[#This Row],[Especificação]]</f>
        <v>9.2.4.1.4.50.0.0.00 - (-) Dedução de Transferências de Convênios da União para o Sistema Único de Saúde - SUS</v>
      </c>
      <c r="T3562" s="7" t="str">
        <f>Tabela813[[#This Row],[NR]]&amp;" - "&amp;Tabela813[[#This Row],[Especificação]]</f>
        <v>9.2.4.1.4.50.0.0.00 - (-) Dedução de Transferências de Convênios da União para o Sistema Único de Saúde - SUS</v>
      </c>
      <c r="U3562" s="7" t="str">
        <f>Tabela813[[#This Row],[NR]]&amp; " - "&amp;Tabela813[[#This Row],[Especificação]]</f>
        <v>9.2.4.1.4.50.0.0.00 - (-) Dedução de Transferências de Convênios da União para o Sistema Único de Saúde - SUS</v>
      </c>
    </row>
    <row r="3563" spans="1:21" ht="45" x14ac:dyDescent="0.25">
      <c r="A3563" s="29"/>
      <c r="B3563" s="73" t="s">
        <v>1570</v>
      </c>
      <c r="C3563" s="26" t="s">
        <v>1567</v>
      </c>
      <c r="D3563" s="26" t="s">
        <v>1568</v>
      </c>
      <c r="E3563" s="26" t="s">
        <v>1558</v>
      </c>
      <c r="F3563" s="26" t="s">
        <v>1568</v>
      </c>
      <c r="G3563" s="26" t="s">
        <v>1591</v>
      </c>
      <c r="H3563" s="26" t="s">
        <v>1561</v>
      </c>
      <c r="I3563" s="26" t="s">
        <v>1558</v>
      </c>
      <c r="J3563" s="26" t="s">
        <v>1564</v>
      </c>
      <c r="K3563" s="21" t="str">
        <f>IF(Tabela813[[#This Row],[C]]&lt;&gt;"",IF(Tabela813[[#This Row],[RED]]&lt;&gt;"",(Tabela813[[#This Row],[RED]] &amp; "."),"") &amp; CONCATENATE(Tabela813[[#This Row],[C]],".",Tabela813[[#This Row],[O]],".",Tabela813[[#This Row],[E]],".",Tabela813[[#This Row],[D1]],".",Tabela813[[#This Row],[D2]],".",Tabela813[[#This Row],[D3]],".",Tabela813[[#This Row],[T]],".",Tabela813[[#This Row],[D4]]),"")</f>
        <v>9.2.4.1.4.50.0.1.00</v>
      </c>
      <c r="L3563" s="27" t="s">
        <v>4109</v>
      </c>
      <c r="M3563" s="21" t="str">
        <f t="shared" si="55"/>
        <v>S</v>
      </c>
      <c r="N3563" s="21">
        <f>IF(VALUE(Tabela813[[#This Row],[RED]]) &gt; 0,1,0) + IF(VALUE(J3563)&gt;0,8,IF(VALUE(I3563)&gt;0,7,IF(VALUE(H3563)&gt;0,6,IF(VALUE(G3563)&gt;0,5,IF(VALUE(F3563)&gt;0,4,IF(VALUE(E3563)&gt;0,3,IF(VALUE(D3563)&gt;0,2,1)))))))</f>
        <v>8</v>
      </c>
      <c r="O3563" s="26" t="s">
        <v>55</v>
      </c>
      <c r="P3563" s="1" t="s">
        <v>3045</v>
      </c>
      <c r="Q3563" s="1"/>
      <c r="R3563" s="21"/>
      <c r="S3563" s="6" t="str">
        <f>Tabela813[[#This Row],[NR]]&amp;" - "&amp;Tabela813[[#This Row],[Especificação]]</f>
        <v>9.2.4.1.4.50.0.1.00 - (-) Dedução de Transferências de Convênios da União para o Sistema Único de Saúde - SUS - Principal</v>
      </c>
      <c r="T3563" s="7" t="str">
        <f>Tabela813[[#This Row],[NR]]&amp;" - "&amp;Tabela813[[#This Row],[Especificação]]</f>
        <v>9.2.4.1.4.50.0.1.00 - (-) Dedução de Transferências de Convênios da União para o Sistema Único de Saúde - SUS - Principal</v>
      </c>
      <c r="U3563" s="7" t="str">
        <f>Tabela813[[#This Row],[NR]]&amp; " - "&amp;Tabela813[[#This Row],[Especificação]]</f>
        <v>9.2.4.1.4.50.0.1.00 - (-) Dedução de Transferências de Convênios da União para o Sistema Único de Saúde - SUS - Principal</v>
      </c>
    </row>
    <row r="3564" spans="1:21" ht="45" x14ac:dyDescent="0.25">
      <c r="B3564" s="73" t="s">
        <v>1570</v>
      </c>
      <c r="C3564" s="26" t="s">
        <v>1567</v>
      </c>
      <c r="D3564" s="26" t="s">
        <v>1568</v>
      </c>
      <c r="E3564" s="26" t="s">
        <v>1558</v>
      </c>
      <c r="F3564" s="26" t="s">
        <v>1568</v>
      </c>
      <c r="G3564" s="26" t="s">
        <v>1591</v>
      </c>
      <c r="H3564" s="26" t="s">
        <v>1561</v>
      </c>
      <c r="I3564" s="26" t="s">
        <v>1558</v>
      </c>
      <c r="J3564" s="26" t="s">
        <v>1560</v>
      </c>
      <c r="K3564" s="21" t="str">
        <f>IF(Tabela813[[#This Row],[C]]&lt;&gt;"",IF(Tabela813[[#This Row],[RED]]&lt;&gt;"",(Tabela813[[#This Row],[RED]] &amp; "."),"") &amp; CONCATENATE(Tabela813[[#This Row],[C]],".",Tabela813[[#This Row],[O]],".",Tabela813[[#This Row],[E]],".",Tabela813[[#This Row],[D1]],".",Tabela813[[#This Row],[D2]],".",Tabela813[[#This Row],[D3]],".",Tabela813[[#This Row],[T]],".",Tabela813[[#This Row],[D4]]),"")</f>
        <v>9.2.4.1.4.50.0.1.01</v>
      </c>
      <c r="L3564" s="27" t="s">
        <v>4109</v>
      </c>
      <c r="M3564" s="21" t="str">
        <f t="shared" si="55"/>
        <v>A</v>
      </c>
      <c r="N3564" s="21">
        <f>IF(VALUE(Tabela813[[#This Row],[RED]]) &gt; 0,1,0) + IF(VALUE(J3564)&gt;0,8,IF(VALUE(I3564)&gt;0,7,IF(VALUE(H3564)&gt;0,6,IF(VALUE(G3564)&gt;0,5,IF(VALUE(F3564)&gt;0,4,IF(VALUE(E3564)&gt;0,3,IF(VALUE(D3564)&gt;0,2,1)))))))</f>
        <v>9</v>
      </c>
      <c r="O3564" s="26" t="s">
        <v>3165</v>
      </c>
      <c r="P3564" s="1" t="s">
        <v>3045</v>
      </c>
      <c r="Q3564" s="1"/>
      <c r="R3564" s="21"/>
      <c r="S3564" s="6" t="str">
        <f>Tabela813[[#This Row],[NR]]&amp;" - "&amp;Tabela813[[#This Row],[Especificação]]</f>
        <v>9.2.4.1.4.50.0.1.01 - (-) Dedução de Transferências de Convênios da União para o Sistema Único de Saúde - SUS - Principal</v>
      </c>
      <c r="T3564" s="7" t="str">
        <f>Tabela813[[#This Row],[NR]]&amp;" - "&amp;Tabela813[[#This Row],[Especificação]]</f>
        <v>9.2.4.1.4.50.0.1.01 - (-) Dedução de Transferências de Convênios da União para o Sistema Único de Saúde - SUS - Principal</v>
      </c>
      <c r="U3564" s="7" t="str">
        <f>Tabela813[[#This Row],[NR]]&amp; " - "&amp;Tabela813[[#This Row],[Especificação]]</f>
        <v>9.2.4.1.4.50.0.1.01 - (-) Dedução de Transferências de Convênios da União para o Sistema Único de Saúde - SUS - Principal</v>
      </c>
    </row>
    <row r="3565" spans="1:21" ht="75" x14ac:dyDescent="0.25">
      <c r="B3565" s="73" t="s">
        <v>1570</v>
      </c>
      <c r="C3565" s="26" t="s">
        <v>1567</v>
      </c>
      <c r="D3565" s="26" t="s">
        <v>1568</v>
      </c>
      <c r="E3565" s="26" t="s">
        <v>1558</v>
      </c>
      <c r="F3565" s="26" t="s">
        <v>1568</v>
      </c>
      <c r="G3565" s="26" t="s">
        <v>1591</v>
      </c>
      <c r="H3565" s="26" t="s">
        <v>1561</v>
      </c>
      <c r="I3565" s="26" t="s">
        <v>1558</v>
      </c>
      <c r="J3565" s="26" t="s">
        <v>1562</v>
      </c>
      <c r="K3565" s="21" t="str">
        <f>IF(Tabela813[[#This Row],[C]]&lt;&gt;"",IF(Tabela813[[#This Row],[RED]]&lt;&gt;"",(Tabela813[[#This Row],[RED]] &amp; "."),"") &amp; CONCATENATE(Tabela813[[#This Row],[C]],".",Tabela813[[#This Row],[O]],".",Tabela813[[#This Row],[E]],".",Tabela813[[#This Row],[D1]],".",Tabela813[[#This Row],[D2]],".",Tabela813[[#This Row],[D3]],".",Tabela813[[#This Row],[T]],".",Tabela813[[#This Row],[D4]]),"")</f>
        <v>9.2.4.1.4.50.0.1.02</v>
      </c>
      <c r="L3565" s="27" t="s">
        <v>4110</v>
      </c>
      <c r="M3565" s="21" t="str">
        <f t="shared" si="55"/>
        <v>A</v>
      </c>
      <c r="N3565" s="21">
        <f>IF(VALUE(Tabela813[[#This Row],[RED]]) &gt; 0,1,0) + IF(VALUE(J3565)&gt;0,8,IF(VALUE(I3565)&gt;0,7,IF(VALUE(H3565)&gt;0,6,IF(VALUE(G3565)&gt;0,5,IF(VALUE(F3565)&gt;0,4,IF(VALUE(E3565)&gt;0,3,IF(VALUE(D3565)&gt;0,2,1)))))))</f>
        <v>9</v>
      </c>
      <c r="O3565" s="26" t="s">
        <v>3165</v>
      </c>
      <c r="P3565" s="1" t="s">
        <v>4355</v>
      </c>
      <c r="Q3565" s="1"/>
      <c r="R3565" s="21"/>
      <c r="S3565" s="6" t="str">
        <f>Tabela813[[#This Row],[NR]]&amp;" - "&amp;Tabela813[[#This Row],[Especificação]]</f>
        <v>9.2.4.1.4.50.0.1.02 - (-) Dedução de Transferências de Convênios da União para o Sistema Único de Saúde - SUS - Transferências da União Decorrentes de Emendas Parlamentares Individuais - Finalidade Definida</v>
      </c>
      <c r="T3565" s="7" t="str">
        <f>Tabela813[[#This Row],[NR]]&amp;" - "&amp;Tabela813[[#This Row],[Especificação]]</f>
        <v>9.2.4.1.4.50.0.1.02 - (-) Dedução de Transferências de Convênios da União para o Sistema Único de Saúde - SUS - Transferências da União Decorrentes de Emendas Parlamentares Individuais - Finalidade Definida</v>
      </c>
      <c r="U3565" s="7" t="str">
        <f>Tabela813[[#This Row],[NR]]&amp; " - "&amp;Tabela813[[#This Row],[Especificação]]</f>
        <v>9.2.4.1.4.50.0.1.02 - (-) Dedução de Transferências de Convênios da União para o Sistema Único de Saúde - SUS - Transferências da União Decorrentes de Emendas Parlamentares Individuais - Finalidade Definida</v>
      </c>
    </row>
    <row r="3566" spans="1:21" ht="75" x14ac:dyDescent="0.25">
      <c r="A3566" s="29"/>
      <c r="B3566" s="73" t="s">
        <v>1570</v>
      </c>
      <c r="C3566" s="26" t="s">
        <v>1567</v>
      </c>
      <c r="D3566" s="26" t="s">
        <v>1568</v>
      </c>
      <c r="E3566" s="26" t="s">
        <v>1558</v>
      </c>
      <c r="F3566" s="26" t="s">
        <v>1568</v>
      </c>
      <c r="G3566" s="26" t="s">
        <v>1591</v>
      </c>
      <c r="H3566" s="26" t="s">
        <v>1561</v>
      </c>
      <c r="I3566" s="26" t="s">
        <v>1558</v>
      </c>
      <c r="J3566" s="26" t="s">
        <v>1571</v>
      </c>
      <c r="K3566" s="21" t="str">
        <f>IF(Tabela813[[#This Row],[C]]&lt;&gt;"",IF(Tabela813[[#This Row],[RED]]&lt;&gt;"",(Tabela813[[#This Row],[RED]] &amp; "."),"") &amp; CONCATENATE(Tabela813[[#This Row],[C]],".",Tabela813[[#This Row],[O]],".",Tabela813[[#This Row],[E]],".",Tabela813[[#This Row],[D1]],".",Tabela813[[#This Row],[D2]],".",Tabela813[[#This Row],[D3]],".",Tabela813[[#This Row],[T]],".",Tabela813[[#This Row],[D4]]),"")</f>
        <v>9.2.4.1.4.50.0.1.03</v>
      </c>
      <c r="L3566" s="27" t="s">
        <v>4111</v>
      </c>
      <c r="M3566" s="21" t="str">
        <f t="shared" si="55"/>
        <v>A</v>
      </c>
      <c r="N3566" s="21">
        <f>IF(VALUE(Tabela813[[#This Row],[RED]]) &gt; 0,1,0) + IF(VALUE(J3566)&gt;0,8,IF(VALUE(I3566)&gt;0,7,IF(VALUE(H3566)&gt;0,6,IF(VALUE(G3566)&gt;0,5,IF(VALUE(F3566)&gt;0,4,IF(VALUE(E3566)&gt;0,3,IF(VALUE(D3566)&gt;0,2,1)))))))</f>
        <v>9</v>
      </c>
      <c r="O3566" s="26" t="s">
        <v>3165</v>
      </c>
      <c r="P3566" s="1" t="s">
        <v>4359</v>
      </c>
      <c r="Q3566" s="1"/>
      <c r="R3566" s="21"/>
      <c r="S3566" s="6" t="str">
        <f>Tabela813[[#This Row],[NR]]&amp;" - "&amp;Tabela813[[#This Row],[Especificação]]</f>
        <v>9.2.4.1.4.50.0.1.03 - (-) Dedução de Transferências de Convênios da União para o Sistema Único de Saúde - SUS - Transferências da União Decorrentes de Emendas Parlamentares de Bancada</v>
      </c>
      <c r="T3566" s="7" t="str">
        <f>Tabela813[[#This Row],[NR]]&amp;" - "&amp;Tabela813[[#This Row],[Especificação]]</f>
        <v>9.2.4.1.4.50.0.1.03 - (-) Dedução de Transferências de Convênios da União para o Sistema Único de Saúde - SUS - Transferências da União Decorrentes de Emendas Parlamentares de Bancada</v>
      </c>
      <c r="U3566" s="7" t="str">
        <f>Tabela813[[#This Row],[NR]]&amp; " - "&amp;Tabela813[[#This Row],[Especificação]]</f>
        <v>9.2.4.1.4.50.0.1.03 - (-) Dedução de Transferências de Convênios da União para o Sistema Único de Saúde - SUS - Transferências da União Decorrentes de Emendas Parlamentares de Bancada</v>
      </c>
    </row>
    <row r="3567" spans="1:21" ht="45" x14ac:dyDescent="0.25">
      <c r="A3567" s="29"/>
      <c r="B3567" s="73" t="s">
        <v>1570</v>
      </c>
      <c r="C3567" s="26" t="s">
        <v>1567</v>
      </c>
      <c r="D3567" s="26" t="s">
        <v>1568</v>
      </c>
      <c r="E3567" s="26" t="s">
        <v>1558</v>
      </c>
      <c r="F3567" s="26" t="s">
        <v>1568</v>
      </c>
      <c r="G3567" s="26" t="s">
        <v>1596</v>
      </c>
      <c r="H3567" s="26" t="s">
        <v>1561</v>
      </c>
      <c r="I3567" s="26" t="s">
        <v>1561</v>
      </c>
      <c r="J3567" s="26" t="s">
        <v>1564</v>
      </c>
      <c r="K3567" s="21" t="str">
        <f>IF(Tabela813[[#This Row],[C]]&lt;&gt;"",IF(Tabela813[[#This Row],[RED]]&lt;&gt;"",(Tabela813[[#This Row],[RED]] &amp; "."),"") &amp; CONCATENATE(Tabela813[[#This Row],[C]],".",Tabela813[[#This Row],[O]],".",Tabela813[[#This Row],[E]],".",Tabela813[[#This Row],[D1]],".",Tabela813[[#This Row],[D2]],".",Tabela813[[#This Row],[D3]],".",Tabela813[[#This Row],[T]],".",Tabela813[[#This Row],[D4]]),"")</f>
        <v>9.2.4.1.4.51.0.0.00</v>
      </c>
      <c r="L3567" s="27" t="s">
        <v>2231</v>
      </c>
      <c r="M3567" s="21" t="str">
        <f t="shared" si="55"/>
        <v>S</v>
      </c>
      <c r="N3567" s="21">
        <f>IF(VALUE(Tabela813[[#This Row],[RED]]) &gt; 0,1,0) + IF(VALUE(J3567)&gt;0,8,IF(VALUE(I3567)&gt;0,7,IF(VALUE(H3567)&gt;0,6,IF(VALUE(G3567)&gt;0,5,IF(VALUE(F3567)&gt;0,4,IF(VALUE(E3567)&gt;0,3,IF(VALUE(D3567)&gt;0,2,1)))))))</f>
        <v>6</v>
      </c>
      <c r="O3567" s="26" t="s">
        <v>55</v>
      </c>
      <c r="P3567" s="1" t="s">
        <v>4536</v>
      </c>
      <c r="Q3567" s="1"/>
      <c r="R3567" s="21"/>
      <c r="S3567" s="6" t="str">
        <f>Tabela813[[#This Row],[NR]]&amp;" - "&amp;Tabela813[[#This Row],[Especificação]]</f>
        <v>9.2.4.1.4.51.0.0.00 - (-) Dedução de Transferências de Convênios da União Destinadas a Programas de Educação</v>
      </c>
      <c r="T3567" s="7" t="str">
        <f>Tabela813[[#This Row],[NR]]&amp;" - "&amp;Tabela813[[#This Row],[Especificação]]</f>
        <v>9.2.4.1.4.51.0.0.00 - (-) Dedução de Transferências de Convênios da União Destinadas a Programas de Educação</v>
      </c>
      <c r="U3567" s="7" t="str">
        <f>Tabela813[[#This Row],[NR]]&amp; " - "&amp;Tabela813[[#This Row],[Especificação]]</f>
        <v>9.2.4.1.4.51.0.0.00 - (-) Dedução de Transferências de Convênios da União Destinadas a Programas de Educação</v>
      </c>
    </row>
    <row r="3568" spans="1:21" ht="45" x14ac:dyDescent="0.25">
      <c r="A3568" s="29"/>
      <c r="B3568" s="73" t="s">
        <v>1570</v>
      </c>
      <c r="C3568" s="26" t="s">
        <v>1567</v>
      </c>
      <c r="D3568" s="26" t="s">
        <v>1568</v>
      </c>
      <c r="E3568" s="26" t="s">
        <v>1558</v>
      </c>
      <c r="F3568" s="26" t="s">
        <v>1568</v>
      </c>
      <c r="G3568" s="26" t="s">
        <v>1596</v>
      </c>
      <c r="H3568" s="26" t="s">
        <v>1561</v>
      </c>
      <c r="I3568" s="26" t="s">
        <v>1558</v>
      </c>
      <c r="J3568" s="26" t="s">
        <v>1564</v>
      </c>
      <c r="K3568" s="21" t="str">
        <f>IF(Tabela813[[#This Row],[C]]&lt;&gt;"",IF(Tabela813[[#This Row],[RED]]&lt;&gt;"",(Tabela813[[#This Row],[RED]] &amp; "."),"") &amp; CONCATENATE(Tabela813[[#This Row],[C]],".",Tabela813[[#This Row],[O]],".",Tabela813[[#This Row],[E]],".",Tabela813[[#This Row],[D1]],".",Tabela813[[#This Row],[D2]],".",Tabela813[[#This Row],[D3]],".",Tabela813[[#This Row],[T]],".",Tabela813[[#This Row],[D4]]),"")</f>
        <v>9.2.4.1.4.51.0.1.00</v>
      </c>
      <c r="L3568" s="27" t="s">
        <v>2232</v>
      </c>
      <c r="M3568" s="21" t="str">
        <f t="shared" si="55"/>
        <v>S</v>
      </c>
      <c r="N3568" s="21">
        <f>IF(VALUE(Tabela813[[#This Row],[RED]]) &gt; 0,1,0) + IF(VALUE(J3568)&gt;0,8,IF(VALUE(I3568)&gt;0,7,IF(VALUE(H3568)&gt;0,6,IF(VALUE(G3568)&gt;0,5,IF(VALUE(F3568)&gt;0,4,IF(VALUE(E3568)&gt;0,3,IF(VALUE(D3568)&gt;0,2,1)))))))</f>
        <v>8</v>
      </c>
      <c r="O3568" s="26" t="s">
        <v>55</v>
      </c>
      <c r="P3568" s="1" t="s">
        <v>3046</v>
      </c>
      <c r="Q3568" s="1"/>
      <c r="R3568" s="21"/>
      <c r="S3568" s="6" t="str">
        <f>Tabela813[[#This Row],[NR]]&amp;" - "&amp;Tabela813[[#This Row],[Especificação]]</f>
        <v>9.2.4.1.4.51.0.1.00 - (-) Dedução de Transferências de Convênios da União Destinadas a Programas de Educação - Principal</v>
      </c>
      <c r="T3568" s="7" t="str">
        <f>Tabela813[[#This Row],[NR]]&amp;" - "&amp;Tabela813[[#This Row],[Especificação]]</f>
        <v>9.2.4.1.4.51.0.1.00 - (-) Dedução de Transferências de Convênios da União Destinadas a Programas de Educação - Principal</v>
      </c>
      <c r="U3568" s="7" t="str">
        <f>Tabela813[[#This Row],[NR]]&amp; " - "&amp;Tabela813[[#This Row],[Especificação]]</f>
        <v>9.2.4.1.4.51.0.1.00 - (-) Dedução de Transferências de Convênios da União Destinadas a Programas de Educação - Principal</v>
      </c>
    </row>
    <row r="3569" spans="1:21" ht="45" x14ac:dyDescent="0.25">
      <c r="A3569" s="29"/>
      <c r="B3569" s="73" t="s">
        <v>1570</v>
      </c>
      <c r="C3569" s="26" t="s">
        <v>1567</v>
      </c>
      <c r="D3569" s="26" t="s">
        <v>1568</v>
      </c>
      <c r="E3569" s="26" t="s">
        <v>1558</v>
      </c>
      <c r="F3569" s="26" t="s">
        <v>1568</v>
      </c>
      <c r="G3569" s="26" t="s">
        <v>1596</v>
      </c>
      <c r="H3569" s="26" t="s">
        <v>1561</v>
      </c>
      <c r="I3569" s="26" t="s">
        <v>1558</v>
      </c>
      <c r="J3569" s="26" t="s">
        <v>1560</v>
      </c>
      <c r="K3569" s="21" t="str">
        <f>IF(Tabela813[[#This Row],[C]]&lt;&gt;"",IF(Tabela813[[#This Row],[RED]]&lt;&gt;"",(Tabela813[[#This Row],[RED]] &amp; "."),"") &amp; CONCATENATE(Tabela813[[#This Row],[C]],".",Tabela813[[#This Row],[O]],".",Tabela813[[#This Row],[E]],".",Tabela813[[#This Row],[D1]],".",Tabela813[[#This Row],[D2]],".",Tabela813[[#This Row],[D3]],".",Tabela813[[#This Row],[T]],".",Tabela813[[#This Row],[D4]]),"")</f>
        <v>9.2.4.1.4.51.0.1.01</v>
      </c>
      <c r="L3569" s="27" t="s">
        <v>2232</v>
      </c>
      <c r="M3569" s="21" t="str">
        <f t="shared" si="55"/>
        <v>A</v>
      </c>
      <c r="N3569" s="21">
        <f>IF(VALUE(Tabela813[[#This Row],[RED]]) &gt; 0,1,0) + IF(VALUE(J3569)&gt;0,8,IF(VALUE(I3569)&gt;0,7,IF(VALUE(H3569)&gt;0,6,IF(VALUE(G3569)&gt;0,5,IF(VALUE(F3569)&gt;0,4,IF(VALUE(E3569)&gt;0,3,IF(VALUE(D3569)&gt;0,2,1)))))))</f>
        <v>9</v>
      </c>
      <c r="O3569" s="26" t="s">
        <v>3165</v>
      </c>
      <c r="P3569" s="1" t="s">
        <v>3046</v>
      </c>
      <c r="Q3569" s="1"/>
      <c r="R3569" s="21"/>
      <c r="S3569" s="6" t="str">
        <f>Tabela813[[#This Row],[NR]]&amp;" - "&amp;Tabela813[[#This Row],[Especificação]]</f>
        <v>9.2.4.1.4.51.0.1.01 - (-) Dedução de Transferências de Convênios da União Destinadas a Programas de Educação - Principal</v>
      </c>
      <c r="T3569" s="7" t="str">
        <f>Tabela813[[#This Row],[NR]]&amp;" - "&amp;Tabela813[[#This Row],[Especificação]]</f>
        <v>9.2.4.1.4.51.0.1.01 - (-) Dedução de Transferências de Convênios da União Destinadas a Programas de Educação - Principal</v>
      </c>
      <c r="U3569" s="7" t="str">
        <f>Tabela813[[#This Row],[NR]]&amp; " - "&amp;Tabela813[[#This Row],[Especificação]]</f>
        <v>9.2.4.1.4.51.0.1.01 - (-) Dedução de Transferências de Convênios da União Destinadas a Programas de Educação - Principal</v>
      </c>
    </row>
    <row r="3570" spans="1:21" ht="90" x14ac:dyDescent="0.25">
      <c r="A3570" s="29"/>
      <c r="B3570" s="73" t="s">
        <v>1570</v>
      </c>
      <c r="C3570" s="26" t="s">
        <v>1567</v>
      </c>
      <c r="D3570" s="26" t="s">
        <v>1568</v>
      </c>
      <c r="E3570" s="26" t="s">
        <v>1558</v>
      </c>
      <c r="F3570" s="26" t="s">
        <v>1568</v>
      </c>
      <c r="G3570" s="26" t="s">
        <v>1596</v>
      </c>
      <c r="H3570" s="26" t="s">
        <v>1561</v>
      </c>
      <c r="I3570" s="26" t="s">
        <v>1558</v>
      </c>
      <c r="J3570" s="26" t="s">
        <v>1562</v>
      </c>
      <c r="K3570" s="21" t="str">
        <f>IF(Tabela813[[#This Row],[C]]&lt;&gt;"",IF(Tabela813[[#This Row],[RED]]&lt;&gt;"",(Tabela813[[#This Row],[RED]] &amp; "."),"") &amp; CONCATENATE(Tabela813[[#This Row],[C]],".",Tabela813[[#This Row],[O]],".",Tabela813[[#This Row],[E]],".",Tabela813[[#This Row],[D1]],".",Tabela813[[#This Row],[D2]],".",Tabela813[[#This Row],[D3]],".",Tabela813[[#This Row],[T]],".",Tabela813[[#This Row],[D4]]),"")</f>
        <v>9.2.4.1.4.51.0.1.02</v>
      </c>
      <c r="L3570" s="27" t="s">
        <v>4112</v>
      </c>
      <c r="M3570" s="21" t="str">
        <f t="shared" si="55"/>
        <v>A</v>
      </c>
      <c r="N3570" s="21">
        <f>IF(VALUE(Tabela813[[#This Row],[RED]]) &gt; 0,1,0) + IF(VALUE(J3570)&gt;0,8,IF(VALUE(I3570)&gt;0,7,IF(VALUE(H3570)&gt;0,6,IF(VALUE(G3570)&gt;0,5,IF(VALUE(F3570)&gt;0,4,IF(VALUE(E3570)&gt;0,3,IF(VALUE(D3570)&gt;0,2,1)))))))</f>
        <v>9</v>
      </c>
      <c r="O3570" s="26" t="s">
        <v>3165</v>
      </c>
      <c r="P3570" s="1" t="s">
        <v>4355</v>
      </c>
      <c r="Q3570" s="1"/>
      <c r="R3570" s="21"/>
      <c r="S3570" s="6" t="str">
        <f>Tabela813[[#This Row],[NR]]&amp;" - "&amp;Tabela813[[#This Row],[Especificação]]</f>
        <v>9.2.4.1.4.51.0.1.02 - (-) Dedução de Transferências de Convênios da União Destinadas a Programas de Educação - Transferências da União Decorrentes de Emendas Parlamentares Individuais - Finalidade Definida</v>
      </c>
      <c r="T3570" s="7" t="str">
        <f>Tabela813[[#This Row],[NR]]&amp;" - "&amp;Tabela813[[#This Row],[Especificação]]</f>
        <v>9.2.4.1.4.51.0.1.02 - (-) Dedução de Transferências de Convênios da União Destinadas a Programas de Educação - Transferências da União Decorrentes de Emendas Parlamentares Individuais - Finalidade Definida</v>
      </c>
      <c r="U3570" s="7" t="str">
        <f>Tabela813[[#This Row],[NR]]&amp; " - "&amp;Tabela813[[#This Row],[Especificação]]</f>
        <v>9.2.4.1.4.51.0.1.02 - (-) Dedução de Transferências de Convênios da União Destinadas a Programas de Educação - Transferências da União Decorrentes de Emendas Parlamentares Individuais - Finalidade Definida</v>
      </c>
    </row>
    <row r="3571" spans="1:21" ht="45" x14ac:dyDescent="0.25">
      <c r="A3571" s="29"/>
      <c r="B3571" s="73" t="s">
        <v>1570</v>
      </c>
      <c r="C3571" s="26" t="s">
        <v>1567</v>
      </c>
      <c r="D3571" s="26" t="s">
        <v>1568</v>
      </c>
      <c r="E3571" s="26" t="s">
        <v>1558</v>
      </c>
      <c r="F3571" s="26" t="s">
        <v>1568</v>
      </c>
      <c r="G3571" s="26" t="s">
        <v>1596</v>
      </c>
      <c r="H3571" s="26" t="s">
        <v>1561</v>
      </c>
      <c r="I3571" s="26" t="s">
        <v>1558</v>
      </c>
      <c r="J3571" s="26" t="s">
        <v>1571</v>
      </c>
      <c r="K3571" s="21" t="str">
        <f>IF(Tabela813[[#This Row],[C]]&lt;&gt;"",IF(Tabela813[[#This Row],[RED]]&lt;&gt;"",(Tabela813[[#This Row],[RED]] &amp; "."),"") &amp; CONCATENATE(Tabela813[[#This Row],[C]],".",Tabela813[[#This Row],[O]],".",Tabela813[[#This Row],[E]],".",Tabela813[[#This Row],[D1]],".",Tabela813[[#This Row],[D2]],".",Tabela813[[#This Row],[D3]],".",Tabela813[[#This Row],[T]],".",Tabela813[[#This Row],[D4]]),"")</f>
        <v>9.2.4.1.4.51.0.1.03</v>
      </c>
      <c r="L3571" s="27" t="s">
        <v>4154</v>
      </c>
      <c r="M3571" s="21" t="str">
        <f t="shared" si="55"/>
        <v>A</v>
      </c>
      <c r="N3571" s="21">
        <f>IF(VALUE(Tabela813[[#This Row],[RED]]) &gt; 0,1,0) + IF(VALUE(J3571)&gt;0,8,IF(VALUE(I3571)&gt;0,7,IF(VALUE(H3571)&gt;0,6,IF(VALUE(G3571)&gt;0,5,IF(VALUE(F3571)&gt;0,4,IF(VALUE(E3571)&gt;0,3,IF(VALUE(D3571)&gt;0,2,1)))))))</f>
        <v>9</v>
      </c>
      <c r="O3571" s="26" t="s">
        <v>3165</v>
      </c>
      <c r="P3571" s="1" t="s">
        <v>4359</v>
      </c>
      <c r="Q3571" s="1"/>
      <c r="R3571" s="21"/>
      <c r="S3571" s="7" t="str">
        <f>Tabela813[[#This Row],[NR]]&amp;" - "&amp;Tabela813[[#This Row],[Especificação]]</f>
        <v>9.2.4.1.4.51.0.1.03 - (-) Dedução de Transferências de Convênios da União Destinadas a Programas de Educação - Transferências da União Decorrentes de Emendas Parlamentares de Bancada</v>
      </c>
      <c r="T3571" s="7" t="str">
        <f>Tabela813[[#This Row],[NR]]&amp;" - "&amp;Tabela813[[#This Row],[Especificação]]</f>
        <v>9.2.4.1.4.51.0.1.03 - (-) Dedução de Transferências de Convênios da União Destinadas a Programas de Educação - Transferências da União Decorrentes de Emendas Parlamentares de Bancada</v>
      </c>
      <c r="U3571" s="7" t="str">
        <f>Tabela813[[#This Row],[NR]]&amp; " - "&amp;Tabela813[[#This Row],[Especificação]]</f>
        <v>9.2.4.1.4.51.0.1.03 - (-) Dedução de Transferências de Convênios da União Destinadas a Programas de Educação - Transferências da União Decorrentes de Emendas Parlamentares de Bancada</v>
      </c>
    </row>
    <row r="3572" spans="1:21" ht="45" x14ac:dyDescent="0.25">
      <c r="A3572" s="29"/>
      <c r="B3572" s="73" t="s">
        <v>1570</v>
      </c>
      <c r="C3572" s="26" t="s">
        <v>1567</v>
      </c>
      <c r="D3572" s="26" t="s">
        <v>1568</v>
      </c>
      <c r="E3572" s="26" t="s">
        <v>1558</v>
      </c>
      <c r="F3572" s="26" t="s">
        <v>1568</v>
      </c>
      <c r="G3572" s="26" t="s">
        <v>1598</v>
      </c>
      <c r="H3572" s="26" t="s">
        <v>1561</v>
      </c>
      <c r="I3572" s="26" t="s">
        <v>1561</v>
      </c>
      <c r="J3572" s="26" t="s">
        <v>1564</v>
      </c>
      <c r="K3572" s="21" t="str">
        <f>IF(Tabela813[[#This Row],[C]]&lt;&gt;"",IF(Tabela813[[#This Row],[RED]]&lt;&gt;"",(Tabela813[[#This Row],[RED]] &amp; "."),"") &amp; CONCATENATE(Tabela813[[#This Row],[C]],".",Tabela813[[#This Row],[O]],".",Tabela813[[#This Row],[E]],".",Tabela813[[#This Row],[D1]],".",Tabela813[[#This Row],[D2]],".",Tabela813[[#This Row],[D3]],".",Tabela813[[#This Row],[T]],".",Tabela813[[#This Row],[D4]]),"")</f>
        <v>9.2.4.1.4.52.0.0.00</v>
      </c>
      <c r="L3572" s="27" t="s">
        <v>2237</v>
      </c>
      <c r="M3572" s="21" t="str">
        <f t="shared" si="55"/>
        <v>S</v>
      </c>
      <c r="N3572" s="21">
        <f>IF(VALUE(Tabela813[[#This Row],[RED]]) &gt; 0,1,0) + IF(VALUE(J3572)&gt;0,8,IF(VALUE(I3572)&gt;0,7,IF(VALUE(H3572)&gt;0,6,IF(VALUE(G3572)&gt;0,5,IF(VALUE(F3572)&gt;0,4,IF(VALUE(E3572)&gt;0,3,IF(VALUE(D3572)&gt;0,2,1)))))))</f>
        <v>6</v>
      </c>
      <c r="O3572" s="26" t="s">
        <v>55</v>
      </c>
      <c r="P3572" s="1" t="s">
        <v>4537</v>
      </c>
      <c r="Q3572" s="1"/>
      <c r="R3572" s="21"/>
      <c r="S3572" s="6" t="str">
        <f>Tabela813[[#This Row],[NR]]&amp;" - "&amp;Tabela813[[#This Row],[Especificação]]</f>
        <v>9.2.4.1.4.52.0.0.00 - (-) Dedução de Transferências de Convênios da União Destinadas a Programas de Saneamento Básico</v>
      </c>
      <c r="T3572" s="7" t="str">
        <f>Tabela813[[#This Row],[NR]]&amp;" - "&amp;Tabela813[[#This Row],[Especificação]]</f>
        <v>9.2.4.1.4.52.0.0.00 - (-) Dedução de Transferências de Convênios da União Destinadas a Programas de Saneamento Básico</v>
      </c>
      <c r="U3572" s="7" t="str">
        <f>Tabela813[[#This Row],[NR]]&amp; " - "&amp;Tabela813[[#This Row],[Especificação]]</f>
        <v>9.2.4.1.4.52.0.0.00 - (-) Dedução de Transferências de Convênios da União Destinadas a Programas de Saneamento Básico</v>
      </c>
    </row>
    <row r="3573" spans="1:21" ht="60" x14ac:dyDescent="0.25">
      <c r="A3573" s="29"/>
      <c r="B3573" s="73" t="s">
        <v>1570</v>
      </c>
      <c r="C3573" s="26" t="s">
        <v>1567</v>
      </c>
      <c r="D3573" s="26" t="s">
        <v>1568</v>
      </c>
      <c r="E3573" s="26" t="s">
        <v>1558</v>
      </c>
      <c r="F3573" s="26" t="s">
        <v>1568</v>
      </c>
      <c r="G3573" s="26" t="s">
        <v>1598</v>
      </c>
      <c r="H3573" s="26" t="s">
        <v>1561</v>
      </c>
      <c r="I3573" s="26" t="s">
        <v>1558</v>
      </c>
      <c r="J3573" s="26" t="s">
        <v>1564</v>
      </c>
      <c r="K3573" s="21" t="str">
        <f>IF(Tabela813[[#This Row],[C]]&lt;&gt;"",IF(Tabela813[[#This Row],[RED]]&lt;&gt;"",(Tabela813[[#This Row],[RED]] &amp; "."),"") &amp; CONCATENATE(Tabela813[[#This Row],[C]],".",Tabela813[[#This Row],[O]],".",Tabela813[[#This Row],[E]],".",Tabela813[[#This Row],[D1]],".",Tabela813[[#This Row],[D2]],".",Tabela813[[#This Row],[D3]],".",Tabela813[[#This Row],[T]],".",Tabela813[[#This Row],[D4]]),"")</f>
        <v>9.2.4.1.4.52.0.1.00</v>
      </c>
      <c r="L3573" s="27" t="s">
        <v>2238</v>
      </c>
      <c r="M3573" s="21" t="str">
        <f t="shared" si="55"/>
        <v>S</v>
      </c>
      <c r="N3573" s="21">
        <f>IF(VALUE(Tabela813[[#This Row],[RED]]) &gt; 0,1,0) + IF(VALUE(J3573)&gt;0,8,IF(VALUE(I3573)&gt;0,7,IF(VALUE(H3573)&gt;0,6,IF(VALUE(G3573)&gt;0,5,IF(VALUE(F3573)&gt;0,4,IF(VALUE(E3573)&gt;0,3,IF(VALUE(D3573)&gt;0,2,1)))))))</f>
        <v>8</v>
      </c>
      <c r="O3573" s="26" t="s">
        <v>55</v>
      </c>
      <c r="P3573" s="1" t="s">
        <v>3047</v>
      </c>
      <c r="Q3573" s="1"/>
      <c r="R3573" s="21"/>
      <c r="S3573" s="6" t="str">
        <f>Tabela813[[#This Row],[NR]]&amp;" - "&amp;Tabela813[[#This Row],[Especificação]]</f>
        <v>9.2.4.1.4.52.0.1.00 - (-) Dedução de Transferências de Convênios da União Destinadas a Programas de Saneamento Básico - Principal</v>
      </c>
      <c r="T3573" s="7" t="str">
        <f>Tabela813[[#This Row],[NR]]&amp;" - "&amp;Tabela813[[#This Row],[Especificação]]</f>
        <v>9.2.4.1.4.52.0.1.00 - (-) Dedução de Transferências de Convênios da União Destinadas a Programas de Saneamento Básico - Principal</v>
      </c>
      <c r="U3573" s="7" t="str">
        <f>Tabela813[[#This Row],[NR]]&amp; " - "&amp;Tabela813[[#This Row],[Especificação]]</f>
        <v>9.2.4.1.4.52.0.1.00 - (-) Dedução de Transferências de Convênios da União Destinadas a Programas de Saneamento Básico - Principal</v>
      </c>
    </row>
    <row r="3574" spans="1:21" ht="45" x14ac:dyDescent="0.25">
      <c r="A3574" s="29"/>
      <c r="B3574" s="73" t="s">
        <v>1570</v>
      </c>
      <c r="C3574" s="26" t="s">
        <v>1567</v>
      </c>
      <c r="D3574" s="26" t="s">
        <v>1568</v>
      </c>
      <c r="E3574" s="26" t="s">
        <v>1558</v>
      </c>
      <c r="F3574" s="26" t="s">
        <v>1568</v>
      </c>
      <c r="G3574" s="26" t="s">
        <v>1598</v>
      </c>
      <c r="H3574" s="26" t="s">
        <v>1561</v>
      </c>
      <c r="I3574" s="26" t="s">
        <v>1558</v>
      </c>
      <c r="J3574" s="26" t="s">
        <v>1560</v>
      </c>
      <c r="K3574" s="21" t="str">
        <f>IF(Tabela813[[#This Row],[C]]&lt;&gt;"",IF(Tabela813[[#This Row],[RED]]&lt;&gt;"",(Tabela813[[#This Row],[RED]] &amp; "."),"") &amp; CONCATENATE(Tabela813[[#This Row],[C]],".",Tabela813[[#This Row],[O]],".",Tabela813[[#This Row],[E]],".",Tabela813[[#This Row],[D1]],".",Tabela813[[#This Row],[D2]],".",Tabela813[[#This Row],[D3]],".",Tabela813[[#This Row],[T]],".",Tabela813[[#This Row],[D4]]),"")</f>
        <v>9.2.4.1.4.52.0.1.01</v>
      </c>
      <c r="L3574" s="27" t="s">
        <v>2238</v>
      </c>
      <c r="M3574" s="21" t="str">
        <f t="shared" si="55"/>
        <v>A</v>
      </c>
      <c r="N3574" s="21">
        <f>IF(VALUE(Tabela813[[#This Row],[RED]]) &gt; 0,1,0) + IF(VALUE(J3574)&gt;0,8,IF(VALUE(I3574)&gt;0,7,IF(VALUE(H3574)&gt;0,6,IF(VALUE(G3574)&gt;0,5,IF(VALUE(F3574)&gt;0,4,IF(VALUE(E3574)&gt;0,3,IF(VALUE(D3574)&gt;0,2,1)))))))</f>
        <v>9</v>
      </c>
      <c r="O3574" s="26" t="s">
        <v>3165</v>
      </c>
      <c r="P3574" s="1" t="s">
        <v>3047</v>
      </c>
      <c r="Q3574" s="1"/>
      <c r="R3574" s="21"/>
      <c r="S3574" s="7" t="str">
        <f>Tabela813[[#This Row],[NR]]&amp;" - "&amp;Tabela813[[#This Row],[Especificação]]</f>
        <v>9.2.4.1.4.52.0.1.01 - (-) Dedução de Transferências de Convênios da União Destinadas a Programas de Saneamento Básico - Principal</v>
      </c>
      <c r="T3574" s="7" t="str">
        <f>Tabela813[[#This Row],[NR]]&amp;" - "&amp;Tabela813[[#This Row],[Especificação]]</f>
        <v>9.2.4.1.4.52.0.1.01 - (-) Dedução de Transferências de Convênios da União Destinadas a Programas de Saneamento Básico - Principal</v>
      </c>
      <c r="U3574" s="7" t="str">
        <f>Tabela813[[#This Row],[NR]]&amp; " - "&amp;Tabela813[[#This Row],[Especificação]]</f>
        <v>9.2.4.1.4.52.0.1.01 - (-) Dedução de Transferências de Convênios da União Destinadas a Programas de Saneamento Básico - Principal</v>
      </c>
    </row>
    <row r="3575" spans="1:21" ht="45" x14ac:dyDescent="0.25">
      <c r="A3575" s="29"/>
      <c r="B3575" s="73" t="s">
        <v>1570</v>
      </c>
      <c r="C3575" s="26" t="s">
        <v>1567</v>
      </c>
      <c r="D3575" s="26" t="s">
        <v>1568</v>
      </c>
      <c r="E3575" s="26" t="s">
        <v>1558</v>
      </c>
      <c r="F3575" s="26" t="s">
        <v>1568</v>
      </c>
      <c r="G3575" s="26" t="s">
        <v>1598</v>
      </c>
      <c r="H3575" s="26" t="s">
        <v>1561</v>
      </c>
      <c r="I3575" s="26" t="s">
        <v>1558</v>
      </c>
      <c r="J3575" s="26" t="s">
        <v>1562</v>
      </c>
      <c r="K3575" s="21" t="str">
        <f>IF(Tabela813[[#This Row],[C]]&lt;&gt;"",IF(Tabela813[[#This Row],[RED]]&lt;&gt;"",(Tabela813[[#This Row],[RED]] &amp; "."),"") &amp; CONCATENATE(Tabela813[[#This Row],[C]],".",Tabela813[[#This Row],[O]],".",Tabela813[[#This Row],[E]],".",Tabela813[[#This Row],[D1]],".",Tabela813[[#This Row],[D2]],".",Tabela813[[#This Row],[D3]],".",Tabela813[[#This Row],[T]],".",Tabela813[[#This Row],[D4]]),"")</f>
        <v>9.2.4.1.4.52.0.1.02</v>
      </c>
      <c r="L3575" s="27" t="s">
        <v>4117</v>
      </c>
      <c r="M3575" s="21" t="str">
        <f t="shared" si="55"/>
        <v>A</v>
      </c>
      <c r="N3575" s="21">
        <f>IF(VALUE(Tabela813[[#This Row],[RED]]) &gt; 0,1,0) + IF(VALUE(J3575)&gt;0,8,IF(VALUE(I3575)&gt;0,7,IF(VALUE(H3575)&gt;0,6,IF(VALUE(G3575)&gt;0,5,IF(VALUE(F3575)&gt;0,4,IF(VALUE(E3575)&gt;0,3,IF(VALUE(D3575)&gt;0,2,1)))))))</f>
        <v>9</v>
      </c>
      <c r="O3575" s="26" t="s">
        <v>3165</v>
      </c>
      <c r="P3575" s="1" t="s">
        <v>4355</v>
      </c>
      <c r="Q3575" s="1"/>
      <c r="R3575" s="21"/>
      <c r="S3575" s="7" t="str">
        <f>Tabela813[[#This Row],[NR]]&amp;" - "&amp;Tabela813[[#This Row],[Especificação]]</f>
        <v>9.2.4.1.4.52.0.1.02 - (-) Dedução de Transferências de Convênios da União Destinadas a Programas de Saneamento Básico - Transferências da União Decorrentes de Emendas Parlamentares Individuais - Finalidade Definida</v>
      </c>
      <c r="T3575" s="7" t="str">
        <f>Tabela813[[#This Row],[NR]]&amp;" - "&amp;Tabela813[[#This Row],[Especificação]]</f>
        <v>9.2.4.1.4.52.0.1.02 - (-) Dedução de Transferências de Convênios da União Destinadas a Programas de Saneamento Básico - Transferências da União Decorrentes de Emendas Parlamentares Individuais - Finalidade Definida</v>
      </c>
      <c r="U3575" s="7" t="str">
        <f>Tabela813[[#This Row],[NR]]&amp; " - "&amp;Tabela813[[#This Row],[Especificação]]</f>
        <v>9.2.4.1.4.52.0.1.02 - (-) Dedução de Transferências de Convênios da União Destinadas a Programas de Saneamento Básico - Transferências da União Decorrentes de Emendas Parlamentares Individuais - Finalidade Definida</v>
      </c>
    </row>
    <row r="3576" spans="1:21" ht="45" x14ac:dyDescent="0.25">
      <c r="A3576" s="29"/>
      <c r="B3576" s="73" t="s">
        <v>1570</v>
      </c>
      <c r="C3576" s="26" t="s">
        <v>1567</v>
      </c>
      <c r="D3576" s="26" t="s">
        <v>1568</v>
      </c>
      <c r="E3576" s="26" t="s">
        <v>1558</v>
      </c>
      <c r="F3576" s="26" t="s">
        <v>1568</v>
      </c>
      <c r="G3576" s="26" t="s">
        <v>1598</v>
      </c>
      <c r="H3576" s="26" t="s">
        <v>1561</v>
      </c>
      <c r="I3576" s="26" t="s">
        <v>1558</v>
      </c>
      <c r="J3576" s="26" t="s">
        <v>1571</v>
      </c>
      <c r="K3576" s="21" t="str">
        <f>IF(Tabela813[[#This Row],[C]]&lt;&gt;"",IF(Tabela813[[#This Row],[RED]]&lt;&gt;"",(Tabela813[[#This Row],[RED]] &amp; "."),"") &amp; CONCATENATE(Tabela813[[#This Row],[C]],".",Tabela813[[#This Row],[O]],".",Tabela813[[#This Row],[E]],".",Tabela813[[#This Row],[D1]],".",Tabela813[[#This Row],[D2]],".",Tabela813[[#This Row],[D3]],".",Tabela813[[#This Row],[T]],".",Tabela813[[#This Row],[D4]]),"")</f>
        <v>9.2.4.1.4.52.0.1.03</v>
      </c>
      <c r="L3576" s="27" t="s">
        <v>4118</v>
      </c>
      <c r="M3576" s="21" t="str">
        <f t="shared" si="55"/>
        <v>A</v>
      </c>
      <c r="N3576" s="21">
        <f>IF(VALUE(Tabela813[[#This Row],[RED]]) &gt; 0,1,0) + IF(VALUE(J3576)&gt;0,8,IF(VALUE(I3576)&gt;0,7,IF(VALUE(H3576)&gt;0,6,IF(VALUE(G3576)&gt;0,5,IF(VALUE(F3576)&gt;0,4,IF(VALUE(E3576)&gt;0,3,IF(VALUE(D3576)&gt;0,2,1)))))))</f>
        <v>9</v>
      </c>
      <c r="O3576" s="26" t="s">
        <v>3165</v>
      </c>
      <c r="P3576" s="1" t="s">
        <v>4359</v>
      </c>
      <c r="Q3576" s="1"/>
      <c r="R3576" s="21"/>
      <c r="S3576" s="7" t="str">
        <f>Tabela813[[#This Row],[NR]]&amp;" - "&amp;Tabela813[[#This Row],[Especificação]]</f>
        <v>9.2.4.1.4.52.0.1.03 - (-) Dedução de Transferências de Convênios da União Destinadas a Programas de Saneamento Básico - Transferências da União Decorrentes de Emendas Parlamentares de Bancada</v>
      </c>
      <c r="T3576" s="7" t="str">
        <f>Tabela813[[#This Row],[NR]]&amp;" - "&amp;Tabela813[[#This Row],[Especificação]]</f>
        <v>9.2.4.1.4.52.0.1.03 - (-) Dedução de Transferências de Convênios da União Destinadas a Programas de Saneamento Básico - Transferências da União Decorrentes de Emendas Parlamentares de Bancada</v>
      </c>
      <c r="U3576" s="7" t="str">
        <f>Tabela813[[#This Row],[NR]]&amp; " - "&amp;Tabela813[[#This Row],[Especificação]]</f>
        <v>9.2.4.1.4.52.0.1.03 - (-) Dedução de Transferências de Convênios da União Destinadas a Programas de Saneamento Básico - Transferências da União Decorrentes de Emendas Parlamentares de Bancada</v>
      </c>
    </row>
    <row r="3577" spans="1:21" ht="60" x14ac:dyDescent="0.25">
      <c r="A3577" s="29"/>
      <c r="B3577" s="73" t="s">
        <v>1570</v>
      </c>
      <c r="C3577" s="26" t="s">
        <v>1567</v>
      </c>
      <c r="D3577" s="26" t="s">
        <v>1568</v>
      </c>
      <c r="E3577" s="26" t="s">
        <v>1558</v>
      </c>
      <c r="F3577" s="26" t="s">
        <v>1568</v>
      </c>
      <c r="G3577" s="26" t="s">
        <v>1595</v>
      </c>
      <c r="H3577" s="26" t="s">
        <v>1561</v>
      </c>
      <c r="I3577" s="26" t="s">
        <v>1561</v>
      </c>
      <c r="J3577" s="26" t="s">
        <v>1564</v>
      </c>
      <c r="K3577" s="21" t="str">
        <f>IF(Tabela813[[#This Row],[C]]&lt;&gt;"",IF(Tabela813[[#This Row],[RED]]&lt;&gt;"",(Tabela813[[#This Row],[RED]] &amp; "."),"") &amp; CONCATENATE(Tabela813[[#This Row],[C]],".",Tabela813[[#This Row],[O]],".",Tabela813[[#This Row],[E]],".",Tabela813[[#This Row],[D1]],".",Tabela813[[#This Row],[D2]],".",Tabela813[[#This Row],[D3]],".",Tabela813[[#This Row],[T]],".",Tabela813[[#This Row],[D4]]),"")</f>
        <v>9.2.4.1.4.53.0.0.00</v>
      </c>
      <c r="L3577" s="27" t="s">
        <v>4155</v>
      </c>
      <c r="M3577" s="21" t="str">
        <f t="shared" si="55"/>
        <v>S</v>
      </c>
      <c r="N3577" s="21">
        <f>IF(VALUE(Tabela813[[#This Row],[RED]]) &gt; 0,1,0) + IF(VALUE(J3577)&gt;0,8,IF(VALUE(I3577)&gt;0,7,IF(VALUE(H3577)&gt;0,6,IF(VALUE(G3577)&gt;0,5,IF(VALUE(F3577)&gt;0,4,IF(VALUE(E3577)&gt;0,3,IF(VALUE(D3577)&gt;0,2,1)))))))</f>
        <v>6</v>
      </c>
      <c r="O3577" s="26" t="s">
        <v>55</v>
      </c>
      <c r="P3577" s="1" t="s">
        <v>4538</v>
      </c>
      <c r="Q3577" s="1"/>
      <c r="R3577" s="21"/>
      <c r="S3577" s="7" t="str">
        <f>Tabela813[[#This Row],[NR]]&amp;" - "&amp;Tabela813[[#This Row],[Especificação]]</f>
        <v>9.2.4.1.4.53.0.0.00 - (-) Dedução de Transferências de Convênios da União Destinadas a Programas de Meio Ambiente</v>
      </c>
      <c r="T3577" s="7" t="str">
        <f>Tabela813[[#This Row],[NR]]&amp;" - "&amp;Tabela813[[#This Row],[Especificação]]</f>
        <v>9.2.4.1.4.53.0.0.00 - (-) Dedução de Transferências de Convênios da União Destinadas a Programas de Meio Ambiente</v>
      </c>
      <c r="U3577" s="7" t="str">
        <f>Tabela813[[#This Row],[NR]]&amp; " - "&amp;Tabela813[[#This Row],[Especificação]]</f>
        <v>9.2.4.1.4.53.0.0.00 - (-) Dedução de Transferências de Convênios da União Destinadas a Programas de Meio Ambiente</v>
      </c>
    </row>
    <row r="3578" spans="1:21" ht="60" x14ac:dyDescent="0.25">
      <c r="A3578" s="29"/>
      <c r="B3578" s="73" t="s">
        <v>1570</v>
      </c>
      <c r="C3578" s="26" t="s">
        <v>1567</v>
      </c>
      <c r="D3578" s="26" t="s">
        <v>1568</v>
      </c>
      <c r="E3578" s="26" t="s">
        <v>1558</v>
      </c>
      <c r="F3578" s="26" t="s">
        <v>1568</v>
      </c>
      <c r="G3578" s="26" t="s">
        <v>1595</v>
      </c>
      <c r="H3578" s="26" t="s">
        <v>1561</v>
      </c>
      <c r="I3578" s="26" t="s">
        <v>1558</v>
      </c>
      <c r="J3578" s="26" t="s">
        <v>1564</v>
      </c>
      <c r="K3578" s="21" t="str">
        <f>IF(Tabela813[[#This Row],[C]]&lt;&gt;"",IF(Tabela813[[#This Row],[RED]]&lt;&gt;"",(Tabela813[[#This Row],[RED]] &amp; "."),"") &amp; CONCATENATE(Tabela813[[#This Row],[C]],".",Tabela813[[#This Row],[O]],".",Tabela813[[#This Row],[E]],".",Tabela813[[#This Row],[D1]],".",Tabela813[[#This Row],[D2]],".",Tabela813[[#This Row],[D3]],".",Tabela813[[#This Row],[T]],".",Tabela813[[#This Row],[D4]]),"")</f>
        <v>9.2.4.1.4.53.0.1.00</v>
      </c>
      <c r="L3578" s="27" t="s">
        <v>4156</v>
      </c>
      <c r="M3578" s="21" t="str">
        <f t="shared" si="55"/>
        <v>S</v>
      </c>
      <c r="N3578" s="21">
        <f>IF(VALUE(Tabela813[[#This Row],[RED]]) &gt; 0,1,0) + IF(VALUE(J3578)&gt;0,8,IF(VALUE(I3578)&gt;0,7,IF(VALUE(H3578)&gt;0,6,IF(VALUE(G3578)&gt;0,5,IF(VALUE(F3578)&gt;0,4,IF(VALUE(E3578)&gt;0,3,IF(VALUE(D3578)&gt;0,2,1)))))))</f>
        <v>8</v>
      </c>
      <c r="O3578" s="26" t="s">
        <v>55</v>
      </c>
      <c r="P3578" s="1" t="s">
        <v>3048</v>
      </c>
      <c r="Q3578" s="1"/>
      <c r="R3578" s="21"/>
      <c r="S3578" s="7" t="str">
        <f>Tabela813[[#This Row],[NR]]&amp;" - "&amp;Tabela813[[#This Row],[Especificação]]</f>
        <v>9.2.4.1.4.53.0.1.00 - (-) Dedução de Transferências de Convênios da União Destinadas a Programas de Meio Ambiente - Principal</v>
      </c>
      <c r="T3578" s="7" t="str">
        <f>Tabela813[[#This Row],[NR]]&amp;" - "&amp;Tabela813[[#This Row],[Especificação]]</f>
        <v>9.2.4.1.4.53.0.1.00 - (-) Dedução de Transferências de Convênios da União Destinadas a Programas de Meio Ambiente - Principal</v>
      </c>
      <c r="U3578" s="7" t="str">
        <f>Tabela813[[#This Row],[NR]]&amp; " - "&amp;Tabela813[[#This Row],[Especificação]]</f>
        <v>9.2.4.1.4.53.0.1.00 - (-) Dedução de Transferências de Convênios da União Destinadas a Programas de Meio Ambiente - Principal</v>
      </c>
    </row>
    <row r="3579" spans="1:21" ht="60" x14ac:dyDescent="0.25">
      <c r="A3579" s="29"/>
      <c r="B3579" s="73" t="s">
        <v>1570</v>
      </c>
      <c r="C3579" s="26" t="s">
        <v>1567</v>
      </c>
      <c r="D3579" s="26" t="s">
        <v>1568</v>
      </c>
      <c r="E3579" s="26" t="s">
        <v>1558</v>
      </c>
      <c r="F3579" s="26" t="s">
        <v>1568</v>
      </c>
      <c r="G3579" s="26" t="s">
        <v>1595</v>
      </c>
      <c r="H3579" s="26" t="s">
        <v>1561</v>
      </c>
      <c r="I3579" s="26" t="s">
        <v>1558</v>
      </c>
      <c r="J3579" s="26" t="s">
        <v>1560</v>
      </c>
      <c r="K3579" s="21" t="str">
        <f>IF(Tabela813[[#This Row],[C]]&lt;&gt;"",IF(Tabela813[[#This Row],[RED]]&lt;&gt;"",(Tabela813[[#This Row],[RED]] &amp; "."),"") &amp; CONCATENATE(Tabela813[[#This Row],[C]],".",Tabela813[[#This Row],[O]],".",Tabela813[[#This Row],[E]],".",Tabela813[[#This Row],[D1]],".",Tabela813[[#This Row],[D2]],".",Tabela813[[#This Row],[D3]],".",Tabela813[[#This Row],[T]],".",Tabela813[[#This Row],[D4]]),"")</f>
        <v>9.2.4.1.4.53.0.1.01</v>
      </c>
      <c r="L3579" s="27" t="s">
        <v>4156</v>
      </c>
      <c r="M3579" s="21" t="str">
        <f t="shared" si="55"/>
        <v>A</v>
      </c>
      <c r="N3579" s="21">
        <f>IF(VALUE(Tabela813[[#This Row],[RED]]) &gt; 0,1,0) + IF(VALUE(J3579)&gt;0,8,IF(VALUE(I3579)&gt;0,7,IF(VALUE(H3579)&gt;0,6,IF(VALUE(G3579)&gt;0,5,IF(VALUE(F3579)&gt;0,4,IF(VALUE(E3579)&gt;0,3,IF(VALUE(D3579)&gt;0,2,1)))))))</f>
        <v>9</v>
      </c>
      <c r="O3579" s="26" t="s">
        <v>3165</v>
      </c>
      <c r="P3579" s="1" t="s">
        <v>3048</v>
      </c>
      <c r="Q3579" s="1"/>
      <c r="R3579" s="21"/>
      <c r="S3579" s="7" t="str">
        <f>Tabela813[[#This Row],[NR]]&amp;" - "&amp;Tabela813[[#This Row],[Especificação]]</f>
        <v>9.2.4.1.4.53.0.1.01 - (-) Dedução de Transferências de Convênios da União Destinadas a Programas de Meio Ambiente - Principal</v>
      </c>
      <c r="T3579" s="7" t="str">
        <f>Tabela813[[#This Row],[NR]]&amp;" - "&amp;Tabela813[[#This Row],[Especificação]]</f>
        <v>9.2.4.1.4.53.0.1.01 - (-) Dedução de Transferências de Convênios da União Destinadas a Programas de Meio Ambiente - Principal</v>
      </c>
      <c r="U3579" s="7" t="str">
        <f>Tabela813[[#This Row],[NR]]&amp; " - "&amp;Tabela813[[#This Row],[Especificação]]</f>
        <v>9.2.4.1.4.53.0.1.01 - (-) Dedução de Transferências de Convênios da União Destinadas a Programas de Meio Ambiente - Principal</v>
      </c>
    </row>
    <row r="3580" spans="1:21" ht="45" x14ac:dyDescent="0.25">
      <c r="A3580" s="29"/>
      <c r="B3580" s="73" t="s">
        <v>1570</v>
      </c>
      <c r="C3580" s="26" t="s">
        <v>1567</v>
      </c>
      <c r="D3580" s="26" t="s">
        <v>1568</v>
      </c>
      <c r="E3580" s="26" t="s">
        <v>1558</v>
      </c>
      <c r="F3580" s="26" t="s">
        <v>1568</v>
      </c>
      <c r="G3580" s="26" t="s">
        <v>1595</v>
      </c>
      <c r="H3580" s="26" t="s">
        <v>1561</v>
      </c>
      <c r="I3580" s="26" t="s">
        <v>1558</v>
      </c>
      <c r="J3580" s="26" t="s">
        <v>1562</v>
      </c>
      <c r="K3580" s="21" t="str">
        <f>IF(Tabela813[[#This Row],[C]]&lt;&gt;"",IF(Tabela813[[#This Row],[RED]]&lt;&gt;"",(Tabela813[[#This Row],[RED]] &amp; "."),"") &amp; CONCATENATE(Tabela813[[#This Row],[C]],".",Tabela813[[#This Row],[O]],".",Tabela813[[#This Row],[E]],".",Tabela813[[#This Row],[D1]],".",Tabela813[[#This Row],[D2]],".",Tabela813[[#This Row],[D3]],".",Tabela813[[#This Row],[T]],".",Tabela813[[#This Row],[D4]]),"")</f>
        <v>9.2.4.1.4.53.0.1.02</v>
      </c>
      <c r="L3580" s="27" t="s">
        <v>4157</v>
      </c>
      <c r="M3580" s="21" t="str">
        <f t="shared" si="55"/>
        <v>A</v>
      </c>
      <c r="N3580" s="21">
        <f>IF(VALUE(Tabela813[[#This Row],[RED]]) &gt; 0,1,0) + IF(VALUE(J3580)&gt;0,8,IF(VALUE(I3580)&gt;0,7,IF(VALUE(H3580)&gt;0,6,IF(VALUE(G3580)&gt;0,5,IF(VALUE(F3580)&gt;0,4,IF(VALUE(E3580)&gt;0,3,IF(VALUE(D3580)&gt;0,2,1)))))))</f>
        <v>9</v>
      </c>
      <c r="O3580" s="26" t="s">
        <v>3165</v>
      </c>
      <c r="P3580" s="1" t="s">
        <v>4355</v>
      </c>
      <c r="Q3580" s="1"/>
      <c r="R3580" s="21"/>
      <c r="S3580" s="7" t="str">
        <f>Tabela813[[#This Row],[NR]]&amp;" - "&amp;Tabela813[[#This Row],[Especificação]]</f>
        <v>9.2.4.1.4.53.0.1.02 - (-) Dedução de Transferências de Convênios da União Destinadas a Programas de Meio Ambiente - Transferências da União Decorrentes de Emendas Parlamentares Individuais - Finalidade Definida</v>
      </c>
      <c r="T3580" s="7" t="str">
        <f>Tabela813[[#This Row],[NR]]&amp;" - "&amp;Tabela813[[#This Row],[Especificação]]</f>
        <v>9.2.4.1.4.53.0.1.02 - (-) Dedução de Transferências de Convênios da União Destinadas a Programas de Meio Ambiente - Transferências da União Decorrentes de Emendas Parlamentares Individuais - Finalidade Definida</v>
      </c>
      <c r="U3580" s="7" t="str">
        <f>Tabela813[[#This Row],[NR]]&amp; " - "&amp;Tabela813[[#This Row],[Especificação]]</f>
        <v>9.2.4.1.4.53.0.1.02 - (-) Dedução de Transferências de Convênios da União Destinadas a Programas de Meio Ambiente - Transferências da União Decorrentes de Emendas Parlamentares Individuais - Finalidade Definida</v>
      </c>
    </row>
    <row r="3581" spans="1:21" ht="45" x14ac:dyDescent="0.25">
      <c r="B3581" s="73" t="s">
        <v>1570</v>
      </c>
      <c r="C3581" s="26" t="s">
        <v>1567</v>
      </c>
      <c r="D3581" s="26" t="s">
        <v>1568</v>
      </c>
      <c r="E3581" s="26" t="s">
        <v>1558</v>
      </c>
      <c r="F3581" s="26" t="s">
        <v>1568</v>
      </c>
      <c r="G3581" s="26" t="s">
        <v>1595</v>
      </c>
      <c r="H3581" s="26" t="s">
        <v>1561</v>
      </c>
      <c r="I3581" s="26" t="s">
        <v>1558</v>
      </c>
      <c r="J3581" s="26" t="s">
        <v>1571</v>
      </c>
      <c r="K3581" s="21" t="str">
        <f>IF(Tabela813[[#This Row],[C]]&lt;&gt;"",IF(Tabela813[[#This Row],[RED]]&lt;&gt;"",(Tabela813[[#This Row],[RED]] &amp; "."),"") &amp; CONCATENATE(Tabela813[[#This Row],[C]],".",Tabela813[[#This Row],[O]],".",Tabela813[[#This Row],[E]],".",Tabela813[[#This Row],[D1]],".",Tabela813[[#This Row],[D2]],".",Tabela813[[#This Row],[D3]],".",Tabela813[[#This Row],[T]],".",Tabela813[[#This Row],[D4]]),"")</f>
        <v>9.2.4.1.4.53.0.1.03</v>
      </c>
      <c r="L3581" s="27" t="s">
        <v>4158</v>
      </c>
      <c r="M3581" s="21" t="str">
        <f t="shared" si="55"/>
        <v>A</v>
      </c>
      <c r="N3581" s="21">
        <f>IF(VALUE(Tabela813[[#This Row],[RED]]) &gt; 0,1,0) + IF(VALUE(J3581)&gt;0,8,IF(VALUE(I3581)&gt;0,7,IF(VALUE(H3581)&gt;0,6,IF(VALUE(G3581)&gt;0,5,IF(VALUE(F3581)&gt;0,4,IF(VALUE(E3581)&gt;0,3,IF(VALUE(D3581)&gt;0,2,1)))))))</f>
        <v>9</v>
      </c>
      <c r="O3581" s="26" t="s">
        <v>3165</v>
      </c>
      <c r="P3581" s="1" t="s">
        <v>4359</v>
      </c>
      <c r="Q3581" s="1"/>
      <c r="R3581" s="21"/>
      <c r="S3581" s="7" t="str">
        <f>Tabela813[[#This Row],[NR]]&amp;" - "&amp;Tabela813[[#This Row],[Especificação]]</f>
        <v>9.2.4.1.4.53.0.1.03 - (-) Dedução de Transferências de Convênios da União Destinadas a Programas de Meio Ambiente - Transferências da União Decorrentes de Emendas Parlamentares de Bancada</v>
      </c>
      <c r="T3581" s="7" t="str">
        <f>Tabela813[[#This Row],[NR]]&amp;" - "&amp;Tabela813[[#This Row],[Especificação]]</f>
        <v>9.2.4.1.4.53.0.1.03 - (-) Dedução de Transferências de Convênios da União Destinadas a Programas de Meio Ambiente - Transferências da União Decorrentes de Emendas Parlamentares de Bancada</v>
      </c>
      <c r="U3581" s="7" t="str">
        <f>Tabela813[[#This Row],[NR]]&amp; " - "&amp;Tabela813[[#This Row],[Especificação]]</f>
        <v>9.2.4.1.4.53.0.1.03 - (-) Dedução de Transferências de Convênios da União Destinadas a Programas de Meio Ambiente - Transferências da União Decorrentes de Emendas Parlamentares de Bancada</v>
      </c>
    </row>
    <row r="3582" spans="1:21" ht="75" x14ac:dyDescent="0.25">
      <c r="B3582" s="73" t="s">
        <v>1570</v>
      </c>
      <c r="C3582" s="26" t="s">
        <v>1567</v>
      </c>
      <c r="D3582" s="26" t="s">
        <v>1568</v>
      </c>
      <c r="E3582" s="26" t="s">
        <v>1558</v>
      </c>
      <c r="F3582" s="26" t="s">
        <v>1568</v>
      </c>
      <c r="G3582" s="26" t="s">
        <v>1599</v>
      </c>
      <c r="H3582" s="26" t="s">
        <v>1561</v>
      </c>
      <c r="I3582" s="26" t="s">
        <v>1561</v>
      </c>
      <c r="J3582" s="26" t="s">
        <v>1564</v>
      </c>
      <c r="K3582" s="21" t="str">
        <f>IF(Tabela813[[#This Row],[C]]&lt;&gt;"",IF(Tabela813[[#This Row],[RED]]&lt;&gt;"",(Tabela813[[#This Row],[RED]] &amp; "."),"") &amp; CONCATENATE(Tabela813[[#This Row],[C]],".",Tabela813[[#This Row],[O]],".",Tabela813[[#This Row],[E]],".",Tabela813[[#This Row],[D1]],".",Tabela813[[#This Row],[D2]],".",Tabela813[[#This Row],[D3]],".",Tabela813[[#This Row],[T]],".",Tabela813[[#This Row],[D4]]),"")</f>
        <v>9.2.4.1.4.54.0.0.00</v>
      </c>
      <c r="L3582" s="27" t="s">
        <v>4159</v>
      </c>
      <c r="M3582" s="21" t="str">
        <f t="shared" si="55"/>
        <v>S</v>
      </c>
      <c r="N3582" s="21">
        <f>IF(VALUE(Tabela813[[#This Row],[RED]]) &gt; 0,1,0) + IF(VALUE(J3582)&gt;0,8,IF(VALUE(I3582)&gt;0,7,IF(VALUE(H3582)&gt;0,6,IF(VALUE(G3582)&gt;0,5,IF(VALUE(F3582)&gt;0,4,IF(VALUE(E3582)&gt;0,3,IF(VALUE(D3582)&gt;0,2,1)))))))</f>
        <v>6</v>
      </c>
      <c r="O3582" s="26" t="s">
        <v>55</v>
      </c>
      <c r="P3582" s="1" t="s">
        <v>4539</v>
      </c>
      <c r="Q3582" s="1"/>
      <c r="R3582" s="21"/>
      <c r="S3582" s="7" t="str">
        <f>Tabela813[[#This Row],[NR]]&amp;" - "&amp;Tabela813[[#This Row],[Especificação]]</f>
        <v>9.2.4.1.4.54.0.0.00 - (-) Dedução de Transferências de Convênios da União Destinadas a Programas de Infraestrutura em Transporte</v>
      </c>
      <c r="T3582" s="7" t="str">
        <f>Tabela813[[#This Row],[NR]]&amp;" - "&amp;Tabela813[[#This Row],[Especificação]]</f>
        <v>9.2.4.1.4.54.0.0.00 - (-) Dedução de Transferências de Convênios da União Destinadas a Programas de Infraestrutura em Transporte</v>
      </c>
      <c r="U3582" s="7" t="str">
        <f>Tabela813[[#This Row],[NR]]&amp; " - "&amp;Tabela813[[#This Row],[Especificação]]</f>
        <v>9.2.4.1.4.54.0.0.00 - (-) Dedução de Transferências de Convênios da União Destinadas a Programas de Infraestrutura em Transporte</v>
      </c>
    </row>
    <row r="3583" spans="1:21" ht="75" x14ac:dyDescent="0.25">
      <c r="A3583" s="29"/>
      <c r="B3583" s="73" t="s">
        <v>1570</v>
      </c>
      <c r="C3583" s="26" t="s">
        <v>1567</v>
      </c>
      <c r="D3583" s="26" t="s">
        <v>1568</v>
      </c>
      <c r="E3583" s="26" t="s">
        <v>1558</v>
      </c>
      <c r="F3583" s="26" t="s">
        <v>1568</v>
      </c>
      <c r="G3583" s="26" t="s">
        <v>1599</v>
      </c>
      <c r="H3583" s="26" t="s">
        <v>1561</v>
      </c>
      <c r="I3583" s="26" t="s">
        <v>1558</v>
      </c>
      <c r="J3583" s="26" t="s">
        <v>1564</v>
      </c>
      <c r="K3583" s="21" t="str">
        <f>IF(Tabela813[[#This Row],[C]]&lt;&gt;"",IF(Tabela813[[#This Row],[RED]]&lt;&gt;"",(Tabela813[[#This Row],[RED]] &amp; "."),"") &amp; CONCATENATE(Tabela813[[#This Row],[C]],".",Tabela813[[#This Row],[O]],".",Tabela813[[#This Row],[E]],".",Tabela813[[#This Row],[D1]],".",Tabela813[[#This Row],[D2]],".",Tabela813[[#This Row],[D3]],".",Tabela813[[#This Row],[T]],".",Tabela813[[#This Row],[D4]]),"")</f>
        <v>9.2.4.1.4.54.0.1.00</v>
      </c>
      <c r="L3583" s="27" t="s">
        <v>4160</v>
      </c>
      <c r="M3583" s="21" t="str">
        <f t="shared" si="55"/>
        <v>S</v>
      </c>
      <c r="N3583" s="21">
        <f>IF(VALUE(Tabela813[[#This Row],[RED]]) &gt; 0,1,0) + IF(VALUE(J3583)&gt;0,8,IF(VALUE(I3583)&gt;0,7,IF(VALUE(H3583)&gt;0,6,IF(VALUE(G3583)&gt;0,5,IF(VALUE(F3583)&gt;0,4,IF(VALUE(E3583)&gt;0,3,IF(VALUE(D3583)&gt;0,2,1)))))))</f>
        <v>8</v>
      </c>
      <c r="O3583" s="26" t="s">
        <v>55</v>
      </c>
      <c r="P3583" s="1" t="s">
        <v>3049</v>
      </c>
      <c r="Q3583" s="1"/>
      <c r="R3583" s="21"/>
      <c r="S3583" s="7" t="str">
        <f>Tabela813[[#This Row],[NR]]&amp;" - "&amp;Tabela813[[#This Row],[Especificação]]</f>
        <v>9.2.4.1.4.54.0.1.00 - (-) Dedução de Transferências de Convênios da União Destinadas a Programas de Infraestrutura em Transporte - Principal</v>
      </c>
      <c r="T3583" s="7" t="str">
        <f>Tabela813[[#This Row],[NR]]&amp;" - "&amp;Tabela813[[#This Row],[Especificação]]</f>
        <v>9.2.4.1.4.54.0.1.00 - (-) Dedução de Transferências de Convênios da União Destinadas a Programas de Infraestrutura em Transporte - Principal</v>
      </c>
      <c r="U3583" s="7" t="str">
        <f>Tabela813[[#This Row],[NR]]&amp; " - "&amp;Tabela813[[#This Row],[Especificação]]</f>
        <v>9.2.4.1.4.54.0.1.00 - (-) Dedução de Transferências de Convênios da União Destinadas a Programas de Infraestrutura em Transporte - Principal</v>
      </c>
    </row>
    <row r="3584" spans="1:21" ht="75" x14ac:dyDescent="0.25">
      <c r="A3584" s="29"/>
      <c r="B3584" s="73" t="s">
        <v>1570</v>
      </c>
      <c r="C3584" s="26" t="s">
        <v>1567</v>
      </c>
      <c r="D3584" s="26" t="s">
        <v>1568</v>
      </c>
      <c r="E3584" s="26" t="s">
        <v>1558</v>
      </c>
      <c r="F3584" s="26" t="s">
        <v>1568</v>
      </c>
      <c r="G3584" s="26" t="s">
        <v>1599</v>
      </c>
      <c r="H3584" s="26" t="s">
        <v>1561</v>
      </c>
      <c r="I3584" s="26" t="s">
        <v>1558</v>
      </c>
      <c r="J3584" s="26" t="s">
        <v>1560</v>
      </c>
      <c r="K3584" s="21" t="str">
        <f>IF(Tabela813[[#This Row],[C]]&lt;&gt;"",IF(Tabela813[[#This Row],[RED]]&lt;&gt;"",(Tabela813[[#This Row],[RED]] &amp; "."),"") &amp; CONCATENATE(Tabela813[[#This Row],[C]],".",Tabela813[[#This Row],[O]],".",Tabela813[[#This Row],[E]],".",Tabela813[[#This Row],[D1]],".",Tabela813[[#This Row],[D2]],".",Tabela813[[#This Row],[D3]],".",Tabela813[[#This Row],[T]],".",Tabela813[[#This Row],[D4]]),"")</f>
        <v>9.2.4.1.4.54.0.1.01</v>
      </c>
      <c r="L3584" s="27" t="s">
        <v>4160</v>
      </c>
      <c r="M3584" s="21" t="str">
        <f t="shared" si="55"/>
        <v>A</v>
      </c>
      <c r="N3584" s="21">
        <f>IF(VALUE(Tabela813[[#This Row],[RED]]) &gt; 0,1,0) + IF(VALUE(J3584)&gt;0,8,IF(VALUE(I3584)&gt;0,7,IF(VALUE(H3584)&gt;0,6,IF(VALUE(G3584)&gt;0,5,IF(VALUE(F3584)&gt;0,4,IF(VALUE(E3584)&gt;0,3,IF(VALUE(D3584)&gt;0,2,1)))))))</f>
        <v>9</v>
      </c>
      <c r="O3584" s="26" t="s">
        <v>3165</v>
      </c>
      <c r="P3584" s="1" t="s">
        <v>3049</v>
      </c>
      <c r="Q3584" s="1"/>
      <c r="R3584" s="21"/>
      <c r="S3584" s="7" t="str">
        <f>Tabela813[[#This Row],[NR]]&amp;" - "&amp;Tabela813[[#This Row],[Especificação]]</f>
        <v>9.2.4.1.4.54.0.1.01 - (-) Dedução de Transferências de Convênios da União Destinadas a Programas de Infraestrutura em Transporte - Principal</v>
      </c>
      <c r="T3584" s="7" t="str">
        <f>Tabela813[[#This Row],[NR]]&amp;" - "&amp;Tabela813[[#This Row],[Especificação]]</f>
        <v>9.2.4.1.4.54.0.1.01 - (-) Dedução de Transferências de Convênios da União Destinadas a Programas de Infraestrutura em Transporte - Principal</v>
      </c>
      <c r="U3584" s="7" t="str">
        <f>Tabela813[[#This Row],[NR]]&amp; " - "&amp;Tabela813[[#This Row],[Especificação]]</f>
        <v>9.2.4.1.4.54.0.1.01 - (-) Dedução de Transferências de Convênios da União Destinadas a Programas de Infraestrutura em Transporte - Principal</v>
      </c>
    </row>
    <row r="3585" spans="1:21" ht="45" x14ac:dyDescent="0.25">
      <c r="A3585" s="29"/>
      <c r="B3585" s="73" t="s">
        <v>1570</v>
      </c>
      <c r="C3585" s="26" t="s">
        <v>1567</v>
      </c>
      <c r="D3585" s="26" t="s">
        <v>1568</v>
      </c>
      <c r="E3585" s="26" t="s">
        <v>1558</v>
      </c>
      <c r="F3585" s="26" t="s">
        <v>1568</v>
      </c>
      <c r="G3585" s="26" t="s">
        <v>1599</v>
      </c>
      <c r="H3585" s="26" t="s">
        <v>1561</v>
      </c>
      <c r="I3585" s="26" t="s">
        <v>1558</v>
      </c>
      <c r="J3585" s="26" t="s">
        <v>1562</v>
      </c>
      <c r="K3585" s="21" t="str">
        <f>IF(Tabela813[[#This Row],[C]]&lt;&gt;"",IF(Tabela813[[#This Row],[RED]]&lt;&gt;"",(Tabela813[[#This Row],[RED]] &amp; "."),"") &amp; CONCATENATE(Tabela813[[#This Row],[C]],".",Tabela813[[#This Row],[O]],".",Tabela813[[#This Row],[E]],".",Tabela813[[#This Row],[D1]],".",Tabela813[[#This Row],[D2]],".",Tabela813[[#This Row],[D3]],".",Tabela813[[#This Row],[T]],".",Tabela813[[#This Row],[D4]]),"")</f>
        <v>9.2.4.1.4.54.0.1.02</v>
      </c>
      <c r="L3585" s="27" t="s">
        <v>4161</v>
      </c>
      <c r="M3585" s="21" t="str">
        <f t="shared" si="55"/>
        <v>A</v>
      </c>
      <c r="N3585" s="21">
        <f>IF(VALUE(Tabela813[[#This Row],[RED]]) &gt; 0,1,0) + IF(VALUE(J3585)&gt;0,8,IF(VALUE(I3585)&gt;0,7,IF(VALUE(H3585)&gt;0,6,IF(VALUE(G3585)&gt;0,5,IF(VALUE(F3585)&gt;0,4,IF(VALUE(E3585)&gt;0,3,IF(VALUE(D3585)&gt;0,2,1)))))))</f>
        <v>9</v>
      </c>
      <c r="O3585" s="26" t="s">
        <v>3165</v>
      </c>
      <c r="P3585" s="1" t="s">
        <v>4355</v>
      </c>
      <c r="Q3585" s="1"/>
      <c r="R3585" s="21"/>
      <c r="S3585" s="7" t="str">
        <f>Tabela813[[#This Row],[NR]]&amp;" - "&amp;Tabela813[[#This Row],[Especificação]]</f>
        <v>9.2.4.1.4.54.0.1.02 - (-) Dedução de Transferências de Convênios da União Destinadas a Programas de Infraestrutura em Transporte - Transferências da União Decorrentes de Emendas Parlamentares Individuais - Finalidade Definida</v>
      </c>
      <c r="T3585" s="7" t="str">
        <f>Tabela813[[#This Row],[NR]]&amp;" - "&amp;Tabela813[[#This Row],[Especificação]]</f>
        <v>9.2.4.1.4.54.0.1.02 - (-) Dedução de Transferências de Convênios da União Destinadas a Programas de Infraestrutura em Transporte - Transferências da União Decorrentes de Emendas Parlamentares Individuais - Finalidade Definida</v>
      </c>
      <c r="U3585" s="7" t="str">
        <f>Tabela813[[#This Row],[NR]]&amp; " - "&amp;Tabela813[[#This Row],[Especificação]]</f>
        <v>9.2.4.1.4.54.0.1.02 - (-) Dedução de Transferências de Convênios da União Destinadas a Programas de Infraestrutura em Transporte - Transferências da União Decorrentes de Emendas Parlamentares Individuais - Finalidade Definida</v>
      </c>
    </row>
    <row r="3586" spans="1:21" ht="45" x14ac:dyDescent="0.25">
      <c r="A3586" s="29"/>
      <c r="B3586" s="73" t="s">
        <v>1570</v>
      </c>
      <c r="C3586" s="26" t="s">
        <v>1567</v>
      </c>
      <c r="D3586" s="26" t="s">
        <v>1568</v>
      </c>
      <c r="E3586" s="26" t="s">
        <v>1558</v>
      </c>
      <c r="F3586" s="26" t="s">
        <v>1568</v>
      </c>
      <c r="G3586" s="26" t="s">
        <v>1599</v>
      </c>
      <c r="H3586" s="26" t="s">
        <v>1561</v>
      </c>
      <c r="I3586" s="26" t="s">
        <v>1558</v>
      </c>
      <c r="J3586" s="26" t="s">
        <v>1571</v>
      </c>
      <c r="K3586" s="21" t="str">
        <f>IF(Tabela813[[#This Row],[C]]&lt;&gt;"",IF(Tabela813[[#This Row],[RED]]&lt;&gt;"",(Tabela813[[#This Row],[RED]] &amp; "."),"") &amp; CONCATENATE(Tabela813[[#This Row],[C]],".",Tabela813[[#This Row],[O]],".",Tabela813[[#This Row],[E]],".",Tabela813[[#This Row],[D1]],".",Tabela813[[#This Row],[D2]],".",Tabela813[[#This Row],[D3]],".",Tabela813[[#This Row],[T]],".",Tabela813[[#This Row],[D4]]),"")</f>
        <v>9.2.4.1.4.54.0.1.03</v>
      </c>
      <c r="L3586" s="27" t="s">
        <v>4162</v>
      </c>
      <c r="M3586" s="21" t="str">
        <f t="shared" si="55"/>
        <v>A</v>
      </c>
      <c r="N3586" s="21">
        <f>IF(VALUE(Tabela813[[#This Row],[RED]]) &gt; 0,1,0) + IF(VALUE(J3586)&gt;0,8,IF(VALUE(I3586)&gt;0,7,IF(VALUE(H3586)&gt;0,6,IF(VALUE(G3586)&gt;0,5,IF(VALUE(F3586)&gt;0,4,IF(VALUE(E3586)&gt;0,3,IF(VALUE(D3586)&gt;0,2,1)))))))</f>
        <v>9</v>
      </c>
      <c r="O3586" s="26" t="s">
        <v>3165</v>
      </c>
      <c r="P3586" s="1" t="s">
        <v>4359</v>
      </c>
      <c r="Q3586" s="1"/>
      <c r="R3586" s="21"/>
      <c r="S3586" s="7" t="str">
        <f>Tabela813[[#This Row],[NR]]&amp;" - "&amp;Tabela813[[#This Row],[Especificação]]</f>
        <v>9.2.4.1.4.54.0.1.03 - (-) Dedução de Transferências de Convênios da União Destinadas a Programas de Infraestrutura em Transporte - Transferências da União Decorrentes de Emendas Parlamentares de Bancada</v>
      </c>
      <c r="T3586" s="7" t="str">
        <f>Tabela813[[#This Row],[NR]]&amp;" - "&amp;Tabela813[[#This Row],[Especificação]]</f>
        <v>9.2.4.1.4.54.0.1.03 - (-) Dedução de Transferências de Convênios da União Destinadas a Programas de Infraestrutura em Transporte - Transferências da União Decorrentes de Emendas Parlamentares de Bancada</v>
      </c>
      <c r="U3586" s="7" t="str">
        <f>Tabela813[[#This Row],[NR]]&amp; " - "&amp;Tabela813[[#This Row],[Especificação]]</f>
        <v>9.2.4.1.4.54.0.1.03 - (-) Dedução de Transferências de Convênios da União Destinadas a Programas de Infraestrutura em Transporte - Transferências da União Decorrentes de Emendas Parlamentares de Bancada</v>
      </c>
    </row>
    <row r="3587" spans="1:21" ht="45" x14ac:dyDescent="0.25">
      <c r="A3587" s="29"/>
      <c r="B3587" s="73" t="s">
        <v>1570</v>
      </c>
      <c r="C3587" s="26" t="s">
        <v>1567</v>
      </c>
      <c r="D3587" s="26" t="s">
        <v>1568</v>
      </c>
      <c r="E3587" s="26" t="s">
        <v>1558</v>
      </c>
      <c r="F3587" s="26" t="s">
        <v>1568</v>
      </c>
      <c r="G3587" s="26" t="s">
        <v>1574</v>
      </c>
      <c r="H3587" s="26" t="s">
        <v>1561</v>
      </c>
      <c r="I3587" s="26" t="s">
        <v>1561</v>
      </c>
      <c r="J3587" s="26" t="s">
        <v>1564</v>
      </c>
      <c r="K3587" s="21" t="str">
        <f>IF(Tabela813[[#This Row],[C]]&lt;&gt;"",IF(Tabela813[[#This Row],[RED]]&lt;&gt;"",(Tabela813[[#This Row],[RED]] &amp; "."),"") &amp; CONCATENATE(Tabela813[[#This Row],[C]],".",Tabela813[[#This Row],[O]],".",Tabela813[[#This Row],[E]],".",Tabela813[[#This Row],[D1]],".",Tabela813[[#This Row],[D2]],".",Tabela813[[#This Row],[D3]],".",Tabela813[[#This Row],[T]],".",Tabela813[[#This Row],[D4]]),"")</f>
        <v>9.2.4.1.4.99.0.0.00</v>
      </c>
      <c r="L3587" s="27" t="s">
        <v>4336</v>
      </c>
      <c r="M3587" s="21" t="str">
        <f t="shared" si="55"/>
        <v>S</v>
      </c>
      <c r="N3587" s="21">
        <f>IF(VALUE(Tabela813[[#This Row],[RED]]) &gt; 0,1,0) + IF(VALUE(J3587)&gt;0,8,IF(VALUE(I3587)&gt;0,7,IF(VALUE(H3587)&gt;0,6,IF(VALUE(G3587)&gt;0,5,IF(VALUE(F3587)&gt;0,4,IF(VALUE(E3587)&gt;0,3,IF(VALUE(D3587)&gt;0,2,1)))))))</f>
        <v>6</v>
      </c>
      <c r="O3587" s="26" t="s">
        <v>51</v>
      </c>
      <c r="P3587" s="1" t="s">
        <v>4540</v>
      </c>
      <c r="Q3587" s="1"/>
      <c r="R3587" s="21"/>
      <c r="S3587" s="7" t="str">
        <f>Tabela813[[#This Row],[NR]]&amp;" - "&amp;Tabela813[[#This Row],[Especificação]]</f>
        <v>9.2.4.1.4.99.0.0.00 - (-) Dedução de Outras Transferências de Convênios da União e de Suas Entidades</v>
      </c>
      <c r="T3587" s="7" t="str">
        <f>Tabela813[[#This Row],[NR]]&amp;" - "&amp;Tabela813[[#This Row],[Especificação]]</f>
        <v>9.2.4.1.4.99.0.0.00 - (-) Dedução de Outras Transferências de Convênios da União e de Suas Entidades</v>
      </c>
      <c r="U3587" s="7" t="str">
        <f>Tabela813[[#This Row],[NR]]&amp; " - "&amp;Tabela813[[#This Row],[Especificação]]</f>
        <v>9.2.4.1.4.99.0.0.00 - (-) Dedução de Outras Transferências de Convênios da União e de Suas Entidades</v>
      </c>
    </row>
    <row r="3588" spans="1:21" ht="45" x14ac:dyDescent="0.25">
      <c r="A3588" s="29"/>
      <c r="B3588" s="73" t="s">
        <v>1570</v>
      </c>
      <c r="C3588" s="26" t="s">
        <v>1567</v>
      </c>
      <c r="D3588" s="26" t="s">
        <v>1568</v>
      </c>
      <c r="E3588" s="26" t="s">
        <v>1558</v>
      </c>
      <c r="F3588" s="26" t="s">
        <v>1568</v>
      </c>
      <c r="G3588" s="26" t="s">
        <v>1574</v>
      </c>
      <c r="H3588" s="26" t="s">
        <v>1561</v>
      </c>
      <c r="I3588" s="26" t="s">
        <v>1558</v>
      </c>
      <c r="J3588" s="26" t="s">
        <v>1564</v>
      </c>
      <c r="K3588" s="21" t="str">
        <f>IF(Tabela813[[#This Row],[C]]&lt;&gt;"",IF(Tabela813[[#This Row],[RED]]&lt;&gt;"",(Tabela813[[#This Row],[RED]] &amp; "."),"") &amp; CONCATENATE(Tabela813[[#This Row],[C]],".",Tabela813[[#This Row],[O]],".",Tabela813[[#This Row],[E]],".",Tabela813[[#This Row],[D1]],".",Tabela813[[#This Row],[D2]],".",Tabela813[[#This Row],[D3]],".",Tabela813[[#This Row],[T]],".",Tabela813[[#This Row],[D4]]),"")</f>
        <v>9.2.4.1.4.99.0.1.00</v>
      </c>
      <c r="L3588" s="27" t="s">
        <v>4336</v>
      </c>
      <c r="M3588" s="21" t="str">
        <f t="shared" si="55"/>
        <v>S</v>
      </c>
      <c r="N3588" s="21">
        <f>IF(VALUE(Tabela813[[#This Row],[RED]]) &gt; 0,1,0) + IF(VALUE(J3588)&gt;0,8,IF(VALUE(I3588)&gt;0,7,IF(VALUE(H3588)&gt;0,6,IF(VALUE(G3588)&gt;0,5,IF(VALUE(F3588)&gt;0,4,IF(VALUE(E3588)&gt;0,3,IF(VALUE(D3588)&gt;0,2,1)))))))</f>
        <v>8</v>
      </c>
      <c r="O3588" s="26" t="s">
        <v>51</v>
      </c>
      <c r="P3588" s="1" t="s">
        <v>4230</v>
      </c>
      <c r="Q3588" s="1"/>
      <c r="R3588" s="21"/>
      <c r="S3588" s="7" t="str">
        <f>Tabela813[[#This Row],[NR]]&amp;" - "&amp;Tabela813[[#This Row],[Especificação]]</f>
        <v>9.2.4.1.4.99.0.1.00 - (-) Dedução de Outras Transferências de Convênios da União e de Suas Entidades</v>
      </c>
      <c r="T3588" s="7" t="str">
        <f>Tabela813[[#This Row],[NR]]&amp;" - "&amp;Tabela813[[#This Row],[Especificação]]</f>
        <v>9.2.4.1.4.99.0.1.00 - (-) Dedução de Outras Transferências de Convênios da União e de Suas Entidades</v>
      </c>
      <c r="U3588" s="7" t="str">
        <f>Tabela813[[#This Row],[NR]]&amp; " - "&amp;Tabela813[[#This Row],[Especificação]]</f>
        <v>9.2.4.1.4.99.0.1.00 - (-) Dedução de Outras Transferências de Convênios da União e de Suas Entidades</v>
      </c>
    </row>
    <row r="3589" spans="1:21" ht="45" x14ac:dyDescent="0.25">
      <c r="A3589" s="29"/>
      <c r="B3589" s="73" t="s">
        <v>1570</v>
      </c>
      <c r="C3589" s="26" t="s">
        <v>1567</v>
      </c>
      <c r="D3589" s="26" t="s">
        <v>1568</v>
      </c>
      <c r="E3589" s="26" t="s">
        <v>1558</v>
      </c>
      <c r="F3589" s="26" t="s">
        <v>1568</v>
      </c>
      <c r="G3589" s="26" t="s">
        <v>1574</v>
      </c>
      <c r="H3589" s="26" t="s">
        <v>1561</v>
      </c>
      <c r="I3589" s="26" t="s">
        <v>1558</v>
      </c>
      <c r="J3589" s="26" t="s">
        <v>1560</v>
      </c>
      <c r="K3589" s="21" t="str">
        <f>IF(Tabela813[[#This Row],[C]]&lt;&gt;"",IF(Tabela813[[#This Row],[RED]]&lt;&gt;"",(Tabela813[[#This Row],[RED]] &amp; "."),"") &amp; CONCATENATE(Tabela813[[#This Row],[C]],".",Tabela813[[#This Row],[O]],".",Tabela813[[#This Row],[E]],".",Tabela813[[#This Row],[D1]],".",Tabela813[[#This Row],[D2]],".",Tabela813[[#This Row],[D3]],".",Tabela813[[#This Row],[T]],".",Tabela813[[#This Row],[D4]]),"")</f>
        <v>9.2.4.1.4.99.0.1.01</v>
      </c>
      <c r="L3589" s="27" t="s">
        <v>4336</v>
      </c>
      <c r="M3589" s="21" t="str">
        <f t="shared" si="55"/>
        <v>A</v>
      </c>
      <c r="N3589" s="21">
        <f>IF(VALUE(Tabela813[[#This Row],[RED]]) &gt; 0,1,0) + IF(VALUE(J3589)&gt;0,8,IF(VALUE(I3589)&gt;0,7,IF(VALUE(H3589)&gt;0,6,IF(VALUE(G3589)&gt;0,5,IF(VALUE(F3589)&gt;0,4,IF(VALUE(E3589)&gt;0,3,IF(VALUE(D3589)&gt;0,2,1)))))))</f>
        <v>9</v>
      </c>
      <c r="O3589" s="26" t="s">
        <v>51</v>
      </c>
      <c r="P3589" s="1" t="s">
        <v>4230</v>
      </c>
      <c r="Q3589" s="1"/>
      <c r="R3589" s="21"/>
      <c r="S3589" s="7" t="str">
        <f>Tabela813[[#This Row],[NR]]&amp;" - "&amp;Tabela813[[#This Row],[Especificação]]</f>
        <v>9.2.4.1.4.99.0.1.01 - (-) Dedução de Outras Transferências de Convênios da União e de Suas Entidades</v>
      </c>
      <c r="T3589" s="7" t="str">
        <f>Tabela813[[#This Row],[NR]]&amp;" - "&amp;Tabela813[[#This Row],[Especificação]]</f>
        <v>9.2.4.1.4.99.0.1.01 - (-) Dedução de Outras Transferências de Convênios da União e de Suas Entidades</v>
      </c>
      <c r="U3589" s="7" t="str">
        <f>Tabela813[[#This Row],[NR]]&amp; " - "&amp;Tabela813[[#This Row],[Especificação]]</f>
        <v>9.2.4.1.4.99.0.1.01 - (-) Dedução de Outras Transferências de Convênios da União e de Suas Entidades</v>
      </c>
    </row>
    <row r="3590" spans="1:21" ht="45" x14ac:dyDescent="0.25">
      <c r="A3590" s="29"/>
      <c r="B3590" s="73" t="s">
        <v>1570</v>
      </c>
      <c r="C3590" s="26" t="s">
        <v>1567</v>
      </c>
      <c r="D3590" s="26" t="s">
        <v>1568</v>
      </c>
      <c r="E3590" s="26" t="s">
        <v>1558</v>
      </c>
      <c r="F3590" s="26" t="s">
        <v>1568</v>
      </c>
      <c r="G3590" s="26" t="s">
        <v>1574</v>
      </c>
      <c r="H3590" s="26" t="s">
        <v>1561</v>
      </c>
      <c r="I3590" s="26" t="s">
        <v>1558</v>
      </c>
      <c r="J3590" s="26" t="s">
        <v>1562</v>
      </c>
      <c r="K3590" s="21" t="str">
        <f>IF(Tabela813[[#This Row],[C]]&lt;&gt;"",IF(Tabela813[[#This Row],[RED]]&lt;&gt;"",(Tabela813[[#This Row],[RED]] &amp; "."),"") &amp; CONCATENATE(Tabela813[[#This Row],[C]],".",Tabela813[[#This Row],[O]],".",Tabela813[[#This Row],[E]],".",Tabela813[[#This Row],[D1]],".",Tabela813[[#This Row],[D2]],".",Tabela813[[#This Row],[D3]],".",Tabela813[[#This Row],[T]],".",Tabela813[[#This Row],[D4]]),"")</f>
        <v>9.2.4.1.4.99.0.1.02</v>
      </c>
      <c r="L3590" s="1" t="s">
        <v>4334</v>
      </c>
      <c r="M3590" s="21" t="str">
        <f t="shared" si="55"/>
        <v>A</v>
      </c>
      <c r="N3590" s="21">
        <f>IF(VALUE(Tabela813[[#This Row],[RED]]) &gt; 0,1,0) + IF(VALUE(J3590)&gt;0,8,IF(VALUE(I3590)&gt;0,7,IF(VALUE(H3590)&gt;0,6,IF(VALUE(G3590)&gt;0,5,IF(VALUE(F3590)&gt;0,4,IF(VALUE(E3590)&gt;0,3,IF(VALUE(D3590)&gt;0,2,1)))))))</f>
        <v>9</v>
      </c>
      <c r="O3590" s="26" t="s">
        <v>3165</v>
      </c>
      <c r="P3590" s="1" t="s">
        <v>4355</v>
      </c>
      <c r="Q3590" s="1"/>
      <c r="R3590" s="21"/>
      <c r="S3590" s="7" t="str">
        <f>Tabela813[[#This Row],[NR]]&amp;" - "&amp;Tabela813[[#This Row],[Especificação]]</f>
        <v>9.2.4.1.4.99.0.1.02 - (-) Dedução de Outras Transferências de Convênios da União e de Suas Entidades - Transferências da União Decorrentes de Emendas Parlamentares Individuais - Finalidade Definida</v>
      </c>
      <c r="T3590" s="7" t="str">
        <f>Tabela813[[#This Row],[NR]]&amp;" - "&amp;Tabela813[[#This Row],[Especificação]]</f>
        <v>9.2.4.1.4.99.0.1.02 - (-) Dedução de Outras Transferências de Convênios da União e de Suas Entidades - Transferências da União Decorrentes de Emendas Parlamentares Individuais - Finalidade Definida</v>
      </c>
      <c r="U3590" s="7" t="str">
        <f>Tabela813[[#This Row],[NR]]&amp; " - "&amp;Tabela813[[#This Row],[Especificação]]</f>
        <v>9.2.4.1.4.99.0.1.02 - (-) Dedução de Outras Transferências de Convênios da União e de Suas Entidades - Transferências da União Decorrentes de Emendas Parlamentares Individuais - Finalidade Definida</v>
      </c>
    </row>
    <row r="3591" spans="1:21" ht="45" x14ac:dyDescent="0.25">
      <c r="A3591" s="29"/>
      <c r="B3591" s="73" t="s">
        <v>1570</v>
      </c>
      <c r="C3591" s="26" t="s">
        <v>1567</v>
      </c>
      <c r="D3591" s="26" t="s">
        <v>1568</v>
      </c>
      <c r="E3591" s="26" t="s">
        <v>1558</v>
      </c>
      <c r="F3591" s="26" t="s">
        <v>1568</v>
      </c>
      <c r="G3591" s="26" t="s">
        <v>1574</v>
      </c>
      <c r="H3591" s="26" t="s">
        <v>1561</v>
      </c>
      <c r="I3591" s="26" t="s">
        <v>1558</v>
      </c>
      <c r="J3591" s="26" t="s">
        <v>1571</v>
      </c>
      <c r="K3591" s="21" t="str">
        <f>IF(Tabela813[[#This Row],[C]]&lt;&gt;"",IF(Tabela813[[#This Row],[RED]]&lt;&gt;"",(Tabela813[[#This Row],[RED]] &amp; "."),"") &amp; CONCATENATE(Tabela813[[#This Row],[C]],".",Tabela813[[#This Row],[O]],".",Tabela813[[#This Row],[E]],".",Tabela813[[#This Row],[D1]],".",Tabela813[[#This Row],[D2]],".",Tabela813[[#This Row],[D3]],".",Tabela813[[#This Row],[T]],".",Tabela813[[#This Row],[D4]]),"")</f>
        <v>9.2.4.1.4.99.0.1.03</v>
      </c>
      <c r="L3591" s="1" t="s">
        <v>4333</v>
      </c>
      <c r="M3591" s="21" t="str">
        <f t="shared" si="55"/>
        <v>A</v>
      </c>
      <c r="N3591" s="21">
        <f>IF(VALUE(Tabela813[[#This Row],[RED]]) &gt; 0,1,0) + IF(VALUE(J3591)&gt;0,8,IF(VALUE(I3591)&gt;0,7,IF(VALUE(H3591)&gt;0,6,IF(VALUE(G3591)&gt;0,5,IF(VALUE(F3591)&gt;0,4,IF(VALUE(E3591)&gt;0,3,IF(VALUE(D3591)&gt;0,2,1)))))))</f>
        <v>9</v>
      </c>
      <c r="O3591" s="26" t="s">
        <v>3165</v>
      </c>
      <c r="P3591" s="1" t="s">
        <v>4359</v>
      </c>
      <c r="Q3591" s="1"/>
      <c r="R3591" s="21"/>
      <c r="S3591" s="7" t="str">
        <f>Tabela813[[#This Row],[NR]]&amp;" - "&amp;Tabela813[[#This Row],[Especificação]]</f>
        <v>9.2.4.1.4.99.0.1.03 - (-) Dedução de Outras Transferências de Convênios da União e de Suas Entidades - Transferências da União Decorrentes de Emendas Parlamentares de Bancada</v>
      </c>
      <c r="T3591" s="7" t="str">
        <f>Tabela813[[#This Row],[NR]]&amp;" - "&amp;Tabela813[[#This Row],[Especificação]]</f>
        <v>9.2.4.1.4.99.0.1.03 - (-) Dedução de Outras Transferências de Convênios da União e de Suas Entidades - Transferências da União Decorrentes de Emendas Parlamentares de Bancada</v>
      </c>
      <c r="U3591" s="7" t="str">
        <f>Tabela813[[#This Row],[NR]]&amp; " - "&amp;Tabela813[[#This Row],[Especificação]]</f>
        <v>9.2.4.1.4.99.0.1.03 - (-) Dedução de Outras Transferências de Convênios da União e de Suas Entidades - Transferências da União Decorrentes de Emendas Parlamentares de Bancada</v>
      </c>
    </row>
    <row r="3592" spans="1:21" ht="45" x14ac:dyDescent="0.25">
      <c r="A3592" s="29"/>
      <c r="B3592" s="73" t="s">
        <v>1570</v>
      </c>
      <c r="C3592" s="26" t="s">
        <v>1567</v>
      </c>
      <c r="D3592" s="26" t="s">
        <v>1568</v>
      </c>
      <c r="E3592" s="26" t="s">
        <v>1567</v>
      </c>
      <c r="F3592" s="26" t="s">
        <v>1561</v>
      </c>
      <c r="G3592" s="26" t="s">
        <v>1564</v>
      </c>
      <c r="H3592" s="26" t="s">
        <v>1561</v>
      </c>
      <c r="I3592" s="26" t="s">
        <v>1561</v>
      </c>
      <c r="J3592" s="26" t="s">
        <v>1564</v>
      </c>
      <c r="K3592" s="21" t="str">
        <f>IF(Tabela813[[#This Row],[C]]&lt;&gt;"",IF(Tabela813[[#This Row],[RED]]&lt;&gt;"",(Tabela813[[#This Row],[RED]] &amp; "."),"") &amp; CONCATENATE(Tabela813[[#This Row],[C]],".",Tabela813[[#This Row],[O]],".",Tabela813[[#This Row],[E]],".",Tabela813[[#This Row],[D1]],".",Tabela813[[#This Row],[D2]],".",Tabela813[[#This Row],[D3]],".",Tabela813[[#This Row],[T]],".",Tabela813[[#This Row],[D4]]),"")</f>
        <v>9.2.4.2.0.00.0.0.00</v>
      </c>
      <c r="L3592" s="1" t="s">
        <v>4119</v>
      </c>
      <c r="M3592" s="21" t="str">
        <f t="shared" si="55"/>
        <v>S</v>
      </c>
      <c r="N3592" s="21">
        <f>IF(VALUE(Tabela813[[#This Row],[RED]]) &gt; 0,1,0) + IF(VALUE(J3592)&gt;0,8,IF(VALUE(I3592)&gt;0,7,IF(VALUE(H3592)&gt;0,6,IF(VALUE(G3592)&gt;0,5,IF(VALUE(F3592)&gt;0,4,IF(VALUE(E3592)&gt;0,3,IF(VALUE(D3592)&gt;0,2,1)))))))</f>
        <v>4</v>
      </c>
      <c r="O3592" s="26" t="s">
        <v>45</v>
      </c>
      <c r="P3592" s="1" t="s">
        <v>4541</v>
      </c>
      <c r="Q3592" s="1"/>
      <c r="R3592" s="21"/>
      <c r="S3592" s="7" t="str">
        <f>Tabela813[[#This Row],[NR]]&amp;" - "&amp;Tabela813[[#This Row],[Especificação]]</f>
        <v>9.2.4.2.0.00.0.0.00 - (-) Dedução de Transferências dos Estados e do Distrito Federal e de Suas Entidades</v>
      </c>
      <c r="T3592" s="7" t="str">
        <f>Tabela813[[#This Row],[NR]]&amp;" - "&amp;Tabela813[[#This Row],[Especificação]]</f>
        <v>9.2.4.2.0.00.0.0.00 - (-) Dedução de Transferências dos Estados e do Distrito Federal e de Suas Entidades</v>
      </c>
      <c r="U3592" s="7" t="str">
        <f>Tabela813[[#This Row],[NR]]&amp; " - "&amp;Tabela813[[#This Row],[Especificação]]</f>
        <v>9.2.4.2.0.00.0.0.00 - (-) Dedução de Transferências dos Estados e do Distrito Federal e de Suas Entidades</v>
      </c>
    </row>
    <row r="3593" spans="1:21" ht="45" x14ac:dyDescent="0.25">
      <c r="A3593" s="29"/>
      <c r="B3593" s="73" t="s">
        <v>1570</v>
      </c>
      <c r="C3593" s="26" t="s">
        <v>1567</v>
      </c>
      <c r="D3593" s="26" t="s">
        <v>1568</v>
      </c>
      <c r="E3593" s="26" t="s">
        <v>1567</v>
      </c>
      <c r="F3593" s="26" t="s">
        <v>1567</v>
      </c>
      <c r="G3593" s="26" t="s">
        <v>1564</v>
      </c>
      <c r="H3593" s="26" t="s">
        <v>1561</v>
      </c>
      <c r="I3593" s="26" t="s">
        <v>1561</v>
      </c>
      <c r="J3593" s="26" t="s">
        <v>1564</v>
      </c>
      <c r="K3593" s="21" t="str">
        <f>IF(Tabela813[[#This Row],[C]]&lt;&gt;"",IF(Tabela813[[#This Row],[RED]]&lt;&gt;"",(Tabela813[[#This Row],[RED]] &amp; "."),"") &amp; CONCATENATE(Tabela813[[#This Row],[C]],".",Tabela813[[#This Row],[O]],".",Tabela813[[#This Row],[E]],".",Tabela813[[#This Row],[D1]],".",Tabela813[[#This Row],[D2]],".",Tabela813[[#This Row],[D3]],".",Tabela813[[#This Row],[T]],".",Tabela813[[#This Row],[D4]]),"")</f>
        <v>9.2.4.2.2.00.0.0.00</v>
      </c>
      <c r="L3593" s="1" t="s">
        <v>2243</v>
      </c>
      <c r="M3593" s="21" t="str">
        <f t="shared" si="55"/>
        <v>S</v>
      </c>
      <c r="N3593" s="21">
        <f>IF(VALUE(Tabela813[[#This Row],[RED]]) &gt; 0,1,0) + IF(VALUE(J3593)&gt;0,8,IF(VALUE(I3593)&gt;0,7,IF(VALUE(H3593)&gt;0,6,IF(VALUE(G3593)&gt;0,5,IF(VALUE(F3593)&gt;0,4,IF(VALUE(E3593)&gt;0,3,IF(VALUE(D3593)&gt;0,2,1)))))))</f>
        <v>5</v>
      </c>
      <c r="O3593" s="26" t="s">
        <v>45</v>
      </c>
      <c r="P3593" s="1" t="s">
        <v>4542</v>
      </c>
      <c r="Q3593" s="1"/>
      <c r="R3593" s="21"/>
      <c r="S3593" s="7" t="str">
        <f>Tabela813[[#This Row],[NR]]&amp;" - "&amp;Tabela813[[#This Row],[Especificação]]</f>
        <v>9.2.4.2.2.00.0.0.00 - (-) Dedução de Transferências de Convênios dos Estados e DF e de Suas Entidades</v>
      </c>
      <c r="T3593" s="7" t="str">
        <f>Tabela813[[#This Row],[NR]]&amp;" - "&amp;Tabela813[[#This Row],[Especificação]]</f>
        <v>9.2.4.2.2.00.0.0.00 - (-) Dedução de Transferências de Convênios dos Estados e DF e de Suas Entidades</v>
      </c>
      <c r="U3593" s="7" t="str">
        <f>Tabela813[[#This Row],[NR]]&amp; " - "&amp;Tabela813[[#This Row],[Especificação]]</f>
        <v>9.2.4.2.2.00.0.0.00 - (-) Dedução de Transferências de Convênios dos Estados e DF e de Suas Entidades</v>
      </c>
    </row>
    <row r="3594" spans="1:21" ht="45" x14ac:dyDescent="0.25">
      <c r="A3594" s="29"/>
      <c r="B3594" s="73" t="s">
        <v>1570</v>
      </c>
      <c r="C3594" s="26" t="s">
        <v>1567</v>
      </c>
      <c r="D3594" s="26" t="s">
        <v>1568</v>
      </c>
      <c r="E3594" s="26" t="s">
        <v>1567</v>
      </c>
      <c r="F3594" s="26" t="s">
        <v>1567</v>
      </c>
      <c r="G3594" s="26" t="s">
        <v>1591</v>
      </c>
      <c r="H3594" s="26" t="s">
        <v>1561</v>
      </c>
      <c r="I3594" s="26" t="s">
        <v>1561</v>
      </c>
      <c r="J3594" s="26" t="s">
        <v>1564</v>
      </c>
      <c r="K3594" s="21" t="str">
        <f>IF(Tabela813[[#This Row],[C]]&lt;&gt;"",IF(Tabela813[[#This Row],[RED]]&lt;&gt;"",(Tabela813[[#This Row],[RED]] &amp; "."),"") &amp; CONCATENATE(Tabela813[[#This Row],[C]],".",Tabela813[[#This Row],[O]],".",Tabela813[[#This Row],[E]],".",Tabela813[[#This Row],[D1]],".",Tabela813[[#This Row],[D2]],".",Tabela813[[#This Row],[D3]],".",Tabela813[[#This Row],[T]],".",Tabela813[[#This Row],[D4]]),"")</f>
        <v>9.2.4.2.2.50.0.0.00</v>
      </c>
      <c r="L3594" s="1" t="s">
        <v>6970</v>
      </c>
      <c r="M3594" s="21" t="str">
        <f t="shared" si="55"/>
        <v>S</v>
      </c>
      <c r="N3594" s="21">
        <f>IF(VALUE(Tabela813[[#This Row],[RED]]) &gt; 0,1,0) + IF(VALUE(J3594)&gt;0,8,IF(VALUE(I3594)&gt;0,7,IF(VALUE(H3594)&gt;0,6,IF(VALUE(G3594)&gt;0,5,IF(VALUE(F3594)&gt;0,4,IF(VALUE(E3594)&gt;0,3,IF(VALUE(D3594)&gt;0,2,1)))))))</f>
        <v>6</v>
      </c>
      <c r="O3594" s="26" t="s">
        <v>55</v>
      </c>
      <c r="P3594" s="1" t="s">
        <v>4543</v>
      </c>
      <c r="Q3594" s="1"/>
      <c r="R3594" s="21"/>
      <c r="S3594" s="7" t="str">
        <f>Tabela813[[#This Row],[NR]]&amp;" - "&amp;Tabela813[[#This Row],[Especificação]]</f>
        <v>9.2.4.2.2.50.0.0.00 - (-) Dedução de Transferências de Convênios dos Estados para o Sistema Único de Saúde - SUS</v>
      </c>
      <c r="T3594" s="7" t="str">
        <f>Tabela813[[#This Row],[NR]]&amp;" - "&amp;Tabela813[[#This Row],[Especificação]]</f>
        <v>9.2.4.2.2.50.0.0.00 - (-) Dedução de Transferências de Convênios dos Estados para o Sistema Único de Saúde - SUS</v>
      </c>
      <c r="U3594" s="7" t="str">
        <f>Tabela813[[#This Row],[NR]]&amp; " - "&amp;Tabela813[[#This Row],[Especificação]]</f>
        <v>9.2.4.2.2.50.0.0.00 - (-) Dedução de Transferências de Convênios dos Estados para o Sistema Único de Saúde - SUS</v>
      </c>
    </row>
    <row r="3595" spans="1:21" ht="45" x14ac:dyDescent="0.25">
      <c r="A3595" s="29"/>
      <c r="B3595" s="73" t="s">
        <v>1570</v>
      </c>
      <c r="C3595" s="26" t="s">
        <v>1567</v>
      </c>
      <c r="D3595" s="26" t="s">
        <v>1568</v>
      </c>
      <c r="E3595" s="26" t="s">
        <v>1567</v>
      </c>
      <c r="F3595" s="26" t="s">
        <v>1567</v>
      </c>
      <c r="G3595" s="26" t="s">
        <v>1591</v>
      </c>
      <c r="H3595" s="26" t="s">
        <v>1561</v>
      </c>
      <c r="I3595" s="26" t="s">
        <v>1558</v>
      </c>
      <c r="J3595" s="26" t="s">
        <v>1564</v>
      </c>
      <c r="K3595" s="21" t="str">
        <f>IF(Tabela813[[#This Row],[C]]&lt;&gt;"",IF(Tabela813[[#This Row],[RED]]&lt;&gt;"",(Tabela813[[#This Row],[RED]] &amp; "."),"") &amp; CONCATENATE(Tabela813[[#This Row],[C]],".",Tabela813[[#This Row],[O]],".",Tabela813[[#This Row],[E]],".",Tabela813[[#This Row],[D1]],".",Tabela813[[#This Row],[D2]],".",Tabela813[[#This Row],[D3]],".",Tabela813[[#This Row],[T]],".",Tabela813[[#This Row],[D4]]),"")</f>
        <v>9.2.4.2.2.50.0.1.00</v>
      </c>
      <c r="L3595" s="27" t="s">
        <v>4163</v>
      </c>
      <c r="M3595" s="21" t="str">
        <f t="shared" si="55"/>
        <v>S</v>
      </c>
      <c r="N3595" s="21">
        <f>IF(VALUE(Tabela813[[#This Row],[RED]]) &gt; 0,1,0) + IF(VALUE(J3595)&gt;0,8,IF(VALUE(I3595)&gt;0,7,IF(VALUE(H3595)&gt;0,6,IF(VALUE(G3595)&gt;0,5,IF(VALUE(F3595)&gt;0,4,IF(VALUE(E3595)&gt;0,3,IF(VALUE(D3595)&gt;0,2,1)))))))</f>
        <v>8</v>
      </c>
      <c r="O3595" s="26" t="s">
        <v>55</v>
      </c>
      <c r="P3595" s="1" t="s">
        <v>3052</v>
      </c>
      <c r="Q3595" s="1"/>
      <c r="R3595" s="21"/>
      <c r="S3595" s="7" t="str">
        <f>Tabela813[[#This Row],[NR]]&amp;" - "&amp;Tabela813[[#This Row],[Especificação]]</f>
        <v>9.2.4.2.2.50.0.1.00 - (-) Dedução de Transferências de Convênios dos Estados para o Sistema Único de Saúde - SUS - Principal</v>
      </c>
      <c r="T3595" s="7" t="str">
        <f>Tabela813[[#This Row],[NR]]&amp;" - "&amp;Tabela813[[#This Row],[Especificação]]</f>
        <v>9.2.4.2.2.50.0.1.00 - (-) Dedução de Transferências de Convênios dos Estados para o Sistema Único de Saúde - SUS - Principal</v>
      </c>
      <c r="U3595" s="7" t="str">
        <f>Tabela813[[#This Row],[NR]]&amp; " - "&amp;Tabela813[[#This Row],[Especificação]]</f>
        <v>9.2.4.2.2.50.0.1.00 - (-) Dedução de Transferências de Convênios dos Estados para o Sistema Único de Saúde - SUS - Principal</v>
      </c>
    </row>
    <row r="3596" spans="1:21" ht="45" x14ac:dyDescent="0.25">
      <c r="A3596" s="29"/>
      <c r="B3596" s="73" t="s">
        <v>1570</v>
      </c>
      <c r="C3596" s="26" t="s">
        <v>1567</v>
      </c>
      <c r="D3596" s="26" t="s">
        <v>1568</v>
      </c>
      <c r="E3596" s="26" t="s">
        <v>1567</v>
      </c>
      <c r="F3596" s="26" t="s">
        <v>1567</v>
      </c>
      <c r="G3596" s="26" t="s">
        <v>1591</v>
      </c>
      <c r="H3596" s="26" t="s">
        <v>1561</v>
      </c>
      <c r="I3596" s="26" t="s">
        <v>1558</v>
      </c>
      <c r="J3596" s="26" t="s">
        <v>1560</v>
      </c>
      <c r="K3596" s="21" t="str">
        <f>IF(Tabela813[[#This Row],[C]]&lt;&gt;"",IF(Tabela813[[#This Row],[RED]]&lt;&gt;"",(Tabela813[[#This Row],[RED]] &amp; "."),"") &amp; CONCATENATE(Tabela813[[#This Row],[C]],".",Tabela813[[#This Row],[O]],".",Tabela813[[#This Row],[E]],".",Tabela813[[#This Row],[D1]],".",Tabela813[[#This Row],[D2]],".",Tabela813[[#This Row],[D3]],".",Tabela813[[#This Row],[T]],".",Tabela813[[#This Row],[D4]]),"")</f>
        <v>9.2.4.2.2.50.0.1.01</v>
      </c>
      <c r="L3596" s="27" t="s">
        <v>4163</v>
      </c>
      <c r="M3596" s="21" t="str">
        <f t="shared" si="55"/>
        <v>A</v>
      </c>
      <c r="N3596" s="21">
        <f>IF(VALUE(Tabela813[[#This Row],[RED]]) &gt; 0,1,0) + IF(VALUE(J3596)&gt;0,8,IF(VALUE(I3596)&gt;0,7,IF(VALUE(H3596)&gt;0,6,IF(VALUE(G3596)&gt;0,5,IF(VALUE(F3596)&gt;0,4,IF(VALUE(E3596)&gt;0,3,IF(VALUE(D3596)&gt;0,2,1)))))))</f>
        <v>9</v>
      </c>
      <c r="O3596" s="26" t="s">
        <v>3165</v>
      </c>
      <c r="P3596" s="1" t="s">
        <v>4231</v>
      </c>
      <c r="Q3596" s="1"/>
      <c r="R3596" s="21"/>
      <c r="S3596" s="7" t="str">
        <f>Tabela813[[#This Row],[NR]]&amp;" - "&amp;Tabela813[[#This Row],[Especificação]]</f>
        <v>9.2.4.2.2.50.0.1.01 - (-) Dedução de Transferências de Convênios dos Estados para o Sistema Único de Saúde - SUS - Principal</v>
      </c>
      <c r="T3596" s="7" t="str">
        <f>Tabela813[[#This Row],[NR]]&amp;" - "&amp;Tabela813[[#This Row],[Especificação]]</f>
        <v>9.2.4.2.2.50.0.1.01 - (-) Dedução de Transferências de Convênios dos Estados para o Sistema Único de Saúde - SUS - Principal</v>
      </c>
      <c r="U3596" s="7" t="str">
        <f>Tabela813[[#This Row],[NR]]&amp; " - "&amp;Tabela813[[#This Row],[Especificação]]</f>
        <v>9.2.4.2.2.50.0.1.01 - (-) Dedução de Transferências de Convênios dos Estados para o Sistema Único de Saúde - SUS - Principal</v>
      </c>
    </row>
    <row r="3597" spans="1:21" ht="45" x14ac:dyDescent="0.25">
      <c r="A3597" s="29"/>
      <c r="B3597" s="73" t="s">
        <v>1570</v>
      </c>
      <c r="C3597" s="26" t="s">
        <v>1567</v>
      </c>
      <c r="D3597" s="26" t="s">
        <v>1568</v>
      </c>
      <c r="E3597" s="26" t="s">
        <v>1567</v>
      </c>
      <c r="F3597" s="26" t="s">
        <v>1567</v>
      </c>
      <c r="G3597" s="26" t="s">
        <v>1591</v>
      </c>
      <c r="H3597" s="26" t="s">
        <v>1561</v>
      </c>
      <c r="I3597" s="26" t="s">
        <v>1558</v>
      </c>
      <c r="J3597" s="26" t="s">
        <v>1562</v>
      </c>
      <c r="K3597" s="21" t="str">
        <f>IF(Tabela813[[#This Row],[C]]&lt;&gt;"",IF(Tabela813[[#This Row],[RED]]&lt;&gt;"",(Tabela813[[#This Row],[RED]] &amp; "."),"") &amp; CONCATENATE(Tabela813[[#This Row],[C]],".",Tabela813[[#This Row],[O]],".",Tabela813[[#This Row],[E]],".",Tabela813[[#This Row],[D1]],".",Tabela813[[#This Row],[D2]],".",Tabela813[[#This Row],[D3]],".",Tabela813[[#This Row],[T]],".",Tabela813[[#This Row],[D4]]),"")</f>
        <v>9.2.4.2.2.50.0.1.02</v>
      </c>
      <c r="L3597" s="27" t="s">
        <v>6971</v>
      </c>
      <c r="M3597" s="21" t="str">
        <f t="shared" si="55"/>
        <v>A</v>
      </c>
      <c r="N3597" s="21">
        <f>IF(VALUE(Tabela813[[#This Row],[RED]]) &gt; 0,1,0) + IF(VALUE(J3597)&gt;0,8,IF(VALUE(I3597)&gt;0,7,IF(VALUE(H3597)&gt;0,6,IF(VALUE(G3597)&gt;0,5,IF(VALUE(F3597)&gt;0,4,IF(VALUE(E3597)&gt;0,3,IF(VALUE(D3597)&gt;0,2,1)))))))</f>
        <v>9</v>
      </c>
      <c r="O3597" s="26" t="s">
        <v>3165</v>
      </c>
      <c r="P3597" s="1" t="s">
        <v>4700</v>
      </c>
      <c r="Q3597" s="1"/>
      <c r="R3597" s="21"/>
      <c r="S3597" s="7" t="str">
        <f>Tabela813[[#This Row],[NR]]&amp;" - "&amp;Tabela813[[#This Row],[Especificação]]</f>
        <v>9.2.4.2.2.50.0.1.02 - (-) Dedução de Transferências de Convênios dos Estados para o Sistema Único de Saúde - SUS - Transferências dos Estados Decorrentes de Emendas Parlamentares Individuais</v>
      </c>
      <c r="T3597" s="7" t="str">
        <f>Tabela813[[#This Row],[NR]]&amp;" - "&amp;Tabela813[[#This Row],[Especificação]]</f>
        <v>9.2.4.2.2.50.0.1.02 - (-) Dedução de Transferências de Convênios dos Estados para o Sistema Único de Saúde - SUS - Transferências dos Estados Decorrentes de Emendas Parlamentares Individuais</v>
      </c>
      <c r="U3597" s="7" t="str">
        <f>Tabela813[[#This Row],[NR]]&amp; " - "&amp;Tabela813[[#This Row],[Especificação]]</f>
        <v>9.2.4.2.2.50.0.1.02 - (-) Dedução de Transferências de Convênios dos Estados para o Sistema Único de Saúde - SUS - Transferências dos Estados Decorrentes de Emendas Parlamentares Individuais</v>
      </c>
    </row>
    <row r="3598" spans="1:21" ht="45" x14ac:dyDescent="0.25">
      <c r="A3598" s="29"/>
      <c r="B3598" s="73" t="s">
        <v>1570</v>
      </c>
      <c r="C3598" s="26" t="s">
        <v>1567</v>
      </c>
      <c r="D3598" s="26" t="s">
        <v>1568</v>
      </c>
      <c r="E3598" s="26" t="s">
        <v>1567</v>
      </c>
      <c r="F3598" s="26" t="s">
        <v>1567</v>
      </c>
      <c r="G3598" s="26" t="s">
        <v>1591</v>
      </c>
      <c r="H3598" s="26" t="s">
        <v>1561</v>
      </c>
      <c r="I3598" s="26" t="s">
        <v>1558</v>
      </c>
      <c r="J3598" s="26" t="s">
        <v>1571</v>
      </c>
      <c r="K3598" s="21" t="str">
        <f>IF(Tabela813[[#This Row],[C]]&lt;&gt;"",IF(Tabela813[[#This Row],[RED]]&lt;&gt;"",(Tabela813[[#This Row],[RED]] &amp; "."),"") &amp; CONCATENATE(Tabela813[[#This Row],[C]],".",Tabela813[[#This Row],[O]],".",Tabela813[[#This Row],[E]],".",Tabela813[[#This Row],[D1]],".",Tabela813[[#This Row],[D2]],".",Tabela813[[#This Row],[D3]],".",Tabela813[[#This Row],[T]],".",Tabela813[[#This Row],[D4]]),"")</f>
        <v>9.2.4.2.2.50.0.1.03</v>
      </c>
      <c r="L3598" s="27" t="s">
        <v>4164</v>
      </c>
      <c r="M3598" s="21" t="str">
        <f t="shared" si="55"/>
        <v>A</v>
      </c>
      <c r="N3598" s="21">
        <f>IF(VALUE(Tabela813[[#This Row],[RED]]) &gt; 0,1,0) + IF(VALUE(J3598)&gt;0,8,IF(VALUE(I3598)&gt;0,7,IF(VALUE(H3598)&gt;0,6,IF(VALUE(G3598)&gt;0,5,IF(VALUE(F3598)&gt;0,4,IF(VALUE(E3598)&gt;0,3,IF(VALUE(D3598)&gt;0,2,1)))))))</f>
        <v>9</v>
      </c>
      <c r="O3598" s="26" t="s">
        <v>3165</v>
      </c>
      <c r="P3598" s="1" t="s">
        <v>4701</v>
      </c>
      <c r="Q3598" s="1"/>
      <c r="R3598" s="21"/>
      <c r="S3598" s="7" t="str">
        <f>Tabela813[[#This Row],[NR]]&amp;" - "&amp;Tabela813[[#This Row],[Especificação]]</f>
        <v>9.2.4.2.2.50.0.1.03 - (-) Dedução de Transferências de Convênios dos Estados para o Sistema Único de Saúde - SUS - Transferências dos Estados Decorrentes de Emendas Parlamentares de Bancada</v>
      </c>
      <c r="T3598" s="7" t="str">
        <f>Tabela813[[#This Row],[NR]]&amp;" - "&amp;Tabela813[[#This Row],[Especificação]]</f>
        <v>9.2.4.2.2.50.0.1.03 - (-) Dedução de Transferências de Convênios dos Estados para o Sistema Único de Saúde - SUS - Transferências dos Estados Decorrentes de Emendas Parlamentares de Bancada</v>
      </c>
      <c r="U3598" s="7" t="str">
        <f>Tabela813[[#This Row],[NR]]&amp; " - "&amp;Tabela813[[#This Row],[Especificação]]</f>
        <v>9.2.4.2.2.50.0.1.03 - (-) Dedução de Transferências de Convênios dos Estados para o Sistema Único de Saúde - SUS - Transferências dos Estados Decorrentes de Emendas Parlamentares de Bancada</v>
      </c>
    </row>
    <row r="3599" spans="1:21" ht="45" x14ac:dyDescent="0.25">
      <c r="A3599" s="29"/>
      <c r="B3599" s="73" t="s">
        <v>1570</v>
      </c>
      <c r="C3599" s="26" t="s">
        <v>1567</v>
      </c>
      <c r="D3599" s="26" t="s">
        <v>1568</v>
      </c>
      <c r="E3599" s="26" t="s">
        <v>1567</v>
      </c>
      <c r="F3599" s="26" t="s">
        <v>1567</v>
      </c>
      <c r="G3599" s="26" t="s">
        <v>1596</v>
      </c>
      <c r="H3599" s="26" t="s">
        <v>1561</v>
      </c>
      <c r="I3599" s="26" t="s">
        <v>1561</v>
      </c>
      <c r="J3599" s="26" t="s">
        <v>1564</v>
      </c>
      <c r="K3599" s="21" t="str">
        <f>IF(Tabela813[[#This Row],[C]]&lt;&gt;"",IF(Tabela813[[#This Row],[RED]]&lt;&gt;"",(Tabela813[[#This Row],[RED]] &amp; "."),"") &amp; CONCATENATE(Tabela813[[#This Row],[C]],".",Tabela813[[#This Row],[O]],".",Tabela813[[#This Row],[E]],".",Tabela813[[#This Row],[D1]],".",Tabela813[[#This Row],[D2]],".",Tabela813[[#This Row],[D3]],".",Tabela813[[#This Row],[T]],".",Tabela813[[#This Row],[D4]]),"")</f>
        <v>9.2.4.2.2.51.0.0.00</v>
      </c>
      <c r="L3599" s="27" t="s">
        <v>2246</v>
      </c>
      <c r="M3599" s="21" t="str">
        <f t="shared" si="55"/>
        <v>S</v>
      </c>
      <c r="N3599" s="21">
        <f>IF(VALUE(Tabela813[[#This Row],[RED]]) &gt; 0,1,0) + IF(VALUE(J3599)&gt;0,8,IF(VALUE(I3599)&gt;0,7,IF(VALUE(H3599)&gt;0,6,IF(VALUE(G3599)&gt;0,5,IF(VALUE(F3599)&gt;0,4,IF(VALUE(E3599)&gt;0,3,IF(VALUE(D3599)&gt;0,2,1)))))))</f>
        <v>6</v>
      </c>
      <c r="O3599" s="26" t="s">
        <v>55</v>
      </c>
      <c r="P3599" s="1" t="s">
        <v>4544</v>
      </c>
      <c r="Q3599" s="1"/>
      <c r="R3599" s="21"/>
      <c r="S3599" s="7" t="str">
        <f>Tabela813[[#This Row],[NR]]&amp;" - "&amp;Tabela813[[#This Row],[Especificação]]</f>
        <v>9.2.4.2.2.51.0.0.00 - (-) Dedução de Transferências de Convênios dos Estados Destinadas a Programas de Educação</v>
      </c>
      <c r="T3599" s="7" t="str">
        <f>Tabela813[[#This Row],[NR]]&amp;" - "&amp;Tabela813[[#This Row],[Especificação]]</f>
        <v>9.2.4.2.2.51.0.0.00 - (-) Dedução de Transferências de Convênios dos Estados Destinadas a Programas de Educação</v>
      </c>
      <c r="U3599" s="7" t="str">
        <f>Tabela813[[#This Row],[NR]]&amp; " - "&amp;Tabela813[[#This Row],[Especificação]]</f>
        <v>9.2.4.2.2.51.0.0.00 - (-) Dedução de Transferências de Convênios dos Estados Destinadas a Programas de Educação</v>
      </c>
    </row>
    <row r="3600" spans="1:21" ht="45" x14ac:dyDescent="0.25">
      <c r="A3600" s="29"/>
      <c r="B3600" s="73" t="s">
        <v>1570</v>
      </c>
      <c r="C3600" s="26" t="s">
        <v>1567</v>
      </c>
      <c r="D3600" s="26" t="s">
        <v>1568</v>
      </c>
      <c r="E3600" s="26" t="s">
        <v>1567</v>
      </c>
      <c r="F3600" s="26" t="s">
        <v>1567</v>
      </c>
      <c r="G3600" s="26" t="s">
        <v>1596</v>
      </c>
      <c r="H3600" s="26" t="s">
        <v>1561</v>
      </c>
      <c r="I3600" s="26" t="s">
        <v>1558</v>
      </c>
      <c r="J3600" s="26" t="s">
        <v>1564</v>
      </c>
      <c r="K3600" s="21" t="str">
        <f>IF(Tabela813[[#This Row],[C]]&lt;&gt;"",IF(Tabela813[[#This Row],[RED]]&lt;&gt;"",(Tabela813[[#This Row],[RED]] &amp; "."),"") &amp; CONCATENATE(Tabela813[[#This Row],[C]],".",Tabela813[[#This Row],[O]],".",Tabela813[[#This Row],[E]],".",Tabela813[[#This Row],[D1]],".",Tabela813[[#This Row],[D2]],".",Tabela813[[#This Row],[D3]],".",Tabela813[[#This Row],[T]],".",Tabela813[[#This Row],[D4]]),"")</f>
        <v>9.2.4.2.2.51.0.1.00</v>
      </c>
      <c r="L3600" s="27" t="s">
        <v>2247</v>
      </c>
      <c r="M3600" s="21" t="str">
        <f t="shared" si="55"/>
        <v>S</v>
      </c>
      <c r="N3600" s="21">
        <f>IF(VALUE(Tabela813[[#This Row],[RED]]) &gt; 0,1,0) + IF(VALUE(J3600)&gt;0,8,IF(VALUE(I3600)&gt;0,7,IF(VALUE(H3600)&gt;0,6,IF(VALUE(G3600)&gt;0,5,IF(VALUE(F3600)&gt;0,4,IF(VALUE(E3600)&gt;0,3,IF(VALUE(D3600)&gt;0,2,1)))))))</f>
        <v>8</v>
      </c>
      <c r="O3600" s="26" t="s">
        <v>55</v>
      </c>
      <c r="P3600" s="1" t="s">
        <v>3053</v>
      </c>
      <c r="Q3600" s="1"/>
      <c r="R3600" s="21"/>
      <c r="S3600" s="7" t="str">
        <f>Tabela813[[#This Row],[NR]]&amp;" - "&amp;Tabela813[[#This Row],[Especificação]]</f>
        <v>9.2.4.2.2.51.0.1.00 - (-) Dedução de Transferências de Convênios dos Estados Destinadas a Programas de Educação - Principal</v>
      </c>
      <c r="T3600" s="7" t="str">
        <f>Tabela813[[#This Row],[NR]]&amp;" - "&amp;Tabela813[[#This Row],[Especificação]]</f>
        <v>9.2.4.2.2.51.0.1.00 - (-) Dedução de Transferências de Convênios dos Estados Destinadas a Programas de Educação - Principal</v>
      </c>
      <c r="U3600" s="7" t="str">
        <f>Tabela813[[#This Row],[NR]]&amp; " - "&amp;Tabela813[[#This Row],[Especificação]]</f>
        <v>9.2.4.2.2.51.0.1.00 - (-) Dedução de Transferências de Convênios dos Estados Destinadas a Programas de Educação - Principal</v>
      </c>
    </row>
    <row r="3601" spans="1:21" ht="45" x14ac:dyDescent="0.25">
      <c r="A3601" s="29"/>
      <c r="B3601" s="73" t="s">
        <v>1570</v>
      </c>
      <c r="C3601" s="26" t="s">
        <v>1567</v>
      </c>
      <c r="D3601" s="26" t="s">
        <v>1568</v>
      </c>
      <c r="E3601" s="26" t="s">
        <v>1567</v>
      </c>
      <c r="F3601" s="26" t="s">
        <v>1567</v>
      </c>
      <c r="G3601" s="26" t="s">
        <v>1596</v>
      </c>
      <c r="H3601" s="26" t="s">
        <v>1561</v>
      </c>
      <c r="I3601" s="26" t="s">
        <v>1558</v>
      </c>
      <c r="J3601" s="26" t="s">
        <v>1560</v>
      </c>
      <c r="K3601" s="21" t="str">
        <f>IF(Tabela813[[#This Row],[C]]&lt;&gt;"",IF(Tabela813[[#This Row],[RED]]&lt;&gt;"",(Tabela813[[#This Row],[RED]] &amp; "."),"") &amp; CONCATENATE(Tabela813[[#This Row],[C]],".",Tabela813[[#This Row],[O]],".",Tabela813[[#This Row],[E]],".",Tabela813[[#This Row],[D1]],".",Tabela813[[#This Row],[D2]],".",Tabela813[[#This Row],[D3]],".",Tabela813[[#This Row],[T]],".",Tabela813[[#This Row],[D4]]),"")</f>
        <v>9.2.4.2.2.51.0.1.01</v>
      </c>
      <c r="L3601" s="27" t="s">
        <v>2247</v>
      </c>
      <c r="M3601" s="21" t="str">
        <f t="shared" si="55"/>
        <v>A</v>
      </c>
      <c r="N3601" s="21">
        <f>IF(VALUE(Tabela813[[#This Row],[RED]]) &gt; 0,1,0) + IF(VALUE(J3601)&gt;0,8,IF(VALUE(I3601)&gt;0,7,IF(VALUE(H3601)&gt;0,6,IF(VALUE(G3601)&gt;0,5,IF(VALUE(F3601)&gt;0,4,IF(VALUE(E3601)&gt;0,3,IF(VALUE(D3601)&gt;0,2,1)))))))</f>
        <v>9</v>
      </c>
      <c r="O3601" s="26" t="s">
        <v>3165</v>
      </c>
      <c r="P3601" s="1" t="s">
        <v>4232</v>
      </c>
      <c r="Q3601" s="1"/>
      <c r="R3601" s="21"/>
      <c r="S3601" s="7" t="str">
        <f>Tabela813[[#This Row],[NR]]&amp;" - "&amp;Tabela813[[#This Row],[Especificação]]</f>
        <v>9.2.4.2.2.51.0.1.01 - (-) Dedução de Transferências de Convênios dos Estados Destinadas a Programas de Educação - Principal</v>
      </c>
      <c r="T3601" s="7" t="str">
        <f>Tabela813[[#This Row],[NR]]&amp;" - "&amp;Tabela813[[#This Row],[Especificação]]</f>
        <v>9.2.4.2.2.51.0.1.01 - (-) Dedução de Transferências de Convênios dos Estados Destinadas a Programas de Educação - Principal</v>
      </c>
      <c r="U3601" s="7" t="str">
        <f>Tabela813[[#This Row],[NR]]&amp; " - "&amp;Tabela813[[#This Row],[Especificação]]</f>
        <v>9.2.4.2.2.51.0.1.01 - (-) Dedução de Transferências de Convênios dos Estados Destinadas a Programas de Educação - Principal</v>
      </c>
    </row>
    <row r="3602" spans="1:21" ht="45" x14ac:dyDescent="0.25">
      <c r="B3602" s="73" t="s">
        <v>1570</v>
      </c>
      <c r="C3602" s="26" t="s">
        <v>1567</v>
      </c>
      <c r="D3602" s="26" t="s">
        <v>1568</v>
      </c>
      <c r="E3602" s="26" t="s">
        <v>1567</v>
      </c>
      <c r="F3602" s="26" t="s">
        <v>1567</v>
      </c>
      <c r="G3602" s="26" t="s">
        <v>1596</v>
      </c>
      <c r="H3602" s="26" t="s">
        <v>1561</v>
      </c>
      <c r="I3602" s="26" t="s">
        <v>1558</v>
      </c>
      <c r="J3602" s="26" t="s">
        <v>1562</v>
      </c>
      <c r="K3602" s="21" t="str">
        <f>IF(Tabela813[[#This Row],[C]]&lt;&gt;"",IF(Tabela813[[#This Row],[RED]]&lt;&gt;"",(Tabela813[[#This Row],[RED]] &amp; "."),"") &amp; CONCATENATE(Tabela813[[#This Row],[C]],".",Tabela813[[#This Row],[O]],".",Tabela813[[#This Row],[E]],".",Tabela813[[#This Row],[D1]],".",Tabela813[[#This Row],[D2]],".",Tabela813[[#This Row],[D3]],".",Tabela813[[#This Row],[T]],".",Tabela813[[#This Row],[D4]]),"")</f>
        <v>9.2.4.2.2.51.0.1.02</v>
      </c>
      <c r="L3602" s="27" t="s">
        <v>6928</v>
      </c>
      <c r="M3602" s="21" t="str">
        <f t="shared" si="55"/>
        <v>A</v>
      </c>
      <c r="N3602" s="21">
        <f>IF(VALUE(Tabela813[[#This Row],[RED]]) &gt; 0,1,0) + IF(VALUE(J3602)&gt;0,8,IF(VALUE(I3602)&gt;0,7,IF(VALUE(H3602)&gt;0,6,IF(VALUE(G3602)&gt;0,5,IF(VALUE(F3602)&gt;0,4,IF(VALUE(E3602)&gt;0,3,IF(VALUE(D3602)&gt;0,2,1)))))))</f>
        <v>9</v>
      </c>
      <c r="O3602" s="26" t="s">
        <v>3165</v>
      </c>
      <c r="P3602" s="1" t="s">
        <v>4700</v>
      </c>
      <c r="Q3602" s="1"/>
      <c r="R3602" s="21"/>
      <c r="S3602" s="7" t="str">
        <f>Tabela813[[#This Row],[NR]]&amp;" - "&amp;Tabela813[[#This Row],[Especificação]]</f>
        <v>9.2.4.2.2.51.0.1.02 - (-) Dedução de Transferências de Convênios dos Estados Destinadas a Programas de Educação - Transferências dos Estados Decorrentes de Emendas Parlamentares Individuais</v>
      </c>
      <c r="T3602" s="7" t="str">
        <f>Tabela813[[#This Row],[NR]]&amp;" - "&amp;Tabela813[[#This Row],[Especificação]]</f>
        <v>9.2.4.2.2.51.0.1.02 - (-) Dedução de Transferências de Convênios dos Estados Destinadas a Programas de Educação - Transferências dos Estados Decorrentes de Emendas Parlamentares Individuais</v>
      </c>
      <c r="U3602" s="7" t="str">
        <f>Tabela813[[#This Row],[NR]]&amp; " - "&amp;Tabela813[[#This Row],[Especificação]]</f>
        <v>9.2.4.2.2.51.0.1.02 - (-) Dedução de Transferências de Convênios dos Estados Destinadas a Programas de Educação - Transferências dos Estados Decorrentes de Emendas Parlamentares Individuais</v>
      </c>
    </row>
    <row r="3603" spans="1:21" ht="45" x14ac:dyDescent="0.25">
      <c r="A3603" s="29"/>
      <c r="B3603" s="73" t="s">
        <v>1570</v>
      </c>
      <c r="C3603" s="26" t="s">
        <v>1567</v>
      </c>
      <c r="D3603" s="26" t="s">
        <v>1568</v>
      </c>
      <c r="E3603" s="26" t="s">
        <v>1567</v>
      </c>
      <c r="F3603" s="26" t="s">
        <v>1567</v>
      </c>
      <c r="G3603" s="26" t="s">
        <v>1596</v>
      </c>
      <c r="H3603" s="26" t="s">
        <v>1561</v>
      </c>
      <c r="I3603" s="26" t="s">
        <v>1558</v>
      </c>
      <c r="J3603" s="26" t="s">
        <v>1571</v>
      </c>
      <c r="K3603" s="21" t="str">
        <f>IF(Tabela813[[#This Row],[C]]&lt;&gt;"",IF(Tabela813[[#This Row],[RED]]&lt;&gt;"",(Tabela813[[#This Row],[RED]] &amp; "."),"") &amp; CONCATENATE(Tabela813[[#This Row],[C]],".",Tabela813[[#This Row],[O]],".",Tabela813[[#This Row],[E]],".",Tabela813[[#This Row],[D1]],".",Tabela813[[#This Row],[D2]],".",Tabela813[[#This Row],[D3]],".",Tabela813[[#This Row],[T]],".",Tabela813[[#This Row],[D4]]),"")</f>
        <v>9.2.4.2.2.51.0.1.03</v>
      </c>
      <c r="L3603" s="1" t="s">
        <v>4123</v>
      </c>
      <c r="M3603" s="21" t="str">
        <f t="shared" si="55"/>
        <v>A</v>
      </c>
      <c r="N3603" s="21">
        <f>IF(VALUE(Tabela813[[#This Row],[RED]]) &gt; 0,1,0) + IF(VALUE(J3603)&gt;0,8,IF(VALUE(I3603)&gt;0,7,IF(VALUE(H3603)&gt;0,6,IF(VALUE(G3603)&gt;0,5,IF(VALUE(F3603)&gt;0,4,IF(VALUE(E3603)&gt;0,3,IF(VALUE(D3603)&gt;0,2,1)))))))</f>
        <v>9</v>
      </c>
      <c r="O3603" s="26" t="s">
        <v>3165</v>
      </c>
      <c r="P3603" s="1" t="s">
        <v>4701</v>
      </c>
      <c r="Q3603" s="1"/>
      <c r="R3603" s="21"/>
      <c r="S3603" s="7" t="str">
        <f>Tabela813[[#This Row],[NR]]&amp;" - "&amp;Tabela813[[#This Row],[Especificação]]</f>
        <v>9.2.4.2.2.51.0.1.03 - (-) Dedução de Transferências de Convênios dos Estados Destinadas a Programas de Educação - Transferências dos Estados Decorrentes de Emendas Parlamentares de Bancada</v>
      </c>
      <c r="T3603" s="7" t="str">
        <f>Tabela813[[#This Row],[NR]]&amp;" - "&amp;Tabela813[[#This Row],[Especificação]]</f>
        <v>9.2.4.2.2.51.0.1.03 - (-) Dedução de Transferências de Convênios dos Estados Destinadas a Programas de Educação - Transferências dos Estados Decorrentes de Emendas Parlamentares de Bancada</v>
      </c>
      <c r="U3603" s="7" t="str">
        <f>Tabela813[[#This Row],[NR]]&amp; " - "&amp;Tabela813[[#This Row],[Especificação]]</f>
        <v>9.2.4.2.2.51.0.1.03 - (-) Dedução de Transferências de Convênios dos Estados Destinadas a Programas de Educação - Transferências dos Estados Decorrentes de Emendas Parlamentares de Bancada</v>
      </c>
    </row>
    <row r="3604" spans="1:21" ht="45" x14ac:dyDescent="0.25">
      <c r="A3604" s="29"/>
      <c r="B3604" s="73" t="s">
        <v>1570</v>
      </c>
      <c r="C3604" s="26" t="s">
        <v>1567</v>
      </c>
      <c r="D3604" s="26" t="s">
        <v>1568</v>
      </c>
      <c r="E3604" s="26" t="s">
        <v>1567</v>
      </c>
      <c r="F3604" s="26" t="s">
        <v>1567</v>
      </c>
      <c r="G3604" s="26" t="s">
        <v>1598</v>
      </c>
      <c r="H3604" s="26" t="s">
        <v>1561</v>
      </c>
      <c r="I3604" s="26" t="s">
        <v>1561</v>
      </c>
      <c r="J3604" s="26" t="s">
        <v>1564</v>
      </c>
      <c r="K3604" s="21" t="str">
        <f>IF(Tabela813[[#This Row],[C]]&lt;&gt;"",IF(Tabela813[[#This Row],[RED]]&lt;&gt;"",(Tabela813[[#This Row],[RED]] &amp; "."),"") &amp; CONCATENATE(Tabela813[[#This Row],[C]],".",Tabela813[[#This Row],[O]],".",Tabela813[[#This Row],[E]],".",Tabela813[[#This Row],[D1]],".",Tabela813[[#This Row],[D2]],".",Tabela813[[#This Row],[D3]],".",Tabela813[[#This Row],[T]],".",Tabela813[[#This Row],[D4]]),"")</f>
        <v>9.2.4.2.2.52.0.0.00</v>
      </c>
      <c r="L3604" s="1" t="s">
        <v>4165</v>
      </c>
      <c r="M3604" s="21" t="str">
        <f t="shared" si="55"/>
        <v>S</v>
      </c>
      <c r="N3604" s="21">
        <f>IF(VALUE(Tabela813[[#This Row],[RED]]) &gt; 0,1,0) + IF(VALUE(J3604)&gt;0,8,IF(VALUE(I3604)&gt;0,7,IF(VALUE(H3604)&gt;0,6,IF(VALUE(G3604)&gt;0,5,IF(VALUE(F3604)&gt;0,4,IF(VALUE(E3604)&gt;0,3,IF(VALUE(D3604)&gt;0,2,1)))))))</f>
        <v>6</v>
      </c>
      <c r="O3604" s="26" t="s">
        <v>55</v>
      </c>
      <c r="P3604" s="1" t="s">
        <v>4545</v>
      </c>
      <c r="Q3604" s="1"/>
      <c r="R3604" s="21"/>
      <c r="S3604" s="7" t="str">
        <f>Tabela813[[#This Row],[NR]]&amp;" - "&amp;Tabela813[[#This Row],[Especificação]]</f>
        <v>9.2.4.2.2.52.0.0.00 - (-) Dedução de Transferências de Convênios dos Estados Destinadas a Programas de Saneamento Básico</v>
      </c>
      <c r="T3604" s="7" t="str">
        <f>Tabela813[[#This Row],[NR]]&amp;" - "&amp;Tabela813[[#This Row],[Especificação]]</f>
        <v>9.2.4.2.2.52.0.0.00 - (-) Dedução de Transferências de Convênios dos Estados Destinadas a Programas de Saneamento Básico</v>
      </c>
      <c r="U3604" s="7" t="str">
        <f>Tabela813[[#This Row],[NR]]&amp; " - "&amp;Tabela813[[#This Row],[Especificação]]</f>
        <v>9.2.4.2.2.52.0.0.00 - (-) Dedução de Transferências de Convênios dos Estados Destinadas a Programas de Saneamento Básico</v>
      </c>
    </row>
    <row r="3605" spans="1:21" ht="45" x14ac:dyDescent="0.25">
      <c r="A3605" s="29"/>
      <c r="B3605" s="73" t="s">
        <v>1570</v>
      </c>
      <c r="C3605" s="26" t="s">
        <v>1567</v>
      </c>
      <c r="D3605" s="26" t="s">
        <v>1568</v>
      </c>
      <c r="E3605" s="26" t="s">
        <v>1567</v>
      </c>
      <c r="F3605" s="26" t="s">
        <v>1567</v>
      </c>
      <c r="G3605" s="26" t="s">
        <v>1598</v>
      </c>
      <c r="H3605" s="26" t="s">
        <v>1561</v>
      </c>
      <c r="I3605" s="26" t="s">
        <v>1558</v>
      </c>
      <c r="J3605" s="26" t="s">
        <v>1564</v>
      </c>
      <c r="K3605" s="21" t="str">
        <f>IF(Tabela813[[#This Row],[C]]&lt;&gt;"",IF(Tabela813[[#This Row],[RED]]&lt;&gt;"",(Tabela813[[#This Row],[RED]] &amp; "."),"") &amp; CONCATENATE(Tabela813[[#This Row],[C]],".",Tabela813[[#This Row],[O]],".",Tabela813[[#This Row],[E]],".",Tabela813[[#This Row],[D1]],".",Tabela813[[#This Row],[D2]],".",Tabela813[[#This Row],[D3]],".",Tabela813[[#This Row],[T]],".",Tabela813[[#This Row],[D4]]),"")</f>
        <v>9.2.4.2.2.52.0.1.00</v>
      </c>
      <c r="L3605" s="27" t="s">
        <v>4166</v>
      </c>
      <c r="M3605" s="21" t="str">
        <f t="shared" si="55"/>
        <v>S</v>
      </c>
      <c r="N3605" s="21">
        <f>IF(VALUE(Tabela813[[#This Row],[RED]]) &gt; 0,1,0) + IF(VALUE(J3605)&gt;0,8,IF(VALUE(I3605)&gt;0,7,IF(VALUE(H3605)&gt;0,6,IF(VALUE(G3605)&gt;0,5,IF(VALUE(F3605)&gt;0,4,IF(VALUE(E3605)&gt;0,3,IF(VALUE(D3605)&gt;0,2,1)))))))</f>
        <v>8</v>
      </c>
      <c r="O3605" s="26" t="s">
        <v>55</v>
      </c>
      <c r="P3605" s="1" t="s">
        <v>3054</v>
      </c>
      <c r="Q3605" s="1"/>
      <c r="R3605" s="21"/>
      <c r="S3605" s="7" t="str">
        <f>Tabela813[[#This Row],[NR]]&amp;" - "&amp;Tabela813[[#This Row],[Especificação]]</f>
        <v>9.2.4.2.2.52.0.1.00 - (-) Dedução de Transferências de Convênios dos Estados Destinadas a Programas de Saneamento Básico - Principal</v>
      </c>
      <c r="T3605" s="7" t="str">
        <f>Tabela813[[#This Row],[NR]]&amp;" - "&amp;Tabela813[[#This Row],[Especificação]]</f>
        <v>9.2.4.2.2.52.0.1.00 - (-) Dedução de Transferências de Convênios dos Estados Destinadas a Programas de Saneamento Básico - Principal</v>
      </c>
      <c r="U3605" s="7" t="str">
        <f>Tabela813[[#This Row],[NR]]&amp; " - "&amp;Tabela813[[#This Row],[Especificação]]</f>
        <v>9.2.4.2.2.52.0.1.00 - (-) Dedução de Transferências de Convênios dos Estados Destinadas a Programas de Saneamento Básico - Principal</v>
      </c>
    </row>
    <row r="3606" spans="1:21" ht="45" x14ac:dyDescent="0.25">
      <c r="B3606" s="73" t="s">
        <v>1570</v>
      </c>
      <c r="C3606" s="26" t="s">
        <v>1567</v>
      </c>
      <c r="D3606" s="26" t="s">
        <v>1568</v>
      </c>
      <c r="E3606" s="26" t="s">
        <v>1567</v>
      </c>
      <c r="F3606" s="26" t="s">
        <v>1567</v>
      </c>
      <c r="G3606" s="26" t="s">
        <v>1598</v>
      </c>
      <c r="H3606" s="26" t="s">
        <v>1561</v>
      </c>
      <c r="I3606" s="26" t="s">
        <v>1558</v>
      </c>
      <c r="J3606" s="26" t="s">
        <v>1560</v>
      </c>
      <c r="K3606" s="21" t="str">
        <f>IF(Tabela813[[#This Row],[C]]&lt;&gt;"",IF(Tabela813[[#This Row],[RED]]&lt;&gt;"",(Tabela813[[#This Row],[RED]] &amp; "."),"") &amp; CONCATENATE(Tabela813[[#This Row],[C]],".",Tabela813[[#This Row],[O]],".",Tabela813[[#This Row],[E]],".",Tabela813[[#This Row],[D1]],".",Tabela813[[#This Row],[D2]],".",Tabela813[[#This Row],[D3]],".",Tabela813[[#This Row],[T]],".",Tabela813[[#This Row],[D4]]),"")</f>
        <v>9.2.4.2.2.52.0.1.01</v>
      </c>
      <c r="L3606" s="27" t="s">
        <v>4166</v>
      </c>
      <c r="M3606" s="21" t="str">
        <f t="shared" si="55"/>
        <v>A</v>
      </c>
      <c r="N3606" s="21">
        <f>IF(VALUE(Tabela813[[#This Row],[RED]]) &gt; 0,1,0) + IF(VALUE(J3606)&gt;0,8,IF(VALUE(I3606)&gt;0,7,IF(VALUE(H3606)&gt;0,6,IF(VALUE(G3606)&gt;0,5,IF(VALUE(F3606)&gt;0,4,IF(VALUE(E3606)&gt;0,3,IF(VALUE(D3606)&gt;0,2,1)))))))</f>
        <v>9</v>
      </c>
      <c r="O3606" s="26" t="s">
        <v>3165</v>
      </c>
      <c r="P3606" s="1" t="s">
        <v>4233</v>
      </c>
      <c r="Q3606" s="1"/>
      <c r="R3606" s="21"/>
      <c r="S3606" s="7" t="str">
        <f>Tabela813[[#This Row],[NR]]&amp;" - "&amp;Tabela813[[#This Row],[Especificação]]</f>
        <v>9.2.4.2.2.52.0.1.01 - (-) Dedução de Transferências de Convênios dos Estados Destinadas a Programas de Saneamento Básico - Principal</v>
      </c>
      <c r="T3606" s="7" t="str">
        <f>Tabela813[[#This Row],[NR]]&amp;" - "&amp;Tabela813[[#This Row],[Especificação]]</f>
        <v>9.2.4.2.2.52.0.1.01 - (-) Dedução de Transferências de Convênios dos Estados Destinadas a Programas de Saneamento Básico - Principal</v>
      </c>
      <c r="U3606" s="7" t="str">
        <f>Tabela813[[#This Row],[NR]]&amp; " - "&amp;Tabela813[[#This Row],[Especificação]]</f>
        <v>9.2.4.2.2.52.0.1.01 - (-) Dedução de Transferências de Convênios dos Estados Destinadas a Programas de Saneamento Básico - Principal</v>
      </c>
    </row>
    <row r="3607" spans="1:21" ht="45" x14ac:dyDescent="0.25">
      <c r="B3607" s="73" t="s">
        <v>1570</v>
      </c>
      <c r="C3607" s="26" t="s">
        <v>1567</v>
      </c>
      <c r="D3607" s="26" t="s">
        <v>1568</v>
      </c>
      <c r="E3607" s="26" t="s">
        <v>1567</v>
      </c>
      <c r="F3607" s="26" t="s">
        <v>1567</v>
      </c>
      <c r="G3607" s="26" t="s">
        <v>1598</v>
      </c>
      <c r="H3607" s="26" t="s">
        <v>1561</v>
      </c>
      <c r="I3607" s="26" t="s">
        <v>1558</v>
      </c>
      <c r="J3607" s="26" t="s">
        <v>1562</v>
      </c>
      <c r="K3607" s="21" t="str">
        <f>IF(Tabela813[[#This Row],[C]]&lt;&gt;"",IF(Tabela813[[#This Row],[RED]]&lt;&gt;"",(Tabela813[[#This Row],[RED]] &amp; "."),"") &amp; CONCATENATE(Tabela813[[#This Row],[C]],".",Tabela813[[#This Row],[O]],".",Tabela813[[#This Row],[E]],".",Tabela813[[#This Row],[D1]],".",Tabela813[[#This Row],[D2]],".",Tabela813[[#This Row],[D3]],".",Tabela813[[#This Row],[T]],".",Tabela813[[#This Row],[D4]]),"")</f>
        <v>9.2.4.2.2.52.0.1.02</v>
      </c>
      <c r="L3607" s="27" t="s">
        <v>4890</v>
      </c>
      <c r="M3607" s="21" t="str">
        <f t="shared" si="55"/>
        <v>A</v>
      </c>
      <c r="N3607" s="21">
        <f>IF(VALUE(Tabela813[[#This Row],[RED]]) &gt; 0,1,0) + IF(VALUE(J3607)&gt;0,8,IF(VALUE(I3607)&gt;0,7,IF(VALUE(H3607)&gt;0,6,IF(VALUE(G3607)&gt;0,5,IF(VALUE(F3607)&gt;0,4,IF(VALUE(E3607)&gt;0,3,IF(VALUE(D3607)&gt;0,2,1)))))))</f>
        <v>9</v>
      </c>
      <c r="O3607" s="26" t="s">
        <v>3165</v>
      </c>
      <c r="P3607" s="1" t="s">
        <v>4700</v>
      </c>
      <c r="Q3607" s="1"/>
      <c r="R3607" s="21"/>
      <c r="S3607" s="7" t="str">
        <f>Tabela813[[#This Row],[NR]]&amp;" - "&amp;Tabela813[[#This Row],[Especificação]]</f>
        <v>9.2.4.2.2.52.0.1.02 - (-) Dedução de Transferências de Convênios dos Estados Destinadas a Programas de Saneamento Básico - Transferências dos Estados Decorrentes de Emendas Parlamentares Individuais</v>
      </c>
      <c r="T3607" s="7" t="str">
        <f>Tabela813[[#This Row],[NR]]&amp;" - "&amp;Tabela813[[#This Row],[Especificação]]</f>
        <v>9.2.4.2.2.52.0.1.02 - (-) Dedução de Transferências de Convênios dos Estados Destinadas a Programas de Saneamento Básico - Transferências dos Estados Decorrentes de Emendas Parlamentares Individuais</v>
      </c>
      <c r="U3607" s="7" t="str">
        <f>Tabela813[[#This Row],[NR]]&amp; " - "&amp;Tabela813[[#This Row],[Especificação]]</f>
        <v>9.2.4.2.2.52.0.1.02 - (-) Dedução de Transferências de Convênios dos Estados Destinadas a Programas de Saneamento Básico - Transferências dos Estados Decorrentes de Emendas Parlamentares Individuais</v>
      </c>
    </row>
    <row r="3608" spans="1:21" ht="45" x14ac:dyDescent="0.25">
      <c r="B3608" s="73" t="s">
        <v>1570</v>
      </c>
      <c r="C3608" s="26" t="s">
        <v>1567</v>
      </c>
      <c r="D3608" s="26" t="s">
        <v>1568</v>
      </c>
      <c r="E3608" s="26" t="s">
        <v>1567</v>
      </c>
      <c r="F3608" s="26" t="s">
        <v>1567</v>
      </c>
      <c r="G3608" s="26" t="s">
        <v>1598</v>
      </c>
      <c r="H3608" s="26" t="s">
        <v>1561</v>
      </c>
      <c r="I3608" s="26" t="s">
        <v>1558</v>
      </c>
      <c r="J3608" s="26" t="s">
        <v>1571</v>
      </c>
      <c r="K3608" s="21" t="str">
        <f>IF(Tabela813[[#This Row],[C]]&lt;&gt;"",IF(Tabela813[[#This Row],[RED]]&lt;&gt;"",(Tabela813[[#This Row],[RED]] &amp; "."),"") &amp; CONCATENATE(Tabela813[[#This Row],[C]],".",Tabela813[[#This Row],[O]],".",Tabela813[[#This Row],[E]],".",Tabela813[[#This Row],[D1]],".",Tabela813[[#This Row],[D2]],".",Tabela813[[#This Row],[D3]],".",Tabela813[[#This Row],[T]],".",Tabela813[[#This Row],[D4]]),"")</f>
        <v>9.2.4.2.2.52.0.1.03</v>
      </c>
      <c r="L3608" s="27" t="s">
        <v>4167</v>
      </c>
      <c r="M3608" s="21" t="str">
        <f t="shared" ref="M3608:M3671" si="56">IF(N3608 &lt; N3609,"S","A")</f>
        <v>A</v>
      </c>
      <c r="N3608" s="21">
        <f>IF(VALUE(Tabela813[[#This Row],[RED]]) &gt; 0,1,0) + IF(VALUE(J3608)&gt;0,8,IF(VALUE(I3608)&gt;0,7,IF(VALUE(H3608)&gt;0,6,IF(VALUE(G3608)&gt;0,5,IF(VALUE(F3608)&gt;0,4,IF(VALUE(E3608)&gt;0,3,IF(VALUE(D3608)&gt;0,2,1)))))))</f>
        <v>9</v>
      </c>
      <c r="O3608" s="26" t="s">
        <v>3165</v>
      </c>
      <c r="P3608" s="92" t="s">
        <v>4701</v>
      </c>
      <c r="Q3608" s="1"/>
      <c r="R3608" s="21"/>
      <c r="S3608" s="7" t="str">
        <f>Tabela813[[#This Row],[NR]]&amp;" - "&amp;Tabela813[[#This Row],[Especificação]]</f>
        <v>9.2.4.2.2.52.0.1.03 - (-) Dedução de Transferências de Convênios dos Estados Destinadas a Programas de Saneamento Básico - Transferências dos Estados Decorrentes de Emendas Parlamentares de Bancada</v>
      </c>
      <c r="T3608" s="7" t="str">
        <f>Tabela813[[#This Row],[NR]]&amp;" - "&amp;Tabela813[[#This Row],[Especificação]]</f>
        <v>9.2.4.2.2.52.0.1.03 - (-) Dedução de Transferências de Convênios dos Estados Destinadas a Programas de Saneamento Básico - Transferências dos Estados Decorrentes de Emendas Parlamentares de Bancada</v>
      </c>
      <c r="U3608" s="7" t="str">
        <f>Tabela813[[#This Row],[NR]]&amp; " - "&amp;Tabela813[[#This Row],[Especificação]]</f>
        <v>9.2.4.2.2.52.0.1.03 - (-) Dedução de Transferências de Convênios dos Estados Destinadas a Programas de Saneamento Básico - Transferências dos Estados Decorrentes de Emendas Parlamentares de Bancada</v>
      </c>
    </row>
    <row r="3609" spans="1:21" ht="75" x14ac:dyDescent="0.25">
      <c r="B3609" s="73" t="s">
        <v>1570</v>
      </c>
      <c r="C3609" s="26" t="s">
        <v>1567</v>
      </c>
      <c r="D3609" s="26" t="s">
        <v>1568</v>
      </c>
      <c r="E3609" s="26" t="s">
        <v>1567</v>
      </c>
      <c r="F3609" s="26" t="s">
        <v>1567</v>
      </c>
      <c r="G3609" s="26" t="s">
        <v>1595</v>
      </c>
      <c r="H3609" s="26" t="s">
        <v>1561</v>
      </c>
      <c r="I3609" s="26" t="s">
        <v>1561</v>
      </c>
      <c r="J3609" s="26" t="s">
        <v>1564</v>
      </c>
      <c r="K3609" s="21" t="str">
        <f>IF(Tabela813[[#This Row],[C]]&lt;&gt;"",IF(Tabela813[[#This Row],[RED]]&lt;&gt;"",(Tabela813[[#This Row],[RED]] &amp; "."),"") &amp; CONCATENATE(Tabela813[[#This Row],[C]],".",Tabela813[[#This Row],[O]],".",Tabela813[[#This Row],[E]],".",Tabela813[[#This Row],[D1]],".",Tabela813[[#This Row],[D2]],".",Tabela813[[#This Row],[D3]],".",Tabela813[[#This Row],[T]],".",Tabela813[[#This Row],[D4]]),"")</f>
        <v>9.2.4.2.2.53.0.0.00</v>
      </c>
      <c r="L3609" s="27" t="s">
        <v>4168</v>
      </c>
      <c r="M3609" s="21" t="str">
        <f t="shared" si="56"/>
        <v>S</v>
      </c>
      <c r="N3609" s="21">
        <f>IF(VALUE(Tabela813[[#This Row],[RED]]) &gt; 0,1,0) + IF(VALUE(J3609)&gt;0,8,IF(VALUE(I3609)&gt;0,7,IF(VALUE(H3609)&gt;0,6,IF(VALUE(G3609)&gt;0,5,IF(VALUE(F3609)&gt;0,4,IF(VALUE(E3609)&gt;0,3,IF(VALUE(D3609)&gt;0,2,1)))))))</f>
        <v>6</v>
      </c>
      <c r="O3609" s="26" t="s">
        <v>55</v>
      </c>
      <c r="P3609" s="1" t="s">
        <v>4546</v>
      </c>
      <c r="Q3609" s="1"/>
      <c r="R3609" s="21"/>
      <c r="S3609" s="7" t="str">
        <f>Tabela813[[#This Row],[NR]]&amp;" - "&amp;Tabela813[[#This Row],[Especificação]]</f>
        <v>9.2.4.2.2.53.0.0.00 - (-) Dedução de Transferências de Convênios dos Estados Destinadas a Programas de Meio Ambiente</v>
      </c>
      <c r="T3609" s="7" t="str">
        <f>Tabela813[[#This Row],[NR]]&amp;" - "&amp;Tabela813[[#This Row],[Especificação]]</f>
        <v>9.2.4.2.2.53.0.0.00 - (-) Dedução de Transferências de Convênios dos Estados Destinadas a Programas de Meio Ambiente</v>
      </c>
      <c r="U3609" s="7" t="str">
        <f>Tabela813[[#This Row],[NR]]&amp; " - "&amp;Tabela813[[#This Row],[Especificação]]</f>
        <v>9.2.4.2.2.53.0.0.00 - (-) Dedução de Transferências de Convênios dos Estados Destinadas a Programas de Meio Ambiente</v>
      </c>
    </row>
    <row r="3610" spans="1:21" ht="75" x14ac:dyDescent="0.25">
      <c r="B3610" s="73" t="s">
        <v>1570</v>
      </c>
      <c r="C3610" s="26" t="s">
        <v>1567</v>
      </c>
      <c r="D3610" s="26" t="s">
        <v>1568</v>
      </c>
      <c r="E3610" s="26" t="s">
        <v>1567</v>
      </c>
      <c r="F3610" s="26" t="s">
        <v>1567</v>
      </c>
      <c r="G3610" s="26" t="s">
        <v>1595</v>
      </c>
      <c r="H3610" s="26" t="s">
        <v>1561</v>
      </c>
      <c r="I3610" s="26" t="s">
        <v>1558</v>
      </c>
      <c r="J3610" s="26" t="s">
        <v>1564</v>
      </c>
      <c r="K3610" s="21" t="str">
        <f>IF(Tabela813[[#This Row],[C]]&lt;&gt;"",IF(Tabela813[[#This Row],[RED]]&lt;&gt;"",(Tabela813[[#This Row],[RED]] &amp; "."),"") &amp; CONCATENATE(Tabela813[[#This Row],[C]],".",Tabela813[[#This Row],[O]],".",Tabela813[[#This Row],[E]],".",Tabela813[[#This Row],[D1]],".",Tabela813[[#This Row],[D2]],".",Tabela813[[#This Row],[D3]],".",Tabela813[[#This Row],[T]],".",Tabela813[[#This Row],[D4]]),"")</f>
        <v>9.2.4.2.2.53.0.1.00</v>
      </c>
      <c r="L3610" s="27" t="s">
        <v>4169</v>
      </c>
      <c r="M3610" s="21" t="str">
        <f t="shared" si="56"/>
        <v>S</v>
      </c>
      <c r="N3610" s="21">
        <f>IF(VALUE(Tabela813[[#This Row],[RED]]) &gt; 0,1,0) + IF(VALUE(J3610)&gt;0,8,IF(VALUE(I3610)&gt;0,7,IF(VALUE(H3610)&gt;0,6,IF(VALUE(G3610)&gt;0,5,IF(VALUE(F3610)&gt;0,4,IF(VALUE(E3610)&gt;0,3,IF(VALUE(D3610)&gt;0,2,1)))))))</f>
        <v>8</v>
      </c>
      <c r="O3610" s="26" t="s">
        <v>55</v>
      </c>
      <c r="P3610" s="1" t="s">
        <v>3055</v>
      </c>
      <c r="Q3610" s="1"/>
      <c r="R3610" s="21"/>
      <c r="S3610" s="7" t="str">
        <f>Tabela813[[#This Row],[NR]]&amp;" - "&amp;Tabela813[[#This Row],[Especificação]]</f>
        <v>9.2.4.2.2.53.0.1.00 - (-) Dedução de Transferências de Convênios dos Estados Destinadas a Programas de Meio Ambiente - Principal</v>
      </c>
      <c r="T3610" s="7" t="str">
        <f>Tabela813[[#This Row],[NR]]&amp;" - "&amp;Tabela813[[#This Row],[Especificação]]</f>
        <v>9.2.4.2.2.53.0.1.00 - (-) Dedução de Transferências de Convênios dos Estados Destinadas a Programas de Meio Ambiente - Principal</v>
      </c>
      <c r="U3610" s="7" t="str">
        <f>Tabela813[[#This Row],[NR]]&amp; " - "&amp;Tabela813[[#This Row],[Especificação]]</f>
        <v>9.2.4.2.2.53.0.1.00 - (-) Dedução de Transferências de Convênios dos Estados Destinadas a Programas de Meio Ambiente - Principal</v>
      </c>
    </row>
    <row r="3611" spans="1:21" ht="75" x14ac:dyDescent="0.25">
      <c r="B3611" s="73" t="s">
        <v>1570</v>
      </c>
      <c r="C3611" s="26" t="s">
        <v>1567</v>
      </c>
      <c r="D3611" s="26" t="s">
        <v>1568</v>
      </c>
      <c r="E3611" s="26" t="s">
        <v>1567</v>
      </c>
      <c r="F3611" s="26" t="s">
        <v>1567</v>
      </c>
      <c r="G3611" s="26" t="s">
        <v>1595</v>
      </c>
      <c r="H3611" s="26" t="s">
        <v>1561</v>
      </c>
      <c r="I3611" s="26" t="s">
        <v>1558</v>
      </c>
      <c r="J3611" s="26" t="s">
        <v>1560</v>
      </c>
      <c r="K3611" s="21" t="str">
        <f>IF(Tabela813[[#This Row],[C]]&lt;&gt;"",IF(Tabela813[[#This Row],[RED]]&lt;&gt;"",(Tabela813[[#This Row],[RED]] &amp; "."),"") &amp; CONCATENATE(Tabela813[[#This Row],[C]],".",Tabela813[[#This Row],[O]],".",Tabela813[[#This Row],[E]],".",Tabela813[[#This Row],[D1]],".",Tabela813[[#This Row],[D2]],".",Tabela813[[#This Row],[D3]],".",Tabela813[[#This Row],[T]],".",Tabela813[[#This Row],[D4]]),"")</f>
        <v>9.2.4.2.2.53.0.1.01</v>
      </c>
      <c r="L3611" s="27" t="s">
        <v>4169</v>
      </c>
      <c r="M3611" s="21" t="str">
        <f t="shared" si="56"/>
        <v>A</v>
      </c>
      <c r="N3611" s="21">
        <f>IF(VALUE(Tabela813[[#This Row],[RED]]) &gt; 0,1,0) + IF(VALUE(J3611)&gt;0,8,IF(VALUE(I3611)&gt;0,7,IF(VALUE(H3611)&gt;0,6,IF(VALUE(G3611)&gt;0,5,IF(VALUE(F3611)&gt;0,4,IF(VALUE(E3611)&gt;0,3,IF(VALUE(D3611)&gt;0,2,1)))))))</f>
        <v>9</v>
      </c>
      <c r="O3611" s="26" t="s">
        <v>55</v>
      </c>
      <c r="P3611" s="1" t="s">
        <v>4234</v>
      </c>
      <c r="Q3611" s="1"/>
      <c r="R3611" s="21"/>
      <c r="S3611" s="7" t="str">
        <f>Tabela813[[#This Row],[NR]]&amp;" - "&amp;Tabela813[[#This Row],[Especificação]]</f>
        <v>9.2.4.2.2.53.0.1.01 - (-) Dedução de Transferências de Convênios dos Estados Destinadas a Programas de Meio Ambiente - Principal</v>
      </c>
      <c r="T3611" s="7" t="str">
        <f>Tabela813[[#This Row],[NR]]&amp;" - "&amp;Tabela813[[#This Row],[Especificação]]</f>
        <v>9.2.4.2.2.53.0.1.01 - (-) Dedução de Transferências de Convênios dos Estados Destinadas a Programas de Meio Ambiente - Principal</v>
      </c>
      <c r="U3611" s="7" t="str">
        <f>Tabela813[[#This Row],[NR]]&amp; " - "&amp;Tabela813[[#This Row],[Especificação]]</f>
        <v>9.2.4.2.2.53.0.1.01 - (-) Dedução de Transferências de Convênios dos Estados Destinadas a Programas de Meio Ambiente - Principal</v>
      </c>
    </row>
    <row r="3612" spans="1:21" ht="45" x14ac:dyDescent="0.25">
      <c r="B3612" s="73" t="s">
        <v>1570</v>
      </c>
      <c r="C3612" s="26" t="s">
        <v>1567</v>
      </c>
      <c r="D3612" s="26" t="s">
        <v>1568</v>
      </c>
      <c r="E3612" s="26" t="s">
        <v>1567</v>
      </c>
      <c r="F3612" s="26" t="s">
        <v>1567</v>
      </c>
      <c r="G3612" s="26" t="s">
        <v>1595</v>
      </c>
      <c r="H3612" s="26" t="s">
        <v>1561</v>
      </c>
      <c r="I3612" s="26" t="s">
        <v>1558</v>
      </c>
      <c r="J3612" s="26" t="s">
        <v>1562</v>
      </c>
      <c r="K3612" s="21" t="str">
        <f>IF(Tabela813[[#This Row],[C]]&lt;&gt;"",IF(Tabela813[[#This Row],[RED]]&lt;&gt;"",(Tabela813[[#This Row],[RED]] &amp; "."),"") &amp; CONCATENATE(Tabela813[[#This Row],[C]],".",Tabela813[[#This Row],[O]],".",Tabela813[[#This Row],[E]],".",Tabela813[[#This Row],[D1]],".",Tabela813[[#This Row],[D2]],".",Tabela813[[#This Row],[D3]],".",Tabela813[[#This Row],[T]],".",Tabela813[[#This Row],[D4]]),"")</f>
        <v>9.2.4.2.2.53.0.1.02</v>
      </c>
      <c r="L3612" s="27" t="s">
        <v>4170</v>
      </c>
      <c r="M3612" s="21" t="str">
        <f t="shared" si="56"/>
        <v>A</v>
      </c>
      <c r="N3612" s="21">
        <f>IF(VALUE(Tabela813[[#This Row],[RED]]) &gt; 0,1,0) + IF(VALUE(J3612)&gt;0,8,IF(VALUE(I3612)&gt;0,7,IF(VALUE(H3612)&gt;0,6,IF(VALUE(G3612)&gt;0,5,IF(VALUE(F3612)&gt;0,4,IF(VALUE(E3612)&gt;0,3,IF(VALUE(D3612)&gt;0,2,1)))))))</f>
        <v>9</v>
      </c>
      <c r="O3612" s="26" t="s">
        <v>3165</v>
      </c>
      <c r="P3612" s="1" t="s">
        <v>4700</v>
      </c>
      <c r="Q3612" s="1"/>
      <c r="R3612" s="21"/>
      <c r="S3612" s="7" t="str">
        <f>Tabela813[[#This Row],[NR]]&amp;" - "&amp;Tabela813[[#This Row],[Especificação]]</f>
        <v>9.2.4.2.2.53.0.1.02 - (-) Dedução de Transferências de Convênios dos Estados Destinadas a Programas de Meio Ambiente - Transferências dos Estados Decorrentes de Emendas Parlamentares Individuais - Finalidade Definida</v>
      </c>
      <c r="T3612" s="7" t="str">
        <f>Tabela813[[#This Row],[NR]]&amp;" - "&amp;Tabela813[[#This Row],[Especificação]]</f>
        <v>9.2.4.2.2.53.0.1.02 - (-) Dedução de Transferências de Convênios dos Estados Destinadas a Programas de Meio Ambiente - Transferências dos Estados Decorrentes de Emendas Parlamentares Individuais - Finalidade Definida</v>
      </c>
      <c r="U3612" s="7" t="str">
        <f>Tabela813[[#This Row],[NR]]&amp; " - "&amp;Tabela813[[#This Row],[Especificação]]</f>
        <v>9.2.4.2.2.53.0.1.02 - (-) Dedução de Transferências de Convênios dos Estados Destinadas a Programas de Meio Ambiente - Transferências dos Estados Decorrentes de Emendas Parlamentares Individuais - Finalidade Definida</v>
      </c>
    </row>
    <row r="3613" spans="1:21" ht="45" x14ac:dyDescent="0.25">
      <c r="B3613" s="73" t="s">
        <v>1570</v>
      </c>
      <c r="C3613" s="26" t="s">
        <v>1567</v>
      </c>
      <c r="D3613" s="26" t="s">
        <v>1568</v>
      </c>
      <c r="E3613" s="26" t="s">
        <v>1567</v>
      </c>
      <c r="F3613" s="26" t="s">
        <v>1567</v>
      </c>
      <c r="G3613" s="26" t="s">
        <v>1595</v>
      </c>
      <c r="H3613" s="26" t="s">
        <v>1561</v>
      </c>
      <c r="I3613" s="26" t="s">
        <v>1558</v>
      </c>
      <c r="J3613" s="26" t="s">
        <v>1571</v>
      </c>
      <c r="K3613" s="21" t="str">
        <f>IF(Tabela813[[#This Row],[C]]&lt;&gt;"",IF(Tabela813[[#This Row],[RED]]&lt;&gt;"",(Tabela813[[#This Row],[RED]] &amp; "."),"") &amp; CONCATENATE(Tabela813[[#This Row],[C]],".",Tabela813[[#This Row],[O]],".",Tabela813[[#This Row],[E]],".",Tabela813[[#This Row],[D1]],".",Tabela813[[#This Row],[D2]],".",Tabela813[[#This Row],[D3]],".",Tabela813[[#This Row],[T]],".",Tabela813[[#This Row],[D4]]),"")</f>
        <v>9.2.4.2.2.53.0.1.03</v>
      </c>
      <c r="L3613" s="27" t="s">
        <v>4171</v>
      </c>
      <c r="M3613" s="21" t="str">
        <f t="shared" si="56"/>
        <v>A</v>
      </c>
      <c r="N3613" s="21">
        <f>IF(VALUE(Tabela813[[#This Row],[RED]]) &gt; 0,1,0) + IF(VALUE(J3613)&gt;0,8,IF(VALUE(I3613)&gt;0,7,IF(VALUE(H3613)&gt;0,6,IF(VALUE(G3613)&gt;0,5,IF(VALUE(F3613)&gt;0,4,IF(VALUE(E3613)&gt;0,3,IF(VALUE(D3613)&gt;0,2,1)))))))</f>
        <v>9</v>
      </c>
      <c r="O3613" s="26" t="s">
        <v>3165</v>
      </c>
      <c r="P3613" s="1" t="s">
        <v>4701</v>
      </c>
      <c r="Q3613" s="1"/>
      <c r="R3613" s="21"/>
      <c r="S3613" s="7" t="str">
        <f>Tabela813[[#This Row],[NR]]&amp;" - "&amp;Tabela813[[#This Row],[Especificação]]</f>
        <v>9.2.4.2.2.53.0.1.03 - (-) Dedução de Transferências de Convênios dos Estados Destinadas a Programas de Meio Ambiente - Transferências dos Estados Decorrentes de Emendas Parlamentares de Bancada</v>
      </c>
      <c r="T3613" s="7" t="str">
        <f>Tabela813[[#This Row],[NR]]&amp;" - "&amp;Tabela813[[#This Row],[Especificação]]</f>
        <v>9.2.4.2.2.53.0.1.03 - (-) Dedução de Transferências de Convênios dos Estados Destinadas a Programas de Meio Ambiente - Transferências dos Estados Decorrentes de Emendas Parlamentares de Bancada</v>
      </c>
      <c r="U3613" s="7" t="str">
        <f>Tabela813[[#This Row],[NR]]&amp; " - "&amp;Tabela813[[#This Row],[Especificação]]</f>
        <v>9.2.4.2.2.53.0.1.03 - (-) Dedução de Transferências de Convênios dos Estados Destinadas a Programas de Meio Ambiente - Transferências dos Estados Decorrentes de Emendas Parlamentares de Bancada</v>
      </c>
    </row>
    <row r="3614" spans="1:21" ht="75" x14ac:dyDescent="0.25">
      <c r="A3614" s="29"/>
      <c r="B3614" s="73" t="s">
        <v>1570</v>
      </c>
      <c r="C3614" s="26" t="s">
        <v>1567</v>
      </c>
      <c r="D3614" s="26" t="s">
        <v>1568</v>
      </c>
      <c r="E3614" s="26" t="s">
        <v>1567</v>
      </c>
      <c r="F3614" s="26" t="s">
        <v>1567</v>
      </c>
      <c r="G3614" s="26" t="s">
        <v>1599</v>
      </c>
      <c r="H3614" s="26" t="s">
        <v>1561</v>
      </c>
      <c r="I3614" s="26" t="s">
        <v>1561</v>
      </c>
      <c r="J3614" s="26" t="s">
        <v>1564</v>
      </c>
      <c r="K3614" s="21" t="str">
        <f>IF(Tabela813[[#This Row],[C]]&lt;&gt;"",IF(Tabela813[[#This Row],[RED]]&lt;&gt;"",(Tabela813[[#This Row],[RED]] &amp; "."),"") &amp; CONCATENATE(Tabela813[[#This Row],[C]],".",Tabela813[[#This Row],[O]],".",Tabela813[[#This Row],[E]],".",Tabela813[[#This Row],[D1]],".",Tabela813[[#This Row],[D2]],".",Tabela813[[#This Row],[D3]],".",Tabela813[[#This Row],[T]],".",Tabela813[[#This Row],[D4]]),"")</f>
        <v>9.2.4.2.2.54.0.0.00</v>
      </c>
      <c r="L3614" s="27" t="s">
        <v>4172</v>
      </c>
      <c r="M3614" s="21" t="str">
        <f t="shared" si="56"/>
        <v>S</v>
      </c>
      <c r="N3614" s="21">
        <f>IF(VALUE(Tabela813[[#This Row],[RED]]) &gt; 0,1,0) + IF(VALUE(J3614)&gt;0,8,IF(VALUE(I3614)&gt;0,7,IF(VALUE(H3614)&gt;0,6,IF(VALUE(G3614)&gt;0,5,IF(VALUE(F3614)&gt;0,4,IF(VALUE(E3614)&gt;0,3,IF(VALUE(D3614)&gt;0,2,1)))))))</f>
        <v>6</v>
      </c>
      <c r="O3614" s="26" t="s">
        <v>55</v>
      </c>
      <c r="P3614" s="1" t="s">
        <v>4547</v>
      </c>
      <c r="Q3614" s="1"/>
      <c r="R3614" s="21"/>
      <c r="S3614" s="7" t="str">
        <f>Tabela813[[#This Row],[NR]]&amp;" - "&amp;Tabela813[[#This Row],[Especificação]]</f>
        <v>9.2.4.2.2.54.0.0.00 - (-) Dedução de Transferências de Convênios dos Estados Destinadas a Programas de Infraestrutura em Transporte</v>
      </c>
      <c r="T3614" s="7" t="str">
        <f>Tabela813[[#This Row],[NR]]&amp;" - "&amp;Tabela813[[#This Row],[Especificação]]</f>
        <v>9.2.4.2.2.54.0.0.00 - (-) Dedução de Transferências de Convênios dos Estados Destinadas a Programas de Infraestrutura em Transporte</v>
      </c>
      <c r="U3614" s="7" t="str">
        <f>Tabela813[[#This Row],[NR]]&amp; " - "&amp;Tabela813[[#This Row],[Especificação]]</f>
        <v>9.2.4.2.2.54.0.0.00 - (-) Dedução de Transferências de Convênios dos Estados Destinadas a Programas de Infraestrutura em Transporte</v>
      </c>
    </row>
    <row r="3615" spans="1:21" ht="75" x14ac:dyDescent="0.25">
      <c r="B3615" s="73" t="s">
        <v>1570</v>
      </c>
      <c r="C3615" s="26" t="s">
        <v>1567</v>
      </c>
      <c r="D3615" s="26" t="s">
        <v>1568</v>
      </c>
      <c r="E3615" s="26" t="s">
        <v>1567</v>
      </c>
      <c r="F3615" s="26" t="s">
        <v>1567</v>
      </c>
      <c r="G3615" s="26" t="s">
        <v>1599</v>
      </c>
      <c r="H3615" s="26" t="s">
        <v>1561</v>
      </c>
      <c r="I3615" s="26" t="s">
        <v>1558</v>
      </c>
      <c r="J3615" s="26" t="s">
        <v>1564</v>
      </c>
      <c r="K3615" s="21" t="str">
        <f>IF(Tabela813[[#This Row],[C]]&lt;&gt;"",IF(Tabela813[[#This Row],[RED]]&lt;&gt;"",(Tabela813[[#This Row],[RED]] &amp; "."),"") &amp; CONCATENATE(Tabela813[[#This Row],[C]],".",Tabela813[[#This Row],[O]],".",Tabela813[[#This Row],[E]],".",Tabela813[[#This Row],[D1]],".",Tabela813[[#This Row],[D2]],".",Tabela813[[#This Row],[D3]],".",Tabela813[[#This Row],[T]],".",Tabela813[[#This Row],[D4]]),"")</f>
        <v>9.2.4.2.2.54.0.1.00</v>
      </c>
      <c r="L3615" s="27" t="s">
        <v>4173</v>
      </c>
      <c r="M3615" s="21" t="str">
        <f t="shared" si="56"/>
        <v>S</v>
      </c>
      <c r="N3615" s="21">
        <f>IF(VALUE(Tabela813[[#This Row],[RED]]) &gt; 0,1,0) + IF(VALUE(J3615)&gt;0,8,IF(VALUE(I3615)&gt;0,7,IF(VALUE(H3615)&gt;0,6,IF(VALUE(G3615)&gt;0,5,IF(VALUE(F3615)&gt;0,4,IF(VALUE(E3615)&gt;0,3,IF(VALUE(D3615)&gt;0,2,1)))))))</f>
        <v>8</v>
      </c>
      <c r="O3615" s="26" t="s">
        <v>55</v>
      </c>
      <c r="P3615" s="1" t="s">
        <v>3056</v>
      </c>
      <c r="Q3615" s="1"/>
      <c r="R3615" s="21"/>
      <c r="S3615" s="7" t="str">
        <f>Tabela813[[#This Row],[NR]]&amp;" - "&amp;Tabela813[[#This Row],[Especificação]]</f>
        <v>9.2.4.2.2.54.0.1.00 - (-) Dedução de Transferências de Convênios dos Estados Destinadas a Programas de Infraestrutura em Transporte - Principal</v>
      </c>
      <c r="T3615" s="7" t="str">
        <f>Tabela813[[#This Row],[NR]]&amp;" - "&amp;Tabela813[[#This Row],[Especificação]]</f>
        <v>9.2.4.2.2.54.0.1.00 - (-) Dedução de Transferências de Convênios dos Estados Destinadas a Programas de Infraestrutura em Transporte - Principal</v>
      </c>
      <c r="U3615" s="7" t="str">
        <f>Tabela813[[#This Row],[NR]]&amp; " - "&amp;Tabela813[[#This Row],[Especificação]]</f>
        <v>9.2.4.2.2.54.0.1.00 - (-) Dedução de Transferências de Convênios dos Estados Destinadas a Programas de Infraestrutura em Transporte - Principal</v>
      </c>
    </row>
    <row r="3616" spans="1:21" ht="75" x14ac:dyDescent="0.25">
      <c r="B3616" s="73" t="s">
        <v>1570</v>
      </c>
      <c r="C3616" s="26" t="s">
        <v>1567</v>
      </c>
      <c r="D3616" s="26" t="s">
        <v>1568</v>
      </c>
      <c r="E3616" s="26" t="s">
        <v>1567</v>
      </c>
      <c r="F3616" s="26" t="s">
        <v>1567</v>
      </c>
      <c r="G3616" s="26" t="s">
        <v>1599</v>
      </c>
      <c r="H3616" s="26" t="s">
        <v>1561</v>
      </c>
      <c r="I3616" s="26" t="s">
        <v>1558</v>
      </c>
      <c r="J3616" s="26" t="s">
        <v>1560</v>
      </c>
      <c r="K3616" s="21" t="str">
        <f>IF(Tabela813[[#This Row],[C]]&lt;&gt;"",IF(Tabela813[[#This Row],[RED]]&lt;&gt;"",(Tabela813[[#This Row],[RED]] &amp; "."),"") &amp; CONCATENATE(Tabela813[[#This Row],[C]],".",Tabela813[[#This Row],[O]],".",Tabela813[[#This Row],[E]],".",Tabela813[[#This Row],[D1]],".",Tabela813[[#This Row],[D2]],".",Tabela813[[#This Row],[D3]],".",Tabela813[[#This Row],[T]],".",Tabela813[[#This Row],[D4]]),"")</f>
        <v>9.2.4.2.2.54.0.1.01</v>
      </c>
      <c r="L3616" s="27" t="s">
        <v>4173</v>
      </c>
      <c r="M3616" s="21" t="str">
        <f t="shared" si="56"/>
        <v>A</v>
      </c>
      <c r="N3616" s="21">
        <f>IF(VALUE(Tabela813[[#This Row],[RED]]) &gt; 0,1,0) + IF(VALUE(J3616)&gt;0,8,IF(VALUE(I3616)&gt;0,7,IF(VALUE(H3616)&gt;0,6,IF(VALUE(G3616)&gt;0,5,IF(VALUE(F3616)&gt;0,4,IF(VALUE(E3616)&gt;0,3,IF(VALUE(D3616)&gt;0,2,1)))))))</f>
        <v>9</v>
      </c>
      <c r="O3616" s="26" t="s">
        <v>3165</v>
      </c>
      <c r="P3616" s="1" t="s">
        <v>4235</v>
      </c>
      <c r="Q3616" s="1"/>
      <c r="R3616" s="21"/>
      <c r="S3616" s="7" t="str">
        <f>Tabela813[[#This Row],[NR]]&amp;" - "&amp;Tabela813[[#This Row],[Especificação]]</f>
        <v>9.2.4.2.2.54.0.1.01 - (-) Dedução de Transferências de Convênios dos Estados Destinadas a Programas de Infraestrutura em Transporte - Principal</v>
      </c>
      <c r="T3616" s="7" t="str">
        <f>Tabela813[[#This Row],[NR]]&amp;" - "&amp;Tabela813[[#This Row],[Especificação]]</f>
        <v>9.2.4.2.2.54.0.1.01 - (-) Dedução de Transferências de Convênios dos Estados Destinadas a Programas de Infraestrutura em Transporte - Principal</v>
      </c>
      <c r="U3616" s="7" t="str">
        <f>Tabela813[[#This Row],[NR]]&amp; " - "&amp;Tabela813[[#This Row],[Especificação]]</f>
        <v>9.2.4.2.2.54.0.1.01 - (-) Dedução de Transferências de Convênios dos Estados Destinadas a Programas de Infraestrutura em Transporte - Principal</v>
      </c>
    </row>
    <row r="3617" spans="2:21" ht="45" x14ac:dyDescent="0.25">
      <c r="B3617" s="73" t="s">
        <v>1570</v>
      </c>
      <c r="C3617" s="26" t="s">
        <v>1567</v>
      </c>
      <c r="D3617" s="26" t="s">
        <v>1568</v>
      </c>
      <c r="E3617" s="26" t="s">
        <v>1567</v>
      </c>
      <c r="F3617" s="26" t="s">
        <v>1567</v>
      </c>
      <c r="G3617" s="26" t="s">
        <v>1599</v>
      </c>
      <c r="H3617" s="26" t="s">
        <v>1561</v>
      </c>
      <c r="I3617" s="26" t="s">
        <v>1558</v>
      </c>
      <c r="J3617" s="26" t="s">
        <v>1562</v>
      </c>
      <c r="K3617" s="21" t="str">
        <f>IF(Tabela813[[#This Row],[C]]&lt;&gt;"",IF(Tabela813[[#This Row],[RED]]&lt;&gt;"",(Tabela813[[#This Row],[RED]] &amp; "."),"") &amp; CONCATENATE(Tabela813[[#This Row],[C]],".",Tabela813[[#This Row],[O]],".",Tabela813[[#This Row],[E]],".",Tabela813[[#This Row],[D1]],".",Tabela813[[#This Row],[D2]],".",Tabela813[[#This Row],[D3]],".",Tabela813[[#This Row],[T]],".",Tabela813[[#This Row],[D4]]),"")</f>
        <v>9.2.4.2.2.54.0.1.02</v>
      </c>
      <c r="L3617" s="27" t="s">
        <v>6972</v>
      </c>
      <c r="M3617" s="21" t="str">
        <f t="shared" si="56"/>
        <v>A</v>
      </c>
      <c r="N3617" s="21">
        <f>IF(VALUE(Tabela813[[#This Row],[RED]]) &gt; 0,1,0) + IF(VALUE(J3617)&gt;0,8,IF(VALUE(I3617)&gt;0,7,IF(VALUE(H3617)&gt;0,6,IF(VALUE(G3617)&gt;0,5,IF(VALUE(F3617)&gt;0,4,IF(VALUE(E3617)&gt;0,3,IF(VALUE(D3617)&gt;0,2,1)))))))</f>
        <v>9</v>
      </c>
      <c r="O3617" s="26" t="s">
        <v>3165</v>
      </c>
      <c r="P3617" s="1" t="s">
        <v>4700</v>
      </c>
      <c r="Q3617" s="1"/>
      <c r="R3617" s="21"/>
      <c r="S3617" s="7" t="str">
        <f>Tabela813[[#This Row],[NR]]&amp;" - "&amp;Tabela813[[#This Row],[Especificação]]</f>
        <v>9.2.4.2.2.54.0.1.02 - (-) Dedução de Transferências de Convênios dos Estados Destinadas a Programas de Infraestrutura em Transporte - Transferências dos Estados Decorrentes de Emendas Parlamentares Individuais</v>
      </c>
      <c r="T3617" s="7" t="str">
        <f>Tabela813[[#This Row],[NR]]&amp;" - "&amp;Tabela813[[#This Row],[Especificação]]</f>
        <v>9.2.4.2.2.54.0.1.02 - (-) Dedução de Transferências de Convênios dos Estados Destinadas a Programas de Infraestrutura em Transporte - Transferências dos Estados Decorrentes de Emendas Parlamentares Individuais</v>
      </c>
      <c r="U3617" s="7" t="str">
        <f>Tabela813[[#This Row],[NR]]&amp; " - "&amp;Tabela813[[#This Row],[Especificação]]</f>
        <v>9.2.4.2.2.54.0.1.02 - (-) Dedução de Transferências de Convênios dos Estados Destinadas a Programas de Infraestrutura em Transporte - Transferências dos Estados Decorrentes de Emendas Parlamentares Individuais</v>
      </c>
    </row>
    <row r="3618" spans="2:21" ht="45" x14ac:dyDescent="0.25">
      <c r="B3618" s="73" t="s">
        <v>1570</v>
      </c>
      <c r="C3618" s="26" t="s">
        <v>1567</v>
      </c>
      <c r="D3618" s="26" t="s">
        <v>1568</v>
      </c>
      <c r="E3618" s="26" t="s">
        <v>1567</v>
      </c>
      <c r="F3618" s="26" t="s">
        <v>1567</v>
      </c>
      <c r="G3618" s="26" t="s">
        <v>1599</v>
      </c>
      <c r="H3618" s="26" t="s">
        <v>1561</v>
      </c>
      <c r="I3618" s="26" t="s">
        <v>1558</v>
      </c>
      <c r="J3618" s="26" t="s">
        <v>1571</v>
      </c>
      <c r="K3618" s="21" t="str">
        <f>IF(Tabela813[[#This Row],[C]]&lt;&gt;"",IF(Tabela813[[#This Row],[RED]]&lt;&gt;"",(Tabela813[[#This Row],[RED]] &amp; "."),"") &amp; CONCATENATE(Tabela813[[#This Row],[C]],".",Tabela813[[#This Row],[O]],".",Tabela813[[#This Row],[E]],".",Tabela813[[#This Row],[D1]],".",Tabela813[[#This Row],[D2]],".",Tabela813[[#This Row],[D3]],".",Tabela813[[#This Row],[T]],".",Tabela813[[#This Row],[D4]]),"")</f>
        <v>9.2.4.2.2.54.0.1.03</v>
      </c>
      <c r="L3618" s="27" t="s">
        <v>4174</v>
      </c>
      <c r="M3618" s="21" t="str">
        <f t="shared" si="56"/>
        <v>A</v>
      </c>
      <c r="N3618" s="21">
        <f>IF(VALUE(Tabela813[[#This Row],[RED]]) &gt; 0,1,0) + IF(VALUE(J3618)&gt;0,8,IF(VALUE(I3618)&gt;0,7,IF(VALUE(H3618)&gt;0,6,IF(VALUE(G3618)&gt;0,5,IF(VALUE(F3618)&gt;0,4,IF(VALUE(E3618)&gt;0,3,IF(VALUE(D3618)&gt;0,2,1)))))))</f>
        <v>9</v>
      </c>
      <c r="O3618" s="26" t="s">
        <v>3165</v>
      </c>
      <c r="P3618" s="1" t="s">
        <v>4701</v>
      </c>
      <c r="Q3618" s="1"/>
      <c r="R3618" s="21"/>
      <c r="S3618" s="7" t="str">
        <f>Tabela813[[#This Row],[NR]]&amp;" - "&amp;Tabela813[[#This Row],[Especificação]]</f>
        <v>9.2.4.2.2.54.0.1.03 - (-) Dedução de Transferências de Convênios dos Estados Destinadas a Programas de Infraestrutura em Transporte - Transferências dos Estados Decorrentes de Emendas Parlamentares de Bancada</v>
      </c>
      <c r="T3618" s="7" t="str">
        <f>Tabela813[[#This Row],[NR]]&amp;" - "&amp;Tabela813[[#This Row],[Especificação]]</f>
        <v>9.2.4.2.2.54.0.1.03 - (-) Dedução de Transferências de Convênios dos Estados Destinadas a Programas de Infraestrutura em Transporte - Transferências dos Estados Decorrentes de Emendas Parlamentares de Bancada</v>
      </c>
      <c r="U3618" s="7" t="str">
        <f>Tabela813[[#This Row],[NR]]&amp; " - "&amp;Tabela813[[#This Row],[Especificação]]</f>
        <v>9.2.4.2.2.54.0.1.03 - (-) Dedução de Transferências de Convênios dos Estados Destinadas a Programas de Infraestrutura em Transporte - Transferências dos Estados Decorrentes de Emendas Parlamentares de Bancada</v>
      </c>
    </row>
    <row r="3619" spans="2:21" ht="45" x14ac:dyDescent="0.25">
      <c r="B3619" s="73" t="s">
        <v>1570</v>
      </c>
      <c r="C3619" s="26" t="s">
        <v>1567</v>
      </c>
      <c r="D3619" s="26" t="s">
        <v>1568</v>
      </c>
      <c r="E3619" s="26" t="s">
        <v>1567</v>
      </c>
      <c r="F3619" s="26" t="s">
        <v>1567</v>
      </c>
      <c r="G3619" s="26" t="s">
        <v>1574</v>
      </c>
      <c r="H3619" s="26" t="s">
        <v>1561</v>
      </c>
      <c r="I3619" s="26" t="s">
        <v>1561</v>
      </c>
      <c r="J3619" s="26" t="s">
        <v>1564</v>
      </c>
      <c r="K3619" s="21" t="str">
        <f>IF(Tabela813[[#This Row],[C]]&lt;&gt;"",IF(Tabela813[[#This Row],[RED]]&lt;&gt;"",(Tabela813[[#This Row],[RED]] &amp; "."),"") &amp; CONCATENATE(Tabela813[[#This Row],[C]],".",Tabela813[[#This Row],[O]],".",Tabela813[[#This Row],[E]],".",Tabela813[[#This Row],[D1]],".",Tabela813[[#This Row],[D2]],".",Tabela813[[#This Row],[D3]],".",Tabela813[[#This Row],[T]],".",Tabela813[[#This Row],[D4]]),"")</f>
        <v>9.2.4.2.2.99.0.0.00</v>
      </c>
      <c r="L3619" s="27" t="s">
        <v>3669</v>
      </c>
      <c r="M3619" s="21" t="str">
        <f t="shared" si="56"/>
        <v>S</v>
      </c>
      <c r="N3619" s="21">
        <f>IF(VALUE(Tabela813[[#This Row],[RED]]) &gt; 0,1,0) + IF(VALUE(J3619)&gt;0,8,IF(VALUE(I3619)&gt;0,7,IF(VALUE(H3619)&gt;0,6,IF(VALUE(G3619)&gt;0,5,IF(VALUE(F3619)&gt;0,4,IF(VALUE(E3619)&gt;0,3,IF(VALUE(D3619)&gt;0,2,1)))))))</f>
        <v>6</v>
      </c>
      <c r="O3619" s="26" t="s">
        <v>51</v>
      </c>
      <c r="P3619" s="1" t="s">
        <v>4548</v>
      </c>
      <c r="Q3619" s="1"/>
      <c r="R3619" s="21"/>
      <c r="S3619" s="7" t="str">
        <f>Tabela813[[#This Row],[NR]]&amp;" - "&amp;Tabela813[[#This Row],[Especificação]]</f>
        <v>9.2.4.2.2.99.0.0.00 - (-) Dedução de Outras Transferências de Convênios dos Estados e DF e de Suas Entidades</v>
      </c>
      <c r="T3619" s="7" t="str">
        <f>Tabela813[[#This Row],[NR]]&amp;" - "&amp;Tabela813[[#This Row],[Especificação]]</f>
        <v>9.2.4.2.2.99.0.0.00 - (-) Dedução de Outras Transferências de Convênios dos Estados e DF e de Suas Entidades</v>
      </c>
      <c r="U3619" s="7" t="str">
        <f>Tabela813[[#This Row],[NR]]&amp; " - "&amp;Tabela813[[#This Row],[Especificação]]</f>
        <v>9.2.4.2.2.99.0.0.00 - (-) Dedução de Outras Transferências de Convênios dos Estados e DF e de Suas Entidades</v>
      </c>
    </row>
    <row r="3620" spans="2:21" ht="45" x14ac:dyDescent="0.25">
      <c r="B3620" s="73" t="s">
        <v>1570</v>
      </c>
      <c r="C3620" s="26" t="s">
        <v>1567</v>
      </c>
      <c r="D3620" s="26" t="s">
        <v>1568</v>
      </c>
      <c r="E3620" s="26" t="s">
        <v>1567</v>
      </c>
      <c r="F3620" s="26" t="s">
        <v>1567</v>
      </c>
      <c r="G3620" s="26" t="s">
        <v>1574</v>
      </c>
      <c r="H3620" s="26" t="s">
        <v>1561</v>
      </c>
      <c r="I3620" s="26" t="s">
        <v>1558</v>
      </c>
      <c r="J3620" s="26" t="s">
        <v>1564</v>
      </c>
      <c r="K3620" s="21" t="str">
        <f>IF(Tabela813[[#This Row],[C]]&lt;&gt;"",IF(Tabela813[[#This Row],[RED]]&lt;&gt;"",(Tabela813[[#This Row],[RED]] &amp; "."),"") &amp; CONCATENATE(Tabela813[[#This Row],[C]],".",Tabela813[[#This Row],[O]],".",Tabela813[[#This Row],[E]],".",Tabela813[[#This Row],[D1]],".",Tabela813[[#This Row],[D2]],".",Tabela813[[#This Row],[D3]],".",Tabela813[[#This Row],[T]],".",Tabela813[[#This Row],[D4]]),"")</f>
        <v>9.2.4.2.2.99.0.1.00</v>
      </c>
      <c r="L3620" s="27" t="s">
        <v>3669</v>
      </c>
      <c r="M3620" s="21" t="str">
        <f t="shared" si="56"/>
        <v>S</v>
      </c>
      <c r="N3620" s="21">
        <f>IF(VALUE(Tabela813[[#This Row],[RED]]) &gt; 0,1,0) + IF(VALUE(J3620)&gt;0,8,IF(VALUE(I3620)&gt;0,7,IF(VALUE(H3620)&gt;0,6,IF(VALUE(G3620)&gt;0,5,IF(VALUE(F3620)&gt;0,4,IF(VALUE(E3620)&gt;0,3,IF(VALUE(D3620)&gt;0,2,1)))))))</f>
        <v>8</v>
      </c>
      <c r="O3620" s="26" t="s">
        <v>51</v>
      </c>
      <c r="P3620" s="1" t="s">
        <v>4236</v>
      </c>
      <c r="Q3620" s="1"/>
      <c r="R3620" s="21"/>
      <c r="S3620" s="7" t="str">
        <f>Tabela813[[#This Row],[NR]]&amp;" - "&amp;Tabela813[[#This Row],[Especificação]]</f>
        <v>9.2.4.2.2.99.0.1.00 - (-) Dedução de Outras Transferências de Convênios dos Estados e DF e de Suas Entidades</v>
      </c>
      <c r="T3620" s="7" t="str">
        <f>Tabela813[[#This Row],[NR]]&amp;" - "&amp;Tabela813[[#This Row],[Especificação]]</f>
        <v>9.2.4.2.2.99.0.1.00 - (-) Dedução de Outras Transferências de Convênios dos Estados e DF e de Suas Entidades</v>
      </c>
      <c r="U3620" s="7" t="str">
        <f>Tabela813[[#This Row],[NR]]&amp; " - "&amp;Tabela813[[#This Row],[Especificação]]</f>
        <v>9.2.4.2.2.99.0.1.00 - (-) Dedução de Outras Transferências de Convênios dos Estados e DF e de Suas Entidades</v>
      </c>
    </row>
    <row r="3621" spans="2:21" ht="45" x14ac:dyDescent="0.25">
      <c r="B3621" s="73" t="s">
        <v>1570</v>
      </c>
      <c r="C3621" s="26" t="s">
        <v>1567</v>
      </c>
      <c r="D3621" s="26" t="s">
        <v>1568</v>
      </c>
      <c r="E3621" s="26" t="s">
        <v>1567</v>
      </c>
      <c r="F3621" s="26" t="s">
        <v>1567</v>
      </c>
      <c r="G3621" s="26" t="s">
        <v>1574</v>
      </c>
      <c r="H3621" s="26" t="s">
        <v>1561</v>
      </c>
      <c r="I3621" s="26" t="s">
        <v>1558</v>
      </c>
      <c r="J3621" s="26" t="s">
        <v>1560</v>
      </c>
      <c r="K3621" s="21" t="str">
        <f>IF(Tabela813[[#This Row],[C]]&lt;&gt;"",IF(Tabela813[[#This Row],[RED]]&lt;&gt;"",(Tabela813[[#This Row],[RED]] &amp; "."),"") &amp; CONCATENATE(Tabela813[[#This Row],[C]],".",Tabela813[[#This Row],[O]],".",Tabela813[[#This Row],[E]],".",Tabela813[[#This Row],[D1]],".",Tabela813[[#This Row],[D2]],".",Tabela813[[#This Row],[D3]],".",Tabela813[[#This Row],[T]],".",Tabela813[[#This Row],[D4]]),"")</f>
        <v>9.2.4.2.2.99.0.1.01</v>
      </c>
      <c r="L3621" s="27" t="s">
        <v>3669</v>
      </c>
      <c r="M3621" s="21" t="str">
        <f t="shared" si="56"/>
        <v>A</v>
      </c>
      <c r="N3621" s="21">
        <f>IF(VALUE(Tabela813[[#This Row],[RED]]) &gt; 0,1,0) + IF(VALUE(J3621)&gt;0,8,IF(VALUE(I3621)&gt;0,7,IF(VALUE(H3621)&gt;0,6,IF(VALUE(G3621)&gt;0,5,IF(VALUE(F3621)&gt;0,4,IF(VALUE(E3621)&gt;0,3,IF(VALUE(D3621)&gt;0,2,1)))))))</f>
        <v>9</v>
      </c>
      <c r="O3621" s="26" t="s">
        <v>3165</v>
      </c>
      <c r="P3621" s="1" t="s">
        <v>4236</v>
      </c>
      <c r="Q3621" s="1"/>
      <c r="R3621" s="21"/>
      <c r="S3621" s="7" t="str">
        <f>Tabela813[[#This Row],[NR]]&amp;" - "&amp;Tabela813[[#This Row],[Especificação]]</f>
        <v>9.2.4.2.2.99.0.1.01 - (-) Dedução de Outras Transferências de Convênios dos Estados e DF e de Suas Entidades</v>
      </c>
      <c r="T3621" s="7" t="str">
        <f>Tabela813[[#This Row],[NR]]&amp;" - "&amp;Tabela813[[#This Row],[Especificação]]</f>
        <v>9.2.4.2.2.99.0.1.01 - (-) Dedução de Outras Transferências de Convênios dos Estados e DF e de Suas Entidades</v>
      </c>
      <c r="U3621" s="7" t="str">
        <f>Tabela813[[#This Row],[NR]]&amp; " - "&amp;Tabela813[[#This Row],[Especificação]]</f>
        <v>9.2.4.2.2.99.0.1.01 - (-) Dedução de Outras Transferências de Convênios dos Estados e DF e de Suas Entidades</v>
      </c>
    </row>
    <row r="3622" spans="2:21" ht="45" x14ac:dyDescent="0.25">
      <c r="B3622" s="73" t="s">
        <v>1570</v>
      </c>
      <c r="C3622" s="26" t="s">
        <v>1567</v>
      </c>
      <c r="D3622" s="26" t="s">
        <v>1568</v>
      </c>
      <c r="E3622" s="26" t="s">
        <v>1567</v>
      </c>
      <c r="F3622" s="26" t="s">
        <v>1567</v>
      </c>
      <c r="G3622" s="26" t="s">
        <v>1574</v>
      </c>
      <c r="H3622" s="26" t="s">
        <v>1561</v>
      </c>
      <c r="I3622" s="26" t="s">
        <v>1558</v>
      </c>
      <c r="J3622" s="26" t="s">
        <v>1562</v>
      </c>
      <c r="K3622" s="21" t="str">
        <f>IF(Tabela813[[#This Row],[C]]&lt;&gt;"",IF(Tabela813[[#This Row],[RED]]&lt;&gt;"",(Tabela813[[#This Row],[RED]] &amp; "."),"") &amp; CONCATENATE(Tabela813[[#This Row],[C]],".",Tabela813[[#This Row],[O]],".",Tabela813[[#This Row],[E]],".",Tabela813[[#This Row],[D1]],".",Tabela813[[#This Row],[D2]],".",Tabela813[[#This Row],[D3]],".",Tabela813[[#This Row],[T]],".",Tabela813[[#This Row],[D4]]),"")</f>
        <v>9.2.4.2.2.99.0.1.02</v>
      </c>
      <c r="L3622" s="27" t="s">
        <v>4891</v>
      </c>
      <c r="M3622" s="21" t="str">
        <f t="shared" si="56"/>
        <v>A</v>
      </c>
      <c r="N3622" s="21">
        <f>IF(VALUE(Tabela813[[#This Row],[RED]]) &gt; 0,1,0) + IF(VALUE(J3622)&gt;0,8,IF(VALUE(I3622)&gt;0,7,IF(VALUE(H3622)&gt;0,6,IF(VALUE(G3622)&gt;0,5,IF(VALUE(F3622)&gt;0,4,IF(VALUE(E3622)&gt;0,3,IF(VALUE(D3622)&gt;0,2,1)))))))</f>
        <v>9</v>
      </c>
      <c r="O3622" s="26" t="s">
        <v>3165</v>
      </c>
      <c r="P3622" s="1" t="s">
        <v>4700</v>
      </c>
      <c r="Q3622" s="1"/>
      <c r="R3622" s="21"/>
      <c r="S3622" s="7" t="str">
        <f>Tabela813[[#This Row],[NR]]&amp;" - "&amp;Tabela813[[#This Row],[Especificação]]</f>
        <v>9.2.4.2.2.99.0.1.02 - (-) Dedução de Outras Transferências de Convênios dos Estados e DF e de Suas - Transferências dos Estados Decorrentes de Emendas Parlamentares Individuais</v>
      </c>
      <c r="T3622" s="7" t="str">
        <f>Tabela813[[#This Row],[NR]]&amp;" - "&amp;Tabela813[[#This Row],[Especificação]]</f>
        <v>9.2.4.2.2.99.0.1.02 - (-) Dedução de Outras Transferências de Convênios dos Estados e DF e de Suas - Transferências dos Estados Decorrentes de Emendas Parlamentares Individuais</v>
      </c>
      <c r="U3622" s="7" t="str">
        <f>Tabela813[[#This Row],[NR]]&amp; " - "&amp;Tabela813[[#This Row],[Especificação]]</f>
        <v>9.2.4.2.2.99.0.1.02 - (-) Dedução de Outras Transferências de Convênios dos Estados e DF e de Suas - Transferências dos Estados Decorrentes de Emendas Parlamentares Individuais</v>
      </c>
    </row>
    <row r="3623" spans="2:21" ht="60" x14ac:dyDescent="0.25">
      <c r="B3623" s="73" t="s">
        <v>1570</v>
      </c>
      <c r="C3623" s="26" t="s">
        <v>1567</v>
      </c>
      <c r="D3623" s="26" t="s">
        <v>1568</v>
      </c>
      <c r="E3623" s="26" t="s">
        <v>1567</v>
      </c>
      <c r="F3623" s="26" t="s">
        <v>1567</v>
      </c>
      <c r="G3623" s="26" t="s">
        <v>1574</v>
      </c>
      <c r="H3623" s="26" t="s">
        <v>1561</v>
      </c>
      <c r="I3623" s="26" t="s">
        <v>1558</v>
      </c>
      <c r="J3623" s="26" t="s">
        <v>1571</v>
      </c>
      <c r="K3623" s="21" t="str">
        <f>IF(Tabela813[[#This Row],[C]]&lt;&gt;"",IF(Tabela813[[#This Row],[RED]]&lt;&gt;"",(Tabela813[[#This Row],[RED]] &amp; "."),"") &amp; CONCATENATE(Tabela813[[#This Row],[C]],".",Tabela813[[#This Row],[O]],".",Tabela813[[#This Row],[E]],".",Tabela813[[#This Row],[D1]],".",Tabela813[[#This Row],[D2]],".",Tabela813[[#This Row],[D3]],".",Tabela813[[#This Row],[T]],".",Tabela813[[#This Row],[D4]]),"")</f>
        <v>9.2.4.2.2.99.0.1.03</v>
      </c>
      <c r="L3623" s="27" t="s">
        <v>4175</v>
      </c>
      <c r="M3623" s="21" t="str">
        <f t="shared" si="56"/>
        <v>A</v>
      </c>
      <c r="N3623" s="21">
        <f>IF(VALUE(Tabela813[[#This Row],[RED]]) &gt; 0,1,0) + IF(VALUE(J3623)&gt;0,8,IF(VALUE(I3623)&gt;0,7,IF(VALUE(H3623)&gt;0,6,IF(VALUE(G3623)&gt;0,5,IF(VALUE(F3623)&gt;0,4,IF(VALUE(E3623)&gt;0,3,IF(VALUE(D3623)&gt;0,2,1)))))))</f>
        <v>9</v>
      </c>
      <c r="O3623" s="26" t="s">
        <v>3165</v>
      </c>
      <c r="P3623" s="1" t="s">
        <v>4892</v>
      </c>
      <c r="Q3623" s="1"/>
      <c r="R3623" s="21"/>
      <c r="S3623" s="7" t="str">
        <f>Tabela813[[#This Row],[NR]]&amp;" - "&amp;Tabela813[[#This Row],[Especificação]]</f>
        <v>9.2.4.2.2.99.0.1.03 - (-) Dedução de Outras Transferências de Convênios dos Estados e DF e de Suas Entidades - Transferências dos Estados Decorrentes de Emendas Parlamentares de Bancada</v>
      </c>
      <c r="T3623" s="7" t="str">
        <f>Tabela813[[#This Row],[NR]]&amp;" - "&amp;Tabela813[[#This Row],[Especificação]]</f>
        <v>9.2.4.2.2.99.0.1.03 - (-) Dedução de Outras Transferências de Convênios dos Estados e DF e de Suas Entidades - Transferências dos Estados Decorrentes de Emendas Parlamentares de Bancada</v>
      </c>
      <c r="U3623" s="7" t="str">
        <f>Tabela813[[#This Row],[NR]]&amp; " - "&amp;Tabela813[[#This Row],[Especificação]]</f>
        <v>9.2.4.2.2.99.0.1.03 - (-) Dedução de Outras Transferências de Convênios dos Estados e DF e de Suas Entidades - Transferências dos Estados Decorrentes de Emendas Parlamentares de Bancada</v>
      </c>
    </row>
    <row r="3624" spans="2:21" ht="45" x14ac:dyDescent="0.25">
      <c r="B3624" s="73" t="s">
        <v>1570</v>
      </c>
      <c r="C3624" s="26" t="s">
        <v>1567</v>
      </c>
      <c r="D3624" s="26" t="s">
        <v>1568</v>
      </c>
      <c r="E3624" s="26" t="s">
        <v>1559</v>
      </c>
      <c r="F3624" s="26" t="s">
        <v>1561</v>
      </c>
      <c r="G3624" s="26" t="s">
        <v>1564</v>
      </c>
      <c r="H3624" s="26" t="s">
        <v>1561</v>
      </c>
      <c r="I3624" s="26" t="s">
        <v>1561</v>
      </c>
      <c r="J3624" s="26" t="s">
        <v>1564</v>
      </c>
      <c r="K3624" s="21" t="str">
        <f>IF(Tabela813[[#This Row],[C]]&lt;&gt;"",IF(Tabela813[[#This Row],[RED]]&lt;&gt;"",(Tabela813[[#This Row],[RED]] &amp; "."),"") &amp; CONCATENATE(Tabela813[[#This Row],[C]],".",Tabela813[[#This Row],[O]],".",Tabela813[[#This Row],[E]],".",Tabela813[[#This Row],[D1]],".",Tabela813[[#This Row],[D2]],".",Tabela813[[#This Row],[D3]],".",Tabela813[[#This Row],[T]],".",Tabela813[[#This Row],[D4]]),"")</f>
        <v>9.2.4.3.0.00.0.0.00</v>
      </c>
      <c r="L3624" s="27" t="s">
        <v>4125</v>
      </c>
      <c r="M3624" s="21" t="str">
        <f t="shared" si="56"/>
        <v>S</v>
      </c>
      <c r="N3624" s="21">
        <f>IF(VALUE(Tabela813[[#This Row],[RED]]) &gt; 0,1,0) + IF(VALUE(J3624)&gt;0,8,IF(VALUE(I3624)&gt;0,7,IF(VALUE(H3624)&gt;0,6,IF(VALUE(G3624)&gt;0,5,IF(VALUE(F3624)&gt;0,4,IF(VALUE(E3624)&gt;0,3,IF(VALUE(D3624)&gt;0,2,1)))))))</f>
        <v>4</v>
      </c>
      <c r="O3624" s="26" t="s">
        <v>45</v>
      </c>
      <c r="P3624" s="1" t="s">
        <v>4549</v>
      </c>
      <c r="Q3624" s="1"/>
      <c r="R3624" s="21"/>
      <c r="S3624" s="7" t="str">
        <f>Tabela813[[#This Row],[NR]]&amp;" - "&amp;Tabela813[[#This Row],[Especificação]]</f>
        <v>9.2.4.3.0.00.0.0.00 - (-) Dedução de Transferências dos Municípios e de Suas Entidades</v>
      </c>
      <c r="T3624" s="7" t="str">
        <f>Tabela813[[#This Row],[NR]]&amp;" - "&amp;Tabela813[[#This Row],[Especificação]]</f>
        <v>9.2.4.3.0.00.0.0.00 - (-) Dedução de Transferências dos Municípios e de Suas Entidades</v>
      </c>
      <c r="U3624" s="7" t="str">
        <f>Tabela813[[#This Row],[NR]]&amp; " - "&amp;Tabela813[[#This Row],[Especificação]]</f>
        <v>9.2.4.3.0.00.0.0.00 - (-) Dedução de Transferências dos Municípios e de Suas Entidades</v>
      </c>
    </row>
    <row r="3625" spans="2:21" ht="45" x14ac:dyDescent="0.25">
      <c r="B3625" s="73" t="s">
        <v>1570</v>
      </c>
      <c r="C3625" s="26" t="s">
        <v>1567</v>
      </c>
      <c r="D3625" s="26" t="s">
        <v>1568</v>
      </c>
      <c r="E3625" s="26" t="s">
        <v>1559</v>
      </c>
      <c r="F3625" s="26" t="s">
        <v>1567</v>
      </c>
      <c r="G3625" s="26" t="s">
        <v>1564</v>
      </c>
      <c r="H3625" s="26" t="s">
        <v>1561</v>
      </c>
      <c r="I3625" s="26" t="s">
        <v>1561</v>
      </c>
      <c r="J3625" s="26" t="s">
        <v>1564</v>
      </c>
      <c r="K3625" s="21" t="str">
        <f>IF(Tabela813[[#This Row],[C]]&lt;&gt;"",IF(Tabela813[[#This Row],[RED]]&lt;&gt;"",(Tabela813[[#This Row],[RED]] &amp; "."),"") &amp; CONCATENATE(Tabela813[[#This Row],[C]],".",Tabela813[[#This Row],[O]],".",Tabela813[[#This Row],[E]],".",Tabela813[[#This Row],[D1]],".",Tabela813[[#This Row],[D2]],".",Tabela813[[#This Row],[D3]],".",Tabela813[[#This Row],[T]],".",Tabela813[[#This Row],[D4]]),"")</f>
        <v>9.2.4.3.2.00.0.0.00</v>
      </c>
      <c r="L3625" s="27" t="s">
        <v>2248</v>
      </c>
      <c r="M3625" s="21" t="str">
        <f t="shared" si="56"/>
        <v>S</v>
      </c>
      <c r="N3625" s="21">
        <f>IF(VALUE(Tabela813[[#This Row],[RED]]) &gt; 0,1,0) + IF(VALUE(J3625)&gt;0,8,IF(VALUE(I3625)&gt;0,7,IF(VALUE(H3625)&gt;0,6,IF(VALUE(G3625)&gt;0,5,IF(VALUE(F3625)&gt;0,4,IF(VALUE(E3625)&gt;0,3,IF(VALUE(D3625)&gt;0,2,1)))))))</f>
        <v>5</v>
      </c>
      <c r="O3625" s="26" t="s">
        <v>45</v>
      </c>
      <c r="P3625" s="1" t="s">
        <v>4550</v>
      </c>
      <c r="Q3625" s="1"/>
      <c r="R3625" s="21"/>
      <c r="S3625" s="7" t="str">
        <f>Tabela813[[#This Row],[NR]]&amp;" - "&amp;Tabela813[[#This Row],[Especificação]]</f>
        <v>9.2.4.3.2.00.0.0.00 - (-) Dedução de Transferências de Convênios dos Municípios e de Suas Entidades</v>
      </c>
      <c r="T3625" s="7" t="str">
        <f>Tabela813[[#This Row],[NR]]&amp;" - "&amp;Tabela813[[#This Row],[Especificação]]</f>
        <v>9.2.4.3.2.00.0.0.00 - (-) Dedução de Transferências de Convênios dos Municípios e de Suas Entidades</v>
      </c>
      <c r="U3625" s="7" t="str">
        <f>Tabela813[[#This Row],[NR]]&amp; " - "&amp;Tabela813[[#This Row],[Especificação]]</f>
        <v>9.2.4.3.2.00.0.0.00 - (-) Dedução de Transferências de Convênios dos Municípios e de Suas Entidades</v>
      </c>
    </row>
    <row r="3626" spans="2:21" ht="33" customHeight="1" x14ac:dyDescent="0.25">
      <c r="B3626" s="73" t="s">
        <v>1570</v>
      </c>
      <c r="C3626" s="26" t="s">
        <v>1567</v>
      </c>
      <c r="D3626" s="26" t="s">
        <v>1568</v>
      </c>
      <c r="E3626" s="26" t="s">
        <v>1559</v>
      </c>
      <c r="F3626" s="26" t="s">
        <v>1567</v>
      </c>
      <c r="G3626" s="26" t="s">
        <v>1591</v>
      </c>
      <c r="H3626" s="26" t="s">
        <v>1561</v>
      </c>
      <c r="I3626" s="26" t="s">
        <v>1561</v>
      </c>
      <c r="J3626" s="26" t="s">
        <v>1564</v>
      </c>
      <c r="K3626" s="21" t="str">
        <f>IF(Tabela813[[#This Row],[C]]&lt;&gt;"",IF(Tabela813[[#This Row],[RED]]&lt;&gt;"",(Tabela813[[#This Row],[RED]] &amp; "."),"") &amp; CONCATENATE(Tabela813[[#This Row],[C]],".",Tabela813[[#This Row],[O]],".",Tabela813[[#This Row],[E]],".",Tabela813[[#This Row],[D1]],".",Tabela813[[#This Row],[D2]],".",Tabela813[[#This Row],[D3]],".",Tabela813[[#This Row],[T]],".",Tabela813[[#This Row],[D4]]),"")</f>
        <v>9.2.4.3.2.50.0.0.00</v>
      </c>
      <c r="L3626" s="27" t="s">
        <v>4176</v>
      </c>
      <c r="M3626" s="21" t="str">
        <f t="shared" si="56"/>
        <v>S</v>
      </c>
      <c r="N3626" s="21">
        <f>IF(VALUE(Tabela813[[#This Row],[RED]]) &gt; 0,1,0) + IF(VALUE(J3626)&gt;0,8,IF(VALUE(I3626)&gt;0,7,IF(VALUE(H3626)&gt;0,6,IF(VALUE(G3626)&gt;0,5,IF(VALUE(F3626)&gt;0,4,IF(VALUE(E3626)&gt;0,3,IF(VALUE(D3626)&gt;0,2,1)))))))</f>
        <v>6</v>
      </c>
      <c r="O3626" s="26" t="s">
        <v>55</v>
      </c>
      <c r="P3626" s="1" t="s">
        <v>4551</v>
      </c>
      <c r="Q3626" s="1"/>
      <c r="R3626" s="21"/>
      <c r="S3626" s="7" t="str">
        <f>Tabela813[[#This Row],[NR]]&amp;" - "&amp;Tabela813[[#This Row],[Especificação]]</f>
        <v>9.2.4.3.2.50.0.0.00 - (-) Dedução de Transferências de Convênios dos Municípios Destinados a Programas de Saúde</v>
      </c>
      <c r="T3626" s="7" t="str">
        <f>Tabela813[[#This Row],[NR]]&amp;" - "&amp;Tabela813[[#This Row],[Especificação]]</f>
        <v>9.2.4.3.2.50.0.0.00 - (-) Dedução de Transferências de Convênios dos Municípios Destinados a Programas de Saúde</v>
      </c>
      <c r="U3626" s="7" t="str">
        <f>Tabela813[[#This Row],[NR]]&amp; " - "&amp;Tabela813[[#This Row],[Especificação]]</f>
        <v>9.2.4.3.2.50.0.0.00 - (-) Dedução de Transferências de Convênios dos Municípios Destinados a Programas de Saúde</v>
      </c>
    </row>
    <row r="3627" spans="2:21" ht="45" x14ac:dyDescent="0.25">
      <c r="B3627" s="73" t="s">
        <v>1570</v>
      </c>
      <c r="C3627" s="26" t="s">
        <v>1567</v>
      </c>
      <c r="D3627" s="26" t="s">
        <v>1568</v>
      </c>
      <c r="E3627" s="26" t="s">
        <v>1559</v>
      </c>
      <c r="F3627" s="26" t="s">
        <v>1567</v>
      </c>
      <c r="G3627" s="26" t="s">
        <v>1591</v>
      </c>
      <c r="H3627" s="26" t="s">
        <v>1561</v>
      </c>
      <c r="I3627" s="26" t="s">
        <v>1558</v>
      </c>
      <c r="J3627" s="26" t="s">
        <v>1564</v>
      </c>
      <c r="K3627" s="21" t="str">
        <f>IF(Tabela813[[#This Row],[C]]&lt;&gt;"",IF(Tabela813[[#This Row],[RED]]&lt;&gt;"",(Tabela813[[#This Row],[RED]] &amp; "."),"") &amp; CONCATENATE(Tabela813[[#This Row],[C]],".",Tabela813[[#This Row],[O]],".",Tabela813[[#This Row],[E]],".",Tabela813[[#This Row],[D1]],".",Tabela813[[#This Row],[D2]],".",Tabela813[[#This Row],[D3]],".",Tabela813[[#This Row],[T]],".",Tabela813[[#This Row],[D4]]),"")</f>
        <v>9.2.4.3.2.50.0.1.00</v>
      </c>
      <c r="L3627" s="27" t="s">
        <v>4177</v>
      </c>
      <c r="M3627" s="21" t="str">
        <f t="shared" si="56"/>
        <v>A</v>
      </c>
      <c r="N3627" s="21">
        <f>IF(VALUE(Tabela813[[#This Row],[RED]]) &gt; 0,1,0) + IF(VALUE(J3627)&gt;0,8,IF(VALUE(I3627)&gt;0,7,IF(VALUE(H3627)&gt;0,6,IF(VALUE(G3627)&gt;0,5,IF(VALUE(F3627)&gt;0,4,IF(VALUE(E3627)&gt;0,3,IF(VALUE(D3627)&gt;0,2,1)))))))</f>
        <v>8</v>
      </c>
      <c r="O3627" s="26" t="s">
        <v>55</v>
      </c>
      <c r="P3627" s="1" t="s">
        <v>4237</v>
      </c>
      <c r="Q3627" s="1"/>
      <c r="R3627" s="21"/>
      <c r="S3627" s="7" t="str">
        <f>Tabela813[[#This Row],[NR]]&amp;" - "&amp;Tabela813[[#This Row],[Especificação]]</f>
        <v>9.2.4.3.2.50.0.1.00 - (-) Dedução de Transferências de Convênios dos Municípios Destinados a Programas de Saúde - Principal</v>
      </c>
      <c r="T3627" s="7" t="str">
        <f>Tabela813[[#This Row],[NR]]&amp;" - "&amp;Tabela813[[#This Row],[Especificação]]</f>
        <v>9.2.4.3.2.50.0.1.00 - (-) Dedução de Transferências de Convênios dos Municípios Destinados a Programas de Saúde - Principal</v>
      </c>
      <c r="U3627" s="7" t="str">
        <f>Tabela813[[#This Row],[NR]]&amp; " - "&amp;Tabela813[[#This Row],[Especificação]]</f>
        <v>9.2.4.3.2.50.0.1.00 - (-) Dedução de Transferências de Convênios dos Municípios Destinados a Programas de Saúde - Principal</v>
      </c>
    </row>
    <row r="3628" spans="2:21" ht="57" customHeight="1" x14ac:dyDescent="0.25">
      <c r="B3628" s="73" t="s">
        <v>1570</v>
      </c>
      <c r="C3628" s="26" t="s">
        <v>1567</v>
      </c>
      <c r="D3628" s="26" t="s">
        <v>1568</v>
      </c>
      <c r="E3628" s="26" t="s">
        <v>1559</v>
      </c>
      <c r="F3628" s="26" t="s">
        <v>1567</v>
      </c>
      <c r="G3628" s="26" t="s">
        <v>1596</v>
      </c>
      <c r="H3628" s="26" t="s">
        <v>1561</v>
      </c>
      <c r="I3628" s="26" t="s">
        <v>1561</v>
      </c>
      <c r="J3628" s="26" t="s">
        <v>1564</v>
      </c>
      <c r="K3628" s="21" t="str">
        <f>IF(Tabela813[[#This Row],[C]]&lt;&gt;"",IF(Tabela813[[#This Row],[RED]]&lt;&gt;"",(Tabela813[[#This Row],[RED]] &amp; "."),"") &amp; CONCATENATE(Tabela813[[#This Row],[C]],".",Tabela813[[#This Row],[O]],".",Tabela813[[#This Row],[E]],".",Tabela813[[#This Row],[D1]],".",Tabela813[[#This Row],[D2]],".",Tabela813[[#This Row],[D3]],".",Tabela813[[#This Row],[T]],".",Tabela813[[#This Row],[D4]]),"")</f>
        <v>9.2.4.3.2.51.0.0.00</v>
      </c>
      <c r="L3628" s="27" t="s">
        <v>4127</v>
      </c>
      <c r="M3628" s="21" t="str">
        <f t="shared" si="56"/>
        <v>S</v>
      </c>
      <c r="N3628" s="21">
        <f>IF(VALUE(Tabela813[[#This Row],[RED]]) &gt; 0,1,0) + IF(VALUE(J3628)&gt;0,8,IF(VALUE(I3628)&gt;0,7,IF(VALUE(H3628)&gt;0,6,IF(VALUE(G3628)&gt;0,5,IF(VALUE(F3628)&gt;0,4,IF(VALUE(E3628)&gt;0,3,IF(VALUE(D3628)&gt;0,2,1)))))))</f>
        <v>6</v>
      </c>
      <c r="O3628" s="26" t="s">
        <v>55</v>
      </c>
      <c r="P3628" s="1" t="s">
        <v>4552</v>
      </c>
      <c r="Q3628" s="1"/>
      <c r="R3628" s="21"/>
      <c r="S3628" s="7" t="str">
        <f>Tabela813[[#This Row],[NR]]&amp;" - "&amp;Tabela813[[#This Row],[Especificação]]</f>
        <v>9.2.4.3.2.51.0.0.00 - (-) Dedução de Transferências de Convênios dos Municípios Destinadas a Programas de Educação</v>
      </c>
      <c r="T3628" s="7" t="str">
        <f>Tabela813[[#This Row],[NR]]&amp;" - "&amp;Tabela813[[#This Row],[Especificação]]</f>
        <v>9.2.4.3.2.51.0.0.00 - (-) Dedução de Transferências de Convênios dos Municípios Destinadas a Programas de Educação</v>
      </c>
      <c r="U3628" s="7" t="str">
        <f>Tabela813[[#This Row],[NR]]&amp; " - "&amp;Tabela813[[#This Row],[Especificação]]</f>
        <v>9.2.4.3.2.51.0.0.00 - (-) Dedução de Transferências de Convênios dos Municípios Destinadas a Programas de Educação</v>
      </c>
    </row>
    <row r="3629" spans="2:21" ht="45" x14ac:dyDescent="0.25">
      <c r="B3629" s="73" t="s">
        <v>1570</v>
      </c>
      <c r="C3629" s="26" t="s">
        <v>1567</v>
      </c>
      <c r="D3629" s="26" t="s">
        <v>1568</v>
      </c>
      <c r="E3629" s="26" t="s">
        <v>1559</v>
      </c>
      <c r="F3629" s="26" t="s">
        <v>1567</v>
      </c>
      <c r="G3629" s="26" t="s">
        <v>1596</v>
      </c>
      <c r="H3629" s="26" t="s">
        <v>1561</v>
      </c>
      <c r="I3629" s="26" t="s">
        <v>1558</v>
      </c>
      <c r="J3629" s="26" t="s">
        <v>1564</v>
      </c>
      <c r="K3629" s="21" t="str">
        <f>IF(Tabela813[[#This Row],[C]]&lt;&gt;"",IF(Tabela813[[#This Row],[RED]]&lt;&gt;"",(Tabela813[[#This Row],[RED]] &amp; "."),"") &amp; CONCATENATE(Tabela813[[#This Row],[C]],".",Tabela813[[#This Row],[O]],".",Tabela813[[#This Row],[E]],".",Tabela813[[#This Row],[D1]],".",Tabela813[[#This Row],[D2]],".",Tabela813[[#This Row],[D3]],".",Tabela813[[#This Row],[T]],".",Tabela813[[#This Row],[D4]]),"")</f>
        <v>9.2.4.3.2.51.0.1.00</v>
      </c>
      <c r="L3629" s="27" t="s">
        <v>4128</v>
      </c>
      <c r="M3629" s="21" t="str">
        <f t="shared" si="56"/>
        <v>A</v>
      </c>
      <c r="N3629" s="21">
        <f>IF(VALUE(Tabela813[[#This Row],[RED]]) &gt; 0,1,0) + IF(VALUE(J3629)&gt;0,8,IF(VALUE(I3629)&gt;0,7,IF(VALUE(H3629)&gt;0,6,IF(VALUE(G3629)&gt;0,5,IF(VALUE(F3629)&gt;0,4,IF(VALUE(E3629)&gt;0,3,IF(VALUE(D3629)&gt;0,2,1)))))))</f>
        <v>8</v>
      </c>
      <c r="O3629" s="26" t="s">
        <v>55</v>
      </c>
      <c r="P3629" s="1" t="s">
        <v>4238</v>
      </c>
      <c r="Q3629" s="1"/>
      <c r="R3629" s="21"/>
      <c r="S3629" s="7" t="str">
        <f>Tabela813[[#This Row],[NR]]&amp;" - "&amp;Tabela813[[#This Row],[Especificação]]</f>
        <v>9.2.4.3.2.51.0.1.00 - (-) Dedução de Transferências de Convênios dos Municípios Destinadas a Programas de Educação - Principal</v>
      </c>
      <c r="T3629" s="7" t="str">
        <f>Tabela813[[#This Row],[NR]]&amp;" - "&amp;Tabela813[[#This Row],[Especificação]]</f>
        <v>9.2.4.3.2.51.0.1.00 - (-) Dedução de Transferências de Convênios dos Municípios Destinadas a Programas de Educação - Principal</v>
      </c>
      <c r="U3629" s="7" t="str">
        <f>Tabela813[[#This Row],[NR]]&amp; " - "&amp;Tabela813[[#This Row],[Especificação]]</f>
        <v>9.2.4.3.2.51.0.1.00 - (-) Dedução de Transferências de Convênios dos Municípios Destinadas a Programas de Educação - Principal</v>
      </c>
    </row>
    <row r="3630" spans="2:21" ht="45" x14ac:dyDescent="0.25">
      <c r="B3630" s="73" t="s">
        <v>1570</v>
      </c>
      <c r="C3630" s="26" t="s">
        <v>1567</v>
      </c>
      <c r="D3630" s="26" t="s">
        <v>1568</v>
      </c>
      <c r="E3630" s="26" t="s">
        <v>1559</v>
      </c>
      <c r="F3630" s="26" t="s">
        <v>1567</v>
      </c>
      <c r="G3630" s="26" t="s">
        <v>1598</v>
      </c>
      <c r="H3630" s="26" t="s">
        <v>1561</v>
      </c>
      <c r="I3630" s="26" t="s">
        <v>1561</v>
      </c>
      <c r="J3630" s="26" t="s">
        <v>1564</v>
      </c>
      <c r="K3630" s="21" t="str">
        <f>IF(Tabela813[[#This Row],[C]]&lt;&gt;"",IF(Tabela813[[#This Row],[RED]]&lt;&gt;"",(Tabela813[[#This Row],[RED]] &amp; "."),"") &amp; CONCATENATE(Tabela813[[#This Row],[C]],".",Tabela813[[#This Row],[O]],".",Tabela813[[#This Row],[E]],".",Tabela813[[#This Row],[D1]],".",Tabela813[[#This Row],[D2]],".",Tabela813[[#This Row],[D3]],".",Tabela813[[#This Row],[T]],".",Tabela813[[#This Row],[D4]]),"")</f>
        <v>9.2.4.3.2.52.0.0.00</v>
      </c>
      <c r="L3630" s="27" t="s">
        <v>4178</v>
      </c>
      <c r="M3630" s="21" t="str">
        <f t="shared" si="56"/>
        <v>S</v>
      </c>
      <c r="N3630" s="21">
        <f>IF(VALUE(Tabela813[[#This Row],[RED]]) &gt; 0,1,0) + IF(VALUE(J3630)&gt;0,8,IF(VALUE(I3630)&gt;0,7,IF(VALUE(H3630)&gt;0,6,IF(VALUE(G3630)&gt;0,5,IF(VALUE(F3630)&gt;0,4,IF(VALUE(E3630)&gt;0,3,IF(VALUE(D3630)&gt;0,2,1)))))))</f>
        <v>6</v>
      </c>
      <c r="O3630" s="26" t="s">
        <v>55</v>
      </c>
      <c r="P3630" s="1" t="s">
        <v>4553</v>
      </c>
      <c r="Q3630" s="1"/>
      <c r="R3630" s="21"/>
      <c r="S3630" s="7" t="str">
        <f>Tabela813[[#This Row],[NR]]&amp;" - "&amp;Tabela813[[#This Row],[Especificação]]</f>
        <v>9.2.4.3.2.52.0.0.00 - (-) Dedução de Transferências de Convênios dos Municípios Destinadas a Programas de Saneamento</v>
      </c>
      <c r="T3630" s="7" t="str">
        <f>Tabela813[[#This Row],[NR]]&amp;" - "&amp;Tabela813[[#This Row],[Especificação]]</f>
        <v>9.2.4.3.2.52.0.0.00 - (-) Dedução de Transferências de Convênios dos Municípios Destinadas a Programas de Saneamento</v>
      </c>
      <c r="U3630" s="7" t="str">
        <f>Tabela813[[#This Row],[NR]]&amp; " - "&amp;Tabela813[[#This Row],[Especificação]]</f>
        <v>9.2.4.3.2.52.0.0.00 - (-) Dedução de Transferências de Convênios dos Municípios Destinadas a Programas de Saneamento</v>
      </c>
    </row>
    <row r="3631" spans="2:21" ht="45" x14ac:dyDescent="0.25">
      <c r="B3631" s="73" t="s">
        <v>1570</v>
      </c>
      <c r="C3631" s="26" t="s">
        <v>1567</v>
      </c>
      <c r="D3631" s="26" t="s">
        <v>1568</v>
      </c>
      <c r="E3631" s="26" t="s">
        <v>1559</v>
      </c>
      <c r="F3631" s="26" t="s">
        <v>1567</v>
      </c>
      <c r="G3631" s="26" t="s">
        <v>1598</v>
      </c>
      <c r="H3631" s="26" t="s">
        <v>1561</v>
      </c>
      <c r="I3631" s="26" t="s">
        <v>1558</v>
      </c>
      <c r="J3631" s="26" t="s">
        <v>1564</v>
      </c>
      <c r="K3631" s="21" t="str">
        <f>IF(Tabela813[[#This Row],[C]]&lt;&gt;"",IF(Tabela813[[#This Row],[RED]]&lt;&gt;"",(Tabela813[[#This Row],[RED]] &amp; "."),"") &amp; CONCATENATE(Tabela813[[#This Row],[C]],".",Tabela813[[#This Row],[O]],".",Tabela813[[#This Row],[E]],".",Tabela813[[#This Row],[D1]],".",Tabela813[[#This Row],[D2]],".",Tabela813[[#This Row],[D3]],".",Tabela813[[#This Row],[T]],".",Tabela813[[#This Row],[D4]]),"")</f>
        <v>9.2.4.3.2.52.0.1.00</v>
      </c>
      <c r="L3631" s="27" t="s">
        <v>4179</v>
      </c>
      <c r="M3631" s="21" t="str">
        <f t="shared" si="56"/>
        <v>A</v>
      </c>
      <c r="N3631" s="21">
        <f>IF(VALUE(Tabela813[[#This Row],[RED]]) &gt; 0,1,0) + IF(VALUE(J3631)&gt;0,8,IF(VALUE(I3631)&gt;0,7,IF(VALUE(H3631)&gt;0,6,IF(VALUE(G3631)&gt;0,5,IF(VALUE(F3631)&gt;0,4,IF(VALUE(E3631)&gt;0,3,IF(VALUE(D3631)&gt;0,2,1)))))))</f>
        <v>8</v>
      </c>
      <c r="O3631" s="26" t="s">
        <v>55</v>
      </c>
      <c r="P3631" s="1" t="s">
        <v>4239</v>
      </c>
      <c r="Q3631" s="1"/>
      <c r="R3631" s="21"/>
      <c r="S3631" s="7" t="str">
        <f>Tabela813[[#This Row],[NR]]&amp;" - "&amp;Tabela813[[#This Row],[Especificação]]</f>
        <v>9.2.4.3.2.52.0.1.00 - (-) Dedução de Transferências de Convênios dos Municípios Destinadas a Programas de Saneamento - Principal</v>
      </c>
      <c r="T3631" s="7" t="str">
        <f>Tabela813[[#This Row],[NR]]&amp;" - "&amp;Tabela813[[#This Row],[Especificação]]</f>
        <v>9.2.4.3.2.52.0.1.00 - (-) Dedução de Transferências de Convênios dos Municípios Destinadas a Programas de Saneamento - Principal</v>
      </c>
      <c r="U3631" s="7" t="str">
        <f>Tabela813[[#This Row],[NR]]&amp; " - "&amp;Tabela813[[#This Row],[Especificação]]</f>
        <v>9.2.4.3.2.52.0.1.00 - (-) Dedução de Transferências de Convênios dos Municípios Destinadas a Programas de Saneamento - Principal</v>
      </c>
    </row>
    <row r="3632" spans="2:21" ht="45" x14ac:dyDescent="0.25">
      <c r="B3632" s="73" t="s">
        <v>1570</v>
      </c>
      <c r="C3632" s="26" t="s">
        <v>1567</v>
      </c>
      <c r="D3632" s="26" t="s">
        <v>1568</v>
      </c>
      <c r="E3632" s="26" t="s">
        <v>1559</v>
      </c>
      <c r="F3632" s="26" t="s">
        <v>1567</v>
      </c>
      <c r="G3632" s="26" t="s">
        <v>1574</v>
      </c>
      <c r="H3632" s="26" t="s">
        <v>1561</v>
      </c>
      <c r="I3632" s="26" t="s">
        <v>1561</v>
      </c>
      <c r="J3632" s="26" t="s">
        <v>1564</v>
      </c>
      <c r="K3632" s="21" t="str">
        <f>IF(Tabela813[[#This Row],[C]]&lt;&gt;"",IF(Tabela813[[#This Row],[RED]]&lt;&gt;"",(Tabela813[[#This Row],[RED]] &amp; "."),"") &amp; CONCATENATE(Tabela813[[#This Row],[C]],".",Tabela813[[#This Row],[O]],".",Tabela813[[#This Row],[E]],".",Tabela813[[#This Row],[D1]],".",Tabela813[[#This Row],[D2]],".",Tabela813[[#This Row],[D3]],".",Tabela813[[#This Row],[T]],".",Tabela813[[#This Row],[D4]]),"")</f>
        <v>9.2.4.3.2.99.0.0.00</v>
      </c>
      <c r="L3632" s="27" t="s">
        <v>4129</v>
      </c>
      <c r="M3632" s="21" t="str">
        <f t="shared" si="56"/>
        <v>S</v>
      </c>
      <c r="N3632" s="21">
        <f>IF(VALUE(Tabela813[[#This Row],[RED]]) &gt; 0,1,0) + IF(VALUE(J3632)&gt;0,8,IF(VALUE(I3632)&gt;0,7,IF(VALUE(H3632)&gt;0,6,IF(VALUE(G3632)&gt;0,5,IF(VALUE(F3632)&gt;0,4,IF(VALUE(E3632)&gt;0,3,IF(VALUE(D3632)&gt;0,2,1)))))))</f>
        <v>6</v>
      </c>
      <c r="O3632" s="26" t="s">
        <v>51</v>
      </c>
      <c r="P3632" s="1" t="s">
        <v>4554</v>
      </c>
      <c r="Q3632" s="1"/>
      <c r="R3632" s="21"/>
      <c r="S3632" s="7" t="str">
        <f>Tabela813[[#This Row],[NR]]&amp;" - "&amp;Tabela813[[#This Row],[Especificação]]</f>
        <v>9.2.4.3.2.99.0.0.00 - (-) Dedução de Outras Transferências de Convênios dos Municípios e de Suas Entidades</v>
      </c>
      <c r="T3632" s="7" t="str">
        <f>Tabela813[[#This Row],[NR]]&amp;" - "&amp;Tabela813[[#This Row],[Especificação]]</f>
        <v>9.2.4.3.2.99.0.0.00 - (-) Dedução de Outras Transferências de Convênios dos Municípios e de Suas Entidades</v>
      </c>
      <c r="U3632" s="7" t="str">
        <f>Tabela813[[#This Row],[NR]]&amp; " - "&amp;Tabela813[[#This Row],[Especificação]]</f>
        <v>9.2.4.3.2.99.0.0.00 - (-) Dedução de Outras Transferências de Convênios dos Municípios e de Suas Entidades</v>
      </c>
    </row>
    <row r="3633" spans="2:21" ht="45" x14ac:dyDescent="0.25">
      <c r="B3633" s="73" t="s">
        <v>1570</v>
      </c>
      <c r="C3633" s="26" t="s">
        <v>1567</v>
      </c>
      <c r="D3633" s="26" t="s">
        <v>1568</v>
      </c>
      <c r="E3633" s="26" t="s">
        <v>1559</v>
      </c>
      <c r="F3633" s="26" t="s">
        <v>1567</v>
      </c>
      <c r="G3633" s="26" t="s">
        <v>1574</v>
      </c>
      <c r="H3633" s="26" t="s">
        <v>1561</v>
      </c>
      <c r="I3633" s="26" t="s">
        <v>1558</v>
      </c>
      <c r="J3633" s="26" t="s">
        <v>1564</v>
      </c>
      <c r="K3633" s="21" t="str">
        <f>IF(Tabela813[[#This Row],[C]]&lt;&gt;"",IF(Tabela813[[#This Row],[RED]]&lt;&gt;"",(Tabela813[[#This Row],[RED]] &amp; "."),"") &amp; CONCATENATE(Tabela813[[#This Row],[C]],".",Tabela813[[#This Row],[O]],".",Tabela813[[#This Row],[E]],".",Tabela813[[#This Row],[D1]],".",Tabela813[[#This Row],[D2]],".",Tabela813[[#This Row],[D3]],".",Tabela813[[#This Row],[T]],".",Tabela813[[#This Row],[D4]]),"")</f>
        <v>9.2.4.3.2.99.0.1.00</v>
      </c>
      <c r="L3633" s="27" t="s">
        <v>4180</v>
      </c>
      <c r="M3633" s="21" t="str">
        <f t="shared" si="56"/>
        <v>A</v>
      </c>
      <c r="N3633" s="21">
        <f>IF(VALUE(Tabela813[[#This Row],[RED]]) &gt; 0,1,0) + IF(VALUE(J3633)&gt;0,8,IF(VALUE(I3633)&gt;0,7,IF(VALUE(H3633)&gt;0,6,IF(VALUE(G3633)&gt;0,5,IF(VALUE(F3633)&gt;0,4,IF(VALUE(E3633)&gt;0,3,IF(VALUE(D3633)&gt;0,2,1)))))))</f>
        <v>8</v>
      </c>
      <c r="O3633" s="26" t="s">
        <v>51</v>
      </c>
      <c r="P3633" s="1" t="s">
        <v>4240</v>
      </c>
      <c r="Q3633" s="1"/>
      <c r="R3633" s="21"/>
      <c r="S3633" s="7" t="str">
        <f>Tabela813[[#This Row],[NR]]&amp;" - "&amp;Tabela813[[#This Row],[Especificação]]</f>
        <v>9.2.4.3.2.99.0.1.00 - (-) Dedução de Outras Transferências de Convênios dos Municípios e de Suas Entidades - Principal</v>
      </c>
      <c r="T3633" s="7" t="str">
        <f>Tabela813[[#This Row],[NR]]&amp;" - "&amp;Tabela813[[#This Row],[Especificação]]</f>
        <v>9.2.4.3.2.99.0.1.00 - (-) Dedução de Outras Transferências de Convênios dos Municípios e de Suas Entidades - Principal</v>
      </c>
      <c r="U3633" s="7" t="str">
        <f>Tabela813[[#This Row],[NR]]&amp; " - "&amp;Tabela813[[#This Row],[Especificação]]</f>
        <v>9.2.4.3.2.99.0.1.00 - (-) Dedução de Outras Transferências de Convênios dos Municípios e de Suas Entidades - Principal</v>
      </c>
    </row>
    <row r="3634" spans="2:21" ht="45" x14ac:dyDescent="0.25">
      <c r="B3634" s="73" t="s">
        <v>1570</v>
      </c>
      <c r="C3634" s="26" t="s">
        <v>1567</v>
      </c>
      <c r="D3634" s="26" t="s">
        <v>1568</v>
      </c>
      <c r="E3634" s="26" t="s">
        <v>1568</v>
      </c>
      <c r="F3634" s="26" t="s">
        <v>1561</v>
      </c>
      <c r="G3634" s="26" t="s">
        <v>1564</v>
      </c>
      <c r="H3634" s="26" t="s">
        <v>1561</v>
      </c>
      <c r="I3634" s="26" t="s">
        <v>1561</v>
      </c>
      <c r="J3634" s="26" t="s">
        <v>1564</v>
      </c>
      <c r="K3634" s="21" t="str">
        <f>IF(Tabela813[[#This Row],[C]]&lt;&gt;"",IF(Tabela813[[#This Row],[RED]]&lt;&gt;"",(Tabela813[[#This Row],[RED]] &amp; "."),"") &amp; CONCATENATE(Tabela813[[#This Row],[C]],".",Tabela813[[#This Row],[O]],".",Tabela813[[#This Row],[E]],".",Tabela813[[#This Row],[D1]],".",Tabela813[[#This Row],[D2]],".",Tabela813[[#This Row],[D3]],".",Tabela813[[#This Row],[T]],".",Tabela813[[#This Row],[D4]]),"")</f>
        <v>9.2.4.4.0.00.0.0.00</v>
      </c>
      <c r="L3634" s="27" t="s">
        <v>2249</v>
      </c>
      <c r="M3634" s="21" t="str">
        <f t="shared" si="56"/>
        <v>S</v>
      </c>
      <c r="N3634" s="21">
        <f>IF(VALUE(Tabela813[[#This Row],[RED]]) &gt; 0,1,0) + IF(VALUE(J3634)&gt;0,8,IF(VALUE(I3634)&gt;0,7,IF(VALUE(H3634)&gt;0,6,IF(VALUE(G3634)&gt;0,5,IF(VALUE(F3634)&gt;0,4,IF(VALUE(E3634)&gt;0,3,IF(VALUE(D3634)&gt;0,2,1)))))))</f>
        <v>4</v>
      </c>
      <c r="O3634" s="26" t="s">
        <v>45</v>
      </c>
      <c r="P3634" s="1" t="s">
        <v>4555</v>
      </c>
      <c r="Q3634" s="1"/>
      <c r="R3634" s="21"/>
      <c r="S3634" s="7" t="str">
        <f>Tabela813[[#This Row],[NR]]&amp;" - "&amp;Tabela813[[#This Row],[Especificação]]</f>
        <v>9.2.4.4.0.00.0.0.00 - (-) Dedução de Transferências de Instituições Privadas</v>
      </c>
      <c r="T3634" s="7" t="str">
        <f>Tabela813[[#This Row],[NR]]&amp;" - "&amp;Tabela813[[#This Row],[Especificação]]</f>
        <v>9.2.4.4.0.00.0.0.00 - (-) Dedução de Transferências de Instituições Privadas</v>
      </c>
      <c r="U3634" s="7" t="str">
        <f>Tabela813[[#This Row],[NR]]&amp; " - "&amp;Tabela813[[#This Row],[Especificação]]</f>
        <v>9.2.4.4.0.00.0.0.00 - (-) Dedução de Transferências de Instituições Privadas</v>
      </c>
    </row>
    <row r="3635" spans="2:21" ht="45" x14ac:dyDescent="0.25">
      <c r="B3635" s="73" t="s">
        <v>1570</v>
      </c>
      <c r="C3635" s="26" t="s">
        <v>1567</v>
      </c>
      <c r="D3635" s="26" t="s">
        <v>1568</v>
      </c>
      <c r="E3635" s="26" t="s">
        <v>1568</v>
      </c>
      <c r="F3635" s="26" t="s">
        <v>1558</v>
      </c>
      <c r="G3635" s="26" t="s">
        <v>1564</v>
      </c>
      <c r="H3635" s="26" t="s">
        <v>1561</v>
      </c>
      <c r="I3635" s="26" t="s">
        <v>1561</v>
      </c>
      <c r="J3635" s="26" t="s">
        <v>1564</v>
      </c>
      <c r="K3635" s="21" t="str">
        <f>IF(Tabela813[[#This Row],[C]]&lt;&gt;"",IF(Tabela813[[#This Row],[RED]]&lt;&gt;"",(Tabela813[[#This Row],[RED]] &amp; "."),"") &amp; CONCATENATE(Tabela813[[#This Row],[C]],".",Tabela813[[#This Row],[O]],".",Tabela813[[#This Row],[E]],".",Tabela813[[#This Row],[D1]],".",Tabela813[[#This Row],[D2]],".",Tabela813[[#This Row],[D3]],".",Tabela813[[#This Row],[T]],".",Tabela813[[#This Row],[D4]]),"")</f>
        <v>9.2.4.4.1.00.0.0.00</v>
      </c>
      <c r="L3635" s="27" t="s">
        <v>2249</v>
      </c>
      <c r="M3635" s="21" t="str">
        <f t="shared" si="56"/>
        <v>S</v>
      </c>
      <c r="N3635" s="21">
        <f>IF(VALUE(Tabela813[[#This Row],[RED]]) &gt; 0,1,0) + IF(VALUE(J3635)&gt;0,8,IF(VALUE(I3635)&gt;0,7,IF(VALUE(H3635)&gt;0,6,IF(VALUE(G3635)&gt;0,5,IF(VALUE(F3635)&gt;0,4,IF(VALUE(E3635)&gt;0,3,IF(VALUE(D3635)&gt;0,2,1)))))))</f>
        <v>5</v>
      </c>
      <c r="O3635" s="26" t="s">
        <v>45</v>
      </c>
      <c r="P3635" s="1" t="s">
        <v>4555</v>
      </c>
      <c r="Q3635" s="1"/>
      <c r="R3635" s="21"/>
      <c r="S3635" s="7" t="str">
        <f>Tabela813[[#This Row],[NR]]&amp;" - "&amp;Tabela813[[#This Row],[Especificação]]</f>
        <v>9.2.4.4.1.00.0.0.00 - (-) Dedução de Transferências de Instituições Privadas</v>
      </c>
      <c r="T3635" s="7" t="str">
        <f>Tabela813[[#This Row],[NR]]&amp;" - "&amp;Tabela813[[#This Row],[Especificação]]</f>
        <v>9.2.4.4.1.00.0.0.00 - (-) Dedução de Transferências de Instituições Privadas</v>
      </c>
      <c r="U3635" s="7" t="str">
        <f>Tabela813[[#This Row],[NR]]&amp; " - "&amp;Tabela813[[#This Row],[Especificação]]</f>
        <v>9.2.4.4.1.00.0.0.00 - (-) Dedução de Transferências de Instituições Privadas</v>
      </c>
    </row>
    <row r="3636" spans="2:21" ht="45" x14ac:dyDescent="0.25">
      <c r="B3636" s="73" t="s">
        <v>1570</v>
      </c>
      <c r="C3636" s="26" t="s">
        <v>1567</v>
      </c>
      <c r="D3636" s="26" t="s">
        <v>1568</v>
      </c>
      <c r="E3636" s="26" t="s">
        <v>1568</v>
      </c>
      <c r="F3636" s="26" t="s">
        <v>1558</v>
      </c>
      <c r="G3636" s="26" t="s">
        <v>1591</v>
      </c>
      <c r="H3636" s="26" t="s">
        <v>1561</v>
      </c>
      <c r="I3636" s="26" t="s">
        <v>1561</v>
      </c>
      <c r="J3636" s="26" t="s">
        <v>1564</v>
      </c>
      <c r="K3636" s="21" t="str">
        <f>IF(Tabela813[[#This Row],[C]]&lt;&gt;"",IF(Tabela813[[#This Row],[RED]]&lt;&gt;"",(Tabela813[[#This Row],[RED]] &amp; "."),"") &amp; CONCATENATE(Tabela813[[#This Row],[C]],".",Tabela813[[#This Row],[O]],".",Tabela813[[#This Row],[E]],".",Tabela813[[#This Row],[D1]],".",Tabela813[[#This Row],[D2]],".",Tabela813[[#This Row],[D3]],".",Tabela813[[#This Row],[T]],".",Tabela813[[#This Row],[D4]]),"")</f>
        <v>9.2.4.4.1.50.0.0.00</v>
      </c>
      <c r="L3636" s="27" t="s">
        <v>2361</v>
      </c>
      <c r="M3636" s="21" t="str">
        <f t="shared" si="56"/>
        <v>S</v>
      </c>
      <c r="N3636" s="21">
        <f>IF(VALUE(Tabela813[[#This Row],[RED]]) &gt; 0,1,0) + IF(VALUE(J3636)&gt;0,8,IF(VALUE(I3636)&gt;0,7,IF(VALUE(H3636)&gt;0,6,IF(VALUE(G3636)&gt;0,5,IF(VALUE(F3636)&gt;0,4,IF(VALUE(E3636)&gt;0,3,IF(VALUE(D3636)&gt;0,2,1)))))))</f>
        <v>6</v>
      </c>
      <c r="O3636" s="26" t="s">
        <v>55</v>
      </c>
      <c r="P3636" s="1" t="s">
        <v>4556</v>
      </c>
      <c r="Q3636" s="1"/>
      <c r="R3636" s="21"/>
      <c r="S3636" s="7" t="str">
        <f>Tabela813[[#This Row],[NR]]&amp;" - "&amp;Tabela813[[#This Row],[Especificação]]</f>
        <v>9.2.4.4.1.50.0.0.00 - (-) Dedução de Transferências de Convênios de Instituições Privadas Destinados a Programas de Saúde</v>
      </c>
      <c r="T3636" s="7" t="str">
        <f>Tabela813[[#This Row],[NR]]&amp;" - "&amp;Tabela813[[#This Row],[Especificação]]</f>
        <v>9.2.4.4.1.50.0.0.00 - (-) Dedução de Transferências de Convênios de Instituições Privadas Destinados a Programas de Saúde</v>
      </c>
      <c r="U3636" s="7" t="str">
        <f>Tabela813[[#This Row],[NR]]&amp; " - "&amp;Tabela813[[#This Row],[Especificação]]</f>
        <v>9.2.4.4.1.50.0.0.00 - (-) Dedução de Transferências de Convênios de Instituições Privadas Destinados a Programas de Saúde</v>
      </c>
    </row>
    <row r="3637" spans="2:21" ht="45" x14ac:dyDescent="0.25">
      <c r="B3637" s="73" t="s">
        <v>1570</v>
      </c>
      <c r="C3637" s="26" t="s">
        <v>1567</v>
      </c>
      <c r="D3637" s="26" t="s">
        <v>1568</v>
      </c>
      <c r="E3637" s="26" t="s">
        <v>1568</v>
      </c>
      <c r="F3637" s="26" t="s">
        <v>1558</v>
      </c>
      <c r="G3637" s="26" t="s">
        <v>1591</v>
      </c>
      <c r="H3637" s="26" t="s">
        <v>1561</v>
      </c>
      <c r="I3637" s="26" t="s">
        <v>1558</v>
      </c>
      <c r="J3637" s="26" t="s">
        <v>1564</v>
      </c>
      <c r="K3637" s="21" t="str">
        <f>IF(Tabela813[[#This Row],[C]]&lt;&gt;"",IF(Tabela813[[#This Row],[RED]]&lt;&gt;"",(Tabela813[[#This Row],[RED]] &amp; "."),"") &amp; CONCATENATE(Tabela813[[#This Row],[C]],".",Tabela813[[#This Row],[O]],".",Tabela813[[#This Row],[E]],".",Tabela813[[#This Row],[D1]],".",Tabela813[[#This Row],[D2]],".",Tabela813[[#This Row],[D3]],".",Tabela813[[#This Row],[T]],".",Tabela813[[#This Row],[D4]]),"")</f>
        <v>9.2.4.4.1.50.0.1.00</v>
      </c>
      <c r="L3637" s="27" t="s">
        <v>2362</v>
      </c>
      <c r="M3637" s="21" t="str">
        <f t="shared" si="56"/>
        <v>A</v>
      </c>
      <c r="N3637" s="21">
        <f>IF(VALUE(Tabela813[[#This Row],[RED]]) &gt; 0,1,0) + IF(VALUE(J3637)&gt;0,8,IF(VALUE(I3637)&gt;0,7,IF(VALUE(H3637)&gt;0,6,IF(VALUE(G3637)&gt;0,5,IF(VALUE(F3637)&gt;0,4,IF(VALUE(E3637)&gt;0,3,IF(VALUE(D3637)&gt;0,2,1)))))))</f>
        <v>8</v>
      </c>
      <c r="O3637" s="26" t="s">
        <v>55</v>
      </c>
      <c r="P3637" s="1" t="s">
        <v>4241</v>
      </c>
      <c r="Q3637" s="1"/>
      <c r="R3637" s="21"/>
      <c r="S3637" s="7" t="str">
        <f>Tabela813[[#This Row],[NR]]&amp;" - "&amp;Tabela813[[#This Row],[Especificação]]</f>
        <v>9.2.4.4.1.50.0.1.00 - (-) Dedução de Transferências de Convênios de Instituições Privadas Destinados a Programas de Saúde - Principal</v>
      </c>
      <c r="T3637" s="7" t="str">
        <f>Tabela813[[#This Row],[NR]]&amp;" - "&amp;Tabela813[[#This Row],[Especificação]]</f>
        <v>9.2.4.4.1.50.0.1.00 - (-) Dedução de Transferências de Convênios de Instituições Privadas Destinados a Programas de Saúde - Principal</v>
      </c>
      <c r="U3637" s="7" t="str">
        <f>Tabela813[[#This Row],[NR]]&amp; " - "&amp;Tabela813[[#This Row],[Especificação]]</f>
        <v>9.2.4.4.1.50.0.1.00 - (-) Dedução de Transferências de Convênios de Instituições Privadas Destinados a Programas de Saúde - Principal</v>
      </c>
    </row>
    <row r="3638" spans="2:21" ht="45" x14ac:dyDescent="0.25">
      <c r="B3638" s="73" t="s">
        <v>1570</v>
      </c>
      <c r="C3638" s="26" t="s">
        <v>1567</v>
      </c>
      <c r="D3638" s="26" t="s">
        <v>1568</v>
      </c>
      <c r="E3638" s="26" t="s">
        <v>1568</v>
      </c>
      <c r="F3638" s="26" t="s">
        <v>1558</v>
      </c>
      <c r="G3638" s="26" t="s">
        <v>1596</v>
      </c>
      <c r="H3638" s="26" t="s">
        <v>1561</v>
      </c>
      <c r="I3638" s="26" t="s">
        <v>1561</v>
      </c>
      <c r="J3638" s="26" t="s">
        <v>1564</v>
      </c>
      <c r="K3638" s="21" t="str">
        <f>IF(Tabela813[[#This Row],[C]]&lt;&gt;"",IF(Tabela813[[#This Row],[RED]]&lt;&gt;"",(Tabela813[[#This Row],[RED]] &amp; "."),"") &amp; CONCATENATE(Tabela813[[#This Row],[C]],".",Tabela813[[#This Row],[O]],".",Tabela813[[#This Row],[E]],".",Tabela813[[#This Row],[D1]],".",Tabela813[[#This Row],[D2]],".",Tabela813[[#This Row],[D3]],".",Tabela813[[#This Row],[T]],".",Tabela813[[#This Row],[D4]]),"")</f>
        <v>9.2.4.4.1.51.0.0.00</v>
      </c>
      <c r="L3638" s="27" t="s">
        <v>2363</v>
      </c>
      <c r="M3638" s="21" t="str">
        <f t="shared" si="56"/>
        <v>S</v>
      </c>
      <c r="N3638" s="21">
        <f>IF(VALUE(Tabela813[[#This Row],[RED]]) &gt; 0,1,0) + IF(VALUE(J3638)&gt;0,8,IF(VALUE(I3638)&gt;0,7,IF(VALUE(H3638)&gt;0,6,IF(VALUE(G3638)&gt;0,5,IF(VALUE(F3638)&gt;0,4,IF(VALUE(E3638)&gt;0,3,IF(VALUE(D3638)&gt;0,2,1)))))))</f>
        <v>6</v>
      </c>
      <c r="O3638" s="26" t="s">
        <v>55</v>
      </c>
      <c r="P3638" s="1" t="s">
        <v>4557</v>
      </c>
      <c r="Q3638" s="1"/>
      <c r="R3638" s="21"/>
      <c r="S3638" s="7" t="str">
        <f>Tabela813[[#This Row],[NR]]&amp;" - "&amp;Tabela813[[#This Row],[Especificação]]</f>
        <v>9.2.4.4.1.51.0.0.00 - (-) Dedução de Transferências de Convênios de Instituições Privadas Destinados a Programas de Educação</v>
      </c>
      <c r="T3638" s="7" t="str">
        <f>Tabela813[[#This Row],[NR]]&amp;" - "&amp;Tabela813[[#This Row],[Especificação]]</f>
        <v>9.2.4.4.1.51.0.0.00 - (-) Dedução de Transferências de Convênios de Instituições Privadas Destinados a Programas de Educação</v>
      </c>
      <c r="U3638" s="7" t="str">
        <f>Tabela813[[#This Row],[NR]]&amp; " - "&amp;Tabela813[[#This Row],[Especificação]]</f>
        <v>9.2.4.4.1.51.0.0.00 - (-) Dedução de Transferências de Convênios de Instituições Privadas Destinados a Programas de Educação</v>
      </c>
    </row>
    <row r="3639" spans="2:21" ht="45" x14ac:dyDescent="0.25">
      <c r="B3639" s="73" t="s">
        <v>1570</v>
      </c>
      <c r="C3639" s="26" t="s">
        <v>1567</v>
      </c>
      <c r="D3639" s="26" t="s">
        <v>1568</v>
      </c>
      <c r="E3639" s="26" t="s">
        <v>1568</v>
      </c>
      <c r="F3639" s="26" t="s">
        <v>1558</v>
      </c>
      <c r="G3639" s="26" t="s">
        <v>1596</v>
      </c>
      <c r="H3639" s="26" t="s">
        <v>1561</v>
      </c>
      <c r="I3639" s="26" t="s">
        <v>1558</v>
      </c>
      <c r="J3639" s="26" t="s">
        <v>1564</v>
      </c>
      <c r="K3639" s="21" t="str">
        <f>IF(Tabela813[[#This Row],[C]]&lt;&gt;"",IF(Tabela813[[#This Row],[RED]]&lt;&gt;"",(Tabela813[[#This Row],[RED]] &amp; "."),"") &amp; CONCATENATE(Tabela813[[#This Row],[C]],".",Tabela813[[#This Row],[O]],".",Tabela813[[#This Row],[E]],".",Tabela813[[#This Row],[D1]],".",Tabela813[[#This Row],[D2]],".",Tabela813[[#This Row],[D3]],".",Tabela813[[#This Row],[T]],".",Tabela813[[#This Row],[D4]]),"")</f>
        <v>9.2.4.4.1.51.0.1.00</v>
      </c>
      <c r="L3639" s="27" t="s">
        <v>2364</v>
      </c>
      <c r="M3639" s="21" t="str">
        <f t="shared" si="56"/>
        <v>A</v>
      </c>
      <c r="N3639" s="21">
        <f>IF(VALUE(Tabela813[[#This Row],[RED]]) &gt; 0,1,0) + IF(VALUE(J3639)&gt;0,8,IF(VALUE(I3639)&gt;0,7,IF(VALUE(H3639)&gt;0,6,IF(VALUE(G3639)&gt;0,5,IF(VALUE(F3639)&gt;0,4,IF(VALUE(E3639)&gt;0,3,IF(VALUE(D3639)&gt;0,2,1)))))))</f>
        <v>8</v>
      </c>
      <c r="O3639" s="26" t="s">
        <v>55</v>
      </c>
      <c r="P3639" s="1" t="s">
        <v>4242</v>
      </c>
      <c r="Q3639" s="1"/>
      <c r="R3639" s="21"/>
      <c r="S3639" s="7" t="str">
        <f>Tabela813[[#This Row],[NR]]&amp;" - "&amp;Tabela813[[#This Row],[Especificação]]</f>
        <v>9.2.4.4.1.51.0.1.00 - (-) Dedução de Transferências de Convênios de Instituições Privadas Destinados a Programas de Educação - Principal</v>
      </c>
      <c r="T3639" s="7" t="str">
        <f>Tabela813[[#This Row],[NR]]&amp;" - "&amp;Tabela813[[#This Row],[Especificação]]</f>
        <v>9.2.4.4.1.51.0.1.00 - (-) Dedução de Transferências de Convênios de Instituições Privadas Destinados a Programas de Educação - Principal</v>
      </c>
      <c r="U3639" s="7" t="str">
        <f>Tabela813[[#This Row],[NR]]&amp; " - "&amp;Tabela813[[#This Row],[Especificação]]</f>
        <v>9.2.4.4.1.51.0.1.00 - (-) Dedução de Transferências de Convênios de Instituições Privadas Destinados a Programas de Educação - Principal</v>
      </c>
    </row>
    <row r="3640" spans="2:21" ht="45" x14ac:dyDescent="0.25">
      <c r="B3640" s="73" t="s">
        <v>1570</v>
      </c>
      <c r="C3640" s="26" t="s">
        <v>1565</v>
      </c>
      <c r="D3640" s="26" t="s">
        <v>1567</v>
      </c>
      <c r="E3640" s="26" t="s">
        <v>1561</v>
      </c>
      <c r="F3640" s="26" t="s">
        <v>1561</v>
      </c>
      <c r="G3640" s="26" t="s">
        <v>1564</v>
      </c>
      <c r="H3640" s="26" t="s">
        <v>1561</v>
      </c>
      <c r="I3640" s="26" t="s">
        <v>1561</v>
      </c>
      <c r="J3640" s="26" t="s">
        <v>1564</v>
      </c>
      <c r="K3640" s="21" t="str">
        <f>IF(Tabela813[[#This Row],[C]]&lt;&gt;"",IF(Tabela813[[#This Row],[RED]]&lt;&gt;"",(Tabela813[[#This Row],[RED]] &amp; "."),"") &amp; CONCATENATE(Tabela813[[#This Row],[C]],".",Tabela813[[#This Row],[O]],".",Tabela813[[#This Row],[E]],".",Tabela813[[#This Row],[D1]],".",Tabela813[[#This Row],[D2]],".",Tabela813[[#This Row],[D3]],".",Tabela813[[#This Row],[T]],".",Tabela813[[#This Row],[D4]]),"")</f>
        <v>9.7.2.0.0.00.0.0.00</v>
      </c>
      <c r="L3640" s="27" t="s">
        <v>2365</v>
      </c>
      <c r="M3640" s="21" t="str">
        <f t="shared" si="56"/>
        <v>S</v>
      </c>
      <c r="N3640" s="21">
        <f>IF(VALUE(Tabela813[[#This Row],[RED]]) &gt; 0,1,0) + IF(VALUE(J3640)&gt;0,8,IF(VALUE(I3640)&gt;0,7,IF(VALUE(H3640)&gt;0,6,IF(VALUE(G3640)&gt;0,5,IF(VALUE(F3640)&gt;0,4,IF(VALUE(E3640)&gt;0,3,IF(VALUE(D3640)&gt;0,2,1)))))))</f>
        <v>3</v>
      </c>
      <c r="O3640" s="26" t="s">
        <v>45</v>
      </c>
      <c r="P3640" s="1" t="s">
        <v>4400</v>
      </c>
      <c r="Q3640" s="1"/>
      <c r="R3640" s="21"/>
      <c r="S3640" s="7" t="str">
        <f>Tabela813[[#This Row],[NR]]&amp;" - "&amp;Tabela813[[#This Row],[Especificação]]</f>
        <v>9.7.2.0.0.00.0.0.00 - (-) Dedução de Contribuições - Intra OFSS</v>
      </c>
      <c r="T3640" s="7" t="str">
        <f>Tabela813[[#This Row],[NR]]&amp;" - "&amp;Tabela813[[#This Row],[Especificação]]</f>
        <v>9.7.2.0.0.00.0.0.00 - (-) Dedução de Contribuições - Intra OFSS</v>
      </c>
      <c r="U3640" s="7" t="str">
        <f>Tabela813[[#This Row],[NR]]&amp; " - "&amp;Tabela813[[#This Row],[Especificação]]</f>
        <v>9.7.2.0.0.00.0.0.00 - (-) Dedução de Contribuições - Intra OFSS</v>
      </c>
    </row>
    <row r="3641" spans="2:21" ht="30" x14ac:dyDescent="0.25">
      <c r="B3641" s="73" t="s">
        <v>1570</v>
      </c>
      <c r="C3641" s="26" t="s">
        <v>1565</v>
      </c>
      <c r="D3641" s="26" t="s">
        <v>1567</v>
      </c>
      <c r="E3641" s="26" t="s">
        <v>1558</v>
      </c>
      <c r="F3641" s="26" t="s">
        <v>1561</v>
      </c>
      <c r="G3641" s="26" t="s">
        <v>1564</v>
      </c>
      <c r="H3641" s="26" t="s">
        <v>1561</v>
      </c>
      <c r="I3641" s="26" t="s">
        <v>1561</v>
      </c>
      <c r="J3641" s="26" t="s">
        <v>1564</v>
      </c>
      <c r="K3641" s="21" t="str">
        <f>IF(Tabela813[[#This Row],[C]]&lt;&gt;"",IF(Tabela813[[#This Row],[RED]]&lt;&gt;"",(Tabela813[[#This Row],[RED]] &amp; "."),"") &amp; CONCATENATE(Tabela813[[#This Row],[C]],".",Tabela813[[#This Row],[O]],".",Tabela813[[#This Row],[E]],".",Tabela813[[#This Row],[D1]],".",Tabela813[[#This Row],[D2]],".",Tabela813[[#This Row],[D3]],".",Tabela813[[#This Row],[T]],".",Tabela813[[#This Row],[D4]]),"")</f>
        <v>9.7.2.1.0.00.0.0.00</v>
      </c>
      <c r="L3641" s="27" t="s">
        <v>2366</v>
      </c>
      <c r="M3641" s="21" t="str">
        <f t="shared" si="56"/>
        <v>S</v>
      </c>
      <c r="N3641" s="21">
        <f>IF(VALUE(Tabela813[[#This Row],[RED]]) &gt; 0,1,0) + IF(VALUE(J3641)&gt;0,8,IF(VALUE(I3641)&gt;0,7,IF(VALUE(H3641)&gt;0,6,IF(VALUE(G3641)&gt;0,5,IF(VALUE(F3641)&gt;0,4,IF(VALUE(E3641)&gt;0,3,IF(VALUE(D3641)&gt;0,2,1)))))))</f>
        <v>4</v>
      </c>
      <c r="O3641" s="26" t="s">
        <v>45</v>
      </c>
      <c r="P3641" s="1" t="s">
        <v>4401</v>
      </c>
      <c r="Q3641" s="1"/>
      <c r="R3641" s="21"/>
      <c r="S3641" s="7" t="str">
        <f>Tabela813[[#This Row],[NR]]&amp;" - "&amp;Tabela813[[#This Row],[Especificação]]</f>
        <v>9.7.2.1.0.00.0.0.00 - (-) Dedução de Contribuições Sociais - Intra OFSS</v>
      </c>
      <c r="T3641" s="7" t="str">
        <f>Tabela813[[#This Row],[NR]]&amp;" - "&amp;Tabela813[[#This Row],[Especificação]]</f>
        <v>9.7.2.1.0.00.0.0.00 - (-) Dedução de Contribuições Sociais - Intra OFSS</v>
      </c>
      <c r="U3641" s="7" t="str">
        <f>Tabela813[[#This Row],[NR]]&amp; " - "&amp;Tabela813[[#This Row],[Especificação]]</f>
        <v>9.7.2.1.0.00.0.0.00 - (-) Dedução de Contribuições Sociais - Intra OFSS</v>
      </c>
    </row>
    <row r="3642" spans="2:21" ht="45" x14ac:dyDescent="0.25">
      <c r="B3642" s="73" t="s">
        <v>1570</v>
      </c>
      <c r="C3642" s="26" t="s">
        <v>1565</v>
      </c>
      <c r="D3642" s="26" t="s">
        <v>1567</v>
      </c>
      <c r="E3642" s="26" t="s">
        <v>1558</v>
      </c>
      <c r="F3642" s="26" t="s">
        <v>1569</v>
      </c>
      <c r="G3642" s="26" t="s">
        <v>1564</v>
      </c>
      <c r="H3642" s="26" t="s">
        <v>1561</v>
      </c>
      <c r="I3642" s="26" t="s">
        <v>1561</v>
      </c>
      <c r="J3642" s="26" t="s">
        <v>1564</v>
      </c>
      <c r="K3642" s="21" t="str">
        <f>IF(Tabela813[[#This Row],[C]]&lt;&gt;"",IF(Tabela813[[#This Row],[RED]]&lt;&gt;"",(Tabela813[[#This Row],[RED]] &amp; "."),"") &amp; CONCATENATE(Tabela813[[#This Row],[C]],".",Tabela813[[#This Row],[O]],".",Tabela813[[#This Row],[E]],".",Tabela813[[#This Row],[D1]],".",Tabela813[[#This Row],[D2]],".",Tabela813[[#This Row],[D3]],".",Tabela813[[#This Row],[T]],".",Tabela813[[#This Row],[D4]]),"")</f>
        <v>9.7.2.1.5.00.0.0.00</v>
      </c>
      <c r="L3642" s="27" t="s">
        <v>4181</v>
      </c>
      <c r="M3642" s="21" t="str">
        <f t="shared" si="56"/>
        <v>S</v>
      </c>
      <c r="N3642" s="21">
        <f>IF(VALUE(Tabela813[[#This Row],[RED]]) &gt; 0,1,0) + IF(VALUE(J3642)&gt;0,8,IF(VALUE(I3642)&gt;0,7,IF(VALUE(H3642)&gt;0,6,IF(VALUE(G3642)&gt;0,5,IF(VALUE(F3642)&gt;0,4,IF(VALUE(E3642)&gt;0,3,IF(VALUE(D3642)&gt;0,2,1)))))))</f>
        <v>5</v>
      </c>
      <c r="O3642" s="26" t="s">
        <v>45</v>
      </c>
      <c r="P3642" s="1" t="s">
        <v>4402</v>
      </c>
      <c r="Q3642" s="1"/>
      <c r="R3642" s="21"/>
      <c r="S3642" s="7" t="str">
        <f>Tabela813[[#This Row],[NR]]&amp;" - "&amp;Tabela813[[#This Row],[Especificação]]</f>
        <v>9.7.2.1.5.00.0.0.00 - (-) Dedução de Contribuições para Regimes Próprios de Previdência e Sistema de Proteção Social - Intra OFSS</v>
      </c>
      <c r="T3642" s="7" t="str">
        <f>Tabela813[[#This Row],[NR]]&amp;" - "&amp;Tabela813[[#This Row],[Especificação]]</f>
        <v>9.7.2.1.5.00.0.0.00 - (-) Dedução de Contribuições para Regimes Próprios de Previdência e Sistema de Proteção Social - Intra OFSS</v>
      </c>
      <c r="U3642" s="7" t="str">
        <f>Tabela813[[#This Row],[NR]]&amp; " - "&amp;Tabela813[[#This Row],[Especificação]]</f>
        <v>9.7.2.1.5.00.0.0.00 - (-) Dedução de Contribuições para Regimes Próprios de Previdência e Sistema de Proteção Social - Intra OFSS</v>
      </c>
    </row>
    <row r="3643" spans="2:21" ht="30" x14ac:dyDescent="0.25">
      <c r="B3643" s="73" t="s">
        <v>1570</v>
      </c>
      <c r="C3643" s="26" t="s">
        <v>1565</v>
      </c>
      <c r="D3643" s="26" t="s">
        <v>1567</v>
      </c>
      <c r="E3643" s="26" t="s">
        <v>1558</v>
      </c>
      <c r="F3643" s="26" t="s">
        <v>1569</v>
      </c>
      <c r="G3643" s="26" t="s">
        <v>1562</v>
      </c>
      <c r="H3643" s="26" t="s">
        <v>1561</v>
      </c>
      <c r="I3643" s="26" t="s">
        <v>1561</v>
      </c>
      <c r="J3643" s="26" t="s">
        <v>1564</v>
      </c>
      <c r="K3643" s="21" t="str">
        <f>IF(Tabela813[[#This Row],[C]]&lt;&gt;"",IF(Tabela813[[#This Row],[RED]]&lt;&gt;"",(Tabela813[[#This Row],[RED]] &amp; "."),"") &amp; CONCATENATE(Tabela813[[#This Row],[C]],".",Tabela813[[#This Row],[O]],".",Tabela813[[#This Row],[E]],".",Tabela813[[#This Row],[D1]],".",Tabela813[[#This Row],[D2]],".",Tabela813[[#This Row],[D3]],".",Tabela813[[#This Row],[T]],".",Tabela813[[#This Row],[D4]]),"")</f>
        <v>9.7.2.1.5.02.0.0.00</v>
      </c>
      <c r="L3643" s="27" t="s">
        <v>2367</v>
      </c>
      <c r="M3643" s="21" t="str">
        <f t="shared" si="56"/>
        <v>S</v>
      </c>
      <c r="N3643" s="21">
        <f>IF(VALUE(Tabela813[[#This Row],[RED]]) &gt; 0,1,0) + IF(VALUE(J3643)&gt;0,8,IF(VALUE(I3643)&gt;0,7,IF(VALUE(H3643)&gt;0,6,IF(VALUE(G3643)&gt;0,5,IF(VALUE(F3643)&gt;0,4,IF(VALUE(E3643)&gt;0,3,IF(VALUE(D3643)&gt;0,2,1)))))))</f>
        <v>6</v>
      </c>
      <c r="O3643" s="26" t="s">
        <v>51</v>
      </c>
      <c r="P3643" s="1" t="s">
        <v>4404</v>
      </c>
      <c r="Q3643" s="1"/>
      <c r="R3643" s="21"/>
      <c r="S3643" s="7" t="str">
        <f>Tabela813[[#This Row],[NR]]&amp;" - "&amp;Tabela813[[#This Row],[Especificação]]</f>
        <v>9.7.2.1.5.02.0.0.00 - (-) Dedução de Contribuição Patronal - Servidor Civil - Intra OFSS</v>
      </c>
      <c r="T3643" s="7" t="str">
        <f>Tabela813[[#This Row],[NR]]&amp;" - "&amp;Tabela813[[#This Row],[Especificação]]</f>
        <v>9.7.2.1.5.02.0.0.00 - (-) Dedução de Contribuição Patronal - Servidor Civil - Intra OFSS</v>
      </c>
      <c r="U3643" s="7" t="str">
        <f>Tabela813[[#This Row],[NR]]&amp; " - "&amp;Tabela813[[#This Row],[Especificação]]</f>
        <v>9.7.2.1.5.02.0.0.00 - (-) Dedução de Contribuição Patronal - Servidor Civil - Intra OFSS</v>
      </c>
    </row>
    <row r="3644" spans="2:21" ht="30" x14ac:dyDescent="0.25">
      <c r="B3644" s="73" t="s">
        <v>1570</v>
      </c>
      <c r="C3644" s="26" t="s">
        <v>1565</v>
      </c>
      <c r="D3644" s="26" t="s">
        <v>1567</v>
      </c>
      <c r="E3644" s="26" t="s">
        <v>1558</v>
      </c>
      <c r="F3644" s="26" t="s">
        <v>1569</v>
      </c>
      <c r="G3644" s="26" t="s">
        <v>1562</v>
      </c>
      <c r="H3644" s="26" t="s">
        <v>1558</v>
      </c>
      <c r="I3644" s="26" t="s">
        <v>1561</v>
      </c>
      <c r="J3644" s="26" t="s">
        <v>1564</v>
      </c>
      <c r="K3644" s="21" t="str">
        <f>IF(Tabela813[[#This Row],[C]]&lt;&gt;"",IF(Tabela813[[#This Row],[RED]]&lt;&gt;"",(Tabela813[[#This Row],[RED]] &amp; "."),"") &amp; CONCATENATE(Tabela813[[#This Row],[C]],".",Tabela813[[#This Row],[O]],".",Tabela813[[#This Row],[E]],".",Tabela813[[#This Row],[D1]],".",Tabela813[[#This Row],[D2]],".",Tabela813[[#This Row],[D3]],".",Tabela813[[#This Row],[T]],".",Tabela813[[#This Row],[D4]]),"")</f>
        <v>9.7.2.1.5.02.1.0.00</v>
      </c>
      <c r="L3644" s="27" t="s">
        <v>2368</v>
      </c>
      <c r="M3644" s="21" t="str">
        <f t="shared" si="56"/>
        <v>S</v>
      </c>
      <c r="N3644" s="21">
        <f>IF(VALUE(Tabela813[[#This Row],[RED]]) &gt; 0,1,0) + IF(VALUE(J3644)&gt;0,8,IF(VALUE(I3644)&gt;0,7,IF(VALUE(H3644)&gt;0,6,IF(VALUE(G3644)&gt;0,5,IF(VALUE(F3644)&gt;0,4,IF(VALUE(E3644)&gt;0,3,IF(VALUE(D3644)&gt;0,2,1)))))))</f>
        <v>7</v>
      </c>
      <c r="O3644" s="26" t="s">
        <v>51</v>
      </c>
      <c r="P3644" s="1" t="s">
        <v>2963</v>
      </c>
      <c r="Q3644" s="1"/>
      <c r="R3644" s="21"/>
      <c r="S3644" s="7" t="str">
        <f>Tabela813[[#This Row],[NR]]&amp;" - "&amp;Tabela813[[#This Row],[Especificação]]</f>
        <v>9.7.2.1.5.02.1.0.00 - (-) Dedução de Contribuição Patronal - Servidor Civil Ativo - Intra OFSS</v>
      </c>
      <c r="T3644" s="7" t="str">
        <f>Tabela813[[#This Row],[NR]]&amp;" - "&amp;Tabela813[[#This Row],[Especificação]]</f>
        <v>9.7.2.1.5.02.1.0.00 - (-) Dedução de Contribuição Patronal - Servidor Civil Ativo - Intra OFSS</v>
      </c>
      <c r="U3644" s="7" t="str">
        <f>Tabela813[[#This Row],[NR]]&amp; " - "&amp;Tabela813[[#This Row],[Especificação]]</f>
        <v>9.7.2.1.5.02.1.0.00 - (-) Dedução de Contribuição Patronal - Servidor Civil Ativo - Intra OFSS</v>
      </c>
    </row>
    <row r="3645" spans="2:21" ht="30" x14ac:dyDescent="0.25">
      <c r="B3645" s="73" t="s">
        <v>1570</v>
      </c>
      <c r="C3645" s="26" t="s">
        <v>1565</v>
      </c>
      <c r="D3645" s="26" t="s">
        <v>1567</v>
      </c>
      <c r="E3645" s="26" t="s">
        <v>1558</v>
      </c>
      <c r="F3645" s="26" t="s">
        <v>1569</v>
      </c>
      <c r="G3645" s="26" t="s">
        <v>1562</v>
      </c>
      <c r="H3645" s="26" t="s">
        <v>1558</v>
      </c>
      <c r="I3645" s="26" t="s">
        <v>1558</v>
      </c>
      <c r="J3645" s="26" t="s">
        <v>1564</v>
      </c>
      <c r="K3645" s="21" t="str">
        <f>IF(Tabela813[[#This Row],[C]]&lt;&gt;"",IF(Tabela813[[#This Row],[RED]]&lt;&gt;"",(Tabela813[[#This Row],[RED]] &amp; "."),"") &amp; CONCATENATE(Tabela813[[#This Row],[C]],".",Tabela813[[#This Row],[O]],".",Tabela813[[#This Row],[E]],".",Tabela813[[#This Row],[D1]],".",Tabela813[[#This Row],[D2]],".",Tabela813[[#This Row],[D3]],".",Tabela813[[#This Row],[T]],".",Tabela813[[#This Row],[D4]]),"")</f>
        <v>9.7.2.1.5.02.1.1.00</v>
      </c>
      <c r="L3645" s="27" t="s">
        <v>2369</v>
      </c>
      <c r="M3645" s="21" t="str">
        <f t="shared" si="56"/>
        <v>A</v>
      </c>
      <c r="N3645" s="21">
        <f>IF(VALUE(Tabela813[[#This Row],[RED]]) &gt; 0,1,0) + IF(VALUE(J3645)&gt;0,8,IF(VALUE(I3645)&gt;0,7,IF(VALUE(H3645)&gt;0,6,IF(VALUE(G3645)&gt;0,5,IF(VALUE(F3645)&gt;0,4,IF(VALUE(E3645)&gt;0,3,IF(VALUE(D3645)&gt;0,2,1)))))))</f>
        <v>8</v>
      </c>
      <c r="O3645" s="26" t="s">
        <v>51</v>
      </c>
      <c r="P3645" s="1" t="s">
        <v>2963</v>
      </c>
      <c r="Q3645" s="1"/>
      <c r="R3645" s="21"/>
      <c r="S3645" s="7" t="str">
        <f>Tabela813[[#This Row],[NR]]&amp;" - "&amp;Tabela813[[#This Row],[Especificação]]</f>
        <v>9.7.2.1.5.02.1.1.00 - (-) Dedução de Contribuição Patronal - Servidor Civil Ativo - Principal - Intra OFSS</v>
      </c>
      <c r="T3645" s="7" t="str">
        <f>Tabela813[[#This Row],[NR]]&amp;" - "&amp;Tabela813[[#This Row],[Especificação]]</f>
        <v>9.7.2.1.5.02.1.1.00 - (-) Dedução de Contribuição Patronal - Servidor Civil Ativo - Principal - Intra OFSS</v>
      </c>
      <c r="U3645" s="7" t="str">
        <f>Tabela813[[#This Row],[NR]]&amp; " - "&amp;Tabela813[[#This Row],[Especificação]]</f>
        <v>9.7.2.1.5.02.1.1.00 - (-) Dedução de Contribuição Patronal - Servidor Civil Ativo - Principal - Intra OFSS</v>
      </c>
    </row>
    <row r="3646" spans="2:21" ht="30" x14ac:dyDescent="0.25">
      <c r="B3646" s="73" t="s">
        <v>1570</v>
      </c>
      <c r="C3646" s="26" t="s">
        <v>1565</v>
      </c>
      <c r="D3646" s="26" t="s">
        <v>1567</v>
      </c>
      <c r="E3646" s="26" t="s">
        <v>1558</v>
      </c>
      <c r="F3646" s="26" t="s">
        <v>1569</v>
      </c>
      <c r="G3646" s="26" t="s">
        <v>1562</v>
      </c>
      <c r="H3646" s="26" t="s">
        <v>1558</v>
      </c>
      <c r="I3646" s="26" t="s">
        <v>1567</v>
      </c>
      <c r="J3646" s="26" t="s">
        <v>1564</v>
      </c>
      <c r="K3646" s="21" t="str">
        <f>IF(Tabela813[[#This Row],[C]]&lt;&gt;"",IF(Tabela813[[#This Row],[RED]]&lt;&gt;"",(Tabela813[[#This Row],[RED]] &amp; "."),"") &amp; CONCATENATE(Tabela813[[#This Row],[C]],".",Tabela813[[#This Row],[O]],".",Tabela813[[#This Row],[E]],".",Tabela813[[#This Row],[D1]],".",Tabela813[[#This Row],[D2]],".",Tabela813[[#This Row],[D3]],".",Tabela813[[#This Row],[T]],".",Tabela813[[#This Row],[D4]]),"")</f>
        <v>9.7.2.1.5.02.1.2.00</v>
      </c>
      <c r="L3646" s="27" t="s">
        <v>2370</v>
      </c>
      <c r="M3646" s="21" t="str">
        <f t="shared" si="56"/>
        <v>A</v>
      </c>
      <c r="N3646" s="21">
        <f>IF(VALUE(Tabela813[[#This Row],[RED]]) &gt; 0,1,0) + IF(VALUE(J3646)&gt;0,8,IF(VALUE(I3646)&gt;0,7,IF(VALUE(H3646)&gt;0,6,IF(VALUE(G3646)&gt;0,5,IF(VALUE(F3646)&gt;0,4,IF(VALUE(E3646)&gt;0,3,IF(VALUE(D3646)&gt;0,2,1)))))))</f>
        <v>8</v>
      </c>
      <c r="O3646" s="26" t="s">
        <v>51</v>
      </c>
      <c r="P3646" s="1" t="s">
        <v>2963</v>
      </c>
      <c r="Q3646" s="1"/>
      <c r="R3646" s="21"/>
      <c r="S3646" s="7" t="str">
        <f>Tabela813[[#This Row],[NR]]&amp;" - "&amp;Tabela813[[#This Row],[Especificação]]</f>
        <v>9.7.2.1.5.02.1.2.00 - (-) Dedução de Contribuição Patronal - Servidor Civil Ativo - Multas e Juros de Mora - Intra OFSS</v>
      </c>
      <c r="T3646" s="7" t="str">
        <f>Tabela813[[#This Row],[NR]]&amp;" - "&amp;Tabela813[[#This Row],[Especificação]]</f>
        <v>9.7.2.1.5.02.1.2.00 - (-) Dedução de Contribuição Patronal - Servidor Civil Ativo - Multas e Juros de Mora - Intra OFSS</v>
      </c>
      <c r="U3646" s="7" t="str">
        <f>Tabela813[[#This Row],[NR]]&amp; " - "&amp;Tabela813[[#This Row],[Especificação]]</f>
        <v>9.7.2.1.5.02.1.2.00 - (-) Dedução de Contribuição Patronal - Servidor Civil Ativo - Multas e Juros de Mora - Intra OFSS</v>
      </c>
    </row>
    <row r="3647" spans="2:21" ht="30" x14ac:dyDescent="0.25">
      <c r="B3647" s="73" t="s">
        <v>1570</v>
      </c>
      <c r="C3647" s="26" t="s">
        <v>1565</v>
      </c>
      <c r="D3647" s="26" t="s">
        <v>1567</v>
      </c>
      <c r="E3647" s="26" t="s">
        <v>1558</v>
      </c>
      <c r="F3647" s="26" t="s">
        <v>1569</v>
      </c>
      <c r="G3647" s="26" t="s">
        <v>1562</v>
      </c>
      <c r="H3647" s="26" t="s">
        <v>1558</v>
      </c>
      <c r="I3647" s="26" t="s">
        <v>1559</v>
      </c>
      <c r="J3647" s="26" t="s">
        <v>1564</v>
      </c>
      <c r="K3647" s="21" t="str">
        <f>IF(Tabela813[[#This Row],[C]]&lt;&gt;"",IF(Tabela813[[#This Row],[RED]]&lt;&gt;"",(Tabela813[[#This Row],[RED]] &amp; "."),"") &amp; CONCATENATE(Tabela813[[#This Row],[C]],".",Tabela813[[#This Row],[O]],".",Tabela813[[#This Row],[E]],".",Tabela813[[#This Row],[D1]],".",Tabela813[[#This Row],[D2]],".",Tabela813[[#This Row],[D3]],".",Tabela813[[#This Row],[T]],".",Tabela813[[#This Row],[D4]]),"")</f>
        <v>9.7.2.1.5.02.1.3.00</v>
      </c>
      <c r="L3647" s="27" t="s">
        <v>2371</v>
      </c>
      <c r="M3647" s="21" t="str">
        <f t="shared" si="56"/>
        <v>A</v>
      </c>
      <c r="N3647" s="21">
        <f>IF(VALUE(Tabela813[[#This Row],[RED]]) &gt; 0,1,0) + IF(VALUE(J3647)&gt;0,8,IF(VALUE(I3647)&gt;0,7,IF(VALUE(H3647)&gt;0,6,IF(VALUE(G3647)&gt;0,5,IF(VALUE(F3647)&gt;0,4,IF(VALUE(E3647)&gt;0,3,IF(VALUE(D3647)&gt;0,2,1)))))))</f>
        <v>8</v>
      </c>
      <c r="O3647" s="26" t="s">
        <v>51</v>
      </c>
      <c r="P3647" s="1" t="s">
        <v>2963</v>
      </c>
      <c r="Q3647" s="1"/>
      <c r="R3647" s="21"/>
      <c r="S3647" s="7" t="str">
        <f>Tabela813[[#This Row],[NR]]&amp;" - "&amp;Tabela813[[#This Row],[Especificação]]</f>
        <v>9.7.2.1.5.02.1.3.00 - (-) Dedução de Contribuição Patronal - Servidor Civil Ativo - Dívida Ativa - Intra OFSS</v>
      </c>
      <c r="T3647" s="7" t="str">
        <f>Tabela813[[#This Row],[NR]]&amp;" - "&amp;Tabela813[[#This Row],[Especificação]]</f>
        <v>9.7.2.1.5.02.1.3.00 - (-) Dedução de Contribuição Patronal - Servidor Civil Ativo - Dívida Ativa - Intra OFSS</v>
      </c>
      <c r="U3647" s="7" t="str">
        <f>Tabela813[[#This Row],[NR]]&amp; " - "&amp;Tabela813[[#This Row],[Especificação]]</f>
        <v>9.7.2.1.5.02.1.3.00 - (-) Dedução de Contribuição Patronal - Servidor Civil Ativo - Dívida Ativa - Intra OFSS</v>
      </c>
    </row>
    <row r="3648" spans="2:21" ht="30" x14ac:dyDescent="0.25">
      <c r="B3648" s="73" t="s">
        <v>1570</v>
      </c>
      <c r="C3648" s="26" t="s">
        <v>1565</v>
      </c>
      <c r="D3648" s="26" t="s">
        <v>1567</v>
      </c>
      <c r="E3648" s="26" t="s">
        <v>1558</v>
      </c>
      <c r="F3648" s="26" t="s">
        <v>1569</v>
      </c>
      <c r="G3648" s="26" t="s">
        <v>1562</v>
      </c>
      <c r="H3648" s="26" t="s">
        <v>1558</v>
      </c>
      <c r="I3648" s="26" t="s">
        <v>1568</v>
      </c>
      <c r="J3648" s="26" t="s">
        <v>1564</v>
      </c>
      <c r="K3648" s="21" t="str">
        <f>IF(Tabela813[[#This Row],[C]]&lt;&gt;"",IF(Tabela813[[#This Row],[RED]]&lt;&gt;"",(Tabela813[[#This Row],[RED]] &amp; "."),"") &amp; CONCATENATE(Tabela813[[#This Row],[C]],".",Tabela813[[#This Row],[O]],".",Tabela813[[#This Row],[E]],".",Tabela813[[#This Row],[D1]],".",Tabela813[[#This Row],[D2]],".",Tabela813[[#This Row],[D3]],".",Tabela813[[#This Row],[T]],".",Tabela813[[#This Row],[D4]]),"")</f>
        <v>9.7.2.1.5.02.1.4.00</v>
      </c>
      <c r="L3648" s="27" t="s">
        <v>2372</v>
      </c>
      <c r="M3648" s="21" t="str">
        <f t="shared" si="56"/>
        <v>A</v>
      </c>
      <c r="N3648" s="21">
        <f>IF(VALUE(Tabela813[[#This Row],[RED]]) &gt; 0,1,0) + IF(VALUE(J3648)&gt;0,8,IF(VALUE(I3648)&gt;0,7,IF(VALUE(H3648)&gt;0,6,IF(VALUE(G3648)&gt;0,5,IF(VALUE(F3648)&gt;0,4,IF(VALUE(E3648)&gt;0,3,IF(VALUE(D3648)&gt;0,2,1)))))))</f>
        <v>8</v>
      </c>
      <c r="O3648" s="26" t="s">
        <v>51</v>
      </c>
      <c r="P3648" s="1" t="s">
        <v>2963</v>
      </c>
      <c r="Q3648" s="1"/>
      <c r="R3648" s="21"/>
      <c r="S3648" s="7" t="str">
        <f>Tabela813[[#This Row],[NR]]&amp;" - "&amp;Tabela813[[#This Row],[Especificação]]</f>
        <v>9.7.2.1.5.02.1.4.00 - (-) Dedução de Contribuição Patronal - Servidor Civil Ativo - Dívida Ativa - Multas e Juros de Mora da Dívida Ativa - Intra OFSS</v>
      </c>
      <c r="T3648" s="7" t="str">
        <f>Tabela813[[#This Row],[NR]]&amp;" - "&amp;Tabela813[[#This Row],[Especificação]]</f>
        <v>9.7.2.1.5.02.1.4.00 - (-) Dedução de Contribuição Patronal - Servidor Civil Ativo - Dívida Ativa - Multas e Juros de Mora da Dívida Ativa - Intra OFSS</v>
      </c>
      <c r="U3648" s="7" t="str">
        <f>Tabela813[[#This Row],[NR]]&amp; " - "&amp;Tabela813[[#This Row],[Especificação]]</f>
        <v>9.7.2.1.5.02.1.4.00 - (-) Dedução de Contribuição Patronal - Servidor Civil Ativo - Dívida Ativa - Multas e Juros de Mora da Dívida Ativa - Intra OFSS</v>
      </c>
    </row>
    <row r="3649" spans="2:21" ht="30" x14ac:dyDescent="0.25">
      <c r="B3649" s="73" t="s">
        <v>1570</v>
      </c>
      <c r="C3649" s="26" t="s">
        <v>1565</v>
      </c>
      <c r="D3649" s="26" t="s">
        <v>1567</v>
      </c>
      <c r="E3649" s="26" t="s">
        <v>1558</v>
      </c>
      <c r="F3649" s="26" t="s">
        <v>1569</v>
      </c>
      <c r="G3649" s="26" t="s">
        <v>1562</v>
      </c>
      <c r="H3649" s="26" t="s">
        <v>1558</v>
      </c>
      <c r="I3649" s="26" t="s">
        <v>1569</v>
      </c>
      <c r="J3649" s="26" t="s">
        <v>1564</v>
      </c>
      <c r="K3649" s="21" t="str">
        <f>IF(Tabela813[[#This Row],[C]]&lt;&gt;"",IF(Tabela813[[#This Row],[RED]]&lt;&gt;"",(Tabela813[[#This Row],[RED]] &amp; "."),"") &amp; CONCATENATE(Tabela813[[#This Row],[C]],".",Tabela813[[#This Row],[O]],".",Tabela813[[#This Row],[E]],".",Tabela813[[#This Row],[D1]],".",Tabela813[[#This Row],[D2]],".",Tabela813[[#This Row],[D3]],".",Tabela813[[#This Row],[T]],".",Tabela813[[#This Row],[D4]]),"")</f>
        <v>9.7.2.1.5.02.1.5.00</v>
      </c>
      <c r="L3649" s="27" t="s">
        <v>2373</v>
      </c>
      <c r="M3649" s="21" t="str">
        <f t="shared" si="56"/>
        <v>A</v>
      </c>
      <c r="N3649" s="21">
        <f>IF(VALUE(Tabela813[[#This Row],[RED]]) &gt; 0,1,0) + IF(VALUE(J3649)&gt;0,8,IF(VALUE(I3649)&gt;0,7,IF(VALUE(H3649)&gt;0,6,IF(VALUE(G3649)&gt;0,5,IF(VALUE(F3649)&gt;0,4,IF(VALUE(E3649)&gt;0,3,IF(VALUE(D3649)&gt;0,2,1)))))))</f>
        <v>8</v>
      </c>
      <c r="O3649" s="26" t="s">
        <v>51</v>
      </c>
      <c r="P3649" s="1" t="s">
        <v>2963</v>
      </c>
      <c r="Q3649" s="1"/>
      <c r="R3649" s="21"/>
      <c r="S3649" s="7" t="str">
        <f>Tabela813[[#This Row],[NR]]&amp;" - "&amp;Tabela813[[#This Row],[Especificação]]</f>
        <v>9.7.2.1.5.02.1.5.00 - (-) Dedução de Contribuição Patronal - Servidor Civil Ativo - Multas - Intra OFSS</v>
      </c>
      <c r="T3649" s="7" t="str">
        <f>Tabela813[[#This Row],[NR]]&amp;" - "&amp;Tabela813[[#This Row],[Especificação]]</f>
        <v>9.7.2.1.5.02.1.5.00 - (-) Dedução de Contribuição Patronal - Servidor Civil Ativo - Multas - Intra OFSS</v>
      </c>
      <c r="U3649" s="7" t="str">
        <f>Tabela813[[#This Row],[NR]]&amp; " - "&amp;Tabela813[[#This Row],[Especificação]]</f>
        <v>9.7.2.1.5.02.1.5.00 - (-) Dedução de Contribuição Patronal - Servidor Civil Ativo - Multas - Intra OFSS</v>
      </c>
    </row>
    <row r="3650" spans="2:21" ht="30" x14ac:dyDescent="0.25">
      <c r="B3650" s="73" t="s">
        <v>1570</v>
      </c>
      <c r="C3650" s="26" t="s">
        <v>1565</v>
      </c>
      <c r="D3650" s="26" t="s">
        <v>1567</v>
      </c>
      <c r="E3650" s="26" t="s">
        <v>1558</v>
      </c>
      <c r="F3650" s="26" t="s">
        <v>1569</v>
      </c>
      <c r="G3650" s="26" t="s">
        <v>1562</v>
      </c>
      <c r="H3650" s="26" t="s">
        <v>1558</v>
      </c>
      <c r="I3650" s="26" t="s">
        <v>1563</v>
      </c>
      <c r="J3650" s="26" t="s">
        <v>1564</v>
      </c>
      <c r="K3650" s="21" t="str">
        <f>IF(Tabela813[[#This Row],[C]]&lt;&gt;"",IF(Tabela813[[#This Row],[RED]]&lt;&gt;"",(Tabela813[[#This Row],[RED]] &amp; "."),"") &amp; CONCATENATE(Tabela813[[#This Row],[C]],".",Tabela813[[#This Row],[O]],".",Tabela813[[#This Row],[E]],".",Tabela813[[#This Row],[D1]],".",Tabela813[[#This Row],[D2]],".",Tabela813[[#This Row],[D3]],".",Tabela813[[#This Row],[T]],".",Tabela813[[#This Row],[D4]]),"")</f>
        <v>9.7.2.1.5.02.1.6.00</v>
      </c>
      <c r="L3650" s="27" t="s">
        <v>2374</v>
      </c>
      <c r="M3650" s="21" t="str">
        <f t="shared" si="56"/>
        <v>A</v>
      </c>
      <c r="N3650" s="21">
        <f>IF(VALUE(Tabela813[[#This Row],[RED]]) &gt; 0,1,0) + IF(VALUE(J3650)&gt;0,8,IF(VALUE(I3650)&gt;0,7,IF(VALUE(H3650)&gt;0,6,IF(VALUE(G3650)&gt;0,5,IF(VALUE(F3650)&gt;0,4,IF(VALUE(E3650)&gt;0,3,IF(VALUE(D3650)&gt;0,2,1)))))))</f>
        <v>8</v>
      </c>
      <c r="O3650" s="26" t="s">
        <v>51</v>
      </c>
      <c r="P3650" s="1" t="s">
        <v>2963</v>
      </c>
      <c r="Q3650" s="1"/>
      <c r="R3650" s="21"/>
      <c r="S3650" s="7" t="str">
        <f>Tabela813[[#This Row],[NR]]&amp;" - "&amp;Tabela813[[#This Row],[Especificação]]</f>
        <v>9.7.2.1.5.02.1.6.00 - (-) Dedução de Contribuição Patronal - Servidor Civil Ativo - Juros de Mora - Intra OFSS</v>
      </c>
      <c r="T3650" s="7" t="str">
        <f>Tabela813[[#This Row],[NR]]&amp;" - "&amp;Tabela813[[#This Row],[Especificação]]</f>
        <v>9.7.2.1.5.02.1.6.00 - (-) Dedução de Contribuição Patronal - Servidor Civil Ativo - Juros de Mora - Intra OFSS</v>
      </c>
      <c r="U3650" s="7" t="str">
        <f>Tabela813[[#This Row],[NR]]&amp; " - "&amp;Tabela813[[#This Row],[Especificação]]</f>
        <v>9.7.2.1.5.02.1.6.00 - (-) Dedução de Contribuição Patronal - Servidor Civil Ativo - Juros de Mora - Intra OFSS</v>
      </c>
    </row>
    <row r="3651" spans="2:21" ht="30" x14ac:dyDescent="0.25">
      <c r="B3651" s="73" t="s">
        <v>1570</v>
      </c>
      <c r="C3651" s="26" t="s">
        <v>1565</v>
      </c>
      <c r="D3651" s="26" t="s">
        <v>1567</v>
      </c>
      <c r="E3651" s="26" t="s">
        <v>1558</v>
      </c>
      <c r="F3651" s="26" t="s">
        <v>1569</v>
      </c>
      <c r="G3651" s="26" t="s">
        <v>1562</v>
      </c>
      <c r="H3651" s="26" t="s">
        <v>1558</v>
      </c>
      <c r="I3651" s="26" t="s">
        <v>1565</v>
      </c>
      <c r="J3651" s="26" t="s">
        <v>1564</v>
      </c>
      <c r="K3651" s="21" t="str">
        <f>IF(Tabela813[[#This Row],[C]]&lt;&gt;"",IF(Tabela813[[#This Row],[RED]]&lt;&gt;"",(Tabela813[[#This Row],[RED]] &amp; "."),"") &amp; CONCATENATE(Tabela813[[#This Row],[C]],".",Tabela813[[#This Row],[O]],".",Tabela813[[#This Row],[E]],".",Tabela813[[#This Row],[D1]],".",Tabela813[[#This Row],[D2]],".",Tabela813[[#This Row],[D3]],".",Tabela813[[#This Row],[T]],".",Tabela813[[#This Row],[D4]]),"")</f>
        <v>9.7.2.1.5.02.1.7.00</v>
      </c>
      <c r="L3651" s="27" t="s">
        <v>2375</v>
      </c>
      <c r="M3651" s="21" t="str">
        <f t="shared" si="56"/>
        <v>A</v>
      </c>
      <c r="N3651" s="21">
        <f>IF(VALUE(Tabela813[[#This Row],[RED]]) &gt; 0,1,0) + IF(VALUE(J3651)&gt;0,8,IF(VALUE(I3651)&gt;0,7,IF(VALUE(H3651)&gt;0,6,IF(VALUE(G3651)&gt;0,5,IF(VALUE(F3651)&gt;0,4,IF(VALUE(E3651)&gt;0,3,IF(VALUE(D3651)&gt;0,2,1)))))))</f>
        <v>8</v>
      </c>
      <c r="O3651" s="26" t="s">
        <v>51</v>
      </c>
      <c r="P3651" s="1" t="s">
        <v>2963</v>
      </c>
      <c r="Q3651" s="1"/>
      <c r="R3651" s="21"/>
      <c r="S3651" s="7" t="str">
        <f>Tabela813[[#This Row],[NR]]&amp;" - "&amp;Tabela813[[#This Row],[Especificação]]</f>
        <v>9.7.2.1.5.02.1.7.00 - (-) Dedução de Contribuição Patronal - Servidor Civil Ativo - Dívida Ativa - Multas da Dívida Ativa - Intra OFSS</v>
      </c>
      <c r="T3651" s="7" t="str">
        <f>Tabela813[[#This Row],[NR]]&amp;" - "&amp;Tabela813[[#This Row],[Especificação]]</f>
        <v>9.7.2.1.5.02.1.7.00 - (-) Dedução de Contribuição Patronal - Servidor Civil Ativo - Dívida Ativa - Multas da Dívida Ativa - Intra OFSS</v>
      </c>
      <c r="U3651" s="7" t="str">
        <f>Tabela813[[#This Row],[NR]]&amp; " - "&amp;Tabela813[[#This Row],[Especificação]]</f>
        <v>9.7.2.1.5.02.1.7.00 - (-) Dedução de Contribuição Patronal - Servidor Civil Ativo - Dívida Ativa - Multas da Dívida Ativa - Intra OFSS</v>
      </c>
    </row>
    <row r="3652" spans="2:21" ht="30" x14ac:dyDescent="0.25">
      <c r="B3652" s="73" t="s">
        <v>1570</v>
      </c>
      <c r="C3652" s="26" t="s">
        <v>1565</v>
      </c>
      <c r="D3652" s="26" t="s">
        <v>1567</v>
      </c>
      <c r="E3652" s="26" t="s">
        <v>1558</v>
      </c>
      <c r="F3652" s="26" t="s">
        <v>1569</v>
      </c>
      <c r="G3652" s="26" t="s">
        <v>1562</v>
      </c>
      <c r="H3652" s="26" t="s">
        <v>1558</v>
      </c>
      <c r="I3652" s="26" t="s">
        <v>1566</v>
      </c>
      <c r="J3652" s="26" t="s">
        <v>1564</v>
      </c>
      <c r="K3652" s="21" t="str">
        <f>IF(Tabela813[[#This Row],[C]]&lt;&gt;"",IF(Tabela813[[#This Row],[RED]]&lt;&gt;"",(Tabela813[[#This Row],[RED]] &amp; "."),"") &amp; CONCATENATE(Tabela813[[#This Row],[C]],".",Tabela813[[#This Row],[O]],".",Tabela813[[#This Row],[E]],".",Tabela813[[#This Row],[D1]],".",Tabela813[[#This Row],[D2]],".",Tabela813[[#This Row],[D3]],".",Tabela813[[#This Row],[T]],".",Tabela813[[#This Row],[D4]]),"")</f>
        <v>9.7.2.1.5.02.1.8.00</v>
      </c>
      <c r="L3652" s="27" t="s">
        <v>2376</v>
      </c>
      <c r="M3652" s="21" t="str">
        <f t="shared" si="56"/>
        <v>A</v>
      </c>
      <c r="N3652" s="21">
        <f>IF(VALUE(Tabela813[[#This Row],[RED]]) &gt; 0,1,0) + IF(VALUE(J3652)&gt;0,8,IF(VALUE(I3652)&gt;0,7,IF(VALUE(H3652)&gt;0,6,IF(VALUE(G3652)&gt;0,5,IF(VALUE(F3652)&gt;0,4,IF(VALUE(E3652)&gt;0,3,IF(VALUE(D3652)&gt;0,2,1)))))))</f>
        <v>8</v>
      </c>
      <c r="O3652" s="26" t="s">
        <v>51</v>
      </c>
      <c r="P3652" s="1" t="s">
        <v>2963</v>
      </c>
      <c r="Q3652" s="1"/>
      <c r="R3652" s="21"/>
      <c r="S3652" s="7" t="str">
        <f>Tabela813[[#This Row],[NR]]&amp;" - "&amp;Tabela813[[#This Row],[Especificação]]</f>
        <v>9.7.2.1.5.02.1.8.00 - (-) Dedução de Contribuição Patronal - Servidor Civil Ativo - Juros de Mora da Dívida Ativa - Intra OFSS</v>
      </c>
      <c r="T3652" s="7" t="str">
        <f>Tabela813[[#This Row],[NR]]&amp;" - "&amp;Tabela813[[#This Row],[Especificação]]</f>
        <v>9.7.2.1.5.02.1.8.00 - (-) Dedução de Contribuição Patronal - Servidor Civil Ativo - Juros de Mora da Dívida Ativa - Intra OFSS</v>
      </c>
      <c r="U3652" s="7" t="str">
        <f>Tabela813[[#This Row],[NR]]&amp; " - "&amp;Tabela813[[#This Row],[Especificação]]</f>
        <v>9.7.2.1.5.02.1.8.00 - (-) Dedução de Contribuição Patronal - Servidor Civil Ativo - Juros de Mora da Dívida Ativa - Intra OFSS</v>
      </c>
    </row>
    <row r="3653" spans="2:21" ht="30" x14ac:dyDescent="0.25">
      <c r="B3653" s="73" t="s">
        <v>1570</v>
      </c>
      <c r="C3653" s="26" t="s">
        <v>1565</v>
      </c>
      <c r="D3653" s="26" t="s">
        <v>1567</v>
      </c>
      <c r="E3653" s="26" t="s">
        <v>1558</v>
      </c>
      <c r="F3653" s="26" t="s">
        <v>1569</v>
      </c>
      <c r="G3653" s="26" t="s">
        <v>1591</v>
      </c>
      <c r="H3653" s="26" t="s">
        <v>1561</v>
      </c>
      <c r="I3653" s="26" t="s">
        <v>1561</v>
      </c>
      <c r="J3653" s="26" t="s">
        <v>1564</v>
      </c>
      <c r="K3653" s="21" t="str">
        <f>IF(Tabela813[[#This Row],[C]]&lt;&gt;"",IF(Tabela813[[#This Row],[RED]]&lt;&gt;"",(Tabela813[[#This Row],[RED]] &amp; "."),"") &amp; CONCATENATE(Tabela813[[#This Row],[C]],".",Tabela813[[#This Row],[O]],".",Tabela813[[#This Row],[E]],".",Tabela813[[#This Row],[D1]],".",Tabela813[[#This Row],[D2]],".",Tabela813[[#This Row],[D3]],".",Tabela813[[#This Row],[T]],".",Tabela813[[#This Row],[D4]]),"")</f>
        <v>9.7.2.1.5.50.0.0.00</v>
      </c>
      <c r="L3653" s="27" t="s">
        <v>2892</v>
      </c>
      <c r="M3653" s="21" t="str">
        <f t="shared" si="56"/>
        <v>S</v>
      </c>
      <c r="N3653" s="21">
        <f>IF(VALUE(Tabela813[[#This Row],[RED]]) &gt; 0,1,0) + IF(VALUE(J3653)&gt;0,8,IF(VALUE(I3653)&gt;0,7,IF(VALUE(H3653)&gt;0,6,IF(VALUE(G3653)&gt;0,5,IF(VALUE(F3653)&gt;0,4,IF(VALUE(E3653)&gt;0,3,IF(VALUE(D3653)&gt;0,2,1)))))))</f>
        <v>6</v>
      </c>
      <c r="O3653" s="26" t="s">
        <v>55</v>
      </c>
      <c r="P3653" s="1" t="s">
        <v>4406</v>
      </c>
      <c r="Q3653" s="1"/>
      <c r="R3653" s="21"/>
      <c r="S3653" s="7" t="str">
        <f>Tabela813[[#This Row],[NR]]&amp;" - "&amp;Tabela813[[#This Row],[Especificação]]</f>
        <v>9.7.2.1.5.50.0.0.00 - (-) Dedução de Contribuição Patronal - Servidor Civil Inativo e Pensionistas - Intra OFSS</v>
      </c>
      <c r="T3653" s="7" t="str">
        <f>Tabela813[[#This Row],[NR]]&amp;" - "&amp;Tabela813[[#This Row],[Especificação]]</f>
        <v>9.7.2.1.5.50.0.0.00 - (-) Dedução de Contribuição Patronal - Servidor Civil Inativo e Pensionistas - Intra OFSS</v>
      </c>
      <c r="U3653" s="7" t="str">
        <f>Tabela813[[#This Row],[NR]]&amp; " - "&amp;Tabela813[[#This Row],[Especificação]]</f>
        <v>9.7.2.1.5.50.0.0.00 - (-) Dedução de Contribuição Patronal - Servidor Civil Inativo e Pensionistas - Intra OFSS</v>
      </c>
    </row>
    <row r="3654" spans="2:21" ht="30" x14ac:dyDescent="0.25">
      <c r="B3654" s="73" t="s">
        <v>1570</v>
      </c>
      <c r="C3654" s="26" t="s">
        <v>1565</v>
      </c>
      <c r="D3654" s="26" t="s">
        <v>1567</v>
      </c>
      <c r="E3654" s="26" t="s">
        <v>1558</v>
      </c>
      <c r="F3654" s="26" t="s">
        <v>1569</v>
      </c>
      <c r="G3654" s="26" t="s">
        <v>1591</v>
      </c>
      <c r="H3654" s="26" t="s">
        <v>1558</v>
      </c>
      <c r="I3654" s="26" t="s">
        <v>1561</v>
      </c>
      <c r="J3654" s="26" t="s">
        <v>1564</v>
      </c>
      <c r="K3654" s="21" t="str">
        <f>IF(Tabela813[[#This Row],[C]]&lt;&gt;"",IF(Tabela813[[#This Row],[RED]]&lt;&gt;"",(Tabela813[[#This Row],[RED]] &amp; "."),"") &amp; CONCATENATE(Tabela813[[#This Row],[C]],".",Tabela813[[#This Row],[O]],".",Tabela813[[#This Row],[E]],".",Tabela813[[#This Row],[D1]],".",Tabela813[[#This Row],[D2]],".",Tabela813[[#This Row],[D3]],".",Tabela813[[#This Row],[T]],".",Tabela813[[#This Row],[D4]]),"")</f>
        <v>9.7.2.1.5.50.1.0.00</v>
      </c>
      <c r="L3654" s="27" t="s">
        <v>2893</v>
      </c>
      <c r="M3654" s="21" t="str">
        <f t="shared" si="56"/>
        <v>S</v>
      </c>
      <c r="N3654" s="21">
        <f>IF(VALUE(Tabela813[[#This Row],[RED]]) &gt; 0,1,0) + IF(VALUE(J3654)&gt;0,8,IF(VALUE(I3654)&gt;0,7,IF(VALUE(H3654)&gt;0,6,IF(VALUE(G3654)&gt;0,5,IF(VALUE(F3654)&gt;0,4,IF(VALUE(E3654)&gt;0,3,IF(VALUE(D3654)&gt;0,2,1)))))))</f>
        <v>7</v>
      </c>
      <c r="O3654" s="26" t="s">
        <v>55</v>
      </c>
      <c r="P3654" s="1" t="s">
        <v>2966</v>
      </c>
      <c r="Q3654" s="1"/>
      <c r="R3654" s="21"/>
      <c r="S3654" s="7" t="str">
        <f>Tabela813[[#This Row],[NR]]&amp;" - "&amp;Tabela813[[#This Row],[Especificação]]</f>
        <v>9.7.2.1.5.50.1.0.00 - (-) Dedução de Contribuição Patronal - Servidor Civil - Inativo - Intra OFSS</v>
      </c>
      <c r="T3654" s="7" t="str">
        <f>Tabela813[[#This Row],[NR]]&amp;" - "&amp;Tabela813[[#This Row],[Especificação]]</f>
        <v>9.7.2.1.5.50.1.0.00 - (-) Dedução de Contribuição Patronal - Servidor Civil - Inativo - Intra OFSS</v>
      </c>
      <c r="U3654" s="7" t="str">
        <f>Tabela813[[#This Row],[NR]]&amp; " - "&amp;Tabela813[[#This Row],[Especificação]]</f>
        <v>9.7.2.1.5.50.1.0.00 - (-) Dedução de Contribuição Patronal - Servidor Civil - Inativo - Intra OFSS</v>
      </c>
    </row>
    <row r="3655" spans="2:21" ht="30" x14ac:dyDescent="0.25">
      <c r="B3655" s="73" t="s">
        <v>1570</v>
      </c>
      <c r="C3655" s="26" t="s">
        <v>1565</v>
      </c>
      <c r="D3655" s="26" t="s">
        <v>1567</v>
      </c>
      <c r="E3655" s="26" t="s">
        <v>1558</v>
      </c>
      <c r="F3655" s="26" t="s">
        <v>1569</v>
      </c>
      <c r="G3655" s="26" t="s">
        <v>1591</v>
      </c>
      <c r="H3655" s="26" t="s">
        <v>1558</v>
      </c>
      <c r="I3655" s="26" t="s">
        <v>1558</v>
      </c>
      <c r="J3655" s="26" t="s">
        <v>1564</v>
      </c>
      <c r="K3655" s="21" t="str">
        <f>IF(Tabela813[[#This Row],[C]]&lt;&gt;"",IF(Tabela813[[#This Row],[RED]]&lt;&gt;"",(Tabela813[[#This Row],[RED]] &amp; "."),"") &amp; CONCATENATE(Tabela813[[#This Row],[C]],".",Tabela813[[#This Row],[O]],".",Tabela813[[#This Row],[E]],".",Tabela813[[#This Row],[D1]],".",Tabela813[[#This Row],[D2]],".",Tabela813[[#This Row],[D3]],".",Tabela813[[#This Row],[T]],".",Tabela813[[#This Row],[D4]]),"")</f>
        <v>9.7.2.1.5.50.1.1.00</v>
      </c>
      <c r="L3655" s="27" t="s">
        <v>2894</v>
      </c>
      <c r="M3655" s="21" t="str">
        <f t="shared" si="56"/>
        <v>A</v>
      </c>
      <c r="N3655" s="21">
        <f>IF(VALUE(Tabela813[[#This Row],[RED]]) &gt; 0,1,0) + IF(VALUE(J3655)&gt;0,8,IF(VALUE(I3655)&gt;0,7,IF(VALUE(H3655)&gt;0,6,IF(VALUE(G3655)&gt;0,5,IF(VALUE(F3655)&gt;0,4,IF(VALUE(E3655)&gt;0,3,IF(VALUE(D3655)&gt;0,2,1)))))))</f>
        <v>8</v>
      </c>
      <c r="O3655" s="26" t="s">
        <v>55</v>
      </c>
      <c r="P3655" s="1" t="s">
        <v>2966</v>
      </c>
      <c r="Q3655" s="1"/>
      <c r="R3655" s="21"/>
      <c r="S3655" s="7" t="str">
        <f>Tabela813[[#This Row],[NR]]&amp;" - "&amp;Tabela813[[#This Row],[Especificação]]</f>
        <v>9.7.2.1.5.50.1.1.00 - (-) Dedução de Contribuição Patronal - Servidor Civil - Inativo - Principal - Intra OFSS</v>
      </c>
      <c r="T3655" s="7" t="str">
        <f>Tabela813[[#This Row],[NR]]&amp;" - "&amp;Tabela813[[#This Row],[Especificação]]</f>
        <v>9.7.2.1.5.50.1.1.00 - (-) Dedução de Contribuição Patronal - Servidor Civil - Inativo - Principal - Intra OFSS</v>
      </c>
      <c r="U3655" s="7" t="str">
        <f>Tabela813[[#This Row],[NR]]&amp; " - "&amp;Tabela813[[#This Row],[Especificação]]</f>
        <v>9.7.2.1.5.50.1.1.00 - (-) Dedução de Contribuição Patronal - Servidor Civil - Inativo - Principal - Intra OFSS</v>
      </c>
    </row>
    <row r="3656" spans="2:21" ht="30" x14ac:dyDescent="0.25">
      <c r="B3656" s="73" t="s">
        <v>1570</v>
      </c>
      <c r="C3656" s="26" t="s">
        <v>1565</v>
      </c>
      <c r="D3656" s="26" t="s">
        <v>1567</v>
      </c>
      <c r="E3656" s="26" t="s">
        <v>1558</v>
      </c>
      <c r="F3656" s="26" t="s">
        <v>1569</v>
      </c>
      <c r="G3656" s="26" t="s">
        <v>1591</v>
      </c>
      <c r="H3656" s="26" t="s">
        <v>1558</v>
      </c>
      <c r="I3656" s="26" t="s">
        <v>1567</v>
      </c>
      <c r="J3656" s="26" t="s">
        <v>1564</v>
      </c>
      <c r="K3656" s="21" t="str">
        <f>IF(Tabela813[[#This Row],[C]]&lt;&gt;"",IF(Tabela813[[#This Row],[RED]]&lt;&gt;"",(Tabela813[[#This Row],[RED]] &amp; "."),"") &amp; CONCATENATE(Tabela813[[#This Row],[C]],".",Tabela813[[#This Row],[O]],".",Tabela813[[#This Row],[E]],".",Tabela813[[#This Row],[D1]],".",Tabela813[[#This Row],[D2]],".",Tabela813[[#This Row],[D3]],".",Tabela813[[#This Row],[T]],".",Tabela813[[#This Row],[D4]]),"")</f>
        <v>9.7.2.1.5.50.1.2.00</v>
      </c>
      <c r="L3656" s="27" t="s">
        <v>2895</v>
      </c>
      <c r="M3656" s="21" t="str">
        <f t="shared" si="56"/>
        <v>A</v>
      </c>
      <c r="N3656" s="21">
        <f>IF(VALUE(Tabela813[[#This Row],[RED]]) &gt; 0,1,0) + IF(VALUE(J3656)&gt;0,8,IF(VALUE(I3656)&gt;0,7,IF(VALUE(H3656)&gt;0,6,IF(VALUE(G3656)&gt;0,5,IF(VALUE(F3656)&gt;0,4,IF(VALUE(E3656)&gt;0,3,IF(VALUE(D3656)&gt;0,2,1)))))))</f>
        <v>8</v>
      </c>
      <c r="O3656" s="26" t="s">
        <v>55</v>
      </c>
      <c r="P3656" s="1" t="s">
        <v>2966</v>
      </c>
      <c r="Q3656" s="1"/>
      <c r="R3656" s="21"/>
      <c r="S3656" s="7" t="str">
        <f>Tabela813[[#This Row],[NR]]&amp;" - "&amp;Tabela813[[#This Row],[Especificação]]</f>
        <v>9.7.2.1.5.50.1.2.00 - (-) Dedução de Contribuição Patronal - Servidor Civil - Inativo - Multas e Juros de Mora - Intra OFSS</v>
      </c>
      <c r="T3656" s="7" t="str">
        <f>Tabela813[[#This Row],[NR]]&amp;" - "&amp;Tabela813[[#This Row],[Especificação]]</f>
        <v>9.7.2.1.5.50.1.2.00 - (-) Dedução de Contribuição Patronal - Servidor Civil - Inativo - Multas e Juros de Mora - Intra OFSS</v>
      </c>
      <c r="U3656" s="7" t="str">
        <f>Tabela813[[#This Row],[NR]]&amp; " - "&amp;Tabela813[[#This Row],[Especificação]]</f>
        <v>9.7.2.1.5.50.1.2.00 - (-) Dedução de Contribuição Patronal - Servidor Civil - Inativo - Multas e Juros de Mora - Intra OFSS</v>
      </c>
    </row>
    <row r="3657" spans="2:21" ht="30" x14ac:dyDescent="0.25">
      <c r="B3657" s="73" t="s">
        <v>1570</v>
      </c>
      <c r="C3657" s="26" t="s">
        <v>1565</v>
      </c>
      <c r="D3657" s="26" t="s">
        <v>1567</v>
      </c>
      <c r="E3657" s="26" t="s">
        <v>1558</v>
      </c>
      <c r="F3657" s="26" t="s">
        <v>1569</v>
      </c>
      <c r="G3657" s="26" t="s">
        <v>1591</v>
      </c>
      <c r="H3657" s="26" t="s">
        <v>1558</v>
      </c>
      <c r="I3657" s="26" t="s">
        <v>1559</v>
      </c>
      <c r="J3657" s="26" t="s">
        <v>1564</v>
      </c>
      <c r="K3657" s="21" t="str">
        <f>IF(Tabela813[[#This Row],[C]]&lt;&gt;"",IF(Tabela813[[#This Row],[RED]]&lt;&gt;"",(Tabela813[[#This Row],[RED]] &amp; "."),"") &amp; CONCATENATE(Tabela813[[#This Row],[C]],".",Tabela813[[#This Row],[O]],".",Tabela813[[#This Row],[E]],".",Tabela813[[#This Row],[D1]],".",Tabela813[[#This Row],[D2]],".",Tabela813[[#This Row],[D3]],".",Tabela813[[#This Row],[T]],".",Tabela813[[#This Row],[D4]]),"")</f>
        <v>9.7.2.1.5.50.1.3.00</v>
      </c>
      <c r="L3657" s="27" t="s">
        <v>2896</v>
      </c>
      <c r="M3657" s="21" t="str">
        <f t="shared" si="56"/>
        <v>A</v>
      </c>
      <c r="N3657" s="21">
        <f>IF(VALUE(Tabela813[[#This Row],[RED]]) &gt; 0,1,0) + IF(VALUE(J3657)&gt;0,8,IF(VALUE(I3657)&gt;0,7,IF(VALUE(H3657)&gt;0,6,IF(VALUE(G3657)&gt;0,5,IF(VALUE(F3657)&gt;0,4,IF(VALUE(E3657)&gt;0,3,IF(VALUE(D3657)&gt;0,2,1)))))))</f>
        <v>8</v>
      </c>
      <c r="O3657" s="26" t="s">
        <v>55</v>
      </c>
      <c r="P3657" s="1" t="s">
        <v>2966</v>
      </c>
      <c r="Q3657" s="1"/>
      <c r="R3657" s="21"/>
      <c r="S3657" s="7" t="str">
        <f>Tabela813[[#This Row],[NR]]&amp;" - "&amp;Tabela813[[#This Row],[Especificação]]</f>
        <v>9.7.2.1.5.50.1.3.00 - (-) Dedução de Contribuição Patronal - Servidor Civil - Inativo - Dívida Ativa - Intra OFSS</v>
      </c>
      <c r="T3657" s="7" t="str">
        <f>Tabela813[[#This Row],[NR]]&amp;" - "&amp;Tabela813[[#This Row],[Especificação]]</f>
        <v>9.7.2.1.5.50.1.3.00 - (-) Dedução de Contribuição Patronal - Servidor Civil - Inativo - Dívida Ativa - Intra OFSS</v>
      </c>
      <c r="U3657" s="7" t="str">
        <f>Tabela813[[#This Row],[NR]]&amp; " - "&amp;Tabela813[[#This Row],[Especificação]]</f>
        <v>9.7.2.1.5.50.1.3.00 - (-) Dedução de Contribuição Patronal - Servidor Civil - Inativo - Dívida Ativa - Intra OFSS</v>
      </c>
    </row>
    <row r="3658" spans="2:21" ht="30" x14ac:dyDescent="0.25">
      <c r="B3658" s="73" t="s">
        <v>1570</v>
      </c>
      <c r="C3658" s="26" t="s">
        <v>1565</v>
      </c>
      <c r="D3658" s="26" t="s">
        <v>1567</v>
      </c>
      <c r="E3658" s="26" t="s">
        <v>1558</v>
      </c>
      <c r="F3658" s="26" t="s">
        <v>1569</v>
      </c>
      <c r="G3658" s="26" t="s">
        <v>1591</v>
      </c>
      <c r="H3658" s="26" t="s">
        <v>1558</v>
      </c>
      <c r="I3658" s="26" t="s">
        <v>1568</v>
      </c>
      <c r="J3658" s="26" t="s">
        <v>1564</v>
      </c>
      <c r="K3658" s="21" t="str">
        <f>IF(Tabela813[[#This Row],[C]]&lt;&gt;"",IF(Tabela813[[#This Row],[RED]]&lt;&gt;"",(Tabela813[[#This Row],[RED]] &amp; "."),"") &amp; CONCATENATE(Tabela813[[#This Row],[C]],".",Tabela813[[#This Row],[O]],".",Tabela813[[#This Row],[E]],".",Tabela813[[#This Row],[D1]],".",Tabela813[[#This Row],[D2]],".",Tabela813[[#This Row],[D3]],".",Tabela813[[#This Row],[T]],".",Tabela813[[#This Row],[D4]]),"")</f>
        <v>9.7.2.1.5.50.1.4.00</v>
      </c>
      <c r="L3658" s="27" t="s">
        <v>2897</v>
      </c>
      <c r="M3658" s="21" t="str">
        <f t="shared" si="56"/>
        <v>A</v>
      </c>
      <c r="N3658" s="21">
        <f>IF(VALUE(Tabela813[[#This Row],[RED]]) &gt; 0,1,0) + IF(VALUE(J3658)&gt;0,8,IF(VALUE(I3658)&gt;0,7,IF(VALUE(H3658)&gt;0,6,IF(VALUE(G3658)&gt;0,5,IF(VALUE(F3658)&gt;0,4,IF(VALUE(E3658)&gt;0,3,IF(VALUE(D3658)&gt;0,2,1)))))))</f>
        <v>8</v>
      </c>
      <c r="O3658" s="26" t="s">
        <v>55</v>
      </c>
      <c r="P3658" s="1" t="s">
        <v>2966</v>
      </c>
      <c r="Q3658" s="1"/>
      <c r="R3658" s="21"/>
      <c r="S3658" s="7" t="str">
        <f>Tabela813[[#This Row],[NR]]&amp;" - "&amp;Tabela813[[#This Row],[Especificação]]</f>
        <v>9.7.2.1.5.50.1.4.00 - (-) Dedução de Contribuição Patronal - Servidor Civil - Inativo - Dívida Ativa - Multas e Juros de Mora da Dívida Ativa - Intra OFSS</v>
      </c>
      <c r="T3658" s="7" t="str">
        <f>Tabela813[[#This Row],[NR]]&amp;" - "&amp;Tabela813[[#This Row],[Especificação]]</f>
        <v>9.7.2.1.5.50.1.4.00 - (-) Dedução de Contribuição Patronal - Servidor Civil - Inativo - Dívida Ativa - Multas e Juros de Mora da Dívida Ativa - Intra OFSS</v>
      </c>
      <c r="U3658" s="7" t="str">
        <f>Tabela813[[#This Row],[NR]]&amp; " - "&amp;Tabela813[[#This Row],[Especificação]]</f>
        <v>9.7.2.1.5.50.1.4.00 - (-) Dedução de Contribuição Patronal - Servidor Civil - Inativo - Dívida Ativa - Multas e Juros de Mora da Dívida Ativa - Intra OFSS</v>
      </c>
    </row>
    <row r="3659" spans="2:21" ht="30" x14ac:dyDescent="0.25">
      <c r="B3659" s="73" t="s">
        <v>1570</v>
      </c>
      <c r="C3659" s="26" t="s">
        <v>1565</v>
      </c>
      <c r="D3659" s="26" t="s">
        <v>1567</v>
      </c>
      <c r="E3659" s="26" t="s">
        <v>1558</v>
      </c>
      <c r="F3659" s="26" t="s">
        <v>1569</v>
      </c>
      <c r="G3659" s="26" t="s">
        <v>1591</v>
      </c>
      <c r="H3659" s="26" t="s">
        <v>1558</v>
      </c>
      <c r="I3659" s="26" t="s">
        <v>1569</v>
      </c>
      <c r="J3659" s="26" t="s">
        <v>1564</v>
      </c>
      <c r="K3659" s="21" t="str">
        <f>IF(Tabela813[[#This Row],[C]]&lt;&gt;"",IF(Tabela813[[#This Row],[RED]]&lt;&gt;"",(Tabela813[[#This Row],[RED]] &amp; "."),"") &amp; CONCATENATE(Tabela813[[#This Row],[C]],".",Tabela813[[#This Row],[O]],".",Tabela813[[#This Row],[E]],".",Tabela813[[#This Row],[D1]],".",Tabela813[[#This Row],[D2]],".",Tabela813[[#This Row],[D3]],".",Tabela813[[#This Row],[T]],".",Tabela813[[#This Row],[D4]]),"")</f>
        <v>9.7.2.1.5.50.1.5.00</v>
      </c>
      <c r="L3659" s="27" t="s">
        <v>2898</v>
      </c>
      <c r="M3659" s="21" t="str">
        <f t="shared" si="56"/>
        <v>A</v>
      </c>
      <c r="N3659" s="21">
        <f>IF(VALUE(Tabela813[[#This Row],[RED]]) &gt; 0,1,0) + IF(VALUE(J3659)&gt;0,8,IF(VALUE(I3659)&gt;0,7,IF(VALUE(H3659)&gt;0,6,IF(VALUE(G3659)&gt;0,5,IF(VALUE(F3659)&gt;0,4,IF(VALUE(E3659)&gt;0,3,IF(VALUE(D3659)&gt;0,2,1)))))))</f>
        <v>8</v>
      </c>
      <c r="O3659" s="26" t="s">
        <v>55</v>
      </c>
      <c r="P3659" s="1" t="s">
        <v>2966</v>
      </c>
      <c r="Q3659" s="1"/>
      <c r="R3659" s="21"/>
      <c r="S3659" s="7" t="str">
        <f>Tabela813[[#This Row],[NR]]&amp;" - "&amp;Tabela813[[#This Row],[Especificação]]</f>
        <v>9.7.2.1.5.50.1.5.00 - (-) Dedução de Contribuição Patronal - Servidor Civil - Inativo - Multas - Intra OFSS</v>
      </c>
      <c r="T3659" s="7" t="str">
        <f>Tabela813[[#This Row],[NR]]&amp;" - "&amp;Tabela813[[#This Row],[Especificação]]</f>
        <v>9.7.2.1.5.50.1.5.00 - (-) Dedução de Contribuição Patronal - Servidor Civil - Inativo - Multas - Intra OFSS</v>
      </c>
      <c r="U3659" s="7" t="str">
        <f>Tabela813[[#This Row],[NR]]&amp; " - "&amp;Tabela813[[#This Row],[Especificação]]</f>
        <v>9.7.2.1.5.50.1.5.00 - (-) Dedução de Contribuição Patronal - Servidor Civil - Inativo - Multas - Intra OFSS</v>
      </c>
    </row>
    <row r="3660" spans="2:21" ht="30" x14ac:dyDescent="0.25">
      <c r="B3660" s="73" t="s">
        <v>1570</v>
      </c>
      <c r="C3660" s="26" t="s">
        <v>1565</v>
      </c>
      <c r="D3660" s="26" t="s">
        <v>1567</v>
      </c>
      <c r="E3660" s="26" t="s">
        <v>1558</v>
      </c>
      <c r="F3660" s="26" t="s">
        <v>1569</v>
      </c>
      <c r="G3660" s="26" t="s">
        <v>1591</v>
      </c>
      <c r="H3660" s="26" t="s">
        <v>1558</v>
      </c>
      <c r="I3660" s="26" t="s">
        <v>1563</v>
      </c>
      <c r="J3660" s="26" t="s">
        <v>1564</v>
      </c>
      <c r="K3660" s="21" t="str">
        <f>IF(Tabela813[[#This Row],[C]]&lt;&gt;"",IF(Tabela813[[#This Row],[RED]]&lt;&gt;"",(Tabela813[[#This Row],[RED]] &amp; "."),"") &amp; CONCATENATE(Tabela813[[#This Row],[C]],".",Tabela813[[#This Row],[O]],".",Tabela813[[#This Row],[E]],".",Tabela813[[#This Row],[D1]],".",Tabela813[[#This Row],[D2]],".",Tabela813[[#This Row],[D3]],".",Tabela813[[#This Row],[T]],".",Tabela813[[#This Row],[D4]]),"")</f>
        <v>9.7.2.1.5.50.1.6.00</v>
      </c>
      <c r="L3660" s="27" t="s">
        <v>2899</v>
      </c>
      <c r="M3660" s="21" t="str">
        <f t="shared" si="56"/>
        <v>A</v>
      </c>
      <c r="N3660" s="21">
        <f>IF(VALUE(Tabela813[[#This Row],[RED]]) &gt; 0,1,0) + IF(VALUE(J3660)&gt;0,8,IF(VALUE(I3660)&gt;0,7,IF(VALUE(H3660)&gt;0,6,IF(VALUE(G3660)&gt;0,5,IF(VALUE(F3660)&gt;0,4,IF(VALUE(E3660)&gt;0,3,IF(VALUE(D3660)&gt;0,2,1)))))))</f>
        <v>8</v>
      </c>
      <c r="O3660" s="26" t="s">
        <v>55</v>
      </c>
      <c r="P3660" s="1" t="s">
        <v>2966</v>
      </c>
      <c r="Q3660" s="1"/>
      <c r="R3660" s="21"/>
      <c r="S3660" s="7" t="str">
        <f>Tabela813[[#This Row],[NR]]&amp;" - "&amp;Tabela813[[#This Row],[Especificação]]</f>
        <v>9.7.2.1.5.50.1.6.00 - (-) Dedução de Contribuição Patronal - Servidor Civil - Inativo - Juros de Mora - Intra OFSS</v>
      </c>
      <c r="T3660" s="7" t="str">
        <f>Tabela813[[#This Row],[NR]]&amp;" - "&amp;Tabela813[[#This Row],[Especificação]]</f>
        <v>9.7.2.1.5.50.1.6.00 - (-) Dedução de Contribuição Patronal - Servidor Civil - Inativo - Juros de Mora - Intra OFSS</v>
      </c>
      <c r="U3660" s="7" t="str">
        <f>Tabela813[[#This Row],[NR]]&amp; " - "&amp;Tabela813[[#This Row],[Especificação]]</f>
        <v>9.7.2.1.5.50.1.6.00 - (-) Dedução de Contribuição Patronal - Servidor Civil - Inativo - Juros de Mora - Intra OFSS</v>
      </c>
    </row>
    <row r="3661" spans="2:21" ht="30" x14ac:dyDescent="0.25">
      <c r="B3661" s="73" t="s">
        <v>1570</v>
      </c>
      <c r="C3661" s="26" t="s">
        <v>1565</v>
      </c>
      <c r="D3661" s="26" t="s">
        <v>1567</v>
      </c>
      <c r="E3661" s="26" t="s">
        <v>1558</v>
      </c>
      <c r="F3661" s="26" t="s">
        <v>1569</v>
      </c>
      <c r="G3661" s="26" t="s">
        <v>1591</v>
      </c>
      <c r="H3661" s="26" t="s">
        <v>1558</v>
      </c>
      <c r="I3661" s="26" t="s">
        <v>1565</v>
      </c>
      <c r="J3661" s="26" t="s">
        <v>1564</v>
      </c>
      <c r="K3661" s="21" t="str">
        <f>IF(Tabela813[[#This Row],[C]]&lt;&gt;"",IF(Tabela813[[#This Row],[RED]]&lt;&gt;"",(Tabela813[[#This Row],[RED]] &amp; "."),"") &amp; CONCATENATE(Tabela813[[#This Row],[C]],".",Tabela813[[#This Row],[O]],".",Tabela813[[#This Row],[E]],".",Tabela813[[#This Row],[D1]],".",Tabela813[[#This Row],[D2]],".",Tabela813[[#This Row],[D3]],".",Tabela813[[#This Row],[T]],".",Tabela813[[#This Row],[D4]]),"")</f>
        <v>9.7.2.1.5.50.1.7.00</v>
      </c>
      <c r="L3661" s="27" t="s">
        <v>2900</v>
      </c>
      <c r="M3661" s="21" t="str">
        <f t="shared" si="56"/>
        <v>A</v>
      </c>
      <c r="N3661" s="21">
        <f>IF(VALUE(Tabela813[[#This Row],[RED]]) &gt; 0,1,0) + IF(VALUE(J3661)&gt;0,8,IF(VALUE(I3661)&gt;0,7,IF(VALUE(H3661)&gt;0,6,IF(VALUE(G3661)&gt;0,5,IF(VALUE(F3661)&gt;0,4,IF(VALUE(E3661)&gt;0,3,IF(VALUE(D3661)&gt;0,2,1)))))))</f>
        <v>8</v>
      </c>
      <c r="O3661" s="26" t="s">
        <v>55</v>
      </c>
      <c r="P3661" s="1" t="s">
        <v>2966</v>
      </c>
      <c r="Q3661" s="1"/>
      <c r="R3661" s="21"/>
      <c r="S3661" s="7" t="str">
        <f>Tabela813[[#This Row],[NR]]&amp;" - "&amp;Tabela813[[#This Row],[Especificação]]</f>
        <v>9.7.2.1.5.50.1.7.00 - (-) Dedução de Contribuição Patronal - Servidor Civil - Inativo - Dívida Ativa - Multas da Dívida Ativa - Intra OFSS</v>
      </c>
      <c r="T3661" s="7" t="str">
        <f>Tabela813[[#This Row],[NR]]&amp;" - "&amp;Tabela813[[#This Row],[Especificação]]</f>
        <v>9.7.2.1.5.50.1.7.00 - (-) Dedução de Contribuição Patronal - Servidor Civil - Inativo - Dívida Ativa - Multas da Dívida Ativa - Intra OFSS</v>
      </c>
      <c r="U3661" s="7" t="str">
        <f>Tabela813[[#This Row],[NR]]&amp; " - "&amp;Tabela813[[#This Row],[Especificação]]</f>
        <v>9.7.2.1.5.50.1.7.00 - (-) Dedução de Contribuição Patronal - Servidor Civil - Inativo - Dívida Ativa - Multas da Dívida Ativa - Intra OFSS</v>
      </c>
    </row>
    <row r="3662" spans="2:21" ht="30" x14ac:dyDescent="0.25">
      <c r="B3662" s="73" t="s">
        <v>1570</v>
      </c>
      <c r="C3662" s="26" t="s">
        <v>1565</v>
      </c>
      <c r="D3662" s="26" t="s">
        <v>1567</v>
      </c>
      <c r="E3662" s="26" t="s">
        <v>1558</v>
      </c>
      <c r="F3662" s="26" t="s">
        <v>1569</v>
      </c>
      <c r="G3662" s="26" t="s">
        <v>1591</v>
      </c>
      <c r="H3662" s="26" t="s">
        <v>1558</v>
      </c>
      <c r="I3662" s="26" t="s">
        <v>1566</v>
      </c>
      <c r="J3662" s="26" t="s">
        <v>1564</v>
      </c>
      <c r="K3662" s="21" t="str">
        <f>IF(Tabela813[[#This Row],[C]]&lt;&gt;"",IF(Tabela813[[#This Row],[RED]]&lt;&gt;"",(Tabela813[[#This Row],[RED]] &amp; "."),"") &amp; CONCATENATE(Tabela813[[#This Row],[C]],".",Tabela813[[#This Row],[O]],".",Tabela813[[#This Row],[E]],".",Tabela813[[#This Row],[D1]],".",Tabela813[[#This Row],[D2]],".",Tabela813[[#This Row],[D3]],".",Tabela813[[#This Row],[T]],".",Tabela813[[#This Row],[D4]]),"")</f>
        <v>9.7.2.1.5.50.1.8.00</v>
      </c>
      <c r="L3662" s="27" t="s">
        <v>2901</v>
      </c>
      <c r="M3662" s="21" t="str">
        <f t="shared" si="56"/>
        <v>A</v>
      </c>
      <c r="N3662" s="21">
        <f>IF(VALUE(Tabela813[[#This Row],[RED]]) &gt; 0,1,0) + IF(VALUE(J3662)&gt;0,8,IF(VALUE(I3662)&gt;0,7,IF(VALUE(H3662)&gt;0,6,IF(VALUE(G3662)&gt;0,5,IF(VALUE(F3662)&gt;0,4,IF(VALUE(E3662)&gt;0,3,IF(VALUE(D3662)&gt;0,2,1)))))))</f>
        <v>8</v>
      </c>
      <c r="O3662" s="26" t="s">
        <v>55</v>
      </c>
      <c r="P3662" s="1" t="s">
        <v>2966</v>
      </c>
      <c r="Q3662" s="1"/>
      <c r="R3662" s="21"/>
      <c r="S3662" s="7" t="str">
        <f>Tabela813[[#This Row],[NR]]&amp;" - "&amp;Tabela813[[#This Row],[Especificação]]</f>
        <v>9.7.2.1.5.50.1.8.00 - (-) Dedução de Contribuição Patronal - Servidor Civil - Inativo - Juros de Mora da Dívida Ativa - Intra OFSS</v>
      </c>
      <c r="T3662" s="7" t="str">
        <f>Tabela813[[#This Row],[NR]]&amp;" - "&amp;Tabela813[[#This Row],[Especificação]]</f>
        <v>9.7.2.1.5.50.1.8.00 - (-) Dedução de Contribuição Patronal - Servidor Civil - Inativo - Juros de Mora da Dívida Ativa - Intra OFSS</v>
      </c>
      <c r="U3662" s="7" t="str">
        <f>Tabela813[[#This Row],[NR]]&amp; " - "&amp;Tabela813[[#This Row],[Especificação]]</f>
        <v>9.7.2.1.5.50.1.8.00 - (-) Dedução de Contribuição Patronal - Servidor Civil - Inativo - Juros de Mora da Dívida Ativa - Intra OFSS</v>
      </c>
    </row>
    <row r="3663" spans="2:21" ht="30" x14ac:dyDescent="0.25">
      <c r="B3663" s="73" t="s">
        <v>1570</v>
      </c>
      <c r="C3663" s="26" t="s">
        <v>1565</v>
      </c>
      <c r="D3663" s="26" t="s">
        <v>1567</v>
      </c>
      <c r="E3663" s="26" t="s">
        <v>1558</v>
      </c>
      <c r="F3663" s="26" t="s">
        <v>1569</v>
      </c>
      <c r="G3663" s="26" t="s">
        <v>1591</v>
      </c>
      <c r="H3663" s="26" t="s">
        <v>1567</v>
      </c>
      <c r="I3663" s="26" t="s">
        <v>1561</v>
      </c>
      <c r="J3663" s="26" t="s">
        <v>1564</v>
      </c>
      <c r="K3663" s="21" t="str">
        <f>IF(Tabela813[[#This Row],[C]]&lt;&gt;"",IF(Tabela813[[#This Row],[RED]]&lt;&gt;"",(Tabela813[[#This Row],[RED]] &amp; "."),"") &amp; CONCATENATE(Tabela813[[#This Row],[C]],".",Tabela813[[#This Row],[O]],".",Tabela813[[#This Row],[E]],".",Tabela813[[#This Row],[D1]],".",Tabela813[[#This Row],[D2]],".",Tabela813[[#This Row],[D3]],".",Tabela813[[#This Row],[T]],".",Tabela813[[#This Row],[D4]]),"")</f>
        <v>9.7.2.1.5.50.2.0.00</v>
      </c>
      <c r="L3663" s="27" t="s">
        <v>2902</v>
      </c>
      <c r="M3663" s="21" t="str">
        <f t="shared" si="56"/>
        <v>S</v>
      </c>
      <c r="N3663" s="21">
        <f>IF(VALUE(Tabela813[[#This Row],[RED]]) &gt; 0,1,0) + IF(VALUE(J3663)&gt;0,8,IF(VALUE(I3663)&gt;0,7,IF(VALUE(H3663)&gt;0,6,IF(VALUE(G3663)&gt;0,5,IF(VALUE(F3663)&gt;0,4,IF(VALUE(E3663)&gt;0,3,IF(VALUE(D3663)&gt;0,2,1)))))))</f>
        <v>7</v>
      </c>
      <c r="O3663" s="26" t="s">
        <v>55</v>
      </c>
      <c r="P3663" s="1" t="s">
        <v>2967</v>
      </c>
      <c r="Q3663" s="1"/>
      <c r="R3663" s="21"/>
      <c r="S3663" s="7" t="str">
        <f>Tabela813[[#This Row],[NR]]&amp;" - "&amp;Tabela813[[#This Row],[Especificação]]</f>
        <v>9.7.2.1.5.50.2.0.00 - (-) Dedução de Contribuição Patronal - Servidor Civil - Pensionistas - Intra OFSS</v>
      </c>
      <c r="T3663" s="7" t="str">
        <f>Tabela813[[#This Row],[NR]]&amp;" - "&amp;Tabela813[[#This Row],[Especificação]]</f>
        <v>9.7.2.1.5.50.2.0.00 - (-) Dedução de Contribuição Patronal - Servidor Civil - Pensionistas - Intra OFSS</v>
      </c>
      <c r="U3663" s="7" t="str">
        <f>Tabela813[[#This Row],[NR]]&amp; " - "&amp;Tabela813[[#This Row],[Especificação]]</f>
        <v>9.7.2.1.5.50.2.0.00 - (-) Dedução de Contribuição Patronal - Servidor Civil - Pensionistas - Intra OFSS</v>
      </c>
    </row>
    <row r="3664" spans="2:21" ht="30" x14ac:dyDescent="0.25">
      <c r="B3664" s="73" t="s">
        <v>1570</v>
      </c>
      <c r="C3664" s="26" t="s">
        <v>1565</v>
      </c>
      <c r="D3664" s="26" t="s">
        <v>1567</v>
      </c>
      <c r="E3664" s="26" t="s">
        <v>1558</v>
      </c>
      <c r="F3664" s="26" t="s">
        <v>1569</v>
      </c>
      <c r="G3664" s="26" t="s">
        <v>1591</v>
      </c>
      <c r="H3664" s="26" t="s">
        <v>1567</v>
      </c>
      <c r="I3664" s="26" t="s">
        <v>1558</v>
      </c>
      <c r="J3664" s="26" t="s">
        <v>1564</v>
      </c>
      <c r="K3664" s="21" t="str">
        <f>IF(Tabela813[[#This Row],[C]]&lt;&gt;"",IF(Tabela813[[#This Row],[RED]]&lt;&gt;"",(Tabela813[[#This Row],[RED]] &amp; "."),"") &amp; CONCATENATE(Tabela813[[#This Row],[C]],".",Tabela813[[#This Row],[O]],".",Tabela813[[#This Row],[E]],".",Tabela813[[#This Row],[D1]],".",Tabela813[[#This Row],[D2]],".",Tabela813[[#This Row],[D3]],".",Tabela813[[#This Row],[T]],".",Tabela813[[#This Row],[D4]]),"")</f>
        <v>9.7.2.1.5.50.2.1.00</v>
      </c>
      <c r="L3664" s="27" t="s">
        <v>2903</v>
      </c>
      <c r="M3664" s="21" t="str">
        <f t="shared" si="56"/>
        <v>A</v>
      </c>
      <c r="N3664" s="21">
        <f>IF(VALUE(Tabela813[[#This Row],[RED]]) &gt; 0,1,0) + IF(VALUE(J3664)&gt;0,8,IF(VALUE(I3664)&gt;0,7,IF(VALUE(H3664)&gt;0,6,IF(VALUE(G3664)&gt;0,5,IF(VALUE(F3664)&gt;0,4,IF(VALUE(E3664)&gt;0,3,IF(VALUE(D3664)&gt;0,2,1)))))))</f>
        <v>8</v>
      </c>
      <c r="O3664" s="26" t="s">
        <v>55</v>
      </c>
      <c r="P3664" s="1" t="s">
        <v>2967</v>
      </c>
      <c r="Q3664" s="1"/>
      <c r="R3664" s="21"/>
      <c r="S3664" s="7" t="str">
        <f>Tabela813[[#This Row],[NR]]&amp;" - "&amp;Tabela813[[#This Row],[Especificação]]</f>
        <v>9.7.2.1.5.50.2.1.00 - (-) Dedução de Contribuição Patronal - Servidor Civil - Pensionistas - Principal - Intra OFSS</v>
      </c>
      <c r="T3664" s="7" t="str">
        <f>Tabela813[[#This Row],[NR]]&amp;" - "&amp;Tabela813[[#This Row],[Especificação]]</f>
        <v>9.7.2.1.5.50.2.1.00 - (-) Dedução de Contribuição Patronal - Servidor Civil - Pensionistas - Principal - Intra OFSS</v>
      </c>
      <c r="U3664" s="7" t="str">
        <f>Tabela813[[#This Row],[NR]]&amp; " - "&amp;Tabela813[[#This Row],[Especificação]]</f>
        <v>9.7.2.1.5.50.2.1.00 - (-) Dedução de Contribuição Patronal - Servidor Civil - Pensionistas - Principal - Intra OFSS</v>
      </c>
    </row>
    <row r="3665" spans="2:21" ht="30" x14ac:dyDescent="0.25">
      <c r="B3665" s="73" t="s">
        <v>1570</v>
      </c>
      <c r="C3665" s="26" t="s">
        <v>1565</v>
      </c>
      <c r="D3665" s="26" t="s">
        <v>1567</v>
      </c>
      <c r="E3665" s="26" t="s">
        <v>1558</v>
      </c>
      <c r="F3665" s="26" t="s">
        <v>1569</v>
      </c>
      <c r="G3665" s="26" t="s">
        <v>1591</v>
      </c>
      <c r="H3665" s="26" t="s">
        <v>1567</v>
      </c>
      <c r="I3665" s="26" t="s">
        <v>1567</v>
      </c>
      <c r="J3665" s="26" t="s">
        <v>1564</v>
      </c>
      <c r="K3665" s="21" t="str">
        <f>IF(Tabela813[[#This Row],[C]]&lt;&gt;"",IF(Tabela813[[#This Row],[RED]]&lt;&gt;"",(Tabela813[[#This Row],[RED]] &amp; "."),"") &amp; CONCATENATE(Tabela813[[#This Row],[C]],".",Tabela813[[#This Row],[O]],".",Tabela813[[#This Row],[E]],".",Tabela813[[#This Row],[D1]],".",Tabela813[[#This Row],[D2]],".",Tabela813[[#This Row],[D3]],".",Tabela813[[#This Row],[T]],".",Tabela813[[#This Row],[D4]]),"")</f>
        <v>9.7.2.1.5.50.2.2.00</v>
      </c>
      <c r="L3665" s="27" t="s">
        <v>2904</v>
      </c>
      <c r="M3665" s="21" t="str">
        <f t="shared" si="56"/>
        <v>A</v>
      </c>
      <c r="N3665" s="21">
        <f>IF(VALUE(Tabela813[[#This Row],[RED]]) &gt; 0,1,0) + IF(VALUE(J3665)&gt;0,8,IF(VALUE(I3665)&gt;0,7,IF(VALUE(H3665)&gt;0,6,IF(VALUE(G3665)&gt;0,5,IF(VALUE(F3665)&gt;0,4,IF(VALUE(E3665)&gt;0,3,IF(VALUE(D3665)&gt;0,2,1)))))))</f>
        <v>8</v>
      </c>
      <c r="O3665" s="26" t="s">
        <v>55</v>
      </c>
      <c r="P3665" s="1" t="s">
        <v>2967</v>
      </c>
      <c r="Q3665" s="1"/>
      <c r="R3665" s="21"/>
      <c r="S3665" s="7" t="str">
        <f>Tabela813[[#This Row],[NR]]&amp;" - "&amp;Tabela813[[#This Row],[Especificação]]</f>
        <v>9.7.2.1.5.50.2.2.00 - (-) Dedução de Contribuição Patronal - Servidor Civil - Pensionistas - Multas e Juros de Mora - Intra OFSS</v>
      </c>
      <c r="T3665" s="7" t="str">
        <f>Tabela813[[#This Row],[NR]]&amp;" - "&amp;Tabela813[[#This Row],[Especificação]]</f>
        <v>9.7.2.1.5.50.2.2.00 - (-) Dedução de Contribuição Patronal - Servidor Civil - Pensionistas - Multas e Juros de Mora - Intra OFSS</v>
      </c>
      <c r="U3665" s="7" t="str">
        <f>Tabela813[[#This Row],[NR]]&amp; " - "&amp;Tabela813[[#This Row],[Especificação]]</f>
        <v>9.7.2.1.5.50.2.2.00 - (-) Dedução de Contribuição Patronal - Servidor Civil - Pensionistas - Multas e Juros de Mora - Intra OFSS</v>
      </c>
    </row>
    <row r="3666" spans="2:21" ht="30" x14ac:dyDescent="0.25">
      <c r="B3666" s="73" t="s">
        <v>1570</v>
      </c>
      <c r="C3666" s="26" t="s">
        <v>1565</v>
      </c>
      <c r="D3666" s="26" t="s">
        <v>1567</v>
      </c>
      <c r="E3666" s="26" t="s">
        <v>1558</v>
      </c>
      <c r="F3666" s="26" t="s">
        <v>1569</v>
      </c>
      <c r="G3666" s="26" t="s">
        <v>1591</v>
      </c>
      <c r="H3666" s="26" t="s">
        <v>1567</v>
      </c>
      <c r="I3666" s="26" t="s">
        <v>1559</v>
      </c>
      <c r="J3666" s="26" t="s">
        <v>1564</v>
      </c>
      <c r="K3666" s="21" t="str">
        <f>IF(Tabela813[[#This Row],[C]]&lt;&gt;"",IF(Tabela813[[#This Row],[RED]]&lt;&gt;"",(Tabela813[[#This Row],[RED]] &amp; "."),"") &amp; CONCATENATE(Tabela813[[#This Row],[C]],".",Tabela813[[#This Row],[O]],".",Tabela813[[#This Row],[E]],".",Tabela813[[#This Row],[D1]],".",Tabela813[[#This Row],[D2]],".",Tabela813[[#This Row],[D3]],".",Tabela813[[#This Row],[T]],".",Tabela813[[#This Row],[D4]]),"")</f>
        <v>9.7.2.1.5.50.2.3.00</v>
      </c>
      <c r="L3666" s="27" t="s">
        <v>2905</v>
      </c>
      <c r="M3666" s="21" t="str">
        <f t="shared" si="56"/>
        <v>A</v>
      </c>
      <c r="N3666" s="21">
        <f>IF(VALUE(Tabela813[[#This Row],[RED]]) &gt; 0,1,0) + IF(VALUE(J3666)&gt;0,8,IF(VALUE(I3666)&gt;0,7,IF(VALUE(H3666)&gt;0,6,IF(VALUE(G3666)&gt;0,5,IF(VALUE(F3666)&gt;0,4,IF(VALUE(E3666)&gt;0,3,IF(VALUE(D3666)&gt;0,2,1)))))))</f>
        <v>8</v>
      </c>
      <c r="O3666" s="26" t="s">
        <v>55</v>
      </c>
      <c r="P3666" s="1" t="s">
        <v>2967</v>
      </c>
      <c r="Q3666" s="1"/>
      <c r="R3666" s="21"/>
      <c r="S3666" s="7" t="str">
        <f>Tabela813[[#This Row],[NR]]&amp;" - "&amp;Tabela813[[#This Row],[Especificação]]</f>
        <v>9.7.2.1.5.50.2.3.00 - (-) Dedução de Contribuição Patronal - Servidor Civil - Pensionistas - Dívida Ativa - Intra OFSS</v>
      </c>
      <c r="T3666" s="7" t="str">
        <f>Tabela813[[#This Row],[NR]]&amp;" - "&amp;Tabela813[[#This Row],[Especificação]]</f>
        <v>9.7.2.1.5.50.2.3.00 - (-) Dedução de Contribuição Patronal - Servidor Civil - Pensionistas - Dívida Ativa - Intra OFSS</v>
      </c>
      <c r="U3666" s="7" t="str">
        <f>Tabela813[[#This Row],[NR]]&amp; " - "&amp;Tabela813[[#This Row],[Especificação]]</f>
        <v>9.7.2.1.5.50.2.3.00 - (-) Dedução de Contribuição Patronal - Servidor Civil - Pensionistas - Dívida Ativa - Intra OFSS</v>
      </c>
    </row>
    <row r="3667" spans="2:21" ht="30" x14ac:dyDescent="0.25">
      <c r="B3667" s="73" t="s">
        <v>1570</v>
      </c>
      <c r="C3667" s="26" t="s">
        <v>1565</v>
      </c>
      <c r="D3667" s="26" t="s">
        <v>1567</v>
      </c>
      <c r="E3667" s="26" t="s">
        <v>1558</v>
      </c>
      <c r="F3667" s="26" t="s">
        <v>1569</v>
      </c>
      <c r="G3667" s="26" t="s">
        <v>1591</v>
      </c>
      <c r="H3667" s="26" t="s">
        <v>1567</v>
      </c>
      <c r="I3667" s="26" t="s">
        <v>1568</v>
      </c>
      <c r="J3667" s="26" t="s">
        <v>1564</v>
      </c>
      <c r="K3667" s="21" t="str">
        <f>IF(Tabela813[[#This Row],[C]]&lt;&gt;"",IF(Tabela813[[#This Row],[RED]]&lt;&gt;"",(Tabela813[[#This Row],[RED]] &amp; "."),"") &amp; CONCATENATE(Tabela813[[#This Row],[C]],".",Tabela813[[#This Row],[O]],".",Tabela813[[#This Row],[E]],".",Tabela813[[#This Row],[D1]],".",Tabela813[[#This Row],[D2]],".",Tabela813[[#This Row],[D3]],".",Tabela813[[#This Row],[T]],".",Tabela813[[#This Row],[D4]]),"")</f>
        <v>9.7.2.1.5.50.2.4.00</v>
      </c>
      <c r="L3667" s="27" t="s">
        <v>2906</v>
      </c>
      <c r="M3667" s="21" t="str">
        <f t="shared" si="56"/>
        <v>A</v>
      </c>
      <c r="N3667" s="21">
        <f>IF(VALUE(Tabela813[[#This Row],[RED]]) &gt; 0,1,0) + IF(VALUE(J3667)&gt;0,8,IF(VALUE(I3667)&gt;0,7,IF(VALUE(H3667)&gt;0,6,IF(VALUE(G3667)&gt;0,5,IF(VALUE(F3667)&gt;0,4,IF(VALUE(E3667)&gt;0,3,IF(VALUE(D3667)&gt;0,2,1)))))))</f>
        <v>8</v>
      </c>
      <c r="O3667" s="26" t="s">
        <v>55</v>
      </c>
      <c r="P3667" s="1" t="s">
        <v>2967</v>
      </c>
      <c r="Q3667" s="1"/>
      <c r="R3667" s="21"/>
      <c r="S3667" s="7" t="str">
        <f>Tabela813[[#This Row],[NR]]&amp;" - "&amp;Tabela813[[#This Row],[Especificação]]</f>
        <v>9.7.2.1.5.50.2.4.00 - (-) Dedução de Contribuição Patronal - Servidor Civil - Pensionistas - Dívida Ativa - Multas e Juros de Mora da Dívida Ativa - Intra OFSS</v>
      </c>
      <c r="T3667" s="7" t="str">
        <f>Tabela813[[#This Row],[NR]]&amp;" - "&amp;Tabela813[[#This Row],[Especificação]]</f>
        <v>9.7.2.1.5.50.2.4.00 - (-) Dedução de Contribuição Patronal - Servidor Civil - Pensionistas - Dívida Ativa - Multas e Juros de Mora da Dívida Ativa - Intra OFSS</v>
      </c>
      <c r="U3667" s="7" t="str">
        <f>Tabela813[[#This Row],[NR]]&amp; " - "&amp;Tabela813[[#This Row],[Especificação]]</f>
        <v>9.7.2.1.5.50.2.4.00 - (-) Dedução de Contribuição Patronal - Servidor Civil - Pensionistas - Dívida Ativa - Multas e Juros de Mora da Dívida Ativa - Intra OFSS</v>
      </c>
    </row>
    <row r="3668" spans="2:21" ht="30" x14ac:dyDescent="0.25">
      <c r="B3668" s="73" t="s">
        <v>1570</v>
      </c>
      <c r="C3668" s="26" t="s">
        <v>1565</v>
      </c>
      <c r="D3668" s="26" t="s">
        <v>1567</v>
      </c>
      <c r="E3668" s="26" t="s">
        <v>1558</v>
      </c>
      <c r="F3668" s="26" t="s">
        <v>1569</v>
      </c>
      <c r="G3668" s="26" t="s">
        <v>1591</v>
      </c>
      <c r="H3668" s="26" t="s">
        <v>1567</v>
      </c>
      <c r="I3668" s="26" t="s">
        <v>1569</v>
      </c>
      <c r="J3668" s="26" t="s">
        <v>1564</v>
      </c>
      <c r="K3668" s="21" t="str">
        <f>IF(Tabela813[[#This Row],[C]]&lt;&gt;"",IF(Tabela813[[#This Row],[RED]]&lt;&gt;"",(Tabela813[[#This Row],[RED]] &amp; "."),"") &amp; CONCATENATE(Tabela813[[#This Row],[C]],".",Tabela813[[#This Row],[O]],".",Tabela813[[#This Row],[E]],".",Tabela813[[#This Row],[D1]],".",Tabela813[[#This Row],[D2]],".",Tabela813[[#This Row],[D3]],".",Tabela813[[#This Row],[T]],".",Tabela813[[#This Row],[D4]]),"")</f>
        <v>9.7.2.1.5.50.2.5.00</v>
      </c>
      <c r="L3668" s="27" t="s">
        <v>2907</v>
      </c>
      <c r="M3668" s="21" t="str">
        <f t="shared" si="56"/>
        <v>A</v>
      </c>
      <c r="N3668" s="21">
        <f>IF(VALUE(Tabela813[[#This Row],[RED]]) &gt; 0,1,0) + IF(VALUE(J3668)&gt;0,8,IF(VALUE(I3668)&gt;0,7,IF(VALUE(H3668)&gt;0,6,IF(VALUE(G3668)&gt;0,5,IF(VALUE(F3668)&gt;0,4,IF(VALUE(E3668)&gt;0,3,IF(VALUE(D3668)&gt;0,2,1)))))))</f>
        <v>8</v>
      </c>
      <c r="O3668" s="26" t="s">
        <v>55</v>
      </c>
      <c r="P3668" s="1" t="s">
        <v>2967</v>
      </c>
      <c r="Q3668" s="1"/>
      <c r="R3668" s="21"/>
      <c r="S3668" s="7" t="str">
        <f>Tabela813[[#This Row],[NR]]&amp;" - "&amp;Tabela813[[#This Row],[Especificação]]</f>
        <v>9.7.2.1.5.50.2.5.00 - (-) Dedução de Contribuição Patronal - Servidor Civil - Pensionistas - Multas - Intra OFSS</v>
      </c>
      <c r="T3668" s="7" t="str">
        <f>Tabela813[[#This Row],[NR]]&amp;" - "&amp;Tabela813[[#This Row],[Especificação]]</f>
        <v>9.7.2.1.5.50.2.5.00 - (-) Dedução de Contribuição Patronal - Servidor Civil - Pensionistas - Multas - Intra OFSS</v>
      </c>
      <c r="U3668" s="7" t="str">
        <f>Tabela813[[#This Row],[NR]]&amp; " - "&amp;Tabela813[[#This Row],[Especificação]]</f>
        <v>9.7.2.1.5.50.2.5.00 - (-) Dedução de Contribuição Patronal - Servidor Civil - Pensionistas - Multas - Intra OFSS</v>
      </c>
    </row>
    <row r="3669" spans="2:21" ht="30" x14ac:dyDescent="0.25">
      <c r="B3669" s="73" t="s">
        <v>1570</v>
      </c>
      <c r="C3669" s="26" t="s">
        <v>1565</v>
      </c>
      <c r="D3669" s="26" t="s">
        <v>1567</v>
      </c>
      <c r="E3669" s="26" t="s">
        <v>1558</v>
      </c>
      <c r="F3669" s="26" t="s">
        <v>1569</v>
      </c>
      <c r="G3669" s="26" t="s">
        <v>1591</v>
      </c>
      <c r="H3669" s="26" t="s">
        <v>1567</v>
      </c>
      <c r="I3669" s="26" t="s">
        <v>1563</v>
      </c>
      <c r="J3669" s="26" t="s">
        <v>1564</v>
      </c>
      <c r="K3669" s="21" t="str">
        <f>IF(Tabela813[[#This Row],[C]]&lt;&gt;"",IF(Tabela813[[#This Row],[RED]]&lt;&gt;"",(Tabela813[[#This Row],[RED]] &amp; "."),"") &amp; CONCATENATE(Tabela813[[#This Row],[C]],".",Tabela813[[#This Row],[O]],".",Tabela813[[#This Row],[E]],".",Tabela813[[#This Row],[D1]],".",Tabela813[[#This Row],[D2]],".",Tabela813[[#This Row],[D3]],".",Tabela813[[#This Row],[T]],".",Tabela813[[#This Row],[D4]]),"")</f>
        <v>9.7.2.1.5.50.2.6.00</v>
      </c>
      <c r="L3669" s="27" t="s">
        <v>2908</v>
      </c>
      <c r="M3669" s="21" t="str">
        <f t="shared" si="56"/>
        <v>A</v>
      </c>
      <c r="N3669" s="21">
        <f>IF(VALUE(Tabela813[[#This Row],[RED]]) &gt; 0,1,0) + IF(VALUE(J3669)&gt;0,8,IF(VALUE(I3669)&gt;0,7,IF(VALUE(H3669)&gt;0,6,IF(VALUE(G3669)&gt;0,5,IF(VALUE(F3669)&gt;0,4,IF(VALUE(E3669)&gt;0,3,IF(VALUE(D3669)&gt;0,2,1)))))))</f>
        <v>8</v>
      </c>
      <c r="O3669" s="26" t="s">
        <v>55</v>
      </c>
      <c r="P3669" s="1" t="s">
        <v>2967</v>
      </c>
      <c r="Q3669" s="1"/>
      <c r="R3669" s="21"/>
      <c r="S3669" s="7" t="str">
        <f>Tabela813[[#This Row],[NR]]&amp;" - "&amp;Tabela813[[#This Row],[Especificação]]</f>
        <v>9.7.2.1.5.50.2.6.00 - (-) Dedução de Contribuição Patronal - Servidor Civil - Pensionistas - Juros de Mora - Intra OFSS</v>
      </c>
      <c r="T3669" s="7" t="str">
        <f>Tabela813[[#This Row],[NR]]&amp;" - "&amp;Tabela813[[#This Row],[Especificação]]</f>
        <v>9.7.2.1.5.50.2.6.00 - (-) Dedução de Contribuição Patronal - Servidor Civil - Pensionistas - Juros de Mora - Intra OFSS</v>
      </c>
      <c r="U3669" s="7" t="str">
        <f>Tabela813[[#This Row],[NR]]&amp; " - "&amp;Tabela813[[#This Row],[Especificação]]</f>
        <v>9.7.2.1.5.50.2.6.00 - (-) Dedução de Contribuição Patronal - Servidor Civil - Pensionistas - Juros de Mora - Intra OFSS</v>
      </c>
    </row>
    <row r="3670" spans="2:21" ht="30" x14ac:dyDescent="0.25">
      <c r="B3670" s="73" t="s">
        <v>1570</v>
      </c>
      <c r="C3670" s="26" t="s">
        <v>1565</v>
      </c>
      <c r="D3670" s="26" t="s">
        <v>1567</v>
      </c>
      <c r="E3670" s="26" t="s">
        <v>1558</v>
      </c>
      <c r="F3670" s="26" t="s">
        <v>1569</v>
      </c>
      <c r="G3670" s="26" t="s">
        <v>1591</v>
      </c>
      <c r="H3670" s="26" t="s">
        <v>1567</v>
      </c>
      <c r="I3670" s="26" t="s">
        <v>1565</v>
      </c>
      <c r="J3670" s="26" t="s">
        <v>1564</v>
      </c>
      <c r="K3670" s="21" t="str">
        <f>IF(Tabela813[[#This Row],[C]]&lt;&gt;"",IF(Tabela813[[#This Row],[RED]]&lt;&gt;"",(Tabela813[[#This Row],[RED]] &amp; "."),"") &amp; CONCATENATE(Tabela813[[#This Row],[C]],".",Tabela813[[#This Row],[O]],".",Tabela813[[#This Row],[E]],".",Tabela813[[#This Row],[D1]],".",Tabela813[[#This Row],[D2]],".",Tabela813[[#This Row],[D3]],".",Tabela813[[#This Row],[T]],".",Tabela813[[#This Row],[D4]]),"")</f>
        <v>9.7.2.1.5.50.2.7.00</v>
      </c>
      <c r="L3670" s="27" t="s">
        <v>2909</v>
      </c>
      <c r="M3670" s="21" t="str">
        <f t="shared" si="56"/>
        <v>A</v>
      </c>
      <c r="N3670" s="21">
        <f>IF(VALUE(Tabela813[[#This Row],[RED]]) &gt; 0,1,0) + IF(VALUE(J3670)&gt;0,8,IF(VALUE(I3670)&gt;0,7,IF(VALUE(H3670)&gt;0,6,IF(VALUE(G3670)&gt;0,5,IF(VALUE(F3670)&gt;0,4,IF(VALUE(E3670)&gt;0,3,IF(VALUE(D3670)&gt;0,2,1)))))))</f>
        <v>8</v>
      </c>
      <c r="O3670" s="26" t="s">
        <v>55</v>
      </c>
      <c r="P3670" s="1" t="s">
        <v>2967</v>
      </c>
      <c r="Q3670" s="1"/>
      <c r="R3670" s="21"/>
      <c r="S3670" s="7" t="str">
        <f>Tabela813[[#This Row],[NR]]&amp;" - "&amp;Tabela813[[#This Row],[Especificação]]</f>
        <v>9.7.2.1.5.50.2.7.00 - (-) Dedução de Contribuição Patronal - Servidor Civil - Pensionistas - Dívida Ativa - Multas da Dívida Ativa - Intra OFSS</v>
      </c>
      <c r="T3670" s="7" t="str">
        <f>Tabela813[[#This Row],[NR]]&amp;" - "&amp;Tabela813[[#This Row],[Especificação]]</f>
        <v>9.7.2.1.5.50.2.7.00 - (-) Dedução de Contribuição Patronal - Servidor Civil - Pensionistas - Dívida Ativa - Multas da Dívida Ativa - Intra OFSS</v>
      </c>
      <c r="U3670" s="7" t="str">
        <f>Tabela813[[#This Row],[NR]]&amp; " - "&amp;Tabela813[[#This Row],[Especificação]]</f>
        <v>9.7.2.1.5.50.2.7.00 - (-) Dedução de Contribuição Patronal - Servidor Civil - Pensionistas - Dívida Ativa - Multas da Dívida Ativa - Intra OFSS</v>
      </c>
    </row>
    <row r="3671" spans="2:21" ht="30" x14ac:dyDescent="0.25">
      <c r="B3671" s="73" t="s">
        <v>1570</v>
      </c>
      <c r="C3671" s="26" t="s">
        <v>1565</v>
      </c>
      <c r="D3671" s="26" t="s">
        <v>1567</v>
      </c>
      <c r="E3671" s="26" t="s">
        <v>1558</v>
      </c>
      <c r="F3671" s="26" t="s">
        <v>1569</v>
      </c>
      <c r="G3671" s="26" t="s">
        <v>1591</v>
      </c>
      <c r="H3671" s="26" t="s">
        <v>1567</v>
      </c>
      <c r="I3671" s="26" t="s">
        <v>1566</v>
      </c>
      <c r="J3671" s="26" t="s">
        <v>1564</v>
      </c>
      <c r="K3671" s="21" t="str">
        <f>IF(Tabela813[[#This Row],[C]]&lt;&gt;"",IF(Tabela813[[#This Row],[RED]]&lt;&gt;"",(Tabela813[[#This Row],[RED]] &amp; "."),"") &amp; CONCATENATE(Tabela813[[#This Row],[C]],".",Tabela813[[#This Row],[O]],".",Tabela813[[#This Row],[E]],".",Tabela813[[#This Row],[D1]],".",Tabela813[[#This Row],[D2]],".",Tabela813[[#This Row],[D3]],".",Tabela813[[#This Row],[T]],".",Tabela813[[#This Row],[D4]]),"")</f>
        <v>9.7.2.1.5.50.2.8.00</v>
      </c>
      <c r="L3671" s="27" t="s">
        <v>2910</v>
      </c>
      <c r="M3671" s="21" t="str">
        <f t="shared" si="56"/>
        <v>A</v>
      </c>
      <c r="N3671" s="21">
        <f>IF(VALUE(Tabela813[[#This Row],[RED]]) &gt; 0,1,0) + IF(VALUE(J3671)&gt;0,8,IF(VALUE(I3671)&gt;0,7,IF(VALUE(H3671)&gt;0,6,IF(VALUE(G3671)&gt;0,5,IF(VALUE(F3671)&gt;0,4,IF(VALUE(E3671)&gt;0,3,IF(VALUE(D3671)&gt;0,2,1)))))))</f>
        <v>8</v>
      </c>
      <c r="O3671" s="26" t="s">
        <v>55</v>
      </c>
      <c r="P3671" s="1" t="s">
        <v>2967</v>
      </c>
      <c r="Q3671" s="1"/>
      <c r="R3671" s="21"/>
      <c r="S3671" s="7" t="str">
        <f>Tabela813[[#This Row],[NR]]&amp;" - "&amp;Tabela813[[#This Row],[Especificação]]</f>
        <v>9.7.2.1.5.50.2.8.00 - (-) Dedução de Contribuição Patronal - Servidor Civil - Pensionistas - Juros de Mora da Dívida Ativa - Intra OFSS</v>
      </c>
      <c r="T3671" s="7" t="str">
        <f>Tabela813[[#This Row],[NR]]&amp;" - "&amp;Tabela813[[#This Row],[Especificação]]</f>
        <v>9.7.2.1.5.50.2.8.00 - (-) Dedução de Contribuição Patronal - Servidor Civil - Pensionistas - Juros de Mora da Dívida Ativa - Intra OFSS</v>
      </c>
      <c r="U3671" s="7" t="str">
        <f>Tabela813[[#This Row],[NR]]&amp; " - "&amp;Tabela813[[#This Row],[Especificação]]</f>
        <v>9.7.2.1.5.50.2.8.00 - (-) Dedução de Contribuição Patronal - Servidor Civil - Pensionistas - Juros de Mora da Dívida Ativa - Intra OFSS</v>
      </c>
    </row>
    <row r="3672" spans="2:21" ht="45" x14ac:dyDescent="0.25">
      <c r="B3672" s="73" t="s">
        <v>1570</v>
      </c>
      <c r="C3672" s="26" t="s">
        <v>1565</v>
      </c>
      <c r="D3672" s="26" t="s">
        <v>1567</v>
      </c>
      <c r="E3672" s="26" t="s">
        <v>1558</v>
      </c>
      <c r="F3672" s="26" t="s">
        <v>1569</v>
      </c>
      <c r="G3672" s="26" t="s">
        <v>1596</v>
      </c>
      <c r="H3672" s="26" t="s">
        <v>1561</v>
      </c>
      <c r="I3672" s="26" t="s">
        <v>1561</v>
      </c>
      <c r="J3672" s="26" t="s">
        <v>1564</v>
      </c>
      <c r="K3672" s="21" t="str">
        <f>IF(Tabela813[[#This Row],[C]]&lt;&gt;"",IF(Tabela813[[#This Row],[RED]]&lt;&gt;"",(Tabela813[[#This Row],[RED]] &amp; "."),"") &amp; CONCATENATE(Tabela813[[#This Row],[C]],".",Tabela813[[#This Row],[O]],".",Tabela813[[#This Row],[E]],".",Tabela813[[#This Row],[D1]],".",Tabela813[[#This Row],[D2]],".",Tabela813[[#This Row],[D3]],".",Tabela813[[#This Row],[T]],".",Tabela813[[#This Row],[D4]]),"")</f>
        <v>9.7.2.1.5.51.0.0.00</v>
      </c>
      <c r="L3672" s="27" t="s">
        <v>2911</v>
      </c>
      <c r="M3672" s="21" t="str">
        <f t="shared" ref="M3672:M3699" si="57">IF(N3672 &lt; N3673,"S","A")</f>
        <v>S</v>
      </c>
      <c r="N3672" s="21">
        <f>IF(VALUE(Tabela813[[#This Row],[RED]]) &gt; 0,1,0) + IF(VALUE(J3672)&gt;0,8,IF(VALUE(I3672)&gt;0,7,IF(VALUE(H3672)&gt;0,6,IF(VALUE(G3672)&gt;0,5,IF(VALUE(F3672)&gt;0,4,IF(VALUE(E3672)&gt;0,3,IF(VALUE(D3672)&gt;0,2,1)))))))</f>
        <v>6</v>
      </c>
      <c r="O3672" s="26" t="s">
        <v>55</v>
      </c>
      <c r="P3672" s="1" t="s">
        <v>4407</v>
      </c>
      <c r="Q3672" s="1"/>
      <c r="R3672" s="21"/>
      <c r="S3672" s="7" t="str">
        <f>Tabela813[[#This Row],[NR]]&amp;" - "&amp;Tabela813[[#This Row],[Especificação]]</f>
        <v>9.7.2.1.5.51.0.0.00 - (-) Dedução de Contribuição Patronal - Parcelamentos - Intra OFSS</v>
      </c>
      <c r="T3672" s="7" t="str">
        <f>Tabela813[[#This Row],[NR]]&amp;" - "&amp;Tabela813[[#This Row],[Especificação]]</f>
        <v>9.7.2.1.5.51.0.0.00 - (-) Dedução de Contribuição Patronal - Parcelamentos - Intra OFSS</v>
      </c>
      <c r="U3672" s="7" t="str">
        <f>Tabela813[[#This Row],[NR]]&amp; " - "&amp;Tabela813[[#This Row],[Especificação]]</f>
        <v>9.7.2.1.5.51.0.0.00 - (-) Dedução de Contribuição Patronal - Parcelamentos - Intra OFSS</v>
      </c>
    </row>
    <row r="3673" spans="2:21" ht="30" x14ac:dyDescent="0.25">
      <c r="B3673" s="73" t="s">
        <v>1570</v>
      </c>
      <c r="C3673" s="26" t="s">
        <v>1565</v>
      </c>
      <c r="D3673" s="26" t="s">
        <v>1567</v>
      </c>
      <c r="E3673" s="26" t="s">
        <v>1558</v>
      </c>
      <c r="F3673" s="26" t="s">
        <v>1569</v>
      </c>
      <c r="G3673" s="26" t="s">
        <v>1596</v>
      </c>
      <c r="H3673" s="26" t="s">
        <v>1558</v>
      </c>
      <c r="I3673" s="26" t="s">
        <v>1561</v>
      </c>
      <c r="J3673" s="26" t="s">
        <v>1564</v>
      </c>
      <c r="K3673" s="21" t="str">
        <f>IF(Tabela813[[#This Row],[C]]&lt;&gt;"",IF(Tabela813[[#This Row],[RED]]&lt;&gt;"",(Tabela813[[#This Row],[RED]] &amp; "."),"") &amp; CONCATENATE(Tabela813[[#This Row],[C]],".",Tabela813[[#This Row],[O]],".",Tabela813[[#This Row],[E]],".",Tabela813[[#This Row],[D1]],".",Tabela813[[#This Row],[D2]],".",Tabela813[[#This Row],[D3]],".",Tabela813[[#This Row],[T]],".",Tabela813[[#This Row],[D4]]),"")</f>
        <v>9.7.2.1.5.51.1.0.00</v>
      </c>
      <c r="L3673" s="27" t="s">
        <v>2912</v>
      </c>
      <c r="M3673" s="21" t="str">
        <f t="shared" si="57"/>
        <v>S</v>
      </c>
      <c r="N3673" s="21">
        <f>IF(VALUE(Tabela813[[#This Row],[RED]]) &gt; 0,1,0) + IF(VALUE(J3673)&gt;0,8,IF(VALUE(I3673)&gt;0,7,IF(VALUE(H3673)&gt;0,6,IF(VALUE(G3673)&gt;0,5,IF(VALUE(F3673)&gt;0,4,IF(VALUE(E3673)&gt;0,3,IF(VALUE(D3673)&gt;0,2,1)))))))</f>
        <v>7</v>
      </c>
      <c r="O3673" s="26" t="s">
        <v>55</v>
      </c>
      <c r="P3673" s="1" t="s">
        <v>4243</v>
      </c>
      <c r="Q3673" s="1"/>
      <c r="R3673" s="21"/>
      <c r="S3673" s="7" t="str">
        <f>Tabela813[[#This Row],[NR]]&amp;" - "&amp;Tabela813[[#This Row],[Especificação]]</f>
        <v>9.7.2.1.5.51.1.0.00 - (-) Dedução de Contribuição Patronal - Servidor Civil Ativo - Parcelamentos - Intra OFSS</v>
      </c>
      <c r="T3673" s="7" t="str">
        <f>Tabela813[[#This Row],[NR]]&amp;" - "&amp;Tabela813[[#This Row],[Especificação]]</f>
        <v>9.7.2.1.5.51.1.0.00 - (-) Dedução de Contribuição Patronal - Servidor Civil Ativo - Parcelamentos - Intra OFSS</v>
      </c>
      <c r="U3673" s="7" t="str">
        <f>Tabela813[[#This Row],[NR]]&amp; " - "&amp;Tabela813[[#This Row],[Especificação]]</f>
        <v>9.7.2.1.5.51.1.0.00 - (-) Dedução de Contribuição Patronal - Servidor Civil Ativo - Parcelamentos - Intra OFSS</v>
      </c>
    </row>
    <row r="3674" spans="2:21" ht="30" x14ac:dyDescent="0.25">
      <c r="B3674" s="73" t="s">
        <v>1570</v>
      </c>
      <c r="C3674" s="26" t="s">
        <v>1565</v>
      </c>
      <c r="D3674" s="26" t="s">
        <v>1567</v>
      </c>
      <c r="E3674" s="26" t="s">
        <v>1558</v>
      </c>
      <c r="F3674" s="26" t="s">
        <v>1569</v>
      </c>
      <c r="G3674" s="26" t="s">
        <v>1596</v>
      </c>
      <c r="H3674" s="26" t="s">
        <v>1558</v>
      </c>
      <c r="I3674" s="26" t="s">
        <v>1558</v>
      </c>
      <c r="J3674" s="26" t="s">
        <v>1564</v>
      </c>
      <c r="K3674" s="21" t="str">
        <f>IF(Tabela813[[#This Row],[C]]&lt;&gt;"",IF(Tabela813[[#This Row],[RED]]&lt;&gt;"",(Tabela813[[#This Row],[RED]] &amp; "."),"") &amp; CONCATENATE(Tabela813[[#This Row],[C]],".",Tabela813[[#This Row],[O]],".",Tabela813[[#This Row],[E]],".",Tabela813[[#This Row],[D1]],".",Tabela813[[#This Row],[D2]],".",Tabela813[[#This Row],[D3]],".",Tabela813[[#This Row],[T]],".",Tabela813[[#This Row],[D4]]),"")</f>
        <v>9.7.2.1.5.51.1.1.00</v>
      </c>
      <c r="L3674" s="27" t="s">
        <v>2913</v>
      </c>
      <c r="M3674" s="21" t="str">
        <f t="shared" si="57"/>
        <v>A</v>
      </c>
      <c r="N3674" s="21">
        <f>IF(VALUE(Tabela813[[#This Row],[RED]]) &gt; 0,1,0) + IF(VALUE(J3674)&gt;0,8,IF(VALUE(I3674)&gt;0,7,IF(VALUE(H3674)&gt;0,6,IF(VALUE(G3674)&gt;0,5,IF(VALUE(F3674)&gt;0,4,IF(VALUE(E3674)&gt;0,3,IF(VALUE(D3674)&gt;0,2,1)))))))</f>
        <v>8</v>
      </c>
      <c r="O3674" s="26" t="s">
        <v>55</v>
      </c>
      <c r="P3674" s="1" t="s">
        <v>2970</v>
      </c>
      <c r="Q3674" s="1"/>
      <c r="R3674" s="21"/>
      <c r="S3674" s="7" t="str">
        <f>Tabela813[[#This Row],[NR]]&amp;" - "&amp;Tabela813[[#This Row],[Especificação]]</f>
        <v>9.7.2.1.5.51.1.1.00 - (-) Dedução de Contribuição Patronal - Servidor Civil Ativo - Parcelamentos - Principal - Intra OFSS</v>
      </c>
      <c r="T3674" s="7" t="str">
        <f>Tabela813[[#This Row],[NR]]&amp;" - "&amp;Tabela813[[#This Row],[Especificação]]</f>
        <v>9.7.2.1.5.51.1.1.00 - (-) Dedução de Contribuição Patronal - Servidor Civil Ativo - Parcelamentos - Principal - Intra OFSS</v>
      </c>
      <c r="U3674" s="7" t="str">
        <f>Tabela813[[#This Row],[NR]]&amp; " - "&amp;Tabela813[[#This Row],[Especificação]]</f>
        <v>9.7.2.1.5.51.1.1.00 - (-) Dedução de Contribuição Patronal - Servidor Civil Ativo - Parcelamentos - Principal - Intra OFSS</v>
      </c>
    </row>
    <row r="3675" spans="2:21" ht="30" x14ac:dyDescent="0.25">
      <c r="B3675" s="73" t="s">
        <v>1570</v>
      </c>
      <c r="C3675" s="26" t="s">
        <v>1565</v>
      </c>
      <c r="D3675" s="26" t="s">
        <v>1567</v>
      </c>
      <c r="E3675" s="26" t="s">
        <v>1558</v>
      </c>
      <c r="F3675" s="26" t="s">
        <v>1569</v>
      </c>
      <c r="G3675" s="26" t="s">
        <v>1596</v>
      </c>
      <c r="H3675" s="26" t="s">
        <v>1558</v>
      </c>
      <c r="I3675" s="26" t="s">
        <v>1567</v>
      </c>
      <c r="J3675" s="26" t="s">
        <v>1564</v>
      </c>
      <c r="K3675" s="21" t="str">
        <f>IF(Tabela813[[#This Row],[C]]&lt;&gt;"",IF(Tabela813[[#This Row],[RED]]&lt;&gt;"",(Tabela813[[#This Row],[RED]] &amp; "."),"") &amp; CONCATENATE(Tabela813[[#This Row],[C]],".",Tabela813[[#This Row],[O]],".",Tabela813[[#This Row],[E]],".",Tabela813[[#This Row],[D1]],".",Tabela813[[#This Row],[D2]],".",Tabela813[[#This Row],[D3]],".",Tabela813[[#This Row],[T]],".",Tabela813[[#This Row],[D4]]),"")</f>
        <v>9.7.2.1.5.51.1.2.00</v>
      </c>
      <c r="L3675" s="27" t="s">
        <v>2914</v>
      </c>
      <c r="M3675" s="21" t="str">
        <f t="shared" si="57"/>
        <v>A</v>
      </c>
      <c r="N3675" s="21">
        <f>IF(VALUE(Tabela813[[#This Row],[RED]]) &gt; 0,1,0) + IF(VALUE(J3675)&gt;0,8,IF(VALUE(I3675)&gt;0,7,IF(VALUE(H3675)&gt;0,6,IF(VALUE(G3675)&gt;0,5,IF(VALUE(F3675)&gt;0,4,IF(VALUE(E3675)&gt;0,3,IF(VALUE(D3675)&gt;0,2,1)))))))</f>
        <v>8</v>
      </c>
      <c r="O3675" s="26" t="s">
        <v>55</v>
      </c>
      <c r="P3675" s="1" t="s">
        <v>2970</v>
      </c>
      <c r="Q3675" s="1"/>
      <c r="R3675" s="21"/>
      <c r="S3675" s="7" t="str">
        <f>Tabela813[[#This Row],[NR]]&amp;" - "&amp;Tabela813[[#This Row],[Especificação]]</f>
        <v>9.7.2.1.5.51.1.2.00 - (-) Dedução de Contribuição Patronal - Servidor Civil Ativo - Parcelamentos - Multas e Juros de Mora - Intra OFSS</v>
      </c>
      <c r="T3675" s="7" t="str">
        <f>Tabela813[[#This Row],[NR]]&amp;" - "&amp;Tabela813[[#This Row],[Especificação]]</f>
        <v>9.7.2.1.5.51.1.2.00 - (-) Dedução de Contribuição Patronal - Servidor Civil Ativo - Parcelamentos - Multas e Juros de Mora - Intra OFSS</v>
      </c>
      <c r="U3675" s="7" t="str">
        <f>Tabela813[[#This Row],[NR]]&amp; " - "&amp;Tabela813[[#This Row],[Especificação]]</f>
        <v>9.7.2.1.5.51.1.2.00 - (-) Dedução de Contribuição Patronal - Servidor Civil Ativo - Parcelamentos - Multas e Juros de Mora - Intra OFSS</v>
      </c>
    </row>
    <row r="3676" spans="2:21" ht="30" x14ac:dyDescent="0.25">
      <c r="B3676" s="73" t="s">
        <v>1570</v>
      </c>
      <c r="C3676" s="26" t="s">
        <v>1565</v>
      </c>
      <c r="D3676" s="26" t="s">
        <v>1567</v>
      </c>
      <c r="E3676" s="26" t="s">
        <v>1558</v>
      </c>
      <c r="F3676" s="26" t="s">
        <v>1569</v>
      </c>
      <c r="G3676" s="26" t="s">
        <v>1596</v>
      </c>
      <c r="H3676" s="26" t="s">
        <v>1558</v>
      </c>
      <c r="I3676" s="26" t="s">
        <v>1559</v>
      </c>
      <c r="J3676" s="26" t="s">
        <v>1564</v>
      </c>
      <c r="K3676" s="21" t="str">
        <f>IF(Tabela813[[#This Row],[C]]&lt;&gt;"",IF(Tabela813[[#This Row],[RED]]&lt;&gt;"",(Tabela813[[#This Row],[RED]] &amp; "."),"") &amp; CONCATENATE(Tabela813[[#This Row],[C]],".",Tabela813[[#This Row],[O]],".",Tabela813[[#This Row],[E]],".",Tabela813[[#This Row],[D1]],".",Tabela813[[#This Row],[D2]],".",Tabela813[[#This Row],[D3]],".",Tabela813[[#This Row],[T]],".",Tabela813[[#This Row],[D4]]),"")</f>
        <v>9.7.2.1.5.51.1.3.00</v>
      </c>
      <c r="L3676" s="27" t="s">
        <v>2915</v>
      </c>
      <c r="M3676" s="21" t="str">
        <f t="shared" si="57"/>
        <v>A</v>
      </c>
      <c r="N3676" s="21">
        <f>IF(VALUE(Tabela813[[#This Row],[RED]]) &gt; 0,1,0) + IF(VALUE(J3676)&gt;0,8,IF(VALUE(I3676)&gt;0,7,IF(VALUE(H3676)&gt;0,6,IF(VALUE(G3676)&gt;0,5,IF(VALUE(F3676)&gt;0,4,IF(VALUE(E3676)&gt;0,3,IF(VALUE(D3676)&gt;0,2,1)))))))</f>
        <v>8</v>
      </c>
      <c r="O3676" s="26" t="s">
        <v>55</v>
      </c>
      <c r="P3676" s="1" t="s">
        <v>2970</v>
      </c>
      <c r="Q3676" s="1"/>
      <c r="R3676" s="21"/>
      <c r="S3676" s="7" t="str">
        <f>Tabela813[[#This Row],[NR]]&amp;" - "&amp;Tabela813[[#This Row],[Especificação]]</f>
        <v>9.7.2.1.5.51.1.3.00 - (-) Dedução de Contribuição Patronal - Servidor Civil Ativo - Parcelamentos - Dívida Ativa - Intra OFSS</v>
      </c>
      <c r="T3676" s="7" t="str">
        <f>Tabela813[[#This Row],[NR]]&amp;" - "&amp;Tabela813[[#This Row],[Especificação]]</f>
        <v>9.7.2.1.5.51.1.3.00 - (-) Dedução de Contribuição Patronal - Servidor Civil Ativo - Parcelamentos - Dívida Ativa - Intra OFSS</v>
      </c>
      <c r="U3676" s="7" t="str">
        <f>Tabela813[[#This Row],[NR]]&amp; " - "&amp;Tabela813[[#This Row],[Especificação]]</f>
        <v>9.7.2.1.5.51.1.3.00 - (-) Dedução de Contribuição Patronal - Servidor Civil Ativo - Parcelamentos - Dívida Ativa - Intra OFSS</v>
      </c>
    </row>
    <row r="3677" spans="2:21" ht="30" x14ac:dyDescent="0.25">
      <c r="B3677" s="73" t="s">
        <v>1570</v>
      </c>
      <c r="C3677" s="26" t="s">
        <v>1565</v>
      </c>
      <c r="D3677" s="26" t="s">
        <v>1567</v>
      </c>
      <c r="E3677" s="26" t="s">
        <v>1558</v>
      </c>
      <c r="F3677" s="26" t="s">
        <v>1569</v>
      </c>
      <c r="G3677" s="26" t="s">
        <v>1596</v>
      </c>
      <c r="H3677" s="26" t="s">
        <v>1558</v>
      </c>
      <c r="I3677" s="26" t="s">
        <v>1568</v>
      </c>
      <c r="J3677" s="26" t="s">
        <v>1564</v>
      </c>
      <c r="K3677" s="21" t="str">
        <f>IF(Tabela813[[#This Row],[C]]&lt;&gt;"",IF(Tabela813[[#This Row],[RED]]&lt;&gt;"",(Tabela813[[#This Row],[RED]] &amp; "."),"") &amp; CONCATENATE(Tabela813[[#This Row],[C]],".",Tabela813[[#This Row],[O]],".",Tabela813[[#This Row],[E]],".",Tabela813[[#This Row],[D1]],".",Tabela813[[#This Row],[D2]],".",Tabela813[[#This Row],[D3]],".",Tabela813[[#This Row],[T]],".",Tabela813[[#This Row],[D4]]),"")</f>
        <v>9.7.2.1.5.51.1.4.00</v>
      </c>
      <c r="L3677" s="27" t="s">
        <v>2916</v>
      </c>
      <c r="M3677" s="21" t="str">
        <f t="shared" si="57"/>
        <v>A</v>
      </c>
      <c r="N3677" s="21">
        <f>IF(VALUE(Tabela813[[#This Row],[RED]]) &gt; 0,1,0) + IF(VALUE(J3677)&gt;0,8,IF(VALUE(I3677)&gt;0,7,IF(VALUE(H3677)&gt;0,6,IF(VALUE(G3677)&gt;0,5,IF(VALUE(F3677)&gt;0,4,IF(VALUE(E3677)&gt;0,3,IF(VALUE(D3677)&gt;0,2,1)))))))</f>
        <v>8</v>
      </c>
      <c r="O3677" s="26" t="s">
        <v>55</v>
      </c>
      <c r="P3677" s="1" t="s">
        <v>2970</v>
      </c>
      <c r="Q3677" s="1"/>
      <c r="R3677" s="21"/>
      <c r="S3677" s="7" t="str">
        <f>Tabela813[[#This Row],[NR]]&amp;" - "&amp;Tabela813[[#This Row],[Especificação]]</f>
        <v>9.7.2.1.5.51.1.4.00 - (-) Dedução de Contribuição Patronal - Servidor Civil Ativo - Parcelamentos - Dívida Ativa - Multas e Juros de Mora da Dívida Ativa - Intra OFSS</v>
      </c>
      <c r="T3677" s="7" t="str">
        <f>Tabela813[[#This Row],[NR]]&amp;" - "&amp;Tabela813[[#This Row],[Especificação]]</f>
        <v>9.7.2.1.5.51.1.4.00 - (-) Dedução de Contribuição Patronal - Servidor Civil Ativo - Parcelamentos - Dívida Ativa - Multas e Juros de Mora da Dívida Ativa - Intra OFSS</v>
      </c>
      <c r="U3677" s="7" t="str">
        <f>Tabela813[[#This Row],[NR]]&amp; " - "&amp;Tabela813[[#This Row],[Especificação]]</f>
        <v>9.7.2.1.5.51.1.4.00 - (-) Dedução de Contribuição Patronal - Servidor Civil Ativo - Parcelamentos - Dívida Ativa - Multas e Juros de Mora da Dívida Ativa - Intra OFSS</v>
      </c>
    </row>
    <row r="3678" spans="2:21" ht="30" x14ac:dyDescent="0.25">
      <c r="B3678" s="73" t="s">
        <v>1570</v>
      </c>
      <c r="C3678" s="26" t="s">
        <v>1565</v>
      </c>
      <c r="D3678" s="26" t="s">
        <v>1567</v>
      </c>
      <c r="E3678" s="26" t="s">
        <v>1558</v>
      </c>
      <c r="F3678" s="26" t="s">
        <v>1569</v>
      </c>
      <c r="G3678" s="26" t="s">
        <v>1596</v>
      </c>
      <c r="H3678" s="26" t="s">
        <v>1558</v>
      </c>
      <c r="I3678" s="26" t="s">
        <v>1569</v>
      </c>
      <c r="J3678" s="26" t="s">
        <v>1564</v>
      </c>
      <c r="K3678" s="21" t="str">
        <f>IF(Tabela813[[#This Row],[C]]&lt;&gt;"",IF(Tabela813[[#This Row],[RED]]&lt;&gt;"",(Tabela813[[#This Row],[RED]] &amp; "."),"") &amp; CONCATENATE(Tabela813[[#This Row],[C]],".",Tabela813[[#This Row],[O]],".",Tabela813[[#This Row],[E]],".",Tabela813[[#This Row],[D1]],".",Tabela813[[#This Row],[D2]],".",Tabela813[[#This Row],[D3]],".",Tabela813[[#This Row],[T]],".",Tabela813[[#This Row],[D4]]),"")</f>
        <v>9.7.2.1.5.51.1.5.00</v>
      </c>
      <c r="L3678" s="27" t="s">
        <v>2917</v>
      </c>
      <c r="M3678" s="21" t="str">
        <f t="shared" si="57"/>
        <v>A</v>
      </c>
      <c r="N3678" s="21">
        <f>IF(VALUE(Tabela813[[#This Row],[RED]]) &gt; 0,1,0) + IF(VALUE(J3678)&gt;0,8,IF(VALUE(I3678)&gt;0,7,IF(VALUE(H3678)&gt;0,6,IF(VALUE(G3678)&gt;0,5,IF(VALUE(F3678)&gt;0,4,IF(VALUE(E3678)&gt;0,3,IF(VALUE(D3678)&gt;0,2,1)))))))</f>
        <v>8</v>
      </c>
      <c r="O3678" s="26" t="s">
        <v>55</v>
      </c>
      <c r="P3678" s="1" t="s">
        <v>2970</v>
      </c>
      <c r="Q3678" s="1"/>
      <c r="R3678" s="21"/>
      <c r="S3678" s="7" t="str">
        <f>Tabela813[[#This Row],[NR]]&amp;" - "&amp;Tabela813[[#This Row],[Especificação]]</f>
        <v>9.7.2.1.5.51.1.5.00 - (-) Dedução de Contribuição Patronal - Servidor Civil Ativo - Parcelamentos - Multas - Intra OFSS</v>
      </c>
      <c r="T3678" s="7" t="str">
        <f>Tabela813[[#This Row],[NR]]&amp;" - "&amp;Tabela813[[#This Row],[Especificação]]</f>
        <v>9.7.2.1.5.51.1.5.00 - (-) Dedução de Contribuição Patronal - Servidor Civil Ativo - Parcelamentos - Multas - Intra OFSS</v>
      </c>
      <c r="U3678" s="7" t="str">
        <f>Tabela813[[#This Row],[NR]]&amp; " - "&amp;Tabela813[[#This Row],[Especificação]]</f>
        <v>9.7.2.1.5.51.1.5.00 - (-) Dedução de Contribuição Patronal - Servidor Civil Ativo - Parcelamentos - Multas - Intra OFSS</v>
      </c>
    </row>
    <row r="3679" spans="2:21" ht="30" x14ac:dyDescent="0.25">
      <c r="B3679" s="73" t="s">
        <v>1570</v>
      </c>
      <c r="C3679" s="26" t="s">
        <v>1565</v>
      </c>
      <c r="D3679" s="26" t="s">
        <v>1567</v>
      </c>
      <c r="E3679" s="26" t="s">
        <v>1558</v>
      </c>
      <c r="F3679" s="26" t="s">
        <v>1569</v>
      </c>
      <c r="G3679" s="26" t="s">
        <v>1596</v>
      </c>
      <c r="H3679" s="26" t="s">
        <v>1558</v>
      </c>
      <c r="I3679" s="26" t="s">
        <v>1563</v>
      </c>
      <c r="J3679" s="26" t="s">
        <v>1564</v>
      </c>
      <c r="K3679" s="21" t="str">
        <f>IF(Tabela813[[#This Row],[C]]&lt;&gt;"",IF(Tabela813[[#This Row],[RED]]&lt;&gt;"",(Tabela813[[#This Row],[RED]] &amp; "."),"") &amp; CONCATENATE(Tabela813[[#This Row],[C]],".",Tabela813[[#This Row],[O]],".",Tabela813[[#This Row],[E]],".",Tabela813[[#This Row],[D1]],".",Tabela813[[#This Row],[D2]],".",Tabela813[[#This Row],[D3]],".",Tabela813[[#This Row],[T]],".",Tabela813[[#This Row],[D4]]),"")</f>
        <v>9.7.2.1.5.51.1.6.00</v>
      </c>
      <c r="L3679" s="27" t="s">
        <v>2918</v>
      </c>
      <c r="M3679" s="21" t="str">
        <f t="shared" si="57"/>
        <v>A</v>
      </c>
      <c r="N3679" s="21">
        <f>IF(VALUE(Tabela813[[#This Row],[RED]]) &gt; 0,1,0) + IF(VALUE(J3679)&gt;0,8,IF(VALUE(I3679)&gt;0,7,IF(VALUE(H3679)&gt;0,6,IF(VALUE(G3679)&gt;0,5,IF(VALUE(F3679)&gt;0,4,IF(VALUE(E3679)&gt;0,3,IF(VALUE(D3679)&gt;0,2,1)))))))</f>
        <v>8</v>
      </c>
      <c r="O3679" s="26" t="s">
        <v>55</v>
      </c>
      <c r="P3679" s="1" t="s">
        <v>2970</v>
      </c>
      <c r="Q3679" s="1"/>
      <c r="R3679" s="21"/>
      <c r="S3679" s="7" t="str">
        <f>Tabela813[[#This Row],[NR]]&amp;" - "&amp;Tabela813[[#This Row],[Especificação]]</f>
        <v>9.7.2.1.5.51.1.6.00 - (-) Dedução de Contribuição Patronal - Servidor Civil Ativo - Parcelamentos - Juros de Mora - Intra OFSS</v>
      </c>
      <c r="T3679" s="7" t="str">
        <f>Tabela813[[#This Row],[NR]]&amp;" - "&amp;Tabela813[[#This Row],[Especificação]]</f>
        <v>9.7.2.1.5.51.1.6.00 - (-) Dedução de Contribuição Patronal - Servidor Civil Ativo - Parcelamentos - Juros de Mora - Intra OFSS</v>
      </c>
    </row>
    <row r="3680" spans="2:21" ht="30" x14ac:dyDescent="0.25">
      <c r="B3680" s="73" t="s">
        <v>1570</v>
      </c>
      <c r="C3680" s="26" t="s">
        <v>1565</v>
      </c>
      <c r="D3680" s="26" t="s">
        <v>1567</v>
      </c>
      <c r="E3680" s="26" t="s">
        <v>1558</v>
      </c>
      <c r="F3680" s="26" t="s">
        <v>1569</v>
      </c>
      <c r="G3680" s="26" t="s">
        <v>1596</v>
      </c>
      <c r="H3680" s="26" t="s">
        <v>1558</v>
      </c>
      <c r="I3680" s="26" t="s">
        <v>1565</v>
      </c>
      <c r="J3680" s="26" t="s">
        <v>1564</v>
      </c>
      <c r="K3680" s="21" t="str">
        <f>IF(Tabela813[[#This Row],[C]]&lt;&gt;"",IF(Tabela813[[#This Row],[RED]]&lt;&gt;"",(Tabela813[[#This Row],[RED]] &amp; "."),"") &amp; CONCATENATE(Tabela813[[#This Row],[C]],".",Tabela813[[#This Row],[O]],".",Tabela813[[#This Row],[E]],".",Tabela813[[#This Row],[D1]],".",Tabela813[[#This Row],[D2]],".",Tabela813[[#This Row],[D3]],".",Tabela813[[#This Row],[T]],".",Tabela813[[#This Row],[D4]]),"")</f>
        <v>9.7.2.1.5.51.1.7.00</v>
      </c>
      <c r="L3680" s="27" t="s">
        <v>2919</v>
      </c>
      <c r="M3680" s="21" t="str">
        <f t="shared" si="57"/>
        <v>A</v>
      </c>
      <c r="N3680" s="21">
        <f>IF(VALUE(Tabela813[[#This Row],[RED]]) &gt; 0,1,0) + IF(VALUE(J3680)&gt;0,8,IF(VALUE(I3680)&gt;0,7,IF(VALUE(H3680)&gt;0,6,IF(VALUE(G3680)&gt;0,5,IF(VALUE(F3680)&gt;0,4,IF(VALUE(E3680)&gt;0,3,IF(VALUE(D3680)&gt;0,2,1)))))))</f>
        <v>8</v>
      </c>
      <c r="O3680" s="26" t="s">
        <v>55</v>
      </c>
      <c r="P3680" s="1" t="s">
        <v>2970</v>
      </c>
      <c r="Q3680" s="1"/>
      <c r="R3680" s="21"/>
      <c r="S3680" s="7" t="str">
        <f>Tabela813[[#This Row],[NR]]&amp;" - "&amp;Tabela813[[#This Row],[Especificação]]</f>
        <v>9.7.2.1.5.51.1.7.00 - (-) Dedução de Contribuição Patronal - Servidor Civil Ativo - Parcelamentos - Dívida Ativa - Multas da Dívida Ativa - Intra OFSS</v>
      </c>
      <c r="T3680" s="7" t="str">
        <f>Tabela813[[#This Row],[NR]]&amp;" - "&amp;Tabela813[[#This Row],[Especificação]]</f>
        <v>9.7.2.1.5.51.1.7.00 - (-) Dedução de Contribuição Patronal - Servidor Civil Ativo - Parcelamentos - Dívida Ativa - Multas da Dívida Ativa - Intra OFSS</v>
      </c>
    </row>
    <row r="3681" spans="2:20" ht="30" x14ac:dyDescent="0.25">
      <c r="B3681" s="73" t="s">
        <v>1570</v>
      </c>
      <c r="C3681" s="26" t="s">
        <v>1565</v>
      </c>
      <c r="D3681" s="26" t="s">
        <v>1567</v>
      </c>
      <c r="E3681" s="26" t="s">
        <v>1558</v>
      </c>
      <c r="F3681" s="26" t="s">
        <v>1569</v>
      </c>
      <c r="G3681" s="26" t="s">
        <v>1596</v>
      </c>
      <c r="H3681" s="26" t="s">
        <v>1558</v>
      </c>
      <c r="I3681" s="26" t="s">
        <v>1566</v>
      </c>
      <c r="J3681" s="26" t="s">
        <v>1564</v>
      </c>
      <c r="K3681" s="21" t="str">
        <f>IF(Tabela813[[#This Row],[C]]&lt;&gt;"",IF(Tabela813[[#This Row],[RED]]&lt;&gt;"",(Tabela813[[#This Row],[RED]] &amp; "."),"") &amp; CONCATENATE(Tabela813[[#This Row],[C]],".",Tabela813[[#This Row],[O]],".",Tabela813[[#This Row],[E]],".",Tabela813[[#This Row],[D1]],".",Tabela813[[#This Row],[D2]],".",Tabela813[[#This Row],[D3]],".",Tabela813[[#This Row],[T]],".",Tabela813[[#This Row],[D4]]),"")</f>
        <v>9.7.2.1.5.51.1.8.00</v>
      </c>
      <c r="L3681" s="27" t="s">
        <v>2920</v>
      </c>
      <c r="M3681" s="21" t="str">
        <f t="shared" si="57"/>
        <v>A</v>
      </c>
      <c r="N3681" s="21">
        <f>IF(VALUE(Tabela813[[#This Row],[RED]]) &gt; 0,1,0) + IF(VALUE(J3681)&gt;0,8,IF(VALUE(I3681)&gt;0,7,IF(VALUE(H3681)&gt;0,6,IF(VALUE(G3681)&gt;0,5,IF(VALUE(F3681)&gt;0,4,IF(VALUE(E3681)&gt;0,3,IF(VALUE(D3681)&gt;0,2,1)))))))</f>
        <v>8</v>
      </c>
      <c r="O3681" s="26" t="s">
        <v>55</v>
      </c>
      <c r="P3681" s="1" t="s">
        <v>2970</v>
      </c>
      <c r="Q3681" s="1"/>
      <c r="R3681" s="21"/>
      <c r="S3681" s="7" t="str">
        <f>Tabela813[[#This Row],[NR]]&amp;" - "&amp;Tabela813[[#This Row],[Especificação]]</f>
        <v>9.7.2.1.5.51.1.8.00 - (-) Dedução de Contribuição Patronal - Servidor Civil Ativo - Parcelamentos - Juros de Mora da Dívida Ativa - Intra OFSS</v>
      </c>
      <c r="T3681" s="7" t="str">
        <f>Tabela813[[#This Row],[NR]]&amp;" - "&amp;Tabela813[[#This Row],[Especificação]]</f>
        <v>9.7.2.1.5.51.1.8.00 - (-) Dedução de Contribuição Patronal - Servidor Civil Ativo - Parcelamentos - Juros de Mora da Dívida Ativa - Intra OFSS</v>
      </c>
    </row>
    <row r="3682" spans="2:20" ht="30" x14ac:dyDescent="0.25">
      <c r="B3682" s="73" t="s">
        <v>1570</v>
      </c>
      <c r="C3682" s="26" t="s">
        <v>1565</v>
      </c>
      <c r="D3682" s="26" t="s">
        <v>1567</v>
      </c>
      <c r="E3682" s="26" t="s">
        <v>1558</v>
      </c>
      <c r="F3682" s="26" t="s">
        <v>1569</v>
      </c>
      <c r="G3682" s="26" t="s">
        <v>1596</v>
      </c>
      <c r="H3682" s="26" t="s">
        <v>1567</v>
      </c>
      <c r="I3682" s="26" t="s">
        <v>1561</v>
      </c>
      <c r="J3682" s="26" t="s">
        <v>1564</v>
      </c>
      <c r="K3682" s="21" t="str">
        <f>IF(Tabela813[[#This Row],[C]]&lt;&gt;"",IF(Tabela813[[#This Row],[RED]]&lt;&gt;"",(Tabela813[[#This Row],[RED]] &amp; "."),"") &amp; CONCATENATE(Tabela813[[#This Row],[C]],".",Tabela813[[#This Row],[O]],".",Tabela813[[#This Row],[E]],".",Tabela813[[#This Row],[D1]],".",Tabela813[[#This Row],[D2]],".",Tabela813[[#This Row],[D3]],".",Tabela813[[#This Row],[T]],".",Tabela813[[#This Row],[D4]]),"")</f>
        <v>9.7.2.1.5.51.2.0.00</v>
      </c>
      <c r="L3682" s="27" t="s">
        <v>2921</v>
      </c>
      <c r="M3682" s="21" t="str">
        <f t="shared" si="57"/>
        <v>S</v>
      </c>
      <c r="N3682" s="21">
        <f>IF(VALUE(Tabela813[[#This Row],[RED]]) &gt; 0,1,0) + IF(VALUE(J3682)&gt;0,8,IF(VALUE(I3682)&gt;0,7,IF(VALUE(H3682)&gt;0,6,IF(VALUE(G3682)&gt;0,5,IF(VALUE(F3682)&gt;0,4,IF(VALUE(E3682)&gt;0,3,IF(VALUE(D3682)&gt;0,2,1)))))))</f>
        <v>7</v>
      </c>
      <c r="O3682" s="26" t="s">
        <v>55</v>
      </c>
      <c r="P3682" s="1" t="s">
        <v>2971</v>
      </c>
      <c r="Q3682" s="1"/>
      <c r="R3682" s="21"/>
      <c r="S3682" s="7" t="str">
        <f>Tabela813[[#This Row],[NR]]&amp;" - "&amp;Tabela813[[#This Row],[Especificação]]</f>
        <v>9.7.2.1.5.51.2.0.00 - (-) Dedução de Contribuição Patronal - Servidor Civil Inativo - Parcelamentos - Intra OFSS</v>
      </c>
      <c r="T3682" s="7" t="str">
        <f>Tabela813[[#This Row],[NR]]&amp;" - "&amp;Tabela813[[#This Row],[Especificação]]</f>
        <v>9.7.2.1.5.51.2.0.00 - (-) Dedução de Contribuição Patronal - Servidor Civil Inativo - Parcelamentos - Intra OFSS</v>
      </c>
    </row>
    <row r="3683" spans="2:20" ht="30" x14ac:dyDescent="0.25">
      <c r="B3683" s="73" t="s">
        <v>1570</v>
      </c>
      <c r="C3683" s="26" t="s">
        <v>1565</v>
      </c>
      <c r="D3683" s="26" t="s">
        <v>1567</v>
      </c>
      <c r="E3683" s="26" t="s">
        <v>1558</v>
      </c>
      <c r="F3683" s="26" t="s">
        <v>1569</v>
      </c>
      <c r="G3683" s="26" t="s">
        <v>1596</v>
      </c>
      <c r="H3683" s="26" t="s">
        <v>1567</v>
      </c>
      <c r="I3683" s="26" t="s">
        <v>1558</v>
      </c>
      <c r="J3683" s="26" t="s">
        <v>1564</v>
      </c>
      <c r="K3683" s="21" t="str">
        <f>IF(Tabela813[[#This Row],[C]]&lt;&gt;"",IF(Tabela813[[#This Row],[RED]]&lt;&gt;"",(Tabela813[[#This Row],[RED]] &amp; "."),"") &amp; CONCATENATE(Tabela813[[#This Row],[C]],".",Tabela813[[#This Row],[O]],".",Tabela813[[#This Row],[E]],".",Tabela813[[#This Row],[D1]],".",Tabela813[[#This Row],[D2]],".",Tabela813[[#This Row],[D3]],".",Tabela813[[#This Row],[T]],".",Tabela813[[#This Row],[D4]]),"")</f>
        <v>9.7.2.1.5.51.2.1.00</v>
      </c>
      <c r="L3683" s="27" t="s">
        <v>2922</v>
      </c>
      <c r="M3683" s="21" t="str">
        <f t="shared" si="57"/>
        <v>A</v>
      </c>
      <c r="N3683" s="21">
        <f>IF(VALUE(Tabela813[[#This Row],[RED]]) &gt; 0,1,0) + IF(VALUE(J3683)&gt;0,8,IF(VALUE(I3683)&gt;0,7,IF(VALUE(H3683)&gt;0,6,IF(VALUE(G3683)&gt;0,5,IF(VALUE(F3683)&gt;0,4,IF(VALUE(E3683)&gt;0,3,IF(VALUE(D3683)&gt;0,2,1)))))))</f>
        <v>8</v>
      </c>
      <c r="O3683" s="26" t="s">
        <v>55</v>
      </c>
      <c r="P3683" s="1" t="s">
        <v>2971</v>
      </c>
      <c r="Q3683" s="1"/>
      <c r="R3683" s="21"/>
      <c r="S3683" s="7" t="str">
        <f>Tabela813[[#This Row],[NR]]&amp;" - "&amp;Tabela813[[#This Row],[Especificação]]</f>
        <v>9.7.2.1.5.51.2.1.00 - (-) Dedução de Contribuição Patronal - Servidor Civil Inativo - Parcelamentos - Principal - Intra OFSS</v>
      </c>
      <c r="T3683" s="7" t="str">
        <f>Tabela813[[#This Row],[NR]]&amp;" - "&amp;Tabela813[[#This Row],[Especificação]]</f>
        <v>9.7.2.1.5.51.2.1.00 - (-) Dedução de Contribuição Patronal - Servidor Civil Inativo - Parcelamentos - Principal - Intra OFSS</v>
      </c>
    </row>
    <row r="3684" spans="2:20" ht="30" x14ac:dyDescent="0.25">
      <c r="B3684" s="73" t="s">
        <v>1570</v>
      </c>
      <c r="C3684" s="26" t="s">
        <v>1565</v>
      </c>
      <c r="D3684" s="26" t="s">
        <v>1567</v>
      </c>
      <c r="E3684" s="26" t="s">
        <v>1558</v>
      </c>
      <c r="F3684" s="26" t="s">
        <v>1569</v>
      </c>
      <c r="G3684" s="26" t="s">
        <v>1596</v>
      </c>
      <c r="H3684" s="26" t="s">
        <v>1567</v>
      </c>
      <c r="I3684" s="26" t="s">
        <v>1567</v>
      </c>
      <c r="J3684" s="26" t="s">
        <v>1564</v>
      </c>
      <c r="K3684" s="21" t="str">
        <f>IF(Tabela813[[#This Row],[C]]&lt;&gt;"",IF(Tabela813[[#This Row],[RED]]&lt;&gt;"",(Tabela813[[#This Row],[RED]] &amp; "."),"") &amp; CONCATENATE(Tabela813[[#This Row],[C]],".",Tabela813[[#This Row],[O]],".",Tabela813[[#This Row],[E]],".",Tabela813[[#This Row],[D1]],".",Tabela813[[#This Row],[D2]],".",Tabela813[[#This Row],[D3]],".",Tabela813[[#This Row],[T]],".",Tabela813[[#This Row],[D4]]),"")</f>
        <v>9.7.2.1.5.51.2.2.00</v>
      </c>
      <c r="L3684" s="27" t="s">
        <v>2923</v>
      </c>
      <c r="M3684" s="21" t="str">
        <f t="shared" si="57"/>
        <v>A</v>
      </c>
      <c r="N3684" s="21">
        <f>IF(VALUE(Tabela813[[#This Row],[RED]]) &gt; 0,1,0) + IF(VALUE(J3684)&gt;0,8,IF(VALUE(I3684)&gt;0,7,IF(VALUE(H3684)&gt;0,6,IF(VALUE(G3684)&gt;0,5,IF(VALUE(F3684)&gt;0,4,IF(VALUE(E3684)&gt;0,3,IF(VALUE(D3684)&gt;0,2,1)))))))</f>
        <v>8</v>
      </c>
      <c r="O3684" s="26" t="s">
        <v>55</v>
      </c>
      <c r="P3684" s="1" t="s">
        <v>2971</v>
      </c>
      <c r="Q3684" s="1"/>
      <c r="R3684" s="21"/>
      <c r="S3684" s="7" t="str">
        <f>Tabela813[[#This Row],[NR]]&amp;" - "&amp;Tabela813[[#This Row],[Especificação]]</f>
        <v>9.7.2.1.5.51.2.2.00 - (-) Dedução de Contribuição Patronal - Servidor Civil Inativo - Parcelamentos - Multas e Juros de Mora - Intra OFSS</v>
      </c>
      <c r="T3684" s="7" t="str">
        <f>Tabela813[[#This Row],[NR]]&amp;" - "&amp;Tabela813[[#This Row],[Especificação]]</f>
        <v>9.7.2.1.5.51.2.2.00 - (-) Dedução de Contribuição Patronal - Servidor Civil Inativo - Parcelamentos - Multas e Juros de Mora - Intra OFSS</v>
      </c>
    </row>
    <row r="3685" spans="2:20" ht="30" x14ac:dyDescent="0.25">
      <c r="B3685" s="73" t="s">
        <v>1570</v>
      </c>
      <c r="C3685" s="26" t="s">
        <v>1565</v>
      </c>
      <c r="D3685" s="26" t="s">
        <v>1567</v>
      </c>
      <c r="E3685" s="26" t="s">
        <v>1558</v>
      </c>
      <c r="F3685" s="26" t="s">
        <v>1569</v>
      </c>
      <c r="G3685" s="26" t="s">
        <v>1596</v>
      </c>
      <c r="H3685" s="26" t="s">
        <v>1567</v>
      </c>
      <c r="I3685" s="26" t="s">
        <v>1559</v>
      </c>
      <c r="J3685" s="26" t="s">
        <v>1564</v>
      </c>
      <c r="K3685" s="21" t="str">
        <f>IF(Tabela813[[#This Row],[C]]&lt;&gt;"",IF(Tabela813[[#This Row],[RED]]&lt;&gt;"",(Tabela813[[#This Row],[RED]] &amp; "."),"") &amp; CONCATENATE(Tabela813[[#This Row],[C]],".",Tabela813[[#This Row],[O]],".",Tabela813[[#This Row],[E]],".",Tabela813[[#This Row],[D1]],".",Tabela813[[#This Row],[D2]],".",Tabela813[[#This Row],[D3]],".",Tabela813[[#This Row],[T]],".",Tabela813[[#This Row],[D4]]),"")</f>
        <v>9.7.2.1.5.51.2.3.00</v>
      </c>
      <c r="L3685" s="27" t="s">
        <v>2924</v>
      </c>
      <c r="M3685" s="21" t="str">
        <f t="shared" si="57"/>
        <v>A</v>
      </c>
      <c r="N3685" s="21">
        <f>IF(VALUE(Tabela813[[#This Row],[RED]]) &gt; 0,1,0) + IF(VALUE(J3685)&gt;0,8,IF(VALUE(I3685)&gt;0,7,IF(VALUE(H3685)&gt;0,6,IF(VALUE(G3685)&gt;0,5,IF(VALUE(F3685)&gt;0,4,IF(VALUE(E3685)&gt;0,3,IF(VALUE(D3685)&gt;0,2,1)))))))</f>
        <v>8</v>
      </c>
      <c r="O3685" s="26" t="s">
        <v>55</v>
      </c>
      <c r="P3685" s="1" t="s">
        <v>2971</v>
      </c>
      <c r="Q3685" s="1"/>
      <c r="R3685" s="21"/>
      <c r="S3685" s="7" t="str">
        <f>Tabela813[[#This Row],[NR]]&amp;" - "&amp;Tabela813[[#This Row],[Especificação]]</f>
        <v>9.7.2.1.5.51.2.3.00 - (-) Dedução de Contribuição Patronal - Servidor Civil Inativo - Parcelamentos - Dívida Ativa - Intra OFSS</v>
      </c>
      <c r="T3685" s="7" t="str">
        <f>Tabela813[[#This Row],[NR]]&amp;" - "&amp;Tabela813[[#This Row],[Especificação]]</f>
        <v>9.7.2.1.5.51.2.3.00 - (-) Dedução de Contribuição Patronal - Servidor Civil Inativo - Parcelamentos - Dívida Ativa - Intra OFSS</v>
      </c>
    </row>
    <row r="3686" spans="2:20" ht="45" x14ac:dyDescent="0.25">
      <c r="B3686" s="73" t="s">
        <v>1570</v>
      </c>
      <c r="C3686" s="26" t="s">
        <v>1565</v>
      </c>
      <c r="D3686" s="26" t="s">
        <v>1567</v>
      </c>
      <c r="E3686" s="26" t="s">
        <v>1558</v>
      </c>
      <c r="F3686" s="26" t="s">
        <v>1569</v>
      </c>
      <c r="G3686" s="26" t="s">
        <v>1596</v>
      </c>
      <c r="H3686" s="26" t="s">
        <v>1567</v>
      </c>
      <c r="I3686" s="26" t="s">
        <v>1568</v>
      </c>
      <c r="J3686" s="26" t="s">
        <v>1564</v>
      </c>
      <c r="K3686" s="21" t="str">
        <f>IF(Tabela813[[#This Row],[C]]&lt;&gt;"",IF(Tabela813[[#This Row],[RED]]&lt;&gt;"",(Tabela813[[#This Row],[RED]] &amp; "."),"") &amp; CONCATENATE(Tabela813[[#This Row],[C]],".",Tabela813[[#This Row],[O]],".",Tabela813[[#This Row],[E]],".",Tabela813[[#This Row],[D1]],".",Tabela813[[#This Row],[D2]],".",Tabela813[[#This Row],[D3]],".",Tabela813[[#This Row],[T]],".",Tabela813[[#This Row],[D4]]),"")</f>
        <v>9.7.2.1.5.51.2.4.00</v>
      </c>
      <c r="L3686" s="27" t="s">
        <v>2925</v>
      </c>
      <c r="M3686" s="21" t="str">
        <f t="shared" si="57"/>
        <v>A</v>
      </c>
      <c r="N3686" s="21">
        <f>IF(VALUE(Tabela813[[#This Row],[RED]]) &gt; 0,1,0) + IF(VALUE(J3686)&gt;0,8,IF(VALUE(I3686)&gt;0,7,IF(VALUE(H3686)&gt;0,6,IF(VALUE(G3686)&gt;0,5,IF(VALUE(F3686)&gt;0,4,IF(VALUE(E3686)&gt;0,3,IF(VALUE(D3686)&gt;0,2,1)))))))</f>
        <v>8</v>
      </c>
      <c r="O3686" s="26" t="s">
        <v>55</v>
      </c>
      <c r="P3686" s="1" t="s">
        <v>2971</v>
      </c>
      <c r="Q3686" s="1"/>
      <c r="R3686" s="21"/>
      <c r="S3686" s="7" t="str">
        <f>Tabela813[[#This Row],[NR]]&amp;" - "&amp;Tabela813[[#This Row],[Especificação]]</f>
        <v>9.7.2.1.5.51.2.4.00 - (-) Dedução de Contribuição Patronal - Servidor Civil Inativo - Parcelamentos - Dívida Ativa - Multas e Juros de Mora da Dívida Ativa - Intra OFSS</v>
      </c>
      <c r="T3686" s="7" t="str">
        <f>Tabela813[[#This Row],[NR]]&amp;" - "&amp;Tabela813[[#This Row],[Especificação]]</f>
        <v>9.7.2.1.5.51.2.4.00 - (-) Dedução de Contribuição Patronal - Servidor Civil Inativo - Parcelamentos - Dívida Ativa - Multas e Juros de Mora da Dívida Ativa - Intra OFSS</v>
      </c>
    </row>
    <row r="3687" spans="2:20" ht="30" x14ac:dyDescent="0.25">
      <c r="B3687" s="73" t="s">
        <v>1570</v>
      </c>
      <c r="C3687" s="26" t="s">
        <v>1565</v>
      </c>
      <c r="D3687" s="26" t="s">
        <v>1567</v>
      </c>
      <c r="E3687" s="26" t="s">
        <v>1558</v>
      </c>
      <c r="F3687" s="26" t="s">
        <v>1569</v>
      </c>
      <c r="G3687" s="26" t="s">
        <v>1596</v>
      </c>
      <c r="H3687" s="26" t="s">
        <v>1567</v>
      </c>
      <c r="I3687" s="26" t="s">
        <v>1569</v>
      </c>
      <c r="J3687" s="26" t="s">
        <v>1564</v>
      </c>
      <c r="K3687" s="21" t="str">
        <f>IF(Tabela813[[#This Row],[C]]&lt;&gt;"",IF(Tabela813[[#This Row],[RED]]&lt;&gt;"",(Tabela813[[#This Row],[RED]] &amp; "."),"") &amp; CONCATENATE(Tabela813[[#This Row],[C]],".",Tabela813[[#This Row],[O]],".",Tabela813[[#This Row],[E]],".",Tabela813[[#This Row],[D1]],".",Tabela813[[#This Row],[D2]],".",Tabela813[[#This Row],[D3]],".",Tabela813[[#This Row],[T]],".",Tabela813[[#This Row],[D4]]),"")</f>
        <v>9.7.2.1.5.51.2.5.00</v>
      </c>
      <c r="L3687" s="27" t="s">
        <v>2926</v>
      </c>
      <c r="M3687" s="21" t="str">
        <f t="shared" si="57"/>
        <v>A</v>
      </c>
      <c r="N3687" s="21">
        <f>IF(VALUE(Tabela813[[#This Row],[RED]]) &gt; 0,1,0) + IF(VALUE(J3687)&gt;0,8,IF(VALUE(I3687)&gt;0,7,IF(VALUE(H3687)&gt;0,6,IF(VALUE(G3687)&gt;0,5,IF(VALUE(F3687)&gt;0,4,IF(VALUE(E3687)&gt;0,3,IF(VALUE(D3687)&gt;0,2,1)))))))</f>
        <v>8</v>
      </c>
      <c r="O3687" s="26" t="s">
        <v>55</v>
      </c>
      <c r="P3687" s="1" t="s">
        <v>2971</v>
      </c>
      <c r="Q3687" s="1"/>
      <c r="R3687" s="21"/>
      <c r="S3687" s="7" t="str">
        <f>Tabela813[[#This Row],[NR]]&amp;" - "&amp;Tabela813[[#This Row],[Especificação]]</f>
        <v>9.7.2.1.5.51.2.5.00 - (-) Dedução de Contribuição Patronal - Servidor Civil Inativo - Parcelamentos - Multas - Intra OFSS</v>
      </c>
    </row>
    <row r="3688" spans="2:20" ht="30" x14ac:dyDescent="0.25">
      <c r="B3688" s="73" t="s">
        <v>1570</v>
      </c>
      <c r="C3688" s="26" t="s">
        <v>1565</v>
      </c>
      <c r="D3688" s="26" t="s">
        <v>1567</v>
      </c>
      <c r="E3688" s="26" t="s">
        <v>1558</v>
      </c>
      <c r="F3688" s="26" t="s">
        <v>1569</v>
      </c>
      <c r="G3688" s="26" t="s">
        <v>1596</v>
      </c>
      <c r="H3688" s="26" t="s">
        <v>1567</v>
      </c>
      <c r="I3688" s="26" t="s">
        <v>1563</v>
      </c>
      <c r="J3688" s="26" t="s">
        <v>1564</v>
      </c>
      <c r="K3688" s="21" t="str">
        <f>IF(Tabela813[[#This Row],[C]]&lt;&gt;"",IF(Tabela813[[#This Row],[RED]]&lt;&gt;"",(Tabela813[[#This Row],[RED]] &amp; "."),"") &amp; CONCATENATE(Tabela813[[#This Row],[C]],".",Tabela813[[#This Row],[O]],".",Tabela813[[#This Row],[E]],".",Tabela813[[#This Row],[D1]],".",Tabela813[[#This Row],[D2]],".",Tabela813[[#This Row],[D3]],".",Tabela813[[#This Row],[T]],".",Tabela813[[#This Row],[D4]]),"")</f>
        <v>9.7.2.1.5.51.2.6.00</v>
      </c>
      <c r="L3688" s="27" t="s">
        <v>2927</v>
      </c>
      <c r="M3688" s="21" t="str">
        <f t="shared" si="57"/>
        <v>A</v>
      </c>
      <c r="N3688" s="21">
        <f>IF(VALUE(Tabela813[[#This Row],[RED]]) &gt; 0,1,0) + IF(VALUE(J3688)&gt;0,8,IF(VALUE(I3688)&gt;0,7,IF(VALUE(H3688)&gt;0,6,IF(VALUE(G3688)&gt;0,5,IF(VALUE(F3688)&gt;0,4,IF(VALUE(E3688)&gt;0,3,IF(VALUE(D3688)&gt;0,2,1)))))))</f>
        <v>8</v>
      </c>
      <c r="O3688" s="26" t="s">
        <v>55</v>
      </c>
      <c r="P3688" s="1" t="s">
        <v>2971</v>
      </c>
      <c r="Q3688" s="1"/>
      <c r="R3688" s="21"/>
      <c r="S3688" s="7" t="str">
        <f>Tabela813[[#This Row],[NR]]&amp;" - "&amp;Tabela813[[#This Row],[Especificação]]</f>
        <v>9.7.2.1.5.51.2.6.00 - (-) Dedução de Contribuição Patronal - Servidor Civil Inativo - Parcelamentos - Juros de Mora - Intra OFSS</v>
      </c>
    </row>
    <row r="3689" spans="2:20" ht="30" x14ac:dyDescent="0.25">
      <c r="B3689" s="73" t="s">
        <v>1570</v>
      </c>
      <c r="C3689" s="26" t="s">
        <v>1565</v>
      </c>
      <c r="D3689" s="26" t="s">
        <v>1567</v>
      </c>
      <c r="E3689" s="26" t="s">
        <v>1558</v>
      </c>
      <c r="F3689" s="26" t="s">
        <v>1569</v>
      </c>
      <c r="G3689" s="26" t="s">
        <v>1596</v>
      </c>
      <c r="H3689" s="26" t="s">
        <v>1567</v>
      </c>
      <c r="I3689" s="26" t="s">
        <v>1565</v>
      </c>
      <c r="J3689" s="26" t="s">
        <v>1564</v>
      </c>
      <c r="K3689" s="21" t="str">
        <f>IF(Tabela813[[#This Row],[C]]&lt;&gt;"",IF(Tabela813[[#This Row],[RED]]&lt;&gt;"",(Tabela813[[#This Row],[RED]] &amp; "."),"") &amp; CONCATENATE(Tabela813[[#This Row],[C]],".",Tabela813[[#This Row],[O]],".",Tabela813[[#This Row],[E]],".",Tabela813[[#This Row],[D1]],".",Tabela813[[#This Row],[D2]],".",Tabela813[[#This Row],[D3]],".",Tabela813[[#This Row],[T]],".",Tabela813[[#This Row],[D4]]),"")</f>
        <v>9.7.2.1.5.51.2.7.00</v>
      </c>
      <c r="L3689" s="27" t="s">
        <v>2928</v>
      </c>
      <c r="M3689" s="21" t="str">
        <f t="shared" si="57"/>
        <v>A</v>
      </c>
      <c r="N3689" s="21">
        <f>IF(VALUE(Tabela813[[#This Row],[RED]]) &gt; 0,1,0) + IF(VALUE(J3689)&gt;0,8,IF(VALUE(I3689)&gt;0,7,IF(VALUE(H3689)&gt;0,6,IF(VALUE(G3689)&gt;0,5,IF(VALUE(F3689)&gt;0,4,IF(VALUE(E3689)&gt;0,3,IF(VALUE(D3689)&gt;0,2,1)))))))</f>
        <v>8</v>
      </c>
      <c r="O3689" s="26" t="s">
        <v>55</v>
      </c>
      <c r="P3689" s="1" t="s">
        <v>2971</v>
      </c>
      <c r="Q3689" s="1"/>
      <c r="R3689" s="21"/>
      <c r="S3689" s="7" t="str">
        <f>Tabela813[[#This Row],[NR]]&amp;" - "&amp;Tabela813[[#This Row],[Especificação]]</f>
        <v>9.7.2.1.5.51.2.7.00 - (-) Dedução de Contribuição Patronal - Servidor Civil Inativo - Parcelamentos - Dívida Ativa - Multas da Dívida Ativa - Intra OFSS</v>
      </c>
    </row>
    <row r="3690" spans="2:20" ht="30" x14ac:dyDescent="0.25">
      <c r="B3690" s="73" t="s">
        <v>1570</v>
      </c>
      <c r="C3690" s="26" t="s">
        <v>1565</v>
      </c>
      <c r="D3690" s="26" t="s">
        <v>1567</v>
      </c>
      <c r="E3690" s="26" t="s">
        <v>1558</v>
      </c>
      <c r="F3690" s="26" t="s">
        <v>1569</v>
      </c>
      <c r="G3690" s="26" t="s">
        <v>1596</v>
      </c>
      <c r="H3690" s="26" t="s">
        <v>1567</v>
      </c>
      <c r="I3690" s="26" t="s">
        <v>1566</v>
      </c>
      <c r="J3690" s="26" t="s">
        <v>1564</v>
      </c>
      <c r="K3690" s="21" t="str">
        <f>IF(Tabela813[[#This Row],[C]]&lt;&gt;"",IF(Tabela813[[#This Row],[RED]]&lt;&gt;"",(Tabela813[[#This Row],[RED]] &amp; "."),"") &amp; CONCATENATE(Tabela813[[#This Row],[C]],".",Tabela813[[#This Row],[O]],".",Tabela813[[#This Row],[E]],".",Tabela813[[#This Row],[D1]],".",Tabela813[[#This Row],[D2]],".",Tabela813[[#This Row],[D3]],".",Tabela813[[#This Row],[T]],".",Tabela813[[#This Row],[D4]]),"")</f>
        <v>9.7.2.1.5.51.2.8.00</v>
      </c>
      <c r="L3690" s="27" t="s">
        <v>2929</v>
      </c>
      <c r="M3690" s="21" t="str">
        <f t="shared" si="57"/>
        <v>A</v>
      </c>
      <c r="N3690" s="21">
        <f>IF(VALUE(Tabela813[[#This Row],[RED]]) &gt; 0,1,0) + IF(VALUE(J3690)&gt;0,8,IF(VALUE(I3690)&gt;0,7,IF(VALUE(H3690)&gt;0,6,IF(VALUE(G3690)&gt;0,5,IF(VALUE(F3690)&gt;0,4,IF(VALUE(E3690)&gt;0,3,IF(VALUE(D3690)&gt;0,2,1)))))))</f>
        <v>8</v>
      </c>
      <c r="O3690" s="26" t="s">
        <v>55</v>
      </c>
      <c r="P3690" s="1" t="s">
        <v>2971</v>
      </c>
      <c r="Q3690" s="1"/>
      <c r="R3690" s="21"/>
      <c r="S3690" s="7" t="str">
        <f>Tabela813[[#This Row],[NR]]&amp;" - "&amp;Tabela813[[#This Row],[Especificação]]</f>
        <v>9.7.2.1.5.51.2.8.00 - (-) Dedução de Contribuição Patronal - Servidor Civil Inativo - Parcelamentos - Juros de Mora da Dívida Ativa - Intra OFSS</v>
      </c>
    </row>
    <row r="3691" spans="2:20" ht="30" x14ac:dyDescent="0.25">
      <c r="B3691" s="73" t="s">
        <v>1570</v>
      </c>
      <c r="C3691" s="26" t="s">
        <v>1565</v>
      </c>
      <c r="D3691" s="26" t="s">
        <v>1567</v>
      </c>
      <c r="E3691" s="26" t="s">
        <v>1558</v>
      </c>
      <c r="F3691" s="26" t="s">
        <v>1569</v>
      </c>
      <c r="G3691" s="26" t="s">
        <v>1596</v>
      </c>
      <c r="H3691" s="26" t="s">
        <v>1559</v>
      </c>
      <c r="I3691" s="26" t="s">
        <v>1561</v>
      </c>
      <c r="J3691" s="26" t="s">
        <v>1564</v>
      </c>
      <c r="K3691" s="21" t="str">
        <f>IF(Tabela813[[#This Row],[C]]&lt;&gt;"",IF(Tabela813[[#This Row],[RED]]&lt;&gt;"",(Tabela813[[#This Row],[RED]] &amp; "."),"") &amp; CONCATENATE(Tabela813[[#This Row],[C]],".",Tabela813[[#This Row],[O]],".",Tabela813[[#This Row],[E]],".",Tabela813[[#This Row],[D1]],".",Tabela813[[#This Row],[D2]],".",Tabela813[[#This Row],[D3]],".",Tabela813[[#This Row],[T]],".",Tabela813[[#This Row],[D4]]),"")</f>
        <v>9.7.2.1.5.51.3.0.00</v>
      </c>
      <c r="L3691" s="27" t="s">
        <v>2930</v>
      </c>
      <c r="M3691" s="21" t="str">
        <f t="shared" si="57"/>
        <v>S</v>
      </c>
      <c r="N3691" s="21">
        <f>IF(VALUE(Tabela813[[#This Row],[RED]]) &gt; 0,1,0) + IF(VALUE(J3691)&gt;0,8,IF(VALUE(I3691)&gt;0,7,IF(VALUE(H3691)&gt;0,6,IF(VALUE(G3691)&gt;0,5,IF(VALUE(F3691)&gt;0,4,IF(VALUE(E3691)&gt;0,3,IF(VALUE(D3691)&gt;0,2,1)))))))</f>
        <v>7</v>
      </c>
      <c r="O3691" s="26" t="s">
        <v>55</v>
      </c>
      <c r="P3691" s="1" t="s">
        <v>2972</v>
      </c>
      <c r="Q3691" s="1"/>
      <c r="R3691" s="21"/>
      <c r="S3691" s="7" t="str">
        <f>Tabela813[[#This Row],[NR]]&amp;" - "&amp;Tabela813[[#This Row],[Especificação]]</f>
        <v>9.7.2.1.5.51.3.0.00 - (-) Dedução de Contribuição Patronal - Servidor Civil - Pensionistas - Parcelamentos - Intra OFSS</v>
      </c>
    </row>
    <row r="3692" spans="2:20" ht="30" x14ac:dyDescent="0.25">
      <c r="B3692" s="73" t="s">
        <v>1570</v>
      </c>
      <c r="C3692" s="26" t="s">
        <v>1565</v>
      </c>
      <c r="D3692" s="26" t="s">
        <v>1567</v>
      </c>
      <c r="E3692" s="26" t="s">
        <v>1558</v>
      </c>
      <c r="F3692" s="26" t="s">
        <v>1569</v>
      </c>
      <c r="G3692" s="26" t="s">
        <v>1596</v>
      </c>
      <c r="H3692" s="26" t="s">
        <v>1559</v>
      </c>
      <c r="I3692" s="26" t="s">
        <v>1558</v>
      </c>
      <c r="J3692" s="26" t="s">
        <v>1564</v>
      </c>
      <c r="K3692" s="21" t="str">
        <f>IF(Tabela813[[#This Row],[C]]&lt;&gt;"",IF(Tabela813[[#This Row],[RED]]&lt;&gt;"",(Tabela813[[#This Row],[RED]] &amp; "."),"") &amp; CONCATENATE(Tabela813[[#This Row],[C]],".",Tabela813[[#This Row],[O]],".",Tabela813[[#This Row],[E]],".",Tabela813[[#This Row],[D1]],".",Tabela813[[#This Row],[D2]],".",Tabela813[[#This Row],[D3]],".",Tabela813[[#This Row],[T]],".",Tabela813[[#This Row],[D4]]),"")</f>
        <v>9.7.2.1.5.51.3.1.00</v>
      </c>
      <c r="L3692" s="27" t="s">
        <v>2931</v>
      </c>
      <c r="M3692" s="21" t="str">
        <f t="shared" si="57"/>
        <v>A</v>
      </c>
      <c r="N3692" s="21">
        <f>IF(VALUE(Tabela813[[#This Row],[RED]]) &gt; 0,1,0) + IF(VALUE(J3692)&gt;0,8,IF(VALUE(I3692)&gt;0,7,IF(VALUE(H3692)&gt;0,6,IF(VALUE(G3692)&gt;0,5,IF(VALUE(F3692)&gt;0,4,IF(VALUE(E3692)&gt;0,3,IF(VALUE(D3692)&gt;0,2,1)))))))</f>
        <v>8</v>
      </c>
      <c r="O3692" s="26" t="s">
        <v>55</v>
      </c>
      <c r="P3692" s="1" t="s">
        <v>2972</v>
      </c>
      <c r="Q3692" s="1"/>
      <c r="R3692" s="21"/>
      <c r="S3692" s="7" t="str">
        <f>Tabela813[[#This Row],[NR]]&amp;" - "&amp;Tabela813[[#This Row],[Especificação]]</f>
        <v>9.7.2.1.5.51.3.1.00 - (-) Dedução de Contribuição Patronal - Servidor Civil - Pensionistas - Parcelamentos - Principal - Intra OFSS</v>
      </c>
    </row>
    <row r="3693" spans="2:20" ht="30" x14ac:dyDescent="0.25">
      <c r="B3693" s="73" t="s">
        <v>1570</v>
      </c>
      <c r="C3693" s="26" t="s">
        <v>1565</v>
      </c>
      <c r="D3693" s="26" t="s">
        <v>1567</v>
      </c>
      <c r="E3693" s="26" t="s">
        <v>1558</v>
      </c>
      <c r="F3693" s="26" t="s">
        <v>1569</v>
      </c>
      <c r="G3693" s="26" t="s">
        <v>1596</v>
      </c>
      <c r="H3693" s="26" t="s">
        <v>1559</v>
      </c>
      <c r="I3693" s="26" t="s">
        <v>1567</v>
      </c>
      <c r="J3693" s="26" t="s">
        <v>1564</v>
      </c>
      <c r="K3693" s="21" t="str">
        <f>IF(Tabela813[[#This Row],[C]]&lt;&gt;"",IF(Tabela813[[#This Row],[RED]]&lt;&gt;"",(Tabela813[[#This Row],[RED]] &amp; "."),"") &amp; CONCATENATE(Tabela813[[#This Row],[C]],".",Tabela813[[#This Row],[O]],".",Tabela813[[#This Row],[E]],".",Tabela813[[#This Row],[D1]],".",Tabela813[[#This Row],[D2]],".",Tabela813[[#This Row],[D3]],".",Tabela813[[#This Row],[T]],".",Tabela813[[#This Row],[D4]]),"")</f>
        <v>9.7.2.1.5.51.3.2.00</v>
      </c>
      <c r="L3693" s="27" t="s">
        <v>2932</v>
      </c>
      <c r="M3693" s="21" t="str">
        <f t="shared" si="57"/>
        <v>A</v>
      </c>
      <c r="N3693" s="21">
        <f>IF(VALUE(Tabela813[[#This Row],[RED]]) &gt; 0,1,0) + IF(VALUE(J3693)&gt;0,8,IF(VALUE(I3693)&gt;0,7,IF(VALUE(H3693)&gt;0,6,IF(VALUE(G3693)&gt;0,5,IF(VALUE(F3693)&gt;0,4,IF(VALUE(E3693)&gt;0,3,IF(VALUE(D3693)&gt;0,2,1)))))))</f>
        <v>8</v>
      </c>
      <c r="O3693" s="26" t="s">
        <v>55</v>
      </c>
      <c r="P3693" s="1" t="s">
        <v>2972</v>
      </c>
      <c r="Q3693" s="1"/>
      <c r="R3693" s="21"/>
      <c r="S3693" s="7" t="str">
        <f>Tabela813[[#This Row],[NR]]&amp;" - "&amp;Tabela813[[#This Row],[Especificação]]</f>
        <v>9.7.2.1.5.51.3.2.00 - (-) Dedução de Contribuição Patronal - Servidor Civil - Pensionistas - Parcelamentos - Multas e Juros de Mora - Intra OFSS</v>
      </c>
    </row>
    <row r="3694" spans="2:20" ht="30" x14ac:dyDescent="0.25">
      <c r="B3694" s="73" t="s">
        <v>1570</v>
      </c>
      <c r="C3694" s="26" t="s">
        <v>1565</v>
      </c>
      <c r="D3694" s="26" t="s">
        <v>1567</v>
      </c>
      <c r="E3694" s="26" t="s">
        <v>1558</v>
      </c>
      <c r="F3694" s="26" t="s">
        <v>1569</v>
      </c>
      <c r="G3694" s="26" t="s">
        <v>1596</v>
      </c>
      <c r="H3694" s="26" t="s">
        <v>1559</v>
      </c>
      <c r="I3694" s="26" t="s">
        <v>1559</v>
      </c>
      <c r="J3694" s="26" t="s">
        <v>1564</v>
      </c>
      <c r="K3694" s="21" t="str">
        <f>IF(Tabela813[[#This Row],[C]]&lt;&gt;"",IF(Tabela813[[#This Row],[RED]]&lt;&gt;"",(Tabela813[[#This Row],[RED]] &amp; "."),"") &amp; CONCATENATE(Tabela813[[#This Row],[C]],".",Tabela813[[#This Row],[O]],".",Tabela813[[#This Row],[E]],".",Tabela813[[#This Row],[D1]],".",Tabela813[[#This Row],[D2]],".",Tabela813[[#This Row],[D3]],".",Tabela813[[#This Row],[T]],".",Tabela813[[#This Row],[D4]]),"")</f>
        <v>9.7.2.1.5.51.3.3.00</v>
      </c>
      <c r="L3694" s="27" t="s">
        <v>2933</v>
      </c>
      <c r="M3694" s="21" t="str">
        <f t="shared" si="57"/>
        <v>A</v>
      </c>
      <c r="N3694" s="21">
        <f>IF(VALUE(Tabela813[[#This Row],[RED]]) &gt; 0,1,0) + IF(VALUE(J3694)&gt;0,8,IF(VALUE(I3694)&gt;0,7,IF(VALUE(H3694)&gt;0,6,IF(VALUE(G3694)&gt;0,5,IF(VALUE(F3694)&gt;0,4,IF(VALUE(E3694)&gt;0,3,IF(VALUE(D3694)&gt;0,2,1)))))))</f>
        <v>8</v>
      </c>
      <c r="O3694" s="26" t="s">
        <v>55</v>
      </c>
      <c r="P3694" s="1" t="s">
        <v>2972</v>
      </c>
      <c r="Q3694" s="1"/>
      <c r="R3694" s="21"/>
      <c r="S3694" s="7" t="str">
        <f>Tabela813[[#This Row],[NR]]&amp;" - "&amp;Tabela813[[#This Row],[Especificação]]</f>
        <v>9.7.2.1.5.51.3.3.00 - (-) Dedução de Contribuição Patronal - Servidor Civil - Pensionistas - Parcelamentos - Dívida Ativa - Intra OFSS</v>
      </c>
    </row>
    <row r="3695" spans="2:20" ht="45" x14ac:dyDescent="0.25">
      <c r="B3695" s="73" t="s">
        <v>1570</v>
      </c>
      <c r="C3695" s="26" t="s">
        <v>1565</v>
      </c>
      <c r="D3695" s="26" t="s">
        <v>1567</v>
      </c>
      <c r="E3695" s="26" t="s">
        <v>1558</v>
      </c>
      <c r="F3695" s="26" t="s">
        <v>1569</v>
      </c>
      <c r="G3695" s="26" t="s">
        <v>1596</v>
      </c>
      <c r="H3695" s="26" t="s">
        <v>1559</v>
      </c>
      <c r="I3695" s="26" t="s">
        <v>1568</v>
      </c>
      <c r="J3695" s="26" t="s">
        <v>1564</v>
      </c>
      <c r="K3695" s="21" t="str">
        <f>IF(Tabela813[[#This Row],[C]]&lt;&gt;"",IF(Tabela813[[#This Row],[RED]]&lt;&gt;"",(Tabela813[[#This Row],[RED]] &amp; "."),"") &amp; CONCATENATE(Tabela813[[#This Row],[C]],".",Tabela813[[#This Row],[O]],".",Tabela813[[#This Row],[E]],".",Tabela813[[#This Row],[D1]],".",Tabela813[[#This Row],[D2]],".",Tabela813[[#This Row],[D3]],".",Tabela813[[#This Row],[T]],".",Tabela813[[#This Row],[D4]]),"")</f>
        <v>9.7.2.1.5.51.3.4.00</v>
      </c>
      <c r="L3695" s="27" t="s">
        <v>2934</v>
      </c>
      <c r="M3695" s="21" t="str">
        <f t="shared" si="57"/>
        <v>A</v>
      </c>
      <c r="N3695" s="21">
        <f>IF(VALUE(Tabela813[[#This Row],[RED]]) &gt; 0,1,0) + IF(VALUE(J3695)&gt;0,8,IF(VALUE(I3695)&gt;0,7,IF(VALUE(H3695)&gt;0,6,IF(VALUE(G3695)&gt;0,5,IF(VALUE(F3695)&gt;0,4,IF(VALUE(E3695)&gt;0,3,IF(VALUE(D3695)&gt;0,2,1)))))))</f>
        <v>8</v>
      </c>
      <c r="O3695" s="26" t="s">
        <v>55</v>
      </c>
      <c r="P3695" s="1" t="s">
        <v>2972</v>
      </c>
      <c r="Q3695" s="1"/>
      <c r="R3695" s="21"/>
      <c r="S3695" s="7" t="str">
        <f>Tabela813[[#This Row],[NR]]&amp;" - "&amp;Tabela813[[#This Row],[Especificação]]</f>
        <v>9.7.2.1.5.51.3.4.00 - (-) Dedução de Contribuição Patronal - Servidor Civil - Pensionistas - Parcelamentos - Dívida Ativa - Multas e Juros de Mora da Dívida Ativa - Intra OFSS</v>
      </c>
    </row>
    <row r="3696" spans="2:20" ht="30" x14ac:dyDescent="0.25">
      <c r="B3696" s="73" t="s">
        <v>1570</v>
      </c>
      <c r="C3696" s="26" t="s">
        <v>1565</v>
      </c>
      <c r="D3696" s="26" t="s">
        <v>1567</v>
      </c>
      <c r="E3696" s="26" t="s">
        <v>1558</v>
      </c>
      <c r="F3696" s="26" t="s">
        <v>1569</v>
      </c>
      <c r="G3696" s="26" t="s">
        <v>1596</v>
      </c>
      <c r="H3696" s="26" t="s">
        <v>1559</v>
      </c>
      <c r="I3696" s="26" t="s">
        <v>1569</v>
      </c>
      <c r="J3696" s="26" t="s">
        <v>1564</v>
      </c>
      <c r="K3696" s="21" t="str">
        <f>IF(Tabela813[[#This Row],[C]]&lt;&gt;"",IF(Tabela813[[#This Row],[RED]]&lt;&gt;"",(Tabela813[[#This Row],[RED]] &amp; "."),"") &amp; CONCATENATE(Tabela813[[#This Row],[C]],".",Tabela813[[#This Row],[O]],".",Tabela813[[#This Row],[E]],".",Tabela813[[#This Row],[D1]],".",Tabela813[[#This Row],[D2]],".",Tabela813[[#This Row],[D3]],".",Tabela813[[#This Row],[T]],".",Tabela813[[#This Row],[D4]]),"")</f>
        <v>9.7.2.1.5.51.3.5.00</v>
      </c>
      <c r="L3696" s="27" t="s">
        <v>2935</v>
      </c>
      <c r="M3696" s="21" t="str">
        <f t="shared" si="57"/>
        <v>A</v>
      </c>
      <c r="N3696" s="21">
        <f>IF(VALUE(Tabela813[[#This Row],[RED]]) &gt; 0,1,0) + IF(VALUE(J3696)&gt;0,8,IF(VALUE(I3696)&gt;0,7,IF(VALUE(H3696)&gt;0,6,IF(VALUE(G3696)&gt;0,5,IF(VALUE(F3696)&gt;0,4,IF(VALUE(E3696)&gt;0,3,IF(VALUE(D3696)&gt;0,2,1)))))))</f>
        <v>8</v>
      </c>
      <c r="O3696" s="26" t="s">
        <v>55</v>
      </c>
      <c r="P3696" s="1" t="s">
        <v>2972</v>
      </c>
      <c r="Q3696" s="1"/>
      <c r="R3696" s="21"/>
      <c r="S3696" s="7" t="str">
        <f>Tabela813[[#This Row],[NR]]&amp;" - "&amp;Tabela813[[#This Row],[Especificação]]</f>
        <v>9.7.2.1.5.51.3.5.00 - (-) Dedução de Contribuição Patronal - Servidor Civil - Pensionistas - Parcelamentos - Multas - Intra OFSS</v>
      </c>
    </row>
    <row r="3697" spans="2:19" ht="30" x14ac:dyDescent="0.25">
      <c r="B3697" s="73" t="s">
        <v>1570</v>
      </c>
      <c r="C3697" s="26" t="s">
        <v>1565</v>
      </c>
      <c r="D3697" s="26" t="s">
        <v>1567</v>
      </c>
      <c r="E3697" s="26" t="s">
        <v>1558</v>
      </c>
      <c r="F3697" s="26" t="s">
        <v>1569</v>
      </c>
      <c r="G3697" s="26" t="s">
        <v>1596</v>
      </c>
      <c r="H3697" s="26" t="s">
        <v>1559</v>
      </c>
      <c r="I3697" s="26" t="s">
        <v>1563</v>
      </c>
      <c r="J3697" s="26" t="s">
        <v>1564</v>
      </c>
      <c r="K3697" s="21" t="str">
        <f>IF(Tabela813[[#This Row],[C]]&lt;&gt;"",IF(Tabela813[[#This Row],[RED]]&lt;&gt;"",(Tabela813[[#This Row],[RED]] &amp; "."),"") &amp; CONCATENATE(Tabela813[[#This Row],[C]],".",Tabela813[[#This Row],[O]],".",Tabela813[[#This Row],[E]],".",Tabela813[[#This Row],[D1]],".",Tabela813[[#This Row],[D2]],".",Tabela813[[#This Row],[D3]],".",Tabela813[[#This Row],[T]],".",Tabela813[[#This Row],[D4]]),"")</f>
        <v>9.7.2.1.5.51.3.6.00</v>
      </c>
      <c r="L3697" s="27" t="s">
        <v>2936</v>
      </c>
      <c r="M3697" s="21" t="str">
        <f t="shared" si="57"/>
        <v>A</v>
      </c>
      <c r="N3697" s="21">
        <f>IF(VALUE(Tabela813[[#This Row],[RED]]) &gt; 0,1,0) + IF(VALUE(J3697)&gt;0,8,IF(VALUE(I3697)&gt;0,7,IF(VALUE(H3697)&gt;0,6,IF(VALUE(G3697)&gt;0,5,IF(VALUE(F3697)&gt;0,4,IF(VALUE(E3697)&gt;0,3,IF(VALUE(D3697)&gt;0,2,1)))))))</f>
        <v>8</v>
      </c>
      <c r="O3697" s="26" t="s">
        <v>55</v>
      </c>
      <c r="P3697" s="1" t="s">
        <v>2972</v>
      </c>
      <c r="Q3697" s="1"/>
      <c r="R3697" s="21"/>
      <c r="S3697" s="7" t="str">
        <f>Tabela813[[#This Row],[NR]]&amp;" - "&amp;Tabela813[[#This Row],[Especificação]]</f>
        <v>9.7.2.1.5.51.3.6.00 - (-) Dedução de Contribuição Patronal - Servidor Civil - Pensionistas - Parcelamentos - Juros de Mora - Intra OFSS</v>
      </c>
    </row>
    <row r="3698" spans="2:19" ht="30" x14ac:dyDescent="0.25">
      <c r="B3698" s="73" t="s">
        <v>1570</v>
      </c>
      <c r="C3698" s="26" t="s">
        <v>1565</v>
      </c>
      <c r="D3698" s="26" t="s">
        <v>1567</v>
      </c>
      <c r="E3698" s="26" t="s">
        <v>1558</v>
      </c>
      <c r="F3698" s="26" t="s">
        <v>1569</v>
      </c>
      <c r="G3698" s="26" t="s">
        <v>1596</v>
      </c>
      <c r="H3698" s="26" t="s">
        <v>1559</v>
      </c>
      <c r="I3698" s="26" t="s">
        <v>1565</v>
      </c>
      <c r="J3698" s="26" t="s">
        <v>1564</v>
      </c>
      <c r="K3698" s="21" t="str">
        <f>IF(Tabela813[[#This Row],[C]]&lt;&gt;"",IF(Tabela813[[#This Row],[RED]]&lt;&gt;"",(Tabela813[[#This Row],[RED]] &amp; "."),"") &amp; CONCATENATE(Tabela813[[#This Row],[C]],".",Tabela813[[#This Row],[O]],".",Tabela813[[#This Row],[E]],".",Tabela813[[#This Row],[D1]],".",Tabela813[[#This Row],[D2]],".",Tabela813[[#This Row],[D3]],".",Tabela813[[#This Row],[T]],".",Tabela813[[#This Row],[D4]]),"")</f>
        <v>9.7.2.1.5.51.3.7.00</v>
      </c>
      <c r="L3698" s="27" t="s">
        <v>2937</v>
      </c>
      <c r="M3698" s="21" t="str">
        <f t="shared" si="57"/>
        <v>A</v>
      </c>
      <c r="N3698" s="21">
        <f>IF(VALUE(Tabela813[[#This Row],[RED]]) &gt; 0,1,0) + IF(VALUE(J3698)&gt;0,8,IF(VALUE(I3698)&gt;0,7,IF(VALUE(H3698)&gt;0,6,IF(VALUE(G3698)&gt;0,5,IF(VALUE(F3698)&gt;0,4,IF(VALUE(E3698)&gt;0,3,IF(VALUE(D3698)&gt;0,2,1)))))))</f>
        <v>8</v>
      </c>
      <c r="O3698" s="26" t="s">
        <v>55</v>
      </c>
      <c r="P3698" s="1" t="s">
        <v>2972</v>
      </c>
      <c r="Q3698" s="1"/>
      <c r="R3698" s="21"/>
      <c r="S3698" s="7" t="str">
        <f>Tabela813[[#This Row],[NR]]&amp;" - "&amp;Tabela813[[#This Row],[Especificação]]</f>
        <v>9.7.2.1.5.51.3.7.00 - (-) Dedução de Contribuição Patronal - Servidor Civil - Pensionistas - Parcelamentos - Dívida Ativa - Multas da Dívida Ativa - Intra OFSS</v>
      </c>
    </row>
    <row r="3699" spans="2:19" ht="30" x14ac:dyDescent="0.25">
      <c r="B3699" s="73" t="s">
        <v>1570</v>
      </c>
      <c r="C3699" s="26" t="s">
        <v>1565</v>
      </c>
      <c r="D3699" s="26" t="s">
        <v>1567</v>
      </c>
      <c r="E3699" s="26" t="s">
        <v>1558</v>
      </c>
      <c r="F3699" s="26" t="s">
        <v>1569</v>
      </c>
      <c r="G3699" s="26" t="s">
        <v>1596</v>
      </c>
      <c r="H3699" s="26" t="s">
        <v>1559</v>
      </c>
      <c r="I3699" s="26" t="s">
        <v>1566</v>
      </c>
      <c r="J3699" s="26" t="s">
        <v>1564</v>
      </c>
      <c r="K3699" s="21" t="str">
        <f>IF(Tabela813[[#This Row],[C]]&lt;&gt;"",IF(Tabela813[[#This Row],[RED]]&lt;&gt;"",(Tabela813[[#This Row],[RED]] &amp; "."),"") &amp; CONCATENATE(Tabela813[[#This Row],[C]],".",Tabela813[[#This Row],[O]],".",Tabela813[[#This Row],[E]],".",Tabela813[[#This Row],[D1]],".",Tabela813[[#This Row],[D2]],".",Tabela813[[#This Row],[D3]],".",Tabela813[[#This Row],[T]],".",Tabela813[[#This Row],[D4]]),"")</f>
        <v>9.7.2.1.5.51.3.8.00</v>
      </c>
      <c r="L3699" s="27" t="s">
        <v>2938</v>
      </c>
      <c r="M3699" s="21" t="str">
        <f t="shared" si="57"/>
        <v>A</v>
      </c>
      <c r="N3699" s="21">
        <f>IF(VALUE(Tabela813[[#This Row],[RED]]) &gt; 0,1,0) + IF(VALUE(J3699)&gt;0,8,IF(VALUE(I3699)&gt;0,7,IF(VALUE(H3699)&gt;0,6,IF(VALUE(G3699)&gt;0,5,IF(VALUE(F3699)&gt;0,4,IF(VALUE(E3699)&gt;0,3,IF(VALUE(D3699)&gt;0,2,1)))))))</f>
        <v>8</v>
      </c>
      <c r="O3699" s="26" t="s">
        <v>55</v>
      </c>
      <c r="P3699" s="1" t="s">
        <v>2972</v>
      </c>
      <c r="Q3699" s="1"/>
      <c r="R3699" s="21"/>
      <c r="S3699" s="7" t="str">
        <f>Tabela813[[#This Row],[NR]]&amp;" - "&amp;Tabela813[[#This Row],[Especificação]]</f>
        <v>9.7.2.1.5.51.3.8.00 - (-) Dedução de Contribuição Patronal - Servidor Civil - Pensionistas - Parcelamentos - Juros de Mora da Dívida Ativa - Intra OFSS</v>
      </c>
    </row>
    <row r="3700" spans="2:19" x14ac:dyDescent="0.25"/>
    <row r="3701" spans="2:19" x14ac:dyDescent="0.25">
      <c r="B3701" s="69"/>
      <c r="C3701" s="69"/>
      <c r="D3701" s="69"/>
      <c r="E3701" s="69"/>
      <c r="F3701" s="69"/>
      <c r="G3701" s="69"/>
      <c r="H3701" s="69"/>
      <c r="I3701" s="69"/>
      <c r="J3701" s="69"/>
      <c r="K3701" s="70"/>
      <c r="L3701" s="71"/>
      <c r="M3701" s="72"/>
      <c r="N3701" s="72"/>
      <c r="O3701" s="72"/>
      <c r="P3701" s="71"/>
      <c r="Q3701" s="69"/>
      <c r="R3701" s="70"/>
    </row>
    <row r="3702" spans="2:19" x14ac:dyDescent="0.25">
      <c r="K3702" s="7"/>
      <c r="L3702" s="7"/>
      <c r="M3702" s="7"/>
      <c r="N3702" s="7"/>
      <c r="O3702" s="7"/>
      <c r="P3702" s="7"/>
      <c r="R3702" s="7"/>
    </row>
    <row r="3703" spans="2:19" x14ac:dyDescent="0.25">
      <c r="D3703" s="302" t="s">
        <v>4361</v>
      </c>
      <c r="E3703" s="303"/>
      <c r="F3703" s="303"/>
      <c r="G3703" s="303"/>
      <c r="H3703" s="303"/>
      <c r="I3703" s="303"/>
      <c r="J3703" s="303"/>
      <c r="K3703" s="303"/>
      <c r="L3703" s="303"/>
      <c r="M3703" s="303"/>
      <c r="N3703" s="303"/>
      <c r="O3703" s="304"/>
    </row>
    <row r="3704" spans="2:19" x14ac:dyDescent="0.25">
      <c r="D3704" s="305" t="s">
        <v>1612</v>
      </c>
      <c r="E3704" s="306"/>
      <c r="F3704" s="306"/>
      <c r="G3704" s="306"/>
      <c r="H3704" s="306"/>
      <c r="I3704" s="306"/>
      <c r="J3704" s="306"/>
      <c r="K3704" s="306"/>
      <c r="L3704" s="306"/>
      <c r="M3704" s="306"/>
      <c r="N3704" s="306"/>
      <c r="O3704" s="307"/>
    </row>
    <row r="3705" spans="2:19" hidden="1" x14ac:dyDescent="0.25">
      <c r="D3705" s="298" t="s">
        <v>1613</v>
      </c>
      <c r="E3705" s="299"/>
      <c r="F3705" s="299"/>
      <c r="G3705" s="299"/>
      <c r="H3705" s="299"/>
      <c r="I3705" s="299"/>
      <c r="J3705" s="299"/>
      <c r="K3705" s="299"/>
      <c r="L3705" s="299"/>
      <c r="M3705" s="299"/>
      <c r="N3705" s="299"/>
      <c r="O3705" s="300"/>
    </row>
    <row r="3706" spans="2:19" hidden="1" x14ac:dyDescent="0.25">
      <c r="D3706" s="276" t="s">
        <v>1614</v>
      </c>
      <c r="E3706" s="277"/>
      <c r="F3706" s="277"/>
      <c r="G3706" s="277"/>
      <c r="H3706" s="277"/>
      <c r="I3706" s="277"/>
      <c r="J3706" s="277"/>
      <c r="K3706" s="277"/>
      <c r="L3706" s="277"/>
      <c r="M3706" s="277"/>
      <c r="N3706" s="277"/>
      <c r="O3706" s="278"/>
    </row>
    <row r="3707" spans="2:19" hidden="1" x14ac:dyDescent="0.25">
      <c r="D3707" s="288" t="s">
        <v>1615</v>
      </c>
      <c r="E3707" s="289"/>
      <c r="F3707" s="289"/>
      <c r="G3707" s="289"/>
      <c r="H3707" s="289"/>
      <c r="I3707" s="289"/>
      <c r="J3707" s="289"/>
      <c r="K3707" s="289"/>
      <c r="L3707" s="289"/>
      <c r="M3707" s="289"/>
      <c r="N3707" s="289"/>
      <c r="O3707" s="290"/>
    </row>
    <row r="3708" spans="2:19" hidden="1" x14ac:dyDescent="0.25">
      <c r="D3708" s="291"/>
      <c r="E3708" s="292"/>
      <c r="F3708" s="292"/>
      <c r="G3708" s="292"/>
      <c r="H3708" s="292"/>
      <c r="I3708" s="292"/>
      <c r="J3708" s="292"/>
      <c r="K3708" s="292"/>
      <c r="L3708" s="292"/>
      <c r="M3708" s="292"/>
      <c r="N3708" s="292"/>
      <c r="O3708" s="293"/>
    </row>
    <row r="3709" spans="2:19" hidden="1" x14ac:dyDescent="0.25">
      <c r="D3709" s="294" t="s">
        <v>1616</v>
      </c>
      <c r="E3709" s="295"/>
      <c r="F3709" s="295"/>
      <c r="G3709" s="295"/>
      <c r="H3709" s="295"/>
      <c r="I3709" s="295"/>
      <c r="J3709" s="295"/>
      <c r="K3709" s="295"/>
      <c r="L3709" s="295"/>
      <c r="M3709" s="295"/>
      <c r="N3709" s="295"/>
      <c r="O3709" s="296"/>
    </row>
    <row r="3710" spans="2:19" hidden="1" x14ac:dyDescent="0.25">
      <c r="D3710" s="276" t="s">
        <v>1617</v>
      </c>
      <c r="E3710" s="277"/>
      <c r="F3710" s="277"/>
      <c r="G3710" s="277"/>
      <c r="H3710" s="277"/>
      <c r="I3710" s="277"/>
      <c r="J3710" s="277"/>
      <c r="K3710" s="277"/>
      <c r="L3710" s="277"/>
      <c r="M3710" s="277"/>
      <c r="N3710" s="277"/>
      <c r="O3710" s="278"/>
    </row>
    <row r="3711" spans="2:19" hidden="1" x14ac:dyDescent="0.25">
      <c r="D3711" s="294" t="s">
        <v>1618</v>
      </c>
      <c r="E3711" s="295"/>
      <c r="F3711" s="295"/>
      <c r="G3711" s="295"/>
      <c r="H3711" s="295"/>
      <c r="I3711" s="295"/>
      <c r="J3711" s="295"/>
      <c r="K3711" s="295"/>
      <c r="L3711" s="295"/>
      <c r="M3711" s="295"/>
      <c r="N3711" s="295"/>
      <c r="O3711" s="296"/>
    </row>
    <row r="3712" spans="2:19" hidden="1" x14ac:dyDescent="0.25">
      <c r="D3712" s="294" t="s">
        <v>1619</v>
      </c>
      <c r="E3712" s="295"/>
      <c r="F3712" s="295"/>
      <c r="G3712" s="295"/>
      <c r="H3712" s="295"/>
      <c r="I3712" s="295"/>
      <c r="J3712" s="295"/>
      <c r="K3712" s="295"/>
      <c r="L3712" s="295"/>
      <c r="M3712" s="295"/>
      <c r="N3712" s="295"/>
      <c r="O3712" s="296"/>
    </row>
    <row r="3713" spans="4:15" hidden="1" x14ac:dyDescent="0.25">
      <c r="D3713" s="276" t="s">
        <v>1620</v>
      </c>
      <c r="E3713" s="277"/>
      <c r="F3713" s="277"/>
      <c r="G3713" s="277"/>
      <c r="H3713" s="277"/>
      <c r="I3713" s="277"/>
      <c r="J3713" s="277"/>
      <c r="K3713" s="277"/>
      <c r="L3713" s="277"/>
      <c r="M3713" s="277"/>
      <c r="N3713" s="277"/>
      <c r="O3713" s="278"/>
    </row>
    <row r="3714" spans="4:15" x14ac:dyDescent="0.25">
      <c r="D3714" s="276" t="s">
        <v>1621</v>
      </c>
      <c r="E3714" s="277"/>
      <c r="F3714" s="277"/>
      <c r="G3714" s="277"/>
      <c r="H3714" s="277"/>
      <c r="I3714" s="277"/>
      <c r="J3714" s="277"/>
      <c r="K3714" s="277"/>
      <c r="L3714" s="277"/>
      <c r="M3714" s="277"/>
      <c r="N3714" s="277"/>
      <c r="O3714" s="278"/>
    </row>
    <row r="3715" spans="4:15" x14ac:dyDescent="0.25">
      <c r="D3715" s="276" t="s">
        <v>1622</v>
      </c>
      <c r="E3715" s="277"/>
      <c r="F3715" s="277"/>
      <c r="G3715" s="277"/>
      <c r="H3715" s="277"/>
      <c r="I3715" s="277"/>
      <c r="J3715" s="277"/>
      <c r="K3715" s="277"/>
      <c r="L3715" s="277"/>
      <c r="M3715" s="277"/>
      <c r="N3715" s="277"/>
      <c r="O3715" s="278"/>
    </row>
    <row r="3716" spans="4:15" hidden="1" x14ac:dyDescent="0.25">
      <c r="D3716" s="276" t="s">
        <v>1623</v>
      </c>
      <c r="E3716" s="277"/>
      <c r="F3716" s="277"/>
      <c r="G3716" s="277"/>
      <c r="H3716" s="277"/>
      <c r="I3716" s="277"/>
      <c r="J3716" s="277"/>
      <c r="K3716" s="277"/>
      <c r="L3716" s="277"/>
      <c r="M3716" s="277"/>
      <c r="N3716" s="277"/>
      <c r="O3716" s="278"/>
    </row>
    <row r="3717" spans="4:15" hidden="1" x14ac:dyDescent="0.25">
      <c r="D3717" s="276" t="s">
        <v>1624</v>
      </c>
      <c r="E3717" s="277"/>
      <c r="F3717" s="277"/>
      <c r="G3717" s="277"/>
      <c r="H3717" s="277"/>
      <c r="I3717" s="277"/>
      <c r="J3717" s="277"/>
      <c r="K3717" s="277"/>
      <c r="L3717" s="277"/>
      <c r="M3717" s="277"/>
      <c r="N3717" s="277"/>
      <c r="O3717" s="278"/>
    </row>
    <row r="3718" spans="4:15" hidden="1" x14ac:dyDescent="0.25">
      <c r="D3718" s="276" t="s">
        <v>1629</v>
      </c>
      <c r="E3718" s="277"/>
      <c r="F3718" s="277"/>
      <c r="G3718" s="277"/>
      <c r="H3718" s="277"/>
      <c r="I3718" s="277"/>
      <c r="J3718" s="277"/>
      <c r="K3718" s="277"/>
      <c r="L3718" s="277"/>
      <c r="M3718" s="277"/>
      <c r="N3718" s="277"/>
      <c r="O3718" s="278"/>
    </row>
    <row r="3719" spans="4:15" ht="12.75" hidden="1" customHeight="1" x14ac:dyDescent="0.25">
      <c r="D3719" s="276" t="s">
        <v>1625</v>
      </c>
      <c r="E3719" s="277"/>
      <c r="F3719" s="277"/>
      <c r="G3719" s="277"/>
      <c r="H3719" s="277"/>
      <c r="I3719" s="277"/>
      <c r="J3719" s="277"/>
      <c r="K3719" s="277"/>
      <c r="L3719" s="277"/>
      <c r="M3719" s="277"/>
      <c r="N3719" s="277"/>
      <c r="O3719" s="278"/>
    </row>
    <row r="3720" spans="4:15" hidden="1" x14ac:dyDescent="0.25">
      <c r="D3720" s="276" t="s">
        <v>1626</v>
      </c>
      <c r="E3720" s="277"/>
      <c r="F3720" s="277"/>
      <c r="G3720" s="277"/>
      <c r="H3720" s="277"/>
      <c r="I3720" s="277"/>
      <c r="J3720" s="277"/>
      <c r="K3720" s="277"/>
      <c r="L3720" s="277"/>
      <c r="M3720" s="277"/>
      <c r="N3720" s="277"/>
      <c r="O3720" s="278"/>
    </row>
    <row r="3721" spans="4:15" hidden="1" x14ac:dyDescent="0.25">
      <c r="D3721" s="279" t="s">
        <v>1627</v>
      </c>
      <c r="E3721" s="280"/>
      <c r="F3721" s="280"/>
      <c r="G3721" s="280"/>
      <c r="H3721" s="280"/>
      <c r="I3721" s="280"/>
      <c r="J3721" s="280"/>
      <c r="K3721" s="280"/>
      <c r="L3721" s="280"/>
      <c r="M3721" s="280"/>
      <c r="N3721" s="280"/>
      <c r="O3721" s="281"/>
    </row>
    <row r="3723" spans="4:15" hidden="1" x14ac:dyDescent="0.25">
      <c r="D3723" s="282" t="s">
        <v>1628</v>
      </c>
      <c r="E3723" s="283"/>
      <c r="F3723" s="283"/>
      <c r="G3723" s="283"/>
      <c r="H3723" s="283"/>
      <c r="I3723" s="283"/>
      <c r="J3723" s="283"/>
      <c r="K3723" s="283"/>
      <c r="L3723" s="283"/>
      <c r="M3723" s="283"/>
      <c r="N3723" s="283"/>
      <c r="O3723" s="284"/>
    </row>
    <row r="3724" spans="4:15" hidden="1" x14ac:dyDescent="0.25">
      <c r="D3724" s="285" t="s">
        <v>4893</v>
      </c>
      <c r="E3724" s="286"/>
      <c r="F3724" s="286"/>
      <c r="G3724" s="286"/>
      <c r="H3724" s="286"/>
      <c r="I3724" s="286"/>
      <c r="J3724" s="286"/>
      <c r="K3724" s="286"/>
      <c r="L3724" s="286"/>
      <c r="M3724" s="286"/>
      <c r="N3724" s="286"/>
      <c r="O3724" s="287"/>
    </row>
    <row r="3728" spans="4:15" x14ac:dyDescent="0.25"/>
    <row r="3729" x14ac:dyDescent="0.25"/>
    <row r="3730" ht="15" hidden="1" customHeight="1" x14ac:dyDescent="0.25"/>
    <row r="3731" ht="15" hidden="1" customHeight="1" x14ac:dyDescent="0.25"/>
    <row r="3732" ht="16.5" hidden="1" customHeight="1" x14ac:dyDescent="0.25"/>
    <row r="3734" ht="50.25" hidden="1" customHeight="1" x14ac:dyDescent="0.25"/>
    <row r="3735" ht="142.5" hidden="1" customHeight="1" x14ac:dyDescent="0.25"/>
    <row r="3736" x14ac:dyDescent="0.25"/>
  </sheetData>
  <mergeCells count="56">
    <mergeCell ref="A1006:A1007"/>
    <mergeCell ref="A1008:A1009"/>
    <mergeCell ref="A917:A918"/>
    <mergeCell ref="A920:A921"/>
    <mergeCell ref="A922:A925"/>
    <mergeCell ref="A958:A959"/>
    <mergeCell ref="A979:A982"/>
    <mergeCell ref="A888:A889"/>
    <mergeCell ref="B2:K2"/>
    <mergeCell ref="A225:A233"/>
    <mergeCell ref="A746:A754"/>
    <mergeCell ref="A805:A806"/>
    <mergeCell ref="A823:A824"/>
    <mergeCell ref="A1637:A1638"/>
    <mergeCell ref="A1680:A1681"/>
    <mergeCell ref="A1707:A1708"/>
    <mergeCell ref="A1720:A1721"/>
    <mergeCell ref="A1732:A1733"/>
    <mergeCell ref="A1056:A1057"/>
    <mergeCell ref="A1062:A1063"/>
    <mergeCell ref="A1076:A1077"/>
    <mergeCell ref="A1091:A1092"/>
    <mergeCell ref="A1592:A1593"/>
    <mergeCell ref="A1027:A1028"/>
    <mergeCell ref="A999:A1000"/>
    <mergeCell ref="A1002:A1003"/>
    <mergeCell ref="A1004:A1005"/>
    <mergeCell ref="D3705:O3705"/>
    <mergeCell ref="A1910:A1918"/>
    <mergeCell ref="A2619:A2627"/>
    <mergeCell ref="A2879:A2890"/>
    <mergeCell ref="A3086:A3094"/>
    <mergeCell ref="A3181:A3182"/>
    <mergeCell ref="A3189:A3190"/>
    <mergeCell ref="A3418:A3419"/>
    <mergeCell ref="A3431:A3432"/>
    <mergeCell ref="D3703:O3703"/>
    <mergeCell ref="D3704:O3704"/>
    <mergeCell ref="A1740:A1741"/>
    <mergeCell ref="D3718:O3718"/>
    <mergeCell ref="D3706:O3706"/>
    <mergeCell ref="D3707:O3708"/>
    <mergeCell ref="D3709:O3709"/>
    <mergeCell ref="D3710:O3710"/>
    <mergeCell ref="D3711:O3711"/>
    <mergeCell ref="D3712:O3712"/>
    <mergeCell ref="D3713:O3713"/>
    <mergeCell ref="D3714:O3714"/>
    <mergeCell ref="D3715:O3715"/>
    <mergeCell ref="D3716:O3716"/>
    <mergeCell ref="D3717:O3717"/>
    <mergeCell ref="D3719:O3719"/>
    <mergeCell ref="D3720:O3720"/>
    <mergeCell ref="D3721:O3721"/>
    <mergeCell ref="D3723:O3723"/>
    <mergeCell ref="D3724:O3724"/>
  </mergeCells>
  <conditionalFormatting sqref="B4:R3699">
    <cfRule type="expression" dxfId="14994" priority="1">
      <formula>$N4=1</formula>
    </cfRule>
    <cfRule type="expression" dxfId="14993" priority="2">
      <formula>$N4=2</formula>
    </cfRule>
    <cfRule type="expression" dxfId="14992" priority="3">
      <formula>$N4=3</formula>
    </cfRule>
    <cfRule type="expression" dxfId="14991" priority="4">
      <formula>$N4=4</formula>
    </cfRule>
    <cfRule type="expression" dxfId="14990" priority="5">
      <formula>$N4=5</formula>
    </cfRule>
    <cfRule type="expression" dxfId="14989" priority="6">
      <formula>$N4=6</formula>
    </cfRule>
    <cfRule type="expression" dxfId="14988" priority="7">
      <formula>$N4=7</formula>
    </cfRule>
    <cfRule type="expression" dxfId="14987" priority="8">
      <formula>$R4="Excluído"</formula>
    </cfRule>
    <cfRule type="expression" dxfId="14986" priority="9">
      <formula>$R4="Alterar"</formula>
    </cfRule>
    <cfRule type="expression" dxfId="14985" priority="10">
      <formula>OR($R4="Excluir",$R4="Excluído")</formula>
    </cfRule>
    <cfRule type="expression" dxfId="14984" priority="11">
      <formula>OR($R4="Incluir",$R4="Inclusão-TCE")</formula>
    </cfRule>
  </conditionalFormatting>
  <pageMargins left="0.511811024" right="0.511811024" top="0.78740157499999996" bottom="0.78740157499999996" header="0.31496062000000002" footer="0.31496062000000002"/>
  <pageSetup paperSize="9" scale="66"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TABELAS!$I$2:$I$8</xm:f>
          </x14:formula1>
          <xm:sqref>R4:R3699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theme="9" tint="-0.499984740745262"/>
    <pageSetUpPr fitToPage="1"/>
  </sheetPr>
  <dimension ref="A1:R361"/>
  <sheetViews>
    <sheetView showGridLines="0" workbookViewId="0">
      <pane ySplit="2" topLeftCell="A99" activePane="bottomLeft" state="frozen"/>
      <selection pane="bottomLeft" activeCell="K124" sqref="K124"/>
    </sheetView>
  </sheetViews>
  <sheetFormatPr defaultColWidth="0" defaultRowHeight="15" zeroHeight="1" x14ac:dyDescent="0.25"/>
  <cols>
    <col min="1" max="1" width="1.140625" customWidth="1"/>
    <col min="2" max="2" width="9" style="161" hidden="1" customWidth="1"/>
    <col min="3" max="7" width="9.140625" style="161" hidden="1" customWidth="1"/>
    <col min="8" max="8" width="11.140625" style="161" hidden="1" customWidth="1"/>
    <col min="9" max="9" width="9.140625" style="161" hidden="1" customWidth="1"/>
    <col min="10" max="10" width="1.7109375" style="161" hidden="1" customWidth="1"/>
    <col min="11" max="11" width="19.28515625" style="161" customWidth="1"/>
    <col min="12" max="12" width="164" customWidth="1"/>
    <col min="13" max="13" width="15" customWidth="1"/>
    <col min="14" max="14" width="10" customWidth="1"/>
    <col min="15" max="15" width="0.7109375" hidden="1" customWidth="1"/>
    <col min="16" max="16384" width="9.140625" hidden="1"/>
  </cols>
  <sheetData>
    <row r="1" spans="2:18" ht="31.5" customHeight="1" x14ac:dyDescent="0.25">
      <c r="B1" s="187" t="s">
        <v>4579</v>
      </c>
      <c r="C1" s="188"/>
      <c r="D1" s="188"/>
      <c r="E1" s="188"/>
      <c r="F1" s="188"/>
      <c r="G1" s="188"/>
      <c r="H1" s="188"/>
      <c r="I1" s="188"/>
      <c r="J1" s="188"/>
      <c r="K1" s="189"/>
      <c r="L1" s="310" t="s">
        <v>4579</v>
      </c>
      <c r="M1" s="310"/>
      <c r="N1" s="310"/>
    </row>
    <row r="2" spans="2:18" s="162" customFormat="1" ht="23.25" customHeight="1" x14ac:dyDescent="0.25">
      <c r="B2" s="163" t="s">
        <v>1630</v>
      </c>
      <c r="C2" s="164" t="s">
        <v>32</v>
      </c>
      <c r="D2" s="164" t="s">
        <v>33</v>
      </c>
      <c r="E2" s="164" t="s">
        <v>34</v>
      </c>
      <c r="F2" s="165" t="s">
        <v>35</v>
      </c>
      <c r="G2" s="165" t="s">
        <v>1631</v>
      </c>
      <c r="H2" s="164" t="s">
        <v>37</v>
      </c>
      <c r="I2" s="164" t="s">
        <v>38</v>
      </c>
      <c r="J2" s="164" t="s">
        <v>1632</v>
      </c>
      <c r="K2" s="190" t="s">
        <v>39</v>
      </c>
      <c r="L2" s="191" t="s">
        <v>40</v>
      </c>
      <c r="M2" s="192" t="s">
        <v>4580</v>
      </c>
      <c r="N2" s="193" t="s">
        <v>6587</v>
      </c>
    </row>
    <row r="3" spans="2:18" x14ac:dyDescent="0.25">
      <c r="B3" s="73"/>
      <c r="C3" s="73" t="s">
        <v>1558</v>
      </c>
      <c r="D3" s="73" t="s">
        <v>1563</v>
      </c>
      <c r="E3" s="73" t="s">
        <v>1558</v>
      </c>
      <c r="F3" s="73" t="s">
        <v>1558</v>
      </c>
      <c r="G3" s="73" t="s">
        <v>1560</v>
      </c>
      <c r="H3" s="73" t="s">
        <v>1561</v>
      </c>
      <c r="I3" s="73" t="s">
        <v>1561</v>
      </c>
      <c r="J3" s="73" t="s">
        <v>1564</v>
      </c>
      <c r="K3" s="73" t="s">
        <v>4911</v>
      </c>
      <c r="L3" s="166" t="s">
        <v>4895</v>
      </c>
      <c r="M3" s="73" t="s">
        <v>10</v>
      </c>
      <c r="N3" s="73">
        <f>IF(VALUE(Tabela1[[#This Row],[RED]]) &gt; 0,1,0) + IF(VALUE(J3)&gt;0,8,IF(VALUE(I3)&gt;0,7,IF(VALUE(H3)&gt;0,6,IF(VALUE(G3)&gt;0,5,IF(VALUE(F3)&gt;0,4,IF(VALUE(E3)&gt;0,3,IF(VALUE(D3)&gt;0,2,1)))))))</f>
        <v>5</v>
      </c>
      <c r="R3" t="str">
        <f>IF(IFERROR(VLOOKUP(Tabela1[[#This Row],[NR]],Tabela813[[NR]:[Especificação]],2,FALSE),"0")&lt;&gt;"0",IFERROR(VLOOKUP(Tabela1[[#This Row],[NR]],Tabela813[[NR]:[Especificação]],2,FALSE),"0"),Tabela1[[#This Row],[Especificação]])</f>
        <v>Serviços Administrativos e Comerciais Gerais Prestados por Entidades e Órgãos Públicos em Geral - Principal</v>
      </c>
    </row>
    <row r="4" spans="2:18" x14ac:dyDescent="0.25">
      <c r="B4" s="73"/>
      <c r="C4" s="73" t="s">
        <v>1558</v>
      </c>
      <c r="D4" s="73" t="s">
        <v>1563</v>
      </c>
      <c r="E4" s="73" t="s">
        <v>1558</v>
      </c>
      <c r="F4" s="73" t="s">
        <v>1558</v>
      </c>
      <c r="G4" s="73" t="s">
        <v>1560</v>
      </c>
      <c r="H4" s="73" t="s">
        <v>1561</v>
      </c>
      <c r="I4" s="73" t="s">
        <v>1558</v>
      </c>
      <c r="J4" s="73" t="s">
        <v>1564</v>
      </c>
      <c r="K4" s="73" t="s">
        <v>4903</v>
      </c>
      <c r="L4" s="166" t="s">
        <v>4895</v>
      </c>
      <c r="M4" s="73" t="s">
        <v>10</v>
      </c>
      <c r="N4" s="73">
        <f>IF(VALUE(Tabela1[[#This Row],[RED]]) &gt; 0,1,0) + IF(VALUE(J4)&gt;0,8,IF(VALUE(I4)&gt;0,7,IF(VALUE(H4)&gt;0,6,IF(VALUE(G4)&gt;0,5,IF(VALUE(F4)&gt;0,4,IF(VALUE(E4)&gt;0,3,IF(VALUE(D4)&gt;0,2,1)))))))</f>
        <v>7</v>
      </c>
      <c r="R4" t="str">
        <f>IF(IFERROR(VLOOKUP(Tabela1[[#This Row],[NR]],Tabela813[[NR]:[Especificação]],2,FALSE),"0")&lt;&gt;"0",IFERROR(VLOOKUP(Tabela1[[#This Row],[NR]],Tabela813[[NR]:[Especificação]],2,FALSE),"0"),Tabela1[[#This Row],[Especificação]])</f>
        <v>Serviços Administrativos e Comerciais Gerais Prestados por Entidades e Órgãos Públicos em Geral - Principal</v>
      </c>
    </row>
    <row r="5" spans="2:18" x14ac:dyDescent="0.25">
      <c r="B5" s="73"/>
      <c r="C5" s="73" t="s">
        <v>1558</v>
      </c>
      <c r="D5" s="73" t="s">
        <v>1563</v>
      </c>
      <c r="E5" s="73" t="s">
        <v>1558</v>
      </c>
      <c r="F5" s="73" t="s">
        <v>1558</v>
      </c>
      <c r="G5" s="73" t="s">
        <v>1560</v>
      </c>
      <c r="H5" s="73" t="s">
        <v>1561</v>
      </c>
      <c r="I5" s="73" t="s">
        <v>1567</v>
      </c>
      <c r="J5" s="73" t="s">
        <v>1564</v>
      </c>
      <c r="K5" s="73" t="s">
        <v>4904</v>
      </c>
      <c r="L5" s="166" t="s">
        <v>4896</v>
      </c>
      <c r="M5" s="73" t="s">
        <v>10</v>
      </c>
      <c r="N5" s="73">
        <f>IF(VALUE(Tabela1[[#This Row],[RED]]) &gt; 0,1,0) + IF(VALUE(J5)&gt;0,8,IF(VALUE(I5)&gt;0,7,IF(VALUE(H5)&gt;0,6,IF(VALUE(G5)&gt;0,5,IF(VALUE(F5)&gt;0,4,IF(VALUE(E5)&gt;0,3,IF(VALUE(D5)&gt;0,2,1)))))))</f>
        <v>7</v>
      </c>
      <c r="R5" t="str">
        <f>IF(IFERROR(VLOOKUP(Tabela1[[#This Row],[NR]],Tabela813[[NR]:[Especificação]],2,FALSE),"0")&lt;&gt;"0",IFERROR(VLOOKUP(Tabela1[[#This Row],[NR]],Tabela813[[NR]:[Especificação]],2,FALSE),"0"),Tabela1[[#This Row],[Especificação]])</f>
        <v>Serviços Administrativos e Comerciais Gerais Prestados por Entidades e Órgãos Públicos em Gerals - Multas e Juros de Mora</v>
      </c>
    </row>
    <row r="6" spans="2:18" x14ac:dyDescent="0.25">
      <c r="B6" s="73"/>
      <c r="C6" s="73" t="s">
        <v>1558</v>
      </c>
      <c r="D6" s="73" t="s">
        <v>1563</v>
      </c>
      <c r="E6" s="73" t="s">
        <v>1558</v>
      </c>
      <c r="F6" s="73" t="s">
        <v>1558</v>
      </c>
      <c r="G6" s="73" t="s">
        <v>1560</v>
      </c>
      <c r="H6" s="73" t="s">
        <v>1561</v>
      </c>
      <c r="I6" s="73" t="s">
        <v>1559</v>
      </c>
      <c r="J6" s="73" t="s">
        <v>1564</v>
      </c>
      <c r="K6" s="73" t="s">
        <v>4905</v>
      </c>
      <c r="L6" s="166" t="s">
        <v>4897</v>
      </c>
      <c r="M6" s="73" t="s">
        <v>10</v>
      </c>
      <c r="N6" s="73">
        <f>IF(VALUE(Tabela1[[#This Row],[RED]]) &gt; 0,1,0) + IF(VALUE(J6)&gt;0,8,IF(VALUE(I6)&gt;0,7,IF(VALUE(H6)&gt;0,6,IF(VALUE(G6)&gt;0,5,IF(VALUE(F6)&gt;0,4,IF(VALUE(E6)&gt;0,3,IF(VALUE(D6)&gt;0,2,1)))))))</f>
        <v>7</v>
      </c>
      <c r="R6" t="str">
        <f>IF(IFERROR(VLOOKUP(Tabela1[[#This Row],[NR]],Tabela813[[NR]:[Especificação]],2,FALSE),"0")&lt;&gt;"0",IFERROR(VLOOKUP(Tabela1[[#This Row],[NR]],Tabela813[[NR]:[Especificação]],2,FALSE),"0"),Tabela1[[#This Row],[Especificação]])</f>
        <v>Serviços Administrativos e Comerciais Gerais Prestados por Entidades e Órgãos Públicos em Gerals - Dívida Ativa</v>
      </c>
    </row>
    <row r="7" spans="2:18" x14ac:dyDescent="0.25">
      <c r="B7" s="73"/>
      <c r="C7" s="73" t="s">
        <v>1558</v>
      </c>
      <c r="D7" s="73" t="s">
        <v>1563</v>
      </c>
      <c r="E7" s="73" t="s">
        <v>1558</v>
      </c>
      <c r="F7" s="73" t="s">
        <v>1558</v>
      </c>
      <c r="G7" s="73" t="s">
        <v>1560</v>
      </c>
      <c r="H7" s="73" t="s">
        <v>1561</v>
      </c>
      <c r="I7" s="73" t="s">
        <v>1568</v>
      </c>
      <c r="J7" s="73" t="s">
        <v>1564</v>
      </c>
      <c r="K7" s="73" t="s">
        <v>4906</v>
      </c>
      <c r="L7" s="166" t="s">
        <v>4898</v>
      </c>
      <c r="M7" s="73" t="s">
        <v>10</v>
      </c>
      <c r="N7" s="73">
        <f>IF(VALUE(Tabela1[[#This Row],[RED]]) &gt; 0,1,0) + IF(VALUE(J7)&gt;0,8,IF(VALUE(I7)&gt;0,7,IF(VALUE(H7)&gt;0,6,IF(VALUE(G7)&gt;0,5,IF(VALUE(F7)&gt;0,4,IF(VALUE(E7)&gt;0,3,IF(VALUE(D7)&gt;0,2,1)))))))</f>
        <v>7</v>
      </c>
      <c r="R7" t="str">
        <f>IF(IFERROR(VLOOKUP(Tabela1[[#This Row],[NR]],Tabela813[[NR]:[Especificação]],2,FALSE),"0")&lt;&gt;"0",IFERROR(VLOOKUP(Tabela1[[#This Row],[NR]],Tabela813[[NR]:[Especificação]],2,FALSE),"0"),Tabela1[[#This Row],[Especificação]])</f>
        <v>Serviços Administrativos e Comerciais Gerais Prestados por Entidades e Órgãos Públicos em Gerals - Dívida Ativa - Multas e Juros de Mora da Dívida Ativa</v>
      </c>
    </row>
    <row r="8" spans="2:18" x14ac:dyDescent="0.25">
      <c r="B8" s="73"/>
      <c r="C8" s="73" t="s">
        <v>1558</v>
      </c>
      <c r="D8" s="73" t="s">
        <v>1563</v>
      </c>
      <c r="E8" s="73" t="s">
        <v>1558</v>
      </c>
      <c r="F8" s="73" t="s">
        <v>1558</v>
      </c>
      <c r="G8" s="73" t="s">
        <v>1560</v>
      </c>
      <c r="H8" s="73" t="s">
        <v>1561</v>
      </c>
      <c r="I8" s="73" t="s">
        <v>1569</v>
      </c>
      <c r="J8" s="73" t="s">
        <v>1564</v>
      </c>
      <c r="K8" s="73" t="s">
        <v>4907</v>
      </c>
      <c r="L8" s="166" t="s">
        <v>4899</v>
      </c>
      <c r="M8" s="73" t="s">
        <v>10</v>
      </c>
      <c r="N8" s="73">
        <f>IF(VALUE(Tabela1[[#This Row],[RED]]) &gt; 0,1,0) + IF(VALUE(J8)&gt;0,8,IF(VALUE(I8)&gt;0,7,IF(VALUE(H8)&gt;0,6,IF(VALUE(G8)&gt;0,5,IF(VALUE(F8)&gt;0,4,IF(VALUE(E8)&gt;0,3,IF(VALUE(D8)&gt;0,2,1)))))))</f>
        <v>7</v>
      </c>
      <c r="R8" t="str">
        <f>IF(IFERROR(VLOOKUP(Tabela1[[#This Row],[NR]],Tabela813[[NR]:[Especificação]],2,FALSE),"0")&lt;&gt;"0",IFERROR(VLOOKUP(Tabela1[[#This Row],[NR]],Tabela813[[NR]:[Especificação]],2,FALSE),"0"),Tabela1[[#This Row],[Especificação]])</f>
        <v>Serviços Administrativos e Comerciais Gerais Prestados por Entidades e Órgãos Públicos em Gerals - Multas</v>
      </c>
    </row>
    <row r="9" spans="2:18" x14ac:dyDescent="0.25">
      <c r="B9" s="73"/>
      <c r="C9" s="73" t="s">
        <v>1558</v>
      </c>
      <c r="D9" s="73" t="s">
        <v>1563</v>
      </c>
      <c r="E9" s="73" t="s">
        <v>1558</v>
      </c>
      <c r="F9" s="73" t="s">
        <v>1558</v>
      </c>
      <c r="G9" s="73" t="s">
        <v>1560</v>
      </c>
      <c r="H9" s="73" t="s">
        <v>1561</v>
      </c>
      <c r="I9" s="73" t="s">
        <v>1563</v>
      </c>
      <c r="J9" s="73" t="s">
        <v>1564</v>
      </c>
      <c r="K9" s="73" t="s">
        <v>4908</v>
      </c>
      <c r="L9" s="166" t="s">
        <v>4900</v>
      </c>
      <c r="M9" s="73" t="s">
        <v>10</v>
      </c>
      <c r="N9" s="73">
        <f>IF(VALUE(Tabela1[[#This Row],[RED]]) &gt; 0,1,0) + IF(VALUE(J9)&gt;0,8,IF(VALUE(I9)&gt;0,7,IF(VALUE(H9)&gt;0,6,IF(VALUE(G9)&gt;0,5,IF(VALUE(F9)&gt;0,4,IF(VALUE(E9)&gt;0,3,IF(VALUE(D9)&gt;0,2,1)))))))</f>
        <v>7</v>
      </c>
      <c r="R9" t="str">
        <f>IF(IFERROR(VLOOKUP(Tabela1[[#This Row],[NR]],Tabela813[[NR]:[Especificação]],2,FALSE),"0")&lt;&gt;"0",IFERROR(VLOOKUP(Tabela1[[#This Row],[NR]],Tabela813[[NR]:[Especificação]],2,FALSE),"0"),Tabela1[[#This Row],[Especificação]])</f>
        <v>Serviços Administrativos e Comerciais Gerais Prestados por Entidades e Órgãos Públicos em Gerals - Juros de Mora</v>
      </c>
    </row>
    <row r="10" spans="2:18" x14ac:dyDescent="0.25">
      <c r="B10" s="73"/>
      <c r="C10" s="73" t="s">
        <v>1558</v>
      </c>
      <c r="D10" s="73" t="s">
        <v>1563</v>
      </c>
      <c r="E10" s="73" t="s">
        <v>1558</v>
      </c>
      <c r="F10" s="73" t="s">
        <v>1558</v>
      </c>
      <c r="G10" s="73" t="s">
        <v>1560</v>
      </c>
      <c r="H10" s="73" t="s">
        <v>1561</v>
      </c>
      <c r="I10" s="73" t="s">
        <v>1565</v>
      </c>
      <c r="J10" s="73" t="s">
        <v>1564</v>
      </c>
      <c r="K10" s="73" t="s">
        <v>4909</v>
      </c>
      <c r="L10" s="166" t="s">
        <v>4901</v>
      </c>
      <c r="M10" s="73" t="s">
        <v>10</v>
      </c>
      <c r="N10" s="73">
        <f>IF(VALUE(Tabela1[[#This Row],[RED]]) &gt; 0,1,0) + IF(VALUE(J10)&gt;0,8,IF(VALUE(I10)&gt;0,7,IF(VALUE(H10)&gt;0,6,IF(VALUE(G10)&gt;0,5,IF(VALUE(F10)&gt;0,4,IF(VALUE(E10)&gt;0,3,IF(VALUE(D10)&gt;0,2,1)))))))</f>
        <v>7</v>
      </c>
      <c r="R10" t="str">
        <f>IF(IFERROR(VLOOKUP(Tabela1[[#This Row],[NR]],Tabela813[[NR]:[Especificação]],2,FALSE),"0")&lt;&gt;"0",IFERROR(VLOOKUP(Tabela1[[#This Row],[NR]],Tabela813[[NR]:[Especificação]],2,FALSE),"0"),Tabela1[[#This Row],[Especificação]])</f>
        <v>Serviços Administrativos e Comerciais Gerais Prestados por Entidades e Órgãos Públicos em Gerals - Dívida Ativa - Multas da Dívida Ativa</v>
      </c>
    </row>
    <row r="11" spans="2:18" x14ac:dyDescent="0.25">
      <c r="B11" s="73"/>
      <c r="C11" s="73" t="s">
        <v>1558</v>
      </c>
      <c r="D11" s="73" t="s">
        <v>1563</v>
      </c>
      <c r="E11" s="73" t="s">
        <v>1558</v>
      </c>
      <c r="F11" s="73" t="s">
        <v>1558</v>
      </c>
      <c r="G11" s="73" t="s">
        <v>1560</v>
      </c>
      <c r="H11" s="73" t="s">
        <v>1561</v>
      </c>
      <c r="I11" s="73" t="s">
        <v>1566</v>
      </c>
      <c r="J11" s="73" t="s">
        <v>1564</v>
      </c>
      <c r="K11" s="73" t="s">
        <v>4910</v>
      </c>
      <c r="L11" s="166" t="s">
        <v>4902</v>
      </c>
      <c r="M11" s="73" t="s">
        <v>10</v>
      </c>
      <c r="N11" s="73">
        <f>IF(VALUE(Tabela1[[#This Row],[RED]]) &gt; 0,1,0) + IF(VALUE(J11)&gt;0,8,IF(VALUE(I11)&gt;0,7,IF(VALUE(H11)&gt;0,6,IF(VALUE(G11)&gt;0,5,IF(VALUE(F11)&gt;0,4,IF(VALUE(E11)&gt;0,3,IF(VALUE(D11)&gt;0,2,1)))))))</f>
        <v>7</v>
      </c>
      <c r="R11" t="str">
        <f>IF(IFERROR(VLOOKUP(Tabela1[[#This Row],[NR]],Tabela813[[NR]:[Especificação]],2,FALSE),"0")&lt;&gt;"0",IFERROR(VLOOKUP(Tabela1[[#This Row],[NR]],Tabela813[[NR]:[Especificação]],2,FALSE),"0"),Tabela1[[#This Row],[Especificação]])</f>
        <v>Serviços Administrativos e Comerciais Gerais Prestados por Entidades e Órgãos Públicos em Gerals - Juros de Mora da Dívida Ativa</v>
      </c>
    </row>
    <row r="12" spans="2:18" x14ac:dyDescent="0.25">
      <c r="B12" s="73"/>
      <c r="C12" s="73" t="s">
        <v>1558</v>
      </c>
      <c r="D12" s="73" t="s">
        <v>1563</v>
      </c>
      <c r="E12" s="73" t="s">
        <v>1558</v>
      </c>
      <c r="F12" s="73" t="s">
        <v>1558</v>
      </c>
      <c r="G12" s="73" t="s">
        <v>1591</v>
      </c>
      <c r="H12" s="73" t="s">
        <v>1561</v>
      </c>
      <c r="I12" s="73" t="s">
        <v>1561</v>
      </c>
      <c r="J12" s="73" t="s">
        <v>1564</v>
      </c>
      <c r="K12" s="73" t="s">
        <v>4623</v>
      </c>
      <c r="L12" s="166" t="s">
        <v>4606</v>
      </c>
      <c r="M12" s="73"/>
      <c r="N12" s="73">
        <f>IF(VALUE(Tabela1[[#This Row],[RED]]) &gt; 0,1,0) + IF(VALUE(J12)&gt;0,8,IF(VALUE(I12)&gt;0,7,IF(VALUE(H12)&gt;0,6,IF(VALUE(G12)&gt;0,5,IF(VALUE(F12)&gt;0,4,IF(VALUE(E12)&gt;0,3,IF(VALUE(D12)&gt;0,2,1)))))))</f>
        <v>5</v>
      </c>
      <c r="R12" t="str">
        <f>IF(IFERROR(VLOOKUP(Tabela1[[#This Row],[NR]],Tabela813[[NR]:[Especificação]],2,FALSE),"0")&lt;&gt;"0",IFERROR(VLOOKUP(Tabela1[[#This Row],[NR]],Tabela813[[NR]:[Especificação]],2,FALSE),"0"),Tabela1[[#This Row],[Especificação]])</f>
        <v>Serviços de Administração Previdenciária</v>
      </c>
    </row>
    <row r="13" spans="2:18" x14ac:dyDescent="0.25">
      <c r="B13" s="73"/>
      <c r="C13" s="73" t="s">
        <v>1558</v>
      </c>
      <c r="D13" s="73" t="s">
        <v>1563</v>
      </c>
      <c r="E13" s="73" t="s">
        <v>1558</v>
      </c>
      <c r="F13" s="73" t="s">
        <v>1558</v>
      </c>
      <c r="G13" s="73" t="s">
        <v>1591</v>
      </c>
      <c r="H13" s="73" t="s">
        <v>1558</v>
      </c>
      <c r="I13" s="73" t="s">
        <v>1561</v>
      </c>
      <c r="J13" s="73" t="s">
        <v>1564</v>
      </c>
      <c r="K13" s="171" t="s">
        <v>4624</v>
      </c>
      <c r="L13" s="169" t="s">
        <v>4607</v>
      </c>
      <c r="M13" s="73" t="s">
        <v>18</v>
      </c>
      <c r="N13" s="170">
        <f>IF(VALUE(Tabela1[[#This Row],[RED]]) &gt; 0,1,0) + IF(VALUE(J13)&gt;0,8,IF(VALUE(I13)&gt;0,7,IF(VALUE(H13)&gt;0,6,IF(VALUE(G13)&gt;0,5,IF(VALUE(F13)&gt;0,4,IF(VALUE(E13)&gt;0,3,IF(VALUE(D13)&gt;0,2,1)))))))</f>
        <v>6</v>
      </c>
      <c r="R13" t="str">
        <f>IF(IFERROR(VLOOKUP(Tabela1[[#This Row],[NR]],Tabela813[[NR]:[Especificação]],2,FALSE),"0")&lt;&gt;"0",IFERROR(VLOOKUP(Tabela1[[#This Row],[NR]],Tabela813[[NR]:[Especificação]],2,FALSE),"0"),Tabela1[[#This Row],[Especificação]])</f>
        <v>Taxa de Administração do RPPS</v>
      </c>
    </row>
    <row r="14" spans="2:18" x14ac:dyDescent="0.25">
      <c r="B14" s="73"/>
      <c r="C14" s="73" t="s">
        <v>1558</v>
      </c>
      <c r="D14" s="73" t="s">
        <v>1563</v>
      </c>
      <c r="E14" s="73" t="s">
        <v>1558</v>
      </c>
      <c r="F14" s="73" t="s">
        <v>1558</v>
      </c>
      <c r="G14" s="73" t="s">
        <v>1591</v>
      </c>
      <c r="H14" s="73" t="s">
        <v>1558</v>
      </c>
      <c r="I14" s="73" t="s">
        <v>1558</v>
      </c>
      <c r="J14" s="73" t="s">
        <v>1564</v>
      </c>
      <c r="K14" s="171" t="s">
        <v>4610</v>
      </c>
      <c r="L14" s="169" t="s">
        <v>6606</v>
      </c>
      <c r="M14" s="73" t="s">
        <v>18</v>
      </c>
      <c r="N14" s="170">
        <f>IF(VALUE(Tabela1[[#This Row],[RED]]) &gt; 0,1,0) + IF(VALUE(J14)&gt;0,8,IF(VALUE(I14)&gt;0,7,IF(VALUE(H14)&gt;0,6,IF(VALUE(G14)&gt;0,5,IF(VALUE(F14)&gt;0,4,IF(VALUE(E14)&gt;0,3,IF(VALUE(D14)&gt;0,2,1)))))))</f>
        <v>7</v>
      </c>
      <c r="R14" t="str">
        <f>IF(IFERROR(VLOOKUP(Tabela1[[#This Row],[NR]],Tabela813[[NR]:[Especificação]],2,FALSE),"0")&lt;&gt;"0",IFERROR(VLOOKUP(Tabela1[[#This Row],[NR]],Tabela813[[NR]:[Especificação]],2,FALSE),"0"),Tabela1[[#This Row],[Especificação]])</f>
        <v>Taxa de Administração do RPPS - Principal</v>
      </c>
    </row>
    <row r="15" spans="2:18" x14ac:dyDescent="0.25">
      <c r="B15" s="73"/>
      <c r="C15" s="73" t="s">
        <v>1558</v>
      </c>
      <c r="D15" s="73" t="s">
        <v>1563</v>
      </c>
      <c r="E15" s="73" t="s">
        <v>1558</v>
      </c>
      <c r="F15" s="73" t="s">
        <v>1558</v>
      </c>
      <c r="G15" s="73" t="s">
        <v>1591</v>
      </c>
      <c r="H15" s="73" t="s">
        <v>1558</v>
      </c>
      <c r="I15" s="73" t="s">
        <v>1567</v>
      </c>
      <c r="J15" s="73" t="s">
        <v>1564</v>
      </c>
      <c r="K15" s="171" t="s">
        <v>4625</v>
      </c>
      <c r="L15" s="169" t="s">
        <v>4613</v>
      </c>
      <c r="M15" s="73" t="s">
        <v>18</v>
      </c>
      <c r="N15" s="170">
        <f>IF(VALUE(Tabela1[[#This Row],[RED]]) &gt; 0,1,0) + IF(VALUE(J15)&gt;0,8,IF(VALUE(I15)&gt;0,7,IF(VALUE(H15)&gt;0,6,IF(VALUE(G15)&gt;0,5,IF(VALUE(F15)&gt;0,4,IF(VALUE(E15)&gt;0,3,IF(VALUE(D15)&gt;0,2,1)))))))</f>
        <v>7</v>
      </c>
      <c r="R15" t="str">
        <f>IF(IFERROR(VLOOKUP(Tabela1[[#This Row],[NR]],Tabela813[[NR]:[Especificação]],2,FALSE),"0")&lt;&gt;"0",IFERROR(VLOOKUP(Tabela1[[#This Row],[NR]],Tabela813[[NR]:[Especificação]],2,FALSE),"0"),Tabela1[[#This Row],[Especificação]])</f>
        <v>Taxa de Administração do RPPS - Multas e Juros de Mora</v>
      </c>
    </row>
    <row r="16" spans="2:18" x14ac:dyDescent="0.25">
      <c r="B16" s="73"/>
      <c r="C16" s="73" t="s">
        <v>1558</v>
      </c>
      <c r="D16" s="73" t="s">
        <v>1563</v>
      </c>
      <c r="E16" s="73" t="s">
        <v>1558</v>
      </c>
      <c r="F16" s="73" t="s">
        <v>1558</v>
      </c>
      <c r="G16" s="73" t="s">
        <v>1591</v>
      </c>
      <c r="H16" s="73" t="s">
        <v>1558</v>
      </c>
      <c r="I16" s="73" t="s">
        <v>1559</v>
      </c>
      <c r="J16" s="73" t="s">
        <v>1564</v>
      </c>
      <c r="K16" s="171" t="s">
        <v>4626</v>
      </c>
      <c r="L16" s="169" t="s">
        <v>4614</v>
      </c>
      <c r="M16" s="73" t="s">
        <v>18</v>
      </c>
      <c r="N16" s="170">
        <f>IF(VALUE(Tabela1[[#This Row],[RED]]) &gt; 0,1,0) + IF(VALUE(J16)&gt;0,8,IF(VALUE(I16)&gt;0,7,IF(VALUE(H16)&gt;0,6,IF(VALUE(G16)&gt;0,5,IF(VALUE(F16)&gt;0,4,IF(VALUE(E16)&gt;0,3,IF(VALUE(D16)&gt;0,2,1)))))))</f>
        <v>7</v>
      </c>
      <c r="R16" t="str">
        <f>IF(IFERROR(VLOOKUP(Tabela1[[#This Row],[NR]],Tabela813[[NR]:[Especificação]],2,FALSE),"0")&lt;&gt;"0",IFERROR(VLOOKUP(Tabela1[[#This Row],[NR]],Tabela813[[NR]:[Especificação]],2,FALSE),"0"),Tabela1[[#This Row],[Especificação]])</f>
        <v>Taxa de Administração do RPPS - Imposto sobre a Importação - Dívida Ativa</v>
      </c>
    </row>
    <row r="17" spans="2:18" x14ac:dyDescent="0.25">
      <c r="B17" s="73"/>
      <c r="C17" s="73" t="s">
        <v>1558</v>
      </c>
      <c r="D17" s="73" t="s">
        <v>1563</v>
      </c>
      <c r="E17" s="73" t="s">
        <v>1558</v>
      </c>
      <c r="F17" s="73" t="s">
        <v>1558</v>
      </c>
      <c r="G17" s="73" t="s">
        <v>1591</v>
      </c>
      <c r="H17" s="73" t="s">
        <v>1558</v>
      </c>
      <c r="I17" s="73" t="s">
        <v>1568</v>
      </c>
      <c r="J17" s="73" t="s">
        <v>1564</v>
      </c>
      <c r="K17" s="171" t="s">
        <v>4627</v>
      </c>
      <c r="L17" s="169" t="s">
        <v>6607</v>
      </c>
      <c r="M17" s="73" t="s">
        <v>18</v>
      </c>
      <c r="N17" s="170">
        <f>IF(VALUE(Tabela1[[#This Row],[RED]]) &gt; 0,1,0) + IF(VALUE(J17)&gt;0,8,IF(VALUE(I17)&gt;0,7,IF(VALUE(H17)&gt;0,6,IF(VALUE(G17)&gt;0,5,IF(VALUE(F17)&gt;0,4,IF(VALUE(E17)&gt;0,3,IF(VALUE(D17)&gt;0,2,1)))))))</f>
        <v>7</v>
      </c>
      <c r="R17" t="str">
        <f>IF(IFERROR(VLOOKUP(Tabela1[[#This Row],[NR]],Tabela813[[NR]:[Especificação]],2,FALSE),"0")&lt;&gt;"0",IFERROR(VLOOKUP(Tabela1[[#This Row],[NR]],Tabela813[[NR]:[Especificação]],2,FALSE),"0"),Tabela1[[#This Row],[Especificação]])</f>
        <v>Taxa de Administração do RPPS - Dívida Ativa - Multas e Juros de Mora da Dívida Ativa</v>
      </c>
    </row>
    <row r="18" spans="2:18" x14ac:dyDescent="0.25">
      <c r="B18" s="73"/>
      <c r="C18" s="73" t="s">
        <v>1558</v>
      </c>
      <c r="D18" s="73" t="s">
        <v>1563</v>
      </c>
      <c r="E18" s="73" t="s">
        <v>1558</v>
      </c>
      <c r="F18" s="73" t="s">
        <v>1558</v>
      </c>
      <c r="G18" s="73" t="s">
        <v>1591</v>
      </c>
      <c r="H18" s="73" t="s">
        <v>1558</v>
      </c>
      <c r="I18" s="73" t="s">
        <v>1569</v>
      </c>
      <c r="J18" s="73" t="s">
        <v>1564</v>
      </c>
      <c r="K18" s="171" t="s">
        <v>4628</v>
      </c>
      <c r="L18" s="169" t="s">
        <v>4615</v>
      </c>
      <c r="M18" s="73" t="s">
        <v>18</v>
      </c>
      <c r="N18" s="170">
        <f>IF(VALUE(Tabela1[[#This Row],[RED]]) &gt; 0,1,0) + IF(VALUE(J18)&gt;0,8,IF(VALUE(I18)&gt;0,7,IF(VALUE(H18)&gt;0,6,IF(VALUE(G18)&gt;0,5,IF(VALUE(F18)&gt;0,4,IF(VALUE(E18)&gt;0,3,IF(VALUE(D18)&gt;0,2,1)))))))</f>
        <v>7</v>
      </c>
      <c r="R18" t="str">
        <f>IF(IFERROR(VLOOKUP(Tabela1[[#This Row],[NR]],Tabela813[[NR]:[Especificação]],2,FALSE),"0")&lt;&gt;"0",IFERROR(VLOOKUP(Tabela1[[#This Row],[NR]],Tabela813[[NR]:[Especificação]],2,FALSE),"0"),Tabela1[[#This Row],[Especificação]])</f>
        <v>Taxa de Administração do RPPS - Multas</v>
      </c>
    </row>
    <row r="19" spans="2:18" x14ac:dyDescent="0.25">
      <c r="B19" s="73"/>
      <c r="C19" s="73" t="s">
        <v>1558</v>
      </c>
      <c r="D19" s="73" t="s">
        <v>1563</v>
      </c>
      <c r="E19" s="73" t="s">
        <v>1558</v>
      </c>
      <c r="F19" s="73" t="s">
        <v>1558</v>
      </c>
      <c r="G19" s="73" t="s">
        <v>1591</v>
      </c>
      <c r="H19" s="73" t="s">
        <v>1558</v>
      </c>
      <c r="I19" s="73" t="s">
        <v>1563</v>
      </c>
      <c r="J19" s="73" t="s">
        <v>1564</v>
      </c>
      <c r="K19" s="171" t="s">
        <v>4629</v>
      </c>
      <c r="L19" s="169" t="s">
        <v>4616</v>
      </c>
      <c r="M19" s="73" t="s">
        <v>18</v>
      </c>
      <c r="N19" s="170">
        <f>IF(VALUE(Tabela1[[#This Row],[RED]]) &gt; 0,1,0) + IF(VALUE(J19)&gt;0,8,IF(VALUE(I19)&gt;0,7,IF(VALUE(H19)&gt;0,6,IF(VALUE(G19)&gt;0,5,IF(VALUE(F19)&gt;0,4,IF(VALUE(E19)&gt;0,3,IF(VALUE(D19)&gt;0,2,1)))))))</f>
        <v>7</v>
      </c>
      <c r="R19" t="str">
        <f>IF(IFERROR(VLOOKUP(Tabela1[[#This Row],[NR]],Tabela813[[NR]:[Especificação]],2,FALSE),"0")&lt;&gt;"0",IFERROR(VLOOKUP(Tabela1[[#This Row],[NR]],Tabela813[[NR]:[Especificação]],2,FALSE),"0"),Tabela1[[#This Row],[Especificação]])</f>
        <v>Taxa de Administração do RPPS - Juros de Mora</v>
      </c>
    </row>
    <row r="20" spans="2:18" x14ac:dyDescent="0.25">
      <c r="B20" s="73"/>
      <c r="C20" s="73" t="s">
        <v>1558</v>
      </c>
      <c r="D20" s="73" t="s">
        <v>1563</v>
      </c>
      <c r="E20" s="73" t="s">
        <v>1558</v>
      </c>
      <c r="F20" s="73" t="s">
        <v>1558</v>
      </c>
      <c r="G20" s="73" t="s">
        <v>1591</v>
      </c>
      <c r="H20" s="73" t="s">
        <v>1558</v>
      </c>
      <c r="I20" s="73" t="s">
        <v>1565</v>
      </c>
      <c r="J20" s="73" t="s">
        <v>1564</v>
      </c>
      <c r="K20" s="171" t="s">
        <v>4630</v>
      </c>
      <c r="L20" s="169" t="s">
        <v>6608</v>
      </c>
      <c r="M20" s="73" t="s">
        <v>18</v>
      </c>
      <c r="N20" s="170">
        <f>IF(VALUE(Tabela1[[#This Row],[RED]]) &gt; 0,1,0) + IF(VALUE(J20)&gt;0,8,IF(VALUE(I20)&gt;0,7,IF(VALUE(H20)&gt;0,6,IF(VALUE(G20)&gt;0,5,IF(VALUE(F20)&gt;0,4,IF(VALUE(E20)&gt;0,3,IF(VALUE(D20)&gt;0,2,1)))))))</f>
        <v>7</v>
      </c>
      <c r="R20" t="str">
        <f>IF(IFERROR(VLOOKUP(Tabela1[[#This Row],[NR]],Tabela813[[NR]:[Especificação]],2,FALSE),"0")&lt;&gt;"0",IFERROR(VLOOKUP(Tabela1[[#This Row],[NR]],Tabela813[[NR]:[Especificação]],2,FALSE),"0"),Tabela1[[#This Row],[Especificação]])</f>
        <v>Taxa de Administração do RPPS - Dívida Ativa - Multas da Dívida Ativa</v>
      </c>
    </row>
    <row r="21" spans="2:18" x14ac:dyDescent="0.25">
      <c r="B21" s="73"/>
      <c r="C21" s="73" t="s">
        <v>1558</v>
      </c>
      <c r="D21" s="73" t="s">
        <v>1563</v>
      </c>
      <c r="E21" s="73" t="s">
        <v>1558</v>
      </c>
      <c r="F21" s="73" t="s">
        <v>1558</v>
      </c>
      <c r="G21" s="73" t="s">
        <v>1591</v>
      </c>
      <c r="H21" s="73" t="s">
        <v>1558</v>
      </c>
      <c r="I21" s="73" t="s">
        <v>1566</v>
      </c>
      <c r="J21" s="73" t="s">
        <v>1564</v>
      </c>
      <c r="K21" s="171" t="s">
        <v>4631</v>
      </c>
      <c r="L21" s="169" t="s">
        <v>4617</v>
      </c>
      <c r="M21" s="73" t="s">
        <v>18</v>
      </c>
      <c r="N21" s="170">
        <f>IF(VALUE(Tabela1[[#This Row],[RED]]) &gt; 0,1,0) + IF(VALUE(J21)&gt;0,8,IF(VALUE(I21)&gt;0,7,IF(VALUE(H21)&gt;0,6,IF(VALUE(G21)&gt;0,5,IF(VALUE(F21)&gt;0,4,IF(VALUE(E21)&gt;0,3,IF(VALUE(D21)&gt;0,2,1)))))))</f>
        <v>7</v>
      </c>
      <c r="R21" t="str">
        <f>IF(IFERROR(VLOOKUP(Tabela1[[#This Row],[NR]],Tabela813[[NR]:[Especificação]],2,FALSE),"0")&lt;&gt;"0",IFERROR(VLOOKUP(Tabela1[[#This Row],[NR]],Tabela813[[NR]:[Especificação]],2,FALSE),"0"),Tabela1[[#This Row],[Especificação]])</f>
        <v>Taxa de Administração do RPPS - Juros de Mora da Dívida Ativa</v>
      </c>
    </row>
    <row r="22" spans="2:18" x14ac:dyDescent="0.25">
      <c r="B22" s="73"/>
      <c r="C22" s="73" t="s">
        <v>1558</v>
      </c>
      <c r="D22" s="73" t="s">
        <v>1563</v>
      </c>
      <c r="E22" s="73" t="s">
        <v>1558</v>
      </c>
      <c r="F22" s="73" t="s">
        <v>1558</v>
      </c>
      <c r="G22" s="73" t="s">
        <v>1591</v>
      </c>
      <c r="H22" s="73" t="s">
        <v>1570</v>
      </c>
      <c r="I22" s="73" t="s">
        <v>1561</v>
      </c>
      <c r="J22" s="73" t="s">
        <v>1564</v>
      </c>
      <c r="K22" s="73" t="s">
        <v>4632</v>
      </c>
      <c r="L22" s="166" t="s">
        <v>4611</v>
      </c>
      <c r="M22" s="73" t="s">
        <v>14</v>
      </c>
      <c r="N22" s="73">
        <f>IF(VALUE(Tabela1[[#This Row],[RED]]) &gt; 0,1,0) + IF(VALUE(J22)&gt;0,8,IF(VALUE(I22)&gt;0,7,IF(VALUE(H22)&gt;0,6,IF(VALUE(G22)&gt;0,5,IF(VALUE(F22)&gt;0,4,IF(VALUE(E22)&gt;0,3,IF(VALUE(D22)&gt;0,2,1)))))))</f>
        <v>6</v>
      </c>
      <c r="R22" t="str">
        <f>IF(IFERROR(VLOOKUP(Tabela1[[#This Row],[NR]],Tabela813[[NR]:[Especificação]],2,FALSE),"0")&lt;&gt;"0",IFERROR(VLOOKUP(Tabela1[[#This Row],[NR]],Tabela813[[NR]:[Especificação]],2,FALSE),"0"),Tabela1[[#This Row],[Especificação]])</f>
        <v>Outros Serviços de Administração Previdenciária</v>
      </c>
    </row>
    <row r="23" spans="2:18" x14ac:dyDescent="0.25">
      <c r="B23" s="73"/>
      <c r="C23" s="73" t="s">
        <v>1558</v>
      </c>
      <c r="D23" s="73" t="s">
        <v>1563</v>
      </c>
      <c r="E23" s="73" t="s">
        <v>1558</v>
      </c>
      <c r="F23" s="73" t="s">
        <v>1558</v>
      </c>
      <c r="G23" s="73" t="s">
        <v>1591</v>
      </c>
      <c r="H23" s="73" t="s">
        <v>1570</v>
      </c>
      <c r="I23" s="73" t="s">
        <v>1558</v>
      </c>
      <c r="J23" s="73" t="s">
        <v>1564</v>
      </c>
      <c r="K23" s="73" t="s">
        <v>4633</v>
      </c>
      <c r="L23" s="166" t="s">
        <v>4618</v>
      </c>
      <c r="M23" s="73" t="s">
        <v>14</v>
      </c>
      <c r="N23" s="73">
        <f>IF(VALUE(Tabela1[[#This Row],[RED]]) &gt; 0,1,0) + IF(VALUE(J23)&gt;0,8,IF(VALUE(I23)&gt;0,7,IF(VALUE(H23)&gt;0,6,IF(VALUE(G23)&gt;0,5,IF(VALUE(F23)&gt;0,4,IF(VALUE(E23)&gt;0,3,IF(VALUE(D23)&gt;0,2,1)))))))</f>
        <v>7</v>
      </c>
      <c r="R23" t="str">
        <f>IF(IFERROR(VLOOKUP(Tabela1[[#This Row],[NR]],Tabela813[[NR]:[Especificação]],2,FALSE),"0")&lt;&gt;"0",IFERROR(VLOOKUP(Tabela1[[#This Row],[NR]],Tabela813[[NR]:[Especificação]],2,FALSE),"0"),Tabela1[[#This Row],[Especificação]])</f>
        <v>Outros Serviços de Administração Previdenciária - Principal</v>
      </c>
    </row>
    <row r="24" spans="2:18" x14ac:dyDescent="0.25">
      <c r="B24" s="73"/>
      <c r="C24" s="73" t="s">
        <v>1558</v>
      </c>
      <c r="D24" s="73" t="s">
        <v>1563</v>
      </c>
      <c r="E24" s="73" t="s">
        <v>1558</v>
      </c>
      <c r="F24" s="73" t="s">
        <v>1558</v>
      </c>
      <c r="G24" s="73" t="s">
        <v>1591</v>
      </c>
      <c r="H24" s="73" t="s">
        <v>1570</v>
      </c>
      <c r="I24" s="73" t="s">
        <v>1567</v>
      </c>
      <c r="J24" s="73" t="s">
        <v>1564</v>
      </c>
      <c r="K24" s="73" t="s">
        <v>4634</v>
      </c>
      <c r="L24" s="166" t="s">
        <v>6609</v>
      </c>
      <c r="M24" s="73" t="s">
        <v>14</v>
      </c>
      <c r="N24" s="73">
        <f>IF(VALUE(Tabela1[[#This Row],[RED]]) &gt; 0,1,0) + IF(VALUE(J24)&gt;0,8,IF(VALUE(I24)&gt;0,7,IF(VALUE(H24)&gt;0,6,IF(VALUE(G24)&gt;0,5,IF(VALUE(F24)&gt;0,4,IF(VALUE(E24)&gt;0,3,IF(VALUE(D24)&gt;0,2,1)))))))</f>
        <v>7</v>
      </c>
      <c r="R24" t="str">
        <f>IF(IFERROR(VLOOKUP(Tabela1[[#This Row],[NR]],Tabela813[[NR]:[Especificação]],2,FALSE),"0")&lt;&gt;"0",IFERROR(VLOOKUP(Tabela1[[#This Row],[NR]],Tabela813[[NR]:[Especificação]],2,FALSE),"0"),Tabela1[[#This Row],[Especificação]])</f>
        <v>Outros Serviços de Administração Previdenciária - Multas e Juros de Mora</v>
      </c>
    </row>
    <row r="25" spans="2:18" x14ac:dyDescent="0.25">
      <c r="B25" s="73"/>
      <c r="C25" s="73" t="s">
        <v>1558</v>
      </c>
      <c r="D25" s="73" t="s">
        <v>1563</v>
      </c>
      <c r="E25" s="73" t="s">
        <v>1558</v>
      </c>
      <c r="F25" s="73" t="s">
        <v>1558</v>
      </c>
      <c r="G25" s="73" t="s">
        <v>1591</v>
      </c>
      <c r="H25" s="73" t="s">
        <v>1570</v>
      </c>
      <c r="I25" s="73" t="s">
        <v>1559</v>
      </c>
      <c r="J25" s="73" t="s">
        <v>1564</v>
      </c>
      <c r="K25" s="73" t="s">
        <v>4635</v>
      </c>
      <c r="L25" s="166" t="s">
        <v>6610</v>
      </c>
      <c r="M25" s="73" t="s">
        <v>14</v>
      </c>
      <c r="N25" s="73">
        <f>IF(VALUE(Tabela1[[#This Row],[RED]]) &gt; 0,1,0) + IF(VALUE(J25)&gt;0,8,IF(VALUE(I25)&gt;0,7,IF(VALUE(H25)&gt;0,6,IF(VALUE(G25)&gt;0,5,IF(VALUE(F25)&gt;0,4,IF(VALUE(E25)&gt;0,3,IF(VALUE(D25)&gt;0,2,1)))))))</f>
        <v>7</v>
      </c>
      <c r="R25" t="str">
        <f>IF(IFERROR(VLOOKUP(Tabela1[[#This Row],[NR]],Tabela813[[NR]:[Especificação]],2,FALSE),"0")&lt;&gt;"0",IFERROR(VLOOKUP(Tabela1[[#This Row],[NR]],Tabela813[[NR]:[Especificação]],2,FALSE),"0"),Tabela1[[#This Row],[Especificação]])</f>
        <v>Outros Serviços de Administração Previdenciária - Dívida Ativa</v>
      </c>
    </row>
    <row r="26" spans="2:18" x14ac:dyDescent="0.25">
      <c r="B26" s="73"/>
      <c r="C26" s="73" t="s">
        <v>1558</v>
      </c>
      <c r="D26" s="73" t="s">
        <v>1563</v>
      </c>
      <c r="E26" s="73" t="s">
        <v>1558</v>
      </c>
      <c r="F26" s="73" t="s">
        <v>1558</v>
      </c>
      <c r="G26" s="73" t="s">
        <v>1591</v>
      </c>
      <c r="H26" s="73" t="s">
        <v>1570</v>
      </c>
      <c r="I26" s="73" t="s">
        <v>1568</v>
      </c>
      <c r="J26" s="73" t="s">
        <v>1564</v>
      </c>
      <c r="K26" s="73" t="s">
        <v>4636</v>
      </c>
      <c r="L26" s="166" t="s">
        <v>4619</v>
      </c>
      <c r="M26" s="73" t="s">
        <v>14</v>
      </c>
      <c r="N26" s="73">
        <f>IF(VALUE(Tabela1[[#This Row],[RED]]) &gt; 0,1,0) + IF(VALUE(J26)&gt;0,8,IF(VALUE(I26)&gt;0,7,IF(VALUE(H26)&gt;0,6,IF(VALUE(G26)&gt;0,5,IF(VALUE(F26)&gt;0,4,IF(VALUE(E26)&gt;0,3,IF(VALUE(D26)&gt;0,2,1)))))))</f>
        <v>7</v>
      </c>
      <c r="R26" t="str">
        <f>IF(IFERROR(VLOOKUP(Tabela1[[#This Row],[NR]],Tabela813[[NR]:[Especificação]],2,FALSE),"0")&lt;&gt;"0",IFERROR(VLOOKUP(Tabela1[[#This Row],[NR]],Tabela813[[NR]:[Especificação]],2,FALSE),"0"),Tabela1[[#This Row],[Especificação]])</f>
        <v>Outros Serviços de Administração Previdenciária - Dívida Ativa - Multas e Juros de Mora da Dívida Ativa</v>
      </c>
    </row>
    <row r="27" spans="2:18" x14ac:dyDescent="0.25">
      <c r="B27" s="73"/>
      <c r="C27" s="73" t="s">
        <v>1558</v>
      </c>
      <c r="D27" s="73" t="s">
        <v>1563</v>
      </c>
      <c r="E27" s="73" t="s">
        <v>1558</v>
      </c>
      <c r="F27" s="73" t="s">
        <v>1558</v>
      </c>
      <c r="G27" s="73" t="s">
        <v>1591</v>
      </c>
      <c r="H27" s="73" t="s">
        <v>1570</v>
      </c>
      <c r="I27" s="73" t="s">
        <v>1569</v>
      </c>
      <c r="J27" s="73" t="s">
        <v>1564</v>
      </c>
      <c r="K27" s="73" t="s">
        <v>4637</v>
      </c>
      <c r="L27" s="166" t="s">
        <v>4620</v>
      </c>
      <c r="M27" s="73" t="s">
        <v>14</v>
      </c>
      <c r="N27" s="73">
        <f>IF(VALUE(Tabela1[[#This Row],[RED]]) &gt; 0,1,0) + IF(VALUE(J27)&gt;0,8,IF(VALUE(I27)&gt;0,7,IF(VALUE(H27)&gt;0,6,IF(VALUE(G27)&gt;0,5,IF(VALUE(F27)&gt;0,4,IF(VALUE(E27)&gt;0,3,IF(VALUE(D27)&gt;0,2,1)))))))</f>
        <v>7</v>
      </c>
      <c r="R27" t="str">
        <f>IF(IFERROR(VLOOKUP(Tabela1[[#This Row],[NR]],Tabela813[[NR]:[Especificação]],2,FALSE),"0")&lt;&gt;"0",IFERROR(VLOOKUP(Tabela1[[#This Row],[NR]],Tabela813[[NR]:[Especificação]],2,FALSE),"0"),Tabela1[[#This Row],[Especificação]])</f>
        <v>Outros Serviços de Administração Previdenciária - Multas</v>
      </c>
    </row>
    <row r="28" spans="2:18" x14ac:dyDescent="0.25">
      <c r="B28" s="73"/>
      <c r="C28" s="73" t="s">
        <v>1558</v>
      </c>
      <c r="D28" s="73" t="s">
        <v>1563</v>
      </c>
      <c r="E28" s="73" t="s">
        <v>1558</v>
      </c>
      <c r="F28" s="73" t="s">
        <v>1558</v>
      </c>
      <c r="G28" s="73" t="s">
        <v>1591</v>
      </c>
      <c r="H28" s="73" t="s">
        <v>1570</v>
      </c>
      <c r="I28" s="73" t="s">
        <v>1563</v>
      </c>
      <c r="J28" s="73" t="s">
        <v>1564</v>
      </c>
      <c r="K28" s="73" t="s">
        <v>4638</v>
      </c>
      <c r="L28" s="166" t="s">
        <v>4621</v>
      </c>
      <c r="M28" s="73" t="s">
        <v>14</v>
      </c>
      <c r="N28" s="73">
        <f>IF(VALUE(Tabela1[[#This Row],[RED]]) &gt; 0,1,0) + IF(VALUE(J28)&gt;0,8,IF(VALUE(I28)&gt;0,7,IF(VALUE(H28)&gt;0,6,IF(VALUE(G28)&gt;0,5,IF(VALUE(F28)&gt;0,4,IF(VALUE(E28)&gt;0,3,IF(VALUE(D28)&gt;0,2,1)))))))</f>
        <v>7</v>
      </c>
      <c r="R28" t="str">
        <f>IF(IFERROR(VLOOKUP(Tabela1[[#This Row],[NR]],Tabela813[[NR]:[Especificação]],2,FALSE),"0")&lt;&gt;"0",IFERROR(VLOOKUP(Tabela1[[#This Row],[NR]],Tabela813[[NR]:[Especificação]],2,FALSE),"0"),Tabela1[[#This Row],[Especificação]])</f>
        <v>Outros Serviços de Administração Previdenciária - Juros de Mora</v>
      </c>
    </row>
    <row r="29" spans="2:18" x14ac:dyDescent="0.25">
      <c r="B29" s="73"/>
      <c r="C29" s="73" t="s">
        <v>1558</v>
      </c>
      <c r="D29" s="73" t="s">
        <v>1563</v>
      </c>
      <c r="E29" s="73" t="s">
        <v>1558</v>
      </c>
      <c r="F29" s="73" t="s">
        <v>1558</v>
      </c>
      <c r="G29" s="73" t="s">
        <v>1591</v>
      </c>
      <c r="H29" s="73" t="s">
        <v>1570</v>
      </c>
      <c r="I29" s="73" t="s">
        <v>1565</v>
      </c>
      <c r="J29" s="73" t="s">
        <v>1564</v>
      </c>
      <c r="K29" s="73" t="s">
        <v>4639</v>
      </c>
      <c r="L29" s="166" t="s">
        <v>6611</v>
      </c>
      <c r="M29" s="73" t="s">
        <v>14</v>
      </c>
      <c r="N29" s="73">
        <f>IF(VALUE(Tabela1[[#This Row],[RED]]) &gt; 0,1,0) + IF(VALUE(J29)&gt;0,8,IF(VALUE(I29)&gt;0,7,IF(VALUE(H29)&gt;0,6,IF(VALUE(G29)&gt;0,5,IF(VALUE(F29)&gt;0,4,IF(VALUE(E29)&gt;0,3,IF(VALUE(D29)&gt;0,2,1)))))))</f>
        <v>7</v>
      </c>
      <c r="R29" t="str">
        <f>IF(IFERROR(VLOOKUP(Tabela1[[#This Row],[NR]],Tabela813[[NR]:[Especificação]],2,FALSE),"0")&lt;&gt;"0",IFERROR(VLOOKUP(Tabela1[[#This Row],[NR]],Tabela813[[NR]:[Especificação]],2,FALSE),"0"),Tabela1[[#This Row],[Especificação]])</f>
        <v>Outros Serviços de Administração Previdenciária - Dívida Ativa - Multas da Dívida Ativa</v>
      </c>
    </row>
    <row r="30" spans="2:18" x14ac:dyDescent="0.25">
      <c r="B30" s="73"/>
      <c r="C30" s="73" t="s">
        <v>1558</v>
      </c>
      <c r="D30" s="73" t="s">
        <v>1563</v>
      </c>
      <c r="E30" s="73" t="s">
        <v>1558</v>
      </c>
      <c r="F30" s="73" t="s">
        <v>1558</v>
      </c>
      <c r="G30" s="73" t="s">
        <v>1591</v>
      </c>
      <c r="H30" s="73" t="s">
        <v>1570</v>
      </c>
      <c r="I30" s="73" t="s">
        <v>1566</v>
      </c>
      <c r="J30" s="73" t="s">
        <v>1564</v>
      </c>
      <c r="K30" s="73" t="s">
        <v>4640</v>
      </c>
      <c r="L30" s="166" t="s">
        <v>4622</v>
      </c>
      <c r="M30" s="73" t="s">
        <v>14</v>
      </c>
      <c r="N30" s="73">
        <f>IF(VALUE(Tabela1[[#This Row],[RED]]) &gt; 0,1,0) + IF(VALUE(J30)&gt;0,8,IF(VALUE(I30)&gt;0,7,IF(VALUE(H30)&gt;0,6,IF(VALUE(G30)&gt;0,5,IF(VALUE(F30)&gt;0,4,IF(VALUE(E30)&gt;0,3,IF(VALUE(D30)&gt;0,2,1)))))))</f>
        <v>7</v>
      </c>
      <c r="R30" t="str">
        <f>IF(IFERROR(VLOOKUP(Tabela1[[#This Row],[NR]],Tabela813[[NR]:[Especificação]],2,FALSE),"0")&lt;&gt;"0",IFERROR(VLOOKUP(Tabela1[[#This Row],[NR]],Tabela813[[NR]:[Especificação]],2,FALSE),"0"),Tabela1[[#This Row],[Especificação]])</f>
        <v>Outros Serviços de Administração Previdenciária - Juros de Mora da Dívida Ativa</v>
      </c>
    </row>
    <row r="31" spans="2:18" x14ac:dyDescent="0.25">
      <c r="B31" s="73"/>
      <c r="C31" s="73" t="s">
        <v>1558</v>
      </c>
      <c r="D31" s="73" t="s">
        <v>1563</v>
      </c>
      <c r="E31" s="73" t="s">
        <v>1567</v>
      </c>
      <c r="F31" s="73" t="s">
        <v>1558</v>
      </c>
      <c r="G31" s="73" t="s">
        <v>1560</v>
      </c>
      <c r="H31" s="73" t="s">
        <v>1558</v>
      </c>
      <c r="I31" s="73" t="s">
        <v>1561</v>
      </c>
      <c r="J31" s="73" t="s">
        <v>1564</v>
      </c>
      <c r="K31" s="73" t="s">
        <v>4588</v>
      </c>
      <c r="L31" s="166" t="s">
        <v>292</v>
      </c>
      <c r="M31" s="73" t="s">
        <v>18</v>
      </c>
      <c r="N31" s="73">
        <f>IF(VALUE(Tabela1[[#This Row],[RED]]) &gt; 0,1,0) + IF(VALUE(J31)&gt;0,8,IF(VALUE(I31)&gt;0,7,IF(VALUE(H31)&gt;0,6,IF(VALUE(G31)&gt;0,5,IF(VALUE(F31)&gt;0,4,IF(VALUE(E31)&gt;0,3,IF(VALUE(D31)&gt;0,2,1)))))))</f>
        <v>6</v>
      </c>
      <c r="R31" t="str">
        <f>IF(IFERROR(VLOOKUP(Tabela1[[#This Row],[NR]],Tabela813[[NR]:[Especificação]],2,FALSE),"0")&lt;&gt;"0",IFERROR(VLOOKUP(Tabela1[[#This Row],[NR]],Tabela813[[NR]:[Especificação]],2,FALSE),"0"),Tabela1[[#This Row],[Especificação]])</f>
        <v>Serviços de Navegação Aérea</v>
      </c>
    </row>
    <row r="32" spans="2:18" x14ac:dyDescent="0.25">
      <c r="B32" s="73"/>
      <c r="C32" s="73" t="s">
        <v>1558</v>
      </c>
      <c r="D32" s="73" t="s">
        <v>1563</v>
      </c>
      <c r="E32" s="73" t="s">
        <v>1567</v>
      </c>
      <c r="F32" s="73" t="s">
        <v>1558</v>
      </c>
      <c r="G32" s="73" t="s">
        <v>1560</v>
      </c>
      <c r="H32" s="73" t="s">
        <v>1558</v>
      </c>
      <c r="I32" s="73" t="s">
        <v>1558</v>
      </c>
      <c r="J32" s="73" t="s">
        <v>1564</v>
      </c>
      <c r="K32" s="73" t="s">
        <v>4589</v>
      </c>
      <c r="L32" s="166" t="s">
        <v>1246</v>
      </c>
      <c r="M32" s="73" t="s">
        <v>18</v>
      </c>
      <c r="N32" s="73">
        <f>IF(VALUE(Tabela1[[#This Row],[RED]]) &gt; 0,1,0) + IF(VALUE(J32)&gt;0,8,IF(VALUE(I32)&gt;0,7,IF(VALUE(H32)&gt;0,6,IF(VALUE(G32)&gt;0,5,IF(VALUE(F32)&gt;0,4,IF(VALUE(E32)&gt;0,3,IF(VALUE(D32)&gt;0,2,1)))))))</f>
        <v>7</v>
      </c>
      <c r="R32" t="str">
        <f>IF(IFERROR(VLOOKUP(Tabela1[[#This Row],[NR]],Tabela813[[NR]:[Especificação]],2,FALSE),"0")&lt;&gt;"0",IFERROR(VLOOKUP(Tabela1[[#This Row],[NR]],Tabela813[[NR]:[Especificação]],2,FALSE),"0"),Tabela1[[#This Row],[Especificação]])</f>
        <v>Serviços de Navegação Aérea - Principal</v>
      </c>
    </row>
    <row r="33" spans="2:18" x14ac:dyDescent="0.25">
      <c r="B33" s="73"/>
      <c r="C33" s="73" t="s">
        <v>1558</v>
      </c>
      <c r="D33" s="73" t="s">
        <v>1563</v>
      </c>
      <c r="E33" s="73" t="s">
        <v>1567</v>
      </c>
      <c r="F33" s="73" t="s">
        <v>1558</v>
      </c>
      <c r="G33" s="73" t="s">
        <v>1560</v>
      </c>
      <c r="H33" s="73" t="s">
        <v>1558</v>
      </c>
      <c r="I33" s="73" t="s">
        <v>1567</v>
      </c>
      <c r="J33" s="73" t="s">
        <v>1564</v>
      </c>
      <c r="K33" s="73" t="s">
        <v>4590</v>
      </c>
      <c r="L33" s="166" t="s">
        <v>1247</v>
      </c>
      <c r="M33" s="73" t="s">
        <v>18</v>
      </c>
      <c r="N33" s="73">
        <f>IF(VALUE(Tabela1[[#This Row],[RED]]) &gt; 0,1,0) + IF(VALUE(J33)&gt;0,8,IF(VALUE(I33)&gt;0,7,IF(VALUE(H33)&gt;0,6,IF(VALUE(G33)&gt;0,5,IF(VALUE(F33)&gt;0,4,IF(VALUE(E33)&gt;0,3,IF(VALUE(D33)&gt;0,2,1)))))))</f>
        <v>7</v>
      </c>
      <c r="R33" t="str">
        <f>IF(IFERROR(VLOOKUP(Tabela1[[#This Row],[NR]],Tabela813[[NR]:[Especificação]],2,FALSE),"0")&lt;&gt;"0",IFERROR(VLOOKUP(Tabela1[[#This Row],[NR]],Tabela813[[NR]:[Especificação]],2,FALSE),"0"),Tabela1[[#This Row],[Especificação]])</f>
        <v>Serviços de Navegação Aérea - Multas e Juros de Mora</v>
      </c>
    </row>
    <row r="34" spans="2:18" x14ac:dyDescent="0.25">
      <c r="B34" s="73"/>
      <c r="C34" s="73" t="s">
        <v>1558</v>
      </c>
      <c r="D34" s="73" t="s">
        <v>1563</v>
      </c>
      <c r="E34" s="73" t="s">
        <v>1567</v>
      </c>
      <c r="F34" s="73" t="s">
        <v>1558</v>
      </c>
      <c r="G34" s="73" t="s">
        <v>1560</v>
      </c>
      <c r="H34" s="73" t="s">
        <v>1558</v>
      </c>
      <c r="I34" s="73" t="s">
        <v>1559</v>
      </c>
      <c r="J34" s="73" t="s">
        <v>1564</v>
      </c>
      <c r="K34" s="73" t="s">
        <v>4591</v>
      </c>
      <c r="L34" s="166" t="s">
        <v>1248</v>
      </c>
      <c r="M34" s="73" t="s">
        <v>18</v>
      </c>
      <c r="N34" s="73">
        <f>IF(VALUE(Tabela1[[#This Row],[RED]]) &gt; 0,1,0) + IF(VALUE(J34)&gt;0,8,IF(VALUE(I34)&gt;0,7,IF(VALUE(H34)&gt;0,6,IF(VALUE(G34)&gt;0,5,IF(VALUE(F34)&gt;0,4,IF(VALUE(E34)&gt;0,3,IF(VALUE(D34)&gt;0,2,1)))))))</f>
        <v>7</v>
      </c>
      <c r="R34" t="str">
        <f>IF(IFERROR(VLOOKUP(Tabela1[[#This Row],[NR]],Tabela813[[NR]:[Especificação]],2,FALSE),"0")&lt;&gt;"0",IFERROR(VLOOKUP(Tabela1[[#This Row],[NR]],Tabela813[[NR]:[Especificação]],2,FALSE),"0"),Tabela1[[#This Row],[Especificação]])</f>
        <v>Serviços de Navegação Aérea - Dívida Ativa</v>
      </c>
    </row>
    <row r="35" spans="2:18" x14ac:dyDescent="0.25">
      <c r="B35" s="73"/>
      <c r="C35" s="73" t="s">
        <v>1558</v>
      </c>
      <c r="D35" s="73" t="s">
        <v>1563</v>
      </c>
      <c r="E35" s="73" t="s">
        <v>1567</v>
      </c>
      <c r="F35" s="73" t="s">
        <v>1558</v>
      </c>
      <c r="G35" s="73" t="s">
        <v>1560</v>
      </c>
      <c r="H35" s="73" t="s">
        <v>1558</v>
      </c>
      <c r="I35" s="73" t="s">
        <v>1568</v>
      </c>
      <c r="J35" s="73" t="s">
        <v>1564</v>
      </c>
      <c r="K35" s="73" t="s">
        <v>4592</v>
      </c>
      <c r="L35" s="166" t="s">
        <v>1249</v>
      </c>
      <c r="M35" s="73" t="s">
        <v>18</v>
      </c>
      <c r="N35" s="73">
        <f>IF(VALUE(Tabela1[[#This Row],[RED]]) &gt; 0,1,0) + IF(VALUE(J35)&gt;0,8,IF(VALUE(I35)&gt;0,7,IF(VALUE(H35)&gt;0,6,IF(VALUE(G35)&gt;0,5,IF(VALUE(F35)&gt;0,4,IF(VALUE(E35)&gt;0,3,IF(VALUE(D35)&gt;0,2,1)))))))</f>
        <v>7</v>
      </c>
      <c r="R35" t="str">
        <f>IF(IFERROR(VLOOKUP(Tabela1[[#This Row],[NR]],Tabela813[[NR]:[Especificação]],2,FALSE),"0")&lt;&gt;"0",IFERROR(VLOOKUP(Tabela1[[#This Row],[NR]],Tabela813[[NR]:[Especificação]],2,FALSE),"0"),Tabela1[[#This Row],[Especificação]])</f>
        <v>Serviços de Navegação Aérea - Dívida Ativa - Multas e Juros de Mora da Dívida Ativa</v>
      </c>
    </row>
    <row r="36" spans="2:18" x14ac:dyDescent="0.25">
      <c r="B36" s="73"/>
      <c r="C36" s="73" t="s">
        <v>1558</v>
      </c>
      <c r="D36" s="73" t="s">
        <v>1563</v>
      </c>
      <c r="E36" s="73" t="s">
        <v>1567</v>
      </c>
      <c r="F36" s="73" t="s">
        <v>1558</v>
      </c>
      <c r="G36" s="73" t="s">
        <v>1560</v>
      </c>
      <c r="H36" s="73" t="s">
        <v>1558</v>
      </c>
      <c r="I36" s="73" t="s">
        <v>1569</v>
      </c>
      <c r="J36" s="73" t="s">
        <v>1564</v>
      </c>
      <c r="K36" s="73" t="s">
        <v>4593</v>
      </c>
      <c r="L36" s="166" t="s">
        <v>1250</v>
      </c>
      <c r="M36" s="73" t="s">
        <v>18</v>
      </c>
      <c r="N36" s="73">
        <f>IF(VALUE(Tabela1[[#This Row],[RED]]) &gt; 0,1,0) + IF(VALUE(J36)&gt;0,8,IF(VALUE(I36)&gt;0,7,IF(VALUE(H36)&gt;0,6,IF(VALUE(G36)&gt;0,5,IF(VALUE(F36)&gt;0,4,IF(VALUE(E36)&gt;0,3,IF(VALUE(D36)&gt;0,2,1)))))))</f>
        <v>7</v>
      </c>
      <c r="R36" t="str">
        <f>IF(IFERROR(VLOOKUP(Tabela1[[#This Row],[NR]],Tabela813[[NR]:[Especificação]],2,FALSE),"0")&lt;&gt;"0",IFERROR(VLOOKUP(Tabela1[[#This Row],[NR]],Tabela813[[NR]:[Especificação]],2,FALSE),"0"),Tabela1[[#This Row],[Especificação]])</f>
        <v>Serviços de Navegação Aérea - Multas</v>
      </c>
    </row>
    <row r="37" spans="2:18" x14ac:dyDescent="0.25">
      <c r="B37" s="73"/>
      <c r="C37" s="73" t="s">
        <v>1558</v>
      </c>
      <c r="D37" s="73" t="s">
        <v>1563</v>
      </c>
      <c r="E37" s="73" t="s">
        <v>1567</v>
      </c>
      <c r="F37" s="73" t="s">
        <v>1558</v>
      </c>
      <c r="G37" s="73" t="s">
        <v>1560</v>
      </c>
      <c r="H37" s="73" t="s">
        <v>1558</v>
      </c>
      <c r="I37" s="73" t="s">
        <v>1563</v>
      </c>
      <c r="J37" s="73" t="s">
        <v>1564</v>
      </c>
      <c r="K37" s="73" t="s">
        <v>4594</v>
      </c>
      <c r="L37" s="166" t="s">
        <v>1251</v>
      </c>
      <c r="M37" s="73" t="s">
        <v>18</v>
      </c>
      <c r="N37" s="73">
        <f>IF(VALUE(Tabela1[[#This Row],[RED]]) &gt; 0,1,0) + IF(VALUE(J37)&gt;0,8,IF(VALUE(I37)&gt;0,7,IF(VALUE(H37)&gt;0,6,IF(VALUE(G37)&gt;0,5,IF(VALUE(F37)&gt;0,4,IF(VALUE(E37)&gt;0,3,IF(VALUE(D37)&gt;0,2,1)))))))</f>
        <v>7</v>
      </c>
      <c r="R37" t="str">
        <f>IF(IFERROR(VLOOKUP(Tabela1[[#This Row],[NR]],Tabela813[[NR]:[Especificação]],2,FALSE),"0")&lt;&gt;"0",IFERROR(VLOOKUP(Tabela1[[#This Row],[NR]],Tabela813[[NR]:[Especificação]],2,FALSE),"0"),Tabela1[[#This Row],[Especificação]])</f>
        <v>Serviços de Navegação Aérea - Juros de Mora</v>
      </c>
    </row>
    <row r="38" spans="2:18" x14ac:dyDescent="0.25">
      <c r="B38" s="73"/>
      <c r="C38" s="73" t="s">
        <v>1558</v>
      </c>
      <c r="D38" s="73" t="s">
        <v>1563</v>
      </c>
      <c r="E38" s="73" t="s">
        <v>1567</v>
      </c>
      <c r="F38" s="73" t="s">
        <v>1558</v>
      </c>
      <c r="G38" s="73" t="s">
        <v>1560</v>
      </c>
      <c r="H38" s="73" t="s">
        <v>1558</v>
      </c>
      <c r="I38" s="73" t="s">
        <v>1565</v>
      </c>
      <c r="J38" s="73" t="s">
        <v>1564</v>
      </c>
      <c r="K38" s="73" t="s">
        <v>4595</v>
      </c>
      <c r="L38" s="166" t="s">
        <v>1252</v>
      </c>
      <c r="M38" s="73" t="s">
        <v>18</v>
      </c>
      <c r="N38" s="73">
        <f>IF(VALUE(Tabela1[[#This Row],[RED]]) &gt; 0,1,0) + IF(VALUE(J38)&gt;0,8,IF(VALUE(I38)&gt;0,7,IF(VALUE(H38)&gt;0,6,IF(VALUE(G38)&gt;0,5,IF(VALUE(F38)&gt;0,4,IF(VALUE(E38)&gt;0,3,IF(VALUE(D38)&gt;0,2,1)))))))</f>
        <v>7</v>
      </c>
      <c r="R38" t="str">
        <f>IF(IFERROR(VLOOKUP(Tabela1[[#This Row],[NR]],Tabela813[[NR]:[Especificação]],2,FALSE),"0")&lt;&gt;"0",IFERROR(VLOOKUP(Tabela1[[#This Row],[NR]],Tabela813[[NR]:[Especificação]],2,FALSE),"0"),Tabela1[[#This Row],[Especificação]])</f>
        <v>Serviços de Navegação Aérea - Dívida Ativa - Multas da Dívida Ativa</v>
      </c>
    </row>
    <row r="39" spans="2:18" x14ac:dyDescent="0.25">
      <c r="B39" s="73"/>
      <c r="C39" s="73" t="s">
        <v>1558</v>
      </c>
      <c r="D39" s="73" t="s">
        <v>1563</v>
      </c>
      <c r="E39" s="73" t="s">
        <v>1567</v>
      </c>
      <c r="F39" s="73" t="s">
        <v>1558</v>
      </c>
      <c r="G39" s="73" t="s">
        <v>1560</v>
      </c>
      <c r="H39" s="73" t="s">
        <v>1558</v>
      </c>
      <c r="I39" s="73" t="s">
        <v>1566</v>
      </c>
      <c r="J39" s="73" t="s">
        <v>1564</v>
      </c>
      <c r="K39" s="73" t="s">
        <v>4596</v>
      </c>
      <c r="L39" s="166" t="s">
        <v>1253</v>
      </c>
      <c r="M39" s="73" t="s">
        <v>18</v>
      </c>
      <c r="N39" s="73">
        <f>IF(VALUE(Tabela1[[#This Row],[RED]]) &gt; 0,1,0) + IF(VALUE(J39)&gt;0,8,IF(VALUE(I39)&gt;0,7,IF(VALUE(H39)&gt;0,6,IF(VALUE(G39)&gt;0,5,IF(VALUE(F39)&gt;0,4,IF(VALUE(E39)&gt;0,3,IF(VALUE(D39)&gt;0,2,1)))))))</f>
        <v>7</v>
      </c>
      <c r="R39" t="str">
        <f>IF(IFERROR(VLOOKUP(Tabela1[[#This Row],[NR]],Tabela813[[NR]:[Especificação]],2,FALSE),"0")&lt;&gt;"0",IFERROR(VLOOKUP(Tabela1[[#This Row],[NR]],Tabela813[[NR]:[Especificação]],2,FALSE),"0"),Tabela1[[#This Row],[Especificação]])</f>
        <v>Serviços de Navegação Aérea - Juros de Mora da Dívida Ativa</v>
      </c>
    </row>
    <row r="40" spans="2:18" x14ac:dyDescent="0.25">
      <c r="B40" s="73"/>
      <c r="C40" s="73" t="s">
        <v>1558</v>
      </c>
      <c r="D40" s="73" t="s">
        <v>1563</v>
      </c>
      <c r="E40" s="73" t="s">
        <v>1559</v>
      </c>
      <c r="F40" s="73" t="s">
        <v>1558</v>
      </c>
      <c r="G40" s="73" t="s">
        <v>1560</v>
      </c>
      <c r="H40" s="73" t="s">
        <v>1561</v>
      </c>
      <c r="I40" s="73" t="s">
        <v>1561</v>
      </c>
      <c r="J40" s="73" t="s">
        <v>1564</v>
      </c>
      <c r="K40" s="73" t="s">
        <v>4259</v>
      </c>
      <c r="L40" s="166" t="s">
        <v>301</v>
      </c>
      <c r="M40" s="73" t="s">
        <v>18</v>
      </c>
      <c r="N40" s="73">
        <f>IF(VALUE(Tabela1[[#This Row],[RED]]) &gt; 0,1,0) + IF(VALUE(J40)&gt;0,8,IF(VALUE(I40)&gt;0,7,IF(VALUE(H40)&gt;0,6,IF(VALUE(G40)&gt;0,5,IF(VALUE(F40)&gt;0,4,IF(VALUE(E40)&gt;0,3,IF(VALUE(D40)&gt;0,2,1)))))))</f>
        <v>5</v>
      </c>
      <c r="R40" t="str">
        <f>IF(IFERROR(VLOOKUP(Tabela1[[#This Row],[NR]],Tabela813[[NR]:[Especificação]],2,FALSE),"0")&lt;&gt;"0",IFERROR(VLOOKUP(Tabela1[[#This Row],[NR]],Tabela813[[NR]:[Especificação]],2,FALSE),"0"),Tabela1[[#This Row],[Especificação]])</f>
        <v>Serviços de Atendimento à Saúde em Unidades do Governo Federal</v>
      </c>
    </row>
    <row r="41" spans="2:18" x14ac:dyDescent="0.25">
      <c r="B41" s="73"/>
      <c r="C41" s="73" t="s">
        <v>1558</v>
      </c>
      <c r="D41" s="73" t="s">
        <v>1563</v>
      </c>
      <c r="E41" s="73" t="s">
        <v>1559</v>
      </c>
      <c r="F41" s="73" t="s">
        <v>1558</v>
      </c>
      <c r="G41" s="73" t="s">
        <v>1560</v>
      </c>
      <c r="H41" s="73" t="s">
        <v>1561</v>
      </c>
      <c r="I41" s="73" t="s">
        <v>1558</v>
      </c>
      <c r="J41" s="73" t="s">
        <v>1564</v>
      </c>
      <c r="K41" s="73" t="s">
        <v>4260</v>
      </c>
      <c r="L41" s="166" t="s">
        <v>1278</v>
      </c>
      <c r="M41" s="73" t="s">
        <v>18</v>
      </c>
      <c r="N41" s="73">
        <f>IF(VALUE(Tabela1[[#This Row],[RED]]) &gt; 0,1,0) + IF(VALUE(J41)&gt;0,8,IF(VALUE(I41)&gt;0,7,IF(VALUE(H41)&gt;0,6,IF(VALUE(G41)&gt;0,5,IF(VALUE(F41)&gt;0,4,IF(VALUE(E41)&gt;0,3,IF(VALUE(D41)&gt;0,2,1)))))))</f>
        <v>7</v>
      </c>
      <c r="R41" t="str">
        <f>IF(IFERROR(VLOOKUP(Tabela1[[#This Row],[NR]],Tabela813[[NR]:[Especificação]],2,FALSE),"0")&lt;&gt;"0",IFERROR(VLOOKUP(Tabela1[[#This Row],[NR]],Tabela813[[NR]:[Especificação]],2,FALSE),"0"),Tabela1[[#This Row],[Especificação]])</f>
        <v>Serviços de Atendimento à Saúde em Unidades do Governo Federal - Principal</v>
      </c>
    </row>
    <row r="42" spans="2:18" x14ac:dyDescent="0.25">
      <c r="B42" s="73"/>
      <c r="C42" s="73" t="s">
        <v>1558</v>
      </c>
      <c r="D42" s="73" t="s">
        <v>1563</v>
      </c>
      <c r="E42" s="73" t="s">
        <v>1559</v>
      </c>
      <c r="F42" s="73" t="s">
        <v>1558</v>
      </c>
      <c r="G42" s="73" t="s">
        <v>1560</v>
      </c>
      <c r="H42" s="73" t="s">
        <v>1561</v>
      </c>
      <c r="I42" s="73" t="s">
        <v>1567</v>
      </c>
      <c r="J42" s="73" t="s">
        <v>1564</v>
      </c>
      <c r="K42" s="73" t="s">
        <v>4261</v>
      </c>
      <c r="L42" s="166" t="s">
        <v>1279</v>
      </c>
      <c r="M42" s="73" t="s">
        <v>18</v>
      </c>
      <c r="N42" s="73">
        <f>IF(VALUE(Tabela1[[#This Row],[RED]]) &gt; 0,1,0) + IF(VALUE(J42)&gt;0,8,IF(VALUE(I42)&gt;0,7,IF(VALUE(H42)&gt;0,6,IF(VALUE(G42)&gt;0,5,IF(VALUE(F42)&gt;0,4,IF(VALUE(E42)&gt;0,3,IF(VALUE(D42)&gt;0,2,1)))))))</f>
        <v>7</v>
      </c>
      <c r="R42" t="str">
        <f>IF(IFERROR(VLOOKUP(Tabela1[[#This Row],[NR]],Tabela813[[NR]:[Especificação]],2,FALSE),"0")&lt;&gt;"0",IFERROR(VLOOKUP(Tabela1[[#This Row],[NR]],Tabela813[[NR]:[Especificação]],2,FALSE),"0"),Tabela1[[#This Row],[Especificação]])</f>
        <v>Serviços de Atendimento à Saúde em Unidades do Governo Federal - Multas e Juros de Mora</v>
      </c>
    </row>
    <row r="43" spans="2:18" x14ac:dyDescent="0.25">
      <c r="B43" s="73"/>
      <c r="C43" s="73" t="s">
        <v>1558</v>
      </c>
      <c r="D43" s="73" t="s">
        <v>1563</v>
      </c>
      <c r="E43" s="73" t="s">
        <v>1559</v>
      </c>
      <c r="F43" s="73" t="s">
        <v>1558</v>
      </c>
      <c r="G43" s="73" t="s">
        <v>1560</v>
      </c>
      <c r="H43" s="73" t="s">
        <v>1561</v>
      </c>
      <c r="I43" s="73" t="s">
        <v>1559</v>
      </c>
      <c r="J43" s="73" t="s">
        <v>1564</v>
      </c>
      <c r="K43" s="73" t="s">
        <v>4262</v>
      </c>
      <c r="L43" s="166" t="s">
        <v>1280</v>
      </c>
      <c r="M43" s="73" t="s">
        <v>18</v>
      </c>
      <c r="N43" s="73">
        <f>IF(VALUE(Tabela1[[#This Row],[RED]]) &gt; 0,1,0) + IF(VALUE(J43)&gt;0,8,IF(VALUE(I43)&gt;0,7,IF(VALUE(H43)&gt;0,6,IF(VALUE(G43)&gt;0,5,IF(VALUE(F43)&gt;0,4,IF(VALUE(E43)&gt;0,3,IF(VALUE(D43)&gt;0,2,1)))))))</f>
        <v>7</v>
      </c>
      <c r="R43" t="str">
        <f>IF(IFERROR(VLOOKUP(Tabela1[[#This Row],[NR]],Tabela813[[NR]:[Especificação]],2,FALSE),"0")&lt;&gt;"0",IFERROR(VLOOKUP(Tabela1[[#This Row],[NR]],Tabela813[[NR]:[Especificação]],2,FALSE),"0"),Tabela1[[#This Row],[Especificação]])</f>
        <v>Serviços de Atendimento à Saúde em Unidades do Governo Federal - Dívida Ativa</v>
      </c>
    </row>
    <row r="44" spans="2:18" x14ac:dyDescent="0.25">
      <c r="B44" s="73"/>
      <c r="C44" s="73" t="s">
        <v>1558</v>
      </c>
      <c r="D44" s="73" t="s">
        <v>1563</v>
      </c>
      <c r="E44" s="73" t="s">
        <v>1559</v>
      </c>
      <c r="F44" s="73" t="s">
        <v>1558</v>
      </c>
      <c r="G44" s="73" t="s">
        <v>1560</v>
      </c>
      <c r="H44" s="73" t="s">
        <v>1561</v>
      </c>
      <c r="I44" s="73" t="s">
        <v>1568</v>
      </c>
      <c r="J44" s="73" t="s">
        <v>1564</v>
      </c>
      <c r="K44" s="73" t="s">
        <v>4263</v>
      </c>
      <c r="L44" s="166" t="s">
        <v>1281</v>
      </c>
      <c r="M44" s="73" t="s">
        <v>18</v>
      </c>
      <c r="N44" s="73">
        <f>IF(VALUE(Tabela1[[#This Row],[RED]]) &gt; 0,1,0) + IF(VALUE(J44)&gt;0,8,IF(VALUE(I44)&gt;0,7,IF(VALUE(H44)&gt;0,6,IF(VALUE(G44)&gt;0,5,IF(VALUE(F44)&gt;0,4,IF(VALUE(E44)&gt;0,3,IF(VALUE(D44)&gt;0,2,1)))))))</f>
        <v>7</v>
      </c>
      <c r="R44" t="str">
        <f>IF(IFERROR(VLOOKUP(Tabela1[[#This Row],[NR]],Tabela813[[NR]:[Especificação]],2,FALSE),"0")&lt;&gt;"0",IFERROR(VLOOKUP(Tabela1[[#This Row],[NR]],Tabela813[[NR]:[Especificação]],2,FALSE),"0"),Tabela1[[#This Row],[Especificação]])</f>
        <v>Serviços de Atendimento à Saúde em Unidades do Governo Federal - Dívida Ativa - Multas e Juros de Mora da Dívida Ativa</v>
      </c>
    </row>
    <row r="45" spans="2:18" x14ac:dyDescent="0.25">
      <c r="B45" s="73"/>
      <c r="C45" s="73" t="s">
        <v>1558</v>
      </c>
      <c r="D45" s="73" t="s">
        <v>1563</v>
      </c>
      <c r="E45" s="73" t="s">
        <v>1559</v>
      </c>
      <c r="F45" s="73" t="s">
        <v>1558</v>
      </c>
      <c r="G45" s="73" t="s">
        <v>1560</v>
      </c>
      <c r="H45" s="73" t="s">
        <v>1561</v>
      </c>
      <c r="I45" s="73" t="s">
        <v>1569</v>
      </c>
      <c r="J45" s="73" t="s">
        <v>1564</v>
      </c>
      <c r="K45" s="73" t="s">
        <v>4264</v>
      </c>
      <c r="L45" s="166" t="s">
        <v>1282</v>
      </c>
      <c r="M45" s="73" t="s">
        <v>18</v>
      </c>
      <c r="N45" s="73">
        <f>IF(VALUE(Tabela1[[#This Row],[RED]]) &gt; 0,1,0) + IF(VALUE(J45)&gt;0,8,IF(VALUE(I45)&gt;0,7,IF(VALUE(H45)&gt;0,6,IF(VALUE(G45)&gt;0,5,IF(VALUE(F45)&gt;0,4,IF(VALUE(E45)&gt;0,3,IF(VALUE(D45)&gt;0,2,1)))))))</f>
        <v>7</v>
      </c>
      <c r="R45" t="str">
        <f>IF(IFERROR(VLOOKUP(Tabela1[[#This Row],[NR]],Tabela813[[NR]:[Especificação]],2,FALSE),"0")&lt;&gt;"0",IFERROR(VLOOKUP(Tabela1[[#This Row],[NR]],Tabela813[[NR]:[Especificação]],2,FALSE),"0"),Tabela1[[#This Row],[Especificação]])</f>
        <v>Serviços de Atendimento à Saúde em Unidades do Governo Federal - Multas</v>
      </c>
    </row>
    <row r="46" spans="2:18" x14ac:dyDescent="0.25">
      <c r="B46" s="73"/>
      <c r="C46" s="73" t="s">
        <v>1558</v>
      </c>
      <c r="D46" s="73" t="s">
        <v>1563</v>
      </c>
      <c r="E46" s="73" t="s">
        <v>1559</v>
      </c>
      <c r="F46" s="73" t="s">
        <v>1558</v>
      </c>
      <c r="G46" s="73" t="s">
        <v>1560</v>
      </c>
      <c r="H46" s="73" t="s">
        <v>1561</v>
      </c>
      <c r="I46" s="73" t="s">
        <v>1563</v>
      </c>
      <c r="J46" s="73" t="s">
        <v>1564</v>
      </c>
      <c r="K46" s="73" t="s">
        <v>4265</v>
      </c>
      <c r="L46" s="166" t="s">
        <v>1283</v>
      </c>
      <c r="M46" s="73" t="s">
        <v>18</v>
      </c>
      <c r="N46" s="73">
        <f>IF(VALUE(Tabela1[[#This Row],[RED]]) &gt; 0,1,0) + IF(VALUE(J46)&gt;0,8,IF(VALUE(I46)&gt;0,7,IF(VALUE(H46)&gt;0,6,IF(VALUE(G46)&gt;0,5,IF(VALUE(F46)&gt;0,4,IF(VALUE(E46)&gt;0,3,IF(VALUE(D46)&gt;0,2,1)))))))</f>
        <v>7</v>
      </c>
      <c r="R46" t="str">
        <f>IF(IFERROR(VLOOKUP(Tabela1[[#This Row],[NR]],Tabela813[[NR]:[Especificação]],2,FALSE),"0")&lt;&gt;"0",IFERROR(VLOOKUP(Tabela1[[#This Row],[NR]],Tabela813[[NR]:[Especificação]],2,FALSE),"0"),Tabela1[[#This Row],[Especificação]])</f>
        <v>Serviços de Atendimento à Saúde em Unidades do Governo Federal - Juros de Mora</v>
      </c>
    </row>
    <row r="47" spans="2:18" x14ac:dyDescent="0.25">
      <c r="B47" s="73"/>
      <c r="C47" s="73" t="s">
        <v>1558</v>
      </c>
      <c r="D47" s="73" t="s">
        <v>1563</v>
      </c>
      <c r="E47" s="73" t="s">
        <v>1559</v>
      </c>
      <c r="F47" s="73" t="s">
        <v>1558</v>
      </c>
      <c r="G47" s="73" t="s">
        <v>1560</v>
      </c>
      <c r="H47" s="73" t="s">
        <v>1561</v>
      </c>
      <c r="I47" s="73" t="s">
        <v>1565</v>
      </c>
      <c r="J47" s="73" t="s">
        <v>1564</v>
      </c>
      <c r="K47" s="73" t="s">
        <v>4266</v>
      </c>
      <c r="L47" s="166" t="s">
        <v>1284</v>
      </c>
      <c r="M47" s="73" t="s">
        <v>18</v>
      </c>
      <c r="N47" s="73">
        <f>IF(VALUE(Tabela1[[#This Row],[RED]]) &gt; 0,1,0) + IF(VALUE(J47)&gt;0,8,IF(VALUE(I47)&gt;0,7,IF(VALUE(H47)&gt;0,6,IF(VALUE(G47)&gt;0,5,IF(VALUE(F47)&gt;0,4,IF(VALUE(E47)&gt;0,3,IF(VALUE(D47)&gt;0,2,1)))))))</f>
        <v>7</v>
      </c>
      <c r="R47" t="str">
        <f>IF(IFERROR(VLOOKUP(Tabela1[[#This Row],[NR]],Tabela813[[NR]:[Especificação]],2,FALSE),"0")&lt;&gt;"0",IFERROR(VLOOKUP(Tabela1[[#This Row],[NR]],Tabela813[[NR]:[Especificação]],2,FALSE),"0"),Tabela1[[#This Row],[Especificação]])</f>
        <v>Serviços de Atendimento à Saúde em Unidades do Governo Federal - Dívida Ativa - Multas da Dívida Ativa</v>
      </c>
    </row>
    <row r="48" spans="2:18" x14ac:dyDescent="0.25">
      <c r="B48" s="73"/>
      <c r="C48" s="73" t="s">
        <v>1558</v>
      </c>
      <c r="D48" s="73" t="s">
        <v>1563</v>
      </c>
      <c r="E48" s="73" t="s">
        <v>1559</v>
      </c>
      <c r="F48" s="73" t="s">
        <v>1558</v>
      </c>
      <c r="G48" s="73" t="s">
        <v>1560</v>
      </c>
      <c r="H48" s="73" t="s">
        <v>1561</v>
      </c>
      <c r="I48" s="73" t="s">
        <v>1566</v>
      </c>
      <c r="J48" s="73" t="s">
        <v>1564</v>
      </c>
      <c r="K48" s="73" t="s">
        <v>4267</v>
      </c>
      <c r="L48" s="166" t="s">
        <v>1285</v>
      </c>
      <c r="M48" s="73" t="s">
        <v>18</v>
      </c>
      <c r="N48" s="73">
        <f>IF(VALUE(Tabela1[[#This Row],[RED]]) &gt; 0,1,0) + IF(VALUE(J48)&gt;0,8,IF(VALUE(I48)&gt;0,7,IF(VALUE(H48)&gt;0,6,IF(VALUE(G48)&gt;0,5,IF(VALUE(F48)&gt;0,4,IF(VALUE(E48)&gt;0,3,IF(VALUE(D48)&gt;0,2,1)))))))</f>
        <v>7</v>
      </c>
      <c r="R48" t="str">
        <f>IF(IFERROR(VLOOKUP(Tabela1[[#This Row],[NR]],Tabela813[[NR]:[Especificação]],2,FALSE),"0")&lt;&gt;"0",IFERROR(VLOOKUP(Tabela1[[#This Row],[NR]],Tabela813[[NR]:[Especificação]],2,FALSE),"0"),Tabela1[[#This Row],[Especificação]])</f>
        <v>Serviços de Atendimento à Saúde em Unidades do Governo Federal - Juros de Mora da Dívida Ativa</v>
      </c>
    </row>
    <row r="49" spans="2:18" x14ac:dyDescent="0.25">
      <c r="B49" s="73"/>
      <c r="C49" s="73" t="s">
        <v>1558</v>
      </c>
      <c r="D49" s="73" t="s">
        <v>1563</v>
      </c>
      <c r="E49" s="73" t="s">
        <v>1570</v>
      </c>
      <c r="F49" s="73" t="s">
        <v>1570</v>
      </c>
      <c r="G49" s="73" t="s">
        <v>1591</v>
      </c>
      <c r="H49" s="73" t="s">
        <v>1561</v>
      </c>
      <c r="I49" s="73" t="s">
        <v>1561</v>
      </c>
      <c r="J49" s="73" t="s">
        <v>1564</v>
      </c>
      <c r="K49" s="73" t="s">
        <v>4746</v>
      </c>
      <c r="L49" s="166" t="s">
        <v>4643</v>
      </c>
      <c r="M49" s="73" t="s">
        <v>14</v>
      </c>
      <c r="N49" s="73">
        <f>IF(VALUE(Tabela1[[#This Row],[RED]]) &gt; 0,1,0) + IF(VALUE(J49)&gt;0,8,IF(VALUE(I49)&gt;0,7,IF(VALUE(H49)&gt;0,6,IF(VALUE(G49)&gt;0,5,IF(VALUE(F49)&gt;0,4,IF(VALUE(E49)&gt;0,3,IF(VALUE(D49)&gt;0,2,1)))))))</f>
        <v>5</v>
      </c>
      <c r="R49" t="str">
        <f>IF(IFERROR(VLOOKUP(Tabela1[[#This Row],[NR]],Tabela813[[NR]:[Especificação]],2,FALSE),"0")&lt;&gt;"0",IFERROR(VLOOKUP(Tabela1[[#This Row],[NR]],Tabela813[[NR]:[Especificação]],2,FALSE),"0"),Tabela1[[#This Row],[Especificação]])</f>
        <v>Serviços Sujeitos à Regulação</v>
      </c>
    </row>
    <row r="50" spans="2:18" x14ac:dyDescent="0.25">
      <c r="B50" s="73"/>
      <c r="C50" s="73" t="s">
        <v>1558</v>
      </c>
      <c r="D50" s="73" t="s">
        <v>1563</v>
      </c>
      <c r="E50" s="73" t="s">
        <v>1570</v>
      </c>
      <c r="F50" s="73" t="s">
        <v>1570</v>
      </c>
      <c r="G50" s="73" t="s">
        <v>1591</v>
      </c>
      <c r="H50" s="73" t="s">
        <v>1558</v>
      </c>
      <c r="I50" s="73" t="s">
        <v>1561</v>
      </c>
      <c r="J50" s="73" t="s">
        <v>1564</v>
      </c>
      <c r="K50" s="73" t="s">
        <v>4747</v>
      </c>
      <c r="L50" s="166" t="s">
        <v>6612</v>
      </c>
      <c r="M50" s="73" t="s">
        <v>14</v>
      </c>
      <c r="N50" s="73">
        <f>IF(VALUE(Tabela1[[#This Row],[RED]]) &gt; 0,1,0) + IF(VALUE(J50)&gt;0,8,IF(VALUE(I50)&gt;0,7,IF(VALUE(H50)&gt;0,6,IF(VALUE(G50)&gt;0,5,IF(VALUE(F50)&gt;0,4,IF(VALUE(E50)&gt;0,3,IF(VALUE(D50)&gt;0,2,1)))))))</f>
        <v>6</v>
      </c>
      <c r="R50" t="str">
        <f>IF(IFERROR(VLOOKUP(Tabela1[[#This Row],[NR]],Tabela813[[NR]:[Especificação]],2,FALSE),"0")&lt;&gt;"0",IFERROR(VLOOKUP(Tabela1[[#This Row],[NR]],Tabela813[[NR]:[Especificação]],2,FALSE),"0"),Tabela1[[#This Row],[Especificação]])</f>
        <v>Serviços de Saneamento Básico - Abastecimento de Água</v>
      </c>
    </row>
    <row r="51" spans="2:18" x14ac:dyDescent="0.25">
      <c r="B51" s="73"/>
      <c r="C51" s="73" t="s">
        <v>1558</v>
      </c>
      <c r="D51" s="73" t="s">
        <v>1563</v>
      </c>
      <c r="E51" s="73" t="s">
        <v>1570</v>
      </c>
      <c r="F51" s="73" t="s">
        <v>1570</v>
      </c>
      <c r="G51" s="73" t="s">
        <v>1591</v>
      </c>
      <c r="H51" s="73" t="s">
        <v>1558</v>
      </c>
      <c r="I51" s="73" t="s">
        <v>1558</v>
      </c>
      <c r="J51" s="73" t="s">
        <v>1564</v>
      </c>
      <c r="K51" s="73" t="s">
        <v>4599</v>
      </c>
      <c r="L51" s="166" t="s">
        <v>6613</v>
      </c>
      <c r="M51" s="73" t="s">
        <v>14</v>
      </c>
      <c r="N51" s="73">
        <f>IF(VALUE(Tabela1[[#This Row],[RED]]) &gt; 0,1,0) + IF(VALUE(J51)&gt;0,8,IF(VALUE(I51)&gt;0,7,IF(VALUE(H51)&gt;0,6,IF(VALUE(G51)&gt;0,5,IF(VALUE(F51)&gt;0,4,IF(VALUE(E51)&gt;0,3,IF(VALUE(D51)&gt;0,2,1)))))))</f>
        <v>7</v>
      </c>
      <c r="R51" t="str">
        <f>IF(IFERROR(VLOOKUP(Tabela1[[#This Row],[NR]],Tabela813[[NR]:[Especificação]],2,FALSE),"0")&lt;&gt;"0",IFERROR(VLOOKUP(Tabela1[[#This Row],[NR]],Tabela813[[NR]:[Especificação]],2,FALSE),"0"),Tabela1[[#This Row],[Especificação]])</f>
        <v>Serviços de Saneamento Básico - Abastecimento de Água - Principal</v>
      </c>
    </row>
    <row r="52" spans="2:18" x14ac:dyDescent="0.25">
      <c r="B52" s="73"/>
      <c r="C52" s="73" t="s">
        <v>1558</v>
      </c>
      <c r="D52" s="73" t="s">
        <v>1563</v>
      </c>
      <c r="E52" s="73" t="s">
        <v>1570</v>
      </c>
      <c r="F52" s="73" t="s">
        <v>1570</v>
      </c>
      <c r="G52" s="73" t="s">
        <v>1591</v>
      </c>
      <c r="H52" s="73" t="s">
        <v>1558</v>
      </c>
      <c r="I52" s="73" t="s">
        <v>1567</v>
      </c>
      <c r="J52" s="73" t="s">
        <v>1564</v>
      </c>
      <c r="K52" s="73" t="s">
        <v>4748</v>
      </c>
      <c r="L52" s="166" t="s">
        <v>6614</v>
      </c>
      <c r="M52" s="73" t="s">
        <v>14</v>
      </c>
      <c r="N52" s="73">
        <f>IF(VALUE(Tabela1[[#This Row],[RED]]) &gt; 0,1,0) + IF(VALUE(J52)&gt;0,8,IF(VALUE(I52)&gt;0,7,IF(VALUE(H52)&gt;0,6,IF(VALUE(G52)&gt;0,5,IF(VALUE(F52)&gt;0,4,IF(VALUE(E52)&gt;0,3,IF(VALUE(D52)&gt;0,2,1)))))))</f>
        <v>7</v>
      </c>
      <c r="R52" t="str">
        <f>IF(IFERROR(VLOOKUP(Tabela1[[#This Row],[NR]],Tabela813[[NR]:[Especificação]],2,FALSE),"0")&lt;&gt;"0",IFERROR(VLOOKUP(Tabela1[[#This Row],[NR]],Tabela813[[NR]:[Especificação]],2,FALSE),"0"),Tabela1[[#This Row],[Especificação]])</f>
        <v>Serviços de Saneamento Básico - Abastecimento de Água - Multas e Juros de Mora</v>
      </c>
    </row>
    <row r="53" spans="2:18" x14ac:dyDescent="0.25">
      <c r="B53" s="73"/>
      <c r="C53" s="73" t="s">
        <v>1558</v>
      </c>
      <c r="D53" s="73" t="s">
        <v>1563</v>
      </c>
      <c r="E53" s="73" t="s">
        <v>1570</v>
      </c>
      <c r="F53" s="73" t="s">
        <v>1570</v>
      </c>
      <c r="G53" s="73" t="s">
        <v>1591</v>
      </c>
      <c r="H53" s="73" t="s">
        <v>1558</v>
      </c>
      <c r="I53" s="73" t="s">
        <v>1559</v>
      </c>
      <c r="J53" s="73" t="s">
        <v>1564</v>
      </c>
      <c r="K53" s="73" t="s">
        <v>4749</v>
      </c>
      <c r="L53" s="166" t="s">
        <v>6615</v>
      </c>
      <c r="M53" s="73" t="s">
        <v>14</v>
      </c>
      <c r="N53" s="73">
        <f>IF(VALUE(Tabela1[[#This Row],[RED]]) &gt; 0,1,0) + IF(VALUE(J53)&gt;0,8,IF(VALUE(I53)&gt;0,7,IF(VALUE(H53)&gt;0,6,IF(VALUE(G53)&gt;0,5,IF(VALUE(F53)&gt;0,4,IF(VALUE(E53)&gt;0,3,IF(VALUE(D53)&gt;0,2,1)))))))</f>
        <v>7</v>
      </c>
      <c r="R53" t="str">
        <f>IF(IFERROR(VLOOKUP(Tabela1[[#This Row],[NR]],Tabela813[[NR]:[Especificação]],2,FALSE),"0")&lt;&gt;"0",IFERROR(VLOOKUP(Tabela1[[#This Row],[NR]],Tabela813[[NR]:[Especificação]],2,FALSE),"0"),Tabela1[[#This Row],[Especificação]])</f>
        <v>Serviços de Saneamento Básico - Abastecimento de Água - Dívida Ativa</v>
      </c>
    </row>
    <row r="54" spans="2:18" x14ac:dyDescent="0.25">
      <c r="B54" s="73"/>
      <c r="C54" s="73" t="s">
        <v>1558</v>
      </c>
      <c r="D54" s="73" t="s">
        <v>1563</v>
      </c>
      <c r="E54" s="73" t="s">
        <v>1570</v>
      </c>
      <c r="F54" s="73" t="s">
        <v>1570</v>
      </c>
      <c r="G54" s="73" t="s">
        <v>1591</v>
      </c>
      <c r="H54" s="73" t="s">
        <v>1558</v>
      </c>
      <c r="I54" s="73" t="s">
        <v>1568</v>
      </c>
      <c r="J54" s="73" t="s">
        <v>1564</v>
      </c>
      <c r="K54" s="73" t="s">
        <v>4750</v>
      </c>
      <c r="L54" s="166" t="s">
        <v>6616</v>
      </c>
      <c r="M54" s="73" t="s">
        <v>14</v>
      </c>
      <c r="N54" s="73">
        <f>IF(VALUE(Tabela1[[#This Row],[RED]]) &gt; 0,1,0) + IF(VALUE(J54)&gt;0,8,IF(VALUE(I54)&gt;0,7,IF(VALUE(H54)&gt;0,6,IF(VALUE(G54)&gt;0,5,IF(VALUE(F54)&gt;0,4,IF(VALUE(E54)&gt;0,3,IF(VALUE(D54)&gt;0,2,1)))))))</f>
        <v>7</v>
      </c>
      <c r="R54" t="str">
        <f>IF(IFERROR(VLOOKUP(Tabela1[[#This Row],[NR]],Tabela813[[NR]:[Especificação]],2,FALSE),"0")&lt;&gt;"0",IFERROR(VLOOKUP(Tabela1[[#This Row],[NR]],Tabela813[[NR]:[Especificação]],2,FALSE),"0"),Tabela1[[#This Row],[Especificação]])</f>
        <v>Serviços de Saneamento Básico - Abastecimento de Água - Dívida Ativa - Multas e Juros de Mora da Dívida Ativa</v>
      </c>
    </row>
    <row r="55" spans="2:18" x14ac:dyDescent="0.25">
      <c r="B55" s="73"/>
      <c r="C55" s="73" t="s">
        <v>1558</v>
      </c>
      <c r="D55" s="73" t="s">
        <v>1563</v>
      </c>
      <c r="E55" s="73" t="s">
        <v>1570</v>
      </c>
      <c r="F55" s="73" t="s">
        <v>1570</v>
      </c>
      <c r="G55" s="73" t="s">
        <v>1591</v>
      </c>
      <c r="H55" s="73" t="s">
        <v>1558</v>
      </c>
      <c r="I55" s="73" t="s">
        <v>1569</v>
      </c>
      <c r="J55" s="73" t="s">
        <v>1564</v>
      </c>
      <c r="K55" s="73" t="s">
        <v>4751</v>
      </c>
      <c r="L55" s="166" t="s">
        <v>6617</v>
      </c>
      <c r="M55" s="73" t="s">
        <v>14</v>
      </c>
      <c r="N55" s="73">
        <f>IF(VALUE(Tabela1[[#This Row],[RED]]) &gt; 0,1,0) + IF(VALUE(J55)&gt;0,8,IF(VALUE(I55)&gt;0,7,IF(VALUE(H55)&gt;0,6,IF(VALUE(G55)&gt;0,5,IF(VALUE(F55)&gt;0,4,IF(VALUE(E55)&gt;0,3,IF(VALUE(D55)&gt;0,2,1)))))))</f>
        <v>7</v>
      </c>
      <c r="R55" t="str">
        <f>IF(IFERROR(VLOOKUP(Tabela1[[#This Row],[NR]],Tabela813[[NR]:[Especificação]],2,FALSE),"0")&lt;&gt;"0",IFERROR(VLOOKUP(Tabela1[[#This Row],[NR]],Tabela813[[NR]:[Especificação]],2,FALSE),"0"),Tabela1[[#This Row],[Especificação]])</f>
        <v>Serviços de Saneamento Básico - Abastecimento de Água - Multas</v>
      </c>
    </row>
    <row r="56" spans="2:18" x14ac:dyDescent="0.25">
      <c r="B56" s="73"/>
      <c r="C56" s="73" t="s">
        <v>1558</v>
      </c>
      <c r="D56" s="73" t="s">
        <v>1563</v>
      </c>
      <c r="E56" s="73" t="s">
        <v>1570</v>
      </c>
      <c r="F56" s="73" t="s">
        <v>1570</v>
      </c>
      <c r="G56" s="73" t="s">
        <v>1591</v>
      </c>
      <c r="H56" s="73" t="s">
        <v>1558</v>
      </c>
      <c r="I56" s="73" t="s">
        <v>1563</v>
      </c>
      <c r="J56" s="73" t="s">
        <v>1564</v>
      </c>
      <c r="K56" s="73" t="s">
        <v>4752</v>
      </c>
      <c r="L56" s="166" t="s">
        <v>6618</v>
      </c>
      <c r="M56" s="73" t="s">
        <v>14</v>
      </c>
      <c r="N56" s="73">
        <f>IF(VALUE(Tabela1[[#This Row],[RED]]) &gt; 0,1,0) + IF(VALUE(J56)&gt;0,8,IF(VALUE(I56)&gt;0,7,IF(VALUE(H56)&gt;0,6,IF(VALUE(G56)&gt;0,5,IF(VALUE(F56)&gt;0,4,IF(VALUE(E56)&gt;0,3,IF(VALUE(D56)&gt;0,2,1)))))))</f>
        <v>7</v>
      </c>
      <c r="R56" t="str">
        <f>IF(IFERROR(VLOOKUP(Tabela1[[#This Row],[NR]],Tabela813[[NR]:[Especificação]],2,FALSE),"0")&lt;&gt;"0",IFERROR(VLOOKUP(Tabela1[[#This Row],[NR]],Tabela813[[NR]:[Especificação]],2,FALSE),"0"),Tabela1[[#This Row],[Especificação]])</f>
        <v>Serviços de Saneamento Básico - Abastecimento de Água - Juros de Mora</v>
      </c>
    </row>
    <row r="57" spans="2:18" x14ac:dyDescent="0.25">
      <c r="B57" s="73"/>
      <c r="C57" s="73" t="s">
        <v>1558</v>
      </c>
      <c r="D57" s="73" t="s">
        <v>1563</v>
      </c>
      <c r="E57" s="73" t="s">
        <v>1570</v>
      </c>
      <c r="F57" s="73" t="s">
        <v>1570</v>
      </c>
      <c r="G57" s="73" t="s">
        <v>1591</v>
      </c>
      <c r="H57" s="73" t="s">
        <v>1558</v>
      </c>
      <c r="I57" s="73" t="s">
        <v>1565</v>
      </c>
      <c r="J57" s="73" t="s">
        <v>1564</v>
      </c>
      <c r="K57" s="73" t="s">
        <v>4753</v>
      </c>
      <c r="L57" s="166" t="s">
        <v>6619</v>
      </c>
      <c r="M57" s="73" t="s">
        <v>14</v>
      </c>
      <c r="N57" s="73">
        <f>IF(VALUE(Tabela1[[#This Row],[RED]]) &gt; 0,1,0) + IF(VALUE(J57)&gt;0,8,IF(VALUE(I57)&gt;0,7,IF(VALUE(H57)&gt;0,6,IF(VALUE(G57)&gt;0,5,IF(VALUE(F57)&gt;0,4,IF(VALUE(E57)&gt;0,3,IF(VALUE(D57)&gt;0,2,1)))))))</f>
        <v>7</v>
      </c>
      <c r="R57" t="str">
        <f>IF(IFERROR(VLOOKUP(Tabela1[[#This Row],[NR]],Tabela813[[NR]:[Especificação]],2,FALSE),"0")&lt;&gt;"0",IFERROR(VLOOKUP(Tabela1[[#This Row],[NR]],Tabela813[[NR]:[Especificação]],2,FALSE),"0"),Tabela1[[#This Row],[Especificação]])</f>
        <v>Serviços de Saneamento Básico - Abastecimento de Água - Dívida Ativa - Multas da Dívida Ativa</v>
      </c>
    </row>
    <row r="58" spans="2:18" x14ac:dyDescent="0.25">
      <c r="B58" s="73"/>
      <c r="C58" s="73" t="s">
        <v>1558</v>
      </c>
      <c r="D58" s="73" t="s">
        <v>1563</v>
      </c>
      <c r="E58" s="73" t="s">
        <v>1570</v>
      </c>
      <c r="F58" s="73" t="s">
        <v>1570</v>
      </c>
      <c r="G58" s="73" t="s">
        <v>1591</v>
      </c>
      <c r="H58" s="73" t="s">
        <v>1558</v>
      </c>
      <c r="I58" s="73" t="s">
        <v>1566</v>
      </c>
      <c r="J58" s="73" t="s">
        <v>1564</v>
      </c>
      <c r="K58" s="73" t="s">
        <v>4754</v>
      </c>
      <c r="L58" s="166" t="s">
        <v>6620</v>
      </c>
      <c r="M58" s="73" t="s">
        <v>14</v>
      </c>
      <c r="N58" s="73">
        <f>IF(VALUE(Tabela1[[#This Row],[RED]]) &gt; 0,1,0) + IF(VALUE(J58)&gt;0,8,IF(VALUE(I58)&gt;0,7,IF(VALUE(H58)&gt;0,6,IF(VALUE(G58)&gt;0,5,IF(VALUE(F58)&gt;0,4,IF(VALUE(E58)&gt;0,3,IF(VALUE(D58)&gt;0,2,1)))))))</f>
        <v>7</v>
      </c>
      <c r="R58" t="str">
        <f>IF(IFERROR(VLOOKUP(Tabela1[[#This Row],[NR]],Tabela813[[NR]:[Especificação]],2,FALSE),"0")&lt;&gt;"0",IFERROR(VLOOKUP(Tabela1[[#This Row],[NR]],Tabela813[[NR]:[Especificação]],2,FALSE),"0"),Tabela1[[#This Row],[Especificação]])</f>
        <v>Serviços de Saneamento Básico - Abastecimento de Água - Juros de Mora da Dívida Ativa</v>
      </c>
    </row>
    <row r="59" spans="2:18" x14ac:dyDescent="0.25">
      <c r="B59" s="73"/>
      <c r="C59" s="73" t="s">
        <v>1558</v>
      </c>
      <c r="D59" s="73" t="s">
        <v>1563</v>
      </c>
      <c r="E59" s="73" t="s">
        <v>1570</v>
      </c>
      <c r="F59" s="73" t="s">
        <v>1570</v>
      </c>
      <c r="G59" s="73" t="s">
        <v>1591</v>
      </c>
      <c r="H59" s="73" t="s">
        <v>1567</v>
      </c>
      <c r="I59" s="73" t="s">
        <v>1561</v>
      </c>
      <c r="J59" s="73" t="s">
        <v>1564</v>
      </c>
      <c r="K59" s="73" t="s">
        <v>4646</v>
      </c>
      <c r="L59" s="166" t="s">
        <v>6621</v>
      </c>
      <c r="M59" s="73" t="s">
        <v>14</v>
      </c>
      <c r="N59" s="73">
        <f>IF(VALUE(Tabela1[[#This Row],[RED]]) &gt; 0,1,0) + IF(VALUE(J59)&gt;0,8,IF(VALUE(I59)&gt;0,7,IF(VALUE(H59)&gt;0,6,IF(VALUE(G59)&gt;0,5,IF(VALUE(F59)&gt;0,4,IF(VALUE(E59)&gt;0,3,IF(VALUE(D59)&gt;0,2,1)))))))</f>
        <v>6</v>
      </c>
      <c r="R59" t="str">
        <f>IF(IFERROR(VLOOKUP(Tabela1[[#This Row],[NR]],Tabela813[[NR]:[Especificação]],2,FALSE),"0")&lt;&gt;"0",IFERROR(VLOOKUP(Tabela1[[#This Row],[NR]],Tabela813[[NR]:[Especificação]],2,FALSE),"0"),Tabela1[[#This Row],[Especificação]])</f>
        <v>Serviços de Saneamento Básico - Esgotamento Sanitário</v>
      </c>
    </row>
    <row r="60" spans="2:18" x14ac:dyDescent="0.25">
      <c r="B60" s="73"/>
      <c r="C60" s="73" t="s">
        <v>1558</v>
      </c>
      <c r="D60" s="73" t="s">
        <v>1563</v>
      </c>
      <c r="E60" s="73" t="s">
        <v>1570</v>
      </c>
      <c r="F60" s="73" t="s">
        <v>1570</v>
      </c>
      <c r="G60" s="73" t="s">
        <v>1591</v>
      </c>
      <c r="H60" s="73" t="s">
        <v>1567</v>
      </c>
      <c r="I60" s="73" t="s">
        <v>1558</v>
      </c>
      <c r="J60" s="73" t="s">
        <v>1564</v>
      </c>
      <c r="K60" s="73" t="s">
        <v>4647</v>
      </c>
      <c r="L60" s="166" t="s">
        <v>6622</v>
      </c>
      <c r="M60" s="73" t="s">
        <v>14</v>
      </c>
      <c r="N60" s="73">
        <f>IF(VALUE(Tabela1[[#This Row],[RED]]) &gt; 0,1,0) + IF(VALUE(J60)&gt;0,8,IF(VALUE(I60)&gt;0,7,IF(VALUE(H60)&gt;0,6,IF(VALUE(G60)&gt;0,5,IF(VALUE(F60)&gt;0,4,IF(VALUE(E60)&gt;0,3,IF(VALUE(D60)&gt;0,2,1)))))))</f>
        <v>7</v>
      </c>
      <c r="R60" t="str">
        <f>IF(IFERROR(VLOOKUP(Tabela1[[#This Row],[NR]],Tabela813[[NR]:[Especificação]],2,FALSE),"0")&lt;&gt;"0",IFERROR(VLOOKUP(Tabela1[[#This Row],[NR]],Tabela813[[NR]:[Especificação]],2,FALSE),"0"),Tabela1[[#This Row],[Especificação]])</f>
        <v>Serviços de Saneamento Básico - Esgotamento Sanitário - Principal</v>
      </c>
    </row>
    <row r="61" spans="2:18" x14ac:dyDescent="0.25">
      <c r="B61" s="73"/>
      <c r="C61" s="73" t="s">
        <v>1558</v>
      </c>
      <c r="D61" s="73" t="s">
        <v>1563</v>
      </c>
      <c r="E61" s="73" t="s">
        <v>1570</v>
      </c>
      <c r="F61" s="73" t="s">
        <v>1570</v>
      </c>
      <c r="G61" s="73" t="s">
        <v>1591</v>
      </c>
      <c r="H61" s="73" t="s">
        <v>1567</v>
      </c>
      <c r="I61" s="73" t="s">
        <v>1567</v>
      </c>
      <c r="J61" s="73" t="s">
        <v>1564</v>
      </c>
      <c r="K61" s="73" t="s">
        <v>4648</v>
      </c>
      <c r="L61" s="166" t="s">
        <v>6623</v>
      </c>
      <c r="M61" s="73" t="s">
        <v>14</v>
      </c>
      <c r="N61" s="73">
        <f>IF(VALUE(Tabela1[[#This Row],[RED]]) &gt; 0,1,0) + IF(VALUE(J61)&gt;0,8,IF(VALUE(I61)&gt;0,7,IF(VALUE(H61)&gt;0,6,IF(VALUE(G61)&gt;0,5,IF(VALUE(F61)&gt;0,4,IF(VALUE(E61)&gt;0,3,IF(VALUE(D61)&gt;0,2,1)))))))</f>
        <v>7</v>
      </c>
      <c r="R61" t="str">
        <f>IF(IFERROR(VLOOKUP(Tabela1[[#This Row],[NR]],Tabela813[[NR]:[Especificação]],2,FALSE),"0")&lt;&gt;"0",IFERROR(VLOOKUP(Tabela1[[#This Row],[NR]],Tabela813[[NR]:[Especificação]],2,FALSE),"0"),Tabela1[[#This Row],[Especificação]])</f>
        <v>Serviços de Saneamento Básico - Esgotamento Sanitário - Multas e Juros de Mora</v>
      </c>
    </row>
    <row r="62" spans="2:18" x14ac:dyDescent="0.25">
      <c r="B62" s="73"/>
      <c r="C62" s="73" t="s">
        <v>1558</v>
      </c>
      <c r="D62" s="73" t="s">
        <v>1563</v>
      </c>
      <c r="E62" s="73" t="s">
        <v>1570</v>
      </c>
      <c r="F62" s="73" t="s">
        <v>1570</v>
      </c>
      <c r="G62" s="73" t="s">
        <v>1591</v>
      </c>
      <c r="H62" s="73" t="s">
        <v>1567</v>
      </c>
      <c r="I62" s="73" t="s">
        <v>1559</v>
      </c>
      <c r="J62" s="73" t="s">
        <v>1564</v>
      </c>
      <c r="K62" s="73" t="s">
        <v>4649</v>
      </c>
      <c r="L62" s="166" t="s">
        <v>6624</v>
      </c>
      <c r="M62" s="73" t="s">
        <v>14</v>
      </c>
      <c r="N62" s="73">
        <f>IF(VALUE(Tabela1[[#This Row],[RED]]) &gt; 0,1,0) + IF(VALUE(J62)&gt;0,8,IF(VALUE(I62)&gt;0,7,IF(VALUE(H62)&gt;0,6,IF(VALUE(G62)&gt;0,5,IF(VALUE(F62)&gt;0,4,IF(VALUE(E62)&gt;0,3,IF(VALUE(D62)&gt;0,2,1)))))))</f>
        <v>7</v>
      </c>
      <c r="R62" t="str">
        <f>IF(IFERROR(VLOOKUP(Tabela1[[#This Row],[NR]],Tabela813[[NR]:[Especificação]],2,FALSE),"0")&lt;&gt;"0",IFERROR(VLOOKUP(Tabela1[[#This Row],[NR]],Tabela813[[NR]:[Especificação]],2,FALSE),"0"),Tabela1[[#This Row],[Especificação]])</f>
        <v>Serviços de Saneamento Básico - Esgotamento Sanitário - Dívida Ativa</v>
      </c>
    </row>
    <row r="63" spans="2:18" x14ac:dyDescent="0.25">
      <c r="B63" s="73"/>
      <c r="C63" s="73" t="s">
        <v>1558</v>
      </c>
      <c r="D63" s="73" t="s">
        <v>1563</v>
      </c>
      <c r="E63" s="73" t="s">
        <v>1570</v>
      </c>
      <c r="F63" s="73" t="s">
        <v>1570</v>
      </c>
      <c r="G63" s="73" t="s">
        <v>1591</v>
      </c>
      <c r="H63" s="73" t="s">
        <v>1567</v>
      </c>
      <c r="I63" s="73" t="s">
        <v>1568</v>
      </c>
      <c r="J63" s="73" t="s">
        <v>1564</v>
      </c>
      <c r="K63" s="73" t="s">
        <v>4650</v>
      </c>
      <c r="L63" s="166" t="s">
        <v>6625</v>
      </c>
      <c r="M63" s="73" t="s">
        <v>14</v>
      </c>
      <c r="N63" s="73">
        <f>IF(VALUE(Tabela1[[#This Row],[RED]]) &gt; 0,1,0) + IF(VALUE(J63)&gt;0,8,IF(VALUE(I63)&gt;0,7,IF(VALUE(H63)&gt;0,6,IF(VALUE(G63)&gt;0,5,IF(VALUE(F63)&gt;0,4,IF(VALUE(E63)&gt;0,3,IF(VALUE(D63)&gt;0,2,1)))))))</f>
        <v>7</v>
      </c>
      <c r="R63" t="str">
        <f>IF(IFERROR(VLOOKUP(Tabela1[[#This Row],[NR]],Tabela813[[NR]:[Especificação]],2,FALSE),"0")&lt;&gt;"0",IFERROR(VLOOKUP(Tabela1[[#This Row],[NR]],Tabela813[[NR]:[Especificação]],2,FALSE),"0"),Tabela1[[#This Row],[Especificação]])</f>
        <v>Serviços de Saneamento Básico - Esgotamento Sanitário - Dívida Ativa - Multas e Juros de Mora da Dívida Ativa</v>
      </c>
    </row>
    <row r="64" spans="2:18" x14ac:dyDescent="0.25">
      <c r="B64" s="73"/>
      <c r="C64" s="73" t="s">
        <v>1558</v>
      </c>
      <c r="D64" s="73" t="s">
        <v>1563</v>
      </c>
      <c r="E64" s="73" t="s">
        <v>1570</v>
      </c>
      <c r="F64" s="73" t="s">
        <v>1570</v>
      </c>
      <c r="G64" s="73" t="s">
        <v>1591</v>
      </c>
      <c r="H64" s="73" t="s">
        <v>1567</v>
      </c>
      <c r="I64" s="73" t="s">
        <v>1569</v>
      </c>
      <c r="J64" s="73" t="s">
        <v>1564</v>
      </c>
      <c r="K64" s="73" t="s">
        <v>4651</v>
      </c>
      <c r="L64" s="166" t="s">
        <v>6626</v>
      </c>
      <c r="M64" s="73" t="s">
        <v>14</v>
      </c>
      <c r="N64" s="73">
        <f>IF(VALUE(Tabela1[[#This Row],[RED]]) &gt; 0,1,0) + IF(VALUE(J64)&gt;0,8,IF(VALUE(I64)&gt;0,7,IF(VALUE(H64)&gt;0,6,IF(VALUE(G64)&gt;0,5,IF(VALUE(F64)&gt;0,4,IF(VALUE(E64)&gt;0,3,IF(VALUE(D64)&gt;0,2,1)))))))</f>
        <v>7</v>
      </c>
      <c r="R64" t="str">
        <f>IF(IFERROR(VLOOKUP(Tabela1[[#This Row],[NR]],Tabela813[[NR]:[Especificação]],2,FALSE),"0")&lt;&gt;"0",IFERROR(VLOOKUP(Tabela1[[#This Row],[NR]],Tabela813[[NR]:[Especificação]],2,FALSE),"0"),Tabela1[[#This Row],[Especificação]])</f>
        <v>Serviços de Saneamento Básico - Esgotamento Sanitário - Multas</v>
      </c>
    </row>
    <row r="65" spans="2:18" x14ac:dyDescent="0.25">
      <c r="B65" s="73"/>
      <c r="C65" s="73" t="s">
        <v>1558</v>
      </c>
      <c r="D65" s="73" t="s">
        <v>1563</v>
      </c>
      <c r="E65" s="73" t="s">
        <v>1570</v>
      </c>
      <c r="F65" s="73" t="s">
        <v>1570</v>
      </c>
      <c r="G65" s="73" t="s">
        <v>1591</v>
      </c>
      <c r="H65" s="73" t="s">
        <v>1567</v>
      </c>
      <c r="I65" s="73" t="s">
        <v>1563</v>
      </c>
      <c r="J65" s="73" t="s">
        <v>1564</v>
      </c>
      <c r="K65" s="73" t="s">
        <v>4652</v>
      </c>
      <c r="L65" s="166" t="s">
        <v>6627</v>
      </c>
      <c r="M65" s="73" t="s">
        <v>14</v>
      </c>
      <c r="N65" s="73">
        <f>IF(VALUE(Tabela1[[#This Row],[RED]]) &gt; 0,1,0) + IF(VALUE(J65)&gt;0,8,IF(VALUE(I65)&gt;0,7,IF(VALUE(H65)&gt;0,6,IF(VALUE(G65)&gt;0,5,IF(VALUE(F65)&gt;0,4,IF(VALUE(E65)&gt;0,3,IF(VALUE(D65)&gt;0,2,1)))))))</f>
        <v>7</v>
      </c>
      <c r="R65" t="str">
        <f>IF(IFERROR(VLOOKUP(Tabela1[[#This Row],[NR]],Tabela813[[NR]:[Especificação]],2,FALSE),"0")&lt;&gt;"0",IFERROR(VLOOKUP(Tabela1[[#This Row],[NR]],Tabela813[[NR]:[Especificação]],2,FALSE),"0"),Tabela1[[#This Row],[Especificação]])</f>
        <v>Serviços de Saneamento Básico - Esgotamento Sanitário - Juros de Mora</v>
      </c>
    </row>
    <row r="66" spans="2:18" x14ac:dyDescent="0.25">
      <c r="B66" s="73"/>
      <c r="C66" s="73" t="s">
        <v>1558</v>
      </c>
      <c r="D66" s="73" t="s">
        <v>1563</v>
      </c>
      <c r="E66" s="73" t="s">
        <v>1570</v>
      </c>
      <c r="F66" s="73" t="s">
        <v>1570</v>
      </c>
      <c r="G66" s="73" t="s">
        <v>1591</v>
      </c>
      <c r="H66" s="73" t="s">
        <v>1567</v>
      </c>
      <c r="I66" s="73" t="s">
        <v>1565</v>
      </c>
      <c r="J66" s="73" t="s">
        <v>1564</v>
      </c>
      <c r="K66" s="73" t="s">
        <v>4653</v>
      </c>
      <c r="L66" s="166" t="s">
        <v>6628</v>
      </c>
      <c r="M66" s="73" t="s">
        <v>14</v>
      </c>
      <c r="N66" s="73">
        <f>IF(VALUE(Tabela1[[#This Row],[RED]]) &gt; 0,1,0) + IF(VALUE(J66)&gt;0,8,IF(VALUE(I66)&gt;0,7,IF(VALUE(H66)&gt;0,6,IF(VALUE(G66)&gt;0,5,IF(VALUE(F66)&gt;0,4,IF(VALUE(E66)&gt;0,3,IF(VALUE(D66)&gt;0,2,1)))))))</f>
        <v>7</v>
      </c>
      <c r="R66" t="str">
        <f>IF(IFERROR(VLOOKUP(Tabela1[[#This Row],[NR]],Tabela813[[NR]:[Especificação]],2,FALSE),"0")&lt;&gt;"0",IFERROR(VLOOKUP(Tabela1[[#This Row],[NR]],Tabela813[[NR]:[Especificação]],2,FALSE),"0"),Tabela1[[#This Row],[Especificação]])</f>
        <v>Serviços de Saneamento Básico - Esgotamento Sanitário - Dívida Ativa - Multas da Dívida Ativa</v>
      </c>
    </row>
    <row r="67" spans="2:18" x14ac:dyDescent="0.25">
      <c r="B67" s="73"/>
      <c r="C67" s="73" t="s">
        <v>1558</v>
      </c>
      <c r="D67" s="73" t="s">
        <v>1563</v>
      </c>
      <c r="E67" s="73" t="s">
        <v>1570</v>
      </c>
      <c r="F67" s="73" t="s">
        <v>1570</v>
      </c>
      <c r="G67" s="73" t="s">
        <v>1591</v>
      </c>
      <c r="H67" s="73" t="s">
        <v>1567</v>
      </c>
      <c r="I67" s="73" t="s">
        <v>1566</v>
      </c>
      <c r="J67" s="73" t="s">
        <v>1564</v>
      </c>
      <c r="K67" s="73" t="s">
        <v>4654</v>
      </c>
      <c r="L67" s="166" t="s">
        <v>6629</v>
      </c>
      <c r="M67" s="73" t="s">
        <v>14</v>
      </c>
      <c r="N67" s="73">
        <f>IF(VALUE(Tabela1[[#This Row],[RED]]) &gt; 0,1,0) + IF(VALUE(J67)&gt;0,8,IF(VALUE(I67)&gt;0,7,IF(VALUE(H67)&gt;0,6,IF(VALUE(G67)&gt;0,5,IF(VALUE(F67)&gt;0,4,IF(VALUE(E67)&gt;0,3,IF(VALUE(D67)&gt;0,2,1)))))))</f>
        <v>7</v>
      </c>
      <c r="R67" t="str">
        <f>IF(IFERROR(VLOOKUP(Tabela1[[#This Row],[NR]],Tabela813[[NR]:[Especificação]],2,FALSE),"0")&lt;&gt;"0",IFERROR(VLOOKUP(Tabela1[[#This Row],[NR]],Tabela813[[NR]:[Especificação]],2,FALSE),"0"),Tabela1[[#This Row],[Especificação]])</f>
        <v>Serviços de Saneamento Básico - Esgotamento Sanitário - Juros de Mora da Dívida Ativa</v>
      </c>
    </row>
    <row r="68" spans="2:18" x14ac:dyDescent="0.25">
      <c r="B68" s="73"/>
      <c r="C68" s="73" t="s">
        <v>1558</v>
      </c>
      <c r="D68" s="73" t="s">
        <v>1563</v>
      </c>
      <c r="E68" s="73" t="s">
        <v>1570</v>
      </c>
      <c r="F68" s="73" t="s">
        <v>1570</v>
      </c>
      <c r="G68" s="73" t="s">
        <v>1591</v>
      </c>
      <c r="H68" s="73" t="s">
        <v>1559</v>
      </c>
      <c r="I68" s="73" t="s">
        <v>1561</v>
      </c>
      <c r="J68" s="73" t="s">
        <v>1564</v>
      </c>
      <c r="K68" s="73" t="s">
        <v>4657</v>
      </c>
      <c r="L68" s="166" t="s">
        <v>6630</v>
      </c>
      <c r="M68" s="73" t="s">
        <v>14</v>
      </c>
      <c r="N68" s="73">
        <f>IF(VALUE(Tabela1[[#This Row],[RED]]) &gt; 0,1,0) + IF(VALUE(J68)&gt;0,8,IF(VALUE(I68)&gt;0,7,IF(VALUE(H68)&gt;0,6,IF(VALUE(G68)&gt;0,5,IF(VALUE(F68)&gt;0,4,IF(VALUE(E68)&gt;0,3,IF(VALUE(D68)&gt;0,2,1)))))))</f>
        <v>6</v>
      </c>
      <c r="R68" t="str">
        <f>IF(IFERROR(VLOOKUP(Tabela1[[#This Row],[NR]],Tabela813[[NR]:[Especificação]],2,FALSE),"0")&lt;&gt;"0",IFERROR(VLOOKUP(Tabela1[[#This Row],[NR]],Tabela813[[NR]:[Especificação]],2,FALSE),"0"),Tabela1[[#This Row],[Especificação]])</f>
        <v>Serviços de Saneamento Básico - Limpeza Urbana e Manejo de Resíduos Sólidos</v>
      </c>
    </row>
    <row r="69" spans="2:18" x14ac:dyDescent="0.25">
      <c r="B69" s="73"/>
      <c r="C69" s="73" t="s">
        <v>1558</v>
      </c>
      <c r="D69" s="73" t="s">
        <v>1563</v>
      </c>
      <c r="E69" s="73" t="s">
        <v>1570</v>
      </c>
      <c r="F69" s="73" t="s">
        <v>1570</v>
      </c>
      <c r="G69" s="73" t="s">
        <v>1591</v>
      </c>
      <c r="H69" s="73" t="s">
        <v>1559</v>
      </c>
      <c r="I69" s="73" t="s">
        <v>1558</v>
      </c>
      <c r="J69" s="73" t="s">
        <v>1564</v>
      </c>
      <c r="K69" s="73" t="s">
        <v>4658</v>
      </c>
      <c r="L69" s="166" t="s">
        <v>6631</v>
      </c>
      <c r="M69" s="73" t="s">
        <v>14</v>
      </c>
      <c r="N69" s="73">
        <f>IF(VALUE(Tabela1[[#This Row],[RED]]) &gt; 0,1,0) + IF(VALUE(J69)&gt;0,8,IF(VALUE(I69)&gt;0,7,IF(VALUE(H69)&gt;0,6,IF(VALUE(G69)&gt;0,5,IF(VALUE(F69)&gt;0,4,IF(VALUE(E69)&gt;0,3,IF(VALUE(D69)&gt;0,2,1)))))))</f>
        <v>7</v>
      </c>
      <c r="R69" t="str">
        <f>IF(IFERROR(VLOOKUP(Tabela1[[#This Row],[NR]],Tabela813[[NR]:[Especificação]],2,FALSE),"0")&lt;&gt;"0",IFERROR(VLOOKUP(Tabela1[[#This Row],[NR]],Tabela813[[NR]:[Especificação]],2,FALSE),"0"),Tabela1[[#This Row],[Especificação]])</f>
        <v>Serviços de Saneamento Básico - Limpeza Urbana e Manejo de Resíduos Sólidos - Principal</v>
      </c>
    </row>
    <row r="70" spans="2:18" x14ac:dyDescent="0.25">
      <c r="B70" s="73"/>
      <c r="C70" s="73" t="s">
        <v>1558</v>
      </c>
      <c r="D70" s="73" t="s">
        <v>1563</v>
      </c>
      <c r="E70" s="73" t="s">
        <v>1570</v>
      </c>
      <c r="F70" s="73" t="s">
        <v>1570</v>
      </c>
      <c r="G70" s="73" t="s">
        <v>1591</v>
      </c>
      <c r="H70" s="73" t="s">
        <v>1559</v>
      </c>
      <c r="I70" s="73" t="s">
        <v>1567</v>
      </c>
      <c r="J70" s="73" t="s">
        <v>1564</v>
      </c>
      <c r="K70" s="73" t="s">
        <v>4659</v>
      </c>
      <c r="L70" s="166" t="s">
        <v>6632</v>
      </c>
      <c r="M70" s="73" t="s">
        <v>14</v>
      </c>
      <c r="N70" s="73">
        <f>IF(VALUE(Tabela1[[#This Row],[RED]]) &gt; 0,1,0) + IF(VALUE(J70)&gt;0,8,IF(VALUE(I70)&gt;0,7,IF(VALUE(H70)&gt;0,6,IF(VALUE(G70)&gt;0,5,IF(VALUE(F70)&gt;0,4,IF(VALUE(E70)&gt;0,3,IF(VALUE(D70)&gt;0,2,1)))))))</f>
        <v>7</v>
      </c>
      <c r="R70" t="str">
        <f>IF(IFERROR(VLOOKUP(Tabela1[[#This Row],[NR]],Tabela813[[NR]:[Especificação]],2,FALSE),"0")&lt;&gt;"0",IFERROR(VLOOKUP(Tabela1[[#This Row],[NR]],Tabela813[[NR]:[Especificação]],2,FALSE),"0"),Tabela1[[#This Row],[Especificação]])</f>
        <v>Serviços de Saneamento Básico - Limpeza Urbana e Manejo de Resíduos Sólidos - Multas e Juros de Mora</v>
      </c>
    </row>
    <row r="71" spans="2:18" x14ac:dyDescent="0.25">
      <c r="B71" s="73"/>
      <c r="C71" s="73" t="s">
        <v>1558</v>
      </c>
      <c r="D71" s="73" t="s">
        <v>1563</v>
      </c>
      <c r="E71" s="73" t="s">
        <v>1570</v>
      </c>
      <c r="F71" s="73" t="s">
        <v>1570</v>
      </c>
      <c r="G71" s="73" t="s">
        <v>1591</v>
      </c>
      <c r="H71" s="73" t="s">
        <v>1559</v>
      </c>
      <c r="I71" s="73" t="s">
        <v>1559</v>
      </c>
      <c r="J71" s="73" t="s">
        <v>1564</v>
      </c>
      <c r="K71" s="73" t="s">
        <v>4660</v>
      </c>
      <c r="L71" s="166" t="s">
        <v>6633</v>
      </c>
      <c r="M71" s="73" t="s">
        <v>14</v>
      </c>
      <c r="N71" s="73">
        <f>IF(VALUE(Tabela1[[#This Row],[RED]]) &gt; 0,1,0) + IF(VALUE(J71)&gt;0,8,IF(VALUE(I71)&gt;0,7,IF(VALUE(H71)&gt;0,6,IF(VALUE(G71)&gt;0,5,IF(VALUE(F71)&gt;0,4,IF(VALUE(E71)&gt;0,3,IF(VALUE(D71)&gt;0,2,1)))))))</f>
        <v>7</v>
      </c>
      <c r="R71" t="str">
        <f>IF(IFERROR(VLOOKUP(Tabela1[[#This Row],[NR]],Tabela813[[NR]:[Especificação]],2,FALSE),"0")&lt;&gt;"0",IFERROR(VLOOKUP(Tabela1[[#This Row],[NR]],Tabela813[[NR]:[Especificação]],2,FALSE),"0"),Tabela1[[#This Row],[Especificação]])</f>
        <v>Serviços de Saneamento Básico - Limpeza Urbana e Manejo de Resíduos Sólidos - Dívida Ativa</v>
      </c>
    </row>
    <row r="72" spans="2:18" x14ac:dyDescent="0.25">
      <c r="B72" s="73"/>
      <c r="C72" s="73" t="s">
        <v>1558</v>
      </c>
      <c r="D72" s="73" t="s">
        <v>1563</v>
      </c>
      <c r="E72" s="73" t="s">
        <v>1570</v>
      </c>
      <c r="F72" s="73" t="s">
        <v>1570</v>
      </c>
      <c r="G72" s="73" t="s">
        <v>1591</v>
      </c>
      <c r="H72" s="73" t="s">
        <v>1559</v>
      </c>
      <c r="I72" s="73" t="s">
        <v>1568</v>
      </c>
      <c r="J72" s="73" t="s">
        <v>1564</v>
      </c>
      <c r="K72" s="73" t="s">
        <v>4661</v>
      </c>
      <c r="L72" s="166" t="s">
        <v>6634</v>
      </c>
      <c r="M72" s="73" t="s">
        <v>14</v>
      </c>
      <c r="N72" s="73">
        <f>IF(VALUE(Tabela1[[#This Row],[RED]]) &gt; 0,1,0) + IF(VALUE(J72)&gt;0,8,IF(VALUE(I72)&gt;0,7,IF(VALUE(H72)&gt;0,6,IF(VALUE(G72)&gt;0,5,IF(VALUE(F72)&gt;0,4,IF(VALUE(E72)&gt;0,3,IF(VALUE(D72)&gt;0,2,1)))))))</f>
        <v>7</v>
      </c>
      <c r="R72" t="str">
        <f>IF(IFERROR(VLOOKUP(Tabela1[[#This Row],[NR]],Tabela813[[NR]:[Especificação]],2,FALSE),"0")&lt;&gt;"0",IFERROR(VLOOKUP(Tabela1[[#This Row],[NR]],Tabela813[[NR]:[Especificação]],2,FALSE),"0"),Tabela1[[#This Row],[Especificação]])</f>
        <v>Serviços de Saneamento Básico - Limpeza Urbana e Manejo de Resíduos Sólidos - Dívida Ativa - Multas e Juros de Mora da Dívida Ativa</v>
      </c>
    </row>
    <row r="73" spans="2:18" x14ac:dyDescent="0.25">
      <c r="B73" s="73"/>
      <c r="C73" s="73" t="s">
        <v>1558</v>
      </c>
      <c r="D73" s="73" t="s">
        <v>1563</v>
      </c>
      <c r="E73" s="73" t="s">
        <v>1570</v>
      </c>
      <c r="F73" s="73" t="s">
        <v>1570</v>
      </c>
      <c r="G73" s="73" t="s">
        <v>1591</v>
      </c>
      <c r="H73" s="73" t="s">
        <v>1559</v>
      </c>
      <c r="I73" s="73" t="s">
        <v>1569</v>
      </c>
      <c r="J73" s="73" t="s">
        <v>1564</v>
      </c>
      <c r="K73" s="73" t="s">
        <v>4662</v>
      </c>
      <c r="L73" s="166" t="s">
        <v>6635</v>
      </c>
      <c r="M73" s="73" t="s">
        <v>14</v>
      </c>
      <c r="N73" s="73">
        <f>IF(VALUE(Tabela1[[#This Row],[RED]]) &gt; 0,1,0) + IF(VALUE(J73)&gt;0,8,IF(VALUE(I73)&gt;0,7,IF(VALUE(H73)&gt;0,6,IF(VALUE(G73)&gt;0,5,IF(VALUE(F73)&gt;0,4,IF(VALUE(E73)&gt;0,3,IF(VALUE(D73)&gt;0,2,1)))))))</f>
        <v>7</v>
      </c>
      <c r="R73" t="str">
        <f>IF(IFERROR(VLOOKUP(Tabela1[[#This Row],[NR]],Tabela813[[NR]:[Especificação]],2,FALSE),"0")&lt;&gt;"0",IFERROR(VLOOKUP(Tabela1[[#This Row],[NR]],Tabela813[[NR]:[Especificação]],2,FALSE),"0"),Tabela1[[#This Row],[Especificação]])</f>
        <v>Serviços de Saneamento Básico - Limpeza Urbana e Manejo de Resíduos Sólidos - Multas</v>
      </c>
    </row>
    <row r="74" spans="2:18" x14ac:dyDescent="0.25">
      <c r="B74" s="73"/>
      <c r="C74" s="73" t="s">
        <v>1558</v>
      </c>
      <c r="D74" s="73" t="s">
        <v>1563</v>
      </c>
      <c r="E74" s="73" t="s">
        <v>1570</v>
      </c>
      <c r="F74" s="73" t="s">
        <v>1570</v>
      </c>
      <c r="G74" s="73" t="s">
        <v>1591</v>
      </c>
      <c r="H74" s="73" t="s">
        <v>1559</v>
      </c>
      <c r="I74" s="73" t="s">
        <v>1563</v>
      </c>
      <c r="J74" s="73" t="s">
        <v>1564</v>
      </c>
      <c r="K74" s="73" t="s">
        <v>4663</v>
      </c>
      <c r="L74" s="166" t="s">
        <v>6636</v>
      </c>
      <c r="M74" s="73" t="s">
        <v>14</v>
      </c>
      <c r="N74" s="73">
        <f>IF(VALUE(Tabela1[[#This Row],[RED]]) &gt; 0,1,0) + IF(VALUE(J74)&gt;0,8,IF(VALUE(I74)&gt;0,7,IF(VALUE(H74)&gt;0,6,IF(VALUE(G74)&gt;0,5,IF(VALUE(F74)&gt;0,4,IF(VALUE(E74)&gt;0,3,IF(VALUE(D74)&gt;0,2,1)))))))</f>
        <v>7</v>
      </c>
      <c r="R74" t="str">
        <f>IF(IFERROR(VLOOKUP(Tabela1[[#This Row],[NR]],Tabela813[[NR]:[Especificação]],2,FALSE),"0")&lt;&gt;"0",IFERROR(VLOOKUP(Tabela1[[#This Row],[NR]],Tabela813[[NR]:[Especificação]],2,FALSE),"0"),Tabela1[[#This Row],[Especificação]])</f>
        <v>Serviços de Saneamento Básico - Limpeza Urbana e Manejo de Resíduos Sólidos - Juros de Mora</v>
      </c>
    </row>
    <row r="75" spans="2:18" x14ac:dyDescent="0.25">
      <c r="B75" s="73"/>
      <c r="C75" s="73" t="s">
        <v>1558</v>
      </c>
      <c r="D75" s="73" t="s">
        <v>1563</v>
      </c>
      <c r="E75" s="73" t="s">
        <v>1570</v>
      </c>
      <c r="F75" s="73" t="s">
        <v>1570</v>
      </c>
      <c r="G75" s="73" t="s">
        <v>1591</v>
      </c>
      <c r="H75" s="73" t="s">
        <v>1559</v>
      </c>
      <c r="I75" s="73" t="s">
        <v>1565</v>
      </c>
      <c r="J75" s="73" t="s">
        <v>1564</v>
      </c>
      <c r="K75" s="73" t="s">
        <v>4664</v>
      </c>
      <c r="L75" s="166" t="s">
        <v>6637</v>
      </c>
      <c r="M75" s="73" t="s">
        <v>14</v>
      </c>
      <c r="N75" s="73">
        <f>IF(VALUE(Tabela1[[#This Row],[RED]]) &gt; 0,1,0) + IF(VALUE(J75)&gt;0,8,IF(VALUE(I75)&gt;0,7,IF(VALUE(H75)&gt;0,6,IF(VALUE(G75)&gt;0,5,IF(VALUE(F75)&gt;0,4,IF(VALUE(E75)&gt;0,3,IF(VALUE(D75)&gt;0,2,1)))))))</f>
        <v>7</v>
      </c>
      <c r="R75" t="str">
        <f>IF(IFERROR(VLOOKUP(Tabela1[[#This Row],[NR]],Tabela813[[NR]:[Especificação]],2,FALSE),"0")&lt;&gt;"0",IFERROR(VLOOKUP(Tabela1[[#This Row],[NR]],Tabela813[[NR]:[Especificação]],2,FALSE),"0"),Tabela1[[#This Row],[Especificação]])</f>
        <v>Serviços de Saneamento Básico - Limpeza Urbana e Manejo de Resíduos Sólidos - Dívida Ativa - Multas da Dívida Ativa</v>
      </c>
    </row>
    <row r="76" spans="2:18" x14ac:dyDescent="0.25">
      <c r="B76" s="73"/>
      <c r="C76" s="73" t="s">
        <v>1558</v>
      </c>
      <c r="D76" s="73" t="s">
        <v>1563</v>
      </c>
      <c r="E76" s="73" t="s">
        <v>1570</v>
      </c>
      <c r="F76" s="73" t="s">
        <v>1570</v>
      </c>
      <c r="G76" s="73" t="s">
        <v>1591</v>
      </c>
      <c r="H76" s="73" t="s">
        <v>1559</v>
      </c>
      <c r="I76" s="73" t="s">
        <v>1566</v>
      </c>
      <c r="J76" s="73" t="s">
        <v>1564</v>
      </c>
      <c r="K76" s="73" t="s">
        <v>4665</v>
      </c>
      <c r="L76" s="166" t="s">
        <v>6638</v>
      </c>
      <c r="M76" s="73" t="s">
        <v>14</v>
      </c>
      <c r="N76" s="73">
        <f>IF(VALUE(Tabela1[[#This Row],[RED]]) &gt; 0,1,0) + IF(VALUE(J76)&gt;0,8,IF(VALUE(I76)&gt;0,7,IF(VALUE(H76)&gt;0,6,IF(VALUE(G76)&gt;0,5,IF(VALUE(F76)&gt;0,4,IF(VALUE(E76)&gt;0,3,IF(VALUE(D76)&gt;0,2,1)))))))</f>
        <v>7</v>
      </c>
      <c r="R76" t="str">
        <f>IF(IFERROR(VLOOKUP(Tabela1[[#This Row],[NR]],Tabela813[[NR]:[Especificação]],2,FALSE),"0")&lt;&gt;"0",IFERROR(VLOOKUP(Tabela1[[#This Row],[NR]],Tabela813[[NR]:[Especificação]],2,FALSE),"0"),Tabela1[[#This Row],[Especificação]])</f>
        <v>Serviços de Saneamento Básico - Limpeza Urbana e Manejo de Resíduos Sólidos - Juros de Mora da Dívida Ativa</v>
      </c>
    </row>
    <row r="77" spans="2:18" x14ac:dyDescent="0.25">
      <c r="B77" s="73"/>
      <c r="C77" s="73" t="s">
        <v>1558</v>
      </c>
      <c r="D77" s="73" t="s">
        <v>1563</v>
      </c>
      <c r="E77" s="73" t="s">
        <v>1570</v>
      </c>
      <c r="F77" s="73" t="s">
        <v>1570</v>
      </c>
      <c r="G77" s="73" t="s">
        <v>1591</v>
      </c>
      <c r="H77" s="73" t="s">
        <v>1568</v>
      </c>
      <c r="I77" s="73" t="s">
        <v>1561</v>
      </c>
      <c r="J77" s="73" t="s">
        <v>1564</v>
      </c>
      <c r="K77" s="73" t="s">
        <v>4668</v>
      </c>
      <c r="L77" s="166" t="s">
        <v>6639</v>
      </c>
      <c r="M77" s="73" t="s">
        <v>14</v>
      </c>
      <c r="N77" s="73">
        <f>IF(VALUE(Tabela1[[#This Row],[RED]]) &gt; 0,1,0) + IF(VALUE(J77)&gt;0,8,IF(VALUE(I77)&gt;0,7,IF(VALUE(H77)&gt;0,6,IF(VALUE(G77)&gt;0,5,IF(VALUE(F77)&gt;0,4,IF(VALUE(E77)&gt;0,3,IF(VALUE(D77)&gt;0,2,1)))))))</f>
        <v>6</v>
      </c>
      <c r="R77" t="str">
        <f>IF(IFERROR(VLOOKUP(Tabela1[[#This Row],[NR]],Tabela813[[NR]:[Especificação]],2,FALSE),"0")&lt;&gt;"0",IFERROR(VLOOKUP(Tabela1[[#This Row],[NR]],Tabela813[[NR]:[Especificação]],2,FALSE),"0"),Tabela1[[#This Row],[Especificação]])</f>
        <v>Serviços de Saneamento Básico - Drenagem e Manejo das Águas Pluviais Urbanas</v>
      </c>
    </row>
    <row r="78" spans="2:18" x14ac:dyDescent="0.25">
      <c r="B78" s="73"/>
      <c r="C78" s="73" t="s">
        <v>1558</v>
      </c>
      <c r="D78" s="73" t="s">
        <v>1563</v>
      </c>
      <c r="E78" s="73" t="s">
        <v>1570</v>
      </c>
      <c r="F78" s="73" t="s">
        <v>1570</v>
      </c>
      <c r="G78" s="73" t="s">
        <v>1591</v>
      </c>
      <c r="H78" s="73" t="s">
        <v>1568</v>
      </c>
      <c r="I78" s="73" t="s">
        <v>1558</v>
      </c>
      <c r="J78" s="73" t="s">
        <v>1564</v>
      </c>
      <c r="K78" s="73" t="s">
        <v>4669</v>
      </c>
      <c r="L78" s="166" t="s">
        <v>6640</v>
      </c>
      <c r="M78" s="73" t="s">
        <v>14</v>
      </c>
      <c r="N78" s="73">
        <f>IF(VALUE(Tabela1[[#This Row],[RED]]) &gt; 0,1,0) + IF(VALUE(J78)&gt;0,8,IF(VALUE(I78)&gt;0,7,IF(VALUE(H78)&gt;0,6,IF(VALUE(G78)&gt;0,5,IF(VALUE(F78)&gt;0,4,IF(VALUE(E78)&gt;0,3,IF(VALUE(D78)&gt;0,2,1)))))))</f>
        <v>7</v>
      </c>
      <c r="R78" t="str">
        <f>IF(IFERROR(VLOOKUP(Tabela1[[#This Row],[NR]],Tabela813[[NR]:[Especificação]],2,FALSE),"0")&lt;&gt;"0",IFERROR(VLOOKUP(Tabela1[[#This Row],[NR]],Tabela813[[NR]:[Especificação]],2,FALSE),"0"),Tabela1[[#This Row],[Especificação]])</f>
        <v>Serviços de Saneamento Básico - Drenagem e Manejo das Águas Pluviais Urbanas - Principal</v>
      </c>
    </row>
    <row r="79" spans="2:18" x14ac:dyDescent="0.25">
      <c r="B79" s="73"/>
      <c r="C79" s="73" t="s">
        <v>1558</v>
      </c>
      <c r="D79" s="73" t="s">
        <v>1563</v>
      </c>
      <c r="E79" s="73" t="s">
        <v>1570</v>
      </c>
      <c r="F79" s="73" t="s">
        <v>1570</v>
      </c>
      <c r="G79" s="73" t="s">
        <v>1591</v>
      </c>
      <c r="H79" s="73" t="s">
        <v>1568</v>
      </c>
      <c r="I79" s="73" t="s">
        <v>1567</v>
      </c>
      <c r="J79" s="73" t="s">
        <v>1564</v>
      </c>
      <c r="K79" s="73" t="s">
        <v>4670</v>
      </c>
      <c r="L79" s="166" t="s">
        <v>6641</v>
      </c>
      <c r="M79" s="73" t="s">
        <v>14</v>
      </c>
      <c r="N79" s="73">
        <f>IF(VALUE(Tabela1[[#This Row],[RED]]) &gt; 0,1,0) + IF(VALUE(J79)&gt;0,8,IF(VALUE(I79)&gt;0,7,IF(VALUE(H79)&gt;0,6,IF(VALUE(G79)&gt;0,5,IF(VALUE(F79)&gt;0,4,IF(VALUE(E79)&gt;0,3,IF(VALUE(D79)&gt;0,2,1)))))))</f>
        <v>7</v>
      </c>
      <c r="R79" t="str">
        <f>IF(IFERROR(VLOOKUP(Tabela1[[#This Row],[NR]],Tabela813[[NR]:[Especificação]],2,FALSE),"0")&lt;&gt;"0",IFERROR(VLOOKUP(Tabela1[[#This Row],[NR]],Tabela813[[NR]:[Especificação]],2,FALSE),"0"),Tabela1[[#This Row],[Especificação]])</f>
        <v>Serviços de Saneamento Básico - Drenagem e Manejo das Águas Pluviais Urbanas - Multas e Juros de Mora</v>
      </c>
    </row>
    <row r="80" spans="2:18" x14ac:dyDescent="0.25">
      <c r="B80" s="73"/>
      <c r="C80" s="73" t="s">
        <v>1558</v>
      </c>
      <c r="D80" s="73" t="s">
        <v>1563</v>
      </c>
      <c r="E80" s="73" t="s">
        <v>1570</v>
      </c>
      <c r="F80" s="73" t="s">
        <v>1570</v>
      </c>
      <c r="G80" s="73" t="s">
        <v>1591</v>
      </c>
      <c r="H80" s="73" t="s">
        <v>1568</v>
      </c>
      <c r="I80" s="73" t="s">
        <v>1559</v>
      </c>
      <c r="J80" s="73" t="s">
        <v>1564</v>
      </c>
      <c r="K80" s="73" t="s">
        <v>4671</v>
      </c>
      <c r="L80" s="166" t="s">
        <v>6642</v>
      </c>
      <c r="M80" s="73" t="s">
        <v>14</v>
      </c>
      <c r="N80" s="73">
        <f>IF(VALUE(Tabela1[[#This Row],[RED]]) &gt; 0,1,0) + IF(VALUE(J80)&gt;0,8,IF(VALUE(I80)&gt;0,7,IF(VALUE(H80)&gt;0,6,IF(VALUE(G80)&gt;0,5,IF(VALUE(F80)&gt;0,4,IF(VALUE(E80)&gt;0,3,IF(VALUE(D80)&gt;0,2,1)))))))</f>
        <v>7</v>
      </c>
      <c r="R80" t="str">
        <f>IF(IFERROR(VLOOKUP(Tabela1[[#This Row],[NR]],Tabela813[[NR]:[Especificação]],2,FALSE),"0")&lt;&gt;"0",IFERROR(VLOOKUP(Tabela1[[#This Row],[NR]],Tabela813[[NR]:[Especificação]],2,FALSE),"0"),Tabela1[[#This Row],[Especificação]])</f>
        <v>Serviços de Saneamento Básico - Drenagem e Manejo das Águas Pluviais Urbanas - Dívida Ativa</v>
      </c>
    </row>
    <row r="81" spans="2:18" x14ac:dyDescent="0.25">
      <c r="B81" s="73"/>
      <c r="C81" s="73" t="s">
        <v>1558</v>
      </c>
      <c r="D81" s="73" t="s">
        <v>1563</v>
      </c>
      <c r="E81" s="73" t="s">
        <v>1570</v>
      </c>
      <c r="F81" s="73" t="s">
        <v>1570</v>
      </c>
      <c r="G81" s="73" t="s">
        <v>1591</v>
      </c>
      <c r="H81" s="73" t="s">
        <v>1568</v>
      </c>
      <c r="I81" s="73" t="s">
        <v>1568</v>
      </c>
      <c r="J81" s="73" t="s">
        <v>1564</v>
      </c>
      <c r="K81" s="73" t="s">
        <v>4672</v>
      </c>
      <c r="L81" s="166" t="s">
        <v>6643</v>
      </c>
      <c r="M81" s="73" t="s">
        <v>14</v>
      </c>
      <c r="N81" s="73">
        <f>IF(VALUE(Tabela1[[#This Row],[RED]]) &gt; 0,1,0) + IF(VALUE(J81)&gt;0,8,IF(VALUE(I81)&gt;0,7,IF(VALUE(H81)&gt;0,6,IF(VALUE(G81)&gt;0,5,IF(VALUE(F81)&gt;0,4,IF(VALUE(E81)&gt;0,3,IF(VALUE(D81)&gt;0,2,1)))))))</f>
        <v>7</v>
      </c>
      <c r="R81" t="str">
        <f>IF(IFERROR(VLOOKUP(Tabela1[[#This Row],[NR]],Tabela813[[NR]:[Especificação]],2,FALSE),"0")&lt;&gt;"0",IFERROR(VLOOKUP(Tabela1[[#This Row],[NR]],Tabela813[[NR]:[Especificação]],2,FALSE),"0"),Tabela1[[#This Row],[Especificação]])</f>
        <v>Serviços de Saneamento Básico - Drenagem e Manejo das Águas Pluviais Urbanas - Dívida Ativa - Multas e Juros de Mora da Dívida Ativa</v>
      </c>
    </row>
    <row r="82" spans="2:18" x14ac:dyDescent="0.25">
      <c r="B82" s="73"/>
      <c r="C82" s="73" t="s">
        <v>1558</v>
      </c>
      <c r="D82" s="73" t="s">
        <v>1563</v>
      </c>
      <c r="E82" s="73" t="s">
        <v>1570</v>
      </c>
      <c r="F82" s="73" t="s">
        <v>1570</v>
      </c>
      <c r="G82" s="73" t="s">
        <v>1591</v>
      </c>
      <c r="H82" s="73" t="s">
        <v>1568</v>
      </c>
      <c r="I82" s="73" t="s">
        <v>1569</v>
      </c>
      <c r="J82" s="73" t="s">
        <v>1564</v>
      </c>
      <c r="K82" s="73" t="s">
        <v>4673</v>
      </c>
      <c r="L82" s="166" t="s">
        <v>6644</v>
      </c>
      <c r="M82" s="73" t="s">
        <v>14</v>
      </c>
      <c r="N82" s="73">
        <f>IF(VALUE(Tabela1[[#This Row],[RED]]) &gt; 0,1,0) + IF(VALUE(J82)&gt;0,8,IF(VALUE(I82)&gt;0,7,IF(VALUE(H82)&gt;0,6,IF(VALUE(G82)&gt;0,5,IF(VALUE(F82)&gt;0,4,IF(VALUE(E82)&gt;0,3,IF(VALUE(D82)&gt;0,2,1)))))))</f>
        <v>7</v>
      </c>
      <c r="R82" t="str">
        <f>IF(IFERROR(VLOOKUP(Tabela1[[#This Row],[NR]],Tabela813[[NR]:[Especificação]],2,FALSE),"0")&lt;&gt;"0",IFERROR(VLOOKUP(Tabela1[[#This Row],[NR]],Tabela813[[NR]:[Especificação]],2,FALSE),"0"),Tabela1[[#This Row],[Especificação]])</f>
        <v>Serviços de Saneamento Básico - Drenagem e Manejo das Águas Pluviais Urbanas - Multas</v>
      </c>
    </row>
    <row r="83" spans="2:18" x14ac:dyDescent="0.25">
      <c r="B83" s="73"/>
      <c r="C83" s="73" t="s">
        <v>1558</v>
      </c>
      <c r="D83" s="73" t="s">
        <v>1563</v>
      </c>
      <c r="E83" s="73" t="s">
        <v>1570</v>
      </c>
      <c r="F83" s="73" t="s">
        <v>1570</v>
      </c>
      <c r="G83" s="73" t="s">
        <v>1591</v>
      </c>
      <c r="H83" s="73" t="s">
        <v>1568</v>
      </c>
      <c r="I83" s="73" t="s">
        <v>1563</v>
      </c>
      <c r="J83" s="73" t="s">
        <v>1564</v>
      </c>
      <c r="K83" s="73" t="s">
        <v>4674</v>
      </c>
      <c r="L83" s="166" t="s">
        <v>6645</v>
      </c>
      <c r="M83" s="73" t="s">
        <v>14</v>
      </c>
      <c r="N83" s="73">
        <f>IF(VALUE(Tabela1[[#This Row],[RED]]) &gt; 0,1,0) + IF(VALUE(J83)&gt;0,8,IF(VALUE(I83)&gt;0,7,IF(VALUE(H83)&gt;0,6,IF(VALUE(G83)&gt;0,5,IF(VALUE(F83)&gt;0,4,IF(VALUE(E83)&gt;0,3,IF(VALUE(D83)&gt;0,2,1)))))))</f>
        <v>7</v>
      </c>
      <c r="R83" t="str">
        <f>IF(IFERROR(VLOOKUP(Tabela1[[#This Row],[NR]],Tabela813[[NR]:[Especificação]],2,FALSE),"0")&lt;&gt;"0",IFERROR(VLOOKUP(Tabela1[[#This Row],[NR]],Tabela813[[NR]:[Especificação]],2,FALSE),"0"),Tabela1[[#This Row],[Especificação]])</f>
        <v>Serviços de Saneamento Básico - Drenagem e Manejo das Águas Pluviais Urbanas - Juros de Mora</v>
      </c>
    </row>
    <row r="84" spans="2:18" x14ac:dyDescent="0.25">
      <c r="B84" s="73"/>
      <c r="C84" s="73" t="s">
        <v>1558</v>
      </c>
      <c r="D84" s="73" t="s">
        <v>1563</v>
      </c>
      <c r="E84" s="73" t="s">
        <v>1570</v>
      </c>
      <c r="F84" s="73" t="s">
        <v>1570</v>
      </c>
      <c r="G84" s="73" t="s">
        <v>1591</v>
      </c>
      <c r="H84" s="73" t="s">
        <v>1568</v>
      </c>
      <c r="I84" s="73" t="s">
        <v>1565</v>
      </c>
      <c r="J84" s="73" t="s">
        <v>1564</v>
      </c>
      <c r="K84" s="73" t="s">
        <v>4675</v>
      </c>
      <c r="L84" s="166" t="s">
        <v>6646</v>
      </c>
      <c r="M84" s="73" t="s">
        <v>14</v>
      </c>
      <c r="N84" s="73">
        <f>IF(VALUE(Tabela1[[#This Row],[RED]]) &gt; 0,1,0) + IF(VALUE(J84)&gt;0,8,IF(VALUE(I84)&gt;0,7,IF(VALUE(H84)&gt;0,6,IF(VALUE(G84)&gt;0,5,IF(VALUE(F84)&gt;0,4,IF(VALUE(E84)&gt;0,3,IF(VALUE(D84)&gt;0,2,1)))))))</f>
        <v>7</v>
      </c>
      <c r="R84" t="str">
        <f>IF(IFERROR(VLOOKUP(Tabela1[[#This Row],[NR]],Tabela813[[NR]:[Especificação]],2,FALSE),"0")&lt;&gt;"0",IFERROR(VLOOKUP(Tabela1[[#This Row],[NR]],Tabela813[[NR]:[Especificação]],2,FALSE),"0"),Tabela1[[#This Row],[Especificação]])</f>
        <v>Serviços de Saneamento Básico - Drenagem e Manejo das Águas Pluviais Urbanas - Dívida Ativa - Multas da Dívida Ativa</v>
      </c>
    </row>
    <row r="85" spans="2:18" x14ac:dyDescent="0.25">
      <c r="B85" s="73"/>
      <c r="C85" s="73" t="s">
        <v>1558</v>
      </c>
      <c r="D85" s="73" t="s">
        <v>1563</v>
      </c>
      <c r="E85" s="73" t="s">
        <v>1570</v>
      </c>
      <c r="F85" s="73" t="s">
        <v>1570</v>
      </c>
      <c r="G85" s="73" t="s">
        <v>1591</v>
      </c>
      <c r="H85" s="73" t="s">
        <v>1568</v>
      </c>
      <c r="I85" s="73" t="s">
        <v>1566</v>
      </c>
      <c r="J85" s="73" t="s">
        <v>1564</v>
      </c>
      <c r="K85" s="73" t="s">
        <v>4676</v>
      </c>
      <c r="L85" s="166" t="s">
        <v>6647</v>
      </c>
      <c r="M85" s="73" t="s">
        <v>14</v>
      </c>
      <c r="N85" s="73">
        <f>IF(VALUE(Tabela1[[#This Row],[RED]]) &gt; 0,1,0) + IF(VALUE(J85)&gt;0,8,IF(VALUE(I85)&gt;0,7,IF(VALUE(H85)&gt;0,6,IF(VALUE(G85)&gt;0,5,IF(VALUE(F85)&gt;0,4,IF(VALUE(E85)&gt;0,3,IF(VALUE(D85)&gt;0,2,1)))))))</f>
        <v>7</v>
      </c>
      <c r="R85" t="str">
        <f>IF(IFERROR(VLOOKUP(Tabela1[[#This Row],[NR]],Tabela813[[NR]:[Especificação]],2,FALSE),"0")&lt;&gt;"0",IFERROR(VLOOKUP(Tabela1[[#This Row],[NR]],Tabela813[[NR]:[Especificação]],2,FALSE),"0"),Tabela1[[#This Row],[Especificação]])</f>
        <v>Serviços de Saneamento Básico - Drenagem e Manejo das Águas Pluviais Urbanas - Juros de Mora da Dívida Ativa</v>
      </c>
    </row>
    <row r="86" spans="2:18" x14ac:dyDescent="0.25">
      <c r="B86" s="73"/>
      <c r="C86" s="73" t="s">
        <v>1558</v>
      </c>
      <c r="D86" s="73" t="s">
        <v>1563</v>
      </c>
      <c r="E86" s="73" t="s">
        <v>1570</v>
      </c>
      <c r="F86" s="73" t="s">
        <v>1570</v>
      </c>
      <c r="G86" s="73" t="s">
        <v>1591</v>
      </c>
      <c r="H86" s="73" t="s">
        <v>1570</v>
      </c>
      <c r="I86" s="73" t="s">
        <v>1561</v>
      </c>
      <c r="J86" s="73" t="s">
        <v>1564</v>
      </c>
      <c r="K86" s="73" t="s">
        <v>4685</v>
      </c>
      <c r="L86" s="166" t="s">
        <v>4667</v>
      </c>
      <c r="M86" s="73" t="s">
        <v>14</v>
      </c>
      <c r="N86" s="73">
        <f>IF(VALUE(Tabela1[[#This Row],[RED]]) &gt; 0,1,0) + IF(VALUE(J86)&gt;0,8,IF(VALUE(I86)&gt;0,7,IF(VALUE(H86)&gt;0,6,IF(VALUE(G86)&gt;0,5,IF(VALUE(F86)&gt;0,4,IF(VALUE(E86)&gt;0,3,IF(VALUE(D86)&gt;0,2,1)))))))</f>
        <v>6</v>
      </c>
      <c r="R86" t="str">
        <f>IF(IFERROR(VLOOKUP(Tabela1[[#This Row],[NR]],Tabela813[[NR]:[Especificação]],2,FALSE),"0")&lt;&gt;"0",IFERROR(VLOOKUP(Tabela1[[#This Row],[NR]],Tabela813[[NR]:[Especificação]],2,FALSE),"0"),Tabela1[[#This Row],[Especificação]])</f>
        <v>Outros Serviços Sujeitos à Regulação</v>
      </c>
    </row>
    <row r="87" spans="2:18" x14ac:dyDescent="0.25">
      <c r="B87" s="73"/>
      <c r="C87" s="73" t="s">
        <v>1558</v>
      </c>
      <c r="D87" s="73" t="s">
        <v>1563</v>
      </c>
      <c r="E87" s="73" t="s">
        <v>1570</v>
      </c>
      <c r="F87" s="73" t="s">
        <v>1570</v>
      </c>
      <c r="G87" s="73" t="s">
        <v>1591</v>
      </c>
      <c r="H87" s="73" t="s">
        <v>1570</v>
      </c>
      <c r="I87" s="73" t="s">
        <v>1558</v>
      </c>
      <c r="J87" s="73" t="s">
        <v>1564</v>
      </c>
      <c r="K87" s="73" t="s">
        <v>4686</v>
      </c>
      <c r="L87" s="166" t="s">
        <v>4677</v>
      </c>
      <c r="M87" s="73" t="s">
        <v>14</v>
      </c>
      <c r="N87" s="73">
        <f>IF(VALUE(Tabela1[[#This Row],[RED]]) &gt; 0,1,0) + IF(VALUE(J87)&gt;0,8,IF(VALUE(I87)&gt;0,7,IF(VALUE(H87)&gt;0,6,IF(VALUE(G87)&gt;0,5,IF(VALUE(F87)&gt;0,4,IF(VALUE(E87)&gt;0,3,IF(VALUE(D87)&gt;0,2,1)))))))</f>
        <v>7</v>
      </c>
      <c r="R87" t="str">
        <f>IF(IFERROR(VLOOKUP(Tabela1[[#This Row],[NR]],Tabela813[[NR]:[Especificação]],2,FALSE),"0")&lt;&gt;"0",IFERROR(VLOOKUP(Tabela1[[#This Row],[NR]],Tabela813[[NR]:[Especificação]],2,FALSE),"0"),Tabela1[[#This Row],[Especificação]])</f>
        <v>Outros Serviços Sujeitos à Regulação - Principal</v>
      </c>
    </row>
    <row r="88" spans="2:18" x14ac:dyDescent="0.25">
      <c r="B88" s="73"/>
      <c r="C88" s="73" t="s">
        <v>1558</v>
      </c>
      <c r="D88" s="73" t="s">
        <v>1563</v>
      </c>
      <c r="E88" s="73" t="s">
        <v>1570</v>
      </c>
      <c r="F88" s="73" t="s">
        <v>1570</v>
      </c>
      <c r="G88" s="73" t="s">
        <v>1591</v>
      </c>
      <c r="H88" s="73" t="s">
        <v>1570</v>
      </c>
      <c r="I88" s="73" t="s">
        <v>1567</v>
      </c>
      <c r="J88" s="73" t="s">
        <v>1564</v>
      </c>
      <c r="K88" s="73" t="s">
        <v>4687</v>
      </c>
      <c r="L88" s="166" t="s">
        <v>4678</v>
      </c>
      <c r="M88" s="73" t="s">
        <v>14</v>
      </c>
      <c r="N88" s="73">
        <f>IF(VALUE(Tabela1[[#This Row],[RED]]) &gt; 0,1,0) + IF(VALUE(J88)&gt;0,8,IF(VALUE(I88)&gt;0,7,IF(VALUE(H88)&gt;0,6,IF(VALUE(G88)&gt;0,5,IF(VALUE(F88)&gt;0,4,IF(VALUE(E88)&gt;0,3,IF(VALUE(D88)&gt;0,2,1)))))))</f>
        <v>7</v>
      </c>
      <c r="R88" t="str">
        <f>IF(IFERROR(VLOOKUP(Tabela1[[#This Row],[NR]],Tabela813[[NR]:[Especificação]],2,FALSE),"0")&lt;&gt;"0",IFERROR(VLOOKUP(Tabela1[[#This Row],[NR]],Tabela813[[NR]:[Especificação]],2,FALSE),"0"),Tabela1[[#This Row],[Especificação]])</f>
        <v>Outros Serviços Sujeitos à Regulação - Multas e Juros de Mora</v>
      </c>
    </row>
    <row r="89" spans="2:18" x14ac:dyDescent="0.25">
      <c r="B89" s="73"/>
      <c r="C89" s="73" t="s">
        <v>1558</v>
      </c>
      <c r="D89" s="73" t="s">
        <v>1563</v>
      </c>
      <c r="E89" s="73" t="s">
        <v>1570</v>
      </c>
      <c r="F89" s="73" t="s">
        <v>1570</v>
      </c>
      <c r="G89" s="73" t="s">
        <v>1591</v>
      </c>
      <c r="H89" s="73" t="s">
        <v>1570</v>
      </c>
      <c r="I89" s="73" t="s">
        <v>1559</v>
      </c>
      <c r="J89" s="73" t="s">
        <v>1564</v>
      </c>
      <c r="K89" s="73" t="s">
        <v>4688</v>
      </c>
      <c r="L89" s="166" t="s">
        <v>4679</v>
      </c>
      <c r="M89" s="73" t="s">
        <v>14</v>
      </c>
      <c r="N89" s="73">
        <f>IF(VALUE(Tabela1[[#This Row],[RED]]) &gt; 0,1,0) + IF(VALUE(J89)&gt;0,8,IF(VALUE(I89)&gt;0,7,IF(VALUE(H89)&gt;0,6,IF(VALUE(G89)&gt;0,5,IF(VALUE(F89)&gt;0,4,IF(VALUE(E89)&gt;0,3,IF(VALUE(D89)&gt;0,2,1)))))))</f>
        <v>7</v>
      </c>
      <c r="R89" t="str">
        <f>IF(IFERROR(VLOOKUP(Tabela1[[#This Row],[NR]],Tabela813[[NR]:[Especificação]],2,FALSE),"0")&lt;&gt;"0",IFERROR(VLOOKUP(Tabela1[[#This Row],[NR]],Tabela813[[NR]:[Especificação]],2,FALSE),"0"),Tabela1[[#This Row],[Especificação]])</f>
        <v>Outros Serviços Sujeitos à Regulação - Dívida Ativa</v>
      </c>
    </row>
    <row r="90" spans="2:18" x14ac:dyDescent="0.25">
      <c r="B90" s="73"/>
      <c r="C90" s="73" t="s">
        <v>1558</v>
      </c>
      <c r="D90" s="73" t="s">
        <v>1563</v>
      </c>
      <c r="E90" s="73" t="s">
        <v>1570</v>
      </c>
      <c r="F90" s="73" t="s">
        <v>1570</v>
      </c>
      <c r="G90" s="73" t="s">
        <v>1591</v>
      </c>
      <c r="H90" s="73" t="s">
        <v>1570</v>
      </c>
      <c r="I90" s="73" t="s">
        <v>1568</v>
      </c>
      <c r="J90" s="73" t="s">
        <v>1564</v>
      </c>
      <c r="K90" s="73" t="s">
        <v>4689</v>
      </c>
      <c r="L90" s="166" t="s">
        <v>4680</v>
      </c>
      <c r="M90" s="73" t="s">
        <v>14</v>
      </c>
      <c r="N90" s="73">
        <f>IF(VALUE(Tabela1[[#This Row],[RED]]) &gt; 0,1,0) + IF(VALUE(J90)&gt;0,8,IF(VALUE(I90)&gt;0,7,IF(VALUE(H90)&gt;0,6,IF(VALUE(G90)&gt;0,5,IF(VALUE(F90)&gt;0,4,IF(VALUE(E90)&gt;0,3,IF(VALUE(D90)&gt;0,2,1)))))))</f>
        <v>7</v>
      </c>
      <c r="R90" t="str">
        <f>IF(IFERROR(VLOOKUP(Tabela1[[#This Row],[NR]],Tabela813[[NR]:[Especificação]],2,FALSE),"0")&lt;&gt;"0",IFERROR(VLOOKUP(Tabela1[[#This Row],[NR]],Tabela813[[NR]:[Especificação]],2,FALSE),"0"),Tabela1[[#This Row],[Especificação]])</f>
        <v>Outros Serviços Sujeitos à Regulação - Dívida Ativa - Multas e Juros de Mora da Dívida Ativa</v>
      </c>
    </row>
    <row r="91" spans="2:18" x14ac:dyDescent="0.25">
      <c r="B91" s="73"/>
      <c r="C91" s="73" t="s">
        <v>1558</v>
      </c>
      <c r="D91" s="73" t="s">
        <v>1563</v>
      </c>
      <c r="E91" s="73" t="s">
        <v>1570</v>
      </c>
      <c r="F91" s="73" t="s">
        <v>1570</v>
      </c>
      <c r="G91" s="73" t="s">
        <v>1591</v>
      </c>
      <c r="H91" s="73" t="s">
        <v>1570</v>
      </c>
      <c r="I91" s="73" t="s">
        <v>1569</v>
      </c>
      <c r="J91" s="73" t="s">
        <v>1564</v>
      </c>
      <c r="K91" s="73" t="s">
        <v>4690</v>
      </c>
      <c r="L91" s="166" t="s">
        <v>4681</v>
      </c>
      <c r="M91" s="73" t="s">
        <v>14</v>
      </c>
      <c r="N91" s="73">
        <f>IF(VALUE(Tabela1[[#This Row],[RED]]) &gt; 0,1,0) + IF(VALUE(J91)&gt;0,8,IF(VALUE(I91)&gt;0,7,IF(VALUE(H91)&gt;0,6,IF(VALUE(G91)&gt;0,5,IF(VALUE(F91)&gt;0,4,IF(VALUE(E91)&gt;0,3,IF(VALUE(D91)&gt;0,2,1)))))))</f>
        <v>7</v>
      </c>
      <c r="R91" t="str">
        <f>IF(IFERROR(VLOOKUP(Tabela1[[#This Row],[NR]],Tabela813[[NR]:[Especificação]],2,FALSE),"0")&lt;&gt;"0",IFERROR(VLOOKUP(Tabela1[[#This Row],[NR]],Tabela813[[NR]:[Especificação]],2,FALSE),"0"),Tabela1[[#This Row],[Especificação]])</f>
        <v>Outros Serviços Sujeitos à Regulação - Multas</v>
      </c>
    </row>
    <row r="92" spans="2:18" x14ac:dyDescent="0.25">
      <c r="B92" s="73"/>
      <c r="C92" s="73" t="s">
        <v>1558</v>
      </c>
      <c r="D92" s="73" t="s">
        <v>1563</v>
      </c>
      <c r="E92" s="73" t="s">
        <v>1570</v>
      </c>
      <c r="F92" s="73" t="s">
        <v>1570</v>
      </c>
      <c r="G92" s="73" t="s">
        <v>1591</v>
      </c>
      <c r="H92" s="73" t="s">
        <v>1570</v>
      </c>
      <c r="I92" s="73" t="s">
        <v>1563</v>
      </c>
      <c r="J92" s="73" t="s">
        <v>1564</v>
      </c>
      <c r="K92" s="73" t="s">
        <v>4691</v>
      </c>
      <c r="L92" s="166" t="s">
        <v>4682</v>
      </c>
      <c r="M92" s="73" t="s">
        <v>14</v>
      </c>
      <c r="N92" s="73">
        <f>IF(VALUE(Tabela1[[#This Row],[RED]]) &gt; 0,1,0) + IF(VALUE(J92)&gt;0,8,IF(VALUE(I92)&gt;0,7,IF(VALUE(H92)&gt;0,6,IF(VALUE(G92)&gt;0,5,IF(VALUE(F92)&gt;0,4,IF(VALUE(E92)&gt;0,3,IF(VALUE(D92)&gt;0,2,1)))))))</f>
        <v>7</v>
      </c>
      <c r="R92" t="str">
        <f>IF(IFERROR(VLOOKUP(Tabela1[[#This Row],[NR]],Tabela813[[NR]:[Especificação]],2,FALSE),"0")&lt;&gt;"0",IFERROR(VLOOKUP(Tabela1[[#This Row],[NR]],Tabela813[[NR]:[Especificação]],2,FALSE),"0"),Tabela1[[#This Row],[Especificação]])</f>
        <v>Outros Serviços Sujeitos à Regulação - Juros de Mora</v>
      </c>
    </row>
    <row r="93" spans="2:18" x14ac:dyDescent="0.25">
      <c r="B93" s="73"/>
      <c r="C93" s="73" t="s">
        <v>1558</v>
      </c>
      <c r="D93" s="73" t="s">
        <v>1563</v>
      </c>
      <c r="E93" s="73" t="s">
        <v>1570</v>
      </c>
      <c r="F93" s="73" t="s">
        <v>1570</v>
      </c>
      <c r="G93" s="73" t="s">
        <v>1591</v>
      </c>
      <c r="H93" s="73" t="s">
        <v>1570</v>
      </c>
      <c r="I93" s="73" t="s">
        <v>1565</v>
      </c>
      <c r="J93" s="73" t="s">
        <v>1564</v>
      </c>
      <c r="K93" s="73" t="s">
        <v>4692</v>
      </c>
      <c r="L93" s="166" t="s">
        <v>4683</v>
      </c>
      <c r="M93" s="73" t="s">
        <v>14</v>
      </c>
      <c r="N93" s="73">
        <f>IF(VALUE(Tabela1[[#This Row],[RED]]) &gt; 0,1,0) + IF(VALUE(J93)&gt;0,8,IF(VALUE(I93)&gt;0,7,IF(VALUE(H93)&gt;0,6,IF(VALUE(G93)&gt;0,5,IF(VALUE(F93)&gt;0,4,IF(VALUE(E93)&gt;0,3,IF(VALUE(D93)&gt;0,2,1)))))))</f>
        <v>7</v>
      </c>
      <c r="R93" t="str">
        <f>IF(IFERROR(VLOOKUP(Tabela1[[#This Row],[NR]],Tabela813[[NR]:[Especificação]],2,FALSE),"0")&lt;&gt;"0",IFERROR(VLOOKUP(Tabela1[[#This Row],[NR]],Tabela813[[NR]:[Especificação]],2,FALSE),"0"),Tabela1[[#This Row],[Especificação]])</f>
        <v>Outros Serviços Sujeitos à Regulação - Dívida Ativa - Multas da Dívida Ativa</v>
      </c>
    </row>
    <row r="94" spans="2:18" x14ac:dyDescent="0.25">
      <c r="B94" s="73"/>
      <c r="C94" s="73" t="s">
        <v>1558</v>
      </c>
      <c r="D94" s="73" t="s">
        <v>1563</v>
      </c>
      <c r="E94" s="73" t="s">
        <v>1570</v>
      </c>
      <c r="F94" s="73" t="s">
        <v>1570</v>
      </c>
      <c r="G94" s="73" t="s">
        <v>1591</v>
      </c>
      <c r="H94" s="73" t="s">
        <v>1570</v>
      </c>
      <c r="I94" s="73" t="s">
        <v>1566</v>
      </c>
      <c r="J94" s="73" t="s">
        <v>1564</v>
      </c>
      <c r="K94" s="73" t="s">
        <v>4693</v>
      </c>
      <c r="L94" s="166" t="s">
        <v>4684</v>
      </c>
      <c r="M94" s="73" t="s">
        <v>14</v>
      </c>
      <c r="N94" s="73">
        <f>IF(VALUE(Tabela1[[#This Row],[RED]]) &gt; 0,1,0) + IF(VALUE(J94)&gt;0,8,IF(VALUE(I94)&gt;0,7,IF(VALUE(H94)&gt;0,6,IF(VALUE(G94)&gt;0,5,IF(VALUE(F94)&gt;0,4,IF(VALUE(E94)&gt;0,3,IF(VALUE(D94)&gt;0,2,1)))))))</f>
        <v>7</v>
      </c>
      <c r="R94" t="str">
        <f>IF(IFERROR(VLOOKUP(Tabela1[[#This Row],[NR]],Tabela813[[NR]:[Especificação]],2,FALSE),"0")&lt;&gt;"0",IFERROR(VLOOKUP(Tabela1[[#This Row],[NR]],Tabela813[[NR]:[Especificação]],2,FALSE),"0"),Tabela1[[#This Row],[Especificação]])</f>
        <v>Outros Serviços Sujeitos à Regulação - Juros de Mora da Dívida Ativa</v>
      </c>
    </row>
    <row r="95" spans="2:18" x14ac:dyDescent="0.25">
      <c r="B95" s="73"/>
      <c r="C95" s="73" t="s">
        <v>1558</v>
      </c>
      <c r="D95" s="73" t="s">
        <v>1565</v>
      </c>
      <c r="E95" s="73" t="s">
        <v>1558</v>
      </c>
      <c r="F95" s="73" t="s">
        <v>1558</v>
      </c>
      <c r="G95" s="73" t="s">
        <v>1596</v>
      </c>
      <c r="H95" s="73" t="s">
        <v>1567</v>
      </c>
      <c r="I95" s="73" t="s">
        <v>1561</v>
      </c>
      <c r="J95" s="73" t="s">
        <v>1564</v>
      </c>
      <c r="K95" s="73" t="s">
        <v>4755</v>
      </c>
      <c r="L95" s="166" t="s">
        <v>4602</v>
      </c>
      <c r="M95" s="73" t="s">
        <v>10</v>
      </c>
      <c r="N95" s="73">
        <f>IF(VALUE(Tabela1[[#This Row],[RED]]) &gt; 0,1,0) + IF(VALUE(J95)&gt;0,8,IF(VALUE(I95)&gt;0,7,IF(VALUE(H95)&gt;0,6,IF(VALUE(G95)&gt;0,5,IF(VALUE(F95)&gt;0,4,IF(VALUE(E95)&gt;0,3,IF(VALUE(D95)&gt;0,2,1)))))))</f>
        <v>6</v>
      </c>
      <c r="R95" t="str">
        <f>IF(IFERROR(VLOOKUP(Tabela1[[#This Row],[NR]],Tabela813[[NR]:[Especificação]],2,FALSE),"0")&lt;&gt;"0",IFERROR(VLOOKUP(Tabela1[[#This Row],[NR]],Tabela813[[NR]:[Especificação]],2,FALSE),"0"),Tabela1[[#This Row],[Especificação]])</f>
        <v>Cota-Parte do Fundo de Participação dos Municípios - Cotas Extraordinárias</v>
      </c>
    </row>
    <row r="96" spans="2:18" x14ac:dyDescent="0.25">
      <c r="B96" s="73"/>
      <c r="C96" s="73" t="s">
        <v>1558</v>
      </c>
      <c r="D96" s="73" t="s">
        <v>1565</v>
      </c>
      <c r="E96" s="73" t="s">
        <v>1558</v>
      </c>
      <c r="F96" s="73" t="s">
        <v>1558</v>
      </c>
      <c r="G96" s="73" t="s">
        <v>1596</v>
      </c>
      <c r="H96" s="73" t="s">
        <v>1567</v>
      </c>
      <c r="I96" s="73" t="s">
        <v>1558</v>
      </c>
      <c r="J96" s="73" t="s">
        <v>1564</v>
      </c>
      <c r="K96" s="73" t="s">
        <v>4756</v>
      </c>
      <c r="L96" s="166" t="s">
        <v>6573</v>
      </c>
      <c r="M96" s="73" t="s">
        <v>10</v>
      </c>
      <c r="N96" s="73">
        <f>IF(VALUE(Tabela1[[#This Row],[RED]]) &gt; 0,1,0) + IF(VALUE(J96)&gt;0,8,IF(VALUE(I96)&gt;0,7,IF(VALUE(H96)&gt;0,6,IF(VALUE(G96)&gt;0,5,IF(VALUE(F96)&gt;0,4,IF(VALUE(E96)&gt;0,3,IF(VALUE(D96)&gt;0,2,1)))))))</f>
        <v>7</v>
      </c>
      <c r="R96" t="str">
        <f>IF(IFERROR(VLOOKUP(Tabela1[[#This Row],[NR]],Tabela813[[NR]:[Especificação]],2,FALSE),"0")&lt;&gt;"0",IFERROR(VLOOKUP(Tabela1[[#This Row],[NR]],Tabela813[[NR]:[Especificação]],2,FALSE),"0"),Tabela1[[#This Row],[Especificação]])</f>
        <v>Cota-Parte do Fundo de Participação dos Municípios - Cotas Extraordinárias - Principal</v>
      </c>
    </row>
    <row r="97" spans="1:18" x14ac:dyDescent="0.25">
      <c r="B97" s="73"/>
      <c r="C97" s="73" t="s">
        <v>1558</v>
      </c>
      <c r="D97" s="73" t="s">
        <v>1565</v>
      </c>
      <c r="E97" s="73" t="s">
        <v>1558</v>
      </c>
      <c r="F97" s="73" t="s">
        <v>1558</v>
      </c>
      <c r="G97" s="73" t="s">
        <v>1596</v>
      </c>
      <c r="H97" s="73" t="s">
        <v>1559</v>
      </c>
      <c r="I97" s="73" t="s">
        <v>1561</v>
      </c>
      <c r="J97" s="73" t="s">
        <v>1564</v>
      </c>
      <c r="K97" s="73" t="s">
        <v>4604</v>
      </c>
      <c r="L97" s="166" t="s">
        <v>3804</v>
      </c>
      <c r="M97" s="73" t="s">
        <v>18</v>
      </c>
      <c r="N97" s="73">
        <f>IF(VALUE(Tabela1[[#This Row],[RED]]) &gt; 0,1,0) + IF(VALUE(J97)&gt;0,8,IF(VALUE(I97)&gt;0,7,IF(VALUE(H97)&gt;0,6,IF(VALUE(G97)&gt;0,5,IF(VALUE(F97)&gt;0,4,IF(VALUE(E97)&gt;0,3,IF(VALUE(D97)&gt;0,2,1)))))))</f>
        <v>6</v>
      </c>
      <c r="R97" t="str">
        <f>IF(IFERROR(VLOOKUP(Tabela1[[#This Row],[NR]],Tabela813[[NR]:[Especificação]],2,FALSE),"0")&lt;&gt;"0",IFERROR(VLOOKUP(Tabela1[[#This Row],[NR]],Tabela813[[NR]:[Especificação]],2,FALSE),"0"),Tabela1[[#This Row],[Especificação]])</f>
        <v>Cota-Parte do Fundo de Participação dos Municípios - 1% Cota Entregue no MÊS de Julho</v>
      </c>
    </row>
    <row r="98" spans="1:18" x14ac:dyDescent="0.25">
      <c r="B98" s="73"/>
      <c r="C98" s="73" t="s">
        <v>1558</v>
      </c>
      <c r="D98" s="73" t="s">
        <v>1565</v>
      </c>
      <c r="E98" s="73" t="s">
        <v>1558</v>
      </c>
      <c r="F98" s="73" t="s">
        <v>1558</v>
      </c>
      <c r="G98" s="73" t="s">
        <v>1596</v>
      </c>
      <c r="H98" s="73" t="s">
        <v>1559</v>
      </c>
      <c r="I98" s="73" t="s">
        <v>1558</v>
      </c>
      <c r="J98" s="73" t="s">
        <v>1564</v>
      </c>
      <c r="K98" s="73" t="s">
        <v>4605</v>
      </c>
      <c r="L98" s="166" t="s">
        <v>3805</v>
      </c>
      <c r="M98" s="73" t="s">
        <v>18</v>
      </c>
      <c r="N98" s="73">
        <f>IF(VALUE(Tabela1[[#This Row],[RED]]) &gt; 0,1,0) + IF(VALUE(J98)&gt;0,8,IF(VALUE(I98)&gt;0,7,IF(VALUE(H98)&gt;0,6,IF(VALUE(G98)&gt;0,5,IF(VALUE(F98)&gt;0,4,IF(VALUE(E98)&gt;0,3,IF(VALUE(D98)&gt;0,2,1)))))))</f>
        <v>7</v>
      </c>
      <c r="R98" t="str">
        <f>IF(IFERROR(VLOOKUP(Tabela1[[#This Row],[NR]],Tabela813[[NR]:[Especificação]],2,FALSE),"0")&lt;&gt;"0",IFERROR(VLOOKUP(Tabela1[[#This Row],[NR]],Tabela813[[NR]:[Especificação]],2,FALSE),"0"),Tabela1[[#This Row],[Especificação]])</f>
        <v>Cota-Parte do Fundo de Participação dos Municípios - 1% Cota Entregue no MÊS de Julho - Principal</v>
      </c>
    </row>
    <row r="99" spans="1:18" x14ac:dyDescent="0.25">
      <c r="B99" s="73"/>
      <c r="C99" s="73" t="s">
        <v>1558</v>
      </c>
      <c r="D99" s="73" t="s">
        <v>1565</v>
      </c>
      <c r="E99" s="73" t="s">
        <v>1558</v>
      </c>
      <c r="F99" s="73" t="s">
        <v>1567</v>
      </c>
      <c r="G99" s="73" t="s">
        <v>1595</v>
      </c>
      <c r="H99" s="73" t="s">
        <v>1561</v>
      </c>
      <c r="I99" s="73" t="s">
        <v>1561</v>
      </c>
      <c r="J99" s="73" t="s">
        <v>1564</v>
      </c>
      <c r="K99" s="73" t="s">
        <v>4585</v>
      </c>
      <c r="L99" s="166" t="s">
        <v>6657</v>
      </c>
      <c r="M99" s="73" t="s">
        <v>14</v>
      </c>
      <c r="N99" s="73">
        <f>IF(VALUE(Tabela1[[#This Row],[RED]]) &gt; 0,1,0) + IF(VALUE(J99)&gt;0,8,IF(VALUE(I99)&gt;0,7,IF(VALUE(H99)&gt;0,6,IF(VALUE(G99)&gt;0,5,IF(VALUE(F99)&gt;0,4,IF(VALUE(E99)&gt;0,3,IF(VALUE(D99)&gt;0,2,1)))))))</f>
        <v>5</v>
      </c>
      <c r="R99" t="str">
        <f>IF(IFERROR(VLOOKUP(Tabela1[[#This Row],[NR]],Tabela813[[NR]:[Especificação]],2,FALSE),"0")&lt;&gt;"0",IFERROR(VLOOKUP(Tabela1[[#This Row],[NR]],Tabela813[[NR]:[Especificação]],2,FALSE),"0"),Tabela1[[#This Row],[Especificação]])</f>
        <v>Cota-Parte do Bônus de Assinatura de Contrato de Partilha de Produção</v>
      </c>
    </row>
    <row r="100" spans="1:18" x14ac:dyDescent="0.25">
      <c r="B100" s="73"/>
      <c r="C100" s="73" t="s">
        <v>1558</v>
      </c>
      <c r="D100" s="73" t="s">
        <v>1565</v>
      </c>
      <c r="E100" s="73" t="s">
        <v>1558</v>
      </c>
      <c r="F100" s="73" t="s">
        <v>1567</v>
      </c>
      <c r="G100" s="73" t="s">
        <v>1595</v>
      </c>
      <c r="H100" s="73" t="s">
        <v>1561</v>
      </c>
      <c r="I100" s="73" t="s">
        <v>1558</v>
      </c>
      <c r="J100" s="73" t="s">
        <v>1564</v>
      </c>
      <c r="K100" s="73" t="s">
        <v>4586</v>
      </c>
      <c r="L100" s="166" t="s">
        <v>6658</v>
      </c>
      <c r="M100" s="73" t="s">
        <v>14</v>
      </c>
      <c r="N100" s="73">
        <f>IF(VALUE(Tabela1[[#This Row],[RED]]) &gt; 0,1,0) + IF(VALUE(J100)&gt;0,8,IF(VALUE(I100)&gt;0,7,IF(VALUE(H100)&gt;0,6,IF(VALUE(G100)&gt;0,5,IF(VALUE(F100)&gt;0,4,IF(VALUE(E100)&gt;0,3,IF(VALUE(D100)&gt;0,2,1)))))))</f>
        <v>7</v>
      </c>
      <c r="R100" t="str">
        <f>IF(IFERROR(VLOOKUP(Tabela1[[#This Row],[NR]],Tabela813[[NR]:[Especificação]],2,FALSE),"0")&lt;&gt;"0",IFERROR(VLOOKUP(Tabela1[[#This Row],[NR]],Tabela813[[NR]:[Especificação]],2,FALSE),"0"),Tabela1[[#This Row],[Especificação]])</f>
        <v>Cota-Parte do Bônus de Aasinatura de Contrato de Partilha de Produção</v>
      </c>
    </row>
    <row r="101" spans="1:18" x14ac:dyDescent="0.25">
      <c r="B101" s="73"/>
      <c r="C101" s="73" t="s">
        <v>1558</v>
      </c>
      <c r="D101" s="73" t="s">
        <v>1565</v>
      </c>
      <c r="E101" s="73" t="s">
        <v>1558</v>
      </c>
      <c r="F101" s="73" t="s">
        <v>1567</v>
      </c>
      <c r="G101" s="73" t="s">
        <v>1574</v>
      </c>
      <c r="H101" s="73" t="s">
        <v>1561</v>
      </c>
      <c r="I101" s="73" t="s">
        <v>1558</v>
      </c>
      <c r="J101" s="73" t="s">
        <v>1571</v>
      </c>
      <c r="K101" s="73" t="s">
        <v>4581</v>
      </c>
      <c r="L101" s="166" t="s">
        <v>4582</v>
      </c>
      <c r="M101" s="73" t="s">
        <v>18</v>
      </c>
      <c r="N101" s="73">
        <f>IF(VALUE(Tabela1[[#This Row],[RED]]) &gt; 0,1,0) + IF(VALUE(J101)&gt;0,8,IF(VALUE(I101)&gt;0,7,IF(VALUE(H101)&gt;0,6,IF(VALUE(G101)&gt;0,5,IF(VALUE(F101)&gt;0,4,IF(VALUE(E101)&gt;0,3,IF(VALUE(D101)&gt;0,2,1)))))))</f>
        <v>8</v>
      </c>
      <c r="R101" t="str">
        <f>IF(IFERROR(VLOOKUP(Tabela1[[#This Row],[NR]],Tabela813[[NR]:[Especificação]],2,FALSE),"0")&lt;&gt;"0",IFERROR(VLOOKUP(Tabela1[[#This Row],[NR]],Tabela813[[NR]:[Especificação]],2,FALSE),"0"),Tabela1[[#This Row],[Especificação]])</f>
        <v>Outras Transferências Decorrentes de Compensação Financeira Pela Exploração de Recursos Naturais  - Cessão Onerosa do Bônus de Assinatura do - Pré-Sal</v>
      </c>
    </row>
    <row r="102" spans="1:18" x14ac:dyDescent="0.25">
      <c r="B102" s="73"/>
      <c r="C102" s="73" t="s">
        <v>1558</v>
      </c>
      <c r="D102" s="73" t="s">
        <v>1565</v>
      </c>
      <c r="E102" s="73" t="s">
        <v>1558</v>
      </c>
      <c r="F102" s="73" t="s">
        <v>1567</v>
      </c>
      <c r="G102" s="73" t="s">
        <v>1574</v>
      </c>
      <c r="H102" s="73" t="s">
        <v>1561</v>
      </c>
      <c r="I102" s="73" t="s">
        <v>1558</v>
      </c>
      <c r="J102" s="73" t="s">
        <v>1574</v>
      </c>
      <c r="K102" s="73" t="s">
        <v>4583</v>
      </c>
      <c r="L102" s="166" t="s">
        <v>3817</v>
      </c>
      <c r="M102" s="73" t="s">
        <v>18</v>
      </c>
      <c r="N102" s="73">
        <f>IF(VALUE(Tabela1[[#This Row],[RED]]) &gt; 0,1,0) + IF(VALUE(J102)&gt;0,8,IF(VALUE(I102)&gt;0,7,IF(VALUE(H102)&gt;0,6,IF(VALUE(G102)&gt;0,5,IF(VALUE(F102)&gt;0,4,IF(VALUE(E102)&gt;0,3,IF(VALUE(D102)&gt;0,2,1)))))))</f>
        <v>8</v>
      </c>
      <c r="R102" t="str">
        <f>IF(IFERROR(VLOOKUP(Tabela1[[#This Row],[NR]],Tabela813[[NR]:[Especificação]],2,FALSE),"0")&lt;&gt;"0",IFERROR(VLOOKUP(Tabela1[[#This Row],[NR]],Tabela813[[NR]:[Especificação]],2,FALSE),"0"),Tabela1[[#This Row],[Especificação]])</f>
        <v>Outras Transferências Decorrentes de Compensação Financeira Pela Exploração de Recursos Naturais - Principal</v>
      </c>
    </row>
    <row r="103" spans="1:18" x14ac:dyDescent="0.25">
      <c r="B103" s="73"/>
      <c r="C103" s="73" t="s">
        <v>1558</v>
      </c>
      <c r="D103" s="73" t="s">
        <v>1565</v>
      </c>
      <c r="E103" s="73" t="s">
        <v>1558</v>
      </c>
      <c r="F103" s="73" t="s">
        <v>1570</v>
      </c>
      <c r="G103" s="73" t="s">
        <v>1596</v>
      </c>
      <c r="H103" s="73" t="s">
        <v>1561</v>
      </c>
      <c r="I103" s="73" t="s">
        <v>1561</v>
      </c>
      <c r="J103" s="73" t="s">
        <v>1564</v>
      </c>
      <c r="K103" s="73" t="s">
        <v>4694</v>
      </c>
      <c r="L103" s="166" t="s">
        <v>419</v>
      </c>
      <c r="M103" s="73" t="s">
        <v>18</v>
      </c>
      <c r="N103" s="73">
        <f>IF(VALUE(Tabela1[[#This Row],[RED]]) &gt; 0,1,0) + IF(VALUE(J103)&gt;0,8,IF(VALUE(I103)&gt;0,7,IF(VALUE(H103)&gt;0,6,IF(VALUE(G103)&gt;0,5,IF(VALUE(F103)&gt;0,4,IF(VALUE(E103)&gt;0,3,IF(VALUE(D103)&gt;0,2,1)))))))</f>
        <v>5</v>
      </c>
      <c r="R103" t="str">
        <f>IF(IFERROR(VLOOKUP(Tabela1[[#This Row],[NR]],Tabela813[[NR]:[Especificação]],2,FALSE),"0")&lt;&gt;"0",IFERROR(VLOOKUP(Tabela1[[#This Row],[NR]],Tabela813[[NR]:[Especificação]],2,FALSE),"0"),Tabela1[[#This Row],[Especificação]])</f>
        <v>Transferências Financeiras do ICMS – Desoneração – L.C. Nº 87/96</v>
      </c>
    </row>
    <row r="104" spans="1:18" x14ac:dyDescent="0.25">
      <c r="B104" s="73"/>
      <c r="C104" s="73" t="s">
        <v>1558</v>
      </c>
      <c r="D104" s="73" t="s">
        <v>1565</v>
      </c>
      <c r="E104" s="73" t="s">
        <v>1558</v>
      </c>
      <c r="F104" s="73" t="s">
        <v>1570</v>
      </c>
      <c r="G104" s="73" t="s">
        <v>1596</v>
      </c>
      <c r="H104" s="73" t="s">
        <v>1561</v>
      </c>
      <c r="I104" s="73" t="s">
        <v>1558</v>
      </c>
      <c r="J104" s="73" t="s">
        <v>1564</v>
      </c>
      <c r="K104" s="73" t="s">
        <v>4695</v>
      </c>
      <c r="L104" s="166" t="s">
        <v>3879</v>
      </c>
      <c r="M104" s="73" t="s">
        <v>18</v>
      </c>
      <c r="N104" s="73">
        <f>IF(VALUE(Tabela1[[#This Row],[RED]]) &gt; 0,1,0) + IF(VALUE(J104)&gt;0,8,IF(VALUE(I104)&gt;0,7,IF(VALUE(H104)&gt;0,6,IF(VALUE(G104)&gt;0,5,IF(VALUE(F104)&gt;0,4,IF(VALUE(E104)&gt;0,3,IF(VALUE(D104)&gt;0,2,1)))))))</f>
        <v>7</v>
      </c>
      <c r="R104" t="str">
        <f>IF(IFERROR(VLOOKUP(Tabela1[[#This Row],[NR]],Tabela813[[NR]:[Especificação]],2,FALSE),"0")&lt;&gt;"0",IFERROR(VLOOKUP(Tabela1[[#This Row],[NR]],Tabela813[[NR]:[Especificação]],2,FALSE),"0"),Tabela1[[#This Row],[Especificação]])</f>
        <v>Transferências Financeiras do ICMS - Desoneração - L.C. nº 87/96 - Principal</v>
      </c>
    </row>
    <row r="105" spans="1:18" x14ac:dyDescent="0.25">
      <c r="B105" s="73"/>
      <c r="C105" s="73" t="s">
        <v>1558</v>
      </c>
      <c r="D105" s="73" t="s">
        <v>1565</v>
      </c>
      <c r="E105" s="73" t="s">
        <v>1558</v>
      </c>
      <c r="F105" s="73" t="s">
        <v>1570</v>
      </c>
      <c r="G105" s="73" t="s">
        <v>1636</v>
      </c>
      <c r="H105" s="73" t="s">
        <v>1561</v>
      </c>
      <c r="I105" s="73" t="s">
        <v>1561</v>
      </c>
      <c r="J105" s="73" t="s">
        <v>1564</v>
      </c>
      <c r="K105" s="73" t="s">
        <v>4698</v>
      </c>
      <c r="L105" s="166" t="s">
        <v>4696</v>
      </c>
      <c r="M105" s="73" t="s">
        <v>14</v>
      </c>
      <c r="N105" s="73">
        <f>IF(VALUE(Tabela1[[#This Row],[RED]]) &gt; 0,1,0) + IF(VALUE(J105)&gt;0,8,IF(VALUE(I105)&gt;0,7,IF(VALUE(H105)&gt;0,6,IF(VALUE(G105)&gt;0,5,IF(VALUE(F105)&gt;0,4,IF(VALUE(E105)&gt;0,3,IF(VALUE(D105)&gt;0,2,1)))))))</f>
        <v>5</v>
      </c>
      <c r="R105" t="str">
        <f>IF(IFERROR(VLOOKUP(Tabela1[[#This Row],[NR]],Tabela813[[NR]:[Especificação]],2,FALSE),"0")&lt;&gt;"0",IFERROR(VLOOKUP(Tabela1[[#This Row],[NR]],Tabela813[[NR]:[Especificação]],2,FALSE),"0"),Tabela1[[#This Row],[Especificação]])</f>
        <v>Transferência de Recursos do Fundo de Amparo ao Trabalhador - FAT</v>
      </c>
    </row>
    <row r="106" spans="1:18" x14ac:dyDescent="0.25">
      <c r="B106" s="73"/>
      <c r="C106" s="73" t="s">
        <v>1558</v>
      </c>
      <c r="D106" s="73" t="s">
        <v>1565</v>
      </c>
      <c r="E106" s="73" t="s">
        <v>1558</v>
      </c>
      <c r="F106" s="73" t="s">
        <v>1570</v>
      </c>
      <c r="G106" s="73" t="s">
        <v>1636</v>
      </c>
      <c r="H106" s="73" t="s">
        <v>1561</v>
      </c>
      <c r="I106" s="73" t="s">
        <v>1558</v>
      </c>
      <c r="J106" s="73" t="s">
        <v>1564</v>
      </c>
      <c r="K106" s="73" t="s">
        <v>4699</v>
      </c>
      <c r="L106" s="166" t="s">
        <v>6574</v>
      </c>
      <c r="M106" s="73" t="s">
        <v>14</v>
      </c>
      <c r="N106" s="73">
        <f>IF(VALUE(Tabela1[[#This Row],[RED]]) &gt; 0,1,0) + IF(VALUE(J106)&gt;0,8,IF(VALUE(I106)&gt;0,7,IF(VALUE(H106)&gt;0,6,IF(VALUE(G106)&gt;0,5,IF(VALUE(F106)&gt;0,4,IF(VALUE(E106)&gt;0,3,IF(VALUE(D106)&gt;0,2,1)))))))</f>
        <v>7</v>
      </c>
      <c r="R106" t="str">
        <f>IF(IFERROR(VLOOKUP(Tabela1[[#This Row],[NR]],Tabela813[[NR]:[Especificação]],2,FALSE),"0")&lt;&gt;"0",IFERROR(VLOOKUP(Tabela1[[#This Row],[NR]],Tabela813[[NR]:[Especificação]],2,FALSE),"0"),Tabela1[[#This Row],[Especificação]])</f>
        <v>Transferência de Recursos do Fundo de Amparo ao Trabalhador - FAT - Principal</v>
      </c>
    </row>
    <row r="107" spans="1:18" x14ac:dyDescent="0.25">
      <c r="B107" s="73"/>
      <c r="C107" s="73"/>
      <c r="D107" s="73"/>
      <c r="E107" s="73"/>
      <c r="F107" s="73"/>
      <c r="G107" s="73"/>
      <c r="H107" s="73"/>
      <c r="I107" s="73"/>
      <c r="J107" s="73"/>
      <c r="K107" s="73" t="s">
        <v>6974</v>
      </c>
      <c r="L107" s="166" t="s">
        <v>6975</v>
      </c>
      <c r="M107" s="73" t="s">
        <v>14</v>
      </c>
      <c r="N107" s="73" t="s">
        <v>1569</v>
      </c>
      <c r="R107" t="str">
        <f>IF(IFERROR(VLOOKUP(Tabela1[[#This Row],[NR]],Tabela813[[NR]:[Especificação]],2,FALSE),"0")&lt;&gt;"0",IFERROR(VLOOKUP(Tabela1[[#This Row],[NR]],Tabela813[[NR]:[Especificação]],2,FALSE),"0"),Tabela1[[#This Row],[Especificação]])</f>
        <v>Transferências da Política Nacional Aldir Blanc de Fomento à Cultura - Lei nº 14.399/2022</v>
      </c>
    </row>
    <row r="108" spans="1:18" x14ac:dyDescent="0.25">
      <c r="B108" s="73"/>
      <c r="C108" s="73"/>
      <c r="D108" s="73"/>
      <c r="E108" s="73"/>
      <c r="F108" s="73"/>
      <c r="G108" s="73"/>
      <c r="H108" s="73"/>
      <c r="I108" s="73"/>
      <c r="J108" s="73"/>
      <c r="K108" s="73" t="s">
        <v>6978</v>
      </c>
      <c r="L108" s="166" t="s">
        <v>6975</v>
      </c>
      <c r="M108" s="73" t="s">
        <v>14</v>
      </c>
      <c r="N108" s="73" t="s">
        <v>1565</v>
      </c>
      <c r="R108" t="str">
        <f>IF(IFERROR(VLOOKUP(Tabela1[[#This Row],[NR]],Tabela813[[NR]:[Especificação]],2,FALSE),"0")&lt;&gt;"0",IFERROR(VLOOKUP(Tabela1[[#This Row],[NR]],Tabela813[[NR]:[Especificação]],2,FALSE),"0"),Tabela1[[#This Row],[Especificação]])</f>
        <v>Transferências da Política Nacional Aldir Blanc de Fomento à Cultura - Lei nº 14.399/2022</v>
      </c>
    </row>
    <row r="109" spans="1:18" x14ac:dyDescent="0.25">
      <c r="A109" s="181"/>
      <c r="B109" s="182"/>
      <c r="C109" s="182"/>
      <c r="D109" s="182"/>
      <c r="E109" s="182"/>
      <c r="F109" s="182"/>
      <c r="G109" s="182"/>
      <c r="H109" s="182"/>
      <c r="I109" s="182"/>
      <c r="J109" s="182"/>
      <c r="K109" s="73" t="s">
        <v>7014</v>
      </c>
      <c r="L109" s="180" t="s">
        <v>7008</v>
      </c>
      <c r="M109" s="174" t="s">
        <v>14</v>
      </c>
      <c r="N109" s="174" t="s">
        <v>1569</v>
      </c>
    </row>
    <row r="110" spans="1:18" x14ac:dyDescent="0.25">
      <c r="A110" s="181"/>
      <c r="B110" s="73"/>
      <c r="C110" s="73"/>
      <c r="D110" s="73"/>
      <c r="E110" s="73"/>
      <c r="F110" s="73"/>
      <c r="G110" s="73"/>
      <c r="H110" s="73"/>
      <c r="I110" s="73"/>
      <c r="J110" s="73"/>
      <c r="K110" s="73" t="s">
        <v>7022</v>
      </c>
      <c r="L110" s="166" t="s">
        <v>7020</v>
      </c>
      <c r="M110" s="174" t="s">
        <v>14</v>
      </c>
      <c r="N110" s="73" t="s">
        <v>1565</v>
      </c>
    </row>
    <row r="111" spans="1:18" x14ac:dyDescent="0.25">
      <c r="A111" s="181"/>
      <c r="B111" s="73"/>
      <c r="C111" s="73"/>
      <c r="D111" s="73"/>
      <c r="E111" s="73"/>
      <c r="F111" s="73"/>
      <c r="G111" s="73"/>
      <c r="H111" s="73"/>
      <c r="I111" s="73"/>
      <c r="J111" s="73"/>
      <c r="K111" s="73" t="s">
        <v>7015</v>
      </c>
      <c r="L111" s="180" t="s">
        <v>7012</v>
      </c>
      <c r="M111" s="174" t="s">
        <v>14</v>
      </c>
      <c r="N111" s="174" t="s">
        <v>1569</v>
      </c>
    </row>
    <row r="112" spans="1:18" x14ac:dyDescent="0.25">
      <c r="A112" s="181"/>
      <c r="B112" s="182"/>
      <c r="C112" s="182"/>
      <c r="D112" s="182"/>
      <c r="E112" s="182"/>
      <c r="F112" s="182"/>
      <c r="G112" s="182"/>
      <c r="H112" s="182"/>
      <c r="I112" s="182"/>
      <c r="J112" s="182"/>
      <c r="K112" s="73" t="s">
        <v>7023</v>
      </c>
      <c r="L112" s="166" t="s">
        <v>7024</v>
      </c>
      <c r="M112" s="174" t="s">
        <v>14</v>
      </c>
      <c r="N112" s="73" t="s">
        <v>1565</v>
      </c>
    </row>
    <row r="113" spans="2:18" x14ac:dyDescent="0.25">
      <c r="B113" s="73"/>
      <c r="C113" s="73" t="s">
        <v>1558</v>
      </c>
      <c r="D113" s="73" t="s">
        <v>1565</v>
      </c>
      <c r="E113" s="73" t="s">
        <v>1558</v>
      </c>
      <c r="F113" s="73" t="s">
        <v>1570</v>
      </c>
      <c r="G113" s="73" t="s">
        <v>1574</v>
      </c>
      <c r="H113" s="73" t="s">
        <v>1561</v>
      </c>
      <c r="I113" s="73" t="s">
        <v>1561</v>
      </c>
      <c r="J113" s="73" t="s">
        <v>1564</v>
      </c>
      <c r="K113" s="73" t="s">
        <v>3307</v>
      </c>
      <c r="L113" s="166" t="s">
        <v>3878</v>
      </c>
      <c r="M113" s="73"/>
      <c r="N113" s="73">
        <f>IF(VALUE(Tabela1[[#This Row],[RED]]) &gt; 0,1,0) + IF(VALUE(J113)&gt;0,8,IF(VALUE(I113)&gt;0,7,IF(VALUE(H113)&gt;0,6,IF(VALUE(G113)&gt;0,5,IF(VALUE(F113)&gt;0,4,IF(VALUE(E113)&gt;0,3,IF(VALUE(D113)&gt;0,2,1)))))))</f>
        <v>5</v>
      </c>
      <c r="R113" t="str">
        <f>IF(IFERROR(VLOOKUP(Tabela1[[#This Row],[NR]],Tabela813[[NR]:[Especificação]],2,FALSE),"0")&lt;&gt;"0",IFERROR(VLOOKUP(Tabela1[[#This Row],[NR]],Tabela813[[NR]:[Especificação]],2,FALSE),"0"),Tabela1[[#This Row],[Especificação]])</f>
        <v>Outras Transferências de Recursos da União e de Suas Entidades</v>
      </c>
    </row>
    <row r="114" spans="2:18" x14ac:dyDescent="0.25">
      <c r="B114" s="73"/>
      <c r="C114" s="73" t="s">
        <v>1558</v>
      </c>
      <c r="D114" s="73" t="s">
        <v>1565</v>
      </c>
      <c r="E114" s="73" t="s">
        <v>1558</v>
      </c>
      <c r="F114" s="73" t="s">
        <v>1570</v>
      </c>
      <c r="G114" s="73" t="s">
        <v>1574</v>
      </c>
      <c r="H114" s="73" t="s">
        <v>1561</v>
      </c>
      <c r="I114" s="73" t="s">
        <v>1558</v>
      </c>
      <c r="J114" s="73" t="s">
        <v>1571</v>
      </c>
      <c r="K114" s="73" t="s">
        <v>3312</v>
      </c>
      <c r="L114" s="166" t="s">
        <v>4578</v>
      </c>
      <c r="M114" s="73" t="s">
        <v>18</v>
      </c>
      <c r="N114" s="73">
        <f>IF(VALUE(Tabela1[[#This Row],[RED]]) &gt; 0,1,0) + IF(VALUE(J114)&gt;0,8,IF(VALUE(I114)&gt;0,7,IF(VALUE(H114)&gt;0,6,IF(VALUE(G114)&gt;0,5,IF(VALUE(F114)&gt;0,4,IF(VALUE(E114)&gt;0,3,IF(VALUE(D114)&gt;0,2,1)))))))</f>
        <v>8</v>
      </c>
      <c r="R114" t="str">
        <f>IF(IFERROR(VLOOKUP(Tabela1[[#This Row],[NR]],Tabela813[[NR]:[Especificação]],2,FALSE),"0")&lt;&gt;"0",IFERROR(VLOOKUP(Tabela1[[#This Row],[NR]],Tabela813[[NR]:[Especificação]],2,FALSE),"0"),Tabela1[[#This Row],[Especificação]])</f>
        <v xml:space="preserve">Outras Transferências de Recursos da União e de Suas Entidades - Transferência da União Referente à Cessão Onerosa - Pré-Sal (Lei nº 13.885/2019) </v>
      </c>
    </row>
    <row r="115" spans="2:18" x14ac:dyDescent="0.25">
      <c r="B115" s="73"/>
      <c r="C115" s="73" t="s">
        <v>1558</v>
      </c>
      <c r="D115" s="73" t="s">
        <v>1565</v>
      </c>
      <c r="E115" s="73" t="s">
        <v>1558</v>
      </c>
      <c r="F115" s="73" t="s">
        <v>1570</v>
      </c>
      <c r="G115" s="73" t="s">
        <v>1574</v>
      </c>
      <c r="H115" s="73" t="s">
        <v>1561</v>
      </c>
      <c r="I115" s="73" t="s">
        <v>1558</v>
      </c>
      <c r="J115" s="73" t="s">
        <v>1572</v>
      </c>
      <c r="K115" s="73" t="s">
        <v>3313</v>
      </c>
      <c r="L115" s="166" t="s">
        <v>3882</v>
      </c>
      <c r="M115" s="73" t="s">
        <v>18</v>
      </c>
      <c r="N115" s="73">
        <f>IF(VALUE(Tabela1[[#This Row],[RED]]) &gt; 0,1,0) + IF(VALUE(J115)&gt;0,8,IF(VALUE(I115)&gt;0,7,IF(VALUE(H115)&gt;0,6,IF(VALUE(G115)&gt;0,5,IF(VALUE(F115)&gt;0,4,IF(VALUE(E115)&gt;0,3,IF(VALUE(D115)&gt;0,2,1)))))))</f>
        <v>8</v>
      </c>
      <c r="R115" t="str">
        <f>IF(IFERROR(VLOOKUP(Tabela1[[#This Row],[NR]],Tabela813[[NR]:[Especificação]],2,FALSE),"0")&lt;&gt;"0",IFERROR(VLOOKUP(Tabela1[[#This Row],[NR]],Tabela813[[NR]:[Especificação]],2,FALSE),"0"),Tabela1[[#This Row],[Especificação]])</f>
        <v>Outras Transferências de Recursos da União e de Suas Entidades - Apoio Financeiro da União aos Municípios (Medida Provisória nº 938 de 2 de Abril de 2020)</v>
      </c>
    </row>
    <row r="116" spans="2:18" ht="30" x14ac:dyDescent="0.25">
      <c r="B116" s="73"/>
      <c r="C116" s="73"/>
      <c r="D116" s="73"/>
      <c r="E116" s="73"/>
      <c r="F116" s="73"/>
      <c r="G116" s="73"/>
      <c r="H116" s="73"/>
      <c r="I116" s="73"/>
      <c r="J116" s="73"/>
      <c r="K116" s="73" t="s">
        <v>7026</v>
      </c>
      <c r="L116" s="271" t="s">
        <v>7027</v>
      </c>
      <c r="M116" s="174" t="s">
        <v>14</v>
      </c>
      <c r="N116" s="73" t="s">
        <v>1566</v>
      </c>
    </row>
    <row r="117" spans="2:18" x14ac:dyDescent="0.25">
      <c r="B117" s="73"/>
      <c r="C117" s="73" t="s">
        <v>1558</v>
      </c>
      <c r="D117" s="73" t="s">
        <v>1565</v>
      </c>
      <c r="E117" s="73" t="s">
        <v>1567</v>
      </c>
      <c r="F117" s="73" t="s">
        <v>1568</v>
      </c>
      <c r="G117" s="73" t="s">
        <v>1560</v>
      </c>
      <c r="H117" s="73" t="s">
        <v>1561</v>
      </c>
      <c r="I117" s="73" t="s">
        <v>1561</v>
      </c>
      <c r="J117" s="73" t="s">
        <v>1564</v>
      </c>
      <c r="K117" s="73" t="s">
        <v>4268</v>
      </c>
      <c r="L117" s="166" t="s">
        <v>4248</v>
      </c>
      <c r="M117" s="73" t="s">
        <v>18</v>
      </c>
      <c r="N117" s="73">
        <f>IF(VALUE(Tabela1[[#This Row],[RED]]) &gt; 0,1,0) + IF(VALUE(J117)&gt;0,8,IF(VALUE(I117)&gt;0,7,IF(VALUE(H117)&gt;0,6,IF(VALUE(G117)&gt;0,5,IF(VALUE(F117)&gt;0,4,IF(VALUE(E117)&gt;0,3,IF(VALUE(D117)&gt;0,2,1)))))))</f>
        <v>5</v>
      </c>
      <c r="R117" t="str">
        <f>IF(IFERROR(VLOOKUP(Tabela1[[#This Row],[NR]],Tabela813[[NR]:[Especificação]],2,FALSE),"0")&lt;&gt;"0",IFERROR(VLOOKUP(Tabela1[[#This Row],[NR]],Tabela813[[NR]:[Especificação]],2,FALSE),"0"),Tabela1[[#This Row],[Especificação]])</f>
        <v>Transferências de Convênios dos Estados e DF e de Suas Entidades para Órgãos e Entidades da União</v>
      </c>
    </row>
    <row r="118" spans="2:18" x14ac:dyDescent="0.25">
      <c r="B118" s="73"/>
      <c r="C118" s="73" t="s">
        <v>1558</v>
      </c>
      <c r="D118" s="73" t="s">
        <v>1565</v>
      </c>
      <c r="E118" s="73" t="s">
        <v>1567</v>
      </c>
      <c r="F118" s="73" t="s">
        <v>1568</v>
      </c>
      <c r="G118" s="73" t="s">
        <v>1560</v>
      </c>
      <c r="H118" s="73" t="s">
        <v>1561</v>
      </c>
      <c r="I118" s="73" t="s">
        <v>1558</v>
      </c>
      <c r="J118" s="73" t="s">
        <v>1564</v>
      </c>
      <c r="K118" s="73" t="s">
        <v>4269</v>
      </c>
      <c r="L118" s="166" t="s">
        <v>4258</v>
      </c>
      <c r="M118" s="73" t="s">
        <v>18</v>
      </c>
      <c r="N118" s="73">
        <f>IF(VALUE(Tabela1[[#This Row],[RED]]) &gt; 0,1,0) + IF(VALUE(J118)&gt;0,8,IF(VALUE(I118)&gt;0,7,IF(VALUE(H118)&gt;0,6,IF(VALUE(G118)&gt;0,5,IF(VALUE(F118)&gt;0,4,IF(VALUE(E118)&gt;0,3,IF(VALUE(D118)&gt;0,2,1)))))))</f>
        <v>7</v>
      </c>
      <c r="R118" t="str">
        <f>IF(IFERROR(VLOOKUP(Tabela1[[#This Row],[NR]],Tabela813[[NR]:[Especificação]],2,FALSE),"0")&lt;&gt;"0",IFERROR(VLOOKUP(Tabela1[[#This Row],[NR]],Tabela813[[NR]:[Especificação]],2,FALSE),"0"),Tabela1[[#This Row],[Especificação]])</f>
        <v>Transferências de Convênios dos Estados e DF e de Suas Entidades para Órgãos e Entidades da União</v>
      </c>
    </row>
    <row r="119" spans="2:18" x14ac:dyDescent="0.25">
      <c r="B119" s="73"/>
      <c r="C119" s="73" t="s">
        <v>1558</v>
      </c>
      <c r="D119" s="73" t="s">
        <v>1565</v>
      </c>
      <c r="E119" s="73" t="s">
        <v>1567</v>
      </c>
      <c r="F119" s="73" t="s">
        <v>1570</v>
      </c>
      <c r="G119" s="73" t="s">
        <v>1598</v>
      </c>
      <c r="H119" s="73" t="s">
        <v>1561</v>
      </c>
      <c r="I119" s="73" t="s">
        <v>1558</v>
      </c>
      <c r="J119" s="73" t="s">
        <v>1564</v>
      </c>
      <c r="K119" s="73" t="s">
        <v>4948</v>
      </c>
      <c r="L119" s="166" t="s">
        <v>1546</v>
      </c>
      <c r="M119" s="73"/>
      <c r="N119" s="73">
        <f>IF(VALUE(Tabela1[[#This Row],[RED]]) &gt; 0,1,0) + IF(VALUE(J119)&gt;0,8,IF(VALUE(I119)&gt;0,7,IF(VALUE(H119)&gt;0,6,IF(VALUE(G119)&gt;0,5,IF(VALUE(F119)&gt;0,4,IF(VALUE(E119)&gt;0,3,IF(VALUE(D119)&gt;0,2,1)))))))</f>
        <v>7</v>
      </c>
      <c r="R119" t="str">
        <f>IF(IFERROR(VLOOKUP(Tabela1[[#This Row],[NR]],Tabela813[[NR]:[Especificação]],2,FALSE),"0")&lt;&gt;"0",IFERROR(VLOOKUP(Tabela1[[#This Row],[NR]],Tabela813[[NR]:[Especificação]],2,FALSE),"0"),Tabela1[[#This Row],[Especificação]])</f>
        <v>Transferências de Recursos Destinados a Programas de Educação - Principal</v>
      </c>
    </row>
    <row r="120" spans="2:18" x14ac:dyDescent="0.25">
      <c r="B120" s="73"/>
      <c r="C120" s="73" t="s">
        <v>1558</v>
      </c>
      <c r="D120" s="73" t="s">
        <v>1565</v>
      </c>
      <c r="E120" s="73" t="s">
        <v>1567</v>
      </c>
      <c r="F120" s="73" t="s">
        <v>1570</v>
      </c>
      <c r="G120" s="73" t="s">
        <v>1598</v>
      </c>
      <c r="H120" s="73" t="s">
        <v>1561</v>
      </c>
      <c r="I120" s="73" t="s">
        <v>1558</v>
      </c>
      <c r="J120" s="73" t="s">
        <v>1560</v>
      </c>
      <c r="K120" s="73" t="s">
        <v>4949</v>
      </c>
      <c r="L120" s="166" t="s">
        <v>1546</v>
      </c>
      <c r="M120" s="73" t="s">
        <v>14</v>
      </c>
      <c r="N120" s="73">
        <f>IF(VALUE(Tabela1[[#This Row],[RED]]) &gt; 0,1,0) + IF(VALUE(J120)&gt;0,8,IF(VALUE(I120)&gt;0,7,IF(VALUE(H120)&gt;0,6,IF(VALUE(G120)&gt;0,5,IF(VALUE(F120)&gt;0,4,IF(VALUE(E120)&gt;0,3,IF(VALUE(D120)&gt;0,2,1)))))))</f>
        <v>8</v>
      </c>
      <c r="R120" t="str">
        <f>IF(IFERROR(VLOOKUP(Tabela1[[#This Row],[NR]],Tabela813[[NR]:[Especificação]],2,FALSE),"0")&lt;&gt;"0",IFERROR(VLOOKUP(Tabela1[[#This Row],[NR]],Tabela813[[NR]:[Especificação]],2,FALSE),"0"),Tabela1[[#This Row],[Especificação]])</f>
        <v>Transferências de Recursos Destinados a Programas de Educação - Principal</v>
      </c>
    </row>
    <row r="121" spans="2:18" x14ac:dyDescent="0.25">
      <c r="B121" s="73"/>
      <c r="C121" s="73" t="s">
        <v>1558</v>
      </c>
      <c r="D121" s="73" t="s">
        <v>1565</v>
      </c>
      <c r="E121" s="73" t="s">
        <v>1567</v>
      </c>
      <c r="F121" s="73" t="s">
        <v>1570</v>
      </c>
      <c r="G121" s="73" t="s">
        <v>1598</v>
      </c>
      <c r="H121" s="73" t="s">
        <v>1561</v>
      </c>
      <c r="I121" s="73" t="s">
        <v>1558</v>
      </c>
      <c r="J121" s="73" t="s">
        <v>1562</v>
      </c>
      <c r="K121" s="73" t="s">
        <v>4950</v>
      </c>
      <c r="L121" s="166" t="s">
        <v>6774</v>
      </c>
      <c r="M121" s="73" t="s">
        <v>14</v>
      </c>
      <c r="N121" s="73">
        <f>IF(VALUE(Tabela1[[#This Row],[RED]]) &gt; 0,1,0) + IF(VALUE(J121)&gt;0,8,IF(VALUE(I121)&gt;0,7,IF(VALUE(H121)&gt;0,6,IF(VALUE(G121)&gt;0,5,IF(VALUE(F121)&gt;0,4,IF(VALUE(E121)&gt;0,3,IF(VALUE(D121)&gt;0,2,1)))))))</f>
        <v>8</v>
      </c>
      <c r="R121" t="str">
        <f>IF(IFERROR(VLOOKUP(Tabela1[[#This Row],[NR]],Tabela813[[NR]:[Especificação]],2,FALSE),"0")&lt;&gt;"0",IFERROR(VLOOKUP(Tabela1[[#This Row],[NR]],Tabela813[[NR]:[Especificação]],2,FALSE),"0"),Tabela1[[#This Row],[Especificação]])</f>
        <v>Transferências de Recursos Destinados a Programas de Educação - Identificação das Transferências dos Estados Decorrentes de Emendas Parlamentares Individuaisl</v>
      </c>
    </row>
    <row r="122" spans="2:18" x14ac:dyDescent="0.25">
      <c r="B122" s="73"/>
      <c r="C122" s="73" t="s">
        <v>1558</v>
      </c>
      <c r="D122" s="73" t="s">
        <v>1565</v>
      </c>
      <c r="E122" s="73" t="s">
        <v>1567</v>
      </c>
      <c r="F122" s="73" t="s">
        <v>1570</v>
      </c>
      <c r="G122" s="73" t="s">
        <v>1598</v>
      </c>
      <c r="H122" s="73" t="s">
        <v>1561</v>
      </c>
      <c r="I122" s="73" t="s">
        <v>1558</v>
      </c>
      <c r="J122" s="73" t="s">
        <v>1571</v>
      </c>
      <c r="K122" s="73" t="s">
        <v>4951</v>
      </c>
      <c r="L122" s="166" t="s">
        <v>6705</v>
      </c>
      <c r="M122" s="73" t="s">
        <v>14</v>
      </c>
      <c r="N122" s="73">
        <f>IF(VALUE(Tabela1[[#This Row],[RED]]) &gt; 0,1,0) + IF(VALUE(J122)&gt;0,8,IF(VALUE(I122)&gt;0,7,IF(VALUE(H122)&gt;0,6,IF(VALUE(G122)&gt;0,5,IF(VALUE(F122)&gt;0,4,IF(VALUE(E122)&gt;0,3,IF(VALUE(D122)&gt;0,2,1)))))))</f>
        <v>8</v>
      </c>
      <c r="R122" t="str">
        <f>IF(IFERROR(VLOOKUP(Tabela1[[#This Row],[NR]],Tabela813[[NR]:[Especificação]],2,FALSE),"0")&lt;&gt;"0",IFERROR(VLOOKUP(Tabela1[[#This Row],[NR]],Tabela813[[NR]:[Especificação]],2,FALSE),"0"),Tabela1[[#This Row],[Especificação]])</f>
        <v>Transferências de Recursos Destinados a Programas de Educação - Identificação das Transferências dos Estados Decorrentes de Emendas Parlamentares de Bancada</v>
      </c>
    </row>
    <row r="123" spans="2:18" x14ac:dyDescent="0.25">
      <c r="B123" s="73"/>
      <c r="C123" s="73"/>
      <c r="D123" s="73"/>
      <c r="E123" s="73"/>
      <c r="F123" s="73"/>
      <c r="G123" s="73"/>
      <c r="H123" s="73"/>
      <c r="I123" s="73"/>
      <c r="J123" s="73"/>
      <c r="K123" s="73" t="s">
        <v>7070</v>
      </c>
      <c r="L123" s="271" t="s">
        <v>7071</v>
      </c>
      <c r="M123" s="174" t="s">
        <v>14</v>
      </c>
      <c r="N123" s="73" t="s">
        <v>1569</v>
      </c>
    </row>
    <row r="124" spans="2:18" x14ac:dyDescent="0.25">
      <c r="B124" s="73"/>
      <c r="C124" s="73"/>
      <c r="D124" s="73"/>
      <c r="E124" s="73"/>
      <c r="F124" s="73"/>
      <c r="G124" s="73"/>
      <c r="H124" s="73"/>
      <c r="I124" s="73"/>
      <c r="J124" s="73"/>
      <c r="K124" s="73" t="s">
        <v>7072</v>
      </c>
      <c r="L124" s="271" t="s">
        <v>7073</v>
      </c>
      <c r="M124" s="174" t="s">
        <v>14</v>
      </c>
      <c r="N124" s="73" t="s">
        <v>1565</v>
      </c>
    </row>
    <row r="125" spans="2:18" x14ac:dyDescent="0.25">
      <c r="B125" s="73"/>
      <c r="C125" s="73" t="s">
        <v>1558</v>
      </c>
      <c r="D125" s="73" t="s">
        <v>1565</v>
      </c>
      <c r="E125" s="73" t="s">
        <v>1559</v>
      </c>
      <c r="F125" s="73" t="s">
        <v>1567</v>
      </c>
      <c r="G125" s="73" t="s">
        <v>1560</v>
      </c>
      <c r="H125" s="73" t="s">
        <v>1561</v>
      </c>
      <c r="I125" s="73" t="s">
        <v>1561</v>
      </c>
      <c r="J125" s="73" t="s">
        <v>1564</v>
      </c>
      <c r="K125" s="73" t="s">
        <v>4270</v>
      </c>
      <c r="L125" s="166" t="s">
        <v>4249</v>
      </c>
      <c r="M125" s="73" t="s">
        <v>18</v>
      </c>
      <c r="N125" s="73">
        <f>IF(VALUE(Tabela1[[#This Row],[RED]]) &gt; 0,1,0) + IF(VALUE(J125)&gt;0,8,IF(VALUE(I125)&gt;0,7,IF(VALUE(H125)&gt;0,6,IF(VALUE(G125)&gt;0,5,IF(VALUE(F125)&gt;0,4,IF(VALUE(E125)&gt;0,3,IF(VALUE(D125)&gt;0,2,1)))))))</f>
        <v>5</v>
      </c>
      <c r="R125" t="str">
        <f>IF(IFERROR(VLOOKUP(Tabela1[[#This Row],[NR]],Tabela813[[NR]:[Especificação]],2,FALSE),"0")&lt;&gt;"0",IFERROR(VLOOKUP(Tabela1[[#This Row],[NR]],Tabela813[[NR]:[Especificação]],2,FALSE),"0"),Tabela1[[#This Row],[Especificação]])</f>
        <v>Transferências de Convênios dos Municípios e de Suas Entidades para Órgãos e Entidades da União</v>
      </c>
    </row>
    <row r="126" spans="2:18" x14ac:dyDescent="0.25">
      <c r="B126" s="73"/>
      <c r="C126" s="73" t="s">
        <v>1558</v>
      </c>
      <c r="D126" s="73" t="s">
        <v>1565</v>
      </c>
      <c r="E126" s="73" t="s">
        <v>1559</v>
      </c>
      <c r="F126" s="73" t="s">
        <v>1567</v>
      </c>
      <c r="G126" s="73" t="s">
        <v>1560</v>
      </c>
      <c r="H126" s="73" t="s">
        <v>1561</v>
      </c>
      <c r="I126" s="73" t="s">
        <v>1558</v>
      </c>
      <c r="J126" s="73" t="s">
        <v>1564</v>
      </c>
      <c r="K126" s="73" t="s">
        <v>4271</v>
      </c>
      <c r="L126" s="166" t="s">
        <v>4249</v>
      </c>
      <c r="M126" s="73" t="s">
        <v>18</v>
      </c>
      <c r="N126" s="73">
        <f>IF(VALUE(Tabela1[[#This Row],[RED]]) &gt; 0,1,0) + IF(VALUE(J126)&gt;0,8,IF(VALUE(I126)&gt;0,7,IF(VALUE(H126)&gt;0,6,IF(VALUE(G126)&gt;0,5,IF(VALUE(F126)&gt;0,4,IF(VALUE(E126)&gt;0,3,IF(VALUE(D126)&gt;0,2,1)))))))</f>
        <v>7</v>
      </c>
      <c r="R126" t="str">
        <f>IF(IFERROR(VLOOKUP(Tabela1[[#This Row],[NR]],Tabela813[[NR]:[Especificação]],2,FALSE),"0")&lt;&gt;"0",IFERROR(VLOOKUP(Tabela1[[#This Row],[NR]],Tabela813[[NR]:[Especificação]],2,FALSE),"0"),Tabela1[[#This Row],[Especificação]])</f>
        <v>Transferências de Convênios dos Municípios e de Suas Entidades para Órgãos e Entidades da União</v>
      </c>
    </row>
    <row r="127" spans="2:18" x14ac:dyDescent="0.25">
      <c r="B127" s="73"/>
      <c r="C127" s="73" t="s">
        <v>1558</v>
      </c>
      <c r="D127" s="73" t="s">
        <v>1565</v>
      </c>
      <c r="E127" s="73" t="s">
        <v>1568</v>
      </c>
      <c r="F127" s="73" t="s">
        <v>1558</v>
      </c>
      <c r="G127" s="73" t="s">
        <v>1560</v>
      </c>
      <c r="H127" s="73" t="s">
        <v>1561</v>
      </c>
      <c r="I127" s="73" t="s">
        <v>1561</v>
      </c>
      <c r="J127" s="73" t="s">
        <v>1564</v>
      </c>
      <c r="K127" s="73" t="s">
        <v>4272</v>
      </c>
      <c r="L127" s="166" t="s">
        <v>4250</v>
      </c>
      <c r="M127" s="73" t="s">
        <v>18</v>
      </c>
      <c r="N127" s="73">
        <f>IF(VALUE(Tabela1[[#This Row],[RED]]) &gt; 0,1,0) + IF(VALUE(J127)&gt;0,8,IF(VALUE(I127)&gt;0,7,IF(VALUE(H127)&gt;0,6,IF(VALUE(G127)&gt;0,5,IF(VALUE(F127)&gt;0,4,IF(VALUE(E127)&gt;0,3,IF(VALUE(D127)&gt;0,2,1)))))))</f>
        <v>5</v>
      </c>
      <c r="R127" t="str">
        <f>IF(IFERROR(VLOOKUP(Tabela1[[#This Row],[NR]],Tabela813[[NR]:[Especificação]],2,FALSE),"0")&lt;&gt;"0",IFERROR(VLOOKUP(Tabela1[[#This Row],[NR]],Tabela813[[NR]:[Especificação]],2,FALSE),"0"),Tabela1[[#This Row],[Especificação]])</f>
        <v>Transferências de Instituições Privadas para Órgãos e Entidades da União</v>
      </c>
    </row>
    <row r="128" spans="2:18" x14ac:dyDescent="0.25">
      <c r="B128" s="73"/>
      <c r="C128" s="73" t="s">
        <v>1558</v>
      </c>
      <c r="D128" s="73" t="s">
        <v>1565</v>
      </c>
      <c r="E128" s="73" t="s">
        <v>1568</v>
      </c>
      <c r="F128" s="73" t="s">
        <v>1558</v>
      </c>
      <c r="G128" s="73" t="s">
        <v>1560</v>
      </c>
      <c r="H128" s="73" t="s">
        <v>1561</v>
      </c>
      <c r="I128" s="73" t="s">
        <v>1558</v>
      </c>
      <c r="J128" s="73" t="s">
        <v>1564</v>
      </c>
      <c r="K128" s="73" t="s">
        <v>4273</v>
      </c>
      <c r="L128" s="166" t="s">
        <v>4250</v>
      </c>
      <c r="M128" s="73" t="s">
        <v>18</v>
      </c>
      <c r="N128" s="73">
        <f>IF(VALUE(Tabela1[[#This Row],[RED]]) &gt; 0,1,0) + IF(VALUE(J128)&gt;0,8,IF(VALUE(I128)&gt;0,7,IF(VALUE(H128)&gt;0,6,IF(VALUE(G128)&gt;0,5,IF(VALUE(F128)&gt;0,4,IF(VALUE(E128)&gt;0,3,IF(VALUE(D128)&gt;0,2,1)))))))</f>
        <v>7</v>
      </c>
      <c r="R128" t="str">
        <f>IF(IFERROR(VLOOKUP(Tabela1[[#This Row],[NR]],Tabela813[[NR]:[Especificação]],2,FALSE),"0")&lt;&gt;"0",IFERROR(VLOOKUP(Tabela1[[#This Row],[NR]],Tabela813[[NR]:[Especificação]],2,FALSE),"0"),Tabela1[[#This Row],[Especificação]])</f>
        <v>Transferências de Instituições Privadas para Órgãos e Entidades da União</v>
      </c>
    </row>
    <row r="129" spans="2:18" x14ac:dyDescent="0.25">
      <c r="B129" s="73"/>
      <c r="C129" s="73" t="s">
        <v>1558</v>
      </c>
      <c r="D129" s="73" t="s">
        <v>1565</v>
      </c>
      <c r="E129" s="73" t="s">
        <v>1563</v>
      </c>
      <c r="F129" s="73" t="s">
        <v>1558</v>
      </c>
      <c r="G129" s="73" t="s">
        <v>1560</v>
      </c>
      <c r="H129" s="73" t="s">
        <v>1561</v>
      </c>
      <c r="I129" s="73" t="s">
        <v>1561</v>
      </c>
      <c r="J129" s="73" t="s">
        <v>1564</v>
      </c>
      <c r="K129" s="73" t="s">
        <v>4274</v>
      </c>
      <c r="L129" s="166" t="s">
        <v>4251</v>
      </c>
      <c r="M129" s="73" t="s">
        <v>18</v>
      </c>
      <c r="N129" s="73">
        <f>IF(VALUE(Tabela1[[#This Row],[RED]]) &gt; 0,1,0) + IF(VALUE(J129)&gt;0,8,IF(VALUE(I129)&gt;0,7,IF(VALUE(H129)&gt;0,6,IF(VALUE(G129)&gt;0,5,IF(VALUE(F129)&gt;0,4,IF(VALUE(E129)&gt;0,3,IF(VALUE(D129)&gt;0,2,1)))))))</f>
        <v>5</v>
      </c>
      <c r="R129" t="str">
        <f>IF(IFERROR(VLOOKUP(Tabela1[[#This Row],[NR]],Tabela813[[NR]:[Especificação]],2,FALSE),"0")&lt;&gt;"0",IFERROR(VLOOKUP(Tabela1[[#This Row],[NR]],Tabela813[[NR]:[Especificação]],2,FALSE),"0"),Tabela1[[#This Row],[Especificação]])</f>
        <v>Transferências do Exterior para Órgãos e Entidades da União</v>
      </c>
    </row>
    <row r="130" spans="2:18" x14ac:dyDescent="0.25">
      <c r="B130" s="73"/>
      <c r="C130" s="73" t="s">
        <v>1558</v>
      </c>
      <c r="D130" s="73" t="s">
        <v>1565</v>
      </c>
      <c r="E130" s="73" t="s">
        <v>1563</v>
      </c>
      <c r="F130" s="73" t="s">
        <v>1558</v>
      </c>
      <c r="G130" s="73" t="s">
        <v>1560</v>
      </c>
      <c r="H130" s="73" t="s">
        <v>1561</v>
      </c>
      <c r="I130" s="73" t="s">
        <v>1558</v>
      </c>
      <c r="J130" s="73" t="s">
        <v>1564</v>
      </c>
      <c r="K130" s="73" t="s">
        <v>4275</v>
      </c>
      <c r="L130" s="166" t="s">
        <v>4251</v>
      </c>
      <c r="M130" s="73" t="s">
        <v>18</v>
      </c>
      <c r="N130" s="73">
        <f>IF(VALUE(Tabela1[[#This Row],[RED]]) &gt; 0,1,0) + IF(VALUE(J130)&gt;0,8,IF(VALUE(I130)&gt;0,7,IF(VALUE(H130)&gt;0,6,IF(VALUE(G130)&gt;0,5,IF(VALUE(F130)&gt;0,4,IF(VALUE(E130)&gt;0,3,IF(VALUE(D130)&gt;0,2,1)))))))</f>
        <v>7</v>
      </c>
      <c r="R130" t="str">
        <f>IF(IFERROR(VLOOKUP(Tabela1[[#This Row],[NR]],Tabela813[[NR]:[Especificação]],2,FALSE),"0")&lt;&gt;"0",IFERROR(VLOOKUP(Tabela1[[#This Row],[NR]],Tabela813[[NR]:[Especificação]],2,FALSE),"0"),Tabela1[[#This Row],[Especificação]])</f>
        <v>Transferências do Exterior para Órgãos e Entidades da União</v>
      </c>
    </row>
    <row r="131" spans="2:18" x14ac:dyDescent="0.25">
      <c r="B131" s="73"/>
      <c r="C131" s="73" t="s">
        <v>1558</v>
      </c>
      <c r="D131" s="73" t="s">
        <v>1565</v>
      </c>
      <c r="E131" s="73" t="s">
        <v>1570</v>
      </c>
      <c r="F131" s="73" t="s">
        <v>1558</v>
      </c>
      <c r="G131" s="73" t="s">
        <v>1560</v>
      </c>
      <c r="H131" s="73" t="s">
        <v>1561</v>
      </c>
      <c r="I131" s="73" t="s">
        <v>1561</v>
      </c>
      <c r="J131" s="73" t="s">
        <v>1564</v>
      </c>
      <c r="K131" s="73" t="s">
        <v>4276</v>
      </c>
      <c r="L131" s="166" t="s">
        <v>4252</v>
      </c>
      <c r="M131" s="73" t="s">
        <v>18</v>
      </c>
      <c r="N131" s="73">
        <f>IF(VALUE(Tabela1[[#This Row],[RED]]) &gt; 0,1,0) + IF(VALUE(J131)&gt;0,8,IF(VALUE(I131)&gt;0,7,IF(VALUE(H131)&gt;0,6,IF(VALUE(G131)&gt;0,5,IF(VALUE(F131)&gt;0,4,IF(VALUE(E131)&gt;0,3,IF(VALUE(D131)&gt;0,2,1)))))))</f>
        <v>5</v>
      </c>
      <c r="R131" t="str">
        <f>IF(IFERROR(VLOOKUP(Tabela1[[#This Row],[NR]],Tabela813[[NR]:[Especificação]],2,FALSE),"0")&lt;&gt;"0",IFERROR(VLOOKUP(Tabela1[[#This Row],[NR]],Tabela813[[NR]:[Especificação]],2,FALSE),"0"),Tabela1[[#This Row],[Especificação]])</f>
        <v>Transferências de Pessoas Físicas para Órgãos e Entidades da União</v>
      </c>
    </row>
    <row r="132" spans="2:18" x14ac:dyDescent="0.25">
      <c r="B132" s="73"/>
      <c r="C132" s="73" t="s">
        <v>1558</v>
      </c>
      <c r="D132" s="73" t="s">
        <v>1565</v>
      </c>
      <c r="E132" s="73" t="s">
        <v>1570</v>
      </c>
      <c r="F132" s="73" t="s">
        <v>1558</v>
      </c>
      <c r="G132" s="73" t="s">
        <v>1560</v>
      </c>
      <c r="H132" s="73" t="s">
        <v>1561</v>
      </c>
      <c r="I132" s="73" t="s">
        <v>1558</v>
      </c>
      <c r="J132" s="73" t="s">
        <v>1564</v>
      </c>
      <c r="K132" s="73" t="s">
        <v>4277</v>
      </c>
      <c r="L132" s="166" t="s">
        <v>4252</v>
      </c>
      <c r="M132" s="73" t="s">
        <v>18</v>
      </c>
      <c r="N132" s="73">
        <f>IF(VALUE(Tabela1[[#This Row],[RED]]) &gt; 0,1,0) + IF(VALUE(J132)&gt;0,8,IF(VALUE(I132)&gt;0,7,IF(VALUE(H132)&gt;0,6,IF(VALUE(G132)&gt;0,5,IF(VALUE(F132)&gt;0,4,IF(VALUE(E132)&gt;0,3,IF(VALUE(D132)&gt;0,2,1)))))))</f>
        <v>7</v>
      </c>
      <c r="R132" t="str">
        <f>IF(IFERROR(VLOOKUP(Tabela1[[#This Row],[NR]],Tabela813[[NR]:[Especificação]],2,FALSE),"0")&lt;&gt;"0",IFERROR(VLOOKUP(Tabela1[[#This Row],[NR]],Tabela813[[NR]:[Especificação]],2,FALSE),"0"),Tabela1[[#This Row],[Especificação]])</f>
        <v>Transferências de Pessoas Físicas para Órgãos e Entidades da União</v>
      </c>
    </row>
    <row r="133" spans="2:18" x14ac:dyDescent="0.25">
      <c r="B133" s="73"/>
      <c r="C133" s="73" t="s">
        <v>1558</v>
      </c>
      <c r="D133" s="73" t="s">
        <v>1570</v>
      </c>
      <c r="E133" s="73" t="s">
        <v>1567</v>
      </c>
      <c r="F133" s="73" t="s">
        <v>1567</v>
      </c>
      <c r="G133" s="73" t="s">
        <v>1578</v>
      </c>
      <c r="H133" s="73" t="s">
        <v>1561</v>
      </c>
      <c r="I133" s="73" t="s">
        <v>1561</v>
      </c>
      <c r="J133" s="73" t="s">
        <v>1564</v>
      </c>
      <c r="K133" s="73" t="s">
        <v>4757</v>
      </c>
      <c r="L133" s="166" t="s">
        <v>4704</v>
      </c>
      <c r="M133" s="73" t="s">
        <v>10</v>
      </c>
      <c r="N133" s="73">
        <f>IF(VALUE(Tabela1[[#This Row],[RED]]) &gt; 0,1,0) + IF(VALUE(J133)&gt;0,8,IF(VALUE(I133)&gt;0,7,IF(VALUE(H133)&gt;0,6,IF(VALUE(G133)&gt;0,5,IF(VALUE(F133)&gt;0,4,IF(VALUE(E133)&gt;0,3,IF(VALUE(D133)&gt;0,2,1)))))))</f>
        <v>5</v>
      </c>
      <c r="R133" t="str">
        <f>IF(IFERROR(VLOOKUP(Tabela1[[#This Row],[NR]],Tabela813[[NR]:[Especificação]],2,FALSE),"0")&lt;&gt;"0",IFERROR(VLOOKUP(Tabela1[[#This Row],[NR]],Tabela813[[NR]:[Especificação]],2,FALSE),"0"),Tabela1[[#This Row],[Especificação]])</f>
        <v>Restituição de Recursos de Fomento e de Subvenções Financeiras</v>
      </c>
    </row>
    <row r="134" spans="2:18" x14ac:dyDescent="0.25">
      <c r="B134" s="73"/>
      <c r="C134" s="73" t="s">
        <v>1558</v>
      </c>
      <c r="D134" s="73" t="s">
        <v>1570</v>
      </c>
      <c r="E134" s="73" t="s">
        <v>1567</v>
      </c>
      <c r="F134" s="73" t="s">
        <v>1567</v>
      </c>
      <c r="G134" s="73" t="s">
        <v>1578</v>
      </c>
      <c r="H134" s="73" t="s">
        <v>1561</v>
      </c>
      <c r="I134" s="73" t="s">
        <v>1558</v>
      </c>
      <c r="J134" s="73" t="s">
        <v>1564</v>
      </c>
      <c r="K134" s="73" t="s">
        <v>4758</v>
      </c>
      <c r="L134" s="166" t="s">
        <v>6575</v>
      </c>
      <c r="M134" s="73" t="s">
        <v>10</v>
      </c>
      <c r="N134" s="73">
        <f>IF(VALUE(Tabela1[[#This Row],[RED]]) &gt; 0,1,0) + IF(VALUE(J134)&gt;0,8,IF(VALUE(I134)&gt;0,7,IF(VALUE(H134)&gt;0,6,IF(VALUE(G134)&gt;0,5,IF(VALUE(F134)&gt;0,4,IF(VALUE(E134)&gt;0,3,IF(VALUE(D134)&gt;0,2,1)))))))</f>
        <v>7</v>
      </c>
      <c r="R134" t="str">
        <f>IF(IFERROR(VLOOKUP(Tabela1[[#This Row],[NR]],Tabela813[[NR]:[Especificação]],2,FALSE),"0")&lt;&gt;"0",IFERROR(VLOOKUP(Tabela1[[#This Row],[NR]],Tabela813[[NR]:[Especificação]],2,FALSE),"0"),Tabela1[[#This Row],[Especificação]])</f>
        <v>Restituição de Recursos de Fomento e de Subvenções Financeiras - Principal</v>
      </c>
    </row>
    <row r="135" spans="2:18" x14ac:dyDescent="0.25">
      <c r="B135" s="73"/>
      <c r="C135" s="73" t="s">
        <v>1558</v>
      </c>
      <c r="D135" s="73" t="s">
        <v>1570</v>
      </c>
      <c r="E135" s="73" t="s">
        <v>1559</v>
      </c>
      <c r="F135" s="73" t="s">
        <v>1558</v>
      </c>
      <c r="G135" s="73" t="s">
        <v>1560</v>
      </c>
      <c r="H135" s="73" t="s">
        <v>1561</v>
      </c>
      <c r="I135" s="73" t="s">
        <v>1561</v>
      </c>
      <c r="J135" s="73" t="s">
        <v>1564</v>
      </c>
      <c r="K135" s="73" t="s">
        <v>4705</v>
      </c>
      <c r="L135" s="166" t="s">
        <v>564</v>
      </c>
      <c r="M135" s="73"/>
      <c r="N135" s="73">
        <f>IF(VALUE(Tabela1[[#This Row],[RED]]) &gt; 0,1,0) + IF(VALUE(J135)&gt;0,8,IF(VALUE(I135)&gt;0,7,IF(VALUE(H135)&gt;0,6,IF(VALUE(G135)&gt;0,5,IF(VALUE(F135)&gt;0,4,IF(VALUE(E135)&gt;0,3,IF(VALUE(D135)&gt;0,2,1)))))))</f>
        <v>5</v>
      </c>
      <c r="R135" t="str">
        <f>IF(IFERROR(VLOOKUP(Tabela1[[#This Row],[NR]],Tabela813[[NR]:[Especificação]],2,FALSE),"0")&lt;&gt;"0",IFERROR(VLOOKUP(Tabela1[[#This Row],[NR]],Tabela813[[NR]:[Especificação]],2,FALSE),"0"),Tabela1[[#This Row],[Especificação]])</f>
        <v>Bens, Direitos e Valores Perdidos em Favor do Poder Público</v>
      </c>
    </row>
    <row r="136" spans="2:18" s="29" customFormat="1" x14ac:dyDescent="0.25">
      <c r="B136" s="73"/>
      <c r="C136" s="73" t="s">
        <v>1558</v>
      </c>
      <c r="D136" s="73" t="s">
        <v>1570</v>
      </c>
      <c r="E136" s="73" t="s">
        <v>1559</v>
      </c>
      <c r="F136" s="73" t="s">
        <v>1558</v>
      </c>
      <c r="G136" s="73" t="s">
        <v>1560</v>
      </c>
      <c r="H136" s="73" t="s">
        <v>1561</v>
      </c>
      <c r="I136" s="73" t="s">
        <v>1558</v>
      </c>
      <c r="J136" s="73" t="s">
        <v>1564</v>
      </c>
      <c r="K136" s="73" t="s">
        <v>4706</v>
      </c>
      <c r="L136" s="166" t="s">
        <v>4710</v>
      </c>
      <c r="M136" s="73" t="s">
        <v>18</v>
      </c>
      <c r="N136" s="73">
        <f>IF(VALUE(Tabela1[[#This Row],[RED]]) &gt; 0,1,0) + IF(VALUE(J136)&gt;0,8,IF(VALUE(I136)&gt;0,7,IF(VALUE(H136)&gt;0,6,IF(VALUE(G136)&gt;0,5,IF(VALUE(F136)&gt;0,4,IF(VALUE(E136)&gt;0,3,IF(VALUE(D136)&gt;0,2,1)))))))</f>
        <v>7</v>
      </c>
      <c r="R136" t="str">
        <f>IF(IFERROR(VLOOKUP(Tabela1[[#This Row],[NR]],Tabela813[[NR]:[Especificação]],2,FALSE),"0")&lt;&gt;"0",IFERROR(VLOOKUP(Tabela1[[#This Row],[NR]],Tabela813[[NR]:[Especificação]],2,FALSE),"0"),Tabela1[[#This Row],[Especificação]])</f>
        <v>Bens, Direitos e Valores Perdidos em Favor do Poder Público em Crimes Comuns</v>
      </c>
    </row>
    <row r="137" spans="2:18" x14ac:dyDescent="0.25">
      <c r="B137" s="73"/>
      <c r="C137" s="73" t="s">
        <v>1558</v>
      </c>
      <c r="D137" s="73" t="s">
        <v>1570</v>
      </c>
      <c r="E137" s="73" t="s">
        <v>1559</v>
      </c>
      <c r="F137" s="73" t="s">
        <v>1558</v>
      </c>
      <c r="G137" s="73" t="s">
        <v>1560</v>
      </c>
      <c r="H137" s="73" t="s">
        <v>1561</v>
      </c>
      <c r="I137" s="73" t="s">
        <v>1567</v>
      </c>
      <c r="J137" s="73" t="s">
        <v>1564</v>
      </c>
      <c r="K137" s="73" t="s">
        <v>4707</v>
      </c>
      <c r="L137" s="166" t="s">
        <v>4710</v>
      </c>
      <c r="M137" s="73" t="s">
        <v>18</v>
      </c>
      <c r="N137" s="73">
        <f>IF(VALUE(Tabela1[[#This Row],[RED]]) &gt; 0,1,0) + IF(VALUE(J137)&gt;0,8,IF(VALUE(I137)&gt;0,7,IF(VALUE(H137)&gt;0,6,IF(VALUE(G137)&gt;0,5,IF(VALUE(F137)&gt;0,4,IF(VALUE(E137)&gt;0,3,IF(VALUE(D137)&gt;0,2,1)))))))</f>
        <v>7</v>
      </c>
      <c r="R137" t="str">
        <f>IF(IFERROR(VLOOKUP(Tabela1[[#This Row],[NR]],Tabela813[[NR]:[Especificação]],2,FALSE),"0")&lt;&gt;"0",IFERROR(VLOOKUP(Tabela1[[#This Row],[NR]],Tabela813[[NR]:[Especificação]],2,FALSE),"0"),Tabela1[[#This Row],[Especificação]])</f>
        <v>Bens, Direitos e Valores Perdidos em Favor do Poder Público em Crimes Comuns</v>
      </c>
    </row>
    <row r="138" spans="2:18" x14ac:dyDescent="0.25">
      <c r="B138" s="73"/>
      <c r="C138" s="73" t="s">
        <v>1558</v>
      </c>
      <c r="D138" s="73" t="s">
        <v>1570</v>
      </c>
      <c r="E138" s="73" t="s">
        <v>1559</v>
      </c>
      <c r="F138" s="73" t="s">
        <v>1558</v>
      </c>
      <c r="G138" s="73" t="s">
        <v>1560</v>
      </c>
      <c r="H138" s="73" t="s">
        <v>1561</v>
      </c>
      <c r="I138" s="73" t="s">
        <v>1569</v>
      </c>
      <c r="J138" s="73" t="s">
        <v>1564</v>
      </c>
      <c r="K138" s="73" t="s">
        <v>4708</v>
      </c>
      <c r="L138" s="166" t="s">
        <v>4710</v>
      </c>
      <c r="M138" s="73" t="s">
        <v>18</v>
      </c>
      <c r="N138" s="73">
        <f>IF(VALUE(Tabela1[[#This Row],[RED]]) &gt; 0,1,0) + IF(VALUE(J138)&gt;0,8,IF(VALUE(I138)&gt;0,7,IF(VALUE(H138)&gt;0,6,IF(VALUE(G138)&gt;0,5,IF(VALUE(F138)&gt;0,4,IF(VALUE(E138)&gt;0,3,IF(VALUE(D138)&gt;0,2,1)))))))</f>
        <v>7</v>
      </c>
      <c r="R138" t="str">
        <f>IF(IFERROR(VLOOKUP(Tabela1[[#This Row],[NR]],Tabela813[[NR]:[Especificação]],2,FALSE),"0")&lt;&gt;"0",IFERROR(VLOOKUP(Tabela1[[#This Row],[NR]],Tabela813[[NR]:[Especificação]],2,FALSE),"0"),Tabela1[[#This Row],[Especificação]])</f>
        <v>Bens, Direitos e Valores Perdidos em Favor do Poder Público em Crimes Comuns</v>
      </c>
    </row>
    <row r="139" spans="2:18" x14ac:dyDescent="0.25">
      <c r="B139" s="73"/>
      <c r="C139" s="73" t="s">
        <v>1558</v>
      </c>
      <c r="D139" s="73" t="s">
        <v>1570</v>
      </c>
      <c r="E139" s="73" t="s">
        <v>1559</v>
      </c>
      <c r="F139" s="73" t="s">
        <v>1558</v>
      </c>
      <c r="G139" s="73" t="s">
        <v>1560</v>
      </c>
      <c r="H139" s="73" t="s">
        <v>1561</v>
      </c>
      <c r="I139" s="73" t="s">
        <v>1563</v>
      </c>
      <c r="J139" s="73" t="s">
        <v>1564</v>
      </c>
      <c r="K139" s="73" t="s">
        <v>4709</v>
      </c>
      <c r="L139" s="166" t="s">
        <v>4710</v>
      </c>
      <c r="M139" s="73" t="s">
        <v>18</v>
      </c>
      <c r="N139" s="73">
        <f>IF(VALUE(Tabela1[[#This Row],[RED]]) &gt; 0,1,0) + IF(VALUE(J139)&gt;0,8,IF(VALUE(I139)&gt;0,7,IF(VALUE(H139)&gt;0,6,IF(VALUE(G139)&gt;0,5,IF(VALUE(F139)&gt;0,4,IF(VALUE(E139)&gt;0,3,IF(VALUE(D139)&gt;0,2,1)))))))</f>
        <v>7</v>
      </c>
      <c r="R139" t="str">
        <f>IF(IFERROR(VLOOKUP(Tabela1[[#This Row],[NR]],Tabela813[[NR]:[Especificação]],2,FALSE),"0")&lt;&gt;"0",IFERROR(VLOOKUP(Tabela1[[#This Row],[NR]],Tabela813[[NR]:[Especificação]],2,FALSE),"0"),Tabela1[[#This Row],[Especificação]])</f>
        <v>Bens, Direitos e Valores Perdidos em Favor do Poder Público em Crimes Comuns</v>
      </c>
    </row>
    <row r="140" spans="2:18" x14ac:dyDescent="0.25">
      <c r="B140" s="73"/>
      <c r="C140" s="73" t="s">
        <v>1558</v>
      </c>
      <c r="D140" s="73" t="s">
        <v>1570</v>
      </c>
      <c r="E140" s="73" t="s">
        <v>1559</v>
      </c>
      <c r="F140" s="73" t="s">
        <v>1558</v>
      </c>
      <c r="G140" s="73" t="s">
        <v>1562</v>
      </c>
      <c r="H140" s="73" t="s">
        <v>1561</v>
      </c>
      <c r="I140" s="73" t="s">
        <v>1561</v>
      </c>
      <c r="J140" s="73" t="s">
        <v>1564</v>
      </c>
      <c r="K140" s="73" t="s">
        <v>4712</v>
      </c>
      <c r="L140" s="166" t="s">
        <v>4711</v>
      </c>
      <c r="M140" s="73" t="s">
        <v>18</v>
      </c>
      <c r="N140" s="73">
        <f>IF(VALUE(Tabela1[[#This Row],[RED]]) &gt; 0,1,0) + IF(VALUE(J140)&gt;0,8,IF(VALUE(I140)&gt;0,7,IF(VALUE(H140)&gt;0,6,IF(VALUE(G140)&gt;0,5,IF(VALUE(F140)&gt;0,4,IF(VALUE(E140)&gt;0,3,IF(VALUE(D140)&gt;0,2,1)))))))</f>
        <v>5</v>
      </c>
      <c r="R140" t="str">
        <f>IF(IFERROR(VLOOKUP(Tabela1[[#This Row],[NR]],Tabela813[[NR]:[Especificação]],2,FALSE),"0")&lt;&gt;"0",IFERROR(VLOOKUP(Tabela1[[#This Row],[NR]],Tabela813[[NR]:[Especificação]],2,FALSE),"0"),Tabela1[[#This Row],[Especificação]])</f>
        <v>Alienação de Bens e Mercadorias Apreendidos por Infrações à Legislação Aduaneira</v>
      </c>
    </row>
    <row r="141" spans="2:18" x14ac:dyDescent="0.25">
      <c r="B141" s="73"/>
      <c r="C141" s="73" t="s">
        <v>1558</v>
      </c>
      <c r="D141" s="73" t="s">
        <v>1570</v>
      </c>
      <c r="E141" s="73" t="s">
        <v>1559</v>
      </c>
      <c r="F141" s="73" t="s">
        <v>1558</v>
      </c>
      <c r="G141" s="73" t="s">
        <v>1562</v>
      </c>
      <c r="H141" s="73" t="s">
        <v>1558</v>
      </c>
      <c r="I141" s="73" t="s">
        <v>1561</v>
      </c>
      <c r="J141" s="73" t="s">
        <v>1564</v>
      </c>
      <c r="K141" s="73" t="s">
        <v>4713</v>
      </c>
      <c r="L141" s="166" t="s">
        <v>4711</v>
      </c>
      <c r="M141" s="73" t="s">
        <v>18</v>
      </c>
      <c r="N141" s="73">
        <f>IF(VALUE(Tabela1[[#This Row],[RED]]) &gt; 0,1,0) + IF(VALUE(J141)&gt;0,8,IF(VALUE(I141)&gt;0,7,IF(VALUE(H141)&gt;0,6,IF(VALUE(G141)&gt;0,5,IF(VALUE(F141)&gt;0,4,IF(VALUE(E141)&gt;0,3,IF(VALUE(D141)&gt;0,2,1)))))))</f>
        <v>6</v>
      </c>
      <c r="R141" t="str">
        <f>IF(IFERROR(VLOOKUP(Tabela1[[#This Row],[NR]],Tabela813[[NR]:[Especificação]],2,FALSE),"0")&lt;&gt;"0",IFERROR(VLOOKUP(Tabela1[[#This Row],[NR]],Tabela813[[NR]:[Especificação]],2,FALSE),"0"),Tabela1[[#This Row],[Especificação]])</f>
        <v>Alienação de Bens e Mercadorias Apreendidos por Infrações à Legislação Aduaneira</v>
      </c>
    </row>
    <row r="142" spans="2:18" x14ac:dyDescent="0.25">
      <c r="B142" s="73"/>
      <c r="C142" s="73" t="s">
        <v>1558</v>
      </c>
      <c r="D142" s="73" t="s">
        <v>1570</v>
      </c>
      <c r="E142" s="73" t="s">
        <v>1559</v>
      </c>
      <c r="F142" s="73" t="s">
        <v>1558</v>
      </c>
      <c r="G142" s="73" t="s">
        <v>1562</v>
      </c>
      <c r="H142" s="73" t="s">
        <v>1558</v>
      </c>
      <c r="I142" s="73" t="s">
        <v>1558</v>
      </c>
      <c r="J142" s="73" t="s">
        <v>1564</v>
      </c>
      <c r="K142" s="73" t="s">
        <v>4714</v>
      </c>
      <c r="L142" s="166" t="s">
        <v>4711</v>
      </c>
      <c r="M142" s="73" t="s">
        <v>18</v>
      </c>
      <c r="N142" s="73">
        <f>IF(VALUE(Tabela1[[#This Row],[RED]]) &gt; 0,1,0) + IF(VALUE(J142)&gt;0,8,IF(VALUE(I142)&gt;0,7,IF(VALUE(H142)&gt;0,6,IF(VALUE(G142)&gt;0,5,IF(VALUE(F142)&gt;0,4,IF(VALUE(E142)&gt;0,3,IF(VALUE(D142)&gt;0,2,1)))))))</f>
        <v>7</v>
      </c>
      <c r="R142" t="str">
        <f>IF(IFERROR(VLOOKUP(Tabela1[[#This Row],[NR]],Tabela813[[NR]:[Especificação]],2,FALSE),"0")&lt;&gt;"0",IFERROR(VLOOKUP(Tabela1[[#This Row],[NR]],Tabela813[[NR]:[Especificação]],2,FALSE),"0"),Tabela1[[#This Row],[Especificação]])</f>
        <v>Alienação de Bens e Mercadorias Apreendidos por Infrações à Legislação Aduaneira</v>
      </c>
    </row>
    <row r="143" spans="2:18" x14ac:dyDescent="0.25">
      <c r="B143" s="73"/>
      <c r="C143" s="73" t="s">
        <v>1558</v>
      </c>
      <c r="D143" s="73" t="s">
        <v>1570</v>
      </c>
      <c r="E143" s="73" t="s">
        <v>1559</v>
      </c>
      <c r="F143" s="73" t="s">
        <v>1558</v>
      </c>
      <c r="G143" s="73" t="s">
        <v>1562</v>
      </c>
      <c r="H143" s="73" t="s">
        <v>1558</v>
      </c>
      <c r="I143" s="73" t="s">
        <v>1567</v>
      </c>
      <c r="J143" s="73" t="s">
        <v>1564</v>
      </c>
      <c r="K143" s="73" t="s">
        <v>4715</v>
      </c>
      <c r="L143" s="166" t="s">
        <v>4711</v>
      </c>
      <c r="M143" s="73" t="s">
        <v>18</v>
      </c>
      <c r="N143" s="73">
        <f>IF(VALUE(Tabela1[[#This Row],[RED]]) &gt; 0,1,0) + IF(VALUE(J143)&gt;0,8,IF(VALUE(I143)&gt;0,7,IF(VALUE(H143)&gt;0,6,IF(VALUE(G143)&gt;0,5,IF(VALUE(F143)&gt;0,4,IF(VALUE(E143)&gt;0,3,IF(VALUE(D143)&gt;0,2,1)))))))</f>
        <v>7</v>
      </c>
      <c r="R143" t="str">
        <f>IF(IFERROR(VLOOKUP(Tabela1[[#This Row],[NR]],Tabela813[[NR]:[Especificação]],2,FALSE),"0")&lt;&gt;"0",IFERROR(VLOOKUP(Tabela1[[#This Row],[NR]],Tabela813[[NR]:[Especificação]],2,FALSE),"0"),Tabela1[[#This Row],[Especificação]])</f>
        <v>Alienação de Bens e Mercadorias Apreendidos por Infrações à Legislação Aduaneira</v>
      </c>
    </row>
    <row r="144" spans="2:18" x14ac:dyDescent="0.25">
      <c r="B144" s="73"/>
      <c r="C144" s="73" t="s">
        <v>1558</v>
      </c>
      <c r="D144" s="73" t="s">
        <v>1570</v>
      </c>
      <c r="E144" s="73" t="s">
        <v>1559</v>
      </c>
      <c r="F144" s="73" t="s">
        <v>1558</v>
      </c>
      <c r="G144" s="73" t="s">
        <v>1574</v>
      </c>
      <c r="H144" s="73" t="s">
        <v>1561</v>
      </c>
      <c r="I144" s="73" t="s">
        <v>1561</v>
      </c>
      <c r="J144" s="73" t="s">
        <v>1564</v>
      </c>
      <c r="K144" s="73" t="s">
        <v>4722</v>
      </c>
      <c r="L144" s="166" t="s">
        <v>4716</v>
      </c>
      <c r="M144" s="73" t="s">
        <v>14</v>
      </c>
      <c r="N144" s="73">
        <f>IF(VALUE(Tabela1[[#This Row],[RED]]) &gt; 0,1,0) + IF(VALUE(J144)&gt;0,8,IF(VALUE(I144)&gt;0,7,IF(VALUE(H144)&gt;0,6,IF(VALUE(G144)&gt;0,5,IF(VALUE(F144)&gt;0,4,IF(VALUE(E144)&gt;0,3,IF(VALUE(D144)&gt;0,2,1)))))))</f>
        <v>5</v>
      </c>
      <c r="R144" t="str">
        <f>IF(IFERROR(VLOOKUP(Tabela1[[#This Row],[NR]],Tabela813[[NR]:[Especificação]],2,FALSE),"0")&lt;&gt;"0",IFERROR(VLOOKUP(Tabela1[[#This Row],[NR]],Tabela813[[NR]:[Especificação]],2,FALSE),"0"),Tabela1[[#This Row],[Especificação]])</f>
        <v>Bens, Direitos e Valores Perdidos em Favor do Poder Público por Demais Infrações ou Crimes Previstos em Legislação Especial</v>
      </c>
    </row>
    <row r="145" spans="2:18" x14ac:dyDescent="0.25">
      <c r="B145" s="73"/>
      <c r="C145" s="73" t="s">
        <v>1558</v>
      </c>
      <c r="D145" s="73" t="s">
        <v>1570</v>
      </c>
      <c r="E145" s="73" t="s">
        <v>1559</v>
      </c>
      <c r="F145" s="73" t="s">
        <v>1558</v>
      </c>
      <c r="G145" s="73" t="s">
        <v>1574</v>
      </c>
      <c r="H145" s="73" t="s">
        <v>1561</v>
      </c>
      <c r="I145" s="73" t="s">
        <v>1558</v>
      </c>
      <c r="J145" s="73" t="s">
        <v>1564</v>
      </c>
      <c r="K145" s="73" t="s">
        <v>4723</v>
      </c>
      <c r="L145" s="166" t="s">
        <v>4719</v>
      </c>
      <c r="M145" s="73" t="s">
        <v>14</v>
      </c>
      <c r="N145" s="73">
        <f>IF(VALUE(Tabela1[[#This Row],[RED]]) &gt; 0,1,0) + IF(VALUE(J145)&gt;0,8,IF(VALUE(I145)&gt;0,7,IF(VALUE(H145)&gt;0,6,IF(VALUE(G145)&gt;0,5,IF(VALUE(F145)&gt;0,4,IF(VALUE(E145)&gt;0,3,IF(VALUE(D145)&gt;0,2,1)))))))</f>
        <v>7</v>
      </c>
      <c r="R145" t="str">
        <f>IF(IFERROR(VLOOKUP(Tabela1[[#This Row],[NR]],Tabela813[[NR]:[Especificação]],2,FALSE),"0")&lt;&gt;"0",IFERROR(VLOOKUP(Tabela1[[#This Row],[NR]],Tabela813[[NR]:[Especificação]],2,FALSE),"0"),Tabela1[[#This Row],[Especificação]])</f>
        <v>Bens, Direitos e Valores Perdidos em Favor do Poder Público por Demais Infrações ou Crimes Previstos em Legislação Especial - Pincipal</v>
      </c>
    </row>
    <row r="146" spans="2:18" x14ac:dyDescent="0.25">
      <c r="B146" s="73"/>
      <c r="C146" s="73" t="s">
        <v>1558</v>
      </c>
      <c r="D146" s="73" t="s">
        <v>1570</v>
      </c>
      <c r="E146" s="73" t="s">
        <v>1559</v>
      </c>
      <c r="F146" s="73" t="s">
        <v>1558</v>
      </c>
      <c r="G146" s="73" t="s">
        <v>1574</v>
      </c>
      <c r="H146" s="73" t="s">
        <v>1561</v>
      </c>
      <c r="I146" s="73" t="s">
        <v>1567</v>
      </c>
      <c r="J146" s="73" t="s">
        <v>1564</v>
      </c>
      <c r="K146" s="73" t="s">
        <v>4724</v>
      </c>
      <c r="L146" s="166" t="s">
        <v>4720</v>
      </c>
      <c r="M146" s="73" t="s">
        <v>14</v>
      </c>
      <c r="N146" s="73">
        <f>IF(VALUE(Tabela1[[#This Row],[RED]]) &gt; 0,1,0) + IF(VALUE(J146)&gt;0,8,IF(VALUE(I146)&gt;0,7,IF(VALUE(H146)&gt;0,6,IF(VALUE(G146)&gt;0,5,IF(VALUE(F146)&gt;0,4,IF(VALUE(E146)&gt;0,3,IF(VALUE(D146)&gt;0,2,1)))))))</f>
        <v>7</v>
      </c>
      <c r="R146" t="str">
        <f>IF(IFERROR(VLOOKUP(Tabela1[[#This Row],[NR]],Tabela813[[NR]:[Especificação]],2,FALSE),"0")&lt;&gt;"0",IFERROR(VLOOKUP(Tabela1[[#This Row],[NR]],Tabela813[[NR]:[Especificação]],2,FALSE),"0"),Tabela1[[#This Row],[Especificação]])</f>
        <v>Bens, Direitos e Valores Perdidos em Favor do Poder Público por Demais Infrações ou Crimes Previstos em Legislação Especial - Multas e Juros de Mora</v>
      </c>
    </row>
    <row r="147" spans="2:18" x14ac:dyDescent="0.25">
      <c r="B147" s="73"/>
      <c r="C147" s="73" t="s">
        <v>1558</v>
      </c>
      <c r="D147" s="73" t="s">
        <v>1570</v>
      </c>
      <c r="E147" s="73" t="s">
        <v>1559</v>
      </c>
      <c r="F147" s="73" t="s">
        <v>1558</v>
      </c>
      <c r="G147" s="73" t="s">
        <v>1574</v>
      </c>
      <c r="H147" s="73" t="s">
        <v>1561</v>
      </c>
      <c r="I147" s="73" t="s">
        <v>1569</v>
      </c>
      <c r="J147" s="73" t="s">
        <v>1564</v>
      </c>
      <c r="K147" s="73" t="s">
        <v>4725</v>
      </c>
      <c r="L147" s="166" t="s">
        <v>6752</v>
      </c>
      <c r="M147" s="73" t="s">
        <v>14</v>
      </c>
      <c r="N147" s="73">
        <f>IF(VALUE(Tabela1[[#This Row],[RED]]) &gt; 0,1,0) + IF(VALUE(J147)&gt;0,8,IF(VALUE(I147)&gt;0,7,IF(VALUE(H147)&gt;0,6,IF(VALUE(G147)&gt;0,5,IF(VALUE(F147)&gt;0,4,IF(VALUE(E147)&gt;0,3,IF(VALUE(D147)&gt;0,2,1)))))))</f>
        <v>7</v>
      </c>
      <c r="R147" t="str">
        <f>IF(IFERROR(VLOOKUP(Tabela1[[#This Row],[NR]],Tabela813[[NR]:[Especificação]],2,FALSE),"0")&lt;&gt;"0",IFERROR(VLOOKUP(Tabela1[[#This Row],[NR]],Tabela813[[NR]:[Especificação]],2,FALSE),"0"),Tabela1[[#This Row],[Especificação]])</f>
        <v>Bens, Direitos e Valores Perdidos em Favor do Poder Público por Demais Infrações ou Crimes Previstos em Legislação Especial - Multas</v>
      </c>
    </row>
    <row r="148" spans="2:18" x14ac:dyDescent="0.25">
      <c r="B148" s="73"/>
      <c r="C148" s="73" t="s">
        <v>1558</v>
      </c>
      <c r="D148" s="73" t="s">
        <v>1570</v>
      </c>
      <c r="E148" s="73" t="s">
        <v>1559</v>
      </c>
      <c r="F148" s="73" t="s">
        <v>1558</v>
      </c>
      <c r="G148" s="73" t="s">
        <v>1574</v>
      </c>
      <c r="H148" s="73" t="s">
        <v>1561</v>
      </c>
      <c r="I148" s="73" t="s">
        <v>1563</v>
      </c>
      <c r="J148" s="73" t="s">
        <v>1564</v>
      </c>
      <c r="K148" s="73" t="s">
        <v>4726</v>
      </c>
      <c r="L148" s="166" t="s">
        <v>4721</v>
      </c>
      <c r="M148" s="73" t="s">
        <v>14</v>
      </c>
      <c r="N148" s="73">
        <f>IF(VALUE(Tabela1[[#This Row],[RED]]) &gt; 0,1,0) + IF(VALUE(J148)&gt;0,8,IF(VALUE(I148)&gt;0,7,IF(VALUE(H148)&gt;0,6,IF(VALUE(G148)&gt;0,5,IF(VALUE(F148)&gt;0,4,IF(VALUE(E148)&gt;0,3,IF(VALUE(D148)&gt;0,2,1)))))))</f>
        <v>7</v>
      </c>
      <c r="R148" t="str">
        <f>IF(IFERROR(VLOOKUP(Tabela1[[#This Row],[NR]],Tabela813[[NR]:[Especificação]],2,FALSE),"0")&lt;&gt;"0",IFERROR(VLOOKUP(Tabela1[[#This Row],[NR]],Tabela813[[NR]:[Especificação]],2,FALSE),"0"),Tabela1[[#This Row],[Especificação]])</f>
        <v>Bens, Direitos e Valores Perdidos em Favor do Poder Público por Demais Infrações ou Crimes Previstos em Legislação Especial - Juros de Mora</v>
      </c>
    </row>
    <row r="149" spans="2:18" x14ac:dyDescent="0.25">
      <c r="B149" s="73"/>
      <c r="C149" s="73" t="s">
        <v>1558</v>
      </c>
      <c r="D149" s="73" t="s">
        <v>1570</v>
      </c>
      <c r="E149" s="73" t="s">
        <v>1568</v>
      </c>
      <c r="F149" s="73" t="s">
        <v>1570</v>
      </c>
      <c r="G149" s="73" t="s">
        <v>1574</v>
      </c>
      <c r="H149" s="73" t="s">
        <v>1561</v>
      </c>
      <c r="I149" s="73" t="s">
        <v>1567</v>
      </c>
      <c r="J149" s="73" t="s">
        <v>1564</v>
      </c>
      <c r="K149" s="73" t="s">
        <v>4956</v>
      </c>
      <c r="L149" s="166" t="s">
        <v>4727</v>
      </c>
      <c r="M149" s="73"/>
      <c r="N149" s="73">
        <f>IF(VALUE(Tabela1[[#This Row],[RED]]) &gt; 0,1,0) + IF(VALUE(J149)&gt;0,8,IF(VALUE(I149)&gt;0,7,IF(VALUE(H149)&gt;0,6,IF(VALUE(G149)&gt;0,5,IF(VALUE(F149)&gt;0,4,IF(VALUE(E149)&gt;0,3,IF(VALUE(D149)&gt;0,2,1)))))))</f>
        <v>7</v>
      </c>
      <c r="R149" t="str">
        <f>IF(IFERROR(VLOOKUP(Tabela1[[#This Row],[NR]],Tabela813[[NR]:[Especificação]],2,FALSE),"0")&lt;&gt;"0",IFERROR(VLOOKUP(Tabela1[[#This Row],[NR]],Tabela813[[NR]:[Especificação]],2,FALSE),"0"),Tabela1[[#This Row],[Especificação]])</f>
        <v>Multas e Juros de Outras Receitas de Capital - Multas e Juros de Mora</v>
      </c>
    </row>
    <row r="150" spans="2:18" x14ac:dyDescent="0.25">
      <c r="B150" s="73"/>
      <c r="C150" s="73" t="s">
        <v>1558</v>
      </c>
      <c r="D150" s="73" t="s">
        <v>1570</v>
      </c>
      <c r="E150" s="73" t="s">
        <v>1568</v>
      </c>
      <c r="F150" s="73" t="s">
        <v>1570</v>
      </c>
      <c r="G150" s="73" t="s">
        <v>1574</v>
      </c>
      <c r="H150" s="73" t="s">
        <v>1561</v>
      </c>
      <c r="I150" s="73" t="s">
        <v>1569</v>
      </c>
      <c r="J150" s="73" t="s">
        <v>1564</v>
      </c>
      <c r="K150" s="73" t="s">
        <v>4957</v>
      </c>
      <c r="L150" s="166" t="s">
        <v>4955</v>
      </c>
      <c r="M150" s="73" t="s">
        <v>14</v>
      </c>
      <c r="N150" s="73">
        <f>IF(VALUE(Tabela1[[#This Row],[RED]]) &gt; 0,1,0) + IF(VALUE(J150)&gt;0,8,IF(VALUE(I150)&gt;0,7,IF(VALUE(H150)&gt;0,6,IF(VALUE(G150)&gt;0,5,IF(VALUE(F150)&gt;0,4,IF(VALUE(E150)&gt;0,3,IF(VALUE(D150)&gt;0,2,1)))))))</f>
        <v>7</v>
      </c>
      <c r="R150" t="str">
        <f>IF(IFERROR(VLOOKUP(Tabela1[[#This Row],[NR]],Tabela813[[NR]:[Especificação]],2,FALSE),"0")&lt;&gt;"0",IFERROR(VLOOKUP(Tabela1[[#This Row],[NR]],Tabela813[[NR]:[Especificação]],2,FALSE),"0"),Tabela1[[#This Row],[Especificação]])</f>
        <v>Multas e Juros de Outras Receitas de Capital - Multas</v>
      </c>
    </row>
    <row r="151" spans="2:18" x14ac:dyDescent="0.25">
      <c r="B151" s="73"/>
      <c r="C151" s="73" t="s">
        <v>1558</v>
      </c>
      <c r="D151" s="73" t="s">
        <v>1570</v>
      </c>
      <c r="E151" s="73" t="s">
        <v>1568</v>
      </c>
      <c r="F151" s="73" t="s">
        <v>1570</v>
      </c>
      <c r="G151" s="73" t="s">
        <v>1574</v>
      </c>
      <c r="H151" s="73" t="s">
        <v>1561</v>
      </c>
      <c r="I151" s="73" t="s">
        <v>1563</v>
      </c>
      <c r="J151" s="73" t="s">
        <v>1564</v>
      </c>
      <c r="K151" s="73" t="s">
        <v>4958</v>
      </c>
      <c r="L151" s="166" t="s">
        <v>6756</v>
      </c>
      <c r="M151" s="73" t="s">
        <v>14</v>
      </c>
      <c r="N151" s="73">
        <f>IF(VALUE(Tabela1[[#This Row],[RED]]) &gt; 0,1,0) + IF(VALUE(J151)&gt;0,8,IF(VALUE(I151)&gt;0,7,IF(VALUE(H151)&gt;0,6,IF(VALUE(G151)&gt;0,5,IF(VALUE(F151)&gt;0,4,IF(VALUE(E151)&gt;0,3,IF(VALUE(D151)&gt;0,2,1)))))))</f>
        <v>7</v>
      </c>
      <c r="R151" t="str">
        <f>IF(IFERROR(VLOOKUP(Tabela1[[#This Row],[NR]],Tabela813[[NR]:[Especificação]],2,FALSE),"0")&lt;&gt;"0",IFERROR(VLOOKUP(Tabela1[[#This Row],[NR]],Tabela813[[NR]:[Especificação]],2,FALSE),"0"),Tabela1[[#This Row],[Especificação]])</f>
        <v>Multas e Juros de Outras Receitas de Capital - Juros de Mora</v>
      </c>
    </row>
    <row r="152" spans="2:18" x14ac:dyDescent="0.25">
      <c r="B152" s="73"/>
      <c r="C152" s="73" t="s">
        <v>1558</v>
      </c>
      <c r="D152" s="73" t="s">
        <v>1570</v>
      </c>
      <c r="E152" s="73" t="s">
        <v>1570</v>
      </c>
      <c r="F152" s="73" t="s">
        <v>1570</v>
      </c>
      <c r="G152" s="73" t="s">
        <v>1571</v>
      </c>
      <c r="H152" s="73" t="s">
        <v>1561</v>
      </c>
      <c r="I152" s="73" t="s">
        <v>1561</v>
      </c>
      <c r="J152" s="73" t="s">
        <v>1564</v>
      </c>
      <c r="K152" s="73" t="s">
        <v>4759</v>
      </c>
      <c r="L152" s="166" t="s">
        <v>6757</v>
      </c>
      <c r="M152" s="73" t="s">
        <v>10</v>
      </c>
      <c r="N152" s="73">
        <f>IF(VALUE(Tabela1[[#This Row],[RED]]) &gt; 0,1,0) + IF(VALUE(J152)&gt;0,8,IF(VALUE(I152)&gt;0,7,IF(VALUE(H152)&gt;0,6,IF(VALUE(G152)&gt;0,5,IF(VALUE(F152)&gt;0,4,IF(VALUE(E152)&gt;0,3,IF(VALUE(D152)&gt;0,2,1)))))))</f>
        <v>5</v>
      </c>
      <c r="R152" t="str">
        <f>IF(IFERROR(VLOOKUP(Tabela1[[#This Row],[NR]],Tabela813[[NR]:[Especificação]],2,FALSE),"0")&lt;&gt;"0",IFERROR(VLOOKUP(Tabela1[[#This Row],[NR]],Tabela813[[NR]:[Especificação]],2,FALSE),"0"),Tabela1[[#This Row],[Especificação]])</f>
        <v>Compensações Financeiras Entre Os Regimes de Previdência</v>
      </c>
    </row>
    <row r="153" spans="2:18" x14ac:dyDescent="0.25">
      <c r="B153" s="73"/>
      <c r="C153" s="73" t="s">
        <v>1558</v>
      </c>
      <c r="D153" s="73" t="s">
        <v>1570</v>
      </c>
      <c r="E153" s="73" t="s">
        <v>1570</v>
      </c>
      <c r="F153" s="73" t="s">
        <v>1570</v>
      </c>
      <c r="G153" s="73" t="s">
        <v>1571</v>
      </c>
      <c r="H153" s="73" t="s">
        <v>1561</v>
      </c>
      <c r="I153" s="73" t="s">
        <v>1558</v>
      </c>
      <c r="J153" s="73" t="s">
        <v>1564</v>
      </c>
      <c r="K153" s="73" t="s">
        <v>4760</v>
      </c>
      <c r="L153" s="166" t="s">
        <v>6758</v>
      </c>
      <c r="M153" s="73" t="s">
        <v>10</v>
      </c>
      <c r="N153" s="73">
        <f>IF(VALUE(Tabela1[[#This Row],[RED]]) &gt; 0,1,0) + IF(VALUE(J153)&gt;0,8,IF(VALUE(I153)&gt;0,7,IF(VALUE(H153)&gt;0,6,IF(VALUE(G153)&gt;0,5,IF(VALUE(F153)&gt;0,4,IF(VALUE(E153)&gt;0,3,IF(VALUE(D153)&gt;0,2,1)))))))</f>
        <v>7</v>
      </c>
      <c r="R153" t="str">
        <f>IF(IFERROR(VLOOKUP(Tabela1[[#This Row],[NR]],Tabela813[[NR]:[Especificação]],2,FALSE),"0")&lt;&gt;"0",IFERROR(VLOOKUP(Tabela1[[#This Row],[NR]],Tabela813[[NR]:[Especificação]],2,FALSE),"0"),Tabela1[[#This Row],[Especificação]])</f>
        <v>Compensações Financeiras Entre Os Regimes de Previdência - Principal</v>
      </c>
    </row>
    <row r="154" spans="2:18" x14ac:dyDescent="0.25">
      <c r="B154" s="73"/>
      <c r="C154" s="73" t="s">
        <v>1558</v>
      </c>
      <c r="D154" s="73" t="s">
        <v>1570</v>
      </c>
      <c r="E154" s="73" t="s">
        <v>1570</v>
      </c>
      <c r="F154" s="73" t="s">
        <v>1570</v>
      </c>
      <c r="G154" s="73" t="s">
        <v>1571</v>
      </c>
      <c r="H154" s="73" t="s">
        <v>1561</v>
      </c>
      <c r="I154" s="73" t="s">
        <v>1567</v>
      </c>
      <c r="J154" s="73" t="s">
        <v>1564</v>
      </c>
      <c r="K154" s="73" t="s">
        <v>4761</v>
      </c>
      <c r="L154" s="166" t="s">
        <v>6759</v>
      </c>
      <c r="M154" s="73" t="s">
        <v>10</v>
      </c>
      <c r="N154" s="73">
        <f>IF(VALUE(Tabela1[[#This Row],[RED]]) &gt; 0,1,0) + IF(VALUE(J154)&gt;0,8,IF(VALUE(I154)&gt;0,7,IF(VALUE(H154)&gt;0,6,IF(VALUE(G154)&gt;0,5,IF(VALUE(F154)&gt;0,4,IF(VALUE(E154)&gt;0,3,IF(VALUE(D154)&gt;0,2,1)))))))</f>
        <v>7</v>
      </c>
      <c r="R154" t="str">
        <f>IF(IFERROR(VLOOKUP(Tabela1[[#This Row],[NR]],Tabela813[[NR]:[Especificação]],2,FALSE),"0")&lt;&gt;"0",IFERROR(VLOOKUP(Tabela1[[#This Row],[NR]],Tabela813[[NR]:[Especificação]],2,FALSE),"0"),Tabela1[[#This Row],[Especificação]])</f>
        <v>Compensações Financeiras Entre Os Regimes de Previdência - Multas e Juros de Mora</v>
      </c>
    </row>
    <row r="155" spans="2:18" x14ac:dyDescent="0.25">
      <c r="B155" s="73"/>
      <c r="C155" s="73" t="s">
        <v>1558</v>
      </c>
      <c r="D155" s="73" t="s">
        <v>1570</v>
      </c>
      <c r="E155" s="73" t="s">
        <v>1570</v>
      </c>
      <c r="F155" s="73" t="s">
        <v>1570</v>
      </c>
      <c r="G155" s="73" t="s">
        <v>1571</v>
      </c>
      <c r="H155" s="73" t="s">
        <v>1561</v>
      </c>
      <c r="I155" s="73" t="s">
        <v>1559</v>
      </c>
      <c r="J155" s="73" t="s">
        <v>1564</v>
      </c>
      <c r="K155" s="73" t="s">
        <v>4762</v>
      </c>
      <c r="L155" s="166" t="s">
        <v>6760</v>
      </c>
      <c r="M155" s="73" t="s">
        <v>10</v>
      </c>
      <c r="N155" s="73">
        <f>IF(VALUE(Tabela1[[#This Row],[RED]]) &gt; 0,1,0) + IF(VALUE(J155)&gt;0,8,IF(VALUE(I155)&gt;0,7,IF(VALUE(H155)&gt;0,6,IF(VALUE(G155)&gt;0,5,IF(VALUE(F155)&gt;0,4,IF(VALUE(E155)&gt;0,3,IF(VALUE(D155)&gt;0,2,1)))))))</f>
        <v>7</v>
      </c>
      <c r="R155" t="str">
        <f>IF(IFERROR(VLOOKUP(Tabela1[[#This Row],[NR]],Tabela813[[NR]:[Especificação]],2,FALSE),"0")&lt;&gt;"0",IFERROR(VLOOKUP(Tabela1[[#This Row],[NR]],Tabela813[[NR]:[Especificação]],2,FALSE),"0"),Tabela1[[#This Row],[Especificação]])</f>
        <v>Compensações Financeiras Entre Os Regimes de Previdência - Dívida Ativa</v>
      </c>
    </row>
    <row r="156" spans="2:18" x14ac:dyDescent="0.25">
      <c r="B156" s="73"/>
      <c r="C156" s="73" t="s">
        <v>1558</v>
      </c>
      <c r="D156" s="73" t="s">
        <v>1570</v>
      </c>
      <c r="E156" s="73" t="s">
        <v>1570</v>
      </c>
      <c r="F156" s="73" t="s">
        <v>1570</v>
      </c>
      <c r="G156" s="73" t="s">
        <v>1571</v>
      </c>
      <c r="H156" s="73" t="s">
        <v>1561</v>
      </c>
      <c r="I156" s="73" t="s">
        <v>1568</v>
      </c>
      <c r="J156" s="73" t="s">
        <v>1564</v>
      </c>
      <c r="K156" s="73" t="s">
        <v>4763</v>
      </c>
      <c r="L156" s="166" t="s">
        <v>6761</v>
      </c>
      <c r="M156" s="73" t="s">
        <v>10</v>
      </c>
      <c r="N156" s="73">
        <f>IF(VALUE(Tabela1[[#This Row],[RED]]) &gt; 0,1,0) + IF(VALUE(J156)&gt;0,8,IF(VALUE(I156)&gt;0,7,IF(VALUE(H156)&gt;0,6,IF(VALUE(G156)&gt;0,5,IF(VALUE(F156)&gt;0,4,IF(VALUE(E156)&gt;0,3,IF(VALUE(D156)&gt;0,2,1)))))))</f>
        <v>7</v>
      </c>
      <c r="R156" t="str">
        <f>IF(IFERROR(VLOOKUP(Tabela1[[#This Row],[NR]],Tabela813[[NR]:[Especificação]],2,FALSE),"0")&lt;&gt;"0",IFERROR(VLOOKUP(Tabela1[[#This Row],[NR]],Tabela813[[NR]:[Especificação]],2,FALSE),"0"),Tabela1[[#This Row],[Especificação]])</f>
        <v>Compensações Financeiras Entre Os Regimes de Previdência - Dívida Ativa - Multas e Juros de Mora da Dívida Ativa</v>
      </c>
    </row>
    <row r="157" spans="2:18" x14ac:dyDescent="0.25">
      <c r="B157" s="73"/>
      <c r="C157" s="73" t="s">
        <v>1558</v>
      </c>
      <c r="D157" s="73" t="s">
        <v>1570</v>
      </c>
      <c r="E157" s="73" t="s">
        <v>1570</v>
      </c>
      <c r="F157" s="73" t="s">
        <v>1570</v>
      </c>
      <c r="G157" s="73" t="s">
        <v>1571</v>
      </c>
      <c r="H157" s="73" t="s">
        <v>1561</v>
      </c>
      <c r="I157" s="73" t="s">
        <v>1569</v>
      </c>
      <c r="J157" s="73" t="s">
        <v>1564</v>
      </c>
      <c r="K157" s="73" t="s">
        <v>4764</v>
      </c>
      <c r="L157" s="166" t="s">
        <v>6762</v>
      </c>
      <c r="M157" s="73" t="s">
        <v>10</v>
      </c>
      <c r="N157" s="73">
        <f>IF(VALUE(Tabela1[[#This Row],[RED]]) &gt; 0,1,0) + IF(VALUE(J157)&gt;0,8,IF(VALUE(I157)&gt;0,7,IF(VALUE(H157)&gt;0,6,IF(VALUE(G157)&gt;0,5,IF(VALUE(F157)&gt;0,4,IF(VALUE(E157)&gt;0,3,IF(VALUE(D157)&gt;0,2,1)))))))</f>
        <v>7</v>
      </c>
      <c r="R157" t="str">
        <f>IF(IFERROR(VLOOKUP(Tabela1[[#This Row],[NR]],Tabela813[[NR]:[Especificação]],2,FALSE),"0")&lt;&gt;"0",IFERROR(VLOOKUP(Tabela1[[#This Row],[NR]],Tabela813[[NR]:[Especificação]],2,FALSE),"0"),Tabela1[[#This Row],[Especificação]])</f>
        <v>Compensações Financeiras Entre Os Regimes de Previdência - Multas</v>
      </c>
    </row>
    <row r="158" spans="2:18" x14ac:dyDescent="0.25">
      <c r="B158" s="73"/>
      <c r="C158" s="73" t="s">
        <v>1558</v>
      </c>
      <c r="D158" s="73" t="s">
        <v>1570</v>
      </c>
      <c r="E158" s="73" t="s">
        <v>1570</v>
      </c>
      <c r="F158" s="73" t="s">
        <v>1570</v>
      </c>
      <c r="G158" s="73" t="s">
        <v>1571</v>
      </c>
      <c r="H158" s="73" t="s">
        <v>1561</v>
      </c>
      <c r="I158" s="73" t="s">
        <v>1563</v>
      </c>
      <c r="J158" s="73" t="s">
        <v>1564</v>
      </c>
      <c r="K158" s="73" t="s">
        <v>4765</v>
      </c>
      <c r="L158" s="166" t="s">
        <v>6763</v>
      </c>
      <c r="M158" s="73" t="s">
        <v>10</v>
      </c>
      <c r="N158" s="73">
        <f>IF(VALUE(Tabela1[[#This Row],[RED]]) &gt; 0,1,0) + IF(VALUE(J158)&gt;0,8,IF(VALUE(I158)&gt;0,7,IF(VALUE(H158)&gt;0,6,IF(VALUE(G158)&gt;0,5,IF(VALUE(F158)&gt;0,4,IF(VALUE(E158)&gt;0,3,IF(VALUE(D158)&gt;0,2,1)))))))</f>
        <v>7</v>
      </c>
      <c r="R158" t="str">
        <f>IF(IFERROR(VLOOKUP(Tabela1[[#This Row],[NR]],Tabela813[[NR]:[Especificação]],2,FALSE),"0")&lt;&gt;"0",IFERROR(VLOOKUP(Tabela1[[#This Row],[NR]],Tabela813[[NR]:[Especificação]],2,FALSE),"0"),Tabela1[[#This Row],[Especificação]])</f>
        <v>Compensações Financeiras Entre Os Regimes de Previdência - Juros de Mora</v>
      </c>
    </row>
    <row r="159" spans="2:18" x14ac:dyDescent="0.25">
      <c r="B159" s="73"/>
      <c r="C159" s="73" t="s">
        <v>1558</v>
      </c>
      <c r="D159" s="73" t="s">
        <v>1570</v>
      </c>
      <c r="E159" s="73" t="s">
        <v>1570</v>
      </c>
      <c r="F159" s="73" t="s">
        <v>1570</v>
      </c>
      <c r="G159" s="73" t="s">
        <v>1571</v>
      </c>
      <c r="H159" s="73" t="s">
        <v>1561</v>
      </c>
      <c r="I159" s="73" t="s">
        <v>1565</v>
      </c>
      <c r="J159" s="73" t="s">
        <v>1564</v>
      </c>
      <c r="K159" s="73" t="s">
        <v>4766</v>
      </c>
      <c r="L159" s="166" t="s">
        <v>6764</v>
      </c>
      <c r="M159" s="73" t="s">
        <v>10</v>
      </c>
      <c r="N159" s="73">
        <f>IF(VALUE(Tabela1[[#This Row],[RED]]) &gt; 0,1,0) + IF(VALUE(J159)&gt;0,8,IF(VALUE(I159)&gt;0,7,IF(VALUE(H159)&gt;0,6,IF(VALUE(G159)&gt;0,5,IF(VALUE(F159)&gt;0,4,IF(VALUE(E159)&gt;0,3,IF(VALUE(D159)&gt;0,2,1)))))))</f>
        <v>7</v>
      </c>
      <c r="R159" t="str">
        <f>IF(IFERROR(VLOOKUP(Tabela1[[#This Row],[NR]],Tabela813[[NR]:[Especificação]],2,FALSE),"0")&lt;&gt;"0",IFERROR(VLOOKUP(Tabela1[[#This Row],[NR]],Tabela813[[NR]:[Especificação]],2,FALSE),"0"),Tabela1[[#This Row],[Especificação]])</f>
        <v>Compensações Financeiras Entre Os Regimes de Previdência - Dívida Ativa - Multas da Dívida Ativa</v>
      </c>
    </row>
    <row r="160" spans="2:18" x14ac:dyDescent="0.25">
      <c r="B160" s="73"/>
      <c r="C160" s="73" t="s">
        <v>1558</v>
      </c>
      <c r="D160" s="73" t="s">
        <v>1570</v>
      </c>
      <c r="E160" s="73" t="s">
        <v>1570</v>
      </c>
      <c r="F160" s="73" t="s">
        <v>1570</v>
      </c>
      <c r="G160" s="73" t="s">
        <v>1571</v>
      </c>
      <c r="H160" s="73" t="s">
        <v>1561</v>
      </c>
      <c r="I160" s="73" t="s">
        <v>1566</v>
      </c>
      <c r="J160" s="73" t="s">
        <v>1564</v>
      </c>
      <c r="K160" s="73" t="s">
        <v>4767</v>
      </c>
      <c r="L160" s="166" t="s">
        <v>6765</v>
      </c>
      <c r="M160" s="73" t="s">
        <v>10</v>
      </c>
      <c r="N160" s="73">
        <f>IF(VALUE(Tabela1[[#This Row],[RED]]) &gt; 0,1,0) + IF(VALUE(J160)&gt;0,8,IF(VALUE(I160)&gt;0,7,IF(VALUE(H160)&gt;0,6,IF(VALUE(G160)&gt;0,5,IF(VALUE(F160)&gt;0,4,IF(VALUE(E160)&gt;0,3,IF(VALUE(D160)&gt;0,2,1)))))))</f>
        <v>7</v>
      </c>
      <c r="R160" t="str">
        <f>IF(IFERROR(VLOOKUP(Tabela1[[#This Row],[NR]],Tabela813[[NR]:[Especificação]],2,FALSE),"0")&lt;&gt;"0",IFERROR(VLOOKUP(Tabela1[[#This Row],[NR]],Tabela813[[NR]:[Especificação]],2,FALSE),"0"),Tabela1[[#This Row],[Especificação]])</f>
        <v>Compensações Financeiras Entre Os Regimes de Previdência - Juros de Mora da Dívida Ativa</v>
      </c>
    </row>
    <row r="161" spans="2:18" x14ac:dyDescent="0.25">
      <c r="B161" s="73"/>
      <c r="C161" s="73" t="s">
        <v>1558</v>
      </c>
      <c r="D161" s="73" t="s">
        <v>1570</v>
      </c>
      <c r="E161" s="73" t="s">
        <v>1570</v>
      </c>
      <c r="F161" s="73" t="s">
        <v>1570</v>
      </c>
      <c r="G161" s="73" t="s">
        <v>1574</v>
      </c>
      <c r="H161" s="73" t="s">
        <v>1558</v>
      </c>
      <c r="I161" s="73" t="s">
        <v>1561</v>
      </c>
      <c r="J161" s="73" t="s">
        <v>1564</v>
      </c>
      <c r="K161" s="73" t="s">
        <v>4768</v>
      </c>
      <c r="L161" s="166" t="s">
        <v>3923</v>
      </c>
      <c r="M161" s="73" t="s">
        <v>10</v>
      </c>
      <c r="N161" s="73">
        <f>IF(VALUE(Tabela1[[#This Row],[RED]]) &gt; 0,1,0) + IF(VALUE(J161)&gt;0,8,IF(VALUE(I161)&gt;0,7,IF(VALUE(H161)&gt;0,6,IF(VALUE(G161)&gt;0,5,IF(VALUE(F161)&gt;0,4,IF(VALUE(E161)&gt;0,3,IF(VALUE(D161)&gt;0,2,1)))))))</f>
        <v>6</v>
      </c>
      <c r="R161" t="str">
        <f>IF(IFERROR(VLOOKUP(Tabela1[[#This Row],[NR]],Tabela813[[NR]:[Especificação]],2,FALSE),"0")&lt;&gt;"0",IFERROR(VLOOKUP(Tabela1[[#This Row],[NR]],Tabela813[[NR]:[Especificação]],2,FALSE),"0"),Tabela1[[#This Row],[Especificação]])</f>
        <v>Outras Receitas Administradas Pela RFB</v>
      </c>
    </row>
    <row r="162" spans="2:18" x14ac:dyDescent="0.25">
      <c r="B162" s="73"/>
      <c r="C162" s="73" t="s">
        <v>1558</v>
      </c>
      <c r="D162" s="73" t="s">
        <v>1570</v>
      </c>
      <c r="E162" s="73" t="s">
        <v>1570</v>
      </c>
      <c r="F162" s="73" t="s">
        <v>1570</v>
      </c>
      <c r="G162" s="73" t="s">
        <v>1574</v>
      </c>
      <c r="H162" s="73" t="s">
        <v>1558</v>
      </c>
      <c r="I162" s="73" t="s">
        <v>1558</v>
      </c>
      <c r="J162" s="73" t="s">
        <v>1564</v>
      </c>
      <c r="K162" s="73" t="s">
        <v>4769</v>
      </c>
      <c r="L162" s="166" t="s">
        <v>3924</v>
      </c>
      <c r="M162" s="73" t="s">
        <v>10</v>
      </c>
      <c r="N162" s="73">
        <f>IF(VALUE(Tabela1[[#This Row],[RED]]) &gt; 0,1,0) + IF(VALUE(J162)&gt;0,8,IF(VALUE(I162)&gt;0,7,IF(VALUE(H162)&gt;0,6,IF(VALUE(G162)&gt;0,5,IF(VALUE(F162)&gt;0,4,IF(VALUE(E162)&gt;0,3,IF(VALUE(D162)&gt;0,2,1)))))))</f>
        <v>7</v>
      </c>
      <c r="R162" t="str">
        <f>IF(IFERROR(VLOOKUP(Tabela1[[#This Row],[NR]],Tabela813[[NR]:[Especificação]],2,FALSE),"0")&lt;&gt;"0",IFERROR(VLOOKUP(Tabela1[[#This Row],[NR]],Tabela813[[NR]:[Especificação]],2,FALSE),"0"),Tabela1[[#This Row],[Especificação]])</f>
        <v>Outras Receitas Administradas Pela RFB - Principal</v>
      </c>
    </row>
    <row r="163" spans="2:18" x14ac:dyDescent="0.25">
      <c r="B163" s="73"/>
      <c r="C163" s="73" t="s">
        <v>1558</v>
      </c>
      <c r="D163" s="73" t="s">
        <v>1570</v>
      </c>
      <c r="E163" s="73" t="s">
        <v>1570</v>
      </c>
      <c r="F163" s="73" t="s">
        <v>1570</v>
      </c>
      <c r="G163" s="73" t="s">
        <v>1574</v>
      </c>
      <c r="H163" s="73" t="s">
        <v>1558</v>
      </c>
      <c r="I163" s="73" t="s">
        <v>1567</v>
      </c>
      <c r="J163" s="73" t="s">
        <v>1564</v>
      </c>
      <c r="K163" s="73" t="s">
        <v>4770</v>
      </c>
      <c r="L163" s="166" t="s">
        <v>3925</v>
      </c>
      <c r="M163" s="73" t="s">
        <v>10</v>
      </c>
      <c r="N163" s="73">
        <f>IF(VALUE(Tabela1[[#This Row],[RED]]) &gt; 0,1,0) + IF(VALUE(J163)&gt;0,8,IF(VALUE(I163)&gt;0,7,IF(VALUE(H163)&gt;0,6,IF(VALUE(G163)&gt;0,5,IF(VALUE(F163)&gt;0,4,IF(VALUE(E163)&gt;0,3,IF(VALUE(D163)&gt;0,2,1)))))))</f>
        <v>7</v>
      </c>
      <c r="R163" t="str">
        <f>IF(IFERROR(VLOOKUP(Tabela1[[#This Row],[NR]],Tabela813[[NR]:[Especificação]],2,FALSE),"0")&lt;&gt;"0",IFERROR(VLOOKUP(Tabela1[[#This Row],[NR]],Tabela813[[NR]:[Especificação]],2,FALSE),"0"),Tabela1[[#This Row],[Especificação]])</f>
        <v>Outras Receitas Administradas Pela RFB - Multas e Juros de Mora</v>
      </c>
    </row>
    <row r="164" spans="2:18" x14ac:dyDescent="0.25">
      <c r="B164" s="73"/>
      <c r="C164" s="73" t="s">
        <v>1558</v>
      </c>
      <c r="D164" s="73" t="s">
        <v>1570</v>
      </c>
      <c r="E164" s="73" t="s">
        <v>1570</v>
      </c>
      <c r="F164" s="73" t="s">
        <v>1570</v>
      </c>
      <c r="G164" s="73" t="s">
        <v>1574</v>
      </c>
      <c r="H164" s="73" t="s">
        <v>1558</v>
      </c>
      <c r="I164" s="73" t="s">
        <v>1569</v>
      </c>
      <c r="J164" s="73" t="s">
        <v>1564</v>
      </c>
      <c r="K164" s="73" t="s">
        <v>4771</v>
      </c>
      <c r="L164" s="166" t="s">
        <v>3926</v>
      </c>
      <c r="M164" s="73" t="s">
        <v>10</v>
      </c>
      <c r="N164" s="73">
        <f>IF(VALUE(Tabela1[[#This Row],[RED]]) &gt; 0,1,0) + IF(VALUE(J164)&gt;0,8,IF(VALUE(I164)&gt;0,7,IF(VALUE(H164)&gt;0,6,IF(VALUE(G164)&gt;0,5,IF(VALUE(F164)&gt;0,4,IF(VALUE(E164)&gt;0,3,IF(VALUE(D164)&gt;0,2,1)))))))</f>
        <v>7</v>
      </c>
      <c r="R164" t="str">
        <f>IF(IFERROR(VLOOKUP(Tabela1[[#This Row],[NR]],Tabela813[[NR]:[Especificação]],2,FALSE),"0")&lt;&gt;"0",IFERROR(VLOOKUP(Tabela1[[#This Row],[NR]],Tabela813[[NR]:[Especificação]],2,FALSE),"0"),Tabela1[[#This Row],[Especificação]])</f>
        <v>Outras Receitas Administradas Pela RFB - Primárias - Multas</v>
      </c>
    </row>
    <row r="165" spans="2:18" x14ac:dyDescent="0.25">
      <c r="B165" s="73"/>
      <c r="C165" s="73" t="s">
        <v>1558</v>
      </c>
      <c r="D165" s="73" t="s">
        <v>1570</v>
      </c>
      <c r="E165" s="73" t="s">
        <v>1570</v>
      </c>
      <c r="F165" s="73" t="s">
        <v>1570</v>
      </c>
      <c r="G165" s="73" t="s">
        <v>1574</v>
      </c>
      <c r="H165" s="73" t="s">
        <v>1558</v>
      </c>
      <c r="I165" s="73" t="s">
        <v>1563</v>
      </c>
      <c r="J165" s="73" t="s">
        <v>1564</v>
      </c>
      <c r="K165" s="73" t="s">
        <v>4772</v>
      </c>
      <c r="L165" s="166" t="s">
        <v>3927</v>
      </c>
      <c r="M165" s="73" t="s">
        <v>10</v>
      </c>
      <c r="N165" s="73">
        <f>IF(VALUE(Tabela1[[#This Row],[RED]]) &gt; 0,1,0) + IF(VALUE(J165)&gt;0,8,IF(VALUE(I165)&gt;0,7,IF(VALUE(H165)&gt;0,6,IF(VALUE(G165)&gt;0,5,IF(VALUE(F165)&gt;0,4,IF(VALUE(E165)&gt;0,3,IF(VALUE(D165)&gt;0,2,1)))))))</f>
        <v>7</v>
      </c>
      <c r="R165" t="str">
        <f>IF(IFERROR(VLOOKUP(Tabela1[[#This Row],[NR]],Tabela813[[NR]:[Especificação]],2,FALSE),"0")&lt;&gt;"0",IFERROR(VLOOKUP(Tabela1[[#This Row],[NR]],Tabela813[[NR]:[Especificação]],2,FALSE),"0"),Tabela1[[#This Row],[Especificação]])</f>
        <v>Outras Receitas Administradas Pela RFB - Juros de Mora</v>
      </c>
    </row>
    <row r="166" spans="2:18" x14ac:dyDescent="0.25">
      <c r="B166" s="73"/>
      <c r="C166" s="73" t="s">
        <v>1567</v>
      </c>
      <c r="D166" s="73" t="s">
        <v>1567</v>
      </c>
      <c r="E166" s="73" t="s">
        <v>1567</v>
      </c>
      <c r="F166" s="73" t="s">
        <v>1558</v>
      </c>
      <c r="G166" s="73" t="s">
        <v>1562</v>
      </c>
      <c r="H166" s="73" t="s">
        <v>1561</v>
      </c>
      <c r="I166" s="73" t="s">
        <v>1561</v>
      </c>
      <c r="J166" s="73" t="s">
        <v>1564</v>
      </c>
      <c r="K166" s="73" t="s">
        <v>4959</v>
      </c>
      <c r="L166" s="166" t="s">
        <v>678</v>
      </c>
      <c r="M166" s="73" t="s">
        <v>18</v>
      </c>
      <c r="N166" s="73">
        <f>IF(VALUE(Tabela1[[#This Row],[RED]]) &gt; 0,1,0) + IF(VALUE(J166)&gt;0,8,IF(VALUE(I166)&gt;0,7,IF(VALUE(H166)&gt;0,6,IF(VALUE(G166)&gt;0,5,IF(VALUE(F166)&gt;0,4,IF(VALUE(E166)&gt;0,3,IF(VALUE(D166)&gt;0,2,1)))))))</f>
        <v>5</v>
      </c>
      <c r="R166" t="str">
        <f>IF(IFERROR(VLOOKUP(Tabela1[[#This Row],[NR]],Tabela813[[NR]:[Especificação]],2,FALSE),"0")&lt;&gt;"0",IFERROR(VLOOKUP(Tabela1[[#This Row],[NR]],Tabela813[[NR]:[Especificação]],2,FALSE),"0"),Tabela1[[#This Row],[Especificação]])</f>
        <v>Alienação de Bens Imóveis - Programa de Administração Imobiliária da União</v>
      </c>
    </row>
    <row r="167" spans="2:18" x14ac:dyDescent="0.25">
      <c r="B167" s="73"/>
      <c r="C167" s="73" t="s">
        <v>1567</v>
      </c>
      <c r="D167" s="73" t="s">
        <v>1567</v>
      </c>
      <c r="E167" s="73" t="s">
        <v>1567</v>
      </c>
      <c r="F167" s="73" t="s">
        <v>1558</v>
      </c>
      <c r="G167" s="73" t="s">
        <v>1562</v>
      </c>
      <c r="H167" s="73" t="s">
        <v>1561</v>
      </c>
      <c r="I167" s="73" t="s">
        <v>1558</v>
      </c>
      <c r="J167" s="73" t="s">
        <v>1564</v>
      </c>
      <c r="K167" s="73" t="s">
        <v>4960</v>
      </c>
      <c r="L167" s="166" t="s">
        <v>678</v>
      </c>
      <c r="M167" s="73" t="s">
        <v>18</v>
      </c>
      <c r="N167" s="73">
        <f>IF(VALUE(Tabela1[[#This Row],[RED]]) &gt; 0,1,0) + IF(VALUE(J167)&gt;0,8,IF(VALUE(I167)&gt;0,7,IF(VALUE(H167)&gt;0,6,IF(VALUE(G167)&gt;0,5,IF(VALUE(F167)&gt;0,4,IF(VALUE(E167)&gt;0,3,IF(VALUE(D167)&gt;0,2,1)))))))</f>
        <v>7</v>
      </c>
      <c r="R167" t="str">
        <f>IF(IFERROR(VLOOKUP(Tabela1[[#This Row],[NR]],Tabela813[[NR]:[Especificação]],2,FALSE),"0")&lt;&gt;"0",IFERROR(VLOOKUP(Tabela1[[#This Row],[NR]],Tabela813[[NR]:[Especificação]],2,FALSE),"0"),Tabela1[[#This Row],[Especificação]])</f>
        <v>Alienação de Bens Imóveis - Programa de Administração Imobiliária da União</v>
      </c>
    </row>
    <row r="168" spans="2:18" x14ac:dyDescent="0.25">
      <c r="B168" s="73"/>
      <c r="C168" s="73" t="s">
        <v>1567</v>
      </c>
      <c r="D168" s="73" t="s">
        <v>1559</v>
      </c>
      <c r="E168" s="73" t="s">
        <v>1558</v>
      </c>
      <c r="F168" s="73" t="s">
        <v>1558</v>
      </c>
      <c r="G168" s="73" t="s">
        <v>1571</v>
      </c>
      <c r="H168" s="73" t="s">
        <v>1561</v>
      </c>
      <c r="I168" s="73" t="s">
        <v>1561</v>
      </c>
      <c r="J168" s="73" t="s">
        <v>1564</v>
      </c>
      <c r="K168" s="73" t="s">
        <v>4296</v>
      </c>
      <c r="L168" s="166" t="s">
        <v>687</v>
      </c>
      <c r="M168" s="73" t="s">
        <v>18</v>
      </c>
      <c r="N168" s="73">
        <f>IF(VALUE(Tabela1[[#This Row],[RED]]) &gt; 0,1,0) + IF(VALUE(J168)&gt;0,8,IF(VALUE(I168)&gt;0,7,IF(VALUE(H168)&gt;0,6,IF(VALUE(G168)&gt;0,5,IF(VALUE(F168)&gt;0,4,IF(VALUE(E168)&gt;0,3,IF(VALUE(D168)&gt;0,2,1)))))))</f>
        <v>5</v>
      </c>
      <c r="R168" t="str">
        <f>IF(IFERROR(VLOOKUP(Tabela1[[#This Row],[NR]],Tabela813[[NR]:[Especificação]],2,FALSE),"0")&lt;&gt;"0",IFERROR(VLOOKUP(Tabela1[[#This Row],[NR]],Tabela813[[NR]:[Especificação]],2,FALSE),"0"),Tabela1[[#This Row],[Especificação]])</f>
        <v>Amortização de Empréstimos - Estados e Municípios</v>
      </c>
    </row>
    <row r="169" spans="2:18" x14ac:dyDescent="0.25">
      <c r="B169" s="73"/>
      <c r="C169" s="73" t="s">
        <v>1567</v>
      </c>
      <c r="D169" s="73" t="s">
        <v>1559</v>
      </c>
      <c r="E169" s="73" t="s">
        <v>1558</v>
      </c>
      <c r="F169" s="73" t="s">
        <v>1558</v>
      </c>
      <c r="G169" s="73" t="s">
        <v>1571</v>
      </c>
      <c r="H169" s="73" t="s">
        <v>1561</v>
      </c>
      <c r="I169" s="73" t="s">
        <v>1558</v>
      </c>
      <c r="J169" s="73" t="s">
        <v>1564</v>
      </c>
      <c r="K169" s="73" t="s">
        <v>4297</v>
      </c>
      <c r="L169" s="166" t="s">
        <v>3401</v>
      </c>
      <c r="M169" s="73" t="s">
        <v>18</v>
      </c>
      <c r="N169" s="73">
        <f>IF(VALUE(Tabela1[[#This Row],[RED]]) &gt; 0,1,0) + IF(VALUE(J169)&gt;0,8,IF(VALUE(I169)&gt;0,7,IF(VALUE(H169)&gt;0,6,IF(VALUE(G169)&gt;0,5,IF(VALUE(F169)&gt;0,4,IF(VALUE(E169)&gt;0,3,IF(VALUE(D169)&gt;0,2,1)))))))</f>
        <v>7</v>
      </c>
      <c r="R169" t="str">
        <f>IF(IFERROR(VLOOKUP(Tabela1[[#This Row],[NR]],Tabela813[[NR]:[Especificação]],2,FALSE),"0")&lt;&gt;"0",IFERROR(VLOOKUP(Tabela1[[#This Row],[NR]],Tabela813[[NR]:[Especificação]],2,FALSE),"0"),Tabela1[[#This Row],[Especificação]])</f>
        <v>Amortização de Empréstimos - Estados e Municípios - Principal</v>
      </c>
    </row>
    <row r="170" spans="2:18" x14ac:dyDescent="0.25">
      <c r="B170" s="73"/>
      <c r="C170" s="73" t="s">
        <v>1567</v>
      </c>
      <c r="D170" s="73" t="s">
        <v>1559</v>
      </c>
      <c r="E170" s="73" t="s">
        <v>1558</v>
      </c>
      <c r="F170" s="73" t="s">
        <v>1558</v>
      </c>
      <c r="G170" s="73" t="s">
        <v>1573</v>
      </c>
      <c r="H170" s="73" t="s">
        <v>1561</v>
      </c>
      <c r="I170" s="73" t="s">
        <v>1561</v>
      </c>
      <c r="J170" s="73" t="s">
        <v>1564</v>
      </c>
      <c r="K170" s="73" t="s">
        <v>4961</v>
      </c>
      <c r="L170" s="166" t="s">
        <v>690</v>
      </c>
      <c r="M170" s="73" t="s">
        <v>18</v>
      </c>
      <c r="N170" s="73">
        <f>IF(VALUE(Tabela1[[#This Row],[RED]]) &gt; 0,1,0) + IF(VALUE(J170)&gt;0,8,IF(VALUE(I170)&gt;0,7,IF(VALUE(H170)&gt;0,6,IF(VALUE(G170)&gt;0,5,IF(VALUE(F170)&gt;0,4,IF(VALUE(E170)&gt;0,3,IF(VALUE(D170)&gt;0,2,1)))))))</f>
        <v>5</v>
      </c>
      <c r="R170" t="str">
        <f>IF(IFERROR(VLOOKUP(Tabela1[[#This Row],[NR]],Tabela813[[NR]:[Especificação]],2,FALSE),"0")&lt;&gt;"0",IFERROR(VLOOKUP(Tabela1[[#This Row],[NR]],Tabela813[[NR]:[Especificação]],2,FALSE),"0"),Tabela1[[#This Row],[Especificação]])</f>
        <v>Amortização de Empréstimos - Programa das Operações Oficiais de Crédito</v>
      </c>
    </row>
    <row r="171" spans="2:18" x14ac:dyDescent="0.25">
      <c r="B171" s="73"/>
      <c r="C171" s="73" t="s">
        <v>1567</v>
      </c>
      <c r="D171" s="73" t="s">
        <v>1559</v>
      </c>
      <c r="E171" s="73" t="s">
        <v>1558</v>
      </c>
      <c r="F171" s="73" t="s">
        <v>1558</v>
      </c>
      <c r="G171" s="73" t="s">
        <v>1573</v>
      </c>
      <c r="H171" s="73" t="s">
        <v>1561</v>
      </c>
      <c r="I171" s="73" t="s">
        <v>1558</v>
      </c>
      <c r="J171" s="73" t="s">
        <v>1564</v>
      </c>
      <c r="K171" s="73" t="s">
        <v>4962</v>
      </c>
      <c r="L171" s="166" t="s">
        <v>3402</v>
      </c>
      <c r="M171" s="73" t="s">
        <v>18</v>
      </c>
      <c r="N171" s="73">
        <f>IF(VALUE(Tabela1[[#This Row],[RED]]) &gt; 0,1,0) + IF(VALUE(J171)&gt;0,8,IF(VALUE(I171)&gt;0,7,IF(VALUE(H171)&gt;0,6,IF(VALUE(G171)&gt;0,5,IF(VALUE(F171)&gt;0,4,IF(VALUE(E171)&gt;0,3,IF(VALUE(D171)&gt;0,2,1)))))))</f>
        <v>7</v>
      </c>
      <c r="R171" t="str">
        <f>IF(IFERROR(VLOOKUP(Tabela1[[#This Row],[NR]],Tabela813[[NR]:[Especificação]],2,FALSE),"0")&lt;&gt;"0",IFERROR(VLOOKUP(Tabela1[[#This Row],[NR]],Tabela813[[NR]:[Especificação]],2,FALSE),"0"),Tabela1[[#This Row],[Especificação]])</f>
        <v>Amortização de Empréstimos - Programa das Operações Oficiais de Crédito - Principal</v>
      </c>
    </row>
    <row r="172" spans="2:18" x14ac:dyDescent="0.25">
      <c r="B172" s="73"/>
      <c r="C172" s="73" t="s">
        <v>1567</v>
      </c>
      <c r="D172" s="73" t="s">
        <v>1568</v>
      </c>
      <c r="E172" s="73" t="s">
        <v>1558</v>
      </c>
      <c r="F172" s="73" t="s">
        <v>1570</v>
      </c>
      <c r="G172" s="73" t="s">
        <v>1595</v>
      </c>
      <c r="H172" s="73" t="s">
        <v>1561</v>
      </c>
      <c r="I172" s="73" t="s">
        <v>1561</v>
      </c>
      <c r="J172" s="73" t="s">
        <v>1564</v>
      </c>
      <c r="K172" s="73" t="s">
        <v>4732</v>
      </c>
      <c r="L172" s="166" t="s">
        <v>6768</v>
      </c>
      <c r="M172" s="73" t="s">
        <v>14</v>
      </c>
      <c r="N172" s="73">
        <f>IF(VALUE(Tabela1[[#This Row],[RED]]) &gt; 0,1,0) + IF(VALUE(J172)&gt;0,8,IF(VALUE(I172)&gt;0,7,IF(VALUE(H172)&gt;0,6,IF(VALUE(G172)&gt;0,5,IF(VALUE(F172)&gt;0,4,IF(VALUE(E172)&gt;0,3,IF(VALUE(D172)&gt;0,2,1)))))))</f>
        <v>5</v>
      </c>
      <c r="R172" t="str">
        <f>IF(IFERROR(VLOOKUP(Tabela1[[#This Row],[NR]],Tabela813[[NR]:[Especificação]],2,FALSE),"0")&lt;&gt;"0",IFERROR(VLOOKUP(Tabela1[[#This Row],[NR]],Tabela813[[NR]:[Especificação]],2,FALSE),"0"),Tabela1[[#This Row],[Especificação]])</f>
        <v>Transferências de Recursos do Fundo Penitenciário Nacional - Funpen</v>
      </c>
    </row>
    <row r="173" spans="2:18" x14ac:dyDescent="0.25">
      <c r="B173" s="73"/>
      <c r="C173" s="73" t="s">
        <v>1567</v>
      </c>
      <c r="D173" s="73" t="s">
        <v>1568</v>
      </c>
      <c r="E173" s="73" t="s">
        <v>1558</v>
      </c>
      <c r="F173" s="73" t="s">
        <v>1570</v>
      </c>
      <c r="G173" s="73" t="s">
        <v>1595</v>
      </c>
      <c r="H173" s="73" t="s">
        <v>1561</v>
      </c>
      <c r="I173" s="73" t="s">
        <v>1558</v>
      </c>
      <c r="J173" s="73" t="s">
        <v>1564</v>
      </c>
      <c r="K173" s="73" t="s">
        <v>4733</v>
      </c>
      <c r="L173" s="166" t="s">
        <v>6769</v>
      </c>
      <c r="M173" s="73" t="s">
        <v>14</v>
      </c>
      <c r="N173" s="73">
        <f>IF(VALUE(Tabela1[[#This Row],[RED]]) &gt; 0,1,0) + IF(VALUE(J173)&gt;0,8,IF(VALUE(I173)&gt;0,7,IF(VALUE(H173)&gt;0,6,IF(VALUE(G173)&gt;0,5,IF(VALUE(F173)&gt;0,4,IF(VALUE(E173)&gt;0,3,IF(VALUE(D173)&gt;0,2,1)))))))</f>
        <v>7</v>
      </c>
      <c r="R173" t="str">
        <f>IF(IFERROR(VLOOKUP(Tabela1[[#This Row],[NR]],Tabela813[[NR]:[Especificação]],2,FALSE),"0")&lt;&gt;"0",IFERROR(VLOOKUP(Tabela1[[#This Row],[NR]],Tabela813[[NR]:[Especificação]],2,FALSE),"0"),Tabela1[[#This Row],[Especificação]])</f>
        <v>Transferências de Recursos do Fundo Penitenciário Nacional - Funpen- Principal</v>
      </c>
    </row>
    <row r="174" spans="2:18" x14ac:dyDescent="0.25">
      <c r="B174" s="73"/>
      <c r="C174" s="73" t="s">
        <v>1567</v>
      </c>
      <c r="D174" s="73" t="s">
        <v>1568</v>
      </c>
      <c r="E174" s="73" t="s">
        <v>1558</v>
      </c>
      <c r="F174" s="73" t="s">
        <v>1570</v>
      </c>
      <c r="G174" s="73" t="s">
        <v>1599</v>
      </c>
      <c r="H174" s="73" t="s">
        <v>1561</v>
      </c>
      <c r="I174" s="73" t="s">
        <v>1561</v>
      </c>
      <c r="J174" s="73" t="s">
        <v>1564</v>
      </c>
      <c r="K174" s="73" t="s">
        <v>4734</v>
      </c>
      <c r="L174" s="166" t="s">
        <v>6689</v>
      </c>
      <c r="M174" s="73" t="s">
        <v>14</v>
      </c>
      <c r="N174" s="73">
        <f>IF(VALUE(Tabela1[[#This Row],[RED]]) &gt; 0,1,0) + IF(VALUE(J174)&gt;0,8,IF(VALUE(I174)&gt;0,7,IF(VALUE(H174)&gt;0,6,IF(VALUE(G174)&gt;0,5,IF(VALUE(F174)&gt;0,4,IF(VALUE(E174)&gt;0,3,IF(VALUE(D174)&gt;0,2,1)))))))</f>
        <v>5</v>
      </c>
      <c r="R174" t="str">
        <f>IF(IFERROR(VLOOKUP(Tabela1[[#This Row],[NR]],Tabela813[[NR]:[Especificação]],2,FALSE),"0")&lt;&gt;"0",IFERROR(VLOOKUP(Tabela1[[#This Row],[NR]],Tabela813[[NR]:[Especificação]],2,FALSE),"0"),Tabela1[[#This Row],[Especificação]])</f>
        <v>Transferências de Recursos do Fundo Nacional de Segurança Pública - Fnsp</v>
      </c>
    </row>
    <row r="175" spans="2:18" x14ac:dyDescent="0.25">
      <c r="B175" s="73"/>
      <c r="C175" s="73" t="s">
        <v>1567</v>
      </c>
      <c r="D175" s="73" t="s">
        <v>1568</v>
      </c>
      <c r="E175" s="73" t="s">
        <v>1558</v>
      </c>
      <c r="F175" s="73" t="s">
        <v>1570</v>
      </c>
      <c r="G175" s="73" t="s">
        <v>1599</v>
      </c>
      <c r="H175" s="73" t="s">
        <v>1558</v>
      </c>
      <c r="I175" s="73" t="s">
        <v>1561</v>
      </c>
      <c r="J175" s="73" t="s">
        <v>1564</v>
      </c>
      <c r="K175" s="73" t="s">
        <v>4735</v>
      </c>
      <c r="L175" s="166" t="s">
        <v>6690</v>
      </c>
      <c r="M175" s="73" t="s">
        <v>14</v>
      </c>
      <c r="N175" s="73">
        <f>IF(VALUE(Tabela1[[#This Row],[RED]]) &gt; 0,1,0) + IF(VALUE(J175)&gt;0,8,IF(VALUE(I175)&gt;0,7,IF(VALUE(H175)&gt;0,6,IF(VALUE(G175)&gt;0,5,IF(VALUE(F175)&gt;0,4,IF(VALUE(E175)&gt;0,3,IF(VALUE(D175)&gt;0,2,1)))))))</f>
        <v>6</v>
      </c>
      <c r="R175" t="str">
        <f>IF(IFERROR(VLOOKUP(Tabela1[[#This Row],[NR]],Tabela813[[NR]:[Especificação]],2,FALSE),"0")&lt;&gt;"0",IFERROR(VLOOKUP(Tabela1[[#This Row],[NR]],Tabela813[[NR]:[Especificação]],2,FALSE),"0"),Tabela1[[#This Row],[Especificação]])</f>
        <v>Transferências de Recursos do Fundo Nacional de Segurança Pública - Fnsp - Obrigatórias</v>
      </c>
    </row>
    <row r="176" spans="2:18" x14ac:dyDescent="0.25">
      <c r="B176" s="73"/>
      <c r="C176" s="73" t="s">
        <v>1567</v>
      </c>
      <c r="D176" s="73" t="s">
        <v>1568</v>
      </c>
      <c r="E176" s="73" t="s">
        <v>1558</v>
      </c>
      <c r="F176" s="73" t="s">
        <v>1570</v>
      </c>
      <c r="G176" s="73" t="s">
        <v>1599</v>
      </c>
      <c r="H176" s="73" t="s">
        <v>1558</v>
      </c>
      <c r="I176" s="73" t="s">
        <v>1558</v>
      </c>
      <c r="J176" s="73" t="s">
        <v>1564</v>
      </c>
      <c r="K176" s="73" t="s">
        <v>4736</v>
      </c>
      <c r="L176" s="166" t="s">
        <v>6770</v>
      </c>
      <c r="M176" s="73" t="s">
        <v>14</v>
      </c>
      <c r="N176" s="73">
        <f>IF(VALUE(Tabela1[[#This Row],[RED]]) &gt; 0,1,0) + IF(VALUE(J176)&gt;0,8,IF(VALUE(I176)&gt;0,7,IF(VALUE(H176)&gt;0,6,IF(VALUE(G176)&gt;0,5,IF(VALUE(F176)&gt;0,4,IF(VALUE(E176)&gt;0,3,IF(VALUE(D176)&gt;0,2,1)))))))</f>
        <v>7</v>
      </c>
      <c r="R176" t="str">
        <f>IF(IFERROR(VLOOKUP(Tabela1[[#This Row],[NR]],Tabela813[[NR]:[Especificação]],2,FALSE),"0")&lt;&gt;"0",IFERROR(VLOOKUP(Tabela1[[#This Row],[NR]],Tabela813[[NR]:[Especificação]],2,FALSE),"0"),Tabela1[[#This Row],[Especificação]])</f>
        <v>Transferências de Recursos do Fundo Nacional de Segurança Pública - Fnsp - Obrigatórias- Principal</v>
      </c>
    </row>
    <row r="177" spans="2:18" x14ac:dyDescent="0.25">
      <c r="B177" s="73"/>
      <c r="C177" s="73" t="s">
        <v>1567</v>
      </c>
      <c r="D177" s="73" t="s">
        <v>1568</v>
      </c>
      <c r="E177" s="73" t="s">
        <v>1558</v>
      </c>
      <c r="F177" s="73" t="s">
        <v>1570</v>
      </c>
      <c r="G177" s="73" t="s">
        <v>1599</v>
      </c>
      <c r="H177" s="73" t="s">
        <v>1567</v>
      </c>
      <c r="I177" s="73" t="s">
        <v>1561</v>
      </c>
      <c r="J177" s="73" t="s">
        <v>1564</v>
      </c>
      <c r="K177" s="73" t="s">
        <v>4737</v>
      </c>
      <c r="L177" s="166" t="s">
        <v>6692</v>
      </c>
      <c r="M177" s="73" t="s">
        <v>14</v>
      </c>
      <c r="N177" s="73">
        <f>IF(VALUE(Tabela1[[#This Row],[RED]]) &gt; 0,1,0) + IF(VALUE(J177)&gt;0,8,IF(VALUE(I177)&gt;0,7,IF(VALUE(H177)&gt;0,6,IF(VALUE(G177)&gt;0,5,IF(VALUE(F177)&gt;0,4,IF(VALUE(E177)&gt;0,3,IF(VALUE(D177)&gt;0,2,1)))))))</f>
        <v>6</v>
      </c>
      <c r="R177" t="str">
        <f>IF(IFERROR(VLOOKUP(Tabela1[[#This Row],[NR]],Tabela813[[NR]:[Especificação]],2,FALSE),"0")&lt;&gt;"0",IFERROR(VLOOKUP(Tabela1[[#This Row],[NR]],Tabela813[[NR]:[Especificação]],2,FALSE),"0"),Tabela1[[#This Row],[Especificação]])</f>
        <v>Transferências de Recursos do Fundo Nacional de Segurança Pública - Fnsp - Acordadas</v>
      </c>
    </row>
    <row r="178" spans="2:18" x14ac:dyDescent="0.25">
      <c r="B178" s="73"/>
      <c r="C178" s="73" t="s">
        <v>1567</v>
      </c>
      <c r="D178" s="73" t="s">
        <v>1568</v>
      </c>
      <c r="E178" s="73" t="s">
        <v>1558</v>
      </c>
      <c r="F178" s="73" t="s">
        <v>1570</v>
      </c>
      <c r="G178" s="73" t="s">
        <v>1599</v>
      </c>
      <c r="H178" s="73" t="s">
        <v>1567</v>
      </c>
      <c r="I178" s="73" t="s">
        <v>1558</v>
      </c>
      <c r="J178" s="73" t="s">
        <v>1564</v>
      </c>
      <c r="K178" s="73" t="s">
        <v>4738</v>
      </c>
      <c r="L178" s="166" t="s">
        <v>6692</v>
      </c>
      <c r="M178" s="73" t="s">
        <v>14</v>
      </c>
      <c r="N178" s="73">
        <f>IF(VALUE(Tabela1[[#This Row],[RED]]) &gt; 0,1,0) + IF(VALUE(J178)&gt;0,8,IF(VALUE(I178)&gt;0,7,IF(VALUE(H178)&gt;0,6,IF(VALUE(G178)&gt;0,5,IF(VALUE(F178)&gt;0,4,IF(VALUE(E178)&gt;0,3,IF(VALUE(D178)&gt;0,2,1)))))))</f>
        <v>7</v>
      </c>
      <c r="R178" t="str">
        <f>IF(IFERROR(VLOOKUP(Tabela1[[#This Row],[NR]],Tabela813[[NR]:[Especificação]],2,FALSE),"0")&lt;&gt;"0",IFERROR(VLOOKUP(Tabela1[[#This Row],[NR]],Tabela813[[NR]:[Especificação]],2,FALSE),"0"),Tabela1[[#This Row],[Especificação]])</f>
        <v>Transferências de Recursos do Fundo Nacional de Segurança Pública - Fnsp - Acordadas</v>
      </c>
    </row>
    <row r="179" spans="2:18" x14ac:dyDescent="0.25">
      <c r="B179" s="73"/>
      <c r="C179" s="73" t="s">
        <v>1567</v>
      </c>
      <c r="D179" s="73" t="s">
        <v>1568</v>
      </c>
      <c r="E179" s="73" t="s">
        <v>1558</v>
      </c>
      <c r="F179" s="73" t="s">
        <v>1570</v>
      </c>
      <c r="G179" s="73" t="s">
        <v>1636</v>
      </c>
      <c r="H179" s="73" t="s">
        <v>1561</v>
      </c>
      <c r="I179" s="73" t="s">
        <v>1561</v>
      </c>
      <c r="J179" s="73" t="s">
        <v>1564</v>
      </c>
      <c r="K179" s="73" t="s">
        <v>4739</v>
      </c>
      <c r="L179" s="166" t="s">
        <v>4696</v>
      </c>
      <c r="M179" s="73" t="s">
        <v>14</v>
      </c>
      <c r="N179" s="73">
        <f>IF(VALUE(Tabela1[[#This Row],[RED]]) &gt; 0,1,0) + IF(VALUE(J179)&gt;0,8,IF(VALUE(I179)&gt;0,7,IF(VALUE(H179)&gt;0,6,IF(VALUE(G179)&gt;0,5,IF(VALUE(F179)&gt;0,4,IF(VALUE(E179)&gt;0,3,IF(VALUE(D179)&gt;0,2,1)))))))</f>
        <v>5</v>
      </c>
      <c r="R179" t="str">
        <f>IF(IFERROR(VLOOKUP(Tabela1[[#This Row],[NR]],Tabela813[[NR]:[Especificação]],2,FALSE),"0")&lt;&gt;"0",IFERROR(VLOOKUP(Tabela1[[#This Row],[NR]],Tabela813[[NR]:[Especificação]],2,FALSE),"0"),Tabela1[[#This Row],[Especificação]])</f>
        <v>Transferência de Recursos do Fundo de Amparo ao Trabalhador - FAT</v>
      </c>
    </row>
    <row r="180" spans="2:18" x14ac:dyDescent="0.25">
      <c r="B180" s="73"/>
      <c r="C180" s="73" t="s">
        <v>1567</v>
      </c>
      <c r="D180" s="73" t="s">
        <v>1568</v>
      </c>
      <c r="E180" s="73" t="s">
        <v>1558</v>
      </c>
      <c r="F180" s="73" t="s">
        <v>1570</v>
      </c>
      <c r="G180" s="73" t="s">
        <v>1636</v>
      </c>
      <c r="H180" s="73" t="s">
        <v>1561</v>
      </c>
      <c r="I180" s="73" t="s">
        <v>1558</v>
      </c>
      <c r="J180" s="73" t="s">
        <v>1564</v>
      </c>
      <c r="K180" s="73" t="s">
        <v>4740</v>
      </c>
      <c r="L180" s="166" t="s">
        <v>4696</v>
      </c>
      <c r="M180" s="73" t="s">
        <v>14</v>
      </c>
      <c r="N180" s="73">
        <f>IF(VALUE(Tabela1[[#This Row],[RED]]) &gt; 0,1,0) + IF(VALUE(J180)&gt;0,8,IF(VALUE(I180)&gt;0,7,IF(VALUE(H180)&gt;0,6,IF(VALUE(G180)&gt;0,5,IF(VALUE(F180)&gt;0,4,IF(VALUE(E180)&gt;0,3,IF(VALUE(D180)&gt;0,2,1)))))))</f>
        <v>7</v>
      </c>
      <c r="R180" t="str">
        <f>IF(IFERROR(VLOOKUP(Tabela1[[#This Row],[NR]],Tabela813[[NR]:[Especificação]],2,FALSE),"0")&lt;&gt;"0",IFERROR(VLOOKUP(Tabela1[[#This Row],[NR]],Tabela813[[NR]:[Especificação]],2,FALSE),"0"),Tabela1[[#This Row],[Especificação]])</f>
        <v>Transferência de Recursos do Fundo de Amparo ao Trabalhador - FAT</v>
      </c>
    </row>
    <row r="181" spans="2:18" x14ac:dyDescent="0.25">
      <c r="B181" s="73"/>
      <c r="C181" s="73" t="s">
        <v>1567</v>
      </c>
      <c r="D181" s="73" t="s">
        <v>1568</v>
      </c>
      <c r="E181" s="73" t="s">
        <v>1558</v>
      </c>
      <c r="F181" s="73" t="s">
        <v>1570</v>
      </c>
      <c r="G181" s="73" t="s">
        <v>1574</v>
      </c>
      <c r="H181" s="73" t="s">
        <v>1561</v>
      </c>
      <c r="I181" s="73" t="s">
        <v>1561</v>
      </c>
      <c r="J181" s="73" t="s">
        <v>1564</v>
      </c>
      <c r="K181" s="73" t="s">
        <v>4298</v>
      </c>
      <c r="L181" s="166" t="s">
        <v>3878</v>
      </c>
      <c r="M181" s="73"/>
      <c r="N181" s="73">
        <f>IF(VALUE(Tabela1[[#This Row],[RED]]) &gt; 0,1,0) + IF(VALUE(J181)&gt;0,8,IF(VALUE(I181)&gt;0,7,IF(VALUE(H181)&gt;0,6,IF(VALUE(G181)&gt;0,5,IF(VALUE(F181)&gt;0,4,IF(VALUE(E181)&gt;0,3,IF(VALUE(D181)&gt;0,2,1)))))))</f>
        <v>5</v>
      </c>
      <c r="R181" t="str">
        <f>IF(IFERROR(VLOOKUP(Tabela1[[#This Row],[NR]],Tabela813[[NR]:[Especificação]],2,FALSE),"0")&lt;&gt;"0",IFERROR(VLOOKUP(Tabela1[[#This Row],[NR]],Tabela813[[NR]:[Especificação]],2,FALSE),"0"),Tabela1[[#This Row],[Especificação]])</f>
        <v>Outras Transferências de Recursos da União e de Suas Entidades</v>
      </c>
    </row>
    <row r="182" spans="2:18" x14ac:dyDescent="0.25">
      <c r="B182" s="73"/>
      <c r="C182" s="73" t="s">
        <v>1567</v>
      </c>
      <c r="D182" s="73" t="s">
        <v>1568</v>
      </c>
      <c r="E182" s="73" t="s">
        <v>1558</v>
      </c>
      <c r="F182" s="73" t="s">
        <v>1570</v>
      </c>
      <c r="G182" s="73" t="s">
        <v>1574</v>
      </c>
      <c r="H182" s="73" t="s">
        <v>1561</v>
      </c>
      <c r="I182" s="73" t="s">
        <v>1558</v>
      </c>
      <c r="J182" s="73" t="s">
        <v>1564</v>
      </c>
      <c r="K182" s="73" t="s">
        <v>3546</v>
      </c>
      <c r="L182" s="166" t="s">
        <v>3881</v>
      </c>
      <c r="M182" s="73"/>
      <c r="N182" s="73">
        <f>IF(VALUE(Tabela1[[#This Row],[RED]]) &gt; 0,1,0) + IF(VALUE(J182)&gt;0,8,IF(VALUE(I182)&gt;0,7,IF(VALUE(H182)&gt;0,6,IF(VALUE(G182)&gt;0,5,IF(VALUE(F182)&gt;0,4,IF(VALUE(E182)&gt;0,3,IF(VALUE(D182)&gt;0,2,1)))))))</f>
        <v>7</v>
      </c>
      <c r="R182" t="str">
        <f>IF(IFERROR(VLOOKUP(Tabela1[[#This Row],[NR]],Tabela813[[NR]:[Especificação]],2,FALSE),"0")&lt;&gt;"0",IFERROR(VLOOKUP(Tabela1[[#This Row],[NR]],Tabela813[[NR]:[Especificação]],2,FALSE),"0"),Tabela1[[#This Row],[Especificação]])</f>
        <v>Outras Transferências de Recursos da União e de Suas Entidades - Principal</v>
      </c>
    </row>
    <row r="183" spans="2:18" x14ac:dyDescent="0.25">
      <c r="B183" s="73"/>
      <c r="C183" s="73" t="s">
        <v>1567</v>
      </c>
      <c r="D183" s="73" t="s">
        <v>1568</v>
      </c>
      <c r="E183" s="73" t="s">
        <v>1558</v>
      </c>
      <c r="F183" s="73" t="s">
        <v>1570</v>
      </c>
      <c r="G183" s="73" t="s">
        <v>1574</v>
      </c>
      <c r="H183" s="73" t="s">
        <v>1561</v>
      </c>
      <c r="I183" s="73" t="s">
        <v>1558</v>
      </c>
      <c r="J183" s="73" t="s">
        <v>1562</v>
      </c>
      <c r="K183" s="73" t="s">
        <v>3549</v>
      </c>
      <c r="L183" s="166" t="s">
        <v>3979</v>
      </c>
      <c r="M183" s="73" t="s">
        <v>18</v>
      </c>
      <c r="N183" s="73">
        <f>IF(VALUE(Tabela1[[#This Row],[RED]]) &gt; 0,1,0) + IF(VALUE(J183)&gt;0,8,IF(VALUE(I183)&gt;0,7,IF(VALUE(H183)&gt;0,6,IF(VALUE(G183)&gt;0,5,IF(VALUE(F183)&gt;0,4,IF(VALUE(E183)&gt;0,3,IF(VALUE(D183)&gt;0,2,1)))))))</f>
        <v>8</v>
      </c>
      <c r="R183" t="str">
        <f>IF(IFERROR(VLOOKUP(Tabela1[[#This Row],[NR]],Tabela813[[NR]:[Especificação]],2,FALSE),"0")&lt;&gt;"0",IFERROR(VLOOKUP(Tabela1[[#This Row],[NR]],Tabela813[[NR]:[Especificação]],2,FALSE),"0"),Tabela1[[#This Row],[Especificação]])</f>
        <v>Outras Transferências de Recursos da União e de Suas Entidades - Transferências da União Decorrentes de Emendas Parlamentares de Bancada</v>
      </c>
    </row>
    <row r="184" spans="2:18" x14ac:dyDescent="0.25">
      <c r="B184" s="73"/>
      <c r="C184" s="73" t="s">
        <v>1567</v>
      </c>
      <c r="D184" s="73" t="s">
        <v>1568</v>
      </c>
      <c r="E184" s="73" t="s">
        <v>1558</v>
      </c>
      <c r="F184" s="73" t="s">
        <v>1570</v>
      </c>
      <c r="G184" s="73" t="s">
        <v>1574</v>
      </c>
      <c r="H184" s="73" t="s">
        <v>1561</v>
      </c>
      <c r="I184" s="73" t="s">
        <v>1558</v>
      </c>
      <c r="J184" s="73" t="s">
        <v>1574</v>
      </c>
      <c r="K184" s="73" t="s">
        <v>3550</v>
      </c>
      <c r="L184" s="166" t="s">
        <v>3881</v>
      </c>
      <c r="M184" s="73" t="s">
        <v>18</v>
      </c>
      <c r="N184" s="73">
        <f>IF(VALUE(Tabela1[[#This Row],[RED]]) &gt; 0,1,0) + IF(VALUE(J184)&gt;0,8,IF(VALUE(I184)&gt;0,7,IF(VALUE(H184)&gt;0,6,IF(VALUE(G184)&gt;0,5,IF(VALUE(F184)&gt;0,4,IF(VALUE(E184)&gt;0,3,IF(VALUE(D184)&gt;0,2,1)))))))</f>
        <v>8</v>
      </c>
      <c r="R184" t="str">
        <f>IF(IFERROR(VLOOKUP(Tabela1[[#This Row],[NR]],Tabela813[[NR]:[Especificação]],2,FALSE),"0")&lt;&gt;"0",IFERROR(VLOOKUP(Tabela1[[#This Row],[NR]],Tabela813[[NR]:[Especificação]],2,FALSE),"0"),Tabela1[[#This Row],[Especificação]])</f>
        <v>Outras Transferências de Recursos da União e de Suas Entidades - Principal</v>
      </c>
    </row>
    <row r="185" spans="2:18" x14ac:dyDescent="0.25">
      <c r="B185" s="73"/>
      <c r="C185" s="73" t="s">
        <v>1567</v>
      </c>
      <c r="D185" s="73" t="s">
        <v>1568</v>
      </c>
      <c r="E185" s="73" t="s">
        <v>1567</v>
      </c>
      <c r="F185" s="73" t="s">
        <v>1570</v>
      </c>
      <c r="G185" s="73" t="s">
        <v>1596</v>
      </c>
      <c r="H185" s="73" t="s">
        <v>1561</v>
      </c>
      <c r="I185" s="73" t="s">
        <v>1558</v>
      </c>
      <c r="J185" s="73" t="s">
        <v>1564</v>
      </c>
      <c r="K185" s="73" t="s">
        <v>4964</v>
      </c>
      <c r="L185" s="166" t="s">
        <v>1546</v>
      </c>
      <c r="M185" s="73"/>
      <c r="N185" s="73">
        <f>IF(VALUE(Tabela1[[#This Row],[RED]]) &gt; 0,1,0) + IF(VALUE(J185)&gt;0,8,IF(VALUE(I185)&gt;0,7,IF(VALUE(H185)&gt;0,6,IF(VALUE(G185)&gt;0,5,IF(VALUE(F185)&gt;0,4,IF(VALUE(E185)&gt;0,3,IF(VALUE(D185)&gt;0,2,1)))))))</f>
        <v>7</v>
      </c>
      <c r="R185" t="str">
        <f>IF(IFERROR(VLOOKUP(Tabela1[[#This Row],[NR]],Tabela813[[NR]:[Especificação]],2,FALSE),"0")&lt;&gt;"0",IFERROR(VLOOKUP(Tabela1[[#This Row],[NR]],Tabela813[[NR]:[Especificação]],2,FALSE),"0"),Tabela1[[#This Row],[Especificação]])</f>
        <v>Transferências de Recursos Destinados a Programas de Educação - Principal</v>
      </c>
    </row>
    <row r="186" spans="2:18" x14ac:dyDescent="0.25">
      <c r="B186" s="73"/>
      <c r="C186" s="73" t="s">
        <v>1567</v>
      </c>
      <c r="D186" s="73" t="s">
        <v>1568</v>
      </c>
      <c r="E186" s="73" t="s">
        <v>1567</v>
      </c>
      <c r="F186" s="73" t="s">
        <v>1570</v>
      </c>
      <c r="G186" s="73" t="s">
        <v>1596</v>
      </c>
      <c r="H186" s="73" t="s">
        <v>1561</v>
      </c>
      <c r="I186" s="73" t="s">
        <v>1558</v>
      </c>
      <c r="J186" s="73" t="s">
        <v>1560</v>
      </c>
      <c r="K186" s="73" t="s">
        <v>4965</v>
      </c>
      <c r="L186" s="166" t="s">
        <v>1546</v>
      </c>
      <c r="M186" s="73" t="s">
        <v>14</v>
      </c>
      <c r="N186" s="73">
        <f>IF(VALUE(Tabela1[[#This Row],[RED]]) &gt; 0,1,0) + IF(VALUE(J186)&gt;0,8,IF(VALUE(I186)&gt;0,7,IF(VALUE(H186)&gt;0,6,IF(VALUE(G186)&gt;0,5,IF(VALUE(F186)&gt;0,4,IF(VALUE(E186)&gt;0,3,IF(VALUE(D186)&gt;0,2,1)))))))</f>
        <v>8</v>
      </c>
      <c r="R186" t="str">
        <f>IF(IFERROR(VLOOKUP(Tabela1[[#This Row],[NR]],Tabela813[[NR]:[Especificação]],2,FALSE),"0")&lt;&gt;"0",IFERROR(VLOOKUP(Tabela1[[#This Row],[NR]],Tabela813[[NR]:[Especificação]],2,FALSE),"0"),Tabela1[[#This Row],[Especificação]])</f>
        <v>Transferências de Recursos Destinados a Programas de Educação - Principal</v>
      </c>
    </row>
    <row r="187" spans="2:18" x14ac:dyDescent="0.25">
      <c r="B187" s="73"/>
      <c r="C187" s="73" t="s">
        <v>1567</v>
      </c>
      <c r="D187" s="73" t="s">
        <v>1568</v>
      </c>
      <c r="E187" s="73" t="s">
        <v>1567</v>
      </c>
      <c r="F187" s="73" t="s">
        <v>1570</v>
      </c>
      <c r="G187" s="73" t="s">
        <v>1596</v>
      </c>
      <c r="H187" s="73" t="s">
        <v>1561</v>
      </c>
      <c r="I187" s="73" t="s">
        <v>1558</v>
      </c>
      <c r="J187" s="73" t="s">
        <v>1562</v>
      </c>
      <c r="K187" s="73" t="s">
        <v>4966</v>
      </c>
      <c r="L187" s="166" t="s">
        <v>6774</v>
      </c>
      <c r="M187" s="73" t="s">
        <v>14</v>
      </c>
      <c r="N187" s="73">
        <f>IF(VALUE(Tabela1[[#This Row],[RED]]) &gt; 0,1,0) + IF(VALUE(J187)&gt;0,8,IF(VALUE(I187)&gt;0,7,IF(VALUE(H187)&gt;0,6,IF(VALUE(G187)&gt;0,5,IF(VALUE(F187)&gt;0,4,IF(VALUE(E187)&gt;0,3,IF(VALUE(D187)&gt;0,2,1)))))))</f>
        <v>8</v>
      </c>
      <c r="R187" t="str">
        <f>IF(IFERROR(VLOOKUP(Tabela1[[#This Row],[NR]],Tabela813[[NR]:[Especificação]],2,FALSE),"0")&lt;&gt;"0",IFERROR(VLOOKUP(Tabela1[[#This Row],[NR]],Tabela813[[NR]:[Especificação]],2,FALSE),"0"),Tabela1[[#This Row],[Especificação]])</f>
        <v>Transferências de Recursos Destinados a Programas de Educação - Identificação das Transferências dos Estados Decorrentes de Emendas Parlamentares Individuais</v>
      </c>
    </row>
    <row r="188" spans="2:18" x14ac:dyDescent="0.25">
      <c r="B188" s="73"/>
      <c r="C188" s="73" t="s">
        <v>1567</v>
      </c>
      <c r="D188" s="73" t="s">
        <v>1568</v>
      </c>
      <c r="E188" s="73" t="s">
        <v>1567</v>
      </c>
      <c r="F188" s="73" t="s">
        <v>1570</v>
      </c>
      <c r="G188" s="73" t="s">
        <v>1596</v>
      </c>
      <c r="H188" s="73" t="s">
        <v>1561</v>
      </c>
      <c r="I188" s="73" t="s">
        <v>1558</v>
      </c>
      <c r="J188" s="73" t="s">
        <v>1571</v>
      </c>
      <c r="K188" s="73" t="s">
        <v>4967</v>
      </c>
      <c r="L188" s="166" t="s">
        <v>6705</v>
      </c>
      <c r="M188" s="73" t="s">
        <v>14</v>
      </c>
      <c r="N188" s="73">
        <f>IF(VALUE(Tabela1[[#This Row],[RED]]) &gt; 0,1,0) + IF(VALUE(J188)&gt;0,8,IF(VALUE(I188)&gt;0,7,IF(VALUE(H188)&gt;0,6,IF(VALUE(G188)&gt;0,5,IF(VALUE(F188)&gt;0,4,IF(VALUE(E188)&gt;0,3,IF(VALUE(D188)&gt;0,2,1)))))))</f>
        <v>8</v>
      </c>
      <c r="R188" t="str">
        <f>IF(IFERROR(VLOOKUP(Tabela1[[#This Row],[NR]],Tabela813[[NR]:[Especificação]],2,FALSE),"0")&lt;&gt;"0",IFERROR(VLOOKUP(Tabela1[[#This Row],[NR]],Tabela813[[NR]:[Especificação]],2,FALSE),"0"),Tabela1[[#This Row],[Especificação]])</f>
        <v>Transferências de Recursos Destinados a Programas de Educação - Identificação das Transferências dos Estados Decorrentes de Emendas Parlamentares de Bancada</v>
      </c>
    </row>
    <row r="189" spans="2:18" x14ac:dyDescent="0.25">
      <c r="B189" s="73"/>
      <c r="C189" s="73" t="s">
        <v>1565</v>
      </c>
      <c r="D189" s="73" t="s">
        <v>1563</v>
      </c>
      <c r="E189" s="73" t="s">
        <v>1558</v>
      </c>
      <c r="F189" s="73" t="s">
        <v>1558</v>
      </c>
      <c r="G189" s="73" t="s">
        <v>1560</v>
      </c>
      <c r="H189" s="73" t="s">
        <v>1561</v>
      </c>
      <c r="I189" s="73" t="s">
        <v>1561</v>
      </c>
      <c r="J189" s="73" t="s">
        <v>1564</v>
      </c>
      <c r="K189" s="73" t="s">
        <v>4920</v>
      </c>
      <c r="L189" s="166" t="s">
        <v>4912</v>
      </c>
      <c r="M189" s="73" t="s">
        <v>10</v>
      </c>
      <c r="N189" s="73">
        <f>IF(VALUE(Tabela1[[#This Row],[RED]]) &gt; 0,1,0) + IF(VALUE(J189)&gt;0,8,IF(VALUE(I189)&gt;0,7,IF(VALUE(H189)&gt;0,6,IF(VALUE(G189)&gt;0,5,IF(VALUE(F189)&gt;0,4,IF(VALUE(E189)&gt;0,3,IF(VALUE(D189)&gt;0,2,1)))))))</f>
        <v>5</v>
      </c>
      <c r="R189" t="str">
        <f>IF(IFERROR(VLOOKUP(Tabela1[[#This Row],[NR]],Tabela813[[NR]:[Especificação]],2,FALSE),"0")&lt;&gt;"0",IFERROR(VLOOKUP(Tabela1[[#This Row],[NR]],Tabela813[[NR]:[Especificação]],2,FALSE),"0"),Tabela1[[#This Row],[Especificação]])</f>
        <v>Serviços Administrativos e Comerciais Gerais Prestados por Entidades e Órgãos Públicos em Geral - Principal - Intra OFSS</v>
      </c>
    </row>
    <row r="190" spans="2:18" x14ac:dyDescent="0.25">
      <c r="B190" s="73"/>
      <c r="C190" s="73" t="s">
        <v>1565</v>
      </c>
      <c r="D190" s="73" t="s">
        <v>1563</v>
      </c>
      <c r="E190" s="73" t="s">
        <v>1558</v>
      </c>
      <c r="F190" s="73" t="s">
        <v>1558</v>
      </c>
      <c r="G190" s="73" t="s">
        <v>1560</v>
      </c>
      <c r="H190" s="73" t="s">
        <v>1561</v>
      </c>
      <c r="I190" s="73" t="s">
        <v>1558</v>
      </c>
      <c r="J190" s="73" t="s">
        <v>1564</v>
      </c>
      <c r="K190" s="73" t="s">
        <v>4921</v>
      </c>
      <c r="L190" s="166" t="s">
        <v>4912</v>
      </c>
      <c r="M190" s="73" t="s">
        <v>10</v>
      </c>
      <c r="N190" s="73">
        <f>IF(VALUE(Tabela1[[#This Row],[RED]]) &gt; 0,1,0) + IF(VALUE(J190)&gt;0,8,IF(VALUE(I190)&gt;0,7,IF(VALUE(H190)&gt;0,6,IF(VALUE(G190)&gt;0,5,IF(VALUE(F190)&gt;0,4,IF(VALUE(E190)&gt;0,3,IF(VALUE(D190)&gt;0,2,1)))))))</f>
        <v>7</v>
      </c>
      <c r="R190" t="str">
        <f>IF(IFERROR(VLOOKUP(Tabela1[[#This Row],[NR]],Tabela813[[NR]:[Especificação]],2,FALSE),"0")&lt;&gt;"0",IFERROR(VLOOKUP(Tabela1[[#This Row],[NR]],Tabela813[[NR]:[Especificação]],2,FALSE),"0"),Tabela1[[#This Row],[Especificação]])</f>
        <v>Serviços Administrativos e Comerciais Gerais Prestados por Entidades e Órgãos Públicos em Geral - Principal - Intra OFSS</v>
      </c>
    </row>
    <row r="191" spans="2:18" x14ac:dyDescent="0.25">
      <c r="B191" s="73"/>
      <c r="C191" s="73" t="s">
        <v>1565</v>
      </c>
      <c r="D191" s="73" t="s">
        <v>1563</v>
      </c>
      <c r="E191" s="73" t="s">
        <v>1558</v>
      </c>
      <c r="F191" s="73" t="s">
        <v>1558</v>
      </c>
      <c r="G191" s="73" t="s">
        <v>1560</v>
      </c>
      <c r="H191" s="73" t="s">
        <v>1561</v>
      </c>
      <c r="I191" s="73" t="s">
        <v>1567</v>
      </c>
      <c r="J191" s="73" t="s">
        <v>1564</v>
      </c>
      <c r="K191" s="73" t="s">
        <v>4922</v>
      </c>
      <c r="L191" s="166" t="s">
        <v>4913</v>
      </c>
      <c r="M191" s="73" t="s">
        <v>10</v>
      </c>
      <c r="N191" s="73">
        <f>IF(VALUE(Tabela1[[#This Row],[RED]]) &gt; 0,1,0) + IF(VALUE(J191)&gt;0,8,IF(VALUE(I191)&gt;0,7,IF(VALUE(H191)&gt;0,6,IF(VALUE(G191)&gt;0,5,IF(VALUE(F191)&gt;0,4,IF(VALUE(E191)&gt;0,3,IF(VALUE(D191)&gt;0,2,1)))))))</f>
        <v>7</v>
      </c>
      <c r="R191" t="str">
        <f>IF(IFERROR(VLOOKUP(Tabela1[[#This Row],[NR]],Tabela813[[NR]:[Especificação]],2,FALSE),"0")&lt;&gt;"0",IFERROR(VLOOKUP(Tabela1[[#This Row],[NR]],Tabela813[[NR]:[Especificação]],2,FALSE),"0"),Tabela1[[#This Row],[Especificação]])</f>
        <v>Serviços Administrativos e Comerciais Gerais Prestados por Entidades e Órgãos Públicos em Geral - Multas e Juros de Mora - Intra OFSS</v>
      </c>
    </row>
    <row r="192" spans="2:18" x14ac:dyDescent="0.25">
      <c r="B192" s="73"/>
      <c r="C192" s="73" t="s">
        <v>1565</v>
      </c>
      <c r="D192" s="73" t="s">
        <v>1563</v>
      </c>
      <c r="E192" s="73" t="s">
        <v>1558</v>
      </c>
      <c r="F192" s="73" t="s">
        <v>1558</v>
      </c>
      <c r="G192" s="73" t="s">
        <v>1560</v>
      </c>
      <c r="H192" s="73" t="s">
        <v>1561</v>
      </c>
      <c r="I192" s="73" t="s">
        <v>1559</v>
      </c>
      <c r="J192" s="73" t="s">
        <v>1564</v>
      </c>
      <c r="K192" s="73" t="s">
        <v>4923</v>
      </c>
      <c r="L192" s="166" t="s">
        <v>4914</v>
      </c>
      <c r="M192" s="73" t="s">
        <v>10</v>
      </c>
      <c r="N192" s="73">
        <f>IF(VALUE(Tabela1[[#This Row],[RED]]) &gt; 0,1,0) + IF(VALUE(J192)&gt;0,8,IF(VALUE(I192)&gt;0,7,IF(VALUE(H192)&gt;0,6,IF(VALUE(G192)&gt;0,5,IF(VALUE(F192)&gt;0,4,IF(VALUE(E192)&gt;0,3,IF(VALUE(D192)&gt;0,2,1)))))))</f>
        <v>7</v>
      </c>
      <c r="R192" t="str">
        <f>IF(IFERROR(VLOOKUP(Tabela1[[#This Row],[NR]],Tabela813[[NR]:[Especificação]],2,FALSE),"0")&lt;&gt;"0",IFERROR(VLOOKUP(Tabela1[[#This Row],[NR]],Tabela813[[NR]:[Especificação]],2,FALSE),"0"),Tabela1[[#This Row],[Especificação]])</f>
        <v>Serviços Administrativos e Comerciais Gerais Prestados por Entidades e Órgãos Públicos em Geral - Dívida Ativa - Intra OFSS</v>
      </c>
    </row>
    <row r="193" spans="2:18" x14ac:dyDescent="0.25">
      <c r="B193" s="73"/>
      <c r="C193" s="73" t="s">
        <v>1565</v>
      </c>
      <c r="D193" s="73" t="s">
        <v>1563</v>
      </c>
      <c r="E193" s="73" t="s">
        <v>1558</v>
      </c>
      <c r="F193" s="73" t="s">
        <v>1558</v>
      </c>
      <c r="G193" s="73" t="s">
        <v>1560</v>
      </c>
      <c r="H193" s="73" t="s">
        <v>1561</v>
      </c>
      <c r="I193" s="73" t="s">
        <v>1568</v>
      </c>
      <c r="J193" s="73" t="s">
        <v>1564</v>
      </c>
      <c r="K193" s="73" t="s">
        <v>4924</v>
      </c>
      <c r="L193" s="166" t="s">
        <v>4915</v>
      </c>
      <c r="M193" s="73" t="s">
        <v>10</v>
      </c>
      <c r="N193" s="73">
        <f>IF(VALUE(Tabela1[[#This Row],[RED]]) &gt; 0,1,0) + IF(VALUE(J193)&gt;0,8,IF(VALUE(I193)&gt;0,7,IF(VALUE(H193)&gt;0,6,IF(VALUE(G193)&gt;0,5,IF(VALUE(F193)&gt;0,4,IF(VALUE(E193)&gt;0,3,IF(VALUE(D193)&gt;0,2,1)))))))</f>
        <v>7</v>
      </c>
      <c r="R193" t="str">
        <f>IF(IFERROR(VLOOKUP(Tabela1[[#This Row],[NR]],Tabela813[[NR]:[Especificação]],2,FALSE),"0")&lt;&gt;"0",IFERROR(VLOOKUP(Tabela1[[#This Row],[NR]],Tabela813[[NR]:[Especificação]],2,FALSE),"0"),Tabela1[[#This Row],[Especificação]])</f>
        <v>Serviços Administrativos e Comerciais Gerais Prestados por Entidades e Órgãos Públicos em Geral- Dívida Ativa - Multas e Juros de Mora da Dívida Ativa - Intra OFSS</v>
      </c>
    </row>
    <row r="194" spans="2:18" x14ac:dyDescent="0.25">
      <c r="B194" s="73"/>
      <c r="C194" s="73" t="s">
        <v>1565</v>
      </c>
      <c r="D194" s="73" t="s">
        <v>1563</v>
      </c>
      <c r="E194" s="73" t="s">
        <v>1558</v>
      </c>
      <c r="F194" s="73" t="s">
        <v>1558</v>
      </c>
      <c r="G194" s="73" t="s">
        <v>1560</v>
      </c>
      <c r="H194" s="73" t="s">
        <v>1561</v>
      </c>
      <c r="I194" s="73" t="s">
        <v>1569</v>
      </c>
      <c r="J194" s="73" t="s">
        <v>1564</v>
      </c>
      <c r="K194" s="73" t="s">
        <v>4925</v>
      </c>
      <c r="L194" s="166" t="s">
        <v>4916</v>
      </c>
      <c r="M194" s="73" t="s">
        <v>10</v>
      </c>
      <c r="N194" s="73">
        <f>IF(VALUE(Tabela1[[#This Row],[RED]]) &gt; 0,1,0) + IF(VALUE(J194)&gt;0,8,IF(VALUE(I194)&gt;0,7,IF(VALUE(H194)&gt;0,6,IF(VALUE(G194)&gt;0,5,IF(VALUE(F194)&gt;0,4,IF(VALUE(E194)&gt;0,3,IF(VALUE(D194)&gt;0,2,1)))))))</f>
        <v>7</v>
      </c>
      <c r="R194" t="str">
        <f>IF(IFERROR(VLOOKUP(Tabela1[[#This Row],[NR]],Tabela813[[NR]:[Especificação]],2,FALSE),"0")&lt;&gt;"0",IFERROR(VLOOKUP(Tabela1[[#This Row],[NR]],Tabela813[[NR]:[Especificação]],2,FALSE),"0"),Tabela1[[#This Row],[Especificação]])</f>
        <v>Serviços Administrativos e Comerciais Gerais Prestados por Entidades e Órgãos Públicos em Geral - Multas - Intra OFSS</v>
      </c>
    </row>
    <row r="195" spans="2:18" x14ac:dyDescent="0.25">
      <c r="B195" s="73"/>
      <c r="C195" s="73" t="s">
        <v>1565</v>
      </c>
      <c r="D195" s="73" t="s">
        <v>1563</v>
      </c>
      <c r="E195" s="73" t="s">
        <v>1558</v>
      </c>
      <c r="F195" s="73" t="s">
        <v>1558</v>
      </c>
      <c r="G195" s="73" t="s">
        <v>1560</v>
      </c>
      <c r="H195" s="73" t="s">
        <v>1561</v>
      </c>
      <c r="I195" s="73" t="s">
        <v>1563</v>
      </c>
      <c r="J195" s="73" t="s">
        <v>1564</v>
      </c>
      <c r="K195" s="73" t="s">
        <v>4926</v>
      </c>
      <c r="L195" s="166" t="s">
        <v>4917</v>
      </c>
      <c r="M195" s="73" t="s">
        <v>10</v>
      </c>
      <c r="N195" s="73">
        <f>IF(VALUE(Tabela1[[#This Row],[RED]]) &gt; 0,1,0) + IF(VALUE(J195)&gt;0,8,IF(VALUE(I195)&gt;0,7,IF(VALUE(H195)&gt;0,6,IF(VALUE(G195)&gt;0,5,IF(VALUE(F195)&gt;0,4,IF(VALUE(E195)&gt;0,3,IF(VALUE(D195)&gt;0,2,1)))))))</f>
        <v>7</v>
      </c>
      <c r="R195" t="str">
        <f>IF(IFERROR(VLOOKUP(Tabela1[[#This Row],[NR]],Tabela813[[NR]:[Especificação]],2,FALSE),"0")&lt;&gt;"0",IFERROR(VLOOKUP(Tabela1[[#This Row],[NR]],Tabela813[[NR]:[Especificação]],2,FALSE),"0"),Tabela1[[#This Row],[Especificação]])</f>
        <v>Serviços Administrativos e Comerciais Gerais Prestados por Entidades e Órgãos Públicos em Geral - Juros de Mora - Intra OFSS</v>
      </c>
    </row>
    <row r="196" spans="2:18" x14ac:dyDescent="0.25">
      <c r="B196" s="73"/>
      <c r="C196" s="73" t="s">
        <v>1565</v>
      </c>
      <c r="D196" s="73" t="s">
        <v>1563</v>
      </c>
      <c r="E196" s="73" t="s">
        <v>1558</v>
      </c>
      <c r="F196" s="73" t="s">
        <v>1558</v>
      </c>
      <c r="G196" s="73" t="s">
        <v>1560</v>
      </c>
      <c r="H196" s="73" t="s">
        <v>1561</v>
      </c>
      <c r="I196" s="73" t="s">
        <v>1565</v>
      </c>
      <c r="J196" s="73" t="s">
        <v>1564</v>
      </c>
      <c r="K196" s="73" t="s">
        <v>4927</v>
      </c>
      <c r="L196" s="166" t="s">
        <v>4918</v>
      </c>
      <c r="M196" s="73" t="s">
        <v>10</v>
      </c>
      <c r="N196" s="73">
        <f>IF(VALUE(Tabela1[[#This Row],[RED]]) &gt; 0,1,0) + IF(VALUE(J196)&gt;0,8,IF(VALUE(I196)&gt;0,7,IF(VALUE(H196)&gt;0,6,IF(VALUE(G196)&gt;0,5,IF(VALUE(F196)&gt;0,4,IF(VALUE(E196)&gt;0,3,IF(VALUE(D196)&gt;0,2,1)))))))</f>
        <v>7</v>
      </c>
      <c r="R196" t="str">
        <f>IF(IFERROR(VLOOKUP(Tabela1[[#This Row],[NR]],Tabela813[[NR]:[Especificação]],2,FALSE),"0")&lt;&gt;"0",IFERROR(VLOOKUP(Tabela1[[#This Row],[NR]],Tabela813[[NR]:[Especificação]],2,FALSE),"0"),Tabela1[[#This Row],[Especificação]])</f>
        <v>Serviços Administrativos e Comerciais Gerais Prestados por Entidades e Órgãos Públicos em Geral - Dívida Ativa - Multas da Dívida Ativa - Intra OFSS</v>
      </c>
    </row>
    <row r="197" spans="2:18" x14ac:dyDescent="0.25">
      <c r="B197" s="73"/>
      <c r="C197" s="73" t="s">
        <v>1565</v>
      </c>
      <c r="D197" s="73" t="s">
        <v>1563</v>
      </c>
      <c r="E197" s="73" t="s">
        <v>1558</v>
      </c>
      <c r="F197" s="73" t="s">
        <v>1558</v>
      </c>
      <c r="G197" s="73" t="s">
        <v>1560</v>
      </c>
      <c r="H197" s="73" t="s">
        <v>1561</v>
      </c>
      <c r="I197" s="73" t="s">
        <v>1566</v>
      </c>
      <c r="J197" s="73" t="s">
        <v>1564</v>
      </c>
      <c r="K197" s="73" t="s">
        <v>4928</v>
      </c>
      <c r="L197" s="166" t="s">
        <v>4919</v>
      </c>
      <c r="M197" s="73" t="s">
        <v>10</v>
      </c>
      <c r="N197" s="73">
        <f>IF(VALUE(Tabela1[[#This Row],[RED]]) &gt; 0,1,0) + IF(VALUE(J197)&gt;0,8,IF(VALUE(I197)&gt;0,7,IF(VALUE(H197)&gt;0,6,IF(VALUE(G197)&gt;0,5,IF(VALUE(F197)&gt;0,4,IF(VALUE(E197)&gt;0,3,IF(VALUE(D197)&gt;0,2,1)))))))</f>
        <v>7</v>
      </c>
      <c r="R197" t="str">
        <f>IF(IFERROR(VLOOKUP(Tabela1[[#This Row],[NR]],Tabela813[[NR]:[Especificação]],2,FALSE),"0")&lt;&gt;"0",IFERROR(VLOOKUP(Tabela1[[#This Row],[NR]],Tabela813[[NR]:[Especificação]],2,FALSE),"0"),Tabela1[[#This Row],[Especificação]])</f>
        <v>Serviços Administrativos e Comerciais Gerais Prestados por Entidades e Órgãos Públicos em Geral - Juros de Mora da Dívida Ativa - Intra OFSS</v>
      </c>
    </row>
    <row r="198" spans="2:18" x14ac:dyDescent="0.25">
      <c r="B198" s="73"/>
      <c r="C198" s="73" t="s">
        <v>1565</v>
      </c>
      <c r="D198" s="73" t="s">
        <v>1563</v>
      </c>
      <c r="E198" s="73" t="s">
        <v>1558</v>
      </c>
      <c r="F198" s="73" t="s">
        <v>1558</v>
      </c>
      <c r="G198" s="73" t="s">
        <v>1591</v>
      </c>
      <c r="H198" s="73" t="s">
        <v>1561</v>
      </c>
      <c r="I198" s="73" t="s">
        <v>1561</v>
      </c>
      <c r="J198" s="73" t="s">
        <v>1564</v>
      </c>
      <c r="K198" s="73" t="s">
        <v>4773</v>
      </c>
      <c r="L198" s="166" t="s">
        <v>6789</v>
      </c>
      <c r="M198" s="73" t="s">
        <v>14</v>
      </c>
      <c r="N198" s="73">
        <f>IF(VALUE(Tabela1[[#This Row],[RED]]) &gt; 0,1,0) + IF(VALUE(J198)&gt;0,8,IF(VALUE(I198)&gt;0,7,IF(VALUE(H198)&gt;0,6,IF(VALUE(G198)&gt;0,5,IF(VALUE(F198)&gt;0,4,IF(VALUE(E198)&gt;0,3,IF(VALUE(D198)&gt;0,2,1)))))))</f>
        <v>5</v>
      </c>
      <c r="R198" t="str">
        <f>IF(IFERROR(VLOOKUP(Tabela1[[#This Row],[NR]],Tabela813[[NR]:[Especificação]],2,FALSE),"0")&lt;&gt;"0",IFERROR(VLOOKUP(Tabela1[[#This Row],[NR]],Tabela813[[NR]:[Especificação]],2,FALSE),"0"),Tabela1[[#This Row],[Especificação]])</f>
        <v>Serviços de Administração Previdenciária - Intra OFSS</v>
      </c>
    </row>
    <row r="199" spans="2:18" x14ac:dyDescent="0.25">
      <c r="B199" s="73"/>
      <c r="C199" s="73" t="s">
        <v>1565</v>
      </c>
      <c r="D199" s="73" t="s">
        <v>1563</v>
      </c>
      <c r="E199" s="73" t="s">
        <v>1558</v>
      </c>
      <c r="F199" s="73" t="s">
        <v>1558</v>
      </c>
      <c r="G199" s="73" t="s">
        <v>1591</v>
      </c>
      <c r="H199" s="73" t="s">
        <v>1558</v>
      </c>
      <c r="I199" s="73" t="s">
        <v>1561</v>
      </c>
      <c r="J199" s="73" t="s">
        <v>1564</v>
      </c>
      <c r="K199" s="73" t="s">
        <v>4774</v>
      </c>
      <c r="L199" s="166" t="s">
        <v>6790</v>
      </c>
      <c r="M199" s="73" t="s">
        <v>18</v>
      </c>
      <c r="N199" s="73">
        <f>IF(VALUE(Tabela1[[#This Row],[RED]]) &gt; 0,1,0) + IF(VALUE(J199)&gt;0,8,IF(VALUE(I199)&gt;0,7,IF(VALUE(H199)&gt;0,6,IF(VALUE(G199)&gt;0,5,IF(VALUE(F199)&gt;0,4,IF(VALUE(E199)&gt;0,3,IF(VALUE(D199)&gt;0,2,1)))))))</f>
        <v>6</v>
      </c>
      <c r="R199" t="str">
        <f>IF(IFERROR(VLOOKUP(Tabela1[[#This Row],[NR]],Tabela813[[NR]:[Especificação]],2,FALSE),"0")&lt;&gt;"0",IFERROR(VLOOKUP(Tabela1[[#This Row],[NR]],Tabela813[[NR]:[Especificação]],2,FALSE),"0"),Tabela1[[#This Row],[Especificação]])</f>
        <v>Taxa de Administração do RPPS - Intra OFSS</v>
      </c>
    </row>
    <row r="200" spans="2:18" x14ac:dyDescent="0.25">
      <c r="B200" s="73"/>
      <c r="C200" s="73" t="s">
        <v>1565</v>
      </c>
      <c r="D200" s="73" t="s">
        <v>1563</v>
      </c>
      <c r="E200" s="73" t="s">
        <v>1558</v>
      </c>
      <c r="F200" s="73" t="s">
        <v>1558</v>
      </c>
      <c r="G200" s="73" t="s">
        <v>1591</v>
      </c>
      <c r="H200" s="73" t="s">
        <v>1558</v>
      </c>
      <c r="I200" s="73" t="s">
        <v>1558</v>
      </c>
      <c r="J200" s="73" t="s">
        <v>1564</v>
      </c>
      <c r="K200" s="73" t="s">
        <v>4775</v>
      </c>
      <c r="L200" s="166" t="s">
        <v>6791</v>
      </c>
      <c r="M200" s="73" t="s">
        <v>18</v>
      </c>
      <c r="N200" s="73">
        <f>IF(VALUE(Tabela1[[#This Row],[RED]]) &gt; 0,1,0) + IF(VALUE(J200)&gt;0,8,IF(VALUE(I200)&gt;0,7,IF(VALUE(H200)&gt;0,6,IF(VALUE(G200)&gt;0,5,IF(VALUE(F200)&gt;0,4,IF(VALUE(E200)&gt;0,3,IF(VALUE(D200)&gt;0,2,1)))))))</f>
        <v>7</v>
      </c>
      <c r="R200" t="str">
        <f>IF(IFERROR(VLOOKUP(Tabela1[[#This Row],[NR]],Tabela813[[NR]:[Especificação]],2,FALSE),"0")&lt;&gt;"0",IFERROR(VLOOKUP(Tabela1[[#This Row],[NR]],Tabela813[[NR]:[Especificação]],2,FALSE),"0"),Tabela1[[#This Row],[Especificação]])</f>
        <v>Taxa de Administração do RPPS - Principal - Intra OFSS</v>
      </c>
    </row>
    <row r="201" spans="2:18" x14ac:dyDescent="0.25">
      <c r="B201" s="73"/>
      <c r="C201" s="73" t="s">
        <v>1565</v>
      </c>
      <c r="D201" s="73" t="s">
        <v>1563</v>
      </c>
      <c r="E201" s="73" t="s">
        <v>1558</v>
      </c>
      <c r="F201" s="73" t="s">
        <v>1558</v>
      </c>
      <c r="G201" s="73" t="s">
        <v>1591</v>
      </c>
      <c r="H201" s="73" t="s">
        <v>1558</v>
      </c>
      <c r="I201" s="73" t="s">
        <v>1567</v>
      </c>
      <c r="J201" s="73" t="s">
        <v>1564</v>
      </c>
      <c r="K201" s="73" t="s">
        <v>4776</v>
      </c>
      <c r="L201" s="166" t="s">
        <v>6792</v>
      </c>
      <c r="M201" s="73" t="s">
        <v>18</v>
      </c>
      <c r="N201" s="73">
        <f>IF(VALUE(Tabela1[[#This Row],[RED]]) &gt; 0,1,0) + IF(VALUE(J201)&gt;0,8,IF(VALUE(I201)&gt;0,7,IF(VALUE(H201)&gt;0,6,IF(VALUE(G201)&gt;0,5,IF(VALUE(F201)&gt;0,4,IF(VALUE(E201)&gt;0,3,IF(VALUE(D201)&gt;0,2,1)))))))</f>
        <v>7</v>
      </c>
      <c r="R201" t="str">
        <f>IF(IFERROR(VLOOKUP(Tabela1[[#This Row],[NR]],Tabela813[[NR]:[Especificação]],2,FALSE),"0")&lt;&gt;"0",IFERROR(VLOOKUP(Tabela1[[#This Row],[NR]],Tabela813[[NR]:[Especificação]],2,FALSE),"0"),Tabela1[[#This Row],[Especificação]])</f>
        <v>Taxa de Administração do RPPS - Multas e Juros de Mora - Intra OFSS</v>
      </c>
    </row>
    <row r="202" spans="2:18" x14ac:dyDescent="0.25">
      <c r="B202" s="73"/>
      <c r="C202" s="73" t="s">
        <v>1565</v>
      </c>
      <c r="D202" s="73" t="s">
        <v>1563</v>
      </c>
      <c r="E202" s="73" t="s">
        <v>1558</v>
      </c>
      <c r="F202" s="73" t="s">
        <v>1558</v>
      </c>
      <c r="G202" s="73" t="s">
        <v>1591</v>
      </c>
      <c r="H202" s="73" t="s">
        <v>1558</v>
      </c>
      <c r="I202" s="73" t="s">
        <v>1559</v>
      </c>
      <c r="J202" s="73" t="s">
        <v>1564</v>
      </c>
      <c r="K202" s="73" t="s">
        <v>4777</v>
      </c>
      <c r="L202" s="166" t="s">
        <v>6793</v>
      </c>
      <c r="M202" s="73" t="s">
        <v>18</v>
      </c>
      <c r="N202" s="73">
        <f>IF(VALUE(Tabela1[[#This Row],[RED]]) &gt; 0,1,0) + IF(VALUE(J202)&gt;0,8,IF(VALUE(I202)&gt;0,7,IF(VALUE(H202)&gt;0,6,IF(VALUE(G202)&gt;0,5,IF(VALUE(F202)&gt;0,4,IF(VALUE(E202)&gt;0,3,IF(VALUE(D202)&gt;0,2,1)))))))</f>
        <v>7</v>
      </c>
      <c r="R202" t="str">
        <f>IF(IFERROR(VLOOKUP(Tabela1[[#This Row],[NR]],Tabela813[[NR]:[Especificação]],2,FALSE),"0")&lt;&gt;"0",IFERROR(VLOOKUP(Tabela1[[#This Row],[NR]],Tabela813[[NR]:[Especificação]],2,FALSE),"0"),Tabela1[[#This Row],[Especificação]])</f>
        <v>Taxa de Administração do RPPS - Imposto sobre a Importação - Dívida Ativa - Intra OFSS</v>
      </c>
    </row>
    <row r="203" spans="2:18" x14ac:dyDescent="0.25">
      <c r="B203" s="73"/>
      <c r="C203" s="73" t="s">
        <v>1565</v>
      </c>
      <c r="D203" s="73" t="s">
        <v>1563</v>
      </c>
      <c r="E203" s="73" t="s">
        <v>1558</v>
      </c>
      <c r="F203" s="73" t="s">
        <v>1558</v>
      </c>
      <c r="G203" s="73" t="s">
        <v>1591</v>
      </c>
      <c r="H203" s="73" t="s">
        <v>1558</v>
      </c>
      <c r="I203" s="73" t="s">
        <v>1568</v>
      </c>
      <c r="J203" s="73" t="s">
        <v>1564</v>
      </c>
      <c r="K203" s="73" t="s">
        <v>4778</v>
      </c>
      <c r="L203" s="166" t="s">
        <v>6794</v>
      </c>
      <c r="M203" s="73" t="s">
        <v>18</v>
      </c>
      <c r="N203" s="73">
        <f>IF(VALUE(Tabela1[[#This Row],[RED]]) &gt; 0,1,0) + IF(VALUE(J203)&gt;0,8,IF(VALUE(I203)&gt;0,7,IF(VALUE(H203)&gt;0,6,IF(VALUE(G203)&gt;0,5,IF(VALUE(F203)&gt;0,4,IF(VALUE(E203)&gt;0,3,IF(VALUE(D203)&gt;0,2,1)))))))</f>
        <v>7</v>
      </c>
      <c r="R203" t="str">
        <f>IF(IFERROR(VLOOKUP(Tabela1[[#This Row],[NR]],Tabela813[[NR]:[Especificação]],2,FALSE),"0")&lt;&gt;"0",IFERROR(VLOOKUP(Tabela1[[#This Row],[NR]],Tabela813[[NR]:[Especificação]],2,FALSE),"0"),Tabela1[[#This Row],[Especificação]])</f>
        <v>Taxa de Administração do RPPS - Dívida Ativa - Multas e Juros de Mora da Dívida Ativa - Intra OFSS</v>
      </c>
    </row>
    <row r="204" spans="2:18" x14ac:dyDescent="0.25">
      <c r="B204" s="73"/>
      <c r="C204" s="73" t="s">
        <v>1565</v>
      </c>
      <c r="D204" s="73" t="s">
        <v>1563</v>
      </c>
      <c r="E204" s="73" t="s">
        <v>1558</v>
      </c>
      <c r="F204" s="73" t="s">
        <v>1558</v>
      </c>
      <c r="G204" s="73" t="s">
        <v>1591</v>
      </c>
      <c r="H204" s="73" t="s">
        <v>1558</v>
      </c>
      <c r="I204" s="73" t="s">
        <v>1569</v>
      </c>
      <c r="J204" s="73" t="s">
        <v>1564</v>
      </c>
      <c r="K204" s="73" t="s">
        <v>4779</v>
      </c>
      <c r="L204" s="166" t="s">
        <v>6795</v>
      </c>
      <c r="M204" s="73" t="s">
        <v>18</v>
      </c>
      <c r="N204" s="73">
        <f>IF(VALUE(Tabela1[[#This Row],[RED]]) &gt; 0,1,0) + IF(VALUE(J204)&gt;0,8,IF(VALUE(I204)&gt;0,7,IF(VALUE(H204)&gt;0,6,IF(VALUE(G204)&gt;0,5,IF(VALUE(F204)&gt;0,4,IF(VALUE(E204)&gt;0,3,IF(VALUE(D204)&gt;0,2,1)))))))</f>
        <v>7</v>
      </c>
      <c r="R204" t="str">
        <f>IF(IFERROR(VLOOKUP(Tabela1[[#This Row],[NR]],Tabela813[[NR]:[Especificação]],2,FALSE),"0")&lt;&gt;"0",IFERROR(VLOOKUP(Tabela1[[#This Row],[NR]],Tabela813[[NR]:[Especificação]],2,FALSE),"0"),Tabela1[[#This Row],[Especificação]])</f>
        <v>Taxa de Administração do RPPS - Multas - Intra OFSS</v>
      </c>
    </row>
    <row r="205" spans="2:18" x14ac:dyDescent="0.25">
      <c r="B205" s="73"/>
      <c r="C205" s="73" t="s">
        <v>1565</v>
      </c>
      <c r="D205" s="73" t="s">
        <v>1563</v>
      </c>
      <c r="E205" s="73" t="s">
        <v>1558</v>
      </c>
      <c r="F205" s="73" t="s">
        <v>1558</v>
      </c>
      <c r="G205" s="73" t="s">
        <v>1591</v>
      </c>
      <c r="H205" s="73" t="s">
        <v>1558</v>
      </c>
      <c r="I205" s="73" t="s">
        <v>1563</v>
      </c>
      <c r="J205" s="73" t="s">
        <v>1564</v>
      </c>
      <c r="K205" s="73" t="s">
        <v>4780</v>
      </c>
      <c r="L205" s="166" t="s">
        <v>6796</v>
      </c>
      <c r="M205" s="73" t="s">
        <v>18</v>
      </c>
      <c r="N205" s="73">
        <f>IF(VALUE(Tabela1[[#This Row],[RED]]) &gt; 0,1,0) + IF(VALUE(J205)&gt;0,8,IF(VALUE(I205)&gt;0,7,IF(VALUE(H205)&gt;0,6,IF(VALUE(G205)&gt;0,5,IF(VALUE(F205)&gt;0,4,IF(VALUE(E205)&gt;0,3,IF(VALUE(D205)&gt;0,2,1)))))))</f>
        <v>7</v>
      </c>
      <c r="R205" t="str">
        <f>IF(IFERROR(VLOOKUP(Tabela1[[#This Row],[NR]],Tabela813[[NR]:[Especificação]],2,FALSE),"0")&lt;&gt;"0",IFERROR(VLOOKUP(Tabela1[[#This Row],[NR]],Tabela813[[NR]:[Especificação]],2,FALSE),"0"),Tabela1[[#This Row],[Especificação]])</f>
        <v>Taxa de Administração do RPPS - Juros de Mora - Intra OFSS</v>
      </c>
    </row>
    <row r="206" spans="2:18" x14ac:dyDescent="0.25">
      <c r="B206" s="73"/>
      <c r="C206" s="73" t="s">
        <v>1565</v>
      </c>
      <c r="D206" s="73" t="s">
        <v>1563</v>
      </c>
      <c r="E206" s="73" t="s">
        <v>1558</v>
      </c>
      <c r="F206" s="73" t="s">
        <v>1558</v>
      </c>
      <c r="G206" s="73" t="s">
        <v>1591</v>
      </c>
      <c r="H206" s="73" t="s">
        <v>1558</v>
      </c>
      <c r="I206" s="73" t="s">
        <v>1565</v>
      </c>
      <c r="J206" s="73" t="s">
        <v>1564</v>
      </c>
      <c r="K206" s="73" t="s">
        <v>4781</v>
      </c>
      <c r="L206" s="166" t="s">
        <v>6797</v>
      </c>
      <c r="M206" s="73" t="s">
        <v>18</v>
      </c>
      <c r="N206" s="73">
        <f>IF(VALUE(Tabela1[[#This Row],[RED]]) &gt; 0,1,0) + IF(VALUE(J206)&gt;0,8,IF(VALUE(I206)&gt;0,7,IF(VALUE(H206)&gt;0,6,IF(VALUE(G206)&gt;0,5,IF(VALUE(F206)&gt;0,4,IF(VALUE(E206)&gt;0,3,IF(VALUE(D206)&gt;0,2,1)))))))</f>
        <v>7</v>
      </c>
      <c r="R206" t="str">
        <f>IF(IFERROR(VLOOKUP(Tabela1[[#This Row],[NR]],Tabela813[[NR]:[Especificação]],2,FALSE),"0")&lt;&gt;"0",IFERROR(VLOOKUP(Tabela1[[#This Row],[NR]],Tabela813[[NR]:[Especificação]],2,FALSE),"0"),Tabela1[[#This Row],[Especificação]])</f>
        <v>Taxa de Administração do RPPS - Dívida Ativa - Multas da Dívida Ativa - Intra OFSS</v>
      </c>
    </row>
    <row r="207" spans="2:18" x14ac:dyDescent="0.25">
      <c r="B207" s="73"/>
      <c r="C207" s="73" t="s">
        <v>1565</v>
      </c>
      <c r="D207" s="73" t="s">
        <v>1563</v>
      </c>
      <c r="E207" s="73" t="s">
        <v>1558</v>
      </c>
      <c r="F207" s="73" t="s">
        <v>1558</v>
      </c>
      <c r="G207" s="73" t="s">
        <v>1591</v>
      </c>
      <c r="H207" s="73" t="s">
        <v>1558</v>
      </c>
      <c r="I207" s="73" t="s">
        <v>1566</v>
      </c>
      <c r="J207" s="73" t="s">
        <v>1564</v>
      </c>
      <c r="K207" s="73" t="s">
        <v>4782</v>
      </c>
      <c r="L207" s="166" t="s">
        <v>6798</v>
      </c>
      <c r="M207" s="73" t="s">
        <v>18</v>
      </c>
      <c r="N207" s="73">
        <f>IF(VALUE(Tabela1[[#This Row],[RED]]) &gt; 0,1,0) + IF(VALUE(J207)&gt;0,8,IF(VALUE(I207)&gt;0,7,IF(VALUE(H207)&gt;0,6,IF(VALUE(G207)&gt;0,5,IF(VALUE(F207)&gt;0,4,IF(VALUE(E207)&gt;0,3,IF(VALUE(D207)&gt;0,2,1)))))))</f>
        <v>7</v>
      </c>
      <c r="R207" t="str">
        <f>IF(IFERROR(VLOOKUP(Tabela1[[#This Row],[NR]],Tabela813[[NR]:[Especificação]],2,FALSE),"0")&lt;&gt;"0",IFERROR(VLOOKUP(Tabela1[[#This Row],[NR]],Tabela813[[NR]:[Especificação]],2,FALSE),"0"),Tabela1[[#This Row],[Especificação]])</f>
        <v>Taxa de Administração do RPPS - Juros de Mora da Dívida Ativa - Intra OFSS</v>
      </c>
    </row>
    <row r="208" spans="2:18" x14ac:dyDescent="0.25">
      <c r="B208" s="73"/>
      <c r="C208" s="73" t="s">
        <v>1565</v>
      </c>
      <c r="D208" s="73" t="s">
        <v>1563</v>
      </c>
      <c r="E208" s="73" t="s">
        <v>1558</v>
      </c>
      <c r="F208" s="73" t="s">
        <v>1558</v>
      </c>
      <c r="G208" s="73" t="s">
        <v>1591</v>
      </c>
      <c r="H208" s="73" t="s">
        <v>1570</v>
      </c>
      <c r="I208" s="73" t="s">
        <v>1561</v>
      </c>
      <c r="J208" s="73" t="s">
        <v>1564</v>
      </c>
      <c r="K208" s="73" t="s">
        <v>4783</v>
      </c>
      <c r="L208" s="166" t="s">
        <v>6799</v>
      </c>
      <c r="M208" s="73" t="s">
        <v>14</v>
      </c>
      <c r="N208" s="73">
        <f>IF(VALUE(Tabela1[[#This Row],[RED]]) &gt; 0,1,0) + IF(VALUE(J208)&gt;0,8,IF(VALUE(I208)&gt;0,7,IF(VALUE(H208)&gt;0,6,IF(VALUE(G208)&gt;0,5,IF(VALUE(F208)&gt;0,4,IF(VALUE(E208)&gt;0,3,IF(VALUE(D208)&gt;0,2,1)))))))</f>
        <v>6</v>
      </c>
      <c r="R208" t="str">
        <f>IF(IFERROR(VLOOKUP(Tabela1[[#This Row],[NR]],Tabela813[[NR]:[Especificação]],2,FALSE),"0")&lt;&gt;"0",IFERROR(VLOOKUP(Tabela1[[#This Row],[NR]],Tabela813[[NR]:[Especificação]],2,FALSE),"0"),Tabela1[[#This Row],[Especificação]])</f>
        <v>Outros Serviços de Administração Previdenciária - Intra OFSS</v>
      </c>
    </row>
    <row r="209" spans="2:18" x14ac:dyDescent="0.25">
      <c r="B209" s="73"/>
      <c r="C209" s="73" t="s">
        <v>1565</v>
      </c>
      <c r="D209" s="73" t="s">
        <v>1563</v>
      </c>
      <c r="E209" s="73" t="s">
        <v>1558</v>
      </c>
      <c r="F209" s="73" t="s">
        <v>1558</v>
      </c>
      <c r="G209" s="73" t="s">
        <v>1591</v>
      </c>
      <c r="H209" s="73" t="s">
        <v>1570</v>
      </c>
      <c r="I209" s="73" t="s">
        <v>1558</v>
      </c>
      <c r="J209" s="73" t="s">
        <v>1564</v>
      </c>
      <c r="K209" s="73" t="s">
        <v>4784</v>
      </c>
      <c r="L209" s="166" t="s">
        <v>6800</v>
      </c>
      <c r="M209" s="73" t="s">
        <v>14</v>
      </c>
      <c r="N209" s="73">
        <f>IF(VALUE(Tabela1[[#This Row],[RED]]) &gt; 0,1,0) + IF(VALUE(J209)&gt;0,8,IF(VALUE(I209)&gt;0,7,IF(VALUE(H209)&gt;0,6,IF(VALUE(G209)&gt;0,5,IF(VALUE(F209)&gt;0,4,IF(VALUE(E209)&gt;0,3,IF(VALUE(D209)&gt;0,2,1)))))))</f>
        <v>7</v>
      </c>
      <c r="R209" t="str">
        <f>IF(IFERROR(VLOOKUP(Tabela1[[#This Row],[NR]],Tabela813[[NR]:[Especificação]],2,FALSE),"0")&lt;&gt;"0",IFERROR(VLOOKUP(Tabela1[[#This Row],[NR]],Tabela813[[NR]:[Especificação]],2,FALSE),"0"),Tabela1[[#This Row],[Especificação]])</f>
        <v>Outros Serviços de Administração Previdenciária - Principal - Intra OFSS</v>
      </c>
    </row>
    <row r="210" spans="2:18" x14ac:dyDescent="0.25">
      <c r="B210" s="73"/>
      <c r="C210" s="73" t="s">
        <v>1565</v>
      </c>
      <c r="D210" s="73" t="s">
        <v>1563</v>
      </c>
      <c r="E210" s="73" t="s">
        <v>1558</v>
      </c>
      <c r="F210" s="73" t="s">
        <v>1558</v>
      </c>
      <c r="G210" s="73" t="s">
        <v>1591</v>
      </c>
      <c r="H210" s="73" t="s">
        <v>1570</v>
      </c>
      <c r="I210" s="73" t="s">
        <v>1567</v>
      </c>
      <c r="J210" s="73" t="s">
        <v>1564</v>
      </c>
      <c r="K210" s="73" t="s">
        <v>4785</v>
      </c>
      <c r="L210" s="166" t="s">
        <v>6801</v>
      </c>
      <c r="M210" s="73" t="s">
        <v>14</v>
      </c>
      <c r="N210" s="73">
        <f>IF(VALUE(Tabela1[[#This Row],[RED]]) &gt; 0,1,0) + IF(VALUE(J210)&gt;0,8,IF(VALUE(I210)&gt;0,7,IF(VALUE(H210)&gt;0,6,IF(VALUE(G210)&gt;0,5,IF(VALUE(F210)&gt;0,4,IF(VALUE(E210)&gt;0,3,IF(VALUE(D210)&gt;0,2,1)))))))</f>
        <v>7</v>
      </c>
      <c r="R210" t="str">
        <f>IF(IFERROR(VLOOKUP(Tabela1[[#This Row],[NR]],Tabela813[[NR]:[Especificação]],2,FALSE),"0")&lt;&gt;"0",IFERROR(VLOOKUP(Tabela1[[#This Row],[NR]],Tabela813[[NR]:[Especificação]],2,FALSE),"0"),Tabela1[[#This Row],[Especificação]])</f>
        <v>Outros Serviços de Administração Previdenciária - Multas e Juros de Mora - Intra OFSS</v>
      </c>
    </row>
    <row r="211" spans="2:18" x14ac:dyDescent="0.25">
      <c r="B211" s="73"/>
      <c r="C211" s="73" t="s">
        <v>1565</v>
      </c>
      <c r="D211" s="73" t="s">
        <v>1563</v>
      </c>
      <c r="E211" s="73" t="s">
        <v>1558</v>
      </c>
      <c r="F211" s="73" t="s">
        <v>1558</v>
      </c>
      <c r="G211" s="73" t="s">
        <v>1591</v>
      </c>
      <c r="H211" s="73" t="s">
        <v>1570</v>
      </c>
      <c r="I211" s="73" t="s">
        <v>1559</v>
      </c>
      <c r="J211" s="73" t="s">
        <v>1564</v>
      </c>
      <c r="K211" s="73" t="s">
        <v>4786</v>
      </c>
      <c r="L211" s="166" t="s">
        <v>6802</v>
      </c>
      <c r="M211" s="73" t="s">
        <v>14</v>
      </c>
      <c r="N211" s="73">
        <f>IF(VALUE(Tabela1[[#This Row],[RED]]) &gt; 0,1,0) + IF(VALUE(J211)&gt;0,8,IF(VALUE(I211)&gt;0,7,IF(VALUE(H211)&gt;0,6,IF(VALUE(G211)&gt;0,5,IF(VALUE(F211)&gt;0,4,IF(VALUE(E211)&gt;0,3,IF(VALUE(D211)&gt;0,2,1)))))))</f>
        <v>7</v>
      </c>
      <c r="R211" t="str">
        <f>IF(IFERROR(VLOOKUP(Tabela1[[#This Row],[NR]],Tabela813[[NR]:[Especificação]],2,FALSE),"0")&lt;&gt;"0",IFERROR(VLOOKUP(Tabela1[[#This Row],[NR]],Tabela813[[NR]:[Especificação]],2,FALSE),"0"),Tabela1[[#This Row],[Especificação]])</f>
        <v>Outros Serviços de Administração Previdenciária - Dívida Ativa - Intra OFSS</v>
      </c>
    </row>
    <row r="212" spans="2:18" x14ac:dyDescent="0.25">
      <c r="B212" s="73"/>
      <c r="C212" s="73" t="s">
        <v>1565</v>
      </c>
      <c r="D212" s="73" t="s">
        <v>1563</v>
      </c>
      <c r="E212" s="73" t="s">
        <v>1558</v>
      </c>
      <c r="F212" s="73" t="s">
        <v>1558</v>
      </c>
      <c r="G212" s="73" t="s">
        <v>1591</v>
      </c>
      <c r="H212" s="73" t="s">
        <v>1570</v>
      </c>
      <c r="I212" s="73" t="s">
        <v>1568</v>
      </c>
      <c r="J212" s="73" t="s">
        <v>1564</v>
      </c>
      <c r="K212" s="73" t="s">
        <v>4787</v>
      </c>
      <c r="L212" s="166" t="s">
        <v>6803</v>
      </c>
      <c r="M212" s="73" t="s">
        <v>14</v>
      </c>
      <c r="N212" s="73">
        <f>IF(VALUE(Tabela1[[#This Row],[RED]]) &gt; 0,1,0) + IF(VALUE(J212)&gt;0,8,IF(VALUE(I212)&gt;0,7,IF(VALUE(H212)&gt;0,6,IF(VALUE(G212)&gt;0,5,IF(VALUE(F212)&gt;0,4,IF(VALUE(E212)&gt;0,3,IF(VALUE(D212)&gt;0,2,1)))))))</f>
        <v>7</v>
      </c>
      <c r="R212" t="str">
        <f>IF(IFERROR(VLOOKUP(Tabela1[[#This Row],[NR]],Tabela813[[NR]:[Especificação]],2,FALSE),"0")&lt;&gt;"0",IFERROR(VLOOKUP(Tabela1[[#This Row],[NR]],Tabela813[[NR]:[Especificação]],2,FALSE),"0"),Tabela1[[#This Row],[Especificação]])</f>
        <v>Outros Serviços de Administração Previdenciária - Dívida Ativa - Multas e Juros de Mora da Dívida Ativa - Intra OFSS</v>
      </c>
    </row>
    <row r="213" spans="2:18" x14ac:dyDescent="0.25">
      <c r="B213" s="73"/>
      <c r="C213" s="73" t="s">
        <v>1565</v>
      </c>
      <c r="D213" s="73" t="s">
        <v>1563</v>
      </c>
      <c r="E213" s="73" t="s">
        <v>1558</v>
      </c>
      <c r="F213" s="73" t="s">
        <v>1558</v>
      </c>
      <c r="G213" s="73" t="s">
        <v>1591</v>
      </c>
      <c r="H213" s="73" t="s">
        <v>1570</v>
      </c>
      <c r="I213" s="73" t="s">
        <v>1569</v>
      </c>
      <c r="J213" s="73" t="s">
        <v>1564</v>
      </c>
      <c r="K213" s="73" t="s">
        <v>4788</v>
      </c>
      <c r="L213" s="166" t="s">
        <v>6804</v>
      </c>
      <c r="M213" s="73" t="s">
        <v>14</v>
      </c>
      <c r="N213" s="73">
        <f>IF(VALUE(Tabela1[[#This Row],[RED]]) &gt; 0,1,0) + IF(VALUE(J213)&gt;0,8,IF(VALUE(I213)&gt;0,7,IF(VALUE(H213)&gt;0,6,IF(VALUE(G213)&gt;0,5,IF(VALUE(F213)&gt;0,4,IF(VALUE(E213)&gt;0,3,IF(VALUE(D213)&gt;0,2,1)))))))</f>
        <v>7</v>
      </c>
      <c r="R213" t="str">
        <f>IF(IFERROR(VLOOKUP(Tabela1[[#This Row],[NR]],Tabela813[[NR]:[Especificação]],2,FALSE),"0")&lt;&gt;"0",IFERROR(VLOOKUP(Tabela1[[#This Row],[NR]],Tabela813[[NR]:[Especificação]],2,FALSE),"0"),Tabela1[[#This Row],[Especificação]])</f>
        <v>Outros Serviços de Administração Previdenciária - Multas - Intra OFSS</v>
      </c>
    </row>
    <row r="214" spans="2:18" x14ac:dyDescent="0.25">
      <c r="B214" s="73"/>
      <c r="C214" s="73" t="s">
        <v>1565</v>
      </c>
      <c r="D214" s="73" t="s">
        <v>1563</v>
      </c>
      <c r="E214" s="73" t="s">
        <v>1558</v>
      </c>
      <c r="F214" s="73" t="s">
        <v>1558</v>
      </c>
      <c r="G214" s="73" t="s">
        <v>1591</v>
      </c>
      <c r="H214" s="73" t="s">
        <v>1570</v>
      </c>
      <c r="I214" s="73" t="s">
        <v>1563</v>
      </c>
      <c r="J214" s="73" t="s">
        <v>1564</v>
      </c>
      <c r="K214" s="73" t="s">
        <v>4789</v>
      </c>
      <c r="L214" s="166" t="s">
        <v>6805</v>
      </c>
      <c r="M214" s="73" t="s">
        <v>14</v>
      </c>
      <c r="N214" s="73">
        <f>IF(VALUE(Tabela1[[#This Row],[RED]]) &gt; 0,1,0) + IF(VALUE(J214)&gt;0,8,IF(VALUE(I214)&gt;0,7,IF(VALUE(H214)&gt;0,6,IF(VALUE(G214)&gt;0,5,IF(VALUE(F214)&gt;0,4,IF(VALUE(E214)&gt;0,3,IF(VALUE(D214)&gt;0,2,1)))))))</f>
        <v>7</v>
      </c>
      <c r="R214" t="str">
        <f>IF(IFERROR(VLOOKUP(Tabela1[[#This Row],[NR]],Tabela813[[NR]:[Especificação]],2,FALSE),"0")&lt;&gt;"0",IFERROR(VLOOKUP(Tabela1[[#This Row],[NR]],Tabela813[[NR]:[Especificação]],2,FALSE),"0"),Tabela1[[#This Row],[Especificação]])</f>
        <v>Outros Serviços de Administração Previdenciária - Juros de Mora - Intra OFSS</v>
      </c>
    </row>
    <row r="215" spans="2:18" x14ac:dyDescent="0.25">
      <c r="B215" s="73"/>
      <c r="C215" s="73" t="s">
        <v>1565</v>
      </c>
      <c r="D215" s="73" t="s">
        <v>1563</v>
      </c>
      <c r="E215" s="73" t="s">
        <v>1558</v>
      </c>
      <c r="F215" s="73" t="s">
        <v>1558</v>
      </c>
      <c r="G215" s="73" t="s">
        <v>1591</v>
      </c>
      <c r="H215" s="73" t="s">
        <v>1570</v>
      </c>
      <c r="I215" s="73" t="s">
        <v>1565</v>
      </c>
      <c r="J215" s="73" t="s">
        <v>1564</v>
      </c>
      <c r="K215" s="73" t="s">
        <v>4790</v>
      </c>
      <c r="L215" s="166" t="s">
        <v>6806</v>
      </c>
      <c r="M215" s="73" t="s">
        <v>14</v>
      </c>
      <c r="N215" s="73">
        <f>IF(VALUE(Tabela1[[#This Row],[RED]]) &gt; 0,1,0) + IF(VALUE(J215)&gt;0,8,IF(VALUE(I215)&gt;0,7,IF(VALUE(H215)&gt;0,6,IF(VALUE(G215)&gt;0,5,IF(VALUE(F215)&gt;0,4,IF(VALUE(E215)&gt;0,3,IF(VALUE(D215)&gt;0,2,1)))))))</f>
        <v>7</v>
      </c>
      <c r="R215" t="str">
        <f>IF(IFERROR(VLOOKUP(Tabela1[[#This Row],[NR]],Tabela813[[NR]:[Especificação]],2,FALSE),"0")&lt;&gt;"0",IFERROR(VLOOKUP(Tabela1[[#This Row],[NR]],Tabela813[[NR]:[Especificação]],2,FALSE),"0"),Tabela1[[#This Row],[Especificação]])</f>
        <v>Outros Serviços de Administração Previdenciária - Dívida Ativa - Multas da Dívida Ativa - Intra OFSS</v>
      </c>
    </row>
    <row r="216" spans="2:18" x14ac:dyDescent="0.25">
      <c r="B216" s="73"/>
      <c r="C216" s="73" t="s">
        <v>1565</v>
      </c>
      <c r="D216" s="73" t="s">
        <v>1563</v>
      </c>
      <c r="E216" s="73" t="s">
        <v>1558</v>
      </c>
      <c r="F216" s="73" t="s">
        <v>1558</v>
      </c>
      <c r="G216" s="73" t="s">
        <v>1591</v>
      </c>
      <c r="H216" s="73" t="s">
        <v>1570</v>
      </c>
      <c r="I216" s="73" t="s">
        <v>1566</v>
      </c>
      <c r="J216" s="73" t="s">
        <v>1564</v>
      </c>
      <c r="K216" s="73" t="s">
        <v>4791</v>
      </c>
      <c r="L216" s="166" t="s">
        <v>6807</v>
      </c>
      <c r="M216" s="73" t="s">
        <v>14</v>
      </c>
      <c r="N216" s="73">
        <f>IF(VALUE(Tabela1[[#This Row],[RED]]) &gt; 0,1,0) + IF(VALUE(J216)&gt;0,8,IF(VALUE(I216)&gt;0,7,IF(VALUE(H216)&gt;0,6,IF(VALUE(G216)&gt;0,5,IF(VALUE(F216)&gt;0,4,IF(VALUE(E216)&gt;0,3,IF(VALUE(D216)&gt;0,2,1)))))))</f>
        <v>7</v>
      </c>
      <c r="R216" t="str">
        <f>IF(IFERROR(VLOOKUP(Tabela1[[#This Row],[NR]],Tabela813[[NR]:[Especificação]],2,FALSE),"0")&lt;&gt;"0",IFERROR(VLOOKUP(Tabela1[[#This Row],[NR]],Tabela813[[NR]:[Especificação]],2,FALSE),"0"),Tabela1[[#This Row],[Especificação]])</f>
        <v>Outros Serviços de Administração Previdenciária - Juros de Mora da Dívida Ativa - Intra OFSS</v>
      </c>
    </row>
    <row r="217" spans="2:18" x14ac:dyDescent="0.25">
      <c r="B217" s="73"/>
      <c r="C217" s="73" t="s">
        <v>1565</v>
      </c>
      <c r="D217" s="73" t="s">
        <v>1563</v>
      </c>
      <c r="E217" s="73" t="s">
        <v>1567</v>
      </c>
      <c r="F217" s="73" t="s">
        <v>1558</v>
      </c>
      <c r="G217" s="73" t="s">
        <v>1560</v>
      </c>
      <c r="H217" s="73" t="s">
        <v>1558</v>
      </c>
      <c r="I217" s="73" t="s">
        <v>1561</v>
      </c>
      <c r="J217" s="73" t="s">
        <v>1564</v>
      </c>
      <c r="K217" s="73" t="s">
        <v>4971</v>
      </c>
      <c r="L217" s="166" t="s">
        <v>2689</v>
      </c>
      <c r="M217" s="73"/>
      <c r="N217" s="73">
        <f>IF(VALUE(Tabela1[[#This Row],[RED]]) &gt; 0,1,0) + IF(VALUE(J217)&gt;0,8,IF(VALUE(I217)&gt;0,7,IF(VALUE(H217)&gt;0,6,IF(VALUE(G217)&gt;0,5,IF(VALUE(F217)&gt;0,4,IF(VALUE(E217)&gt;0,3,IF(VALUE(D217)&gt;0,2,1)))))))</f>
        <v>6</v>
      </c>
      <c r="R217" t="str">
        <f>IF(IFERROR(VLOOKUP(Tabela1[[#This Row],[NR]],Tabela813[[NR]:[Especificação]],2,FALSE),"0")&lt;&gt;"0",IFERROR(VLOOKUP(Tabela1[[#This Row],[NR]],Tabela813[[NR]:[Especificação]],2,FALSE),"0"),Tabela1[[#This Row],[Especificação]])</f>
        <v>Serviços de Navegação Aérea - Intra OFSS</v>
      </c>
    </row>
    <row r="218" spans="2:18" x14ac:dyDescent="0.25">
      <c r="B218" s="73"/>
      <c r="C218" s="73" t="s">
        <v>1565</v>
      </c>
      <c r="D218" s="73" t="s">
        <v>1563</v>
      </c>
      <c r="E218" s="73" t="s">
        <v>1567</v>
      </c>
      <c r="F218" s="73" t="s">
        <v>1558</v>
      </c>
      <c r="G218" s="73" t="s">
        <v>1560</v>
      </c>
      <c r="H218" s="73" t="s">
        <v>1558</v>
      </c>
      <c r="I218" s="73" t="s">
        <v>1558</v>
      </c>
      <c r="J218" s="73" t="s">
        <v>1564</v>
      </c>
      <c r="K218" s="73" t="s">
        <v>4972</v>
      </c>
      <c r="L218" s="166" t="s">
        <v>2690</v>
      </c>
      <c r="M218" s="73" t="s">
        <v>18</v>
      </c>
      <c r="N218" s="73">
        <f>IF(VALUE(Tabela1[[#This Row],[RED]]) &gt; 0,1,0) + IF(VALUE(J218)&gt;0,8,IF(VALUE(I218)&gt;0,7,IF(VALUE(H218)&gt;0,6,IF(VALUE(G218)&gt;0,5,IF(VALUE(F218)&gt;0,4,IF(VALUE(E218)&gt;0,3,IF(VALUE(D218)&gt;0,2,1)))))))</f>
        <v>7</v>
      </c>
      <c r="R218" t="str">
        <f>IF(IFERROR(VLOOKUP(Tabela1[[#This Row],[NR]],Tabela813[[NR]:[Especificação]],2,FALSE),"0")&lt;&gt;"0",IFERROR(VLOOKUP(Tabela1[[#This Row],[NR]],Tabela813[[NR]:[Especificação]],2,FALSE),"0"),Tabela1[[#This Row],[Especificação]])</f>
        <v>Serviços de Navegação Aérea - Principal - Intra OFSS</v>
      </c>
    </row>
    <row r="219" spans="2:18" x14ac:dyDescent="0.25">
      <c r="B219" s="73"/>
      <c r="C219" s="73" t="s">
        <v>1565</v>
      </c>
      <c r="D219" s="73" t="s">
        <v>1563</v>
      </c>
      <c r="E219" s="73" t="s">
        <v>1567</v>
      </c>
      <c r="F219" s="73" t="s">
        <v>1558</v>
      </c>
      <c r="G219" s="73" t="s">
        <v>1560</v>
      </c>
      <c r="H219" s="73" t="s">
        <v>1558</v>
      </c>
      <c r="I219" s="73" t="s">
        <v>1567</v>
      </c>
      <c r="J219" s="73" t="s">
        <v>1564</v>
      </c>
      <c r="K219" s="73" t="s">
        <v>4973</v>
      </c>
      <c r="L219" s="166" t="s">
        <v>2691</v>
      </c>
      <c r="M219" s="73" t="s">
        <v>18</v>
      </c>
      <c r="N219" s="73">
        <f>IF(VALUE(Tabela1[[#This Row],[RED]]) &gt; 0,1,0) + IF(VALUE(J219)&gt;0,8,IF(VALUE(I219)&gt;0,7,IF(VALUE(H219)&gt;0,6,IF(VALUE(G219)&gt;0,5,IF(VALUE(F219)&gt;0,4,IF(VALUE(E219)&gt;0,3,IF(VALUE(D219)&gt;0,2,1)))))))</f>
        <v>7</v>
      </c>
      <c r="R219" t="str">
        <f>IF(IFERROR(VLOOKUP(Tabela1[[#This Row],[NR]],Tabela813[[NR]:[Especificação]],2,FALSE),"0")&lt;&gt;"0",IFERROR(VLOOKUP(Tabela1[[#This Row],[NR]],Tabela813[[NR]:[Especificação]],2,FALSE),"0"),Tabela1[[#This Row],[Especificação]])</f>
        <v>Serviços de Navegação Aérea - Multas e Juros de Mora - Intra OFSS</v>
      </c>
    </row>
    <row r="220" spans="2:18" x14ac:dyDescent="0.25">
      <c r="B220" s="73"/>
      <c r="C220" s="73" t="s">
        <v>1565</v>
      </c>
      <c r="D220" s="73" t="s">
        <v>1563</v>
      </c>
      <c r="E220" s="73" t="s">
        <v>1567</v>
      </c>
      <c r="F220" s="73" t="s">
        <v>1558</v>
      </c>
      <c r="G220" s="73" t="s">
        <v>1560</v>
      </c>
      <c r="H220" s="73" t="s">
        <v>1558</v>
      </c>
      <c r="I220" s="73" t="s">
        <v>1559</v>
      </c>
      <c r="J220" s="73" t="s">
        <v>1564</v>
      </c>
      <c r="K220" s="73" t="s">
        <v>4974</v>
      </c>
      <c r="L220" s="166" t="s">
        <v>2692</v>
      </c>
      <c r="M220" s="73" t="s">
        <v>18</v>
      </c>
      <c r="N220" s="73">
        <f>IF(VALUE(Tabela1[[#This Row],[RED]]) &gt; 0,1,0) + IF(VALUE(J220)&gt;0,8,IF(VALUE(I220)&gt;0,7,IF(VALUE(H220)&gt;0,6,IF(VALUE(G220)&gt;0,5,IF(VALUE(F220)&gt;0,4,IF(VALUE(E220)&gt;0,3,IF(VALUE(D220)&gt;0,2,1)))))))</f>
        <v>7</v>
      </c>
      <c r="R220" t="str">
        <f>IF(IFERROR(VLOOKUP(Tabela1[[#This Row],[NR]],Tabela813[[NR]:[Especificação]],2,FALSE),"0")&lt;&gt;"0",IFERROR(VLOOKUP(Tabela1[[#This Row],[NR]],Tabela813[[NR]:[Especificação]],2,FALSE),"0"),Tabela1[[#This Row],[Especificação]])</f>
        <v>Serviços de Navegação Aérea - Dívida Ativa - Intra OFSS</v>
      </c>
    </row>
    <row r="221" spans="2:18" x14ac:dyDescent="0.25">
      <c r="B221" s="73"/>
      <c r="C221" s="73" t="s">
        <v>1565</v>
      </c>
      <c r="D221" s="73" t="s">
        <v>1563</v>
      </c>
      <c r="E221" s="73" t="s">
        <v>1567</v>
      </c>
      <c r="F221" s="73" t="s">
        <v>1558</v>
      </c>
      <c r="G221" s="73" t="s">
        <v>1560</v>
      </c>
      <c r="H221" s="73" t="s">
        <v>1558</v>
      </c>
      <c r="I221" s="73" t="s">
        <v>1568</v>
      </c>
      <c r="J221" s="73" t="s">
        <v>1564</v>
      </c>
      <c r="K221" s="73" t="s">
        <v>4975</v>
      </c>
      <c r="L221" s="166" t="s">
        <v>2693</v>
      </c>
      <c r="M221" s="73" t="s">
        <v>18</v>
      </c>
      <c r="N221" s="73">
        <f>IF(VALUE(Tabela1[[#This Row],[RED]]) &gt; 0,1,0) + IF(VALUE(J221)&gt;0,8,IF(VALUE(I221)&gt;0,7,IF(VALUE(H221)&gt;0,6,IF(VALUE(G221)&gt;0,5,IF(VALUE(F221)&gt;0,4,IF(VALUE(E221)&gt;0,3,IF(VALUE(D221)&gt;0,2,1)))))))</f>
        <v>7</v>
      </c>
      <c r="R221" t="str">
        <f>IF(IFERROR(VLOOKUP(Tabela1[[#This Row],[NR]],Tabela813[[NR]:[Especificação]],2,FALSE),"0")&lt;&gt;"0",IFERROR(VLOOKUP(Tabela1[[#This Row],[NR]],Tabela813[[NR]:[Especificação]],2,FALSE),"0"),Tabela1[[#This Row],[Especificação]])</f>
        <v>Serviços de Navegação Aérea - Dívida Ativa - Multas e Juros de Mora da Dívida Ativa - Intra OFSS</v>
      </c>
    </row>
    <row r="222" spans="2:18" x14ac:dyDescent="0.25">
      <c r="B222" s="73"/>
      <c r="C222" s="73" t="s">
        <v>1565</v>
      </c>
      <c r="D222" s="73" t="s">
        <v>1563</v>
      </c>
      <c r="E222" s="73" t="s">
        <v>1567</v>
      </c>
      <c r="F222" s="73" t="s">
        <v>1558</v>
      </c>
      <c r="G222" s="73" t="s">
        <v>1560</v>
      </c>
      <c r="H222" s="73" t="s">
        <v>1558</v>
      </c>
      <c r="I222" s="73" t="s">
        <v>1569</v>
      </c>
      <c r="J222" s="73" t="s">
        <v>1564</v>
      </c>
      <c r="K222" s="73" t="s">
        <v>4976</v>
      </c>
      <c r="L222" s="166" t="s">
        <v>2694</v>
      </c>
      <c r="M222" s="73" t="s">
        <v>18</v>
      </c>
      <c r="N222" s="73">
        <f>IF(VALUE(Tabela1[[#This Row],[RED]]) &gt; 0,1,0) + IF(VALUE(J222)&gt;0,8,IF(VALUE(I222)&gt;0,7,IF(VALUE(H222)&gt;0,6,IF(VALUE(G222)&gt;0,5,IF(VALUE(F222)&gt;0,4,IF(VALUE(E222)&gt;0,3,IF(VALUE(D222)&gt;0,2,1)))))))</f>
        <v>7</v>
      </c>
      <c r="R222" t="str">
        <f>IF(IFERROR(VLOOKUP(Tabela1[[#This Row],[NR]],Tabela813[[NR]:[Especificação]],2,FALSE),"0")&lt;&gt;"0",IFERROR(VLOOKUP(Tabela1[[#This Row],[NR]],Tabela813[[NR]:[Especificação]],2,FALSE),"0"),Tabela1[[#This Row],[Especificação]])</f>
        <v>Serviços de Navegação Aérea - Multas - Intra OFSS</v>
      </c>
    </row>
    <row r="223" spans="2:18" x14ac:dyDescent="0.25">
      <c r="B223" s="73"/>
      <c r="C223" s="73" t="s">
        <v>1565</v>
      </c>
      <c r="D223" s="73" t="s">
        <v>1563</v>
      </c>
      <c r="E223" s="73" t="s">
        <v>1567</v>
      </c>
      <c r="F223" s="73" t="s">
        <v>1558</v>
      </c>
      <c r="G223" s="73" t="s">
        <v>1560</v>
      </c>
      <c r="H223" s="73" t="s">
        <v>1558</v>
      </c>
      <c r="I223" s="73" t="s">
        <v>1563</v>
      </c>
      <c r="J223" s="73" t="s">
        <v>1564</v>
      </c>
      <c r="K223" s="73" t="s">
        <v>4977</v>
      </c>
      <c r="L223" s="166" t="s">
        <v>2695</v>
      </c>
      <c r="M223" s="73" t="s">
        <v>18</v>
      </c>
      <c r="N223" s="73">
        <f>IF(VALUE(Tabela1[[#This Row],[RED]]) &gt; 0,1,0) + IF(VALUE(J223)&gt;0,8,IF(VALUE(I223)&gt;0,7,IF(VALUE(H223)&gt;0,6,IF(VALUE(G223)&gt;0,5,IF(VALUE(F223)&gt;0,4,IF(VALUE(E223)&gt;0,3,IF(VALUE(D223)&gt;0,2,1)))))))</f>
        <v>7</v>
      </c>
      <c r="R223" t="str">
        <f>IF(IFERROR(VLOOKUP(Tabela1[[#This Row],[NR]],Tabela813[[NR]:[Especificação]],2,FALSE),"0")&lt;&gt;"0",IFERROR(VLOOKUP(Tabela1[[#This Row],[NR]],Tabela813[[NR]:[Especificação]],2,FALSE),"0"),Tabela1[[#This Row],[Especificação]])</f>
        <v>Serviços de Navegação Aérea - Juros de Mora - Intra OFSS</v>
      </c>
    </row>
    <row r="224" spans="2:18" x14ac:dyDescent="0.25">
      <c r="B224" s="73"/>
      <c r="C224" s="73" t="s">
        <v>1565</v>
      </c>
      <c r="D224" s="73" t="s">
        <v>1563</v>
      </c>
      <c r="E224" s="73" t="s">
        <v>1567</v>
      </c>
      <c r="F224" s="73" t="s">
        <v>1558</v>
      </c>
      <c r="G224" s="73" t="s">
        <v>1560</v>
      </c>
      <c r="H224" s="73" t="s">
        <v>1558</v>
      </c>
      <c r="I224" s="73" t="s">
        <v>1565</v>
      </c>
      <c r="J224" s="73" t="s">
        <v>1564</v>
      </c>
      <c r="K224" s="73" t="s">
        <v>4978</v>
      </c>
      <c r="L224" s="166" t="s">
        <v>2696</v>
      </c>
      <c r="M224" s="73" t="s">
        <v>18</v>
      </c>
      <c r="N224" s="73">
        <f>IF(VALUE(Tabela1[[#This Row],[RED]]) &gt; 0,1,0) + IF(VALUE(J224)&gt;0,8,IF(VALUE(I224)&gt;0,7,IF(VALUE(H224)&gt;0,6,IF(VALUE(G224)&gt;0,5,IF(VALUE(F224)&gt;0,4,IF(VALUE(E224)&gt;0,3,IF(VALUE(D224)&gt;0,2,1)))))))</f>
        <v>7</v>
      </c>
      <c r="R224" t="str">
        <f>IF(IFERROR(VLOOKUP(Tabela1[[#This Row],[NR]],Tabela813[[NR]:[Especificação]],2,FALSE),"0")&lt;&gt;"0",IFERROR(VLOOKUP(Tabela1[[#This Row],[NR]],Tabela813[[NR]:[Especificação]],2,FALSE),"0"),Tabela1[[#This Row],[Especificação]])</f>
        <v>Serviços de Navegação Aérea - Dívida Ativa - Multas da Dívida Ativa - Intra OFSS</v>
      </c>
    </row>
    <row r="225" spans="2:18" x14ac:dyDescent="0.25">
      <c r="B225" s="73"/>
      <c r="C225" s="73" t="s">
        <v>1565</v>
      </c>
      <c r="D225" s="73" t="s">
        <v>1563</v>
      </c>
      <c r="E225" s="73" t="s">
        <v>1567</v>
      </c>
      <c r="F225" s="73" t="s">
        <v>1558</v>
      </c>
      <c r="G225" s="73" t="s">
        <v>1560</v>
      </c>
      <c r="H225" s="73" t="s">
        <v>1558</v>
      </c>
      <c r="I225" s="73" t="s">
        <v>1566</v>
      </c>
      <c r="J225" s="73" t="s">
        <v>1564</v>
      </c>
      <c r="K225" s="73" t="s">
        <v>4979</v>
      </c>
      <c r="L225" s="166" t="s">
        <v>2697</v>
      </c>
      <c r="M225" s="73" t="s">
        <v>18</v>
      </c>
      <c r="N225" s="73">
        <f>IF(VALUE(Tabela1[[#This Row],[RED]]) &gt; 0,1,0) + IF(VALUE(J225)&gt;0,8,IF(VALUE(I225)&gt;0,7,IF(VALUE(H225)&gt;0,6,IF(VALUE(G225)&gt;0,5,IF(VALUE(F225)&gt;0,4,IF(VALUE(E225)&gt;0,3,IF(VALUE(D225)&gt;0,2,1)))))))</f>
        <v>7</v>
      </c>
      <c r="R225" t="str">
        <f>IF(IFERROR(VLOOKUP(Tabela1[[#This Row],[NR]],Tabela813[[NR]:[Especificação]],2,FALSE),"0")&lt;&gt;"0",IFERROR(VLOOKUP(Tabela1[[#This Row],[NR]],Tabela813[[NR]:[Especificação]],2,FALSE),"0"),Tabela1[[#This Row],[Especificação]])</f>
        <v>Serviços de Navegação Aérea - Juros de Mora da Dívida Ativa - Intra OFSS</v>
      </c>
    </row>
    <row r="226" spans="2:18" x14ac:dyDescent="0.25">
      <c r="B226" s="73"/>
      <c r="C226" s="73" t="s">
        <v>1565</v>
      </c>
      <c r="D226" s="73" t="s">
        <v>1563</v>
      </c>
      <c r="E226" s="73" t="s">
        <v>1559</v>
      </c>
      <c r="F226" s="73" t="s">
        <v>1558</v>
      </c>
      <c r="G226" s="73" t="s">
        <v>1560</v>
      </c>
      <c r="H226" s="73" t="s">
        <v>1561</v>
      </c>
      <c r="I226" s="73" t="s">
        <v>1561</v>
      </c>
      <c r="J226" s="73" t="s">
        <v>1564</v>
      </c>
      <c r="K226" s="73" t="s">
        <v>4299</v>
      </c>
      <c r="L226" s="166" t="s">
        <v>2727</v>
      </c>
      <c r="M226" s="73"/>
      <c r="N226" s="73">
        <f>IF(VALUE(Tabela1[[#This Row],[RED]]) &gt; 0,1,0) + IF(VALUE(J226)&gt;0,8,IF(VALUE(I226)&gt;0,7,IF(VALUE(H226)&gt;0,6,IF(VALUE(G226)&gt;0,5,IF(VALUE(F226)&gt;0,4,IF(VALUE(E226)&gt;0,3,IF(VALUE(D226)&gt;0,2,1)))))))</f>
        <v>5</v>
      </c>
      <c r="R226" t="str">
        <f>IF(IFERROR(VLOOKUP(Tabela1[[#This Row],[NR]],Tabela813[[NR]:[Especificação]],2,FALSE),"0")&lt;&gt;"0",IFERROR(VLOOKUP(Tabela1[[#This Row],[NR]],Tabela813[[NR]:[Especificação]],2,FALSE),"0"),Tabela1[[#This Row],[Especificação]])</f>
        <v>Serviços de Atendimento à Saúde em Unidades do Governo Federal - Intra OFSS</v>
      </c>
    </row>
    <row r="227" spans="2:18" x14ac:dyDescent="0.25">
      <c r="B227" s="73"/>
      <c r="C227" s="73" t="s">
        <v>1565</v>
      </c>
      <c r="D227" s="73" t="s">
        <v>1563</v>
      </c>
      <c r="E227" s="73" t="s">
        <v>1559</v>
      </c>
      <c r="F227" s="73" t="s">
        <v>1558</v>
      </c>
      <c r="G227" s="73" t="s">
        <v>1560</v>
      </c>
      <c r="H227" s="73" t="s">
        <v>1561</v>
      </c>
      <c r="I227" s="73" t="s">
        <v>1558</v>
      </c>
      <c r="J227" s="73" t="s">
        <v>1564</v>
      </c>
      <c r="K227" s="73" t="s">
        <v>4300</v>
      </c>
      <c r="L227" s="166" t="s">
        <v>2728</v>
      </c>
      <c r="M227" s="73" t="s">
        <v>18</v>
      </c>
      <c r="N227" s="73">
        <f>IF(VALUE(Tabela1[[#This Row],[RED]]) &gt; 0,1,0) + IF(VALUE(J227)&gt;0,8,IF(VALUE(I227)&gt;0,7,IF(VALUE(H227)&gt;0,6,IF(VALUE(G227)&gt;0,5,IF(VALUE(F227)&gt;0,4,IF(VALUE(E227)&gt;0,3,IF(VALUE(D227)&gt;0,2,1)))))))</f>
        <v>7</v>
      </c>
      <c r="R227" t="str">
        <f>IF(IFERROR(VLOOKUP(Tabela1[[#This Row],[NR]],Tabela813[[NR]:[Especificação]],2,FALSE),"0")&lt;&gt;"0",IFERROR(VLOOKUP(Tabela1[[#This Row],[NR]],Tabela813[[NR]:[Especificação]],2,FALSE),"0"),Tabela1[[#This Row],[Especificação]])</f>
        <v>Serviços de Atendimento à Saúde em Unidades do Governo Federal - Principal - Intra OFSS</v>
      </c>
    </row>
    <row r="228" spans="2:18" x14ac:dyDescent="0.25">
      <c r="B228" s="73"/>
      <c r="C228" s="73" t="s">
        <v>1565</v>
      </c>
      <c r="D228" s="73" t="s">
        <v>1563</v>
      </c>
      <c r="E228" s="73" t="s">
        <v>1559</v>
      </c>
      <c r="F228" s="73" t="s">
        <v>1558</v>
      </c>
      <c r="G228" s="73" t="s">
        <v>1560</v>
      </c>
      <c r="H228" s="73" t="s">
        <v>1561</v>
      </c>
      <c r="I228" s="73" t="s">
        <v>1567</v>
      </c>
      <c r="J228" s="73" t="s">
        <v>1564</v>
      </c>
      <c r="K228" s="73" t="s">
        <v>4301</v>
      </c>
      <c r="L228" s="166" t="s">
        <v>2729</v>
      </c>
      <c r="M228" s="73" t="s">
        <v>18</v>
      </c>
      <c r="N228" s="73">
        <f>IF(VALUE(Tabela1[[#This Row],[RED]]) &gt; 0,1,0) + IF(VALUE(J228)&gt;0,8,IF(VALUE(I228)&gt;0,7,IF(VALUE(H228)&gt;0,6,IF(VALUE(G228)&gt;0,5,IF(VALUE(F228)&gt;0,4,IF(VALUE(E228)&gt;0,3,IF(VALUE(D228)&gt;0,2,1)))))))</f>
        <v>7</v>
      </c>
      <c r="R228" t="str">
        <f>IF(IFERROR(VLOOKUP(Tabela1[[#This Row],[NR]],Tabela813[[NR]:[Especificação]],2,FALSE),"0")&lt;&gt;"0",IFERROR(VLOOKUP(Tabela1[[#This Row],[NR]],Tabela813[[NR]:[Especificação]],2,FALSE),"0"),Tabela1[[#This Row],[Especificação]])</f>
        <v>Serviços de Atendimento à Saúde em Unidades do Governo Federal - Multas e Juros de Mora - Intra OFSS</v>
      </c>
    </row>
    <row r="229" spans="2:18" x14ac:dyDescent="0.25">
      <c r="B229" s="73"/>
      <c r="C229" s="73" t="s">
        <v>1565</v>
      </c>
      <c r="D229" s="73" t="s">
        <v>1563</v>
      </c>
      <c r="E229" s="73" t="s">
        <v>1559</v>
      </c>
      <c r="F229" s="73" t="s">
        <v>1558</v>
      </c>
      <c r="G229" s="73" t="s">
        <v>1560</v>
      </c>
      <c r="H229" s="73" t="s">
        <v>1561</v>
      </c>
      <c r="I229" s="73" t="s">
        <v>1559</v>
      </c>
      <c r="J229" s="73" t="s">
        <v>1564</v>
      </c>
      <c r="K229" s="73" t="s">
        <v>4302</v>
      </c>
      <c r="L229" s="166" t="s">
        <v>2730</v>
      </c>
      <c r="M229" s="73" t="s">
        <v>18</v>
      </c>
      <c r="N229" s="73">
        <f>IF(VALUE(Tabela1[[#This Row],[RED]]) &gt; 0,1,0) + IF(VALUE(J229)&gt;0,8,IF(VALUE(I229)&gt;0,7,IF(VALUE(H229)&gt;0,6,IF(VALUE(G229)&gt;0,5,IF(VALUE(F229)&gt;0,4,IF(VALUE(E229)&gt;0,3,IF(VALUE(D229)&gt;0,2,1)))))))</f>
        <v>7</v>
      </c>
      <c r="R229" t="str">
        <f>IF(IFERROR(VLOOKUP(Tabela1[[#This Row],[NR]],Tabela813[[NR]:[Especificação]],2,FALSE),"0")&lt;&gt;"0",IFERROR(VLOOKUP(Tabela1[[#This Row],[NR]],Tabela813[[NR]:[Especificação]],2,FALSE),"0"),Tabela1[[#This Row],[Especificação]])</f>
        <v>Serviços de Atendimento à Saúde em Unidades do Governo Federal - Dívida Ativa - Intra OFSS</v>
      </c>
    </row>
    <row r="230" spans="2:18" x14ac:dyDescent="0.25">
      <c r="B230" s="73"/>
      <c r="C230" s="73" t="s">
        <v>1565</v>
      </c>
      <c r="D230" s="73" t="s">
        <v>1563</v>
      </c>
      <c r="E230" s="73" t="s">
        <v>1559</v>
      </c>
      <c r="F230" s="73" t="s">
        <v>1558</v>
      </c>
      <c r="G230" s="73" t="s">
        <v>1560</v>
      </c>
      <c r="H230" s="73" t="s">
        <v>1561</v>
      </c>
      <c r="I230" s="73" t="s">
        <v>1568</v>
      </c>
      <c r="J230" s="73" t="s">
        <v>1564</v>
      </c>
      <c r="K230" s="73" t="s">
        <v>4303</v>
      </c>
      <c r="L230" s="166" t="s">
        <v>2731</v>
      </c>
      <c r="M230" s="73" t="s">
        <v>18</v>
      </c>
      <c r="N230" s="73">
        <f>IF(VALUE(Tabela1[[#This Row],[RED]]) &gt; 0,1,0) + IF(VALUE(J230)&gt;0,8,IF(VALUE(I230)&gt;0,7,IF(VALUE(H230)&gt;0,6,IF(VALUE(G230)&gt;0,5,IF(VALUE(F230)&gt;0,4,IF(VALUE(E230)&gt;0,3,IF(VALUE(D230)&gt;0,2,1)))))))</f>
        <v>7</v>
      </c>
      <c r="R230" t="str">
        <f>IF(IFERROR(VLOOKUP(Tabela1[[#This Row],[NR]],Tabela813[[NR]:[Especificação]],2,FALSE),"0")&lt;&gt;"0",IFERROR(VLOOKUP(Tabela1[[#This Row],[NR]],Tabela813[[NR]:[Especificação]],2,FALSE),"0"),Tabela1[[#This Row],[Especificação]])</f>
        <v>Serviços de Atendimento à Saúde em Unidades do Governo Federal - Dívida Ativa - Multas e Juros de Mora da Dívida Ativa - Intra OFSS</v>
      </c>
    </row>
    <row r="231" spans="2:18" x14ac:dyDescent="0.25">
      <c r="B231" s="73"/>
      <c r="C231" s="73" t="s">
        <v>1565</v>
      </c>
      <c r="D231" s="73" t="s">
        <v>1563</v>
      </c>
      <c r="E231" s="73" t="s">
        <v>1559</v>
      </c>
      <c r="F231" s="73" t="s">
        <v>1558</v>
      </c>
      <c r="G231" s="73" t="s">
        <v>1560</v>
      </c>
      <c r="H231" s="73" t="s">
        <v>1561</v>
      </c>
      <c r="I231" s="73" t="s">
        <v>1569</v>
      </c>
      <c r="J231" s="73" t="s">
        <v>1564</v>
      </c>
      <c r="K231" s="73" t="s">
        <v>4304</v>
      </c>
      <c r="L231" s="166" t="s">
        <v>2732</v>
      </c>
      <c r="M231" s="73" t="s">
        <v>18</v>
      </c>
      <c r="N231" s="73">
        <f>IF(VALUE(Tabela1[[#This Row],[RED]]) &gt; 0,1,0) + IF(VALUE(J231)&gt;0,8,IF(VALUE(I231)&gt;0,7,IF(VALUE(H231)&gt;0,6,IF(VALUE(G231)&gt;0,5,IF(VALUE(F231)&gt;0,4,IF(VALUE(E231)&gt;0,3,IF(VALUE(D231)&gt;0,2,1)))))))</f>
        <v>7</v>
      </c>
      <c r="R231" t="str">
        <f>IF(IFERROR(VLOOKUP(Tabela1[[#This Row],[NR]],Tabela813[[NR]:[Especificação]],2,FALSE),"0")&lt;&gt;"0",IFERROR(VLOOKUP(Tabela1[[#This Row],[NR]],Tabela813[[NR]:[Especificação]],2,FALSE),"0"),Tabela1[[#This Row],[Especificação]])</f>
        <v>Serviços de Atendimento à Saúde em Unidades do Governo Federal - Multas - Intra OFSS</v>
      </c>
    </row>
    <row r="232" spans="2:18" x14ac:dyDescent="0.25">
      <c r="B232" s="73"/>
      <c r="C232" s="73" t="s">
        <v>1565</v>
      </c>
      <c r="D232" s="73" t="s">
        <v>1563</v>
      </c>
      <c r="E232" s="73" t="s">
        <v>1559</v>
      </c>
      <c r="F232" s="73" t="s">
        <v>1558</v>
      </c>
      <c r="G232" s="73" t="s">
        <v>1560</v>
      </c>
      <c r="H232" s="73" t="s">
        <v>1561</v>
      </c>
      <c r="I232" s="73" t="s">
        <v>1563</v>
      </c>
      <c r="J232" s="73" t="s">
        <v>1564</v>
      </c>
      <c r="K232" s="73" t="s">
        <v>4305</v>
      </c>
      <c r="L232" s="166" t="s">
        <v>2733</v>
      </c>
      <c r="M232" s="73" t="s">
        <v>18</v>
      </c>
      <c r="N232" s="73">
        <f>IF(VALUE(Tabela1[[#This Row],[RED]]) &gt; 0,1,0) + IF(VALUE(J232)&gt;0,8,IF(VALUE(I232)&gt;0,7,IF(VALUE(H232)&gt;0,6,IF(VALUE(G232)&gt;0,5,IF(VALUE(F232)&gt;0,4,IF(VALUE(E232)&gt;0,3,IF(VALUE(D232)&gt;0,2,1)))))))</f>
        <v>7</v>
      </c>
      <c r="R232" t="str">
        <f>IF(IFERROR(VLOOKUP(Tabela1[[#This Row],[NR]],Tabela813[[NR]:[Especificação]],2,FALSE),"0")&lt;&gt;"0",IFERROR(VLOOKUP(Tabela1[[#This Row],[NR]],Tabela813[[NR]:[Especificação]],2,FALSE),"0"),Tabela1[[#This Row],[Especificação]])</f>
        <v>Serviços de Atendimento à Saúde em Unidades do Governo Federal - Juros de Mora - Intra OFSS</v>
      </c>
    </row>
    <row r="233" spans="2:18" x14ac:dyDescent="0.25">
      <c r="B233" s="73"/>
      <c r="C233" s="73" t="s">
        <v>1565</v>
      </c>
      <c r="D233" s="73" t="s">
        <v>1563</v>
      </c>
      <c r="E233" s="73" t="s">
        <v>1559</v>
      </c>
      <c r="F233" s="73" t="s">
        <v>1558</v>
      </c>
      <c r="G233" s="73" t="s">
        <v>1560</v>
      </c>
      <c r="H233" s="73" t="s">
        <v>1561</v>
      </c>
      <c r="I233" s="73" t="s">
        <v>1565</v>
      </c>
      <c r="J233" s="73" t="s">
        <v>1564</v>
      </c>
      <c r="K233" s="73" t="s">
        <v>4306</v>
      </c>
      <c r="L233" s="166" t="s">
        <v>2734</v>
      </c>
      <c r="M233" s="73" t="s">
        <v>18</v>
      </c>
      <c r="N233" s="73">
        <f>IF(VALUE(Tabela1[[#This Row],[RED]]) &gt; 0,1,0) + IF(VALUE(J233)&gt;0,8,IF(VALUE(I233)&gt;0,7,IF(VALUE(H233)&gt;0,6,IF(VALUE(G233)&gt;0,5,IF(VALUE(F233)&gt;0,4,IF(VALUE(E233)&gt;0,3,IF(VALUE(D233)&gt;0,2,1)))))))</f>
        <v>7</v>
      </c>
      <c r="R233" t="str">
        <f>IF(IFERROR(VLOOKUP(Tabela1[[#This Row],[NR]],Tabela813[[NR]:[Especificação]],2,FALSE),"0")&lt;&gt;"0",IFERROR(VLOOKUP(Tabela1[[#This Row],[NR]],Tabela813[[NR]:[Especificação]],2,FALSE),"0"),Tabela1[[#This Row],[Especificação]])</f>
        <v>Serviços de Atendimento à Saúde em Unidades do Governo Federal - Dívida Ativa - Multas da Dívida Ativa - Intra OFSS</v>
      </c>
    </row>
    <row r="234" spans="2:18" x14ac:dyDescent="0.25">
      <c r="B234" s="73"/>
      <c r="C234" s="73" t="s">
        <v>1565</v>
      </c>
      <c r="D234" s="73" t="s">
        <v>1563</v>
      </c>
      <c r="E234" s="73" t="s">
        <v>1559</v>
      </c>
      <c r="F234" s="73" t="s">
        <v>1558</v>
      </c>
      <c r="G234" s="73" t="s">
        <v>1560</v>
      </c>
      <c r="H234" s="73" t="s">
        <v>1561</v>
      </c>
      <c r="I234" s="73" t="s">
        <v>1566</v>
      </c>
      <c r="J234" s="73" t="s">
        <v>1564</v>
      </c>
      <c r="K234" s="73" t="s">
        <v>4307</v>
      </c>
      <c r="L234" s="166" t="s">
        <v>2735</v>
      </c>
      <c r="M234" s="73" t="s">
        <v>18</v>
      </c>
      <c r="N234" s="73">
        <f>IF(VALUE(Tabela1[[#This Row],[RED]]) &gt; 0,1,0) + IF(VALUE(J234)&gt;0,8,IF(VALUE(I234)&gt;0,7,IF(VALUE(H234)&gt;0,6,IF(VALUE(G234)&gt;0,5,IF(VALUE(F234)&gt;0,4,IF(VALUE(E234)&gt;0,3,IF(VALUE(D234)&gt;0,2,1)))))))</f>
        <v>7</v>
      </c>
      <c r="R234" t="str">
        <f>IF(IFERROR(VLOOKUP(Tabela1[[#This Row],[NR]],Tabela813[[NR]:[Especificação]],2,FALSE),"0")&lt;&gt;"0",IFERROR(VLOOKUP(Tabela1[[#This Row],[NR]],Tabela813[[NR]:[Especificação]],2,FALSE),"0"),Tabela1[[#This Row],[Especificação]])</f>
        <v>Serviços de Atendimento à Saúde em Unidades do Governo Federal - Juros de Mora da Dívida Ativa - Intra OFSS</v>
      </c>
    </row>
    <row r="235" spans="2:18" x14ac:dyDescent="0.25">
      <c r="B235" s="73"/>
      <c r="C235" s="73" t="s">
        <v>1565</v>
      </c>
      <c r="D235" s="73" t="s">
        <v>1563</v>
      </c>
      <c r="E235" s="73" t="s">
        <v>1570</v>
      </c>
      <c r="F235" s="73" t="s">
        <v>1570</v>
      </c>
      <c r="G235" s="73" t="s">
        <v>1591</v>
      </c>
      <c r="H235" s="73" t="s">
        <v>1561</v>
      </c>
      <c r="I235" s="73" t="s">
        <v>1561</v>
      </c>
      <c r="J235" s="73" t="s">
        <v>1564</v>
      </c>
      <c r="K235" s="73" t="s">
        <v>4792</v>
      </c>
      <c r="L235" s="166" t="s">
        <v>6576</v>
      </c>
      <c r="M235" s="73" t="s">
        <v>14</v>
      </c>
      <c r="N235" s="73">
        <f>IF(VALUE(Tabela1[[#This Row],[RED]]) &gt; 0,1,0) + IF(VALUE(J235)&gt;0,8,IF(VALUE(I235)&gt;0,7,IF(VALUE(H235)&gt;0,6,IF(VALUE(G235)&gt;0,5,IF(VALUE(F235)&gt;0,4,IF(VALUE(E235)&gt;0,3,IF(VALUE(D235)&gt;0,2,1)))))))</f>
        <v>5</v>
      </c>
      <c r="R235" t="str">
        <f>IF(IFERROR(VLOOKUP(Tabela1[[#This Row],[NR]],Tabela813[[NR]:[Especificação]],2,FALSE),"0")&lt;&gt;"0",IFERROR(VLOOKUP(Tabela1[[#This Row],[NR]],Tabela813[[NR]:[Especificação]],2,FALSE),"0"),Tabela1[[#This Row],[Especificação]])</f>
        <v>Serviços Sujeitos à Regulação - Intra OFSS</v>
      </c>
    </row>
    <row r="236" spans="2:18" x14ac:dyDescent="0.25">
      <c r="B236" s="73"/>
      <c r="C236" s="73" t="s">
        <v>1565</v>
      </c>
      <c r="D236" s="73" t="s">
        <v>1563</v>
      </c>
      <c r="E236" s="73" t="s">
        <v>1570</v>
      </c>
      <c r="F236" s="73" t="s">
        <v>1570</v>
      </c>
      <c r="G236" s="73" t="s">
        <v>1591</v>
      </c>
      <c r="H236" s="73" t="s">
        <v>1558</v>
      </c>
      <c r="I236" s="73" t="s">
        <v>1561</v>
      </c>
      <c r="J236" s="73" t="s">
        <v>1564</v>
      </c>
      <c r="K236" s="73" t="s">
        <v>4793</v>
      </c>
      <c r="L236" s="166" t="s">
        <v>6808</v>
      </c>
      <c r="M236" s="73" t="s">
        <v>14</v>
      </c>
      <c r="N236" s="73">
        <f>IF(VALUE(Tabela1[[#This Row],[RED]]) &gt; 0,1,0) + IF(VALUE(J236)&gt;0,8,IF(VALUE(I236)&gt;0,7,IF(VALUE(H236)&gt;0,6,IF(VALUE(G236)&gt;0,5,IF(VALUE(F236)&gt;0,4,IF(VALUE(E236)&gt;0,3,IF(VALUE(D236)&gt;0,2,1)))))))</f>
        <v>6</v>
      </c>
      <c r="R236" t="str">
        <f>IF(IFERROR(VLOOKUP(Tabela1[[#This Row],[NR]],Tabela813[[NR]:[Especificação]],2,FALSE),"0")&lt;&gt;"0",IFERROR(VLOOKUP(Tabela1[[#This Row],[NR]],Tabela813[[NR]:[Especificação]],2,FALSE),"0"),Tabela1[[#This Row],[Especificação]])</f>
        <v>Serviços de Saneamento Básico - Abastecimento de Água - Intra OFSS</v>
      </c>
    </row>
    <row r="237" spans="2:18" x14ac:dyDescent="0.25">
      <c r="B237" s="73"/>
      <c r="C237" s="73" t="s">
        <v>1565</v>
      </c>
      <c r="D237" s="73" t="s">
        <v>1563</v>
      </c>
      <c r="E237" s="73" t="s">
        <v>1570</v>
      </c>
      <c r="F237" s="73" t="s">
        <v>1570</v>
      </c>
      <c r="G237" s="73" t="s">
        <v>1591</v>
      </c>
      <c r="H237" s="73" t="s">
        <v>1558</v>
      </c>
      <c r="I237" s="73" t="s">
        <v>1558</v>
      </c>
      <c r="J237" s="73" t="s">
        <v>1564</v>
      </c>
      <c r="K237" s="73" t="s">
        <v>4794</v>
      </c>
      <c r="L237" s="166" t="s">
        <v>6809</v>
      </c>
      <c r="M237" s="73" t="s">
        <v>14</v>
      </c>
      <c r="N237" s="73">
        <f>IF(VALUE(Tabela1[[#This Row],[RED]]) &gt; 0,1,0) + IF(VALUE(J237)&gt;0,8,IF(VALUE(I237)&gt;0,7,IF(VALUE(H237)&gt;0,6,IF(VALUE(G237)&gt;0,5,IF(VALUE(F237)&gt;0,4,IF(VALUE(E237)&gt;0,3,IF(VALUE(D237)&gt;0,2,1)))))))</f>
        <v>7</v>
      </c>
      <c r="R237" t="str">
        <f>IF(IFERROR(VLOOKUP(Tabela1[[#This Row],[NR]],Tabela813[[NR]:[Especificação]],2,FALSE),"0")&lt;&gt;"0",IFERROR(VLOOKUP(Tabela1[[#This Row],[NR]],Tabela813[[NR]:[Especificação]],2,FALSE),"0"),Tabela1[[#This Row],[Especificação]])</f>
        <v>Serviços de Saneamento Básico - Abastecimento de Água - Principal - Intra OFSS</v>
      </c>
    </row>
    <row r="238" spans="2:18" x14ac:dyDescent="0.25">
      <c r="B238" s="73"/>
      <c r="C238" s="73" t="s">
        <v>1565</v>
      </c>
      <c r="D238" s="73" t="s">
        <v>1563</v>
      </c>
      <c r="E238" s="73" t="s">
        <v>1570</v>
      </c>
      <c r="F238" s="73" t="s">
        <v>1570</v>
      </c>
      <c r="G238" s="73" t="s">
        <v>1591</v>
      </c>
      <c r="H238" s="73" t="s">
        <v>1558</v>
      </c>
      <c r="I238" s="73" t="s">
        <v>1567</v>
      </c>
      <c r="J238" s="73" t="s">
        <v>1564</v>
      </c>
      <c r="K238" s="73" t="s">
        <v>4795</v>
      </c>
      <c r="L238" s="166" t="s">
        <v>6810</v>
      </c>
      <c r="M238" s="73" t="s">
        <v>14</v>
      </c>
      <c r="N238" s="73">
        <f>IF(VALUE(Tabela1[[#This Row],[RED]]) &gt; 0,1,0) + IF(VALUE(J238)&gt;0,8,IF(VALUE(I238)&gt;0,7,IF(VALUE(H238)&gt;0,6,IF(VALUE(G238)&gt;0,5,IF(VALUE(F238)&gt;0,4,IF(VALUE(E238)&gt;0,3,IF(VALUE(D238)&gt;0,2,1)))))))</f>
        <v>7</v>
      </c>
      <c r="R238" t="str">
        <f>IF(IFERROR(VLOOKUP(Tabela1[[#This Row],[NR]],Tabela813[[NR]:[Especificação]],2,FALSE),"0")&lt;&gt;"0",IFERROR(VLOOKUP(Tabela1[[#This Row],[NR]],Tabela813[[NR]:[Especificação]],2,FALSE),"0"),Tabela1[[#This Row],[Especificação]])</f>
        <v>Serviços de Saneamento Básico - Abastecimento de Água - Multas e Juros de Mora - Intra OFSS</v>
      </c>
    </row>
    <row r="239" spans="2:18" x14ac:dyDescent="0.25">
      <c r="B239" s="73"/>
      <c r="C239" s="73" t="s">
        <v>1565</v>
      </c>
      <c r="D239" s="73" t="s">
        <v>1563</v>
      </c>
      <c r="E239" s="73" t="s">
        <v>1570</v>
      </c>
      <c r="F239" s="73" t="s">
        <v>1570</v>
      </c>
      <c r="G239" s="73" t="s">
        <v>1591</v>
      </c>
      <c r="H239" s="73" t="s">
        <v>1558</v>
      </c>
      <c r="I239" s="73" t="s">
        <v>1559</v>
      </c>
      <c r="J239" s="73" t="s">
        <v>1564</v>
      </c>
      <c r="K239" s="73" t="s">
        <v>4796</v>
      </c>
      <c r="L239" s="166" t="s">
        <v>6811</v>
      </c>
      <c r="M239" s="73" t="s">
        <v>14</v>
      </c>
      <c r="N239" s="73">
        <f>IF(VALUE(Tabela1[[#This Row],[RED]]) &gt; 0,1,0) + IF(VALUE(J239)&gt;0,8,IF(VALUE(I239)&gt;0,7,IF(VALUE(H239)&gt;0,6,IF(VALUE(G239)&gt;0,5,IF(VALUE(F239)&gt;0,4,IF(VALUE(E239)&gt;0,3,IF(VALUE(D239)&gt;0,2,1)))))))</f>
        <v>7</v>
      </c>
      <c r="R239" t="str">
        <f>IF(IFERROR(VLOOKUP(Tabela1[[#This Row],[NR]],Tabela813[[NR]:[Especificação]],2,FALSE),"0")&lt;&gt;"0",IFERROR(VLOOKUP(Tabela1[[#This Row],[NR]],Tabela813[[NR]:[Especificação]],2,FALSE),"0"),Tabela1[[#This Row],[Especificação]])</f>
        <v>Serviços de Saneamento Básico - Abastecimento de Água - Dívida Ativa - Intra OFSS</v>
      </c>
    </row>
    <row r="240" spans="2:18" x14ac:dyDescent="0.25">
      <c r="B240" s="73"/>
      <c r="C240" s="73" t="s">
        <v>1565</v>
      </c>
      <c r="D240" s="73" t="s">
        <v>1563</v>
      </c>
      <c r="E240" s="73" t="s">
        <v>1570</v>
      </c>
      <c r="F240" s="73" t="s">
        <v>1570</v>
      </c>
      <c r="G240" s="73" t="s">
        <v>1591</v>
      </c>
      <c r="H240" s="73" t="s">
        <v>1558</v>
      </c>
      <c r="I240" s="73" t="s">
        <v>1568</v>
      </c>
      <c r="J240" s="73" t="s">
        <v>1564</v>
      </c>
      <c r="K240" s="73" t="s">
        <v>4797</v>
      </c>
      <c r="L240" s="166" t="s">
        <v>6812</v>
      </c>
      <c r="M240" s="73" t="s">
        <v>14</v>
      </c>
      <c r="N240" s="73">
        <f>IF(VALUE(Tabela1[[#This Row],[RED]]) &gt; 0,1,0) + IF(VALUE(J240)&gt;0,8,IF(VALUE(I240)&gt;0,7,IF(VALUE(H240)&gt;0,6,IF(VALUE(G240)&gt;0,5,IF(VALUE(F240)&gt;0,4,IF(VALUE(E240)&gt;0,3,IF(VALUE(D240)&gt;0,2,1)))))))</f>
        <v>7</v>
      </c>
      <c r="R240" t="str">
        <f>IF(IFERROR(VLOOKUP(Tabela1[[#This Row],[NR]],Tabela813[[NR]:[Especificação]],2,FALSE),"0")&lt;&gt;"0",IFERROR(VLOOKUP(Tabela1[[#This Row],[NR]],Tabela813[[NR]:[Especificação]],2,FALSE),"0"),Tabela1[[#This Row],[Especificação]])</f>
        <v>Serviços de Saneamento Básico - Abastecimento de Água - Dívida Ativa - Multas e Juros de Mora da Dívida Ativa - Intra OFSS</v>
      </c>
    </row>
    <row r="241" spans="2:18" x14ac:dyDescent="0.25">
      <c r="B241" s="73"/>
      <c r="C241" s="73" t="s">
        <v>1565</v>
      </c>
      <c r="D241" s="73" t="s">
        <v>1563</v>
      </c>
      <c r="E241" s="73" t="s">
        <v>1570</v>
      </c>
      <c r="F241" s="73" t="s">
        <v>1570</v>
      </c>
      <c r="G241" s="73" t="s">
        <v>1591</v>
      </c>
      <c r="H241" s="73" t="s">
        <v>1558</v>
      </c>
      <c r="I241" s="73" t="s">
        <v>1569</v>
      </c>
      <c r="J241" s="73" t="s">
        <v>1564</v>
      </c>
      <c r="K241" s="73" t="s">
        <v>4798</v>
      </c>
      <c r="L241" s="166" t="s">
        <v>6813</v>
      </c>
      <c r="M241" s="73" t="s">
        <v>14</v>
      </c>
      <c r="N241" s="73">
        <f>IF(VALUE(Tabela1[[#This Row],[RED]]) &gt; 0,1,0) + IF(VALUE(J241)&gt;0,8,IF(VALUE(I241)&gt;0,7,IF(VALUE(H241)&gt;0,6,IF(VALUE(G241)&gt;0,5,IF(VALUE(F241)&gt;0,4,IF(VALUE(E241)&gt;0,3,IF(VALUE(D241)&gt;0,2,1)))))))</f>
        <v>7</v>
      </c>
      <c r="R241" t="str">
        <f>IF(IFERROR(VLOOKUP(Tabela1[[#This Row],[NR]],Tabela813[[NR]:[Especificação]],2,FALSE),"0")&lt;&gt;"0",IFERROR(VLOOKUP(Tabela1[[#This Row],[NR]],Tabela813[[NR]:[Especificação]],2,FALSE),"0"),Tabela1[[#This Row],[Especificação]])</f>
        <v>Serviços de Saneamento Básico - Abastecimento de Água - Multas - Intra OFSS</v>
      </c>
    </row>
    <row r="242" spans="2:18" x14ac:dyDescent="0.25">
      <c r="B242" s="73"/>
      <c r="C242" s="73" t="s">
        <v>1565</v>
      </c>
      <c r="D242" s="73" t="s">
        <v>1563</v>
      </c>
      <c r="E242" s="73" t="s">
        <v>1570</v>
      </c>
      <c r="F242" s="73" t="s">
        <v>1570</v>
      </c>
      <c r="G242" s="73" t="s">
        <v>1591</v>
      </c>
      <c r="H242" s="73" t="s">
        <v>1558</v>
      </c>
      <c r="I242" s="73" t="s">
        <v>1563</v>
      </c>
      <c r="J242" s="73" t="s">
        <v>1564</v>
      </c>
      <c r="K242" s="73" t="s">
        <v>4799</v>
      </c>
      <c r="L242" s="166" t="s">
        <v>6814</v>
      </c>
      <c r="M242" s="73" t="s">
        <v>14</v>
      </c>
      <c r="N242" s="73">
        <f>IF(VALUE(Tabela1[[#This Row],[RED]]) &gt; 0,1,0) + IF(VALUE(J242)&gt;0,8,IF(VALUE(I242)&gt;0,7,IF(VALUE(H242)&gt;0,6,IF(VALUE(G242)&gt;0,5,IF(VALUE(F242)&gt;0,4,IF(VALUE(E242)&gt;0,3,IF(VALUE(D242)&gt;0,2,1)))))))</f>
        <v>7</v>
      </c>
      <c r="R242" t="str">
        <f>IF(IFERROR(VLOOKUP(Tabela1[[#This Row],[NR]],Tabela813[[NR]:[Especificação]],2,FALSE),"0")&lt;&gt;"0",IFERROR(VLOOKUP(Tabela1[[#This Row],[NR]],Tabela813[[NR]:[Especificação]],2,FALSE),"0"),Tabela1[[#This Row],[Especificação]])</f>
        <v>Serviços de Saneamento Básico - Abastecimento de Água - Juros de Mora - Intra OFSS</v>
      </c>
    </row>
    <row r="243" spans="2:18" x14ac:dyDescent="0.25">
      <c r="B243" s="73"/>
      <c r="C243" s="73" t="s">
        <v>1565</v>
      </c>
      <c r="D243" s="73" t="s">
        <v>1563</v>
      </c>
      <c r="E243" s="73" t="s">
        <v>1570</v>
      </c>
      <c r="F243" s="73" t="s">
        <v>1570</v>
      </c>
      <c r="G243" s="73" t="s">
        <v>1591</v>
      </c>
      <c r="H243" s="73" t="s">
        <v>1558</v>
      </c>
      <c r="I243" s="73" t="s">
        <v>1565</v>
      </c>
      <c r="J243" s="73" t="s">
        <v>1564</v>
      </c>
      <c r="K243" s="73" t="s">
        <v>4800</v>
      </c>
      <c r="L243" s="166" t="s">
        <v>6815</v>
      </c>
      <c r="M243" s="73" t="s">
        <v>14</v>
      </c>
      <c r="N243" s="73">
        <f>IF(VALUE(Tabela1[[#This Row],[RED]]) &gt; 0,1,0) + IF(VALUE(J243)&gt;0,8,IF(VALUE(I243)&gt;0,7,IF(VALUE(H243)&gt;0,6,IF(VALUE(G243)&gt;0,5,IF(VALUE(F243)&gt;0,4,IF(VALUE(E243)&gt;0,3,IF(VALUE(D243)&gt;0,2,1)))))))</f>
        <v>7</v>
      </c>
      <c r="R243" t="str">
        <f>IF(IFERROR(VLOOKUP(Tabela1[[#This Row],[NR]],Tabela813[[NR]:[Especificação]],2,FALSE),"0")&lt;&gt;"0",IFERROR(VLOOKUP(Tabela1[[#This Row],[NR]],Tabela813[[NR]:[Especificação]],2,FALSE),"0"),Tabela1[[#This Row],[Especificação]])</f>
        <v>Serviços de Saneamento Básico - Abastecimento de Água - Dívida Ativa - Multas da Dívida Ativa - Intra OFSS</v>
      </c>
    </row>
    <row r="244" spans="2:18" x14ac:dyDescent="0.25">
      <c r="B244" s="73"/>
      <c r="C244" s="73" t="s">
        <v>1565</v>
      </c>
      <c r="D244" s="73" t="s">
        <v>1563</v>
      </c>
      <c r="E244" s="73" t="s">
        <v>1570</v>
      </c>
      <c r="F244" s="73" t="s">
        <v>1570</v>
      </c>
      <c r="G244" s="73" t="s">
        <v>1591</v>
      </c>
      <c r="H244" s="73" t="s">
        <v>1558</v>
      </c>
      <c r="I244" s="73" t="s">
        <v>1566</v>
      </c>
      <c r="J244" s="73" t="s">
        <v>1564</v>
      </c>
      <c r="K244" s="73" t="s">
        <v>4801</v>
      </c>
      <c r="L244" s="166" t="s">
        <v>6816</v>
      </c>
      <c r="M244" s="73" t="s">
        <v>14</v>
      </c>
      <c r="N244" s="73">
        <f>IF(VALUE(Tabela1[[#This Row],[RED]]) &gt; 0,1,0) + IF(VALUE(J244)&gt;0,8,IF(VALUE(I244)&gt;0,7,IF(VALUE(H244)&gt;0,6,IF(VALUE(G244)&gt;0,5,IF(VALUE(F244)&gt;0,4,IF(VALUE(E244)&gt;0,3,IF(VALUE(D244)&gt;0,2,1)))))))</f>
        <v>7</v>
      </c>
      <c r="R244" t="str">
        <f>IF(IFERROR(VLOOKUP(Tabela1[[#This Row],[NR]],Tabela813[[NR]:[Especificação]],2,FALSE),"0")&lt;&gt;"0",IFERROR(VLOOKUP(Tabela1[[#This Row],[NR]],Tabela813[[NR]:[Especificação]],2,FALSE),"0"),Tabela1[[#This Row],[Especificação]])</f>
        <v>Serviços de Saneamento Básico - Abastecimento de Água - Juros de Mora da Dívida Ativa - Intra OFSS</v>
      </c>
    </row>
    <row r="245" spans="2:18" x14ac:dyDescent="0.25">
      <c r="B245" s="73"/>
      <c r="C245" s="73" t="s">
        <v>1565</v>
      </c>
      <c r="D245" s="73" t="s">
        <v>1563</v>
      </c>
      <c r="E245" s="73" t="s">
        <v>1570</v>
      </c>
      <c r="F245" s="73" t="s">
        <v>1570</v>
      </c>
      <c r="G245" s="73" t="s">
        <v>1591</v>
      </c>
      <c r="H245" s="73" t="s">
        <v>1567</v>
      </c>
      <c r="I245" s="73" t="s">
        <v>1561</v>
      </c>
      <c r="J245" s="73" t="s">
        <v>1564</v>
      </c>
      <c r="K245" s="73" t="s">
        <v>4802</v>
      </c>
      <c r="L245" s="166" t="s">
        <v>6817</v>
      </c>
      <c r="M245" s="73" t="s">
        <v>14</v>
      </c>
      <c r="N245" s="73">
        <f>IF(VALUE(Tabela1[[#This Row],[RED]]) &gt; 0,1,0) + IF(VALUE(J245)&gt;0,8,IF(VALUE(I245)&gt;0,7,IF(VALUE(H245)&gt;0,6,IF(VALUE(G245)&gt;0,5,IF(VALUE(F245)&gt;0,4,IF(VALUE(E245)&gt;0,3,IF(VALUE(D245)&gt;0,2,1)))))))</f>
        <v>6</v>
      </c>
      <c r="R245" t="str">
        <f>IF(IFERROR(VLOOKUP(Tabela1[[#This Row],[NR]],Tabela813[[NR]:[Especificação]],2,FALSE),"0")&lt;&gt;"0",IFERROR(VLOOKUP(Tabela1[[#This Row],[NR]],Tabela813[[NR]:[Especificação]],2,FALSE),"0"),Tabela1[[#This Row],[Especificação]])</f>
        <v>Serviços de Saneamento Básico - Esgotamento Sanitário - Intra OFSS</v>
      </c>
    </row>
    <row r="246" spans="2:18" x14ac:dyDescent="0.25">
      <c r="B246" s="73"/>
      <c r="C246" s="73" t="s">
        <v>1565</v>
      </c>
      <c r="D246" s="73" t="s">
        <v>1563</v>
      </c>
      <c r="E246" s="73" t="s">
        <v>1570</v>
      </c>
      <c r="F246" s="73" t="s">
        <v>1570</v>
      </c>
      <c r="G246" s="73" t="s">
        <v>1591</v>
      </c>
      <c r="H246" s="73" t="s">
        <v>1567</v>
      </c>
      <c r="I246" s="73" t="s">
        <v>1558</v>
      </c>
      <c r="J246" s="73" t="s">
        <v>1564</v>
      </c>
      <c r="K246" s="73" t="s">
        <v>4803</v>
      </c>
      <c r="L246" s="166" t="s">
        <v>6818</v>
      </c>
      <c r="M246" s="73" t="s">
        <v>14</v>
      </c>
      <c r="N246" s="73">
        <f>IF(VALUE(Tabela1[[#This Row],[RED]]) &gt; 0,1,0) + IF(VALUE(J246)&gt;0,8,IF(VALUE(I246)&gt;0,7,IF(VALUE(H246)&gt;0,6,IF(VALUE(G246)&gt;0,5,IF(VALUE(F246)&gt;0,4,IF(VALUE(E246)&gt;0,3,IF(VALUE(D246)&gt;0,2,1)))))))</f>
        <v>7</v>
      </c>
      <c r="R246" t="str">
        <f>IF(IFERROR(VLOOKUP(Tabela1[[#This Row],[NR]],Tabela813[[NR]:[Especificação]],2,FALSE),"0")&lt;&gt;"0",IFERROR(VLOOKUP(Tabela1[[#This Row],[NR]],Tabela813[[NR]:[Especificação]],2,FALSE),"0"),Tabela1[[#This Row],[Especificação]])</f>
        <v>Serviços de Saneamento Básico - Esgotamento Sanitário - Principal - Intra OFSS</v>
      </c>
    </row>
    <row r="247" spans="2:18" x14ac:dyDescent="0.25">
      <c r="B247" s="73"/>
      <c r="C247" s="73" t="s">
        <v>1565</v>
      </c>
      <c r="D247" s="73" t="s">
        <v>1563</v>
      </c>
      <c r="E247" s="73" t="s">
        <v>1570</v>
      </c>
      <c r="F247" s="73" t="s">
        <v>1570</v>
      </c>
      <c r="G247" s="73" t="s">
        <v>1591</v>
      </c>
      <c r="H247" s="73" t="s">
        <v>1567</v>
      </c>
      <c r="I247" s="73" t="s">
        <v>1567</v>
      </c>
      <c r="J247" s="73" t="s">
        <v>1564</v>
      </c>
      <c r="K247" s="73" t="s">
        <v>4894</v>
      </c>
      <c r="L247" s="166" t="s">
        <v>6819</v>
      </c>
      <c r="M247" s="73" t="s">
        <v>14</v>
      </c>
      <c r="N247" s="73">
        <f>IF(VALUE(Tabela1[[#This Row],[RED]]) &gt; 0,1,0) + IF(VALUE(J247)&gt;0,8,IF(VALUE(I247)&gt;0,7,IF(VALUE(H247)&gt;0,6,IF(VALUE(G247)&gt;0,5,IF(VALUE(F247)&gt;0,4,IF(VALUE(E247)&gt;0,3,IF(VALUE(D247)&gt;0,2,1)))))))</f>
        <v>7</v>
      </c>
      <c r="R247" t="str">
        <f>IF(IFERROR(VLOOKUP(Tabela1[[#This Row],[NR]],Tabela813[[NR]:[Especificação]],2,FALSE),"0")&lt;&gt;"0",IFERROR(VLOOKUP(Tabela1[[#This Row],[NR]],Tabela813[[NR]:[Especificação]],2,FALSE),"0"),Tabela1[[#This Row],[Especificação]])</f>
        <v>Serviços de Saneamento Básico - Esgotamento Sanitário - Multas e Juros de Mora - Intra OFSS</v>
      </c>
    </row>
    <row r="248" spans="2:18" x14ac:dyDescent="0.25">
      <c r="B248" s="73"/>
      <c r="C248" s="73" t="s">
        <v>1565</v>
      </c>
      <c r="D248" s="73" t="s">
        <v>1563</v>
      </c>
      <c r="E248" s="73" t="s">
        <v>1570</v>
      </c>
      <c r="F248" s="73" t="s">
        <v>1570</v>
      </c>
      <c r="G248" s="73" t="s">
        <v>1591</v>
      </c>
      <c r="H248" s="73" t="s">
        <v>1567</v>
      </c>
      <c r="I248" s="73" t="s">
        <v>1559</v>
      </c>
      <c r="J248" s="73" t="s">
        <v>1564</v>
      </c>
      <c r="K248" s="73" t="s">
        <v>4804</v>
      </c>
      <c r="L248" s="166" t="s">
        <v>6820</v>
      </c>
      <c r="M248" s="73" t="s">
        <v>14</v>
      </c>
      <c r="N248" s="73">
        <f>IF(VALUE(Tabela1[[#This Row],[RED]]) &gt; 0,1,0) + IF(VALUE(J248)&gt;0,8,IF(VALUE(I248)&gt;0,7,IF(VALUE(H248)&gt;0,6,IF(VALUE(G248)&gt;0,5,IF(VALUE(F248)&gt;0,4,IF(VALUE(E248)&gt;0,3,IF(VALUE(D248)&gt;0,2,1)))))))</f>
        <v>7</v>
      </c>
      <c r="R248" t="str">
        <f>IF(IFERROR(VLOOKUP(Tabela1[[#This Row],[NR]],Tabela813[[NR]:[Especificação]],2,FALSE),"0")&lt;&gt;"0",IFERROR(VLOOKUP(Tabela1[[#This Row],[NR]],Tabela813[[NR]:[Especificação]],2,FALSE),"0"),Tabela1[[#This Row],[Especificação]])</f>
        <v>Serviços de Saneamento Básico - Esgotamento Sanitário - Dívida Ativa - Intra OFSS</v>
      </c>
    </row>
    <row r="249" spans="2:18" x14ac:dyDescent="0.25">
      <c r="B249" s="73"/>
      <c r="C249" s="73" t="s">
        <v>1565</v>
      </c>
      <c r="D249" s="73" t="s">
        <v>1563</v>
      </c>
      <c r="E249" s="73" t="s">
        <v>1570</v>
      </c>
      <c r="F249" s="73" t="s">
        <v>1570</v>
      </c>
      <c r="G249" s="73" t="s">
        <v>1591</v>
      </c>
      <c r="H249" s="73" t="s">
        <v>1567</v>
      </c>
      <c r="I249" s="73" t="s">
        <v>1568</v>
      </c>
      <c r="J249" s="73" t="s">
        <v>1564</v>
      </c>
      <c r="K249" s="73" t="s">
        <v>4805</v>
      </c>
      <c r="L249" s="166" t="s">
        <v>6821</v>
      </c>
      <c r="M249" s="73" t="s">
        <v>14</v>
      </c>
      <c r="N249" s="73">
        <f>IF(VALUE(Tabela1[[#This Row],[RED]]) &gt; 0,1,0) + IF(VALUE(J249)&gt;0,8,IF(VALUE(I249)&gt;0,7,IF(VALUE(H249)&gt;0,6,IF(VALUE(G249)&gt;0,5,IF(VALUE(F249)&gt;0,4,IF(VALUE(E249)&gt;0,3,IF(VALUE(D249)&gt;0,2,1)))))))</f>
        <v>7</v>
      </c>
      <c r="R249" t="str">
        <f>IF(IFERROR(VLOOKUP(Tabela1[[#This Row],[NR]],Tabela813[[NR]:[Especificação]],2,FALSE),"0")&lt;&gt;"0",IFERROR(VLOOKUP(Tabela1[[#This Row],[NR]],Tabela813[[NR]:[Especificação]],2,FALSE),"0"),Tabela1[[#This Row],[Especificação]])</f>
        <v>Serviços de Saneamento Básico - Esgotamento Sanitário - Dívida Ativa - Multas e Juros de Mora da Dívida Ativa - Intra OFSS</v>
      </c>
    </row>
    <row r="250" spans="2:18" x14ac:dyDescent="0.25">
      <c r="B250" s="73"/>
      <c r="C250" s="73" t="s">
        <v>1565</v>
      </c>
      <c r="D250" s="73" t="s">
        <v>1563</v>
      </c>
      <c r="E250" s="73" t="s">
        <v>1570</v>
      </c>
      <c r="F250" s="73" t="s">
        <v>1570</v>
      </c>
      <c r="G250" s="73" t="s">
        <v>1591</v>
      </c>
      <c r="H250" s="73" t="s">
        <v>1567</v>
      </c>
      <c r="I250" s="73" t="s">
        <v>1569</v>
      </c>
      <c r="J250" s="73" t="s">
        <v>1564</v>
      </c>
      <c r="K250" s="73" t="s">
        <v>4806</v>
      </c>
      <c r="L250" s="166" t="s">
        <v>6822</v>
      </c>
      <c r="M250" s="73" t="s">
        <v>14</v>
      </c>
      <c r="N250" s="73">
        <f>IF(VALUE(Tabela1[[#This Row],[RED]]) &gt; 0,1,0) + IF(VALUE(J250)&gt;0,8,IF(VALUE(I250)&gt;0,7,IF(VALUE(H250)&gt;0,6,IF(VALUE(G250)&gt;0,5,IF(VALUE(F250)&gt;0,4,IF(VALUE(E250)&gt;0,3,IF(VALUE(D250)&gt;0,2,1)))))))</f>
        <v>7</v>
      </c>
      <c r="R250" t="str">
        <f>IF(IFERROR(VLOOKUP(Tabela1[[#This Row],[NR]],Tabela813[[NR]:[Especificação]],2,FALSE),"0")&lt;&gt;"0",IFERROR(VLOOKUP(Tabela1[[#This Row],[NR]],Tabela813[[NR]:[Especificação]],2,FALSE),"0"),Tabela1[[#This Row],[Especificação]])</f>
        <v>Serviços de Saneamento Básico - Esgotamento Sanitário - Multas - Intra OFSS</v>
      </c>
    </row>
    <row r="251" spans="2:18" x14ac:dyDescent="0.25">
      <c r="B251" s="73"/>
      <c r="C251" s="73" t="s">
        <v>1565</v>
      </c>
      <c r="D251" s="73" t="s">
        <v>1563</v>
      </c>
      <c r="E251" s="73" t="s">
        <v>1570</v>
      </c>
      <c r="F251" s="73" t="s">
        <v>1570</v>
      </c>
      <c r="G251" s="73" t="s">
        <v>1591</v>
      </c>
      <c r="H251" s="73" t="s">
        <v>1567</v>
      </c>
      <c r="I251" s="73" t="s">
        <v>1563</v>
      </c>
      <c r="J251" s="73" t="s">
        <v>1564</v>
      </c>
      <c r="K251" s="73" t="s">
        <v>4807</v>
      </c>
      <c r="L251" s="166" t="s">
        <v>6823</v>
      </c>
      <c r="M251" s="73" t="s">
        <v>14</v>
      </c>
      <c r="N251" s="73">
        <f>IF(VALUE(Tabela1[[#This Row],[RED]]) &gt; 0,1,0) + IF(VALUE(J251)&gt;0,8,IF(VALUE(I251)&gt;0,7,IF(VALUE(H251)&gt;0,6,IF(VALUE(G251)&gt;0,5,IF(VALUE(F251)&gt;0,4,IF(VALUE(E251)&gt;0,3,IF(VALUE(D251)&gt;0,2,1)))))))</f>
        <v>7</v>
      </c>
      <c r="R251" t="str">
        <f>IF(IFERROR(VLOOKUP(Tabela1[[#This Row],[NR]],Tabela813[[NR]:[Especificação]],2,FALSE),"0")&lt;&gt;"0",IFERROR(VLOOKUP(Tabela1[[#This Row],[NR]],Tabela813[[NR]:[Especificação]],2,FALSE),"0"),Tabela1[[#This Row],[Especificação]])</f>
        <v>Serviços de Saneamento Básico - Esgotamento Sanitário - Juros de Mora - Intra OFSS</v>
      </c>
    </row>
    <row r="252" spans="2:18" x14ac:dyDescent="0.25">
      <c r="B252" s="73"/>
      <c r="C252" s="73" t="s">
        <v>1565</v>
      </c>
      <c r="D252" s="73" t="s">
        <v>1563</v>
      </c>
      <c r="E252" s="73" t="s">
        <v>1570</v>
      </c>
      <c r="F252" s="73" t="s">
        <v>1570</v>
      </c>
      <c r="G252" s="73" t="s">
        <v>1591</v>
      </c>
      <c r="H252" s="73" t="s">
        <v>1567</v>
      </c>
      <c r="I252" s="73" t="s">
        <v>1565</v>
      </c>
      <c r="J252" s="73" t="s">
        <v>1564</v>
      </c>
      <c r="K252" s="73" t="s">
        <v>6586</v>
      </c>
      <c r="L252" s="166" t="s">
        <v>6824</v>
      </c>
      <c r="M252" s="73" t="s">
        <v>14</v>
      </c>
      <c r="N252" s="73">
        <f>IF(VALUE(Tabela1[[#This Row],[RED]]) &gt; 0,1,0) + IF(VALUE(J252)&gt;0,8,IF(VALUE(I252)&gt;0,7,IF(VALUE(H252)&gt;0,6,IF(VALUE(G252)&gt;0,5,IF(VALUE(F252)&gt;0,4,IF(VALUE(E252)&gt;0,3,IF(VALUE(D252)&gt;0,2,1)))))))</f>
        <v>7</v>
      </c>
      <c r="R252" t="str">
        <f>IF(IFERROR(VLOOKUP(Tabela1[[#This Row],[NR]],Tabela813[[NR]:[Especificação]],2,FALSE),"0")&lt;&gt;"0",IFERROR(VLOOKUP(Tabela1[[#This Row],[NR]],Tabela813[[NR]:[Especificação]],2,FALSE),"0"),Tabela1[[#This Row],[Especificação]])</f>
        <v>Serviços de Saneamento Básico - Esgotamento Sanitário - Dívida Ativa - Multas da Dívida Ativa - Intra OFSS</v>
      </c>
    </row>
    <row r="253" spans="2:18" x14ac:dyDescent="0.25">
      <c r="B253" s="73"/>
      <c r="C253" s="73" t="s">
        <v>1565</v>
      </c>
      <c r="D253" s="73" t="s">
        <v>1563</v>
      </c>
      <c r="E253" s="73" t="s">
        <v>1570</v>
      </c>
      <c r="F253" s="73" t="s">
        <v>1570</v>
      </c>
      <c r="G253" s="73" t="s">
        <v>1591</v>
      </c>
      <c r="H253" s="73" t="s">
        <v>1567</v>
      </c>
      <c r="I253" s="73" t="s">
        <v>1566</v>
      </c>
      <c r="J253" s="73" t="s">
        <v>1564</v>
      </c>
      <c r="K253" s="73" t="s">
        <v>4808</v>
      </c>
      <c r="L253" s="166" t="s">
        <v>6825</v>
      </c>
      <c r="M253" s="73" t="s">
        <v>14</v>
      </c>
      <c r="N253" s="73">
        <f>IF(VALUE(Tabela1[[#This Row],[RED]]) &gt; 0,1,0) + IF(VALUE(J253)&gt;0,8,IF(VALUE(I253)&gt;0,7,IF(VALUE(H253)&gt;0,6,IF(VALUE(G253)&gt;0,5,IF(VALUE(F253)&gt;0,4,IF(VALUE(E253)&gt;0,3,IF(VALUE(D253)&gt;0,2,1)))))))</f>
        <v>7</v>
      </c>
      <c r="R253" t="str">
        <f>IF(IFERROR(VLOOKUP(Tabela1[[#This Row],[NR]],Tabela813[[NR]:[Especificação]],2,FALSE),"0")&lt;&gt;"0",IFERROR(VLOOKUP(Tabela1[[#This Row],[NR]],Tabela813[[NR]:[Especificação]],2,FALSE),"0"),Tabela1[[#This Row],[Especificação]])</f>
        <v>Serviços de Saneamento Básico - Esgotamento Sanitário - Juros de Mora da Dívida Ativa - Intra OFSS</v>
      </c>
    </row>
    <row r="254" spans="2:18" x14ac:dyDescent="0.25">
      <c r="B254" s="73"/>
      <c r="C254" s="73" t="s">
        <v>1565</v>
      </c>
      <c r="D254" s="73" t="s">
        <v>1563</v>
      </c>
      <c r="E254" s="73" t="s">
        <v>1570</v>
      </c>
      <c r="F254" s="73" t="s">
        <v>1570</v>
      </c>
      <c r="G254" s="73" t="s">
        <v>1591</v>
      </c>
      <c r="H254" s="73" t="s">
        <v>1559</v>
      </c>
      <c r="I254" s="73" t="s">
        <v>1561</v>
      </c>
      <c r="J254" s="73" t="s">
        <v>1564</v>
      </c>
      <c r="K254" s="73" t="s">
        <v>4809</v>
      </c>
      <c r="L254" s="166" t="s">
        <v>6826</v>
      </c>
      <c r="M254" s="73" t="s">
        <v>14</v>
      </c>
      <c r="N254" s="73">
        <f>IF(VALUE(Tabela1[[#This Row],[RED]]) &gt; 0,1,0) + IF(VALUE(J254)&gt;0,8,IF(VALUE(I254)&gt;0,7,IF(VALUE(H254)&gt;0,6,IF(VALUE(G254)&gt;0,5,IF(VALUE(F254)&gt;0,4,IF(VALUE(E254)&gt;0,3,IF(VALUE(D254)&gt;0,2,1)))))))</f>
        <v>6</v>
      </c>
      <c r="R254" t="str">
        <f>IF(IFERROR(VLOOKUP(Tabela1[[#This Row],[NR]],Tabela813[[NR]:[Especificação]],2,FALSE),"0")&lt;&gt;"0",IFERROR(VLOOKUP(Tabela1[[#This Row],[NR]],Tabela813[[NR]:[Especificação]],2,FALSE),"0"),Tabela1[[#This Row],[Especificação]])</f>
        <v>Serviços de Saneamento Básico - Limpeza Urbana e Manejo de Resíduos Sólidos - Intra OFSS</v>
      </c>
    </row>
    <row r="255" spans="2:18" x14ac:dyDescent="0.25">
      <c r="B255" s="73"/>
      <c r="C255" s="73" t="s">
        <v>1565</v>
      </c>
      <c r="D255" s="73" t="s">
        <v>1563</v>
      </c>
      <c r="E255" s="73" t="s">
        <v>1570</v>
      </c>
      <c r="F255" s="73" t="s">
        <v>1570</v>
      </c>
      <c r="G255" s="73" t="s">
        <v>1591</v>
      </c>
      <c r="H255" s="73" t="s">
        <v>1559</v>
      </c>
      <c r="I255" s="73" t="s">
        <v>1558</v>
      </c>
      <c r="J255" s="73" t="s">
        <v>1564</v>
      </c>
      <c r="K255" s="73" t="s">
        <v>4810</v>
      </c>
      <c r="L255" s="166" t="s">
        <v>6827</v>
      </c>
      <c r="M255" s="73" t="s">
        <v>14</v>
      </c>
      <c r="N255" s="73">
        <f>IF(VALUE(Tabela1[[#This Row],[RED]]) &gt; 0,1,0) + IF(VALUE(J255)&gt;0,8,IF(VALUE(I255)&gt;0,7,IF(VALUE(H255)&gt;0,6,IF(VALUE(G255)&gt;0,5,IF(VALUE(F255)&gt;0,4,IF(VALUE(E255)&gt;0,3,IF(VALUE(D255)&gt;0,2,1)))))))</f>
        <v>7</v>
      </c>
      <c r="R255" t="str">
        <f>IF(IFERROR(VLOOKUP(Tabela1[[#This Row],[NR]],Tabela813[[NR]:[Especificação]],2,FALSE),"0")&lt;&gt;"0",IFERROR(VLOOKUP(Tabela1[[#This Row],[NR]],Tabela813[[NR]:[Especificação]],2,FALSE),"0"),Tabela1[[#This Row],[Especificação]])</f>
        <v>Serviços de Saneamento Básico - Limpeza Urbana e Manejo de Resíduos Sólidos - Principal - Intra OFSS</v>
      </c>
    </row>
    <row r="256" spans="2:18" x14ac:dyDescent="0.25">
      <c r="B256" s="73"/>
      <c r="C256" s="73" t="s">
        <v>1565</v>
      </c>
      <c r="D256" s="73" t="s">
        <v>1563</v>
      </c>
      <c r="E256" s="73" t="s">
        <v>1570</v>
      </c>
      <c r="F256" s="73" t="s">
        <v>1570</v>
      </c>
      <c r="G256" s="73" t="s">
        <v>1591</v>
      </c>
      <c r="H256" s="73" t="s">
        <v>1559</v>
      </c>
      <c r="I256" s="73" t="s">
        <v>1567</v>
      </c>
      <c r="J256" s="73" t="s">
        <v>1564</v>
      </c>
      <c r="K256" s="73" t="s">
        <v>4811</v>
      </c>
      <c r="L256" s="166" t="s">
        <v>6828</v>
      </c>
      <c r="M256" s="73" t="s">
        <v>14</v>
      </c>
      <c r="N256" s="73">
        <f>IF(VALUE(Tabela1[[#This Row],[RED]]) &gt; 0,1,0) + IF(VALUE(J256)&gt;0,8,IF(VALUE(I256)&gt;0,7,IF(VALUE(H256)&gt;0,6,IF(VALUE(G256)&gt;0,5,IF(VALUE(F256)&gt;0,4,IF(VALUE(E256)&gt;0,3,IF(VALUE(D256)&gt;0,2,1)))))))</f>
        <v>7</v>
      </c>
      <c r="R256" t="str">
        <f>IF(IFERROR(VLOOKUP(Tabela1[[#This Row],[NR]],Tabela813[[NR]:[Especificação]],2,FALSE),"0")&lt;&gt;"0",IFERROR(VLOOKUP(Tabela1[[#This Row],[NR]],Tabela813[[NR]:[Especificação]],2,FALSE),"0"),Tabela1[[#This Row],[Especificação]])</f>
        <v>Serviços de Saneamento Básico - Limpeza Urbana e Manejo de Resíduos Sólidos - Multas e Juros de Mora - Intra OFSS</v>
      </c>
    </row>
    <row r="257" spans="2:18" x14ac:dyDescent="0.25">
      <c r="B257" s="73"/>
      <c r="C257" s="73" t="s">
        <v>1565</v>
      </c>
      <c r="D257" s="73" t="s">
        <v>1563</v>
      </c>
      <c r="E257" s="73" t="s">
        <v>1570</v>
      </c>
      <c r="F257" s="73" t="s">
        <v>1570</v>
      </c>
      <c r="G257" s="73" t="s">
        <v>1591</v>
      </c>
      <c r="H257" s="73" t="s">
        <v>1559</v>
      </c>
      <c r="I257" s="73" t="s">
        <v>1559</v>
      </c>
      <c r="J257" s="73" t="s">
        <v>1564</v>
      </c>
      <c r="K257" s="73" t="s">
        <v>4812</v>
      </c>
      <c r="L257" s="166" t="s">
        <v>6829</v>
      </c>
      <c r="M257" s="73" t="s">
        <v>14</v>
      </c>
      <c r="N257" s="73">
        <f>IF(VALUE(Tabela1[[#This Row],[RED]]) &gt; 0,1,0) + IF(VALUE(J257)&gt;0,8,IF(VALUE(I257)&gt;0,7,IF(VALUE(H257)&gt;0,6,IF(VALUE(G257)&gt;0,5,IF(VALUE(F257)&gt;0,4,IF(VALUE(E257)&gt;0,3,IF(VALUE(D257)&gt;0,2,1)))))))</f>
        <v>7</v>
      </c>
      <c r="R257" t="str">
        <f>IF(IFERROR(VLOOKUP(Tabela1[[#This Row],[NR]],Tabela813[[NR]:[Especificação]],2,FALSE),"0")&lt;&gt;"0",IFERROR(VLOOKUP(Tabela1[[#This Row],[NR]],Tabela813[[NR]:[Especificação]],2,FALSE),"0"),Tabela1[[#This Row],[Especificação]])</f>
        <v>Serviços de Saneamento Básico - Limpeza Urbana e Manejo de Resíduos Sólidos - Dívida Ativa - Intra OFSS</v>
      </c>
    </row>
    <row r="258" spans="2:18" x14ac:dyDescent="0.25">
      <c r="B258" s="73"/>
      <c r="C258" s="73" t="s">
        <v>1565</v>
      </c>
      <c r="D258" s="73" t="s">
        <v>1563</v>
      </c>
      <c r="E258" s="73" t="s">
        <v>1570</v>
      </c>
      <c r="F258" s="73" t="s">
        <v>1570</v>
      </c>
      <c r="G258" s="73" t="s">
        <v>1591</v>
      </c>
      <c r="H258" s="73" t="s">
        <v>1559</v>
      </c>
      <c r="I258" s="73" t="s">
        <v>1568</v>
      </c>
      <c r="J258" s="73" t="s">
        <v>1564</v>
      </c>
      <c r="K258" s="73" t="s">
        <v>4813</v>
      </c>
      <c r="L258" s="166" t="s">
        <v>6830</v>
      </c>
      <c r="M258" s="73" t="s">
        <v>14</v>
      </c>
      <c r="N258" s="73">
        <f>IF(VALUE(Tabela1[[#This Row],[RED]]) &gt; 0,1,0) + IF(VALUE(J258)&gt;0,8,IF(VALUE(I258)&gt;0,7,IF(VALUE(H258)&gt;0,6,IF(VALUE(G258)&gt;0,5,IF(VALUE(F258)&gt;0,4,IF(VALUE(E258)&gt;0,3,IF(VALUE(D258)&gt;0,2,1)))))))</f>
        <v>7</v>
      </c>
      <c r="R258" t="str">
        <f>IF(IFERROR(VLOOKUP(Tabela1[[#This Row],[NR]],Tabela813[[NR]:[Especificação]],2,FALSE),"0")&lt;&gt;"0",IFERROR(VLOOKUP(Tabela1[[#This Row],[NR]],Tabela813[[NR]:[Especificação]],2,FALSE),"0"),Tabela1[[#This Row],[Especificação]])</f>
        <v>Serviços de Saneamento Básico - Limpeza Urbana e Manejo de Resíduos Sólidos - Dívida Ativa - Multas e Juros de Mora da Dívida Ativa - Intra OFSS</v>
      </c>
    </row>
    <row r="259" spans="2:18" x14ac:dyDescent="0.25">
      <c r="B259" s="73"/>
      <c r="C259" s="73" t="s">
        <v>1565</v>
      </c>
      <c r="D259" s="73" t="s">
        <v>1563</v>
      </c>
      <c r="E259" s="73" t="s">
        <v>1570</v>
      </c>
      <c r="F259" s="73" t="s">
        <v>1570</v>
      </c>
      <c r="G259" s="73" t="s">
        <v>1591</v>
      </c>
      <c r="H259" s="73" t="s">
        <v>1559</v>
      </c>
      <c r="I259" s="73" t="s">
        <v>1569</v>
      </c>
      <c r="J259" s="73" t="s">
        <v>1564</v>
      </c>
      <c r="K259" s="73" t="s">
        <v>4814</v>
      </c>
      <c r="L259" s="166" t="s">
        <v>6831</v>
      </c>
      <c r="M259" s="73" t="s">
        <v>14</v>
      </c>
      <c r="N259" s="73">
        <f>IF(VALUE(Tabela1[[#This Row],[RED]]) &gt; 0,1,0) + IF(VALUE(J259)&gt;0,8,IF(VALUE(I259)&gt;0,7,IF(VALUE(H259)&gt;0,6,IF(VALUE(G259)&gt;0,5,IF(VALUE(F259)&gt;0,4,IF(VALUE(E259)&gt;0,3,IF(VALUE(D259)&gt;0,2,1)))))))</f>
        <v>7</v>
      </c>
      <c r="R259" t="str">
        <f>IF(IFERROR(VLOOKUP(Tabela1[[#This Row],[NR]],Tabela813[[NR]:[Especificação]],2,FALSE),"0")&lt;&gt;"0",IFERROR(VLOOKUP(Tabela1[[#This Row],[NR]],Tabela813[[NR]:[Especificação]],2,FALSE),"0"),Tabela1[[#This Row],[Especificação]])</f>
        <v>Serviços de Saneamento Básico - Limpeza Urbana e Manejo de Resíduos Sólidos - Multas - Intra OFSS</v>
      </c>
    </row>
    <row r="260" spans="2:18" x14ac:dyDescent="0.25">
      <c r="B260" s="73"/>
      <c r="C260" s="73" t="s">
        <v>1565</v>
      </c>
      <c r="D260" s="73" t="s">
        <v>1563</v>
      </c>
      <c r="E260" s="73" t="s">
        <v>1570</v>
      </c>
      <c r="F260" s="73" t="s">
        <v>1570</v>
      </c>
      <c r="G260" s="73" t="s">
        <v>1591</v>
      </c>
      <c r="H260" s="73" t="s">
        <v>1559</v>
      </c>
      <c r="I260" s="73" t="s">
        <v>1563</v>
      </c>
      <c r="J260" s="73" t="s">
        <v>1564</v>
      </c>
      <c r="K260" s="73" t="s">
        <v>4815</v>
      </c>
      <c r="L260" s="166" t="s">
        <v>6832</v>
      </c>
      <c r="M260" s="73" t="s">
        <v>14</v>
      </c>
      <c r="N260" s="73">
        <f>IF(VALUE(Tabela1[[#This Row],[RED]]) &gt; 0,1,0) + IF(VALUE(J260)&gt;0,8,IF(VALUE(I260)&gt;0,7,IF(VALUE(H260)&gt;0,6,IF(VALUE(G260)&gt;0,5,IF(VALUE(F260)&gt;0,4,IF(VALUE(E260)&gt;0,3,IF(VALUE(D260)&gt;0,2,1)))))))</f>
        <v>7</v>
      </c>
      <c r="R260" t="str">
        <f>IF(IFERROR(VLOOKUP(Tabela1[[#This Row],[NR]],Tabela813[[NR]:[Especificação]],2,FALSE),"0")&lt;&gt;"0",IFERROR(VLOOKUP(Tabela1[[#This Row],[NR]],Tabela813[[NR]:[Especificação]],2,FALSE),"0"),Tabela1[[#This Row],[Especificação]])</f>
        <v>Serviços de Saneamento Básico - Limpeza Urbana e Manejo de Resíduos Sólidos - Juros de Mora - Intra OFSS</v>
      </c>
    </row>
    <row r="261" spans="2:18" x14ac:dyDescent="0.25">
      <c r="B261" s="73"/>
      <c r="C261" s="73" t="s">
        <v>1565</v>
      </c>
      <c r="D261" s="73" t="s">
        <v>1563</v>
      </c>
      <c r="E261" s="73" t="s">
        <v>1570</v>
      </c>
      <c r="F261" s="73" t="s">
        <v>1570</v>
      </c>
      <c r="G261" s="73" t="s">
        <v>1591</v>
      </c>
      <c r="H261" s="73" t="s">
        <v>1559</v>
      </c>
      <c r="I261" s="73" t="s">
        <v>1565</v>
      </c>
      <c r="J261" s="73" t="s">
        <v>1564</v>
      </c>
      <c r="K261" s="73" t="s">
        <v>4816</v>
      </c>
      <c r="L261" s="166" t="s">
        <v>6833</v>
      </c>
      <c r="M261" s="73" t="s">
        <v>14</v>
      </c>
      <c r="N261" s="73">
        <f>IF(VALUE(Tabela1[[#This Row],[RED]]) &gt; 0,1,0) + IF(VALUE(J261)&gt;0,8,IF(VALUE(I261)&gt;0,7,IF(VALUE(H261)&gt;0,6,IF(VALUE(G261)&gt;0,5,IF(VALUE(F261)&gt;0,4,IF(VALUE(E261)&gt;0,3,IF(VALUE(D261)&gt;0,2,1)))))))</f>
        <v>7</v>
      </c>
      <c r="R261" t="str">
        <f>IF(IFERROR(VLOOKUP(Tabela1[[#This Row],[NR]],Tabela813[[NR]:[Especificação]],2,FALSE),"0")&lt;&gt;"0",IFERROR(VLOOKUP(Tabela1[[#This Row],[NR]],Tabela813[[NR]:[Especificação]],2,FALSE),"0"),Tabela1[[#This Row],[Especificação]])</f>
        <v>Serviços de Saneamento Básico - Limpeza Urbana e Manejo de Resíduos Sólidos - Dívida Ativa - Multas da Dívida Ativa - Intra OFSS</v>
      </c>
    </row>
    <row r="262" spans="2:18" x14ac:dyDescent="0.25">
      <c r="B262" s="73"/>
      <c r="C262" s="73" t="s">
        <v>1565</v>
      </c>
      <c r="D262" s="73" t="s">
        <v>1563</v>
      </c>
      <c r="E262" s="73" t="s">
        <v>1570</v>
      </c>
      <c r="F262" s="73" t="s">
        <v>1570</v>
      </c>
      <c r="G262" s="73" t="s">
        <v>1591</v>
      </c>
      <c r="H262" s="73" t="s">
        <v>1559</v>
      </c>
      <c r="I262" s="73" t="s">
        <v>1566</v>
      </c>
      <c r="J262" s="73" t="s">
        <v>1564</v>
      </c>
      <c r="K262" s="73" t="s">
        <v>4817</v>
      </c>
      <c r="L262" s="166" t="s">
        <v>6834</v>
      </c>
      <c r="M262" s="73" t="s">
        <v>14</v>
      </c>
      <c r="N262" s="73">
        <f>IF(VALUE(Tabela1[[#This Row],[RED]]) &gt; 0,1,0) + IF(VALUE(J262)&gt;0,8,IF(VALUE(I262)&gt;0,7,IF(VALUE(H262)&gt;0,6,IF(VALUE(G262)&gt;0,5,IF(VALUE(F262)&gt;0,4,IF(VALUE(E262)&gt;0,3,IF(VALUE(D262)&gt;0,2,1)))))))</f>
        <v>7</v>
      </c>
      <c r="R262" t="str">
        <f>IF(IFERROR(VLOOKUP(Tabela1[[#This Row],[NR]],Tabela813[[NR]:[Especificação]],2,FALSE),"0")&lt;&gt;"0",IFERROR(VLOOKUP(Tabela1[[#This Row],[NR]],Tabela813[[NR]:[Especificação]],2,FALSE),"0"),Tabela1[[#This Row],[Especificação]])</f>
        <v>Serviços de Saneamento Básico - Limpeza Urbana e Manejo de Resíduos Sólidos - Juros de Mora da Dívida Ativa - Intra OFSS</v>
      </c>
    </row>
    <row r="263" spans="2:18" x14ac:dyDescent="0.25">
      <c r="B263" s="73"/>
      <c r="C263" s="73" t="s">
        <v>1565</v>
      </c>
      <c r="D263" s="73" t="s">
        <v>1563</v>
      </c>
      <c r="E263" s="73" t="s">
        <v>1570</v>
      </c>
      <c r="F263" s="73" t="s">
        <v>1570</v>
      </c>
      <c r="G263" s="73" t="s">
        <v>1591</v>
      </c>
      <c r="H263" s="73" t="s">
        <v>1568</v>
      </c>
      <c r="I263" s="73" t="s">
        <v>1561</v>
      </c>
      <c r="J263" s="73" t="s">
        <v>1564</v>
      </c>
      <c r="K263" s="73" t="s">
        <v>4818</v>
      </c>
      <c r="L263" s="166" t="s">
        <v>6835</v>
      </c>
      <c r="M263" s="73" t="s">
        <v>14</v>
      </c>
      <c r="N263" s="73">
        <f>IF(VALUE(Tabela1[[#This Row],[RED]]) &gt; 0,1,0) + IF(VALUE(J263)&gt;0,8,IF(VALUE(I263)&gt;0,7,IF(VALUE(H263)&gt;0,6,IF(VALUE(G263)&gt;0,5,IF(VALUE(F263)&gt;0,4,IF(VALUE(E263)&gt;0,3,IF(VALUE(D263)&gt;0,2,1)))))))</f>
        <v>6</v>
      </c>
      <c r="R263" t="str">
        <f>IF(IFERROR(VLOOKUP(Tabela1[[#This Row],[NR]],Tabela813[[NR]:[Especificação]],2,FALSE),"0")&lt;&gt;"0",IFERROR(VLOOKUP(Tabela1[[#This Row],[NR]],Tabela813[[NR]:[Especificação]],2,FALSE),"0"),Tabela1[[#This Row],[Especificação]])</f>
        <v>Serviços de Saneamento Básico - Drenagem e Manejo das Águas Pluviais Urbanas - Intra OFSS</v>
      </c>
    </row>
    <row r="264" spans="2:18" x14ac:dyDescent="0.25">
      <c r="B264" s="73"/>
      <c r="C264" s="73" t="s">
        <v>1565</v>
      </c>
      <c r="D264" s="73" t="s">
        <v>1563</v>
      </c>
      <c r="E264" s="73" t="s">
        <v>1570</v>
      </c>
      <c r="F264" s="73" t="s">
        <v>1570</v>
      </c>
      <c r="G264" s="73" t="s">
        <v>1591</v>
      </c>
      <c r="H264" s="73" t="s">
        <v>1568</v>
      </c>
      <c r="I264" s="73" t="s">
        <v>1558</v>
      </c>
      <c r="J264" s="73" t="s">
        <v>1564</v>
      </c>
      <c r="K264" s="73" t="s">
        <v>4819</v>
      </c>
      <c r="L264" s="166" t="s">
        <v>6836</v>
      </c>
      <c r="M264" s="73" t="s">
        <v>14</v>
      </c>
      <c r="N264" s="73">
        <f>IF(VALUE(Tabela1[[#This Row],[RED]]) &gt; 0,1,0) + IF(VALUE(J264)&gt;0,8,IF(VALUE(I264)&gt;0,7,IF(VALUE(H264)&gt;0,6,IF(VALUE(G264)&gt;0,5,IF(VALUE(F264)&gt;0,4,IF(VALUE(E264)&gt;0,3,IF(VALUE(D264)&gt;0,2,1)))))))</f>
        <v>7</v>
      </c>
      <c r="R264" t="str">
        <f>IF(IFERROR(VLOOKUP(Tabela1[[#This Row],[NR]],Tabela813[[NR]:[Especificação]],2,FALSE),"0")&lt;&gt;"0",IFERROR(VLOOKUP(Tabela1[[#This Row],[NR]],Tabela813[[NR]:[Especificação]],2,FALSE),"0"),Tabela1[[#This Row],[Especificação]])</f>
        <v>Serviços de Saneamento Básico - Drenagem e Manejo das Águas Pluviais Urbanas - Principal - Intra OFSS</v>
      </c>
    </row>
    <row r="265" spans="2:18" x14ac:dyDescent="0.25">
      <c r="B265" s="73"/>
      <c r="C265" s="73" t="s">
        <v>1565</v>
      </c>
      <c r="D265" s="73" t="s">
        <v>1563</v>
      </c>
      <c r="E265" s="73" t="s">
        <v>1570</v>
      </c>
      <c r="F265" s="73" t="s">
        <v>1570</v>
      </c>
      <c r="G265" s="73" t="s">
        <v>1591</v>
      </c>
      <c r="H265" s="73" t="s">
        <v>1568</v>
      </c>
      <c r="I265" s="73" t="s">
        <v>1567</v>
      </c>
      <c r="J265" s="73" t="s">
        <v>1564</v>
      </c>
      <c r="K265" s="73" t="s">
        <v>4820</v>
      </c>
      <c r="L265" s="166" t="s">
        <v>6837</v>
      </c>
      <c r="M265" s="73" t="s">
        <v>14</v>
      </c>
      <c r="N265" s="73">
        <f>IF(VALUE(Tabela1[[#This Row],[RED]]) &gt; 0,1,0) + IF(VALUE(J265)&gt;0,8,IF(VALUE(I265)&gt;0,7,IF(VALUE(H265)&gt;0,6,IF(VALUE(G265)&gt;0,5,IF(VALUE(F265)&gt;0,4,IF(VALUE(E265)&gt;0,3,IF(VALUE(D265)&gt;0,2,1)))))))</f>
        <v>7</v>
      </c>
      <c r="R265" t="str">
        <f>IF(IFERROR(VLOOKUP(Tabela1[[#This Row],[NR]],Tabela813[[NR]:[Especificação]],2,FALSE),"0")&lt;&gt;"0",IFERROR(VLOOKUP(Tabela1[[#This Row],[NR]],Tabela813[[NR]:[Especificação]],2,FALSE),"0"),Tabela1[[#This Row],[Especificação]])</f>
        <v>Serviços de Saneamento Básico - Drenagem e Manejo das Águas Pluviais Urbanas - Multas e Juros de Mora - Intra OFSS</v>
      </c>
    </row>
    <row r="266" spans="2:18" x14ac:dyDescent="0.25">
      <c r="B266" s="73"/>
      <c r="C266" s="73" t="s">
        <v>1565</v>
      </c>
      <c r="D266" s="73" t="s">
        <v>1563</v>
      </c>
      <c r="E266" s="73" t="s">
        <v>1570</v>
      </c>
      <c r="F266" s="73" t="s">
        <v>1570</v>
      </c>
      <c r="G266" s="73" t="s">
        <v>1591</v>
      </c>
      <c r="H266" s="73" t="s">
        <v>1568</v>
      </c>
      <c r="I266" s="73" t="s">
        <v>1559</v>
      </c>
      <c r="J266" s="73" t="s">
        <v>1564</v>
      </c>
      <c r="K266" s="73" t="s">
        <v>4821</v>
      </c>
      <c r="L266" s="166" t="s">
        <v>6838</v>
      </c>
      <c r="M266" s="73" t="s">
        <v>14</v>
      </c>
      <c r="N266" s="73">
        <f>IF(VALUE(Tabela1[[#This Row],[RED]]) &gt; 0,1,0) + IF(VALUE(J266)&gt;0,8,IF(VALUE(I266)&gt;0,7,IF(VALUE(H266)&gt;0,6,IF(VALUE(G266)&gt;0,5,IF(VALUE(F266)&gt;0,4,IF(VALUE(E266)&gt;0,3,IF(VALUE(D266)&gt;0,2,1)))))))</f>
        <v>7</v>
      </c>
      <c r="R266" t="str">
        <f>IF(IFERROR(VLOOKUP(Tabela1[[#This Row],[NR]],Tabela813[[NR]:[Especificação]],2,FALSE),"0")&lt;&gt;"0",IFERROR(VLOOKUP(Tabela1[[#This Row],[NR]],Tabela813[[NR]:[Especificação]],2,FALSE),"0"),Tabela1[[#This Row],[Especificação]])</f>
        <v>Serviços de Saneamento Básico - Drenagem e Manejo das Águas Pluviais Urbanas - Dívida Ativa - Intra OFSS</v>
      </c>
    </row>
    <row r="267" spans="2:18" x14ac:dyDescent="0.25">
      <c r="B267" s="73"/>
      <c r="C267" s="73" t="s">
        <v>1565</v>
      </c>
      <c r="D267" s="73" t="s">
        <v>1563</v>
      </c>
      <c r="E267" s="73" t="s">
        <v>1570</v>
      </c>
      <c r="F267" s="73" t="s">
        <v>1570</v>
      </c>
      <c r="G267" s="73" t="s">
        <v>1591</v>
      </c>
      <c r="H267" s="73" t="s">
        <v>1568</v>
      </c>
      <c r="I267" s="73" t="s">
        <v>1568</v>
      </c>
      <c r="J267" s="73" t="s">
        <v>1564</v>
      </c>
      <c r="K267" s="73" t="s">
        <v>4822</v>
      </c>
      <c r="L267" s="166" t="s">
        <v>6839</v>
      </c>
      <c r="M267" s="73" t="s">
        <v>14</v>
      </c>
      <c r="N267" s="73">
        <f>IF(VALUE(Tabela1[[#This Row],[RED]]) &gt; 0,1,0) + IF(VALUE(J267)&gt;0,8,IF(VALUE(I267)&gt;0,7,IF(VALUE(H267)&gt;0,6,IF(VALUE(G267)&gt;0,5,IF(VALUE(F267)&gt;0,4,IF(VALUE(E267)&gt;0,3,IF(VALUE(D267)&gt;0,2,1)))))))</f>
        <v>7</v>
      </c>
      <c r="R267" t="str">
        <f>IF(IFERROR(VLOOKUP(Tabela1[[#This Row],[NR]],Tabela813[[NR]:[Especificação]],2,FALSE),"0")&lt;&gt;"0",IFERROR(VLOOKUP(Tabela1[[#This Row],[NR]],Tabela813[[NR]:[Especificação]],2,FALSE),"0"),Tabela1[[#This Row],[Especificação]])</f>
        <v>Serviços de Saneamento Básico - Drenagem e Manejo das Águas Pluviais Urbanas - Dívida Ativa - Multas e Juros de Mora da Dívida Ativa - Intra OFSS</v>
      </c>
    </row>
    <row r="268" spans="2:18" x14ac:dyDescent="0.25">
      <c r="B268" s="73"/>
      <c r="C268" s="73" t="s">
        <v>1565</v>
      </c>
      <c r="D268" s="73" t="s">
        <v>1563</v>
      </c>
      <c r="E268" s="73" t="s">
        <v>1570</v>
      </c>
      <c r="F268" s="73" t="s">
        <v>1570</v>
      </c>
      <c r="G268" s="73" t="s">
        <v>1591</v>
      </c>
      <c r="H268" s="73" t="s">
        <v>1568</v>
      </c>
      <c r="I268" s="73" t="s">
        <v>1569</v>
      </c>
      <c r="J268" s="73" t="s">
        <v>1564</v>
      </c>
      <c r="K268" s="73" t="s">
        <v>4823</v>
      </c>
      <c r="L268" s="166" t="s">
        <v>6840</v>
      </c>
      <c r="M268" s="73" t="s">
        <v>14</v>
      </c>
      <c r="N268" s="73">
        <f>IF(VALUE(Tabela1[[#This Row],[RED]]) &gt; 0,1,0) + IF(VALUE(J268)&gt;0,8,IF(VALUE(I268)&gt;0,7,IF(VALUE(H268)&gt;0,6,IF(VALUE(G268)&gt;0,5,IF(VALUE(F268)&gt;0,4,IF(VALUE(E268)&gt;0,3,IF(VALUE(D268)&gt;0,2,1)))))))</f>
        <v>7</v>
      </c>
      <c r="R268" t="str">
        <f>IF(IFERROR(VLOOKUP(Tabela1[[#This Row],[NR]],Tabela813[[NR]:[Especificação]],2,FALSE),"0")&lt;&gt;"0",IFERROR(VLOOKUP(Tabela1[[#This Row],[NR]],Tabela813[[NR]:[Especificação]],2,FALSE),"0"),Tabela1[[#This Row],[Especificação]])</f>
        <v>Serviços de Saneamento Básico - Drenagem e Manejo das Águas Pluviais Urbanas - Multas - Intra OFSS</v>
      </c>
    </row>
    <row r="269" spans="2:18" x14ac:dyDescent="0.25">
      <c r="B269" s="73"/>
      <c r="C269" s="73" t="s">
        <v>1565</v>
      </c>
      <c r="D269" s="73" t="s">
        <v>1563</v>
      </c>
      <c r="E269" s="73" t="s">
        <v>1570</v>
      </c>
      <c r="F269" s="73" t="s">
        <v>1570</v>
      </c>
      <c r="G269" s="73" t="s">
        <v>1591</v>
      </c>
      <c r="H269" s="73" t="s">
        <v>1568</v>
      </c>
      <c r="I269" s="73" t="s">
        <v>1563</v>
      </c>
      <c r="J269" s="73" t="s">
        <v>1564</v>
      </c>
      <c r="K269" s="73" t="s">
        <v>4824</v>
      </c>
      <c r="L269" s="166" t="s">
        <v>6841</v>
      </c>
      <c r="M269" s="73" t="s">
        <v>14</v>
      </c>
      <c r="N269" s="73">
        <f>IF(VALUE(Tabela1[[#This Row],[RED]]) &gt; 0,1,0) + IF(VALUE(J269)&gt;0,8,IF(VALUE(I269)&gt;0,7,IF(VALUE(H269)&gt;0,6,IF(VALUE(G269)&gt;0,5,IF(VALUE(F269)&gt;0,4,IF(VALUE(E269)&gt;0,3,IF(VALUE(D269)&gt;0,2,1)))))))</f>
        <v>7</v>
      </c>
      <c r="R269" t="str">
        <f>IF(IFERROR(VLOOKUP(Tabela1[[#This Row],[NR]],Tabela813[[NR]:[Especificação]],2,FALSE),"0")&lt;&gt;"0",IFERROR(VLOOKUP(Tabela1[[#This Row],[NR]],Tabela813[[NR]:[Especificação]],2,FALSE),"0"),Tabela1[[#This Row],[Especificação]])</f>
        <v>Serviços de Saneamento Básico - Drenagem e Manejo das Águas Pluviais Urbanas - Juros de Mora - Intra OFSS</v>
      </c>
    </row>
    <row r="270" spans="2:18" x14ac:dyDescent="0.25">
      <c r="B270" s="73"/>
      <c r="C270" s="73" t="s">
        <v>1565</v>
      </c>
      <c r="D270" s="73" t="s">
        <v>1563</v>
      </c>
      <c r="E270" s="73" t="s">
        <v>1570</v>
      </c>
      <c r="F270" s="73" t="s">
        <v>1570</v>
      </c>
      <c r="G270" s="73" t="s">
        <v>1591</v>
      </c>
      <c r="H270" s="73" t="s">
        <v>1568</v>
      </c>
      <c r="I270" s="73" t="s">
        <v>1565</v>
      </c>
      <c r="J270" s="73" t="s">
        <v>1564</v>
      </c>
      <c r="K270" s="73" t="s">
        <v>4825</v>
      </c>
      <c r="L270" s="166" t="s">
        <v>6842</v>
      </c>
      <c r="M270" s="73" t="s">
        <v>14</v>
      </c>
      <c r="N270" s="73">
        <f>IF(VALUE(Tabela1[[#This Row],[RED]]) &gt; 0,1,0) + IF(VALUE(J270)&gt;0,8,IF(VALUE(I270)&gt;0,7,IF(VALUE(H270)&gt;0,6,IF(VALUE(G270)&gt;0,5,IF(VALUE(F270)&gt;0,4,IF(VALUE(E270)&gt;0,3,IF(VALUE(D270)&gt;0,2,1)))))))</f>
        <v>7</v>
      </c>
      <c r="R270" t="str">
        <f>IF(IFERROR(VLOOKUP(Tabela1[[#This Row],[NR]],Tabela813[[NR]:[Especificação]],2,FALSE),"0")&lt;&gt;"0",IFERROR(VLOOKUP(Tabela1[[#This Row],[NR]],Tabela813[[NR]:[Especificação]],2,FALSE),"0"),Tabela1[[#This Row],[Especificação]])</f>
        <v>Serviços de Saneamento Básico - Drenagem e Manejo das Águas Pluviais Urbanas - Dívida Ativa - Multas da Dívida Ativa - Intra OFSS</v>
      </c>
    </row>
    <row r="271" spans="2:18" x14ac:dyDescent="0.25">
      <c r="B271" s="73"/>
      <c r="C271" s="73" t="s">
        <v>1565</v>
      </c>
      <c r="D271" s="73" t="s">
        <v>1563</v>
      </c>
      <c r="E271" s="73" t="s">
        <v>1570</v>
      </c>
      <c r="F271" s="73" t="s">
        <v>1570</v>
      </c>
      <c r="G271" s="73" t="s">
        <v>1591</v>
      </c>
      <c r="H271" s="73" t="s">
        <v>1568</v>
      </c>
      <c r="I271" s="73" t="s">
        <v>1566</v>
      </c>
      <c r="J271" s="73" t="s">
        <v>1564</v>
      </c>
      <c r="K271" s="73" t="s">
        <v>4826</v>
      </c>
      <c r="L271" s="166" t="s">
        <v>6843</v>
      </c>
      <c r="M271" s="73" t="s">
        <v>14</v>
      </c>
      <c r="N271" s="73">
        <f>IF(VALUE(Tabela1[[#This Row],[RED]]) &gt; 0,1,0) + IF(VALUE(J271)&gt;0,8,IF(VALUE(I271)&gt;0,7,IF(VALUE(H271)&gt;0,6,IF(VALUE(G271)&gt;0,5,IF(VALUE(F271)&gt;0,4,IF(VALUE(E271)&gt;0,3,IF(VALUE(D271)&gt;0,2,1)))))))</f>
        <v>7</v>
      </c>
      <c r="R271" t="str">
        <f>IF(IFERROR(VLOOKUP(Tabela1[[#This Row],[NR]],Tabela813[[NR]:[Especificação]],2,FALSE),"0")&lt;&gt;"0",IFERROR(VLOOKUP(Tabela1[[#This Row],[NR]],Tabela813[[NR]:[Especificação]],2,FALSE),"0"),Tabela1[[#This Row],[Especificação]])</f>
        <v>Serviços de Saneamento Básico - Drenagem e Manejo das Águas Pluviais Urbanas - Juros de Mora da Dívida Ativa - Intra OFSS</v>
      </c>
    </row>
    <row r="272" spans="2:18" x14ac:dyDescent="0.25">
      <c r="B272" s="73"/>
      <c r="C272" s="73" t="s">
        <v>1565</v>
      </c>
      <c r="D272" s="73" t="s">
        <v>1563</v>
      </c>
      <c r="E272" s="73" t="s">
        <v>1570</v>
      </c>
      <c r="F272" s="73" t="s">
        <v>1570</v>
      </c>
      <c r="G272" s="73" t="s">
        <v>1591</v>
      </c>
      <c r="H272" s="73" t="s">
        <v>1570</v>
      </c>
      <c r="I272" s="73" t="s">
        <v>1561</v>
      </c>
      <c r="J272" s="73" t="s">
        <v>1564</v>
      </c>
      <c r="K272" s="73" t="s">
        <v>4827</v>
      </c>
      <c r="L272" s="166" t="s">
        <v>6577</v>
      </c>
      <c r="M272" s="73" t="s">
        <v>14</v>
      </c>
      <c r="N272" s="73">
        <f>IF(VALUE(Tabela1[[#This Row],[RED]]) &gt; 0,1,0) + IF(VALUE(J272)&gt;0,8,IF(VALUE(I272)&gt;0,7,IF(VALUE(H272)&gt;0,6,IF(VALUE(G272)&gt;0,5,IF(VALUE(F272)&gt;0,4,IF(VALUE(E272)&gt;0,3,IF(VALUE(D272)&gt;0,2,1)))))))</f>
        <v>6</v>
      </c>
      <c r="R272" t="str">
        <f>IF(IFERROR(VLOOKUP(Tabela1[[#This Row],[NR]],Tabela813[[NR]:[Especificação]],2,FALSE),"0")&lt;&gt;"0",IFERROR(VLOOKUP(Tabela1[[#This Row],[NR]],Tabela813[[NR]:[Especificação]],2,FALSE),"0"),Tabela1[[#This Row],[Especificação]])</f>
        <v>Outros Serviços Sujeitos à Regulação - Intra OFSS</v>
      </c>
    </row>
    <row r="273" spans="2:18" x14ac:dyDescent="0.25">
      <c r="B273" s="73"/>
      <c r="C273" s="73" t="s">
        <v>1565</v>
      </c>
      <c r="D273" s="73" t="s">
        <v>1563</v>
      </c>
      <c r="E273" s="73" t="s">
        <v>1570</v>
      </c>
      <c r="F273" s="73" t="s">
        <v>1570</v>
      </c>
      <c r="G273" s="73" t="s">
        <v>1591</v>
      </c>
      <c r="H273" s="73" t="s">
        <v>1570</v>
      </c>
      <c r="I273" s="73" t="s">
        <v>1558</v>
      </c>
      <c r="J273" s="73" t="s">
        <v>1564</v>
      </c>
      <c r="K273" s="73" t="s">
        <v>4828</v>
      </c>
      <c r="L273" s="166" t="s">
        <v>6578</v>
      </c>
      <c r="M273" s="73" t="s">
        <v>14</v>
      </c>
      <c r="N273" s="73">
        <f>IF(VALUE(Tabela1[[#This Row],[RED]]) &gt; 0,1,0) + IF(VALUE(J273)&gt;0,8,IF(VALUE(I273)&gt;0,7,IF(VALUE(H273)&gt;0,6,IF(VALUE(G273)&gt;0,5,IF(VALUE(F273)&gt;0,4,IF(VALUE(E273)&gt;0,3,IF(VALUE(D273)&gt;0,2,1)))))))</f>
        <v>7</v>
      </c>
      <c r="R273" t="str">
        <f>IF(IFERROR(VLOOKUP(Tabela1[[#This Row],[NR]],Tabela813[[NR]:[Especificação]],2,FALSE),"0")&lt;&gt;"0",IFERROR(VLOOKUP(Tabela1[[#This Row],[NR]],Tabela813[[NR]:[Especificação]],2,FALSE),"0"),Tabela1[[#This Row],[Especificação]])</f>
        <v>Outros Serviços Sujeitos à Regulação - Principal - Intra OFSS</v>
      </c>
    </row>
    <row r="274" spans="2:18" x14ac:dyDescent="0.25">
      <c r="B274" s="73"/>
      <c r="C274" s="73" t="s">
        <v>1565</v>
      </c>
      <c r="D274" s="73" t="s">
        <v>1563</v>
      </c>
      <c r="E274" s="73" t="s">
        <v>1570</v>
      </c>
      <c r="F274" s="73" t="s">
        <v>1570</v>
      </c>
      <c r="G274" s="73" t="s">
        <v>1591</v>
      </c>
      <c r="H274" s="73" t="s">
        <v>1570</v>
      </c>
      <c r="I274" s="73" t="s">
        <v>1567</v>
      </c>
      <c r="J274" s="73" t="s">
        <v>1564</v>
      </c>
      <c r="K274" s="73" t="s">
        <v>4829</v>
      </c>
      <c r="L274" s="166" t="s">
        <v>6579</v>
      </c>
      <c r="M274" s="73" t="s">
        <v>14</v>
      </c>
      <c r="N274" s="73">
        <f>IF(VALUE(Tabela1[[#This Row],[RED]]) &gt; 0,1,0) + IF(VALUE(J274)&gt;0,8,IF(VALUE(I274)&gt;0,7,IF(VALUE(H274)&gt;0,6,IF(VALUE(G274)&gt;0,5,IF(VALUE(F274)&gt;0,4,IF(VALUE(E274)&gt;0,3,IF(VALUE(D274)&gt;0,2,1)))))))</f>
        <v>7</v>
      </c>
      <c r="R274" t="str">
        <f>IF(IFERROR(VLOOKUP(Tabela1[[#This Row],[NR]],Tabela813[[NR]:[Especificação]],2,FALSE),"0")&lt;&gt;"0",IFERROR(VLOOKUP(Tabela1[[#This Row],[NR]],Tabela813[[NR]:[Especificação]],2,FALSE),"0"),Tabela1[[#This Row],[Especificação]])</f>
        <v>Outros Serviços Sujeitos à Regulação - Multas e Juros de Mora - Intra OFSS</v>
      </c>
    </row>
    <row r="275" spans="2:18" x14ac:dyDescent="0.25">
      <c r="B275" s="73"/>
      <c r="C275" s="73" t="s">
        <v>1565</v>
      </c>
      <c r="D275" s="73" t="s">
        <v>1563</v>
      </c>
      <c r="E275" s="73" t="s">
        <v>1570</v>
      </c>
      <c r="F275" s="73" t="s">
        <v>1570</v>
      </c>
      <c r="G275" s="73" t="s">
        <v>1591</v>
      </c>
      <c r="H275" s="73" t="s">
        <v>1570</v>
      </c>
      <c r="I275" s="73" t="s">
        <v>1559</v>
      </c>
      <c r="J275" s="73" t="s">
        <v>1564</v>
      </c>
      <c r="K275" s="73" t="s">
        <v>4830</v>
      </c>
      <c r="L275" s="166" t="s">
        <v>6580</v>
      </c>
      <c r="M275" s="73" t="s">
        <v>14</v>
      </c>
      <c r="N275" s="73">
        <f>IF(VALUE(Tabela1[[#This Row],[RED]]) &gt; 0,1,0) + IF(VALUE(J275)&gt;0,8,IF(VALUE(I275)&gt;0,7,IF(VALUE(H275)&gt;0,6,IF(VALUE(G275)&gt;0,5,IF(VALUE(F275)&gt;0,4,IF(VALUE(E275)&gt;0,3,IF(VALUE(D275)&gt;0,2,1)))))))</f>
        <v>7</v>
      </c>
      <c r="R275" t="str">
        <f>IF(IFERROR(VLOOKUP(Tabela1[[#This Row],[NR]],Tabela813[[NR]:[Especificação]],2,FALSE),"0")&lt;&gt;"0",IFERROR(VLOOKUP(Tabela1[[#This Row],[NR]],Tabela813[[NR]:[Especificação]],2,FALSE),"0"),Tabela1[[#This Row],[Especificação]])</f>
        <v>Outros Serviços Sujeitos à Regulação - Dívida Ativa - Intra OFSS</v>
      </c>
    </row>
    <row r="276" spans="2:18" x14ac:dyDescent="0.25">
      <c r="B276" s="73"/>
      <c r="C276" s="73" t="s">
        <v>1565</v>
      </c>
      <c r="D276" s="73" t="s">
        <v>1563</v>
      </c>
      <c r="E276" s="73" t="s">
        <v>1570</v>
      </c>
      <c r="F276" s="73" t="s">
        <v>1570</v>
      </c>
      <c r="G276" s="73" t="s">
        <v>1591</v>
      </c>
      <c r="H276" s="73" t="s">
        <v>1570</v>
      </c>
      <c r="I276" s="73" t="s">
        <v>1568</v>
      </c>
      <c r="J276" s="73" t="s">
        <v>1564</v>
      </c>
      <c r="K276" s="73" t="s">
        <v>4831</v>
      </c>
      <c r="L276" s="166" t="s">
        <v>6581</v>
      </c>
      <c r="M276" s="73" t="s">
        <v>14</v>
      </c>
      <c r="N276" s="73">
        <f>IF(VALUE(Tabela1[[#This Row],[RED]]) &gt; 0,1,0) + IF(VALUE(J276)&gt;0,8,IF(VALUE(I276)&gt;0,7,IF(VALUE(H276)&gt;0,6,IF(VALUE(G276)&gt;0,5,IF(VALUE(F276)&gt;0,4,IF(VALUE(E276)&gt;0,3,IF(VALUE(D276)&gt;0,2,1)))))))</f>
        <v>7</v>
      </c>
      <c r="R276" t="str">
        <f>IF(IFERROR(VLOOKUP(Tabela1[[#This Row],[NR]],Tabela813[[NR]:[Especificação]],2,FALSE),"0")&lt;&gt;"0",IFERROR(VLOOKUP(Tabela1[[#This Row],[NR]],Tabela813[[NR]:[Especificação]],2,FALSE),"0"),Tabela1[[#This Row],[Especificação]])</f>
        <v>Outros Serviços Sujeitos à Regulação - Dívida Ativa - Multas e Juros de Mora da Dívida Ativa - Intra OFSS</v>
      </c>
    </row>
    <row r="277" spans="2:18" x14ac:dyDescent="0.25">
      <c r="B277" s="73"/>
      <c r="C277" s="73" t="s">
        <v>1565</v>
      </c>
      <c r="D277" s="73" t="s">
        <v>1563</v>
      </c>
      <c r="E277" s="73" t="s">
        <v>1570</v>
      </c>
      <c r="F277" s="73" t="s">
        <v>1570</v>
      </c>
      <c r="G277" s="73" t="s">
        <v>1591</v>
      </c>
      <c r="H277" s="73" t="s">
        <v>1570</v>
      </c>
      <c r="I277" s="73" t="s">
        <v>1569</v>
      </c>
      <c r="J277" s="73" t="s">
        <v>1564</v>
      </c>
      <c r="K277" s="73" t="s">
        <v>4832</v>
      </c>
      <c r="L277" s="166" t="s">
        <v>6582</v>
      </c>
      <c r="M277" s="73" t="s">
        <v>14</v>
      </c>
      <c r="N277" s="73">
        <f>IF(VALUE(Tabela1[[#This Row],[RED]]) &gt; 0,1,0) + IF(VALUE(J277)&gt;0,8,IF(VALUE(I277)&gt;0,7,IF(VALUE(H277)&gt;0,6,IF(VALUE(G277)&gt;0,5,IF(VALUE(F277)&gt;0,4,IF(VALUE(E277)&gt;0,3,IF(VALUE(D277)&gt;0,2,1)))))))</f>
        <v>7</v>
      </c>
      <c r="R277" t="str">
        <f>IF(IFERROR(VLOOKUP(Tabela1[[#This Row],[NR]],Tabela813[[NR]:[Especificação]],2,FALSE),"0")&lt;&gt;"0",IFERROR(VLOOKUP(Tabela1[[#This Row],[NR]],Tabela813[[NR]:[Especificação]],2,FALSE),"0"),Tabela1[[#This Row],[Especificação]])</f>
        <v>Outros Serviços Sujeitos à Regulação - Multas - Intra OFSS</v>
      </c>
    </row>
    <row r="278" spans="2:18" x14ac:dyDescent="0.25">
      <c r="B278" s="73"/>
      <c r="C278" s="73" t="s">
        <v>1565</v>
      </c>
      <c r="D278" s="73" t="s">
        <v>1563</v>
      </c>
      <c r="E278" s="73" t="s">
        <v>1570</v>
      </c>
      <c r="F278" s="73" t="s">
        <v>1570</v>
      </c>
      <c r="G278" s="73" t="s">
        <v>1591</v>
      </c>
      <c r="H278" s="73" t="s">
        <v>1570</v>
      </c>
      <c r="I278" s="73" t="s">
        <v>1563</v>
      </c>
      <c r="J278" s="73" t="s">
        <v>1564</v>
      </c>
      <c r="K278" s="73" t="s">
        <v>4833</v>
      </c>
      <c r="L278" s="166" t="s">
        <v>6583</v>
      </c>
      <c r="M278" s="73" t="s">
        <v>14</v>
      </c>
      <c r="N278" s="73">
        <f>IF(VALUE(Tabela1[[#This Row],[RED]]) &gt; 0,1,0) + IF(VALUE(J278)&gt;0,8,IF(VALUE(I278)&gt;0,7,IF(VALUE(H278)&gt;0,6,IF(VALUE(G278)&gt;0,5,IF(VALUE(F278)&gt;0,4,IF(VALUE(E278)&gt;0,3,IF(VALUE(D278)&gt;0,2,1)))))))</f>
        <v>7</v>
      </c>
      <c r="R278" t="str">
        <f>IF(IFERROR(VLOOKUP(Tabela1[[#This Row],[NR]],Tabela813[[NR]:[Especificação]],2,FALSE),"0")&lt;&gt;"0",IFERROR(VLOOKUP(Tabela1[[#This Row],[NR]],Tabela813[[NR]:[Especificação]],2,FALSE),"0"),Tabela1[[#This Row],[Especificação]])</f>
        <v>Outros Serviços Sujeitos à Regulação - Juros de Mora - Intra OFSS</v>
      </c>
    </row>
    <row r="279" spans="2:18" x14ac:dyDescent="0.25">
      <c r="B279" s="73"/>
      <c r="C279" s="73" t="s">
        <v>1565</v>
      </c>
      <c r="D279" s="73" t="s">
        <v>1563</v>
      </c>
      <c r="E279" s="73" t="s">
        <v>1570</v>
      </c>
      <c r="F279" s="73" t="s">
        <v>1570</v>
      </c>
      <c r="G279" s="73" t="s">
        <v>1591</v>
      </c>
      <c r="H279" s="73" t="s">
        <v>1570</v>
      </c>
      <c r="I279" s="73" t="s">
        <v>1565</v>
      </c>
      <c r="J279" s="73" t="s">
        <v>1564</v>
      </c>
      <c r="K279" s="73" t="s">
        <v>4834</v>
      </c>
      <c r="L279" s="166" t="s">
        <v>6584</v>
      </c>
      <c r="M279" s="73" t="s">
        <v>14</v>
      </c>
      <c r="N279" s="73">
        <f>IF(VALUE(Tabela1[[#This Row],[RED]]) &gt; 0,1,0) + IF(VALUE(J279)&gt;0,8,IF(VALUE(I279)&gt;0,7,IF(VALUE(H279)&gt;0,6,IF(VALUE(G279)&gt;0,5,IF(VALUE(F279)&gt;0,4,IF(VALUE(E279)&gt;0,3,IF(VALUE(D279)&gt;0,2,1)))))))</f>
        <v>7</v>
      </c>
      <c r="R279" t="str">
        <f>IF(IFERROR(VLOOKUP(Tabela1[[#This Row],[NR]],Tabela813[[NR]:[Especificação]],2,FALSE),"0")&lt;&gt;"0",IFERROR(VLOOKUP(Tabela1[[#This Row],[NR]],Tabela813[[NR]:[Especificação]],2,FALSE),"0"),Tabela1[[#This Row],[Especificação]])</f>
        <v>Outros Serviços Sujeitos à Regulação - Dívida Ativa - Multas da Dívida Ativa - Intra OFSS</v>
      </c>
    </row>
    <row r="280" spans="2:18" x14ac:dyDescent="0.25">
      <c r="B280" s="73"/>
      <c r="C280" s="73" t="s">
        <v>1565</v>
      </c>
      <c r="D280" s="73" t="s">
        <v>1563</v>
      </c>
      <c r="E280" s="73" t="s">
        <v>1570</v>
      </c>
      <c r="F280" s="73" t="s">
        <v>1570</v>
      </c>
      <c r="G280" s="73" t="s">
        <v>1591</v>
      </c>
      <c r="H280" s="73" t="s">
        <v>1570</v>
      </c>
      <c r="I280" s="73" t="s">
        <v>1566</v>
      </c>
      <c r="J280" s="73" t="s">
        <v>1564</v>
      </c>
      <c r="K280" s="73" t="s">
        <v>4835</v>
      </c>
      <c r="L280" s="166" t="s">
        <v>6585</v>
      </c>
      <c r="M280" s="73" t="s">
        <v>14</v>
      </c>
      <c r="N280" s="73">
        <f>IF(VALUE(Tabela1[[#This Row],[RED]]) &gt; 0,1,0) + IF(VALUE(J280)&gt;0,8,IF(VALUE(I280)&gt;0,7,IF(VALUE(H280)&gt;0,6,IF(VALUE(G280)&gt;0,5,IF(VALUE(F280)&gt;0,4,IF(VALUE(E280)&gt;0,3,IF(VALUE(D280)&gt;0,2,1)))))))</f>
        <v>7</v>
      </c>
      <c r="R280" t="str">
        <f>IF(IFERROR(VLOOKUP(Tabela1[[#This Row],[NR]],Tabela813[[NR]:[Especificação]],2,FALSE),"0")&lt;&gt;"0",IFERROR(VLOOKUP(Tabela1[[#This Row],[NR]],Tabela813[[NR]:[Especificação]],2,FALSE),"0"),Tabela1[[#This Row],[Especificação]])</f>
        <v>Outros Serviços Sujeitos à Regulação - Juros de Mora da Dívida Ativa - Intra OFSS</v>
      </c>
    </row>
    <row r="281" spans="2:18" x14ac:dyDescent="0.25">
      <c r="B281" s="73" t="s">
        <v>1570</v>
      </c>
      <c r="C281" s="73" t="s">
        <v>1558</v>
      </c>
      <c r="D281" s="73" t="s">
        <v>1563</v>
      </c>
      <c r="E281" s="73" t="s">
        <v>1558</v>
      </c>
      <c r="F281" s="73" t="s">
        <v>1558</v>
      </c>
      <c r="G281" s="73" t="s">
        <v>1560</v>
      </c>
      <c r="H281" s="73" t="s">
        <v>1561</v>
      </c>
      <c r="I281" s="73" t="s">
        <v>1561</v>
      </c>
      <c r="J281" s="73" t="s">
        <v>1564</v>
      </c>
      <c r="K281" s="73" t="s">
        <v>4938</v>
      </c>
      <c r="L281" s="166" t="s">
        <v>4929</v>
      </c>
      <c r="M281" s="73" t="s">
        <v>10</v>
      </c>
      <c r="N281" s="73">
        <f>IF(VALUE(Tabela1[[#This Row],[RED]]) &gt; 0,1,0) + IF(VALUE(J281)&gt;0,8,IF(VALUE(I281)&gt;0,7,IF(VALUE(H281)&gt;0,6,IF(VALUE(G281)&gt;0,5,IF(VALUE(F281)&gt;0,4,IF(VALUE(E281)&gt;0,3,IF(VALUE(D281)&gt;0,2,1)))))))</f>
        <v>6</v>
      </c>
      <c r="R281" t="str">
        <f>IF(IFERROR(VLOOKUP(Tabela1[[#This Row],[NR]],Tabela813[[NR]:[Especificação]],2,FALSE),"0")&lt;&gt;"0",IFERROR(VLOOKUP(Tabela1[[#This Row],[NR]],Tabela813[[NR]:[Especificação]],2,FALSE),"0"),Tabela1[[#This Row],[Especificação]])</f>
        <v>(-) Dedução de Serviços Administrativos e Comerciais Gerais Prestados por Entidades e Órgãos Públicos em Geral</v>
      </c>
    </row>
    <row r="282" spans="2:18" x14ac:dyDescent="0.25">
      <c r="B282" s="73" t="s">
        <v>1570</v>
      </c>
      <c r="C282" s="73" t="s">
        <v>1558</v>
      </c>
      <c r="D282" s="73" t="s">
        <v>1563</v>
      </c>
      <c r="E282" s="73" t="s">
        <v>1558</v>
      </c>
      <c r="F282" s="73" t="s">
        <v>1558</v>
      </c>
      <c r="G282" s="73" t="s">
        <v>1560</v>
      </c>
      <c r="H282" s="73" t="s">
        <v>1561</v>
      </c>
      <c r="I282" s="73" t="s">
        <v>1558</v>
      </c>
      <c r="J282" s="73" t="s">
        <v>1564</v>
      </c>
      <c r="K282" s="73" t="s">
        <v>4939</v>
      </c>
      <c r="L282" s="166" t="s">
        <v>4930</v>
      </c>
      <c r="M282" s="73" t="s">
        <v>10</v>
      </c>
      <c r="N282" s="73">
        <f>IF(VALUE(Tabela1[[#This Row],[RED]]) &gt; 0,1,0) + IF(VALUE(J282)&gt;0,8,IF(VALUE(I282)&gt;0,7,IF(VALUE(H282)&gt;0,6,IF(VALUE(G282)&gt;0,5,IF(VALUE(F282)&gt;0,4,IF(VALUE(E282)&gt;0,3,IF(VALUE(D282)&gt;0,2,1)))))))</f>
        <v>8</v>
      </c>
      <c r="R282" t="str">
        <f>IF(IFERROR(VLOOKUP(Tabela1[[#This Row],[NR]],Tabela813[[NR]:[Especificação]],2,FALSE),"0")&lt;&gt;"0",IFERROR(VLOOKUP(Tabela1[[#This Row],[NR]],Tabela813[[NR]:[Especificação]],2,FALSE),"0"),Tabela1[[#This Row],[Especificação]])</f>
        <v>(-) Dedução de Serviços Administrativos e Comerciais Gerais Prestados por Entidades e Órgãos Públicos em Geral - Principal</v>
      </c>
    </row>
    <row r="283" spans="2:18" x14ac:dyDescent="0.25">
      <c r="B283" s="73" t="s">
        <v>1570</v>
      </c>
      <c r="C283" s="73" t="s">
        <v>1558</v>
      </c>
      <c r="D283" s="73" t="s">
        <v>1563</v>
      </c>
      <c r="E283" s="73" t="s">
        <v>1558</v>
      </c>
      <c r="F283" s="73" t="s">
        <v>1558</v>
      </c>
      <c r="G283" s="73" t="s">
        <v>1560</v>
      </c>
      <c r="H283" s="73" t="s">
        <v>1561</v>
      </c>
      <c r="I283" s="73" t="s">
        <v>1567</v>
      </c>
      <c r="J283" s="73" t="s">
        <v>1564</v>
      </c>
      <c r="K283" s="73" t="s">
        <v>4940</v>
      </c>
      <c r="L283" s="166" t="s">
        <v>4931</v>
      </c>
      <c r="M283" s="73" t="s">
        <v>10</v>
      </c>
      <c r="N283" s="73">
        <f>IF(VALUE(Tabela1[[#This Row],[RED]]) &gt; 0,1,0) + IF(VALUE(J283)&gt;0,8,IF(VALUE(I283)&gt;0,7,IF(VALUE(H283)&gt;0,6,IF(VALUE(G283)&gt;0,5,IF(VALUE(F283)&gt;0,4,IF(VALUE(E283)&gt;0,3,IF(VALUE(D283)&gt;0,2,1)))))))</f>
        <v>8</v>
      </c>
      <c r="R283" t="str">
        <f>IF(IFERROR(VLOOKUP(Tabela1[[#This Row],[NR]],Tabela813[[NR]:[Especificação]],2,FALSE),"0")&lt;&gt;"0",IFERROR(VLOOKUP(Tabela1[[#This Row],[NR]],Tabela813[[NR]:[Especificação]],2,FALSE),"0"),Tabela1[[#This Row],[Especificação]])</f>
        <v>(-) Dedução de Serviços Administrativos e Comerciais Gerais Prestados por Entidades e Órgãos Públicos em Geral - Multas e Juros de Mora</v>
      </c>
    </row>
    <row r="284" spans="2:18" x14ac:dyDescent="0.25">
      <c r="B284" s="73" t="s">
        <v>1570</v>
      </c>
      <c r="C284" s="73" t="s">
        <v>1558</v>
      </c>
      <c r="D284" s="73" t="s">
        <v>1563</v>
      </c>
      <c r="E284" s="73" t="s">
        <v>1558</v>
      </c>
      <c r="F284" s="73" t="s">
        <v>1558</v>
      </c>
      <c r="G284" s="73" t="s">
        <v>1560</v>
      </c>
      <c r="H284" s="73" t="s">
        <v>1561</v>
      </c>
      <c r="I284" s="73" t="s">
        <v>1559</v>
      </c>
      <c r="J284" s="73" t="s">
        <v>1564</v>
      </c>
      <c r="K284" s="73" t="s">
        <v>4941</v>
      </c>
      <c r="L284" s="166" t="s">
        <v>4932</v>
      </c>
      <c r="M284" s="73" t="s">
        <v>10</v>
      </c>
      <c r="N284" s="73">
        <f>IF(VALUE(Tabela1[[#This Row],[RED]]) &gt; 0,1,0) + IF(VALUE(J284)&gt;0,8,IF(VALUE(I284)&gt;0,7,IF(VALUE(H284)&gt;0,6,IF(VALUE(G284)&gt;0,5,IF(VALUE(F284)&gt;0,4,IF(VALUE(E284)&gt;0,3,IF(VALUE(D284)&gt;0,2,1)))))))</f>
        <v>8</v>
      </c>
      <c r="R284" t="str">
        <f>IF(IFERROR(VLOOKUP(Tabela1[[#This Row],[NR]],Tabela813[[NR]:[Especificação]],2,FALSE),"0")&lt;&gt;"0",IFERROR(VLOOKUP(Tabela1[[#This Row],[NR]],Tabela813[[NR]:[Especificação]],2,FALSE),"0"),Tabela1[[#This Row],[Especificação]])</f>
        <v>(-) Dedução de Serviços Administrativos e Comerciais Gerais Prestados por Entidades e Órgãos Públicos em Geral - Dívida Ativa</v>
      </c>
    </row>
    <row r="285" spans="2:18" x14ac:dyDescent="0.25">
      <c r="B285" s="73" t="s">
        <v>1570</v>
      </c>
      <c r="C285" s="73" t="s">
        <v>1558</v>
      </c>
      <c r="D285" s="73" t="s">
        <v>1563</v>
      </c>
      <c r="E285" s="73" t="s">
        <v>1558</v>
      </c>
      <c r="F285" s="73" t="s">
        <v>1558</v>
      </c>
      <c r="G285" s="73" t="s">
        <v>1560</v>
      </c>
      <c r="H285" s="73" t="s">
        <v>1561</v>
      </c>
      <c r="I285" s="73" t="s">
        <v>1568</v>
      </c>
      <c r="J285" s="73" t="s">
        <v>1564</v>
      </c>
      <c r="K285" s="73" t="s">
        <v>4942</v>
      </c>
      <c r="L285" s="166" t="s">
        <v>4933</v>
      </c>
      <c r="M285" s="73" t="s">
        <v>10</v>
      </c>
      <c r="N285" s="73">
        <f>IF(VALUE(Tabela1[[#This Row],[RED]]) &gt; 0,1,0) + IF(VALUE(J285)&gt;0,8,IF(VALUE(I285)&gt;0,7,IF(VALUE(H285)&gt;0,6,IF(VALUE(G285)&gt;0,5,IF(VALUE(F285)&gt;0,4,IF(VALUE(E285)&gt;0,3,IF(VALUE(D285)&gt;0,2,1)))))))</f>
        <v>8</v>
      </c>
      <c r="R285" t="str">
        <f>IF(IFERROR(VLOOKUP(Tabela1[[#This Row],[NR]],Tabela813[[NR]:[Especificação]],2,FALSE),"0")&lt;&gt;"0",IFERROR(VLOOKUP(Tabela1[[#This Row],[NR]],Tabela813[[NR]:[Especificação]],2,FALSE),"0"),Tabela1[[#This Row],[Especificação]])</f>
        <v>(-) Dedução de Serviços Administrativos e Comerciais Gerais Prestados por Entidades e Órgãos Públicos em Geral - Dívida Ativa - Multas e Juros de Mora da Dívida Ativa</v>
      </c>
    </row>
    <row r="286" spans="2:18" x14ac:dyDescent="0.25">
      <c r="B286" s="73" t="s">
        <v>1570</v>
      </c>
      <c r="C286" s="73" t="s">
        <v>1558</v>
      </c>
      <c r="D286" s="73" t="s">
        <v>1563</v>
      </c>
      <c r="E286" s="73" t="s">
        <v>1558</v>
      </c>
      <c r="F286" s="73" t="s">
        <v>1558</v>
      </c>
      <c r="G286" s="73" t="s">
        <v>1560</v>
      </c>
      <c r="H286" s="73" t="s">
        <v>1561</v>
      </c>
      <c r="I286" s="73" t="s">
        <v>1569</v>
      </c>
      <c r="J286" s="73" t="s">
        <v>1564</v>
      </c>
      <c r="K286" s="73" t="s">
        <v>4943</v>
      </c>
      <c r="L286" s="166" t="s">
        <v>4934</v>
      </c>
      <c r="M286" s="73" t="s">
        <v>10</v>
      </c>
      <c r="N286" s="73">
        <f>IF(VALUE(Tabela1[[#This Row],[RED]]) &gt; 0,1,0) + IF(VALUE(J286)&gt;0,8,IF(VALUE(I286)&gt;0,7,IF(VALUE(H286)&gt;0,6,IF(VALUE(G286)&gt;0,5,IF(VALUE(F286)&gt;0,4,IF(VALUE(E286)&gt;0,3,IF(VALUE(D286)&gt;0,2,1)))))))</f>
        <v>8</v>
      </c>
      <c r="R286" t="str">
        <f>IF(IFERROR(VLOOKUP(Tabela1[[#This Row],[NR]],Tabela813[[NR]:[Especificação]],2,FALSE),"0")&lt;&gt;"0",IFERROR(VLOOKUP(Tabela1[[#This Row],[NR]],Tabela813[[NR]:[Especificação]],2,FALSE),"0"),Tabela1[[#This Row],[Especificação]])</f>
        <v>(-) Dedução de Serviços Administrativos e Comerciais Gerais Prestados por Entidades e Órgãos Públicos em Geral - Multas</v>
      </c>
    </row>
    <row r="287" spans="2:18" x14ac:dyDescent="0.25">
      <c r="B287" s="73" t="s">
        <v>1570</v>
      </c>
      <c r="C287" s="73" t="s">
        <v>1558</v>
      </c>
      <c r="D287" s="73" t="s">
        <v>1563</v>
      </c>
      <c r="E287" s="73" t="s">
        <v>1558</v>
      </c>
      <c r="F287" s="73" t="s">
        <v>1558</v>
      </c>
      <c r="G287" s="73" t="s">
        <v>1560</v>
      </c>
      <c r="H287" s="73" t="s">
        <v>1561</v>
      </c>
      <c r="I287" s="73" t="s">
        <v>1563</v>
      </c>
      <c r="J287" s="73" t="s">
        <v>1564</v>
      </c>
      <c r="K287" s="73" t="s">
        <v>4944</v>
      </c>
      <c r="L287" s="166" t="s">
        <v>4935</v>
      </c>
      <c r="M287" s="73" t="s">
        <v>10</v>
      </c>
      <c r="N287" s="73">
        <f>IF(VALUE(Tabela1[[#This Row],[RED]]) &gt; 0,1,0) + IF(VALUE(J287)&gt;0,8,IF(VALUE(I287)&gt;0,7,IF(VALUE(H287)&gt;0,6,IF(VALUE(G287)&gt;0,5,IF(VALUE(F287)&gt;0,4,IF(VALUE(E287)&gt;0,3,IF(VALUE(D287)&gt;0,2,1)))))))</f>
        <v>8</v>
      </c>
      <c r="R287" t="str">
        <f>IF(IFERROR(VLOOKUP(Tabela1[[#This Row],[NR]],Tabela813[[NR]:[Especificação]],2,FALSE),"0")&lt;&gt;"0",IFERROR(VLOOKUP(Tabela1[[#This Row],[NR]],Tabela813[[NR]:[Especificação]],2,FALSE),"0"),Tabela1[[#This Row],[Especificação]])</f>
        <v>(-) Dedução de Serviços Administrativos e Comerciais Gerais Prestados por Entidades e Órgãos Públicos em Geral - Juros de Mora</v>
      </c>
    </row>
    <row r="288" spans="2:18" x14ac:dyDescent="0.25">
      <c r="B288" s="73" t="s">
        <v>1570</v>
      </c>
      <c r="C288" s="73" t="s">
        <v>1558</v>
      </c>
      <c r="D288" s="73" t="s">
        <v>1563</v>
      </c>
      <c r="E288" s="73" t="s">
        <v>1558</v>
      </c>
      <c r="F288" s="73" t="s">
        <v>1558</v>
      </c>
      <c r="G288" s="73" t="s">
        <v>1560</v>
      </c>
      <c r="H288" s="73" t="s">
        <v>1561</v>
      </c>
      <c r="I288" s="73" t="s">
        <v>1565</v>
      </c>
      <c r="J288" s="73" t="s">
        <v>1564</v>
      </c>
      <c r="K288" s="73" t="s">
        <v>4945</v>
      </c>
      <c r="L288" s="166" t="s">
        <v>4936</v>
      </c>
      <c r="M288" s="73" t="s">
        <v>10</v>
      </c>
      <c r="N288" s="73">
        <f>IF(VALUE(Tabela1[[#This Row],[RED]]) &gt; 0,1,0) + IF(VALUE(J288)&gt;0,8,IF(VALUE(I288)&gt;0,7,IF(VALUE(H288)&gt;0,6,IF(VALUE(G288)&gt;0,5,IF(VALUE(F288)&gt;0,4,IF(VALUE(E288)&gt;0,3,IF(VALUE(D288)&gt;0,2,1)))))))</f>
        <v>8</v>
      </c>
      <c r="R288" t="str">
        <f>IF(IFERROR(VLOOKUP(Tabela1[[#This Row],[NR]],Tabela813[[NR]:[Especificação]],2,FALSE),"0")&lt;&gt;"0",IFERROR(VLOOKUP(Tabela1[[#This Row],[NR]],Tabela813[[NR]:[Especificação]],2,FALSE),"0"),Tabela1[[#This Row],[Especificação]])</f>
        <v>(-) Dedução de Serviços Administrativos e Comerciais Gerais Prestados por Entidades e Órgãos Públicos em Geral - Dívida Ativa - Multas da Dívida Ativa</v>
      </c>
    </row>
    <row r="289" spans="2:18" x14ac:dyDescent="0.25">
      <c r="B289" s="73" t="s">
        <v>1570</v>
      </c>
      <c r="C289" s="73" t="s">
        <v>1558</v>
      </c>
      <c r="D289" s="73" t="s">
        <v>1563</v>
      </c>
      <c r="E289" s="73" t="s">
        <v>1558</v>
      </c>
      <c r="F289" s="73" t="s">
        <v>1558</v>
      </c>
      <c r="G289" s="73" t="s">
        <v>1560</v>
      </c>
      <c r="H289" s="73" t="s">
        <v>1561</v>
      </c>
      <c r="I289" s="73" t="s">
        <v>1566</v>
      </c>
      <c r="J289" s="73" t="s">
        <v>1564</v>
      </c>
      <c r="K289" s="73" t="s">
        <v>4946</v>
      </c>
      <c r="L289" s="166" t="s">
        <v>4937</v>
      </c>
      <c r="M289" s="73" t="s">
        <v>10</v>
      </c>
      <c r="N289" s="73">
        <f>IF(VALUE(Tabela1[[#This Row],[RED]]) &gt; 0,1,0) + IF(VALUE(J289)&gt;0,8,IF(VALUE(I289)&gt;0,7,IF(VALUE(H289)&gt;0,6,IF(VALUE(G289)&gt;0,5,IF(VALUE(F289)&gt;0,4,IF(VALUE(E289)&gt;0,3,IF(VALUE(D289)&gt;0,2,1)))))))</f>
        <v>8</v>
      </c>
      <c r="R289" t="str">
        <f>IF(IFERROR(VLOOKUP(Tabela1[[#This Row],[NR]],Tabela813[[NR]:[Especificação]],2,FALSE),"0")&lt;&gt;"0",IFERROR(VLOOKUP(Tabela1[[#This Row],[NR]],Tabela813[[NR]:[Especificação]],2,FALSE),"0"),Tabela1[[#This Row],[Especificação]])</f>
        <v>(-) Dedução de Serviços Administrativos e Comerciais Gerais Prestados por Entidades e Órgãos Públicos em Geral - Juros de Mora da Dívida Ativa</v>
      </c>
    </row>
    <row r="290" spans="2:18" x14ac:dyDescent="0.25">
      <c r="B290" s="73" t="s">
        <v>1570</v>
      </c>
      <c r="C290" s="73" t="s">
        <v>1558</v>
      </c>
      <c r="D290" s="73" t="s">
        <v>1563</v>
      </c>
      <c r="E290" s="73" t="s">
        <v>1567</v>
      </c>
      <c r="F290" s="73" t="s">
        <v>1558</v>
      </c>
      <c r="G290" s="73" t="s">
        <v>1560</v>
      </c>
      <c r="H290" s="73" t="s">
        <v>1558</v>
      </c>
      <c r="I290" s="73" t="s">
        <v>1561</v>
      </c>
      <c r="J290" s="73" t="s">
        <v>1564</v>
      </c>
      <c r="K290" s="73" t="s">
        <v>4980</v>
      </c>
      <c r="L290" s="166" t="s">
        <v>2125</v>
      </c>
      <c r="M290" s="73" t="s">
        <v>18</v>
      </c>
      <c r="N290" s="73">
        <f>IF(VALUE(Tabela1[[#This Row],[RED]]) &gt; 0,1,0) + IF(VALUE(J290)&gt;0,8,IF(VALUE(I290)&gt;0,7,IF(VALUE(H290)&gt;0,6,IF(VALUE(G290)&gt;0,5,IF(VALUE(F290)&gt;0,4,IF(VALUE(E290)&gt;0,3,IF(VALUE(D290)&gt;0,2,1)))))))</f>
        <v>7</v>
      </c>
      <c r="R290" t="str">
        <f>IF(IFERROR(VLOOKUP(Tabela1[[#This Row],[NR]],Tabela813[[NR]:[Especificação]],2,FALSE),"0")&lt;&gt;"0",IFERROR(VLOOKUP(Tabela1[[#This Row],[NR]],Tabela813[[NR]:[Especificação]],2,FALSE),"0"),Tabela1[[#This Row],[Especificação]])</f>
        <v>(-) Dedução de Serviços de Navegação Aérea</v>
      </c>
    </row>
    <row r="291" spans="2:18" x14ac:dyDescent="0.25">
      <c r="B291" s="73" t="s">
        <v>1570</v>
      </c>
      <c r="C291" s="73" t="s">
        <v>1558</v>
      </c>
      <c r="D291" s="73" t="s">
        <v>1563</v>
      </c>
      <c r="E291" s="73" t="s">
        <v>1567</v>
      </c>
      <c r="F291" s="73" t="s">
        <v>1558</v>
      </c>
      <c r="G291" s="73" t="s">
        <v>1560</v>
      </c>
      <c r="H291" s="73" t="s">
        <v>1558</v>
      </c>
      <c r="I291" s="73" t="s">
        <v>1558</v>
      </c>
      <c r="J291" s="73" t="s">
        <v>1564</v>
      </c>
      <c r="K291" s="73" t="s">
        <v>4981</v>
      </c>
      <c r="L291" s="166" t="s">
        <v>2126</v>
      </c>
      <c r="M291" s="73" t="s">
        <v>18</v>
      </c>
      <c r="N291" s="73">
        <f>IF(VALUE(Tabela1[[#This Row],[RED]]) &gt; 0,1,0) + IF(VALUE(J291)&gt;0,8,IF(VALUE(I291)&gt;0,7,IF(VALUE(H291)&gt;0,6,IF(VALUE(G291)&gt;0,5,IF(VALUE(F291)&gt;0,4,IF(VALUE(E291)&gt;0,3,IF(VALUE(D291)&gt;0,2,1)))))))</f>
        <v>8</v>
      </c>
      <c r="R291" t="str">
        <f>IF(IFERROR(VLOOKUP(Tabela1[[#This Row],[NR]],Tabela813[[NR]:[Especificação]],2,FALSE),"0")&lt;&gt;"0",IFERROR(VLOOKUP(Tabela1[[#This Row],[NR]],Tabela813[[NR]:[Especificação]],2,FALSE),"0"),Tabela1[[#This Row],[Especificação]])</f>
        <v>(-) Dedução de Serviços de Navegação Aérea - Principal</v>
      </c>
    </row>
    <row r="292" spans="2:18" x14ac:dyDescent="0.25">
      <c r="B292" s="73" t="s">
        <v>1570</v>
      </c>
      <c r="C292" s="73" t="s">
        <v>1558</v>
      </c>
      <c r="D292" s="73" t="s">
        <v>1563</v>
      </c>
      <c r="E292" s="73" t="s">
        <v>1567</v>
      </c>
      <c r="F292" s="73" t="s">
        <v>1558</v>
      </c>
      <c r="G292" s="73" t="s">
        <v>1560</v>
      </c>
      <c r="H292" s="73" t="s">
        <v>1558</v>
      </c>
      <c r="I292" s="73" t="s">
        <v>1567</v>
      </c>
      <c r="J292" s="73" t="s">
        <v>1564</v>
      </c>
      <c r="K292" s="73" t="s">
        <v>4982</v>
      </c>
      <c r="L292" s="166" t="s">
        <v>2127</v>
      </c>
      <c r="M292" s="73" t="s">
        <v>18</v>
      </c>
      <c r="N292" s="73">
        <f>IF(VALUE(Tabela1[[#This Row],[RED]]) &gt; 0,1,0) + IF(VALUE(J292)&gt;0,8,IF(VALUE(I292)&gt;0,7,IF(VALUE(H292)&gt;0,6,IF(VALUE(G292)&gt;0,5,IF(VALUE(F292)&gt;0,4,IF(VALUE(E292)&gt;0,3,IF(VALUE(D292)&gt;0,2,1)))))))</f>
        <v>8</v>
      </c>
      <c r="R292" t="str">
        <f>IF(IFERROR(VLOOKUP(Tabela1[[#This Row],[NR]],Tabela813[[NR]:[Especificação]],2,FALSE),"0")&lt;&gt;"0",IFERROR(VLOOKUP(Tabela1[[#This Row],[NR]],Tabela813[[NR]:[Especificação]],2,FALSE),"0"),Tabela1[[#This Row],[Especificação]])</f>
        <v>(-) Dedução de Serviços de Navegação Aérea - Multas e Juros de Mora</v>
      </c>
    </row>
    <row r="293" spans="2:18" x14ac:dyDescent="0.25">
      <c r="B293" s="73" t="s">
        <v>1570</v>
      </c>
      <c r="C293" s="73" t="s">
        <v>1558</v>
      </c>
      <c r="D293" s="73" t="s">
        <v>1563</v>
      </c>
      <c r="E293" s="73" t="s">
        <v>1567</v>
      </c>
      <c r="F293" s="73" t="s">
        <v>1558</v>
      </c>
      <c r="G293" s="73" t="s">
        <v>1560</v>
      </c>
      <c r="H293" s="73" t="s">
        <v>1558</v>
      </c>
      <c r="I293" s="73" t="s">
        <v>1559</v>
      </c>
      <c r="J293" s="73" t="s">
        <v>1564</v>
      </c>
      <c r="K293" s="73" t="s">
        <v>4983</v>
      </c>
      <c r="L293" s="166" t="s">
        <v>2128</v>
      </c>
      <c r="M293" s="73" t="s">
        <v>18</v>
      </c>
      <c r="N293" s="73">
        <f>IF(VALUE(Tabela1[[#This Row],[RED]]) &gt; 0,1,0) + IF(VALUE(J293)&gt;0,8,IF(VALUE(I293)&gt;0,7,IF(VALUE(H293)&gt;0,6,IF(VALUE(G293)&gt;0,5,IF(VALUE(F293)&gt;0,4,IF(VALUE(E293)&gt;0,3,IF(VALUE(D293)&gt;0,2,1)))))))</f>
        <v>8</v>
      </c>
      <c r="R293" t="str">
        <f>IF(IFERROR(VLOOKUP(Tabela1[[#This Row],[NR]],Tabela813[[NR]:[Especificação]],2,FALSE),"0")&lt;&gt;"0",IFERROR(VLOOKUP(Tabela1[[#This Row],[NR]],Tabela813[[NR]:[Especificação]],2,FALSE),"0"),Tabela1[[#This Row],[Especificação]])</f>
        <v>(-) Dedução de Serviços de Navegação Aérea - Dívida Ativa</v>
      </c>
    </row>
    <row r="294" spans="2:18" x14ac:dyDescent="0.25">
      <c r="B294" s="73" t="s">
        <v>1570</v>
      </c>
      <c r="C294" s="73" t="s">
        <v>1558</v>
      </c>
      <c r="D294" s="73" t="s">
        <v>1563</v>
      </c>
      <c r="E294" s="73" t="s">
        <v>1567</v>
      </c>
      <c r="F294" s="73" t="s">
        <v>1558</v>
      </c>
      <c r="G294" s="73" t="s">
        <v>1560</v>
      </c>
      <c r="H294" s="73" t="s">
        <v>1558</v>
      </c>
      <c r="I294" s="73" t="s">
        <v>1568</v>
      </c>
      <c r="J294" s="73" t="s">
        <v>1564</v>
      </c>
      <c r="K294" s="73" t="s">
        <v>4984</v>
      </c>
      <c r="L294" s="166" t="s">
        <v>2129</v>
      </c>
      <c r="M294" s="73" t="s">
        <v>18</v>
      </c>
      <c r="N294" s="73">
        <f>IF(VALUE(Tabela1[[#This Row],[RED]]) &gt; 0,1,0) + IF(VALUE(J294)&gt;0,8,IF(VALUE(I294)&gt;0,7,IF(VALUE(H294)&gt;0,6,IF(VALUE(G294)&gt;0,5,IF(VALUE(F294)&gt;0,4,IF(VALUE(E294)&gt;0,3,IF(VALUE(D294)&gt;0,2,1)))))))</f>
        <v>8</v>
      </c>
      <c r="R294" t="str">
        <f>IF(IFERROR(VLOOKUP(Tabela1[[#This Row],[NR]],Tabela813[[NR]:[Especificação]],2,FALSE),"0")&lt;&gt;"0",IFERROR(VLOOKUP(Tabela1[[#This Row],[NR]],Tabela813[[NR]:[Especificação]],2,FALSE),"0"),Tabela1[[#This Row],[Especificação]])</f>
        <v>(-) Dedução de Serviços de Navegação Aérea - Dívida Ativa - Multas e Juros de Mora da Dívida Ativa</v>
      </c>
    </row>
    <row r="295" spans="2:18" x14ac:dyDescent="0.25">
      <c r="B295" s="73" t="s">
        <v>1570</v>
      </c>
      <c r="C295" s="73" t="s">
        <v>1558</v>
      </c>
      <c r="D295" s="73" t="s">
        <v>1563</v>
      </c>
      <c r="E295" s="73" t="s">
        <v>1567</v>
      </c>
      <c r="F295" s="73" t="s">
        <v>1558</v>
      </c>
      <c r="G295" s="73" t="s">
        <v>1560</v>
      </c>
      <c r="H295" s="73" t="s">
        <v>1558</v>
      </c>
      <c r="I295" s="73" t="s">
        <v>1569</v>
      </c>
      <c r="J295" s="73" t="s">
        <v>1564</v>
      </c>
      <c r="K295" s="73" t="s">
        <v>4985</v>
      </c>
      <c r="L295" s="166" t="s">
        <v>2130</v>
      </c>
      <c r="M295" s="73" t="s">
        <v>18</v>
      </c>
      <c r="N295" s="73">
        <f>IF(VALUE(Tabela1[[#This Row],[RED]]) &gt; 0,1,0) + IF(VALUE(J295)&gt;0,8,IF(VALUE(I295)&gt;0,7,IF(VALUE(H295)&gt;0,6,IF(VALUE(G295)&gt;0,5,IF(VALUE(F295)&gt;0,4,IF(VALUE(E295)&gt;0,3,IF(VALUE(D295)&gt;0,2,1)))))))</f>
        <v>8</v>
      </c>
      <c r="R295" t="str">
        <f>IF(IFERROR(VLOOKUP(Tabela1[[#This Row],[NR]],Tabela813[[NR]:[Especificação]],2,FALSE),"0")&lt;&gt;"0",IFERROR(VLOOKUP(Tabela1[[#This Row],[NR]],Tabela813[[NR]:[Especificação]],2,FALSE),"0"),Tabela1[[#This Row],[Especificação]])</f>
        <v>(-) Dedução de Serviços de Navegação Aérea - Multas</v>
      </c>
    </row>
    <row r="296" spans="2:18" x14ac:dyDescent="0.25">
      <c r="B296" s="73" t="s">
        <v>1570</v>
      </c>
      <c r="C296" s="73" t="s">
        <v>1558</v>
      </c>
      <c r="D296" s="73" t="s">
        <v>1563</v>
      </c>
      <c r="E296" s="73" t="s">
        <v>1567</v>
      </c>
      <c r="F296" s="73" t="s">
        <v>1558</v>
      </c>
      <c r="G296" s="73" t="s">
        <v>1560</v>
      </c>
      <c r="H296" s="73" t="s">
        <v>1558</v>
      </c>
      <c r="I296" s="73" t="s">
        <v>1563</v>
      </c>
      <c r="J296" s="73" t="s">
        <v>1564</v>
      </c>
      <c r="K296" s="73" t="s">
        <v>4986</v>
      </c>
      <c r="L296" s="166" t="s">
        <v>2131</v>
      </c>
      <c r="M296" s="73" t="s">
        <v>18</v>
      </c>
      <c r="N296" s="73">
        <f>IF(VALUE(Tabela1[[#This Row],[RED]]) &gt; 0,1,0) + IF(VALUE(J296)&gt;0,8,IF(VALUE(I296)&gt;0,7,IF(VALUE(H296)&gt;0,6,IF(VALUE(G296)&gt;0,5,IF(VALUE(F296)&gt;0,4,IF(VALUE(E296)&gt;0,3,IF(VALUE(D296)&gt;0,2,1)))))))</f>
        <v>8</v>
      </c>
      <c r="R296" t="str">
        <f>IF(IFERROR(VLOOKUP(Tabela1[[#This Row],[NR]],Tabela813[[NR]:[Especificação]],2,FALSE),"0")&lt;&gt;"0",IFERROR(VLOOKUP(Tabela1[[#This Row],[NR]],Tabela813[[NR]:[Especificação]],2,FALSE),"0"),Tabela1[[#This Row],[Especificação]])</f>
        <v>(-) Dedução de Serviços de Navegação Aérea - Juros de Mora</v>
      </c>
    </row>
    <row r="297" spans="2:18" x14ac:dyDescent="0.25">
      <c r="B297" s="73" t="s">
        <v>1570</v>
      </c>
      <c r="C297" s="73" t="s">
        <v>1558</v>
      </c>
      <c r="D297" s="73" t="s">
        <v>1563</v>
      </c>
      <c r="E297" s="73" t="s">
        <v>1567</v>
      </c>
      <c r="F297" s="73" t="s">
        <v>1558</v>
      </c>
      <c r="G297" s="73" t="s">
        <v>1560</v>
      </c>
      <c r="H297" s="73" t="s">
        <v>1558</v>
      </c>
      <c r="I297" s="73" t="s">
        <v>1565</v>
      </c>
      <c r="J297" s="73" t="s">
        <v>1564</v>
      </c>
      <c r="K297" s="73" t="s">
        <v>4987</v>
      </c>
      <c r="L297" s="166" t="s">
        <v>2132</v>
      </c>
      <c r="M297" s="73" t="s">
        <v>18</v>
      </c>
      <c r="N297" s="73">
        <f>IF(VALUE(Tabela1[[#This Row],[RED]]) &gt; 0,1,0) + IF(VALUE(J297)&gt;0,8,IF(VALUE(I297)&gt;0,7,IF(VALUE(H297)&gt;0,6,IF(VALUE(G297)&gt;0,5,IF(VALUE(F297)&gt;0,4,IF(VALUE(E297)&gt;0,3,IF(VALUE(D297)&gt;0,2,1)))))))</f>
        <v>8</v>
      </c>
      <c r="R297" t="str">
        <f>IF(IFERROR(VLOOKUP(Tabela1[[#This Row],[NR]],Tabela813[[NR]:[Especificação]],2,FALSE),"0")&lt;&gt;"0",IFERROR(VLOOKUP(Tabela1[[#This Row],[NR]],Tabela813[[NR]:[Especificação]],2,FALSE),"0"),Tabela1[[#This Row],[Especificação]])</f>
        <v>(-) Dedução de Serviços de Navegação Aérea - Dívida Ativa - Multas da Dívida Ativa</v>
      </c>
    </row>
    <row r="298" spans="2:18" x14ac:dyDescent="0.25">
      <c r="B298" s="73" t="s">
        <v>1570</v>
      </c>
      <c r="C298" s="73" t="s">
        <v>1558</v>
      </c>
      <c r="D298" s="73" t="s">
        <v>1563</v>
      </c>
      <c r="E298" s="73" t="s">
        <v>1567</v>
      </c>
      <c r="F298" s="73" t="s">
        <v>1558</v>
      </c>
      <c r="G298" s="73" t="s">
        <v>1560</v>
      </c>
      <c r="H298" s="73" t="s">
        <v>1558</v>
      </c>
      <c r="I298" s="73" t="s">
        <v>1566</v>
      </c>
      <c r="J298" s="73" t="s">
        <v>1564</v>
      </c>
      <c r="K298" s="73" t="s">
        <v>4988</v>
      </c>
      <c r="L298" s="166" t="s">
        <v>2133</v>
      </c>
      <c r="M298" s="73" t="s">
        <v>18</v>
      </c>
      <c r="N298" s="73">
        <f>IF(VALUE(Tabela1[[#This Row],[RED]]) &gt; 0,1,0) + IF(VALUE(J298)&gt;0,8,IF(VALUE(I298)&gt;0,7,IF(VALUE(H298)&gt;0,6,IF(VALUE(G298)&gt;0,5,IF(VALUE(F298)&gt;0,4,IF(VALUE(E298)&gt;0,3,IF(VALUE(D298)&gt;0,2,1)))))))</f>
        <v>8</v>
      </c>
      <c r="R298" t="str">
        <f>IF(IFERROR(VLOOKUP(Tabela1[[#This Row],[NR]],Tabela813[[NR]:[Especificação]],2,FALSE),"0")&lt;&gt;"0",IFERROR(VLOOKUP(Tabela1[[#This Row],[NR]],Tabela813[[NR]:[Especificação]],2,FALSE),"0"),Tabela1[[#This Row],[Especificação]])</f>
        <v>(-) Dedução de Serviços de Navegação Aérea - Juros de Mora da Dívida Ativa</v>
      </c>
    </row>
    <row r="299" spans="2:18" x14ac:dyDescent="0.25">
      <c r="B299" s="73" t="s">
        <v>1570</v>
      </c>
      <c r="C299" s="73" t="s">
        <v>1558</v>
      </c>
      <c r="D299" s="73" t="s">
        <v>1563</v>
      </c>
      <c r="E299" s="73" t="s">
        <v>1559</v>
      </c>
      <c r="F299" s="73" t="s">
        <v>1558</v>
      </c>
      <c r="G299" s="73" t="s">
        <v>1560</v>
      </c>
      <c r="H299" s="73" t="s">
        <v>1561</v>
      </c>
      <c r="I299" s="73" t="s">
        <v>1561</v>
      </c>
      <c r="J299" s="73" t="s">
        <v>1564</v>
      </c>
      <c r="K299" s="73" t="s">
        <v>4308</v>
      </c>
      <c r="L299" s="166" t="s">
        <v>2163</v>
      </c>
      <c r="M299" s="73" t="s">
        <v>18</v>
      </c>
      <c r="N299" s="73">
        <f>IF(VALUE(Tabela1[[#This Row],[RED]]) &gt; 0,1,0) + IF(VALUE(J299)&gt;0,8,IF(VALUE(I299)&gt;0,7,IF(VALUE(H299)&gt;0,6,IF(VALUE(G299)&gt;0,5,IF(VALUE(F299)&gt;0,4,IF(VALUE(E299)&gt;0,3,IF(VALUE(D299)&gt;0,2,1)))))))</f>
        <v>6</v>
      </c>
      <c r="R299" t="str">
        <f>IF(IFERROR(VLOOKUP(Tabela1[[#This Row],[NR]],Tabela813[[NR]:[Especificação]],2,FALSE),"0")&lt;&gt;"0",IFERROR(VLOOKUP(Tabela1[[#This Row],[NR]],Tabela813[[NR]:[Especificação]],2,FALSE),"0"),Tabela1[[#This Row],[Especificação]])</f>
        <v>(-) Dedução de Serviços de Atendimento à Saúde em Unidades do Governo Federal</v>
      </c>
    </row>
    <row r="300" spans="2:18" x14ac:dyDescent="0.25">
      <c r="B300" s="73" t="s">
        <v>1570</v>
      </c>
      <c r="C300" s="73" t="s">
        <v>1558</v>
      </c>
      <c r="D300" s="73" t="s">
        <v>1563</v>
      </c>
      <c r="E300" s="73" t="s">
        <v>1559</v>
      </c>
      <c r="F300" s="73" t="s">
        <v>1558</v>
      </c>
      <c r="G300" s="73" t="s">
        <v>1560</v>
      </c>
      <c r="H300" s="73" t="s">
        <v>1561</v>
      </c>
      <c r="I300" s="73" t="s">
        <v>1558</v>
      </c>
      <c r="J300" s="73" t="s">
        <v>1564</v>
      </c>
      <c r="K300" s="73" t="s">
        <v>4309</v>
      </c>
      <c r="L300" s="166" t="s">
        <v>2164</v>
      </c>
      <c r="M300" s="73" t="s">
        <v>18</v>
      </c>
      <c r="N300" s="73">
        <f>IF(VALUE(Tabela1[[#This Row],[RED]]) &gt; 0,1,0) + IF(VALUE(J300)&gt;0,8,IF(VALUE(I300)&gt;0,7,IF(VALUE(H300)&gt;0,6,IF(VALUE(G300)&gt;0,5,IF(VALUE(F300)&gt;0,4,IF(VALUE(E300)&gt;0,3,IF(VALUE(D300)&gt;0,2,1)))))))</f>
        <v>8</v>
      </c>
      <c r="R300" t="str">
        <f>IF(IFERROR(VLOOKUP(Tabela1[[#This Row],[NR]],Tabela813[[NR]:[Especificação]],2,FALSE),"0")&lt;&gt;"0",IFERROR(VLOOKUP(Tabela1[[#This Row],[NR]],Tabela813[[NR]:[Especificação]],2,FALSE),"0"),Tabela1[[#This Row],[Especificação]])</f>
        <v>(-) Dedução de Serviços de Atendimento à Saúde em Unidades do Governo Federal - Principal</v>
      </c>
    </row>
    <row r="301" spans="2:18" x14ac:dyDescent="0.25">
      <c r="B301" s="73" t="s">
        <v>1570</v>
      </c>
      <c r="C301" s="73" t="s">
        <v>1558</v>
      </c>
      <c r="D301" s="73" t="s">
        <v>1563</v>
      </c>
      <c r="E301" s="73" t="s">
        <v>1559</v>
      </c>
      <c r="F301" s="73" t="s">
        <v>1558</v>
      </c>
      <c r="G301" s="73" t="s">
        <v>1560</v>
      </c>
      <c r="H301" s="73" t="s">
        <v>1561</v>
      </c>
      <c r="I301" s="73" t="s">
        <v>1567</v>
      </c>
      <c r="J301" s="73" t="s">
        <v>1564</v>
      </c>
      <c r="K301" s="73" t="s">
        <v>4310</v>
      </c>
      <c r="L301" s="166" t="s">
        <v>2165</v>
      </c>
      <c r="M301" s="73" t="s">
        <v>18</v>
      </c>
      <c r="N301" s="73">
        <f>IF(VALUE(Tabela1[[#This Row],[RED]]) &gt; 0,1,0) + IF(VALUE(J301)&gt;0,8,IF(VALUE(I301)&gt;0,7,IF(VALUE(H301)&gt;0,6,IF(VALUE(G301)&gt;0,5,IF(VALUE(F301)&gt;0,4,IF(VALUE(E301)&gt;0,3,IF(VALUE(D301)&gt;0,2,1)))))))</f>
        <v>8</v>
      </c>
      <c r="R301" t="str">
        <f>IF(IFERROR(VLOOKUP(Tabela1[[#This Row],[NR]],Tabela813[[NR]:[Especificação]],2,FALSE),"0")&lt;&gt;"0",IFERROR(VLOOKUP(Tabela1[[#This Row],[NR]],Tabela813[[NR]:[Especificação]],2,FALSE),"0"),Tabela1[[#This Row],[Especificação]])</f>
        <v>(-) Dedução de Serviços de Atendimento à Saúde em Unidades do Governo Federal - Multas e Juros de Mora</v>
      </c>
    </row>
    <row r="302" spans="2:18" x14ac:dyDescent="0.25">
      <c r="B302" s="73" t="s">
        <v>1570</v>
      </c>
      <c r="C302" s="73" t="s">
        <v>1558</v>
      </c>
      <c r="D302" s="73" t="s">
        <v>1563</v>
      </c>
      <c r="E302" s="73" t="s">
        <v>1559</v>
      </c>
      <c r="F302" s="73" t="s">
        <v>1558</v>
      </c>
      <c r="G302" s="73" t="s">
        <v>1560</v>
      </c>
      <c r="H302" s="73" t="s">
        <v>1561</v>
      </c>
      <c r="I302" s="73" t="s">
        <v>1559</v>
      </c>
      <c r="J302" s="73" t="s">
        <v>1564</v>
      </c>
      <c r="K302" s="73" t="s">
        <v>4311</v>
      </c>
      <c r="L302" s="166" t="s">
        <v>2166</v>
      </c>
      <c r="M302" s="73" t="s">
        <v>18</v>
      </c>
      <c r="N302" s="73">
        <f>IF(VALUE(Tabela1[[#This Row],[RED]]) &gt; 0,1,0) + IF(VALUE(J302)&gt;0,8,IF(VALUE(I302)&gt;0,7,IF(VALUE(H302)&gt;0,6,IF(VALUE(G302)&gt;0,5,IF(VALUE(F302)&gt;0,4,IF(VALUE(E302)&gt;0,3,IF(VALUE(D302)&gt;0,2,1)))))))</f>
        <v>8</v>
      </c>
      <c r="R302" t="str">
        <f>IF(IFERROR(VLOOKUP(Tabela1[[#This Row],[NR]],Tabela813[[NR]:[Especificação]],2,FALSE),"0")&lt;&gt;"0",IFERROR(VLOOKUP(Tabela1[[#This Row],[NR]],Tabela813[[NR]:[Especificação]],2,FALSE),"0"),Tabela1[[#This Row],[Especificação]])</f>
        <v>(-) Dedução de Serviços de Atendimento à Saúde em Unidades do Governo Federal - Dívida Ativa</v>
      </c>
    </row>
    <row r="303" spans="2:18" x14ac:dyDescent="0.25">
      <c r="B303" s="73" t="s">
        <v>1570</v>
      </c>
      <c r="C303" s="73" t="s">
        <v>1558</v>
      </c>
      <c r="D303" s="73" t="s">
        <v>1563</v>
      </c>
      <c r="E303" s="73" t="s">
        <v>1559</v>
      </c>
      <c r="F303" s="73" t="s">
        <v>1558</v>
      </c>
      <c r="G303" s="73" t="s">
        <v>1560</v>
      </c>
      <c r="H303" s="73" t="s">
        <v>1561</v>
      </c>
      <c r="I303" s="73" t="s">
        <v>1568</v>
      </c>
      <c r="J303" s="73" t="s">
        <v>1564</v>
      </c>
      <c r="K303" s="73" t="s">
        <v>4312</v>
      </c>
      <c r="L303" s="166" t="s">
        <v>2167</v>
      </c>
      <c r="M303" s="73" t="s">
        <v>18</v>
      </c>
      <c r="N303" s="73">
        <f>IF(VALUE(Tabela1[[#This Row],[RED]]) &gt; 0,1,0) + IF(VALUE(J303)&gt;0,8,IF(VALUE(I303)&gt;0,7,IF(VALUE(H303)&gt;0,6,IF(VALUE(G303)&gt;0,5,IF(VALUE(F303)&gt;0,4,IF(VALUE(E303)&gt;0,3,IF(VALUE(D303)&gt;0,2,1)))))))</f>
        <v>8</v>
      </c>
      <c r="R303" t="str">
        <f>IF(IFERROR(VLOOKUP(Tabela1[[#This Row],[NR]],Tabela813[[NR]:[Especificação]],2,FALSE),"0")&lt;&gt;"0",IFERROR(VLOOKUP(Tabela1[[#This Row],[NR]],Tabela813[[NR]:[Especificação]],2,FALSE),"0"),Tabela1[[#This Row],[Especificação]])</f>
        <v>(-) Dedução de Serviços de Atendimento à Saúde em Unidades do Governo Federal - Dívida Ativa - Multas e Juros de Mora da Dívida Ativa</v>
      </c>
    </row>
    <row r="304" spans="2:18" x14ac:dyDescent="0.25">
      <c r="B304" s="73" t="s">
        <v>1570</v>
      </c>
      <c r="C304" s="73" t="s">
        <v>1558</v>
      </c>
      <c r="D304" s="73" t="s">
        <v>1563</v>
      </c>
      <c r="E304" s="73" t="s">
        <v>1559</v>
      </c>
      <c r="F304" s="73" t="s">
        <v>1558</v>
      </c>
      <c r="G304" s="73" t="s">
        <v>1560</v>
      </c>
      <c r="H304" s="73" t="s">
        <v>1561</v>
      </c>
      <c r="I304" s="73" t="s">
        <v>1569</v>
      </c>
      <c r="J304" s="73" t="s">
        <v>1564</v>
      </c>
      <c r="K304" s="73" t="s">
        <v>4313</v>
      </c>
      <c r="L304" s="166" t="s">
        <v>2168</v>
      </c>
      <c r="M304" s="73" t="s">
        <v>18</v>
      </c>
      <c r="N304" s="73">
        <f>IF(VALUE(Tabela1[[#This Row],[RED]]) &gt; 0,1,0) + IF(VALUE(J304)&gt;0,8,IF(VALUE(I304)&gt;0,7,IF(VALUE(H304)&gt;0,6,IF(VALUE(G304)&gt;0,5,IF(VALUE(F304)&gt;0,4,IF(VALUE(E304)&gt;0,3,IF(VALUE(D304)&gt;0,2,1)))))))</f>
        <v>8</v>
      </c>
      <c r="R304" t="str">
        <f>IF(IFERROR(VLOOKUP(Tabela1[[#This Row],[NR]],Tabela813[[NR]:[Especificação]],2,FALSE),"0")&lt;&gt;"0",IFERROR(VLOOKUP(Tabela1[[#This Row],[NR]],Tabela813[[NR]:[Especificação]],2,FALSE),"0"),Tabela1[[#This Row],[Especificação]])</f>
        <v>(-) Dedução de Serviços de Atendimento à Saúde em Unidades do Governo Federal - Multas</v>
      </c>
    </row>
    <row r="305" spans="2:18" x14ac:dyDescent="0.25">
      <c r="B305" s="73" t="s">
        <v>1570</v>
      </c>
      <c r="C305" s="73" t="s">
        <v>1558</v>
      </c>
      <c r="D305" s="73" t="s">
        <v>1563</v>
      </c>
      <c r="E305" s="73" t="s">
        <v>1559</v>
      </c>
      <c r="F305" s="73" t="s">
        <v>1558</v>
      </c>
      <c r="G305" s="73" t="s">
        <v>1560</v>
      </c>
      <c r="H305" s="73" t="s">
        <v>1561</v>
      </c>
      <c r="I305" s="73" t="s">
        <v>1563</v>
      </c>
      <c r="J305" s="73" t="s">
        <v>1564</v>
      </c>
      <c r="K305" s="73" t="s">
        <v>4314</v>
      </c>
      <c r="L305" s="166" t="s">
        <v>2169</v>
      </c>
      <c r="M305" s="73" t="s">
        <v>18</v>
      </c>
      <c r="N305" s="73">
        <f>IF(VALUE(Tabela1[[#This Row],[RED]]) &gt; 0,1,0) + IF(VALUE(J305)&gt;0,8,IF(VALUE(I305)&gt;0,7,IF(VALUE(H305)&gt;0,6,IF(VALUE(G305)&gt;0,5,IF(VALUE(F305)&gt;0,4,IF(VALUE(E305)&gt;0,3,IF(VALUE(D305)&gt;0,2,1)))))))</f>
        <v>8</v>
      </c>
      <c r="R305" t="str">
        <f>IF(IFERROR(VLOOKUP(Tabela1[[#This Row],[NR]],Tabela813[[NR]:[Especificação]],2,FALSE),"0")&lt;&gt;"0",IFERROR(VLOOKUP(Tabela1[[#This Row],[NR]],Tabela813[[NR]:[Especificação]],2,FALSE),"0"),Tabela1[[#This Row],[Especificação]])</f>
        <v>(-) Dedução de Serviços de Atendimento à Saúde em Unidades do Governo Federal - Juros de Mora</v>
      </c>
    </row>
    <row r="306" spans="2:18" x14ac:dyDescent="0.25">
      <c r="B306" s="73" t="s">
        <v>1570</v>
      </c>
      <c r="C306" s="73" t="s">
        <v>1558</v>
      </c>
      <c r="D306" s="73" t="s">
        <v>1563</v>
      </c>
      <c r="E306" s="73" t="s">
        <v>1559</v>
      </c>
      <c r="F306" s="73" t="s">
        <v>1558</v>
      </c>
      <c r="G306" s="73" t="s">
        <v>1560</v>
      </c>
      <c r="H306" s="73" t="s">
        <v>1561</v>
      </c>
      <c r="I306" s="73" t="s">
        <v>1565</v>
      </c>
      <c r="J306" s="73" t="s">
        <v>1564</v>
      </c>
      <c r="K306" s="73" t="s">
        <v>4315</v>
      </c>
      <c r="L306" s="166" t="s">
        <v>2170</v>
      </c>
      <c r="M306" s="73" t="s">
        <v>18</v>
      </c>
      <c r="N306" s="73">
        <f>IF(VALUE(Tabela1[[#This Row],[RED]]) &gt; 0,1,0) + IF(VALUE(J306)&gt;0,8,IF(VALUE(I306)&gt;0,7,IF(VALUE(H306)&gt;0,6,IF(VALUE(G306)&gt;0,5,IF(VALUE(F306)&gt;0,4,IF(VALUE(E306)&gt;0,3,IF(VALUE(D306)&gt;0,2,1)))))))</f>
        <v>8</v>
      </c>
      <c r="R306" t="str">
        <f>IF(IFERROR(VLOOKUP(Tabela1[[#This Row],[NR]],Tabela813[[NR]:[Especificação]],2,FALSE),"0")&lt;&gt;"0",IFERROR(VLOOKUP(Tabela1[[#This Row],[NR]],Tabela813[[NR]:[Especificação]],2,FALSE),"0"),Tabela1[[#This Row],[Especificação]])</f>
        <v>(-) Dedução de Serviços de Atendimento à Saúde em Unidades do Governo Federal - Dívida Ativa - Multas da Dívida Ativa</v>
      </c>
    </row>
    <row r="307" spans="2:18" x14ac:dyDescent="0.25">
      <c r="B307" s="73" t="s">
        <v>1570</v>
      </c>
      <c r="C307" s="73" t="s">
        <v>1558</v>
      </c>
      <c r="D307" s="73" t="s">
        <v>1563</v>
      </c>
      <c r="E307" s="73" t="s">
        <v>1559</v>
      </c>
      <c r="F307" s="73" t="s">
        <v>1558</v>
      </c>
      <c r="G307" s="73" t="s">
        <v>1560</v>
      </c>
      <c r="H307" s="73" t="s">
        <v>1561</v>
      </c>
      <c r="I307" s="73" t="s">
        <v>1566</v>
      </c>
      <c r="J307" s="73" t="s">
        <v>1564</v>
      </c>
      <c r="K307" s="73" t="s">
        <v>4316</v>
      </c>
      <c r="L307" s="166" t="s">
        <v>2171</v>
      </c>
      <c r="M307" s="73" t="s">
        <v>18</v>
      </c>
      <c r="N307" s="73">
        <f>IF(VALUE(Tabela1[[#This Row],[RED]]) &gt; 0,1,0) + IF(VALUE(J307)&gt;0,8,IF(VALUE(I307)&gt;0,7,IF(VALUE(H307)&gt;0,6,IF(VALUE(G307)&gt;0,5,IF(VALUE(F307)&gt;0,4,IF(VALUE(E307)&gt;0,3,IF(VALUE(D307)&gt;0,2,1)))))))</f>
        <v>8</v>
      </c>
      <c r="R307" t="str">
        <f>IF(IFERROR(VLOOKUP(Tabela1[[#This Row],[NR]],Tabela813[[NR]:[Especificação]],2,FALSE),"0")&lt;&gt;"0",IFERROR(VLOOKUP(Tabela1[[#This Row],[NR]],Tabela813[[NR]:[Especificação]],2,FALSE),"0"),Tabela1[[#This Row],[Especificação]])</f>
        <v>(-) Dedução de Serviços de Atendimento à Saúde em Unidades do Governo Federal - Juros de Mora da Dívida Ativa</v>
      </c>
    </row>
    <row r="308" spans="2:18" x14ac:dyDescent="0.25">
      <c r="B308" s="73" t="s">
        <v>1570</v>
      </c>
      <c r="C308" s="73" t="s">
        <v>1558</v>
      </c>
      <c r="D308" s="73" t="s">
        <v>1563</v>
      </c>
      <c r="E308" s="73" t="s">
        <v>1570</v>
      </c>
      <c r="F308" s="73" t="s">
        <v>1570</v>
      </c>
      <c r="G308" s="73" t="s">
        <v>1591</v>
      </c>
      <c r="H308" s="73" t="s">
        <v>1561</v>
      </c>
      <c r="I308" s="73" t="s">
        <v>1561</v>
      </c>
      <c r="J308" s="73" t="s">
        <v>1564</v>
      </c>
      <c r="K308" s="73" t="s">
        <v>4836</v>
      </c>
      <c r="L308" s="166" t="s">
        <v>6876</v>
      </c>
      <c r="M308" s="73" t="s">
        <v>14</v>
      </c>
      <c r="N308" s="73">
        <f>IF(VALUE(Tabela1[[#This Row],[RED]]) &gt; 0,1,0) + IF(VALUE(J308)&gt;0,8,IF(VALUE(I308)&gt;0,7,IF(VALUE(H308)&gt;0,6,IF(VALUE(G308)&gt;0,5,IF(VALUE(F308)&gt;0,4,IF(VALUE(E308)&gt;0,3,IF(VALUE(D308)&gt;0,2,1)))))))</f>
        <v>6</v>
      </c>
      <c r="R308" t="str">
        <f>IF(IFERROR(VLOOKUP(Tabela1[[#This Row],[NR]],Tabela813[[NR]:[Especificação]],2,FALSE),"0")&lt;&gt;"0",IFERROR(VLOOKUP(Tabela1[[#This Row],[NR]],Tabela813[[NR]:[Especificação]],2,FALSE),"0"),Tabela1[[#This Row],[Especificação]])</f>
        <v>(-) Dedução de Serviços Sujeitos à Regulação</v>
      </c>
    </row>
    <row r="309" spans="2:18" x14ac:dyDescent="0.25">
      <c r="B309" s="73" t="s">
        <v>1570</v>
      </c>
      <c r="C309" s="73" t="s">
        <v>1558</v>
      </c>
      <c r="D309" s="73" t="s">
        <v>1563</v>
      </c>
      <c r="E309" s="73" t="s">
        <v>1570</v>
      </c>
      <c r="F309" s="73" t="s">
        <v>1570</v>
      </c>
      <c r="G309" s="73" t="s">
        <v>1591</v>
      </c>
      <c r="H309" s="73" t="s">
        <v>1558</v>
      </c>
      <c r="I309" s="73" t="s">
        <v>1561</v>
      </c>
      <c r="J309" s="73" t="s">
        <v>1564</v>
      </c>
      <c r="K309" s="73" t="s">
        <v>4837</v>
      </c>
      <c r="L309" s="166" t="s">
        <v>6877</v>
      </c>
      <c r="M309" s="73" t="s">
        <v>14</v>
      </c>
      <c r="N309" s="73">
        <f>IF(VALUE(Tabela1[[#This Row],[RED]]) &gt; 0,1,0) + IF(VALUE(J309)&gt;0,8,IF(VALUE(I309)&gt;0,7,IF(VALUE(H309)&gt;0,6,IF(VALUE(G309)&gt;0,5,IF(VALUE(F309)&gt;0,4,IF(VALUE(E309)&gt;0,3,IF(VALUE(D309)&gt;0,2,1)))))))</f>
        <v>7</v>
      </c>
      <c r="R309" t="str">
        <f>IF(IFERROR(VLOOKUP(Tabela1[[#This Row],[NR]],Tabela813[[NR]:[Especificação]],2,FALSE),"0")&lt;&gt;"0",IFERROR(VLOOKUP(Tabela1[[#This Row],[NR]],Tabela813[[NR]:[Especificação]],2,FALSE),"0"),Tabela1[[#This Row],[Especificação]])</f>
        <v>(-) Dedução de Serviços de Saneamento Básico - Abastecimento de Água</v>
      </c>
    </row>
    <row r="310" spans="2:18" x14ac:dyDescent="0.25">
      <c r="B310" s="73" t="s">
        <v>1570</v>
      </c>
      <c r="C310" s="73" t="s">
        <v>1558</v>
      </c>
      <c r="D310" s="73" t="s">
        <v>1563</v>
      </c>
      <c r="E310" s="73" t="s">
        <v>1570</v>
      </c>
      <c r="F310" s="73" t="s">
        <v>1570</v>
      </c>
      <c r="G310" s="73" t="s">
        <v>1591</v>
      </c>
      <c r="H310" s="73" t="s">
        <v>1558</v>
      </c>
      <c r="I310" s="73" t="s">
        <v>1558</v>
      </c>
      <c r="J310" s="73" t="s">
        <v>1564</v>
      </c>
      <c r="K310" s="73" t="s">
        <v>4838</v>
      </c>
      <c r="L310" s="166" t="s">
        <v>6878</v>
      </c>
      <c r="M310" s="73" t="s">
        <v>14</v>
      </c>
      <c r="N310" s="73">
        <f>IF(VALUE(Tabela1[[#This Row],[RED]]) &gt; 0,1,0) + IF(VALUE(J310)&gt;0,8,IF(VALUE(I310)&gt;0,7,IF(VALUE(H310)&gt;0,6,IF(VALUE(G310)&gt;0,5,IF(VALUE(F310)&gt;0,4,IF(VALUE(E310)&gt;0,3,IF(VALUE(D310)&gt;0,2,1)))))))</f>
        <v>8</v>
      </c>
      <c r="R310" t="str">
        <f>IF(IFERROR(VLOOKUP(Tabela1[[#This Row],[NR]],Tabela813[[NR]:[Especificação]],2,FALSE),"0")&lt;&gt;"0",IFERROR(VLOOKUP(Tabela1[[#This Row],[NR]],Tabela813[[NR]:[Especificação]],2,FALSE),"0"),Tabela1[[#This Row],[Especificação]])</f>
        <v>(-) Dedução de Serviços de Saneamento Básico - Abastecimento de Água - Principal</v>
      </c>
    </row>
    <row r="311" spans="2:18" x14ac:dyDescent="0.25">
      <c r="B311" s="73" t="s">
        <v>1570</v>
      </c>
      <c r="C311" s="73" t="s">
        <v>1558</v>
      </c>
      <c r="D311" s="73" t="s">
        <v>1563</v>
      </c>
      <c r="E311" s="73" t="s">
        <v>1570</v>
      </c>
      <c r="F311" s="73" t="s">
        <v>1570</v>
      </c>
      <c r="G311" s="73" t="s">
        <v>1591</v>
      </c>
      <c r="H311" s="73" t="s">
        <v>1558</v>
      </c>
      <c r="I311" s="73" t="s">
        <v>1567</v>
      </c>
      <c r="J311" s="73" t="s">
        <v>1564</v>
      </c>
      <c r="K311" s="73" t="s">
        <v>4839</v>
      </c>
      <c r="L311" s="166" t="s">
        <v>6879</v>
      </c>
      <c r="M311" s="73" t="s">
        <v>14</v>
      </c>
      <c r="N311" s="73">
        <f>IF(VALUE(Tabela1[[#This Row],[RED]]) &gt; 0,1,0) + IF(VALUE(J311)&gt;0,8,IF(VALUE(I311)&gt;0,7,IF(VALUE(H311)&gt;0,6,IF(VALUE(G311)&gt;0,5,IF(VALUE(F311)&gt;0,4,IF(VALUE(E311)&gt;0,3,IF(VALUE(D311)&gt;0,2,1)))))))</f>
        <v>8</v>
      </c>
      <c r="R311" t="str">
        <f>IF(IFERROR(VLOOKUP(Tabela1[[#This Row],[NR]],Tabela813[[NR]:[Especificação]],2,FALSE),"0")&lt;&gt;"0",IFERROR(VLOOKUP(Tabela1[[#This Row],[NR]],Tabela813[[NR]:[Especificação]],2,FALSE),"0"),Tabela1[[#This Row],[Especificação]])</f>
        <v>(-) Dedução de Serviços de Saneamento Básico - Abastecimento de Água - Multas e Juros de Mora</v>
      </c>
    </row>
    <row r="312" spans="2:18" x14ac:dyDescent="0.25">
      <c r="B312" s="73" t="s">
        <v>1570</v>
      </c>
      <c r="C312" s="73" t="s">
        <v>1558</v>
      </c>
      <c r="D312" s="73" t="s">
        <v>1563</v>
      </c>
      <c r="E312" s="73" t="s">
        <v>1570</v>
      </c>
      <c r="F312" s="73" t="s">
        <v>1570</v>
      </c>
      <c r="G312" s="73" t="s">
        <v>1591</v>
      </c>
      <c r="H312" s="73" t="s">
        <v>1558</v>
      </c>
      <c r="I312" s="73" t="s">
        <v>1559</v>
      </c>
      <c r="J312" s="73" t="s">
        <v>1564</v>
      </c>
      <c r="K312" s="73" t="s">
        <v>4840</v>
      </c>
      <c r="L312" s="166" t="s">
        <v>6880</v>
      </c>
      <c r="M312" s="73" t="s">
        <v>14</v>
      </c>
      <c r="N312" s="73">
        <f>IF(VALUE(Tabela1[[#This Row],[RED]]) &gt; 0,1,0) + IF(VALUE(J312)&gt;0,8,IF(VALUE(I312)&gt;0,7,IF(VALUE(H312)&gt;0,6,IF(VALUE(G312)&gt;0,5,IF(VALUE(F312)&gt;0,4,IF(VALUE(E312)&gt;0,3,IF(VALUE(D312)&gt;0,2,1)))))))</f>
        <v>8</v>
      </c>
      <c r="R312" t="str">
        <f>IF(IFERROR(VLOOKUP(Tabela1[[#This Row],[NR]],Tabela813[[NR]:[Especificação]],2,FALSE),"0")&lt;&gt;"0",IFERROR(VLOOKUP(Tabela1[[#This Row],[NR]],Tabela813[[NR]:[Especificação]],2,FALSE),"0"),Tabela1[[#This Row],[Especificação]])</f>
        <v>(-) Dedução de Serviços de Saneamento Básico - Abastecimento de Água - Dívida Ativa</v>
      </c>
    </row>
    <row r="313" spans="2:18" x14ac:dyDescent="0.25">
      <c r="B313" s="73" t="s">
        <v>1570</v>
      </c>
      <c r="C313" s="73" t="s">
        <v>1558</v>
      </c>
      <c r="D313" s="73" t="s">
        <v>1563</v>
      </c>
      <c r="E313" s="73" t="s">
        <v>1570</v>
      </c>
      <c r="F313" s="73" t="s">
        <v>1570</v>
      </c>
      <c r="G313" s="73" t="s">
        <v>1591</v>
      </c>
      <c r="H313" s="73" t="s">
        <v>1558</v>
      </c>
      <c r="I313" s="73" t="s">
        <v>1568</v>
      </c>
      <c r="J313" s="73" t="s">
        <v>1564</v>
      </c>
      <c r="K313" s="73" t="s">
        <v>4841</v>
      </c>
      <c r="L313" s="166" t="s">
        <v>6881</v>
      </c>
      <c r="M313" s="73" t="s">
        <v>14</v>
      </c>
      <c r="N313" s="73">
        <f>IF(VALUE(Tabela1[[#This Row],[RED]]) &gt; 0,1,0) + IF(VALUE(J313)&gt;0,8,IF(VALUE(I313)&gt;0,7,IF(VALUE(H313)&gt;0,6,IF(VALUE(G313)&gt;0,5,IF(VALUE(F313)&gt;0,4,IF(VALUE(E313)&gt;0,3,IF(VALUE(D313)&gt;0,2,1)))))))</f>
        <v>8</v>
      </c>
      <c r="R313" t="str">
        <f>IF(IFERROR(VLOOKUP(Tabela1[[#This Row],[NR]],Tabela813[[NR]:[Especificação]],2,FALSE),"0")&lt;&gt;"0",IFERROR(VLOOKUP(Tabela1[[#This Row],[NR]],Tabela813[[NR]:[Especificação]],2,FALSE),"0"),Tabela1[[#This Row],[Especificação]])</f>
        <v>(-) Dedução de Serviços de Saneamento Básico - Abastecimento de Água - Dívida Ativa - Multas e Juros de Mora da Dívida Ativa</v>
      </c>
    </row>
    <row r="314" spans="2:18" x14ac:dyDescent="0.25">
      <c r="B314" s="73" t="s">
        <v>1570</v>
      </c>
      <c r="C314" s="73" t="s">
        <v>1558</v>
      </c>
      <c r="D314" s="73" t="s">
        <v>1563</v>
      </c>
      <c r="E314" s="73" t="s">
        <v>1570</v>
      </c>
      <c r="F314" s="73" t="s">
        <v>1570</v>
      </c>
      <c r="G314" s="73" t="s">
        <v>1591</v>
      </c>
      <c r="H314" s="73" t="s">
        <v>1558</v>
      </c>
      <c r="I314" s="73" t="s">
        <v>1569</v>
      </c>
      <c r="J314" s="73" t="s">
        <v>1564</v>
      </c>
      <c r="K314" s="73" t="s">
        <v>4842</v>
      </c>
      <c r="L314" s="166" t="s">
        <v>6882</v>
      </c>
      <c r="M314" s="73" t="s">
        <v>14</v>
      </c>
      <c r="N314" s="73">
        <f>IF(VALUE(Tabela1[[#This Row],[RED]]) &gt; 0,1,0) + IF(VALUE(J314)&gt;0,8,IF(VALUE(I314)&gt;0,7,IF(VALUE(H314)&gt;0,6,IF(VALUE(G314)&gt;0,5,IF(VALUE(F314)&gt;0,4,IF(VALUE(E314)&gt;0,3,IF(VALUE(D314)&gt;0,2,1)))))))</f>
        <v>8</v>
      </c>
      <c r="R314" t="str">
        <f>IF(IFERROR(VLOOKUP(Tabela1[[#This Row],[NR]],Tabela813[[NR]:[Especificação]],2,FALSE),"0")&lt;&gt;"0",IFERROR(VLOOKUP(Tabela1[[#This Row],[NR]],Tabela813[[NR]:[Especificação]],2,FALSE),"0"),Tabela1[[#This Row],[Especificação]])</f>
        <v>(-) Dedução de Serviços de Saneamento Básico - Abastecimento de Água - Multas</v>
      </c>
    </row>
    <row r="315" spans="2:18" x14ac:dyDescent="0.25">
      <c r="B315" s="73" t="s">
        <v>1570</v>
      </c>
      <c r="C315" s="73" t="s">
        <v>1558</v>
      </c>
      <c r="D315" s="73" t="s">
        <v>1563</v>
      </c>
      <c r="E315" s="73" t="s">
        <v>1570</v>
      </c>
      <c r="F315" s="73" t="s">
        <v>1570</v>
      </c>
      <c r="G315" s="73" t="s">
        <v>1591</v>
      </c>
      <c r="H315" s="73" t="s">
        <v>1558</v>
      </c>
      <c r="I315" s="73" t="s">
        <v>1563</v>
      </c>
      <c r="J315" s="73" t="s">
        <v>1564</v>
      </c>
      <c r="K315" s="73" t="s">
        <v>4843</v>
      </c>
      <c r="L315" s="166" t="s">
        <v>6883</v>
      </c>
      <c r="M315" s="73" t="s">
        <v>14</v>
      </c>
      <c r="N315" s="73">
        <f>IF(VALUE(Tabela1[[#This Row],[RED]]) &gt; 0,1,0) + IF(VALUE(J315)&gt;0,8,IF(VALUE(I315)&gt;0,7,IF(VALUE(H315)&gt;0,6,IF(VALUE(G315)&gt;0,5,IF(VALUE(F315)&gt;0,4,IF(VALUE(E315)&gt;0,3,IF(VALUE(D315)&gt;0,2,1)))))))</f>
        <v>8</v>
      </c>
      <c r="R315" t="str">
        <f>IF(IFERROR(VLOOKUP(Tabela1[[#This Row],[NR]],Tabela813[[NR]:[Especificação]],2,FALSE),"0")&lt;&gt;"0",IFERROR(VLOOKUP(Tabela1[[#This Row],[NR]],Tabela813[[NR]:[Especificação]],2,FALSE),"0"),Tabela1[[#This Row],[Especificação]])</f>
        <v>(-) Dedução de Serviços de Saneamento Básico - Abastecimento de Água - Juros de Mora</v>
      </c>
    </row>
    <row r="316" spans="2:18" x14ac:dyDescent="0.25">
      <c r="B316" s="73" t="s">
        <v>1570</v>
      </c>
      <c r="C316" s="73" t="s">
        <v>1558</v>
      </c>
      <c r="D316" s="73" t="s">
        <v>1563</v>
      </c>
      <c r="E316" s="73" t="s">
        <v>1570</v>
      </c>
      <c r="F316" s="73" t="s">
        <v>1570</v>
      </c>
      <c r="G316" s="73" t="s">
        <v>1591</v>
      </c>
      <c r="H316" s="73" t="s">
        <v>1558</v>
      </c>
      <c r="I316" s="73" t="s">
        <v>1565</v>
      </c>
      <c r="J316" s="73" t="s">
        <v>1564</v>
      </c>
      <c r="K316" s="73" t="s">
        <v>4844</v>
      </c>
      <c r="L316" s="166" t="s">
        <v>6884</v>
      </c>
      <c r="M316" s="73" t="s">
        <v>14</v>
      </c>
      <c r="N316" s="73">
        <f>IF(VALUE(Tabela1[[#This Row],[RED]]) &gt; 0,1,0) + IF(VALUE(J316)&gt;0,8,IF(VALUE(I316)&gt;0,7,IF(VALUE(H316)&gt;0,6,IF(VALUE(G316)&gt;0,5,IF(VALUE(F316)&gt;0,4,IF(VALUE(E316)&gt;0,3,IF(VALUE(D316)&gt;0,2,1)))))))</f>
        <v>8</v>
      </c>
      <c r="R316" t="str">
        <f>IF(IFERROR(VLOOKUP(Tabela1[[#This Row],[NR]],Tabela813[[NR]:[Especificação]],2,FALSE),"0")&lt;&gt;"0",IFERROR(VLOOKUP(Tabela1[[#This Row],[NR]],Tabela813[[NR]:[Especificação]],2,FALSE),"0"),Tabela1[[#This Row],[Especificação]])</f>
        <v>(-) Dedução de Serviços de Saneamento Básico - Abastecimento de Água - Dívida Ativa - Multas da Dívida Ativa</v>
      </c>
    </row>
    <row r="317" spans="2:18" x14ac:dyDescent="0.25">
      <c r="B317" s="73" t="s">
        <v>1570</v>
      </c>
      <c r="C317" s="73" t="s">
        <v>1558</v>
      </c>
      <c r="D317" s="73" t="s">
        <v>1563</v>
      </c>
      <c r="E317" s="73" t="s">
        <v>1570</v>
      </c>
      <c r="F317" s="73" t="s">
        <v>1570</v>
      </c>
      <c r="G317" s="73" t="s">
        <v>1591</v>
      </c>
      <c r="H317" s="73" t="s">
        <v>1558</v>
      </c>
      <c r="I317" s="73" t="s">
        <v>1566</v>
      </c>
      <c r="J317" s="73" t="s">
        <v>1564</v>
      </c>
      <c r="K317" s="73" t="s">
        <v>4845</v>
      </c>
      <c r="L317" s="166" t="s">
        <v>6885</v>
      </c>
      <c r="M317" s="73" t="s">
        <v>14</v>
      </c>
      <c r="N317" s="73">
        <f>IF(VALUE(Tabela1[[#This Row],[RED]]) &gt; 0,1,0) + IF(VALUE(J317)&gt;0,8,IF(VALUE(I317)&gt;0,7,IF(VALUE(H317)&gt;0,6,IF(VALUE(G317)&gt;0,5,IF(VALUE(F317)&gt;0,4,IF(VALUE(E317)&gt;0,3,IF(VALUE(D317)&gt;0,2,1)))))))</f>
        <v>8</v>
      </c>
      <c r="R317" t="str">
        <f>IF(IFERROR(VLOOKUP(Tabela1[[#This Row],[NR]],Tabela813[[NR]:[Especificação]],2,FALSE),"0")&lt;&gt;"0",IFERROR(VLOOKUP(Tabela1[[#This Row],[NR]],Tabela813[[NR]:[Especificação]],2,FALSE),"0"),Tabela1[[#This Row],[Especificação]])</f>
        <v>(-) Dedução de Serviços de Saneamento Básico - Abastecimento de Água - Juros de Mora da Dívida Ativa</v>
      </c>
    </row>
    <row r="318" spans="2:18" x14ac:dyDescent="0.25">
      <c r="B318" s="73" t="s">
        <v>1570</v>
      </c>
      <c r="C318" s="73" t="s">
        <v>1558</v>
      </c>
      <c r="D318" s="73" t="s">
        <v>1563</v>
      </c>
      <c r="E318" s="73" t="s">
        <v>1570</v>
      </c>
      <c r="F318" s="73" t="s">
        <v>1570</v>
      </c>
      <c r="G318" s="73" t="s">
        <v>1591</v>
      </c>
      <c r="H318" s="73" t="s">
        <v>1567</v>
      </c>
      <c r="I318" s="73" t="s">
        <v>1561</v>
      </c>
      <c r="J318" s="73" t="s">
        <v>1564</v>
      </c>
      <c r="K318" s="73" t="s">
        <v>4846</v>
      </c>
      <c r="L318" s="166" t="s">
        <v>6886</v>
      </c>
      <c r="M318" s="73" t="s">
        <v>14</v>
      </c>
      <c r="N318" s="73">
        <f>IF(VALUE(Tabela1[[#This Row],[RED]]) &gt; 0,1,0) + IF(VALUE(J318)&gt;0,8,IF(VALUE(I318)&gt;0,7,IF(VALUE(H318)&gt;0,6,IF(VALUE(G318)&gt;0,5,IF(VALUE(F318)&gt;0,4,IF(VALUE(E318)&gt;0,3,IF(VALUE(D318)&gt;0,2,1)))))))</f>
        <v>7</v>
      </c>
      <c r="R318" t="str">
        <f>IF(IFERROR(VLOOKUP(Tabela1[[#This Row],[NR]],Tabela813[[NR]:[Especificação]],2,FALSE),"0")&lt;&gt;"0",IFERROR(VLOOKUP(Tabela1[[#This Row],[NR]],Tabela813[[NR]:[Especificação]],2,FALSE),"0"),Tabela1[[#This Row],[Especificação]])</f>
        <v>(-) Dedução de Serviços de Saneamento Básico - Esgotamento Sanitário</v>
      </c>
    </row>
    <row r="319" spans="2:18" x14ac:dyDescent="0.25">
      <c r="B319" s="73" t="s">
        <v>1570</v>
      </c>
      <c r="C319" s="73" t="s">
        <v>1558</v>
      </c>
      <c r="D319" s="73" t="s">
        <v>1563</v>
      </c>
      <c r="E319" s="73" t="s">
        <v>1570</v>
      </c>
      <c r="F319" s="73" t="s">
        <v>1570</v>
      </c>
      <c r="G319" s="73" t="s">
        <v>1591</v>
      </c>
      <c r="H319" s="73" t="s">
        <v>1567</v>
      </c>
      <c r="I319" s="73" t="s">
        <v>1558</v>
      </c>
      <c r="J319" s="73" t="s">
        <v>1564</v>
      </c>
      <c r="K319" s="73" t="s">
        <v>4847</v>
      </c>
      <c r="L319" s="166" t="s">
        <v>6887</v>
      </c>
      <c r="M319" s="73" t="s">
        <v>14</v>
      </c>
      <c r="N319" s="73">
        <f>IF(VALUE(Tabela1[[#This Row],[RED]]) &gt; 0,1,0) + IF(VALUE(J319)&gt;0,8,IF(VALUE(I319)&gt;0,7,IF(VALUE(H319)&gt;0,6,IF(VALUE(G319)&gt;0,5,IF(VALUE(F319)&gt;0,4,IF(VALUE(E319)&gt;0,3,IF(VALUE(D319)&gt;0,2,1)))))))</f>
        <v>8</v>
      </c>
      <c r="R319" t="str">
        <f>IF(IFERROR(VLOOKUP(Tabela1[[#This Row],[NR]],Tabela813[[NR]:[Especificação]],2,FALSE),"0")&lt;&gt;"0",IFERROR(VLOOKUP(Tabela1[[#This Row],[NR]],Tabela813[[NR]:[Especificação]],2,FALSE),"0"),Tabela1[[#This Row],[Especificação]])</f>
        <v>(-) Dedução de Serviços de Saneamento Básico - Esgotamento Sanitário - Principal</v>
      </c>
    </row>
    <row r="320" spans="2:18" x14ac:dyDescent="0.25">
      <c r="B320" s="73" t="s">
        <v>1570</v>
      </c>
      <c r="C320" s="73" t="s">
        <v>1558</v>
      </c>
      <c r="D320" s="73" t="s">
        <v>1563</v>
      </c>
      <c r="E320" s="73" t="s">
        <v>1570</v>
      </c>
      <c r="F320" s="73" t="s">
        <v>1570</v>
      </c>
      <c r="G320" s="73" t="s">
        <v>1591</v>
      </c>
      <c r="H320" s="73" t="s">
        <v>1567</v>
      </c>
      <c r="I320" s="73" t="s">
        <v>1567</v>
      </c>
      <c r="J320" s="73" t="s">
        <v>1564</v>
      </c>
      <c r="K320" s="73" t="s">
        <v>4848</v>
      </c>
      <c r="L320" s="166" t="s">
        <v>6888</v>
      </c>
      <c r="M320" s="73" t="s">
        <v>14</v>
      </c>
      <c r="N320" s="73">
        <f>IF(VALUE(Tabela1[[#This Row],[RED]]) &gt; 0,1,0) + IF(VALUE(J320)&gt;0,8,IF(VALUE(I320)&gt;0,7,IF(VALUE(H320)&gt;0,6,IF(VALUE(G320)&gt;0,5,IF(VALUE(F320)&gt;0,4,IF(VALUE(E320)&gt;0,3,IF(VALUE(D320)&gt;0,2,1)))))))</f>
        <v>8</v>
      </c>
      <c r="R320" t="str">
        <f>IF(IFERROR(VLOOKUP(Tabela1[[#This Row],[NR]],Tabela813[[NR]:[Especificação]],2,FALSE),"0")&lt;&gt;"0",IFERROR(VLOOKUP(Tabela1[[#This Row],[NR]],Tabela813[[NR]:[Especificação]],2,FALSE),"0"),Tabela1[[#This Row],[Especificação]])</f>
        <v>(-) Dedução de Serviços de Saneamento Básico - Esgotamento Sanitário - Multas e Juros de Mora</v>
      </c>
    </row>
    <row r="321" spans="2:18" x14ac:dyDescent="0.25">
      <c r="B321" s="73" t="s">
        <v>1570</v>
      </c>
      <c r="C321" s="73" t="s">
        <v>1558</v>
      </c>
      <c r="D321" s="73" t="s">
        <v>1563</v>
      </c>
      <c r="E321" s="73" t="s">
        <v>1570</v>
      </c>
      <c r="F321" s="73" t="s">
        <v>1570</v>
      </c>
      <c r="G321" s="73" t="s">
        <v>1591</v>
      </c>
      <c r="H321" s="73" t="s">
        <v>1567</v>
      </c>
      <c r="I321" s="73" t="s">
        <v>1559</v>
      </c>
      <c r="J321" s="73" t="s">
        <v>1564</v>
      </c>
      <c r="K321" s="73" t="s">
        <v>4849</v>
      </c>
      <c r="L321" s="166" t="s">
        <v>6889</v>
      </c>
      <c r="M321" s="73" t="s">
        <v>14</v>
      </c>
      <c r="N321" s="73">
        <f>IF(VALUE(Tabela1[[#This Row],[RED]]) &gt; 0,1,0) + IF(VALUE(J321)&gt;0,8,IF(VALUE(I321)&gt;0,7,IF(VALUE(H321)&gt;0,6,IF(VALUE(G321)&gt;0,5,IF(VALUE(F321)&gt;0,4,IF(VALUE(E321)&gt;0,3,IF(VALUE(D321)&gt;0,2,1)))))))</f>
        <v>8</v>
      </c>
      <c r="R321" t="str">
        <f>IF(IFERROR(VLOOKUP(Tabela1[[#This Row],[NR]],Tabela813[[NR]:[Especificação]],2,FALSE),"0")&lt;&gt;"0",IFERROR(VLOOKUP(Tabela1[[#This Row],[NR]],Tabela813[[NR]:[Especificação]],2,FALSE),"0"),Tabela1[[#This Row],[Especificação]])</f>
        <v>(-) Dedução de Serviços de Saneamento Básico - Esgotamento Sanitário - Dívida Ativa</v>
      </c>
    </row>
    <row r="322" spans="2:18" x14ac:dyDescent="0.25">
      <c r="B322" s="73" t="s">
        <v>1570</v>
      </c>
      <c r="C322" s="73" t="s">
        <v>1558</v>
      </c>
      <c r="D322" s="73" t="s">
        <v>1563</v>
      </c>
      <c r="E322" s="73" t="s">
        <v>1570</v>
      </c>
      <c r="F322" s="73" t="s">
        <v>1570</v>
      </c>
      <c r="G322" s="73" t="s">
        <v>1591</v>
      </c>
      <c r="H322" s="73" t="s">
        <v>1567</v>
      </c>
      <c r="I322" s="73" t="s">
        <v>1568</v>
      </c>
      <c r="J322" s="73" t="s">
        <v>1564</v>
      </c>
      <c r="K322" s="73" t="s">
        <v>4850</v>
      </c>
      <c r="L322" s="166" t="s">
        <v>6890</v>
      </c>
      <c r="M322" s="73" t="s">
        <v>14</v>
      </c>
      <c r="N322" s="73">
        <f>IF(VALUE(Tabela1[[#This Row],[RED]]) &gt; 0,1,0) + IF(VALUE(J322)&gt;0,8,IF(VALUE(I322)&gt;0,7,IF(VALUE(H322)&gt;0,6,IF(VALUE(G322)&gt;0,5,IF(VALUE(F322)&gt;0,4,IF(VALUE(E322)&gt;0,3,IF(VALUE(D322)&gt;0,2,1)))))))</f>
        <v>8</v>
      </c>
      <c r="R322" t="str">
        <f>IF(IFERROR(VLOOKUP(Tabela1[[#This Row],[NR]],Tabela813[[NR]:[Especificação]],2,FALSE),"0")&lt;&gt;"0",IFERROR(VLOOKUP(Tabela1[[#This Row],[NR]],Tabela813[[NR]:[Especificação]],2,FALSE),"0"),Tabela1[[#This Row],[Especificação]])</f>
        <v>(-) Dedução de Serviços de Saneamento Básico - Esgotamento Sanitário - Dívida Ativa - Multas e Juros de Mora da Dívida Ativa</v>
      </c>
    </row>
    <row r="323" spans="2:18" x14ac:dyDescent="0.25">
      <c r="B323" s="73" t="s">
        <v>1570</v>
      </c>
      <c r="C323" s="73" t="s">
        <v>1558</v>
      </c>
      <c r="D323" s="73" t="s">
        <v>1563</v>
      </c>
      <c r="E323" s="73" t="s">
        <v>1570</v>
      </c>
      <c r="F323" s="73" t="s">
        <v>1570</v>
      </c>
      <c r="G323" s="73" t="s">
        <v>1591</v>
      </c>
      <c r="H323" s="73" t="s">
        <v>1567</v>
      </c>
      <c r="I323" s="73" t="s">
        <v>1569</v>
      </c>
      <c r="J323" s="73" t="s">
        <v>1564</v>
      </c>
      <c r="K323" s="73" t="s">
        <v>4851</v>
      </c>
      <c r="L323" s="166" t="s">
        <v>6891</v>
      </c>
      <c r="M323" s="73" t="s">
        <v>14</v>
      </c>
      <c r="N323" s="73">
        <f>IF(VALUE(Tabela1[[#This Row],[RED]]) &gt; 0,1,0) + IF(VALUE(J323)&gt;0,8,IF(VALUE(I323)&gt;0,7,IF(VALUE(H323)&gt;0,6,IF(VALUE(G323)&gt;0,5,IF(VALUE(F323)&gt;0,4,IF(VALUE(E323)&gt;0,3,IF(VALUE(D323)&gt;0,2,1)))))))</f>
        <v>8</v>
      </c>
      <c r="R323" t="str">
        <f>IF(IFERROR(VLOOKUP(Tabela1[[#This Row],[NR]],Tabela813[[NR]:[Especificação]],2,FALSE),"0")&lt;&gt;"0",IFERROR(VLOOKUP(Tabela1[[#This Row],[NR]],Tabela813[[NR]:[Especificação]],2,FALSE),"0"),Tabela1[[#This Row],[Especificação]])</f>
        <v>(-) Dedução de Serviços de Saneamento Básico - Esgotamento Sanitário - Multas</v>
      </c>
    </row>
    <row r="324" spans="2:18" x14ac:dyDescent="0.25">
      <c r="B324" s="73" t="s">
        <v>1570</v>
      </c>
      <c r="C324" s="73" t="s">
        <v>1558</v>
      </c>
      <c r="D324" s="73" t="s">
        <v>1563</v>
      </c>
      <c r="E324" s="73" t="s">
        <v>1570</v>
      </c>
      <c r="F324" s="73" t="s">
        <v>1570</v>
      </c>
      <c r="G324" s="73" t="s">
        <v>1591</v>
      </c>
      <c r="H324" s="73" t="s">
        <v>1567</v>
      </c>
      <c r="I324" s="73" t="s">
        <v>1563</v>
      </c>
      <c r="J324" s="73" t="s">
        <v>1564</v>
      </c>
      <c r="K324" s="73" t="s">
        <v>4852</v>
      </c>
      <c r="L324" s="166" t="s">
        <v>6892</v>
      </c>
      <c r="M324" s="73" t="s">
        <v>14</v>
      </c>
      <c r="N324" s="73">
        <f>IF(VALUE(Tabela1[[#This Row],[RED]]) &gt; 0,1,0) + IF(VALUE(J324)&gt;0,8,IF(VALUE(I324)&gt;0,7,IF(VALUE(H324)&gt;0,6,IF(VALUE(G324)&gt;0,5,IF(VALUE(F324)&gt;0,4,IF(VALUE(E324)&gt;0,3,IF(VALUE(D324)&gt;0,2,1)))))))</f>
        <v>8</v>
      </c>
      <c r="R324" t="str">
        <f>IF(IFERROR(VLOOKUP(Tabela1[[#This Row],[NR]],Tabela813[[NR]:[Especificação]],2,FALSE),"0")&lt;&gt;"0",IFERROR(VLOOKUP(Tabela1[[#This Row],[NR]],Tabela813[[NR]:[Especificação]],2,FALSE),"0"),Tabela1[[#This Row],[Especificação]])</f>
        <v>(-) Dedução de Serviços de Saneamento Básico - Esgotamento Sanitário - Juros de Mora</v>
      </c>
    </row>
    <row r="325" spans="2:18" x14ac:dyDescent="0.25">
      <c r="B325" s="73" t="s">
        <v>1570</v>
      </c>
      <c r="C325" s="73" t="s">
        <v>1558</v>
      </c>
      <c r="D325" s="73" t="s">
        <v>1563</v>
      </c>
      <c r="E325" s="73" t="s">
        <v>1570</v>
      </c>
      <c r="F325" s="73" t="s">
        <v>1570</v>
      </c>
      <c r="G325" s="73" t="s">
        <v>1591</v>
      </c>
      <c r="H325" s="73" t="s">
        <v>1567</v>
      </c>
      <c r="I325" s="73" t="s">
        <v>1565</v>
      </c>
      <c r="J325" s="73" t="s">
        <v>1564</v>
      </c>
      <c r="K325" s="73" t="s">
        <v>4853</v>
      </c>
      <c r="L325" s="166" t="s">
        <v>6893</v>
      </c>
      <c r="M325" s="73" t="s">
        <v>14</v>
      </c>
      <c r="N325" s="73">
        <f>IF(VALUE(Tabela1[[#This Row],[RED]]) &gt; 0,1,0) + IF(VALUE(J325)&gt;0,8,IF(VALUE(I325)&gt;0,7,IF(VALUE(H325)&gt;0,6,IF(VALUE(G325)&gt;0,5,IF(VALUE(F325)&gt;0,4,IF(VALUE(E325)&gt;0,3,IF(VALUE(D325)&gt;0,2,1)))))))</f>
        <v>8</v>
      </c>
      <c r="R325" t="str">
        <f>IF(IFERROR(VLOOKUP(Tabela1[[#This Row],[NR]],Tabela813[[NR]:[Especificação]],2,FALSE),"0")&lt;&gt;"0",IFERROR(VLOOKUP(Tabela1[[#This Row],[NR]],Tabela813[[NR]:[Especificação]],2,FALSE),"0"),Tabela1[[#This Row],[Especificação]])</f>
        <v>(-) Dedução de Serviços de Saneamento Básico - Esgotamento Sanitário - Dívida Ativa - Multas da Dívida Ativa</v>
      </c>
    </row>
    <row r="326" spans="2:18" x14ac:dyDescent="0.25">
      <c r="B326" s="73" t="s">
        <v>1570</v>
      </c>
      <c r="C326" s="73" t="s">
        <v>1558</v>
      </c>
      <c r="D326" s="73" t="s">
        <v>1563</v>
      </c>
      <c r="E326" s="73" t="s">
        <v>1570</v>
      </c>
      <c r="F326" s="73" t="s">
        <v>1570</v>
      </c>
      <c r="G326" s="73" t="s">
        <v>1591</v>
      </c>
      <c r="H326" s="73" t="s">
        <v>1567</v>
      </c>
      <c r="I326" s="73" t="s">
        <v>1566</v>
      </c>
      <c r="J326" s="73" t="s">
        <v>1564</v>
      </c>
      <c r="K326" s="73" t="s">
        <v>4854</v>
      </c>
      <c r="L326" s="166" t="s">
        <v>6894</v>
      </c>
      <c r="M326" s="73" t="s">
        <v>14</v>
      </c>
      <c r="N326" s="73">
        <f>IF(VALUE(Tabela1[[#This Row],[RED]]) &gt; 0,1,0) + IF(VALUE(J326)&gt;0,8,IF(VALUE(I326)&gt;0,7,IF(VALUE(H326)&gt;0,6,IF(VALUE(G326)&gt;0,5,IF(VALUE(F326)&gt;0,4,IF(VALUE(E326)&gt;0,3,IF(VALUE(D326)&gt;0,2,1)))))))</f>
        <v>8</v>
      </c>
      <c r="R326" t="str">
        <f>IF(IFERROR(VLOOKUP(Tabela1[[#This Row],[NR]],Tabela813[[NR]:[Especificação]],2,FALSE),"0")&lt;&gt;"0",IFERROR(VLOOKUP(Tabela1[[#This Row],[NR]],Tabela813[[NR]:[Especificação]],2,FALSE),"0"),Tabela1[[#This Row],[Especificação]])</f>
        <v>(-) Dedução de Serviços de Saneamento Básico - Esgotamento Sanitário - Juros de Mora da Dívida Ativa</v>
      </c>
    </row>
    <row r="327" spans="2:18" x14ac:dyDescent="0.25">
      <c r="B327" s="73" t="s">
        <v>1570</v>
      </c>
      <c r="C327" s="73" t="s">
        <v>1558</v>
      </c>
      <c r="D327" s="73" t="s">
        <v>1563</v>
      </c>
      <c r="E327" s="73" t="s">
        <v>1570</v>
      </c>
      <c r="F327" s="73" t="s">
        <v>1570</v>
      </c>
      <c r="G327" s="73" t="s">
        <v>1591</v>
      </c>
      <c r="H327" s="73" t="s">
        <v>1559</v>
      </c>
      <c r="I327" s="73" t="s">
        <v>1561</v>
      </c>
      <c r="J327" s="73" t="s">
        <v>1564</v>
      </c>
      <c r="K327" s="73" t="s">
        <v>4855</v>
      </c>
      <c r="L327" s="166" t="s">
        <v>6895</v>
      </c>
      <c r="M327" s="73" t="s">
        <v>14</v>
      </c>
      <c r="N327" s="73">
        <f>IF(VALUE(Tabela1[[#This Row],[RED]]) &gt; 0,1,0) + IF(VALUE(J327)&gt;0,8,IF(VALUE(I327)&gt;0,7,IF(VALUE(H327)&gt;0,6,IF(VALUE(G327)&gt;0,5,IF(VALUE(F327)&gt;0,4,IF(VALUE(E327)&gt;0,3,IF(VALUE(D327)&gt;0,2,1)))))))</f>
        <v>7</v>
      </c>
      <c r="R327" t="str">
        <f>IF(IFERROR(VLOOKUP(Tabela1[[#This Row],[NR]],Tabela813[[NR]:[Especificação]],2,FALSE),"0")&lt;&gt;"0",IFERROR(VLOOKUP(Tabela1[[#This Row],[NR]],Tabela813[[NR]:[Especificação]],2,FALSE),"0"),Tabela1[[#This Row],[Especificação]])</f>
        <v>(-) Dedução de Serviços de Saneamento Básico - Limpeza Urbana e Manejo de Resíduos Sólidos</v>
      </c>
    </row>
    <row r="328" spans="2:18" x14ac:dyDescent="0.25">
      <c r="B328" s="73" t="s">
        <v>1570</v>
      </c>
      <c r="C328" s="73" t="s">
        <v>1558</v>
      </c>
      <c r="D328" s="73" t="s">
        <v>1563</v>
      </c>
      <c r="E328" s="73" t="s">
        <v>1570</v>
      </c>
      <c r="F328" s="73" t="s">
        <v>1570</v>
      </c>
      <c r="G328" s="73" t="s">
        <v>1591</v>
      </c>
      <c r="H328" s="73" t="s">
        <v>1559</v>
      </c>
      <c r="I328" s="73" t="s">
        <v>1558</v>
      </c>
      <c r="J328" s="73" t="s">
        <v>1564</v>
      </c>
      <c r="K328" s="73" t="s">
        <v>4856</v>
      </c>
      <c r="L328" s="166" t="s">
        <v>6896</v>
      </c>
      <c r="M328" s="73" t="s">
        <v>14</v>
      </c>
      <c r="N328" s="73">
        <f>IF(VALUE(Tabela1[[#This Row],[RED]]) &gt; 0,1,0) + IF(VALUE(J328)&gt;0,8,IF(VALUE(I328)&gt;0,7,IF(VALUE(H328)&gt;0,6,IF(VALUE(G328)&gt;0,5,IF(VALUE(F328)&gt;0,4,IF(VALUE(E328)&gt;0,3,IF(VALUE(D328)&gt;0,2,1)))))))</f>
        <v>8</v>
      </c>
      <c r="R328" t="str">
        <f>IF(IFERROR(VLOOKUP(Tabela1[[#This Row],[NR]],Tabela813[[NR]:[Especificação]],2,FALSE),"0")&lt;&gt;"0",IFERROR(VLOOKUP(Tabela1[[#This Row],[NR]],Tabela813[[NR]:[Especificação]],2,FALSE),"0"),Tabela1[[#This Row],[Especificação]])</f>
        <v>(-) Dedução de Serviços de Saneamento Básico - Limpeza Urbana e Manejo de Resíduos Sólidos - Principal</v>
      </c>
    </row>
    <row r="329" spans="2:18" x14ac:dyDescent="0.25">
      <c r="B329" s="73" t="s">
        <v>1570</v>
      </c>
      <c r="C329" s="73" t="s">
        <v>1558</v>
      </c>
      <c r="D329" s="73" t="s">
        <v>1563</v>
      </c>
      <c r="E329" s="73" t="s">
        <v>1570</v>
      </c>
      <c r="F329" s="73" t="s">
        <v>1570</v>
      </c>
      <c r="G329" s="73" t="s">
        <v>1591</v>
      </c>
      <c r="H329" s="73" t="s">
        <v>1559</v>
      </c>
      <c r="I329" s="73" t="s">
        <v>1567</v>
      </c>
      <c r="J329" s="73" t="s">
        <v>1564</v>
      </c>
      <c r="K329" s="73" t="s">
        <v>4857</v>
      </c>
      <c r="L329" s="166" t="s">
        <v>6897</v>
      </c>
      <c r="M329" s="73" t="s">
        <v>14</v>
      </c>
      <c r="N329" s="73">
        <f>IF(VALUE(Tabela1[[#This Row],[RED]]) &gt; 0,1,0) + IF(VALUE(J329)&gt;0,8,IF(VALUE(I329)&gt;0,7,IF(VALUE(H329)&gt;0,6,IF(VALUE(G329)&gt;0,5,IF(VALUE(F329)&gt;0,4,IF(VALUE(E329)&gt;0,3,IF(VALUE(D329)&gt;0,2,1)))))))</f>
        <v>8</v>
      </c>
      <c r="R329" t="str">
        <f>IF(IFERROR(VLOOKUP(Tabela1[[#This Row],[NR]],Tabela813[[NR]:[Especificação]],2,FALSE),"0")&lt;&gt;"0",IFERROR(VLOOKUP(Tabela1[[#This Row],[NR]],Tabela813[[NR]:[Especificação]],2,FALSE),"0"),Tabela1[[#This Row],[Especificação]])</f>
        <v>(-) Dedução de Serviços de Saneamento Básico - Limpeza Urbana e Manejo de Resíduos Sólidos - Multas e Juros de Mora</v>
      </c>
    </row>
    <row r="330" spans="2:18" x14ac:dyDescent="0.25">
      <c r="B330" s="73" t="s">
        <v>1570</v>
      </c>
      <c r="C330" s="73" t="s">
        <v>1558</v>
      </c>
      <c r="D330" s="73" t="s">
        <v>1563</v>
      </c>
      <c r="E330" s="73" t="s">
        <v>1570</v>
      </c>
      <c r="F330" s="73" t="s">
        <v>1570</v>
      </c>
      <c r="G330" s="73" t="s">
        <v>1591</v>
      </c>
      <c r="H330" s="73" t="s">
        <v>1559</v>
      </c>
      <c r="I330" s="73" t="s">
        <v>1559</v>
      </c>
      <c r="J330" s="73" t="s">
        <v>1564</v>
      </c>
      <c r="K330" s="73" t="s">
        <v>4858</v>
      </c>
      <c r="L330" s="166" t="s">
        <v>6898</v>
      </c>
      <c r="M330" s="73" t="s">
        <v>14</v>
      </c>
      <c r="N330" s="73">
        <f>IF(VALUE(Tabela1[[#This Row],[RED]]) &gt; 0,1,0) + IF(VALUE(J330)&gt;0,8,IF(VALUE(I330)&gt;0,7,IF(VALUE(H330)&gt;0,6,IF(VALUE(G330)&gt;0,5,IF(VALUE(F330)&gt;0,4,IF(VALUE(E330)&gt;0,3,IF(VALUE(D330)&gt;0,2,1)))))))</f>
        <v>8</v>
      </c>
      <c r="R330" t="str">
        <f>IF(IFERROR(VLOOKUP(Tabela1[[#This Row],[NR]],Tabela813[[NR]:[Especificação]],2,FALSE),"0")&lt;&gt;"0",IFERROR(VLOOKUP(Tabela1[[#This Row],[NR]],Tabela813[[NR]:[Especificação]],2,FALSE),"0"),Tabela1[[#This Row],[Especificação]])</f>
        <v>(-) Dedução de Serviços de Saneamento Básico - Limpeza Urbana e Manejo de Resíduos Sólidos - Dívida Ativa</v>
      </c>
    </row>
    <row r="331" spans="2:18" x14ac:dyDescent="0.25">
      <c r="B331" s="73" t="s">
        <v>1570</v>
      </c>
      <c r="C331" s="73" t="s">
        <v>1558</v>
      </c>
      <c r="D331" s="73" t="s">
        <v>1563</v>
      </c>
      <c r="E331" s="73" t="s">
        <v>1570</v>
      </c>
      <c r="F331" s="73" t="s">
        <v>1570</v>
      </c>
      <c r="G331" s="73" t="s">
        <v>1591</v>
      </c>
      <c r="H331" s="73" t="s">
        <v>1559</v>
      </c>
      <c r="I331" s="73" t="s">
        <v>1568</v>
      </c>
      <c r="J331" s="73" t="s">
        <v>1564</v>
      </c>
      <c r="K331" s="73" t="s">
        <v>4859</v>
      </c>
      <c r="L331" s="166" t="s">
        <v>6899</v>
      </c>
      <c r="M331" s="73" t="s">
        <v>14</v>
      </c>
      <c r="N331" s="73">
        <f>IF(VALUE(Tabela1[[#This Row],[RED]]) &gt; 0,1,0) + IF(VALUE(J331)&gt;0,8,IF(VALUE(I331)&gt;0,7,IF(VALUE(H331)&gt;0,6,IF(VALUE(G331)&gt;0,5,IF(VALUE(F331)&gt;0,4,IF(VALUE(E331)&gt;0,3,IF(VALUE(D331)&gt;0,2,1)))))))</f>
        <v>8</v>
      </c>
      <c r="R331" t="str">
        <f>IF(IFERROR(VLOOKUP(Tabela1[[#This Row],[NR]],Tabela813[[NR]:[Especificação]],2,FALSE),"0")&lt;&gt;"0",IFERROR(VLOOKUP(Tabela1[[#This Row],[NR]],Tabela813[[NR]:[Especificação]],2,FALSE),"0"),Tabela1[[#This Row],[Especificação]])</f>
        <v>(-) Dedução de Serviços de Saneamento Básico - Limpeza Urbana e Manejo de Resíduos Sólidos - Dívida Ativa - Multas e Juros de Mora da Dívida Ativa</v>
      </c>
    </row>
    <row r="332" spans="2:18" x14ac:dyDescent="0.25">
      <c r="B332" s="73" t="s">
        <v>1570</v>
      </c>
      <c r="C332" s="73" t="s">
        <v>1558</v>
      </c>
      <c r="D332" s="73" t="s">
        <v>1563</v>
      </c>
      <c r="E332" s="73" t="s">
        <v>1570</v>
      </c>
      <c r="F332" s="73" t="s">
        <v>1570</v>
      </c>
      <c r="G332" s="73" t="s">
        <v>1591</v>
      </c>
      <c r="H332" s="73" t="s">
        <v>1559</v>
      </c>
      <c r="I332" s="73" t="s">
        <v>1569</v>
      </c>
      <c r="J332" s="73" t="s">
        <v>1564</v>
      </c>
      <c r="K332" s="73" t="s">
        <v>4860</v>
      </c>
      <c r="L332" s="166" t="s">
        <v>6900</v>
      </c>
      <c r="M332" s="73" t="s">
        <v>14</v>
      </c>
      <c r="N332" s="73">
        <f>IF(VALUE(Tabela1[[#This Row],[RED]]) &gt; 0,1,0) + IF(VALUE(J332)&gt;0,8,IF(VALUE(I332)&gt;0,7,IF(VALUE(H332)&gt;0,6,IF(VALUE(G332)&gt;0,5,IF(VALUE(F332)&gt;0,4,IF(VALUE(E332)&gt;0,3,IF(VALUE(D332)&gt;0,2,1)))))))</f>
        <v>8</v>
      </c>
      <c r="R332" t="str">
        <f>IF(IFERROR(VLOOKUP(Tabela1[[#This Row],[NR]],Tabela813[[NR]:[Especificação]],2,FALSE),"0")&lt;&gt;"0",IFERROR(VLOOKUP(Tabela1[[#This Row],[NR]],Tabela813[[NR]:[Especificação]],2,FALSE),"0"),Tabela1[[#This Row],[Especificação]])</f>
        <v>(-) Dedução de Serviços de Saneamento Básico - Limpeza Urbana e Manejo de Resíduos Sólidos - Multas</v>
      </c>
    </row>
    <row r="333" spans="2:18" x14ac:dyDescent="0.25">
      <c r="B333" s="73" t="s">
        <v>1570</v>
      </c>
      <c r="C333" s="73" t="s">
        <v>1558</v>
      </c>
      <c r="D333" s="73" t="s">
        <v>1563</v>
      </c>
      <c r="E333" s="73" t="s">
        <v>1570</v>
      </c>
      <c r="F333" s="73" t="s">
        <v>1570</v>
      </c>
      <c r="G333" s="73" t="s">
        <v>1591</v>
      </c>
      <c r="H333" s="73" t="s">
        <v>1559</v>
      </c>
      <c r="I333" s="73" t="s">
        <v>1563</v>
      </c>
      <c r="J333" s="73" t="s">
        <v>1564</v>
      </c>
      <c r="K333" s="73" t="s">
        <v>4861</v>
      </c>
      <c r="L333" s="166" t="s">
        <v>6901</v>
      </c>
      <c r="M333" s="73" t="s">
        <v>14</v>
      </c>
      <c r="N333" s="73">
        <f>IF(VALUE(Tabela1[[#This Row],[RED]]) &gt; 0,1,0) + IF(VALUE(J333)&gt;0,8,IF(VALUE(I333)&gt;0,7,IF(VALUE(H333)&gt;0,6,IF(VALUE(G333)&gt;0,5,IF(VALUE(F333)&gt;0,4,IF(VALUE(E333)&gt;0,3,IF(VALUE(D333)&gt;0,2,1)))))))</f>
        <v>8</v>
      </c>
      <c r="R333" t="str">
        <f>IF(IFERROR(VLOOKUP(Tabela1[[#This Row],[NR]],Tabela813[[NR]:[Especificação]],2,FALSE),"0")&lt;&gt;"0",IFERROR(VLOOKUP(Tabela1[[#This Row],[NR]],Tabela813[[NR]:[Especificação]],2,FALSE),"0"),Tabela1[[#This Row],[Especificação]])</f>
        <v>(-) Dedução de Serviços de Saneamento Básico - Limpeza Urbana e Manejo de Resíduos Sólidos - Juros de Mora</v>
      </c>
    </row>
    <row r="334" spans="2:18" x14ac:dyDescent="0.25">
      <c r="B334" s="73" t="s">
        <v>1570</v>
      </c>
      <c r="C334" s="73" t="s">
        <v>1558</v>
      </c>
      <c r="D334" s="73" t="s">
        <v>1563</v>
      </c>
      <c r="E334" s="73" t="s">
        <v>1570</v>
      </c>
      <c r="F334" s="73" t="s">
        <v>1570</v>
      </c>
      <c r="G334" s="73" t="s">
        <v>1591</v>
      </c>
      <c r="H334" s="73" t="s">
        <v>1559</v>
      </c>
      <c r="I334" s="73" t="s">
        <v>1565</v>
      </c>
      <c r="J334" s="73" t="s">
        <v>1564</v>
      </c>
      <c r="K334" s="73" t="s">
        <v>4862</v>
      </c>
      <c r="L334" s="166" t="s">
        <v>6902</v>
      </c>
      <c r="M334" s="73" t="s">
        <v>14</v>
      </c>
      <c r="N334" s="73">
        <f>IF(VALUE(Tabela1[[#This Row],[RED]]) &gt; 0,1,0) + IF(VALUE(J334)&gt;0,8,IF(VALUE(I334)&gt;0,7,IF(VALUE(H334)&gt;0,6,IF(VALUE(G334)&gt;0,5,IF(VALUE(F334)&gt;0,4,IF(VALUE(E334)&gt;0,3,IF(VALUE(D334)&gt;0,2,1)))))))</f>
        <v>8</v>
      </c>
      <c r="R334" t="str">
        <f>IF(IFERROR(VLOOKUP(Tabela1[[#This Row],[NR]],Tabela813[[NR]:[Especificação]],2,FALSE),"0")&lt;&gt;"0",IFERROR(VLOOKUP(Tabela1[[#This Row],[NR]],Tabela813[[NR]:[Especificação]],2,FALSE),"0"),Tabela1[[#This Row],[Especificação]])</f>
        <v>(-) Dedução de Serviços de Saneamento Básico - Limpeza Urbana e Manejo de Resíduos Sólidos - Dívida Ativa - Multas da Dívida Ativa</v>
      </c>
    </row>
    <row r="335" spans="2:18" x14ac:dyDescent="0.25">
      <c r="B335" s="73" t="s">
        <v>1570</v>
      </c>
      <c r="C335" s="73" t="s">
        <v>1558</v>
      </c>
      <c r="D335" s="73" t="s">
        <v>1563</v>
      </c>
      <c r="E335" s="73" t="s">
        <v>1570</v>
      </c>
      <c r="F335" s="73" t="s">
        <v>1570</v>
      </c>
      <c r="G335" s="73" t="s">
        <v>1591</v>
      </c>
      <c r="H335" s="73" t="s">
        <v>1559</v>
      </c>
      <c r="I335" s="73" t="s">
        <v>1566</v>
      </c>
      <c r="J335" s="73" t="s">
        <v>1564</v>
      </c>
      <c r="K335" s="73" t="s">
        <v>4863</v>
      </c>
      <c r="L335" s="166" t="s">
        <v>6903</v>
      </c>
      <c r="M335" s="73" t="s">
        <v>14</v>
      </c>
      <c r="N335" s="73">
        <f>IF(VALUE(Tabela1[[#This Row],[RED]]) &gt; 0,1,0) + IF(VALUE(J335)&gt;0,8,IF(VALUE(I335)&gt;0,7,IF(VALUE(H335)&gt;0,6,IF(VALUE(G335)&gt;0,5,IF(VALUE(F335)&gt;0,4,IF(VALUE(E335)&gt;0,3,IF(VALUE(D335)&gt;0,2,1)))))))</f>
        <v>8</v>
      </c>
      <c r="R335" t="str">
        <f>IF(IFERROR(VLOOKUP(Tabela1[[#This Row],[NR]],Tabela813[[NR]:[Especificação]],2,FALSE),"0")&lt;&gt;"0",IFERROR(VLOOKUP(Tabela1[[#This Row],[NR]],Tabela813[[NR]:[Especificação]],2,FALSE),"0"),Tabela1[[#This Row],[Especificação]])</f>
        <v>(-) Dedução de Serviços de Saneamento Básico - Limpeza Urbana e Manejo de Resíduos Sólidos - Juros de Mora da Dívida Ativa</v>
      </c>
    </row>
    <row r="336" spans="2:18" x14ac:dyDescent="0.25">
      <c r="B336" s="73" t="s">
        <v>1570</v>
      </c>
      <c r="C336" s="73" t="s">
        <v>1558</v>
      </c>
      <c r="D336" s="73" t="s">
        <v>1563</v>
      </c>
      <c r="E336" s="73" t="s">
        <v>1570</v>
      </c>
      <c r="F336" s="73" t="s">
        <v>1570</v>
      </c>
      <c r="G336" s="73" t="s">
        <v>1591</v>
      </c>
      <c r="H336" s="73" t="s">
        <v>1568</v>
      </c>
      <c r="I336" s="73" t="s">
        <v>1561</v>
      </c>
      <c r="J336" s="73" t="s">
        <v>1564</v>
      </c>
      <c r="K336" s="73" t="s">
        <v>4864</v>
      </c>
      <c r="L336" s="166" t="s">
        <v>6904</v>
      </c>
      <c r="M336" s="73" t="s">
        <v>14</v>
      </c>
      <c r="N336" s="73">
        <f>IF(VALUE(Tabela1[[#This Row],[RED]]) &gt; 0,1,0) + IF(VALUE(J336)&gt;0,8,IF(VALUE(I336)&gt;0,7,IF(VALUE(H336)&gt;0,6,IF(VALUE(G336)&gt;0,5,IF(VALUE(F336)&gt;0,4,IF(VALUE(E336)&gt;0,3,IF(VALUE(D336)&gt;0,2,1)))))))</f>
        <v>7</v>
      </c>
      <c r="R336" t="str">
        <f>IF(IFERROR(VLOOKUP(Tabela1[[#This Row],[NR]],Tabela813[[NR]:[Especificação]],2,FALSE),"0")&lt;&gt;"0",IFERROR(VLOOKUP(Tabela1[[#This Row],[NR]],Tabela813[[NR]:[Especificação]],2,FALSE),"0"),Tabela1[[#This Row],[Especificação]])</f>
        <v>(-) Dedução de Serviços de Saneamento Básico - Drenagem e Manejo das Águas Pluviais Urbanas</v>
      </c>
    </row>
    <row r="337" spans="2:18" x14ac:dyDescent="0.25">
      <c r="B337" s="73" t="s">
        <v>1570</v>
      </c>
      <c r="C337" s="73" t="s">
        <v>1558</v>
      </c>
      <c r="D337" s="73" t="s">
        <v>1563</v>
      </c>
      <c r="E337" s="73" t="s">
        <v>1570</v>
      </c>
      <c r="F337" s="73" t="s">
        <v>1570</v>
      </c>
      <c r="G337" s="73" t="s">
        <v>1591</v>
      </c>
      <c r="H337" s="73" t="s">
        <v>1568</v>
      </c>
      <c r="I337" s="73" t="s">
        <v>1558</v>
      </c>
      <c r="J337" s="73" t="s">
        <v>1564</v>
      </c>
      <c r="K337" s="73" t="s">
        <v>4865</v>
      </c>
      <c r="L337" s="166" t="s">
        <v>6905</v>
      </c>
      <c r="M337" s="73" t="s">
        <v>14</v>
      </c>
      <c r="N337" s="73">
        <f>IF(VALUE(Tabela1[[#This Row],[RED]]) &gt; 0,1,0) + IF(VALUE(J337)&gt;0,8,IF(VALUE(I337)&gt;0,7,IF(VALUE(H337)&gt;0,6,IF(VALUE(G337)&gt;0,5,IF(VALUE(F337)&gt;0,4,IF(VALUE(E337)&gt;0,3,IF(VALUE(D337)&gt;0,2,1)))))))</f>
        <v>8</v>
      </c>
      <c r="R337" t="str">
        <f>IF(IFERROR(VLOOKUP(Tabela1[[#This Row],[NR]],Tabela813[[NR]:[Especificação]],2,FALSE),"0")&lt;&gt;"0",IFERROR(VLOOKUP(Tabela1[[#This Row],[NR]],Tabela813[[NR]:[Especificação]],2,FALSE),"0"),Tabela1[[#This Row],[Especificação]])</f>
        <v>(-) Dedução de Serviços de Saneamento Básico - Drenagem e Manejo das Águas Pluviais Urbanas - Principal</v>
      </c>
    </row>
    <row r="338" spans="2:18" x14ac:dyDescent="0.25">
      <c r="B338" s="73" t="s">
        <v>1570</v>
      </c>
      <c r="C338" s="73" t="s">
        <v>1558</v>
      </c>
      <c r="D338" s="73" t="s">
        <v>1563</v>
      </c>
      <c r="E338" s="73" t="s">
        <v>1570</v>
      </c>
      <c r="F338" s="73" t="s">
        <v>1570</v>
      </c>
      <c r="G338" s="73" t="s">
        <v>1591</v>
      </c>
      <c r="H338" s="73" t="s">
        <v>1568</v>
      </c>
      <c r="I338" s="73" t="s">
        <v>1567</v>
      </c>
      <c r="J338" s="73" t="s">
        <v>1564</v>
      </c>
      <c r="K338" s="73" t="s">
        <v>4866</v>
      </c>
      <c r="L338" s="166" t="s">
        <v>6906</v>
      </c>
      <c r="M338" s="73" t="s">
        <v>14</v>
      </c>
      <c r="N338" s="73">
        <f>IF(VALUE(Tabela1[[#This Row],[RED]]) &gt; 0,1,0) + IF(VALUE(J338)&gt;0,8,IF(VALUE(I338)&gt;0,7,IF(VALUE(H338)&gt;0,6,IF(VALUE(G338)&gt;0,5,IF(VALUE(F338)&gt;0,4,IF(VALUE(E338)&gt;0,3,IF(VALUE(D338)&gt;0,2,1)))))))</f>
        <v>8</v>
      </c>
      <c r="R338" t="str">
        <f>IF(IFERROR(VLOOKUP(Tabela1[[#This Row],[NR]],Tabela813[[NR]:[Especificação]],2,FALSE),"0")&lt;&gt;"0",IFERROR(VLOOKUP(Tabela1[[#This Row],[NR]],Tabela813[[NR]:[Especificação]],2,FALSE),"0"),Tabela1[[#This Row],[Especificação]])</f>
        <v>(-) Dedução de Serviços de Saneamento Básico - Drenagem e Manejo das Águas Pluviais Urbanas - Multas e Juros de Mora</v>
      </c>
    </row>
    <row r="339" spans="2:18" x14ac:dyDescent="0.25">
      <c r="B339" s="73" t="s">
        <v>1570</v>
      </c>
      <c r="C339" s="73" t="s">
        <v>1558</v>
      </c>
      <c r="D339" s="73" t="s">
        <v>1563</v>
      </c>
      <c r="E339" s="73" t="s">
        <v>1570</v>
      </c>
      <c r="F339" s="73" t="s">
        <v>1570</v>
      </c>
      <c r="G339" s="73" t="s">
        <v>1591</v>
      </c>
      <c r="H339" s="73" t="s">
        <v>1568</v>
      </c>
      <c r="I339" s="73" t="s">
        <v>1559</v>
      </c>
      <c r="J339" s="73" t="s">
        <v>1564</v>
      </c>
      <c r="K339" s="73" t="s">
        <v>4867</v>
      </c>
      <c r="L339" s="166" t="s">
        <v>6907</v>
      </c>
      <c r="M339" s="73" t="s">
        <v>14</v>
      </c>
      <c r="N339" s="73">
        <f>IF(VALUE(Tabela1[[#This Row],[RED]]) &gt; 0,1,0) + IF(VALUE(J339)&gt;0,8,IF(VALUE(I339)&gt;0,7,IF(VALUE(H339)&gt;0,6,IF(VALUE(G339)&gt;0,5,IF(VALUE(F339)&gt;0,4,IF(VALUE(E339)&gt;0,3,IF(VALUE(D339)&gt;0,2,1)))))))</f>
        <v>8</v>
      </c>
      <c r="R339" t="str">
        <f>IF(IFERROR(VLOOKUP(Tabela1[[#This Row],[NR]],Tabela813[[NR]:[Especificação]],2,FALSE),"0")&lt;&gt;"0",IFERROR(VLOOKUP(Tabela1[[#This Row],[NR]],Tabela813[[NR]:[Especificação]],2,FALSE),"0"),Tabela1[[#This Row],[Especificação]])</f>
        <v>(-) Dedução de Serviços de Saneamento Básico - Drenagem e Manejo das Águas Pluviais Urbanas - Dívida Ativa</v>
      </c>
    </row>
    <row r="340" spans="2:18" x14ac:dyDescent="0.25">
      <c r="B340" s="73" t="s">
        <v>1570</v>
      </c>
      <c r="C340" s="73" t="s">
        <v>1558</v>
      </c>
      <c r="D340" s="73" t="s">
        <v>1563</v>
      </c>
      <c r="E340" s="73" t="s">
        <v>1570</v>
      </c>
      <c r="F340" s="73" t="s">
        <v>1570</v>
      </c>
      <c r="G340" s="73" t="s">
        <v>1591</v>
      </c>
      <c r="H340" s="73" t="s">
        <v>1568</v>
      </c>
      <c r="I340" s="73" t="s">
        <v>1568</v>
      </c>
      <c r="J340" s="73" t="s">
        <v>1564</v>
      </c>
      <c r="K340" s="73" t="s">
        <v>4868</v>
      </c>
      <c r="L340" s="166" t="s">
        <v>6908</v>
      </c>
      <c r="M340" s="73" t="s">
        <v>14</v>
      </c>
      <c r="N340" s="73">
        <f>IF(VALUE(Tabela1[[#This Row],[RED]]) &gt; 0,1,0) + IF(VALUE(J340)&gt;0,8,IF(VALUE(I340)&gt;0,7,IF(VALUE(H340)&gt;0,6,IF(VALUE(G340)&gt;0,5,IF(VALUE(F340)&gt;0,4,IF(VALUE(E340)&gt;0,3,IF(VALUE(D340)&gt;0,2,1)))))))</f>
        <v>8</v>
      </c>
      <c r="R340" t="str">
        <f>IF(IFERROR(VLOOKUP(Tabela1[[#This Row],[NR]],Tabela813[[NR]:[Especificação]],2,FALSE),"0")&lt;&gt;"0",IFERROR(VLOOKUP(Tabela1[[#This Row],[NR]],Tabela813[[NR]:[Especificação]],2,FALSE),"0"),Tabela1[[#This Row],[Especificação]])</f>
        <v>(-) Dedução de Serviços de Saneamento Básico - Drenagem e Manejo das Águas Pluviais Urbanas - Dívida Ativa - Multas e Juros de Mora da Dívida Ativa</v>
      </c>
    </row>
    <row r="341" spans="2:18" x14ac:dyDescent="0.25">
      <c r="B341" s="73" t="s">
        <v>1570</v>
      </c>
      <c r="C341" s="73" t="s">
        <v>1558</v>
      </c>
      <c r="D341" s="73" t="s">
        <v>1563</v>
      </c>
      <c r="E341" s="73" t="s">
        <v>1570</v>
      </c>
      <c r="F341" s="73" t="s">
        <v>1570</v>
      </c>
      <c r="G341" s="73" t="s">
        <v>1591</v>
      </c>
      <c r="H341" s="73" t="s">
        <v>1568</v>
      </c>
      <c r="I341" s="73" t="s">
        <v>1569</v>
      </c>
      <c r="J341" s="73" t="s">
        <v>1564</v>
      </c>
      <c r="K341" s="73" t="s">
        <v>4869</v>
      </c>
      <c r="L341" s="166" t="s">
        <v>6909</v>
      </c>
      <c r="M341" s="73" t="s">
        <v>14</v>
      </c>
      <c r="N341" s="73">
        <f>IF(VALUE(Tabela1[[#This Row],[RED]]) &gt; 0,1,0) + IF(VALUE(J341)&gt;0,8,IF(VALUE(I341)&gt;0,7,IF(VALUE(H341)&gt;0,6,IF(VALUE(G341)&gt;0,5,IF(VALUE(F341)&gt;0,4,IF(VALUE(E341)&gt;0,3,IF(VALUE(D341)&gt;0,2,1)))))))</f>
        <v>8</v>
      </c>
      <c r="R341" t="str">
        <f>IF(IFERROR(VLOOKUP(Tabela1[[#This Row],[NR]],Tabela813[[NR]:[Especificação]],2,FALSE),"0")&lt;&gt;"0",IFERROR(VLOOKUP(Tabela1[[#This Row],[NR]],Tabela813[[NR]:[Especificação]],2,FALSE),"0"),Tabela1[[#This Row],[Especificação]])</f>
        <v>(-) Dedução de Serviços de Saneamento Básico - Drenagem e Manejo das Águas Pluviais Urbanas - Multas</v>
      </c>
    </row>
    <row r="342" spans="2:18" x14ac:dyDescent="0.25">
      <c r="B342" s="73" t="s">
        <v>1570</v>
      </c>
      <c r="C342" s="73" t="s">
        <v>1558</v>
      </c>
      <c r="D342" s="73" t="s">
        <v>1563</v>
      </c>
      <c r="E342" s="73" t="s">
        <v>1570</v>
      </c>
      <c r="F342" s="73" t="s">
        <v>1570</v>
      </c>
      <c r="G342" s="73" t="s">
        <v>1591</v>
      </c>
      <c r="H342" s="73" t="s">
        <v>1568</v>
      </c>
      <c r="I342" s="73" t="s">
        <v>1563</v>
      </c>
      <c r="J342" s="73" t="s">
        <v>1564</v>
      </c>
      <c r="K342" s="73" t="s">
        <v>4870</v>
      </c>
      <c r="L342" s="166" t="s">
        <v>6910</v>
      </c>
      <c r="M342" s="73" t="s">
        <v>14</v>
      </c>
      <c r="N342" s="73">
        <f>IF(VALUE(Tabela1[[#This Row],[RED]]) &gt; 0,1,0) + IF(VALUE(J342)&gt;0,8,IF(VALUE(I342)&gt;0,7,IF(VALUE(H342)&gt;0,6,IF(VALUE(G342)&gt;0,5,IF(VALUE(F342)&gt;0,4,IF(VALUE(E342)&gt;0,3,IF(VALUE(D342)&gt;0,2,1)))))))</f>
        <v>8</v>
      </c>
      <c r="R342" t="str">
        <f>IF(IFERROR(VLOOKUP(Tabela1[[#This Row],[NR]],Tabela813[[NR]:[Especificação]],2,FALSE),"0")&lt;&gt;"0",IFERROR(VLOOKUP(Tabela1[[#This Row],[NR]],Tabela813[[NR]:[Especificação]],2,FALSE),"0"),Tabela1[[#This Row],[Especificação]])</f>
        <v>(-) Dedução de Serviços de Saneamento Básico - Drenagem e Manejo das Águas Pluviais Urbanas - Juros de Mora</v>
      </c>
    </row>
    <row r="343" spans="2:18" x14ac:dyDescent="0.25">
      <c r="B343" s="73" t="s">
        <v>1570</v>
      </c>
      <c r="C343" s="73" t="s">
        <v>1558</v>
      </c>
      <c r="D343" s="73" t="s">
        <v>1563</v>
      </c>
      <c r="E343" s="73" t="s">
        <v>1570</v>
      </c>
      <c r="F343" s="73" t="s">
        <v>1570</v>
      </c>
      <c r="G343" s="73" t="s">
        <v>1591</v>
      </c>
      <c r="H343" s="73" t="s">
        <v>1568</v>
      </c>
      <c r="I343" s="73" t="s">
        <v>1565</v>
      </c>
      <c r="J343" s="73" t="s">
        <v>1564</v>
      </c>
      <c r="K343" s="73" t="s">
        <v>4871</v>
      </c>
      <c r="L343" s="166" t="s">
        <v>6911</v>
      </c>
      <c r="M343" s="73" t="s">
        <v>14</v>
      </c>
      <c r="N343" s="73">
        <f>IF(VALUE(Tabela1[[#This Row],[RED]]) &gt; 0,1,0) + IF(VALUE(J343)&gt;0,8,IF(VALUE(I343)&gt;0,7,IF(VALUE(H343)&gt;0,6,IF(VALUE(G343)&gt;0,5,IF(VALUE(F343)&gt;0,4,IF(VALUE(E343)&gt;0,3,IF(VALUE(D343)&gt;0,2,1)))))))</f>
        <v>8</v>
      </c>
      <c r="R343" t="str">
        <f>IF(IFERROR(VLOOKUP(Tabela1[[#This Row],[NR]],Tabela813[[NR]:[Especificação]],2,FALSE),"0")&lt;&gt;"0",IFERROR(VLOOKUP(Tabela1[[#This Row],[NR]],Tabela813[[NR]:[Especificação]],2,FALSE),"0"),Tabela1[[#This Row],[Especificação]])</f>
        <v>(-) Dedução de Serviços de Saneamento Básico - Drenagem e Manejo das Águas Pluviais Urbanas - Dívida Ativa - Multas da Dívida Ativa</v>
      </c>
    </row>
    <row r="344" spans="2:18" x14ac:dyDescent="0.25">
      <c r="B344" s="73" t="s">
        <v>1570</v>
      </c>
      <c r="C344" s="73" t="s">
        <v>1558</v>
      </c>
      <c r="D344" s="73" t="s">
        <v>1563</v>
      </c>
      <c r="E344" s="73" t="s">
        <v>1570</v>
      </c>
      <c r="F344" s="73" t="s">
        <v>1570</v>
      </c>
      <c r="G344" s="73" t="s">
        <v>1591</v>
      </c>
      <c r="H344" s="73" t="s">
        <v>1568</v>
      </c>
      <c r="I344" s="73" t="s">
        <v>1566</v>
      </c>
      <c r="J344" s="73" t="s">
        <v>1564</v>
      </c>
      <c r="K344" s="73" t="s">
        <v>4872</v>
      </c>
      <c r="L344" s="166" t="s">
        <v>6912</v>
      </c>
      <c r="M344" s="73" t="s">
        <v>14</v>
      </c>
      <c r="N344" s="73">
        <f>IF(VALUE(Tabela1[[#This Row],[RED]]) &gt; 0,1,0) + IF(VALUE(J344)&gt;0,8,IF(VALUE(I344)&gt;0,7,IF(VALUE(H344)&gt;0,6,IF(VALUE(G344)&gt;0,5,IF(VALUE(F344)&gt;0,4,IF(VALUE(E344)&gt;0,3,IF(VALUE(D344)&gt;0,2,1)))))))</f>
        <v>8</v>
      </c>
      <c r="R344" t="str">
        <f>IF(IFERROR(VLOOKUP(Tabela1[[#This Row],[NR]],Tabela813[[NR]:[Especificação]],2,FALSE),"0")&lt;&gt;"0",IFERROR(VLOOKUP(Tabela1[[#This Row],[NR]],Tabela813[[NR]:[Especificação]],2,FALSE),"0"),Tabela1[[#This Row],[Especificação]])</f>
        <v>(-) Dedução de Serviços de Saneamento Básico - Drenagem e Manejo das Águas Pluviais Urbanas - Juros de Mora da Dívida Ativa</v>
      </c>
    </row>
    <row r="345" spans="2:18" x14ac:dyDescent="0.25">
      <c r="B345" s="73" t="s">
        <v>1570</v>
      </c>
      <c r="C345" s="73" t="s">
        <v>1558</v>
      </c>
      <c r="D345" s="73" t="s">
        <v>1563</v>
      </c>
      <c r="E345" s="73" t="s">
        <v>1570</v>
      </c>
      <c r="F345" s="73" t="s">
        <v>1570</v>
      </c>
      <c r="G345" s="73" t="s">
        <v>1591</v>
      </c>
      <c r="H345" s="73" t="s">
        <v>1570</v>
      </c>
      <c r="I345" s="73" t="s">
        <v>1561</v>
      </c>
      <c r="J345" s="73" t="s">
        <v>1564</v>
      </c>
      <c r="K345" s="73" t="s">
        <v>4873</v>
      </c>
      <c r="L345" s="166" t="s">
        <v>6913</v>
      </c>
      <c r="M345" s="73" t="s">
        <v>14</v>
      </c>
      <c r="N345" s="73">
        <f>IF(VALUE(Tabela1[[#This Row],[RED]]) &gt; 0,1,0) + IF(VALUE(J345)&gt;0,8,IF(VALUE(I345)&gt;0,7,IF(VALUE(H345)&gt;0,6,IF(VALUE(G345)&gt;0,5,IF(VALUE(F345)&gt;0,4,IF(VALUE(E345)&gt;0,3,IF(VALUE(D345)&gt;0,2,1)))))))</f>
        <v>7</v>
      </c>
      <c r="R345" t="str">
        <f>IF(IFERROR(VLOOKUP(Tabela1[[#This Row],[NR]],Tabela813[[NR]:[Especificação]],2,FALSE),"0")&lt;&gt;"0",IFERROR(VLOOKUP(Tabela1[[#This Row],[NR]],Tabela813[[NR]:[Especificação]],2,FALSE),"0"),Tabela1[[#This Row],[Especificação]])</f>
        <v>(-) Dedução de Outros Serviços Sujeitos à Regulação</v>
      </c>
    </row>
    <row r="346" spans="2:18" x14ac:dyDescent="0.25">
      <c r="B346" s="73" t="s">
        <v>1570</v>
      </c>
      <c r="C346" s="73" t="s">
        <v>1558</v>
      </c>
      <c r="D346" s="73" t="s">
        <v>1563</v>
      </c>
      <c r="E346" s="73" t="s">
        <v>1570</v>
      </c>
      <c r="F346" s="73" t="s">
        <v>1570</v>
      </c>
      <c r="G346" s="73" t="s">
        <v>1591</v>
      </c>
      <c r="H346" s="73" t="s">
        <v>1570</v>
      </c>
      <c r="I346" s="73" t="s">
        <v>1558</v>
      </c>
      <c r="J346" s="73" t="s">
        <v>1564</v>
      </c>
      <c r="K346" s="73" t="s">
        <v>4874</v>
      </c>
      <c r="L346" s="166" t="s">
        <v>6914</v>
      </c>
      <c r="M346" s="73" t="s">
        <v>14</v>
      </c>
      <c r="N346" s="73">
        <f>IF(VALUE(Tabela1[[#This Row],[RED]]) &gt; 0,1,0) + IF(VALUE(J346)&gt;0,8,IF(VALUE(I346)&gt;0,7,IF(VALUE(H346)&gt;0,6,IF(VALUE(G346)&gt;0,5,IF(VALUE(F346)&gt;0,4,IF(VALUE(E346)&gt;0,3,IF(VALUE(D346)&gt;0,2,1)))))))</f>
        <v>8</v>
      </c>
      <c r="R346" t="str">
        <f>IF(IFERROR(VLOOKUP(Tabela1[[#This Row],[NR]],Tabela813[[NR]:[Especificação]],2,FALSE),"0")&lt;&gt;"0",IFERROR(VLOOKUP(Tabela1[[#This Row],[NR]],Tabela813[[NR]:[Especificação]],2,FALSE),"0"),Tabela1[[#This Row],[Especificação]])</f>
        <v>(-) Dedução de Outros Serviços Sujeitos à Regulação - Principal</v>
      </c>
    </row>
    <row r="347" spans="2:18" x14ac:dyDescent="0.25">
      <c r="B347" s="73" t="s">
        <v>1570</v>
      </c>
      <c r="C347" s="73" t="s">
        <v>1558</v>
      </c>
      <c r="D347" s="73" t="s">
        <v>1563</v>
      </c>
      <c r="E347" s="73" t="s">
        <v>1570</v>
      </c>
      <c r="F347" s="73" t="s">
        <v>1570</v>
      </c>
      <c r="G347" s="73" t="s">
        <v>1591</v>
      </c>
      <c r="H347" s="73" t="s">
        <v>1570</v>
      </c>
      <c r="I347" s="73" t="s">
        <v>1567</v>
      </c>
      <c r="J347" s="73" t="s">
        <v>1564</v>
      </c>
      <c r="K347" s="73" t="s">
        <v>4875</v>
      </c>
      <c r="L347" s="166" t="s">
        <v>6915</v>
      </c>
      <c r="M347" s="73" t="s">
        <v>14</v>
      </c>
      <c r="N347" s="73">
        <f>IF(VALUE(Tabela1[[#This Row],[RED]]) &gt; 0,1,0) + IF(VALUE(J347)&gt;0,8,IF(VALUE(I347)&gt;0,7,IF(VALUE(H347)&gt;0,6,IF(VALUE(G347)&gt;0,5,IF(VALUE(F347)&gt;0,4,IF(VALUE(E347)&gt;0,3,IF(VALUE(D347)&gt;0,2,1)))))))</f>
        <v>8</v>
      </c>
      <c r="R347" t="str">
        <f>IF(IFERROR(VLOOKUP(Tabela1[[#This Row],[NR]],Tabela813[[NR]:[Especificação]],2,FALSE),"0")&lt;&gt;"0",IFERROR(VLOOKUP(Tabela1[[#This Row],[NR]],Tabela813[[NR]:[Especificação]],2,FALSE),"0"),Tabela1[[#This Row],[Especificação]])</f>
        <v>(-) Dedução de Outros Serviços Sujeitos à Regulação - Multas e Juros de Mora</v>
      </c>
    </row>
    <row r="348" spans="2:18" x14ac:dyDescent="0.25">
      <c r="B348" s="73" t="s">
        <v>1570</v>
      </c>
      <c r="C348" s="73" t="s">
        <v>1558</v>
      </c>
      <c r="D348" s="73" t="s">
        <v>1563</v>
      </c>
      <c r="E348" s="73" t="s">
        <v>1570</v>
      </c>
      <c r="F348" s="73" t="s">
        <v>1570</v>
      </c>
      <c r="G348" s="73" t="s">
        <v>1591</v>
      </c>
      <c r="H348" s="73" t="s">
        <v>1570</v>
      </c>
      <c r="I348" s="73" t="s">
        <v>1559</v>
      </c>
      <c r="J348" s="73" t="s">
        <v>1564</v>
      </c>
      <c r="K348" s="73" t="s">
        <v>4876</v>
      </c>
      <c r="L348" s="166" t="s">
        <v>6916</v>
      </c>
      <c r="M348" s="73" t="s">
        <v>14</v>
      </c>
      <c r="N348" s="73">
        <f>IF(VALUE(Tabela1[[#This Row],[RED]]) &gt; 0,1,0) + IF(VALUE(J348)&gt;0,8,IF(VALUE(I348)&gt;0,7,IF(VALUE(H348)&gt;0,6,IF(VALUE(G348)&gt;0,5,IF(VALUE(F348)&gt;0,4,IF(VALUE(E348)&gt;0,3,IF(VALUE(D348)&gt;0,2,1)))))))</f>
        <v>8</v>
      </c>
      <c r="R348" t="str">
        <f>IF(IFERROR(VLOOKUP(Tabela1[[#This Row],[NR]],Tabela813[[NR]:[Especificação]],2,FALSE),"0")&lt;&gt;"0",IFERROR(VLOOKUP(Tabela1[[#This Row],[NR]],Tabela813[[NR]:[Especificação]],2,FALSE),"0"),Tabela1[[#This Row],[Especificação]])</f>
        <v>(-) Dedução de Outros Serviços Sujeitos à Regulação - Dívida Ativa</v>
      </c>
    </row>
    <row r="349" spans="2:18" x14ac:dyDescent="0.25">
      <c r="B349" s="73" t="s">
        <v>1570</v>
      </c>
      <c r="C349" s="73" t="s">
        <v>1558</v>
      </c>
      <c r="D349" s="73" t="s">
        <v>1563</v>
      </c>
      <c r="E349" s="73" t="s">
        <v>1570</v>
      </c>
      <c r="F349" s="73" t="s">
        <v>1570</v>
      </c>
      <c r="G349" s="73" t="s">
        <v>1591</v>
      </c>
      <c r="H349" s="73" t="s">
        <v>1570</v>
      </c>
      <c r="I349" s="73" t="s">
        <v>1568</v>
      </c>
      <c r="J349" s="73" t="s">
        <v>1564</v>
      </c>
      <c r="K349" s="73" t="s">
        <v>4877</v>
      </c>
      <c r="L349" s="166" t="s">
        <v>6917</v>
      </c>
      <c r="M349" s="73" t="s">
        <v>14</v>
      </c>
      <c r="N349" s="73">
        <f>IF(VALUE(Tabela1[[#This Row],[RED]]) &gt; 0,1,0) + IF(VALUE(J349)&gt;0,8,IF(VALUE(I349)&gt;0,7,IF(VALUE(H349)&gt;0,6,IF(VALUE(G349)&gt;0,5,IF(VALUE(F349)&gt;0,4,IF(VALUE(E349)&gt;0,3,IF(VALUE(D349)&gt;0,2,1)))))))</f>
        <v>8</v>
      </c>
      <c r="R349" t="str">
        <f>IF(IFERROR(VLOOKUP(Tabela1[[#This Row],[NR]],Tabela813[[NR]:[Especificação]],2,FALSE),"0")&lt;&gt;"0",IFERROR(VLOOKUP(Tabela1[[#This Row],[NR]],Tabela813[[NR]:[Especificação]],2,FALSE),"0"),Tabela1[[#This Row],[Especificação]])</f>
        <v>(-) Dedução de Outros Serviços Sujeitos à Regulação - Dívida Ativa - Multas e Juros de Mora da Dívida Ativa</v>
      </c>
    </row>
    <row r="350" spans="2:18" x14ac:dyDescent="0.25">
      <c r="B350" s="73" t="s">
        <v>1570</v>
      </c>
      <c r="C350" s="73" t="s">
        <v>1558</v>
      </c>
      <c r="D350" s="73" t="s">
        <v>1563</v>
      </c>
      <c r="E350" s="73" t="s">
        <v>1570</v>
      </c>
      <c r="F350" s="73" t="s">
        <v>1570</v>
      </c>
      <c r="G350" s="73" t="s">
        <v>1591</v>
      </c>
      <c r="H350" s="73" t="s">
        <v>1570</v>
      </c>
      <c r="I350" s="73" t="s">
        <v>1569</v>
      </c>
      <c r="J350" s="73" t="s">
        <v>1564</v>
      </c>
      <c r="K350" s="73" t="s">
        <v>4878</v>
      </c>
      <c r="L350" s="166" t="s">
        <v>6918</v>
      </c>
      <c r="M350" s="73" t="s">
        <v>14</v>
      </c>
      <c r="N350" s="73">
        <f>IF(VALUE(Tabela1[[#This Row],[RED]]) &gt; 0,1,0) + IF(VALUE(J350)&gt;0,8,IF(VALUE(I350)&gt;0,7,IF(VALUE(H350)&gt;0,6,IF(VALUE(G350)&gt;0,5,IF(VALUE(F350)&gt;0,4,IF(VALUE(E350)&gt;0,3,IF(VALUE(D350)&gt;0,2,1)))))))</f>
        <v>8</v>
      </c>
      <c r="R350" t="str">
        <f>IF(IFERROR(VLOOKUP(Tabela1[[#This Row],[NR]],Tabela813[[NR]:[Especificação]],2,FALSE),"0")&lt;&gt;"0",IFERROR(VLOOKUP(Tabela1[[#This Row],[NR]],Tabela813[[NR]:[Especificação]],2,FALSE),"0"),Tabela1[[#This Row],[Especificação]])</f>
        <v>(-) Dedução de Outros Serviços Sujeitos à Regulação - Multas</v>
      </c>
    </row>
    <row r="351" spans="2:18" x14ac:dyDescent="0.25">
      <c r="B351" s="73" t="s">
        <v>1570</v>
      </c>
      <c r="C351" s="73" t="s">
        <v>1558</v>
      </c>
      <c r="D351" s="73" t="s">
        <v>1563</v>
      </c>
      <c r="E351" s="73" t="s">
        <v>1570</v>
      </c>
      <c r="F351" s="73" t="s">
        <v>1570</v>
      </c>
      <c r="G351" s="73" t="s">
        <v>1591</v>
      </c>
      <c r="H351" s="73" t="s">
        <v>1570</v>
      </c>
      <c r="I351" s="73" t="s">
        <v>1563</v>
      </c>
      <c r="J351" s="73" t="s">
        <v>1564</v>
      </c>
      <c r="K351" s="73" t="s">
        <v>4879</v>
      </c>
      <c r="L351" s="166" t="s">
        <v>6919</v>
      </c>
      <c r="M351" s="73" t="s">
        <v>14</v>
      </c>
      <c r="N351" s="73">
        <f>IF(VALUE(Tabela1[[#This Row],[RED]]) &gt; 0,1,0) + IF(VALUE(J351)&gt;0,8,IF(VALUE(I351)&gt;0,7,IF(VALUE(H351)&gt;0,6,IF(VALUE(G351)&gt;0,5,IF(VALUE(F351)&gt;0,4,IF(VALUE(E351)&gt;0,3,IF(VALUE(D351)&gt;0,2,1)))))))</f>
        <v>8</v>
      </c>
      <c r="R351" t="str">
        <f>IF(IFERROR(VLOOKUP(Tabela1[[#This Row],[NR]],Tabela813[[NR]:[Especificação]],2,FALSE),"0")&lt;&gt;"0",IFERROR(VLOOKUP(Tabela1[[#This Row],[NR]],Tabela813[[NR]:[Especificação]],2,FALSE),"0"),Tabela1[[#This Row],[Especificação]])</f>
        <v>(-) Dedução de Outros Serviços Sujeitos à Regulação - Juros de Mora</v>
      </c>
    </row>
    <row r="352" spans="2:18" x14ac:dyDescent="0.25">
      <c r="B352" s="73" t="s">
        <v>1570</v>
      </c>
      <c r="C352" s="73" t="s">
        <v>1558</v>
      </c>
      <c r="D352" s="73" t="s">
        <v>1563</v>
      </c>
      <c r="E352" s="73" t="s">
        <v>1570</v>
      </c>
      <c r="F352" s="73" t="s">
        <v>1570</v>
      </c>
      <c r="G352" s="73" t="s">
        <v>1591</v>
      </c>
      <c r="H352" s="73" t="s">
        <v>1570</v>
      </c>
      <c r="I352" s="73" t="s">
        <v>1565</v>
      </c>
      <c r="J352" s="73" t="s">
        <v>1564</v>
      </c>
      <c r="K352" s="73" t="s">
        <v>4880</v>
      </c>
      <c r="L352" s="166" t="s">
        <v>6920</v>
      </c>
      <c r="M352" s="73" t="s">
        <v>14</v>
      </c>
      <c r="N352" s="73">
        <f>IF(VALUE(Tabela1[[#This Row],[RED]]) &gt; 0,1,0) + IF(VALUE(J352)&gt;0,8,IF(VALUE(I352)&gt;0,7,IF(VALUE(H352)&gt;0,6,IF(VALUE(G352)&gt;0,5,IF(VALUE(F352)&gt;0,4,IF(VALUE(E352)&gt;0,3,IF(VALUE(D352)&gt;0,2,1)))))))</f>
        <v>8</v>
      </c>
      <c r="R352" t="str">
        <f>IF(IFERROR(VLOOKUP(Tabela1[[#This Row],[NR]],Tabela813[[NR]:[Especificação]],2,FALSE),"0")&lt;&gt;"0",IFERROR(VLOOKUP(Tabela1[[#This Row],[NR]],Tabela813[[NR]:[Especificação]],2,FALSE),"0"),Tabela1[[#This Row],[Especificação]])</f>
        <v>(-) Dedução de Outros Serviços Sujeitos à Regulação - Dívida Ativa - Multas da Dívida Ativa</v>
      </c>
    </row>
    <row r="353" spans="2:18" x14ac:dyDescent="0.25">
      <c r="B353" s="73" t="s">
        <v>1570</v>
      </c>
      <c r="C353" s="73" t="s">
        <v>1558</v>
      </c>
      <c r="D353" s="73" t="s">
        <v>1563</v>
      </c>
      <c r="E353" s="73" t="s">
        <v>1570</v>
      </c>
      <c r="F353" s="73" t="s">
        <v>1570</v>
      </c>
      <c r="G353" s="73" t="s">
        <v>1591</v>
      </c>
      <c r="H353" s="73" t="s">
        <v>1570</v>
      </c>
      <c r="I353" s="73" t="s">
        <v>1566</v>
      </c>
      <c r="J353" s="73" t="s">
        <v>1564</v>
      </c>
      <c r="K353" s="73" t="s">
        <v>4881</v>
      </c>
      <c r="L353" s="166" t="s">
        <v>6921</v>
      </c>
      <c r="M353" s="73" t="s">
        <v>14</v>
      </c>
      <c r="N353" s="73">
        <f>IF(VALUE(Tabela1[[#This Row],[RED]]) &gt; 0,1,0) + IF(VALUE(J353)&gt;0,8,IF(VALUE(I353)&gt;0,7,IF(VALUE(H353)&gt;0,6,IF(VALUE(G353)&gt;0,5,IF(VALUE(F353)&gt;0,4,IF(VALUE(E353)&gt;0,3,IF(VALUE(D353)&gt;0,2,1)))))))</f>
        <v>8</v>
      </c>
      <c r="R353" t="str">
        <f>IF(IFERROR(VLOOKUP(Tabela1[[#This Row],[NR]],Tabela813[[NR]:[Especificação]],2,FALSE),"0")&lt;&gt;"0",IFERROR(VLOOKUP(Tabela1[[#This Row],[NR]],Tabela813[[NR]:[Especificação]],2,FALSE),"0"),Tabela1[[#This Row],[Especificação]])</f>
        <v>(-) Dedução de Outros Serviços Sujeitos à Regulação - Juros de Mora da Dívida Ativa</v>
      </c>
    </row>
    <row r="354" spans="2:18" x14ac:dyDescent="0.25">
      <c r="B354" s="73" t="s">
        <v>1570</v>
      </c>
      <c r="C354" s="73" t="s">
        <v>1558</v>
      </c>
      <c r="D354" s="73" t="s">
        <v>1565</v>
      </c>
      <c r="E354" s="73" t="s">
        <v>1567</v>
      </c>
      <c r="F354" s="73" t="s">
        <v>1568</v>
      </c>
      <c r="G354" s="73" t="s">
        <v>1560</v>
      </c>
      <c r="H354" s="73" t="s">
        <v>1561</v>
      </c>
      <c r="I354" s="73" t="s">
        <v>1561</v>
      </c>
      <c r="J354" s="73" t="s">
        <v>1564</v>
      </c>
      <c r="K354" s="73" t="s">
        <v>4317</v>
      </c>
      <c r="L354" s="166" t="s">
        <v>4318</v>
      </c>
      <c r="M354" s="73" t="s">
        <v>18</v>
      </c>
      <c r="N354" s="73">
        <f>IF(VALUE(Tabela1[[#This Row],[RED]]) &gt; 0,1,0) + IF(VALUE(J354)&gt;0,8,IF(VALUE(I354)&gt;0,7,IF(VALUE(H354)&gt;0,6,IF(VALUE(G354)&gt;0,5,IF(VALUE(F354)&gt;0,4,IF(VALUE(E354)&gt;0,3,IF(VALUE(D354)&gt;0,2,1)))))))</f>
        <v>6</v>
      </c>
      <c r="R354" t="str">
        <f>IF(IFERROR(VLOOKUP(Tabela1[[#This Row],[NR]],Tabela813[[NR]:[Especificação]],2,FALSE),"0")&lt;&gt;"0",IFERROR(VLOOKUP(Tabela1[[#This Row],[NR]],Tabela813[[NR]:[Especificação]],2,FALSE),"0"),Tabela1[[#This Row],[Especificação]])</f>
        <v>(-) Dedução de Transferências de Convênios dos Estados e DF e de Suas Entidades para Órgãos e Entidades da União</v>
      </c>
    </row>
    <row r="355" spans="2:18" x14ac:dyDescent="0.25">
      <c r="B355" s="73" t="s">
        <v>1570</v>
      </c>
      <c r="C355" s="73" t="s">
        <v>1558</v>
      </c>
      <c r="D355" s="73" t="s">
        <v>1565</v>
      </c>
      <c r="E355" s="73" t="s">
        <v>1567</v>
      </c>
      <c r="F355" s="73" t="s">
        <v>1568</v>
      </c>
      <c r="G355" s="73" t="s">
        <v>1560</v>
      </c>
      <c r="H355" s="73" t="s">
        <v>1561</v>
      </c>
      <c r="I355" s="73" t="s">
        <v>1558</v>
      </c>
      <c r="J355" s="73" t="s">
        <v>1564</v>
      </c>
      <c r="K355" s="73" t="s">
        <v>4319</v>
      </c>
      <c r="L355" s="166" t="s">
        <v>4318</v>
      </c>
      <c r="M355" s="73" t="s">
        <v>18</v>
      </c>
      <c r="N355" s="73">
        <f>IF(VALUE(Tabela1[[#This Row],[RED]]) &gt; 0,1,0) + IF(VALUE(J355)&gt;0,8,IF(VALUE(I355)&gt;0,7,IF(VALUE(H355)&gt;0,6,IF(VALUE(G355)&gt;0,5,IF(VALUE(F355)&gt;0,4,IF(VALUE(E355)&gt;0,3,IF(VALUE(D355)&gt;0,2,1)))))))</f>
        <v>8</v>
      </c>
      <c r="R355" t="str">
        <f>IF(IFERROR(VLOOKUP(Tabela1[[#This Row],[NR]],Tabela813[[NR]:[Especificação]],2,FALSE),"0")&lt;&gt;"0",IFERROR(VLOOKUP(Tabela1[[#This Row],[NR]],Tabela813[[NR]:[Especificação]],2,FALSE),"0"),Tabela1[[#This Row],[Especificação]])</f>
        <v>(-) Dedução de Transferências de Convênios dos Estados e DF e de Suas Entidades para Órgãos e Entidades da União</v>
      </c>
    </row>
    <row r="356" spans="2:18" x14ac:dyDescent="0.25">
      <c r="B356" s="73" t="s">
        <v>1570</v>
      </c>
      <c r="C356" s="73" t="s">
        <v>1558</v>
      </c>
      <c r="D356" s="73" t="s">
        <v>1565</v>
      </c>
      <c r="E356" s="73" t="s">
        <v>1559</v>
      </c>
      <c r="F356" s="73" t="s">
        <v>1567</v>
      </c>
      <c r="G356" s="73" t="s">
        <v>1560</v>
      </c>
      <c r="H356" s="73" t="s">
        <v>1561</v>
      </c>
      <c r="I356" s="73" t="s">
        <v>1561</v>
      </c>
      <c r="J356" s="73" t="s">
        <v>1564</v>
      </c>
      <c r="K356" s="73" t="s">
        <v>4320</v>
      </c>
      <c r="L356" s="166" t="s">
        <v>4321</v>
      </c>
      <c r="M356" s="73" t="s">
        <v>18</v>
      </c>
      <c r="N356" s="73">
        <f>IF(VALUE(Tabela1[[#This Row],[RED]]) &gt; 0,1,0) + IF(VALUE(J356)&gt;0,8,IF(VALUE(I356)&gt;0,7,IF(VALUE(H356)&gt;0,6,IF(VALUE(G356)&gt;0,5,IF(VALUE(F356)&gt;0,4,IF(VALUE(E356)&gt;0,3,IF(VALUE(D356)&gt;0,2,1)))))))</f>
        <v>6</v>
      </c>
      <c r="R356" t="str">
        <f>IF(IFERROR(VLOOKUP(Tabela1[[#This Row],[NR]],Tabela813[[NR]:[Especificação]],2,FALSE),"0")&lt;&gt;"0",IFERROR(VLOOKUP(Tabela1[[#This Row],[NR]],Tabela813[[NR]:[Especificação]],2,FALSE),"0"),Tabela1[[#This Row],[Especificação]])</f>
        <v>(-) Dedução de Transferências de Convênios dos Municípios e de Suas Entidades para Órgãos e Entidades da União</v>
      </c>
    </row>
    <row r="357" spans="2:18" x14ac:dyDescent="0.25">
      <c r="B357" s="73" t="s">
        <v>1570</v>
      </c>
      <c r="C357" s="73" t="s">
        <v>1558</v>
      </c>
      <c r="D357" s="73" t="s">
        <v>1565</v>
      </c>
      <c r="E357" s="73" t="s">
        <v>1559</v>
      </c>
      <c r="F357" s="73" t="s">
        <v>1567</v>
      </c>
      <c r="G357" s="73" t="s">
        <v>1560</v>
      </c>
      <c r="H357" s="73" t="s">
        <v>1561</v>
      </c>
      <c r="I357" s="73" t="s">
        <v>1558</v>
      </c>
      <c r="J357" s="73" t="s">
        <v>1564</v>
      </c>
      <c r="K357" s="73" t="s">
        <v>4322</v>
      </c>
      <c r="L357" s="166" t="s">
        <v>4321</v>
      </c>
      <c r="M357" s="73" t="s">
        <v>18</v>
      </c>
      <c r="N357" s="73">
        <f>IF(VALUE(Tabela1[[#This Row],[RED]]) &gt; 0,1,0) + IF(VALUE(J357)&gt;0,8,IF(VALUE(I357)&gt;0,7,IF(VALUE(H357)&gt;0,6,IF(VALUE(G357)&gt;0,5,IF(VALUE(F357)&gt;0,4,IF(VALUE(E357)&gt;0,3,IF(VALUE(D357)&gt;0,2,1)))))))</f>
        <v>8</v>
      </c>
      <c r="R357" t="str">
        <f>IF(IFERROR(VLOOKUP(Tabela1[[#This Row],[NR]],Tabela813[[NR]:[Especificação]],2,FALSE),"0")&lt;&gt;"0",IFERROR(VLOOKUP(Tabela1[[#This Row],[NR]],Tabela813[[NR]:[Especificação]],2,FALSE),"0"),Tabela1[[#This Row],[Especificação]])</f>
        <v>(-) Dedução de Transferências de Convênios dos Municípios e de Suas Entidades para Órgãos e Entidades da União</v>
      </c>
    </row>
    <row r="358" spans="2:18" x14ac:dyDescent="0.25">
      <c r="B358" s="73" t="s">
        <v>1570</v>
      </c>
      <c r="C358" s="73" t="s">
        <v>1558</v>
      </c>
      <c r="D358" s="73" t="s">
        <v>1565</v>
      </c>
      <c r="E358" s="73" t="s">
        <v>1568</v>
      </c>
      <c r="F358" s="73" t="s">
        <v>1558</v>
      </c>
      <c r="G358" s="73" t="s">
        <v>1560</v>
      </c>
      <c r="H358" s="73" t="s">
        <v>1561</v>
      </c>
      <c r="I358" s="73" t="s">
        <v>1561</v>
      </c>
      <c r="J358" s="73" t="s">
        <v>1564</v>
      </c>
      <c r="K358" s="73" t="s">
        <v>4323</v>
      </c>
      <c r="L358" s="166" t="s">
        <v>4324</v>
      </c>
      <c r="M358" s="73" t="s">
        <v>18</v>
      </c>
      <c r="N358" s="73">
        <f>IF(VALUE(Tabela1[[#This Row],[RED]]) &gt; 0,1,0) + IF(VALUE(J358)&gt;0,8,IF(VALUE(I358)&gt;0,7,IF(VALUE(H358)&gt;0,6,IF(VALUE(G358)&gt;0,5,IF(VALUE(F358)&gt;0,4,IF(VALUE(E358)&gt;0,3,IF(VALUE(D358)&gt;0,2,1)))))))</f>
        <v>6</v>
      </c>
      <c r="R358" t="str">
        <f>IF(IFERROR(VLOOKUP(Tabela1[[#This Row],[NR]],Tabela813[[NR]:[Especificação]],2,FALSE),"0")&lt;&gt;"0",IFERROR(VLOOKUP(Tabela1[[#This Row],[NR]],Tabela813[[NR]:[Especificação]],2,FALSE),"0"),Tabela1[[#This Row],[Especificação]])</f>
        <v>(-) Dedução de Transferências de Instituições Privadas para Órgãos e Entidades da União</v>
      </c>
    </row>
    <row r="359" spans="2:18" x14ac:dyDescent="0.25">
      <c r="B359" s="73" t="s">
        <v>1570</v>
      </c>
      <c r="C359" s="73" t="s">
        <v>1558</v>
      </c>
      <c r="D359" s="73" t="s">
        <v>1565</v>
      </c>
      <c r="E359" s="73" t="s">
        <v>1568</v>
      </c>
      <c r="F359" s="73" t="s">
        <v>1558</v>
      </c>
      <c r="G359" s="73" t="s">
        <v>1560</v>
      </c>
      <c r="H359" s="73" t="s">
        <v>1561</v>
      </c>
      <c r="I359" s="73" t="s">
        <v>1558</v>
      </c>
      <c r="J359" s="73" t="s">
        <v>1564</v>
      </c>
      <c r="K359" s="73" t="s">
        <v>4325</v>
      </c>
      <c r="L359" s="166" t="s">
        <v>4324</v>
      </c>
      <c r="M359" s="73" t="s">
        <v>18</v>
      </c>
      <c r="N359" s="73">
        <f>IF(VALUE(Tabela1[[#This Row],[RED]]) &gt; 0,1,0) + IF(VALUE(J359)&gt;0,8,IF(VALUE(I359)&gt;0,7,IF(VALUE(H359)&gt;0,6,IF(VALUE(G359)&gt;0,5,IF(VALUE(F359)&gt;0,4,IF(VALUE(E359)&gt;0,3,IF(VALUE(D359)&gt;0,2,1)))))))</f>
        <v>8</v>
      </c>
      <c r="R359" t="str">
        <f>IF(IFERROR(VLOOKUP(Tabela1[[#This Row],[NR]],Tabela813[[NR]:[Especificação]],2,FALSE),"0")&lt;&gt;"0",IFERROR(VLOOKUP(Tabela1[[#This Row],[NR]],Tabela813[[NR]:[Especificação]],2,FALSE),"0"),Tabela1[[#This Row],[Especificação]])</f>
        <v>(-) Dedução de Transferências de Instituições Privadas para Órgãos e Entidades da União</v>
      </c>
    </row>
    <row r="360" spans="2:18" x14ac:dyDescent="0.25">
      <c r="B360" s="73" t="s">
        <v>1570</v>
      </c>
      <c r="C360" s="73" t="s">
        <v>1558</v>
      </c>
      <c r="D360" s="73" t="s">
        <v>1565</v>
      </c>
      <c r="E360" s="73" t="s">
        <v>1570</v>
      </c>
      <c r="F360" s="73" t="s">
        <v>1558</v>
      </c>
      <c r="G360" s="73" t="s">
        <v>1560</v>
      </c>
      <c r="H360" s="73" t="s">
        <v>1561</v>
      </c>
      <c r="I360" s="73" t="s">
        <v>1561</v>
      </c>
      <c r="J360" s="73" t="s">
        <v>1564</v>
      </c>
      <c r="K360" s="73" t="s">
        <v>4326</v>
      </c>
      <c r="L360" s="166" t="s">
        <v>4327</v>
      </c>
      <c r="M360" s="73" t="s">
        <v>18</v>
      </c>
      <c r="N360" s="73">
        <f>IF(VALUE(Tabela1[[#This Row],[RED]]) &gt; 0,1,0) + IF(VALUE(J360)&gt;0,8,IF(VALUE(I360)&gt;0,7,IF(VALUE(H360)&gt;0,6,IF(VALUE(G360)&gt;0,5,IF(VALUE(F360)&gt;0,4,IF(VALUE(E360)&gt;0,3,IF(VALUE(D360)&gt;0,2,1)))))))</f>
        <v>6</v>
      </c>
    </row>
    <row r="361" spans="2:18" hidden="1" x14ac:dyDescent="0.25">
      <c r="B361" s="73" t="s">
        <v>1570</v>
      </c>
      <c r="C361" s="73" t="s">
        <v>1558</v>
      </c>
      <c r="D361" s="73" t="s">
        <v>1565</v>
      </c>
      <c r="E361" s="73" t="s">
        <v>1570</v>
      </c>
      <c r="F361" s="73" t="s">
        <v>1558</v>
      </c>
      <c r="G361" s="73" t="s">
        <v>1560</v>
      </c>
      <c r="H361" s="73" t="s">
        <v>1561</v>
      </c>
      <c r="I361" s="73" t="s">
        <v>1558</v>
      </c>
      <c r="J361" s="73" t="s">
        <v>1564</v>
      </c>
      <c r="K361" s="73" t="s">
        <v>4328</v>
      </c>
      <c r="L361" s="166" t="s">
        <v>4327</v>
      </c>
      <c r="M361" s="73" t="s">
        <v>18</v>
      </c>
      <c r="N361" s="73">
        <f>IF(VALUE(Tabela1[[#This Row],[RED]]) &gt; 0,1,0) + IF(VALUE(J361)&gt;0,8,IF(VALUE(I361)&gt;0,7,IF(VALUE(H361)&gt;0,6,IF(VALUE(G361)&gt;0,5,IF(VALUE(F361)&gt;0,4,IF(VALUE(E361)&gt;0,3,IF(VALUE(D361)&gt;0,2,1)))))))</f>
        <v>8</v>
      </c>
    </row>
  </sheetData>
  <sortState xmlns:xlrd2="http://schemas.microsoft.com/office/spreadsheetml/2017/richdata2" ref="B4:M356">
    <sortCondition ref="K4:K356"/>
  </sortState>
  <mergeCells count="1">
    <mergeCell ref="L1:N1"/>
  </mergeCells>
  <conditionalFormatting sqref="B3:N112">
    <cfRule type="expression" dxfId="14983" priority="23">
      <formula>$R3="Alterar"</formula>
    </cfRule>
    <cfRule type="expression" dxfId="14982" priority="25">
      <formula xml:space="preserve"> ($M3="Incluir")</formula>
    </cfRule>
  </conditionalFormatting>
  <conditionalFormatting sqref="B3:N361">
    <cfRule type="expression" dxfId="14981" priority="15">
      <formula>$N3=1</formula>
    </cfRule>
    <cfRule type="expression" dxfId="14980" priority="16">
      <formula>$N3=2</formula>
    </cfRule>
    <cfRule type="expression" dxfId="14979" priority="17">
      <formula>$N3=3</formula>
    </cfRule>
    <cfRule type="expression" dxfId="14978" priority="18">
      <formula>$N3=4</formula>
    </cfRule>
    <cfRule type="expression" dxfId="14977" priority="19">
      <formula>$N3=5</formula>
    </cfRule>
    <cfRule type="expression" dxfId="14976" priority="20">
      <formula>$N3=6</formula>
    </cfRule>
    <cfRule type="expression" dxfId="14975" priority="21">
      <formula>$N3=7</formula>
    </cfRule>
    <cfRule type="expression" dxfId="14974" priority="22">
      <formula>$M3="Excluir"</formula>
    </cfRule>
  </conditionalFormatting>
  <conditionalFormatting sqref="B113:N114">
    <cfRule type="expression" dxfId="14973" priority="13451">
      <formula>$R107="Alterar"</formula>
    </cfRule>
    <cfRule type="expression" dxfId="14972" priority="13452">
      <formula xml:space="preserve"> ($M113="Incluir")</formula>
    </cfRule>
  </conditionalFormatting>
  <conditionalFormatting sqref="B115:N116 B127:N361 B119:N124">
    <cfRule type="expression" dxfId="14971" priority="11570">
      <formula>$R113="Alterar"</formula>
    </cfRule>
    <cfRule type="expression" dxfId="14970" priority="11571">
      <formula xml:space="preserve"> ($M115="Incluir")</formula>
    </cfRule>
  </conditionalFormatting>
  <conditionalFormatting sqref="B117:N118">
    <cfRule type="expression" dxfId="14969" priority="13455">
      <formula>$R114="Alterar"</formula>
    </cfRule>
    <cfRule type="expression" dxfId="14968" priority="13456">
      <formula xml:space="preserve"> ($M117="Incluir")</formula>
    </cfRule>
  </conditionalFormatting>
  <conditionalFormatting sqref="K116:N116">
    <cfRule type="expression" dxfId="14967" priority="3">
      <formula>$R116="Alterar"</formula>
    </cfRule>
    <cfRule type="expression" dxfId="14966" priority="4">
      <formula xml:space="preserve"> ($M116="Incluir")</formula>
    </cfRule>
  </conditionalFormatting>
  <conditionalFormatting sqref="K123:N124">
    <cfRule type="expression" dxfId="14965" priority="1">
      <formula>$R123="Alterar"</formula>
    </cfRule>
    <cfRule type="expression" dxfId="14964" priority="2">
      <formula xml:space="preserve"> ($M123="Incluir")</formula>
    </cfRule>
  </conditionalFormatting>
  <conditionalFormatting sqref="B125:N126">
    <cfRule type="expression" dxfId="1" priority="13457">
      <formula>$R121="Alterar"</formula>
    </cfRule>
    <cfRule type="expression" dxfId="0" priority="13458">
      <formula xml:space="preserve"> ($M125="Incluir")</formula>
    </cfRule>
  </conditionalFormatting>
  <pageMargins left="0.39370078740157483" right="0.39370078740157483" top="0.39370078740157483" bottom="0.39370078740157483" header="0.39370078740157483" footer="0.39370078740157483"/>
  <pageSetup paperSize="9" scale="71" fitToHeight="0"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CT1662"/>
  <sheetViews>
    <sheetView workbookViewId="0">
      <pane xSplit="7" ySplit="2" topLeftCell="H3" activePane="bottomRight" state="frozen"/>
      <selection pane="topRight" activeCell="H1" sqref="H1"/>
      <selection pane="bottomLeft" activeCell="A3" sqref="A3"/>
      <selection pane="bottomRight" activeCell="D3" sqref="D3"/>
    </sheetView>
  </sheetViews>
  <sheetFormatPr defaultColWidth="9.28515625" defaultRowHeight="15" x14ac:dyDescent="0.25"/>
  <cols>
    <col min="1" max="1" width="5.5703125" style="29" customWidth="1"/>
    <col min="2" max="2" width="6.5703125" style="29" customWidth="1"/>
    <col min="3" max="3" width="6.85546875" style="29" customWidth="1"/>
    <col min="4" max="4" width="6.42578125" style="29" customWidth="1"/>
    <col min="5" max="5" width="7" style="29" customWidth="1"/>
    <col min="6" max="7" width="7.28515625" style="29" customWidth="1"/>
    <col min="8" max="8" width="15.42578125" style="28" customWidth="1"/>
    <col min="9" max="9" width="69.7109375" style="6" customWidth="1"/>
    <col min="10" max="10" width="15.7109375" style="11" customWidth="1"/>
    <col min="11" max="11" width="75.7109375" style="6" customWidth="1"/>
    <col min="12" max="12" width="55.7109375" style="29" customWidth="1"/>
    <col min="13" max="13" width="12.28515625" style="97" bestFit="1" customWidth="1"/>
    <col min="14" max="16384" width="9.28515625" style="29"/>
  </cols>
  <sheetData>
    <row r="1" spans="1:13" ht="45.75" customHeight="1" thickBot="1" x14ac:dyDescent="0.3">
      <c r="A1" s="311" t="s">
        <v>7025</v>
      </c>
      <c r="B1" s="311"/>
      <c r="C1" s="311"/>
      <c r="D1" s="311"/>
      <c r="E1" s="311"/>
      <c r="F1" s="311"/>
      <c r="G1" s="311"/>
      <c r="H1" s="311"/>
      <c r="J1" s="6"/>
    </row>
    <row r="2" spans="1:13" s="98" customFormat="1" ht="27.75" customHeight="1" thickBot="1" x14ac:dyDescent="0.3">
      <c r="A2" s="238" t="s">
        <v>32</v>
      </c>
      <c r="B2" s="239" t="s">
        <v>33</v>
      </c>
      <c r="C2" s="239" t="s">
        <v>34</v>
      </c>
      <c r="D2" s="239" t="s">
        <v>35</v>
      </c>
      <c r="E2" s="239" t="s">
        <v>36</v>
      </c>
      <c r="F2" s="239" t="s">
        <v>37</v>
      </c>
      <c r="G2" s="239" t="s">
        <v>38</v>
      </c>
      <c r="H2" s="240" t="s">
        <v>39</v>
      </c>
      <c r="I2" s="241" t="s">
        <v>40</v>
      </c>
      <c r="J2" s="242" t="s">
        <v>41</v>
      </c>
      <c r="K2" s="242" t="s">
        <v>42</v>
      </c>
      <c r="L2" s="239" t="s">
        <v>43</v>
      </c>
      <c r="M2" s="243" t="s">
        <v>6</v>
      </c>
    </row>
    <row r="3" spans="1:13" ht="60" x14ac:dyDescent="0.25">
      <c r="A3" s="235" t="str">
        <f t="shared" ref="A3:A66" si="0">MID($H3,1,1)</f>
        <v>1</v>
      </c>
      <c r="B3" s="236" t="str">
        <f t="shared" ref="B3:B66" si="1">MID($H3,2,1)</f>
        <v>0</v>
      </c>
      <c r="C3" s="236" t="str">
        <f t="shared" ref="C3:C66" si="2">MID($H3,3,1)</f>
        <v>0</v>
      </c>
      <c r="D3" s="236" t="str">
        <f t="shared" ref="D3:D66" si="3">MID($H3,4,1)</f>
        <v>0</v>
      </c>
      <c r="E3" s="236" t="str">
        <f t="shared" ref="E3:E66" si="4">MID($H3,5,2)</f>
        <v>00</v>
      </c>
      <c r="F3" s="236" t="str">
        <f t="shared" ref="F3:F66" si="5">MID($H3,7,1)</f>
        <v>0</v>
      </c>
      <c r="G3" s="236" t="str">
        <f t="shared" ref="G3:G66" si="6">MID($H3,8,1)</f>
        <v>0</v>
      </c>
      <c r="H3" s="236">
        <v>10000000</v>
      </c>
      <c r="I3" s="237" t="s">
        <v>4989</v>
      </c>
      <c r="J3" s="144" t="s">
        <v>45</v>
      </c>
      <c r="K3" s="237" t="s">
        <v>46</v>
      </c>
      <c r="L3" s="237"/>
      <c r="M3" s="196"/>
    </row>
    <row r="4" spans="1:13" ht="26.25" customHeight="1" x14ac:dyDescent="0.25">
      <c r="A4" s="99" t="str">
        <f t="shared" si="0"/>
        <v>1</v>
      </c>
      <c r="B4" s="67" t="str">
        <f t="shared" si="1"/>
        <v>1</v>
      </c>
      <c r="C4" s="67" t="str">
        <f t="shared" si="2"/>
        <v>0</v>
      </c>
      <c r="D4" s="67" t="str">
        <f t="shared" si="3"/>
        <v>0</v>
      </c>
      <c r="E4" s="67" t="str">
        <f t="shared" si="4"/>
        <v>00</v>
      </c>
      <c r="F4" s="67" t="str">
        <f t="shared" si="5"/>
        <v>0</v>
      </c>
      <c r="G4" s="67" t="str">
        <f t="shared" si="6"/>
        <v>0</v>
      </c>
      <c r="H4" s="67">
        <v>11000000</v>
      </c>
      <c r="I4" s="10" t="s">
        <v>47</v>
      </c>
      <c r="J4" s="167" t="s">
        <v>45</v>
      </c>
      <c r="K4" s="10" t="s">
        <v>48</v>
      </c>
      <c r="L4" s="10"/>
      <c r="M4" s="101"/>
    </row>
    <row r="5" spans="1:13" ht="75" x14ac:dyDescent="0.25">
      <c r="A5" s="99" t="str">
        <f t="shared" si="0"/>
        <v>1</v>
      </c>
      <c r="B5" s="67" t="str">
        <f t="shared" si="1"/>
        <v>1</v>
      </c>
      <c r="C5" s="67" t="str">
        <f t="shared" si="2"/>
        <v>1</v>
      </c>
      <c r="D5" s="67" t="str">
        <f t="shared" si="3"/>
        <v>0</v>
      </c>
      <c r="E5" s="67" t="str">
        <f t="shared" si="4"/>
        <v>00</v>
      </c>
      <c r="F5" s="67" t="str">
        <f t="shared" si="5"/>
        <v>0</v>
      </c>
      <c r="G5" s="67" t="str">
        <f t="shared" si="6"/>
        <v>0</v>
      </c>
      <c r="H5" s="67">
        <v>11100000</v>
      </c>
      <c r="I5" s="10" t="s">
        <v>49</v>
      </c>
      <c r="J5" s="167" t="s">
        <v>45</v>
      </c>
      <c r="K5" s="10" t="s">
        <v>50</v>
      </c>
      <c r="L5" s="10"/>
      <c r="M5" s="101"/>
    </row>
    <row r="6" spans="1:13" ht="45" x14ac:dyDescent="0.25">
      <c r="A6" s="99" t="str">
        <f t="shared" si="0"/>
        <v>1</v>
      </c>
      <c r="B6" s="67" t="str">
        <f t="shared" si="1"/>
        <v>1</v>
      </c>
      <c r="C6" s="67" t="str">
        <f t="shared" si="2"/>
        <v>1</v>
      </c>
      <c r="D6" s="67" t="str">
        <f t="shared" si="3"/>
        <v>3</v>
      </c>
      <c r="E6" s="67" t="str">
        <f t="shared" si="4"/>
        <v>01</v>
      </c>
      <c r="F6" s="67" t="str">
        <f t="shared" si="5"/>
        <v>1</v>
      </c>
      <c r="G6" s="67" t="str">
        <f t="shared" si="6"/>
        <v>0</v>
      </c>
      <c r="H6" s="67">
        <v>11130110</v>
      </c>
      <c r="I6" s="10" t="s">
        <v>4990</v>
      </c>
      <c r="J6" s="167" t="s">
        <v>51</v>
      </c>
      <c r="K6" s="10" t="s">
        <v>4991</v>
      </c>
      <c r="L6" s="10"/>
      <c r="M6" s="101" t="s">
        <v>22</v>
      </c>
    </row>
    <row r="7" spans="1:13" ht="135" x14ac:dyDescent="0.25">
      <c r="A7" s="99" t="str">
        <f t="shared" si="0"/>
        <v>1</v>
      </c>
      <c r="B7" s="67" t="str">
        <f t="shared" si="1"/>
        <v>1</v>
      </c>
      <c r="C7" s="67" t="str">
        <f t="shared" si="2"/>
        <v>1</v>
      </c>
      <c r="D7" s="67" t="str">
        <f t="shared" si="3"/>
        <v>3</v>
      </c>
      <c r="E7" s="67" t="str">
        <f t="shared" si="4"/>
        <v>02</v>
      </c>
      <c r="F7" s="67" t="str">
        <f t="shared" si="5"/>
        <v>1</v>
      </c>
      <c r="G7" s="67" t="str">
        <f t="shared" si="6"/>
        <v>0</v>
      </c>
      <c r="H7" s="67">
        <v>11130210</v>
      </c>
      <c r="I7" s="10" t="s">
        <v>4992</v>
      </c>
      <c r="J7" s="167" t="s">
        <v>51</v>
      </c>
      <c r="K7" s="10" t="s">
        <v>4993</v>
      </c>
      <c r="L7" s="10"/>
      <c r="M7" s="101" t="s">
        <v>22</v>
      </c>
    </row>
    <row r="8" spans="1:13" ht="60" x14ac:dyDescent="0.25">
      <c r="A8" s="99" t="str">
        <f t="shared" si="0"/>
        <v>1</v>
      </c>
      <c r="B8" s="67" t="str">
        <f t="shared" si="1"/>
        <v>1</v>
      </c>
      <c r="C8" s="67" t="str">
        <f t="shared" si="2"/>
        <v>1</v>
      </c>
      <c r="D8" s="67" t="str">
        <f t="shared" si="3"/>
        <v>6</v>
      </c>
      <c r="E8" s="67" t="str">
        <f t="shared" si="4"/>
        <v>01</v>
      </c>
      <c r="F8" s="67" t="str">
        <f t="shared" si="5"/>
        <v>0</v>
      </c>
      <c r="G8" s="67" t="str">
        <f t="shared" si="6"/>
        <v>0</v>
      </c>
      <c r="H8" s="67">
        <v>11160100</v>
      </c>
      <c r="I8" s="10" t="s">
        <v>4994</v>
      </c>
      <c r="J8" s="167" t="s">
        <v>51</v>
      </c>
      <c r="K8" s="10" t="s">
        <v>4995</v>
      </c>
      <c r="L8" s="10" t="s">
        <v>4996</v>
      </c>
      <c r="M8" s="101" t="s">
        <v>22</v>
      </c>
    </row>
    <row r="9" spans="1:13" ht="60" x14ac:dyDescent="0.25">
      <c r="A9" s="99" t="str">
        <f t="shared" si="0"/>
        <v>1</v>
      </c>
      <c r="B9" s="67" t="str">
        <f t="shared" si="1"/>
        <v>1</v>
      </c>
      <c r="C9" s="67" t="str">
        <f t="shared" si="2"/>
        <v>1</v>
      </c>
      <c r="D9" s="67" t="str">
        <f t="shared" si="3"/>
        <v>7</v>
      </c>
      <c r="E9" s="67" t="str">
        <f t="shared" si="4"/>
        <v>01</v>
      </c>
      <c r="F9" s="67" t="str">
        <f t="shared" si="5"/>
        <v>0</v>
      </c>
      <c r="G9" s="67" t="str">
        <f t="shared" si="6"/>
        <v>0</v>
      </c>
      <c r="H9" s="67">
        <v>11170100</v>
      </c>
      <c r="I9" s="10" t="s">
        <v>4997</v>
      </c>
      <c r="J9" s="167" t="s">
        <v>51</v>
      </c>
      <c r="K9" s="10" t="s">
        <v>4998</v>
      </c>
      <c r="L9" s="10" t="s">
        <v>4996</v>
      </c>
      <c r="M9" s="101" t="s">
        <v>22</v>
      </c>
    </row>
    <row r="10" spans="1:13" ht="35.65" customHeight="1" x14ac:dyDescent="0.25">
      <c r="A10" s="99" t="str">
        <f t="shared" si="0"/>
        <v>1</v>
      </c>
      <c r="B10" s="67" t="str">
        <f t="shared" si="1"/>
        <v>1</v>
      </c>
      <c r="C10" s="67" t="str">
        <f t="shared" si="2"/>
        <v>1</v>
      </c>
      <c r="D10" s="67" t="str">
        <f t="shared" si="3"/>
        <v>9</v>
      </c>
      <c r="E10" s="67" t="str">
        <f t="shared" si="4"/>
        <v>01</v>
      </c>
      <c r="F10" s="67" t="str">
        <f t="shared" si="5"/>
        <v>0</v>
      </c>
      <c r="G10" s="67" t="str">
        <f t="shared" si="6"/>
        <v>0</v>
      </c>
      <c r="H10" s="67">
        <v>11190100</v>
      </c>
      <c r="I10" s="10" t="s">
        <v>76</v>
      </c>
      <c r="J10" s="167" t="s">
        <v>51</v>
      </c>
      <c r="K10" s="10" t="s">
        <v>77</v>
      </c>
      <c r="L10" s="10"/>
      <c r="M10" s="101" t="s">
        <v>22</v>
      </c>
    </row>
    <row r="11" spans="1:13" x14ac:dyDescent="0.25">
      <c r="A11" s="99" t="str">
        <f t="shared" si="0"/>
        <v>1</v>
      </c>
      <c r="B11" s="67" t="str">
        <f t="shared" si="1"/>
        <v>1</v>
      </c>
      <c r="C11" s="67" t="str">
        <f t="shared" si="2"/>
        <v>1</v>
      </c>
      <c r="D11" s="67" t="str">
        <f t="shared" si="3"/>
        <v>9</v>
      </c>
      <c r="E11" s="67" t="str">
        <f t="shared" si="4"/>
        <v>01</v>
      </c>
      <c r="F11" s="67" t="str">
        <f t="shared" si="5"/>
        <v>1</v>
      </c>
      <c r="G11" s="67" t="str">
        <f t="shared" si="6"/>
        <v>0</v>
      </c>
      <c r="H11" s="67">
        <v>11190110</v>
      </c>
      <c r="I11" s="10" t="s">
        <v>76</v>
      </c>
      <c r="J11" s="167" t="s">
        <v>51</v>
      </c>
      <c r="K11" s="10" t="s">
        <v>77</v>
      </c>
      <c r="L11" s="10"/>
      <c r="M11" s="101" t="s">
        <v>22</v>
      </c>
    </row>
    <row r="12" spans="1:13" ht="31.15" customHeight="1" x14ac:dyDescent="0.25">
      <c r="A12" s="99" t="str">
        <f t="shared" si="0"/>
        <v>1</v>
      </c>
      <c r="B12" s="67" t="str">
        <f t="shared" si="1"/>
        <v>1</v>
      </c>
      <c r="C12" s="67" t="str">
        <f t="shared" si="2"/>
        <v>2</v>
      </c>
      <c r="D12" s="67" t="str">
        <f t="shared" si="3"/>
        <v>1</v>
      </c>
      <c r="E12" s="67" t="str">
        <f t="shared" si="4"/>
        <v>01</v>
      </c>
      <c r="F12" s="67" t="str">
        <f t="shared" si="5"/>
        <v>1</v>
      </c>
      <c r="G12" s="67" t="str">
        <f t="shared" si="6"/>
        <v>0</v>
      </c>
      <c r="H12" s="67">
        <v>11210110</v>
      </c>
      <c r="I12" s="10" t="s">
        <v>83</v>
      </c>
      <c r="J12" s="167" t="s">
        <v>51</v>
      </c>
      <c r="K12" s="10" t="s">
        <v>82</v>
      </c>
      <c r="L12" s="10"/>
      <c r="M12" s="101" t="s">
        <v>22</v>
      </c>
    </row>
    <row r="13" spans="1:13" ht="34.9" customHeight="1" x14ac:dyDescent="0.25">
      <c r="A13" s="99" t="str">
        <f t="shared" si="0"/>
        <v>1</v>
      </c>
      <c r="B13" s="67" t="str">
        <f t="shared" si="1"/>
        <v>1</v>
      </c>
      <c r="C13" s="67" t="str">
        <f t="shared" si="2"/>
        <v>2</v>
      </c>
      <c r="D13" s="67" t="str">
        <f t="shared" si="3"/>
        <v>1</v>
      </c>
      <c r="E13" s="67" t="str">
        <f t="shared" si="4"/>
        <v>01</v>
      </c>
      <c r="F13" s="67" t="str">
        <f t="shared" si="5"/>
        <v>2</v>
      </c>
      <c r="G13" s="67" t="str">
        <f t="shared" si="6"/>
        <v>0</v>
      </c>
      <c r="H13" s="67">
        <v>11210120</v>
      </c>
      <c r="I13" s="10" t="s">
        <v>4999</v>
      </c>
      <c r="J13" s="167" t="s">
        <v>51</v>
      </c>
      <c r="K13" s="10" t="s">
        <v>5000</v>
      </c>
      <c r="L13" s="10"/>
      <c r="M13" s="101" t="s">
        <v>22</v>
      </c>
    </row>
    <row r="14" spans="1:13" ht="30" x14ac:dyDescent="0.25">
      <c r="A14" s="99" t="str">
        <f t="shared" si="0"/>
        <v>1</v>
      </c>
      <c r="B14" s="67" t="str">
        <f t="shared" si="1"/>
        <v>1</v>
      </c>
      <c r="C14" s="67" t="str">
        <f t="shared" si="2"/>
        <v>2</v>
      </c>
      <c r="D14" s="67" t="str">
        <f t="shared" si="3"/>
        <v>1</v>
      </c>
      <c r="E14" s="67" t="str">
        <f t="shared" si="4"/>
        <v>03</v>
      </c>
      <c r="F14" s="67" t="str">
        <f t="shared" si="5"/>
        <v>1</v>
      </c>
      <c r="G14" s="67" t="str">
        <f t="shared" si="6"/>
        <v>0</v>
      </c>
      <c r="H14" s="67">
        <v>11210310</v>
      </c>
      <c r="I14" s="10" t="s">
        <v>85</v>
      </c>
      <c r="J14" s="167" t="s">
        <v>51</v>
      </c>
      <c r="K14" s="10" t="s">
        <v>5001</v>
      </c>
      <c r="L14" s="10"/>
      <c r="M14" s="101" t="s">
        <v>22</v>
      </c>
    </row>
    <row r="15" spans="1:13" ht="45" x14ac:dyDescent="0.25">
      <c r="A15" s="99" t="str">
        <f t="shared" si="0"/>
        <v>1</v>
      </c>
      <c r="B15" s="67" t="str">
        <f t="shared" si="1"/>
        <v>1</v>
      </c>
      <c r="C15" s="67" t="str">
        <f t="shared" si="2"/>
        <v>2</v>
      </c>
      <c r="D15" s="67" t="str">
        <f t="shared" si="3"/>
        <v>1</v>
      </c>
      <c r="E15" s="67" t="str">
        <f t="shared" si="4"/>
        <v>04</v>
      </c>
      <c r="F15" s="67" t="str">
        <f t="shared" si="5"/>
        <v>1</v>
      </c>
      <c r="G15" s="67" t="str">
        <f t="shared" si="6"/>
        <v>0</v>
      </c>
      <c r="H15" s="67">
        <v>11210410</v>
      </c>
      <c r="I15" s="10" t="s">
        <v>87</v>
      </c>
      <c r="J15" s="167" t="s">
        <v>51</v>
      </c>
      <c r="K15" s="10" t="s">
        <v>5002</v>
      </c>
      <c r="L15" s="10"/>
      <c r="M15" s="101" t="s">
        <v>22</v>
      </c>
    </row>
    <row r="16" spans="1:13" ht="30" x14ac:dyDescent="0.25">
      <c r="A16" s="99" t="str">
        <f t="shared" si="0"/>
        <v>1</v>
      </c>
      <c r="B16" s="67" t="str">
        <f t="shared" si="1"/>
        <v>1</v>
      </c>
      <c r="C16" s="67" t="str">
        <f t="shared" si="2"/>
        <v>2</v>
      </c>
      <c r="D16" s="67" t="str">
        <f t="shared" si="3"/>
        <v>1</v>
      </c>
      <c r="E16" s="67" t="str">
        <f t="shared" si="4"/>
        <v>05</v>
      </c>
      <c r="F16" s="67" t="str">
        <f t="shared" si="5"/>
        <v>1</v>
      </c>
      <c r="G16" s="67" t="str">
        <f t="shared" si="6"/>
        <v>0</v>
      </c>
      <c r="H16" s="67">
        <v>11210510</v>
      </c>
      <c r="I16" s="10" t="s">
        <v>89</v>
      </c>
      <c r="J16" s="167" t="s">
        <v>51</v>
      </c>
      <c r="K16" s="10" t="s">
        <v>5003</v>
      </c>
      <c r="L16" s="10"/>
      <c r="M16" s="101" t="s">
        <v>22</v>
      </c>
    </row>
    <row r="17" spans="1:13" x14ac:dyDescent="0.25">
      <c r="A17" s="99" t="str">
        <f t="shared" si="0"/>
        <v>1</v>
      </c>
      <c r="B17" s="67" t="str">
        <f t="shared" si="1"/>
        <v>1</v>
      </c>
      <c r="C17" s="67" t="str">
        <f t="shared" si="2"/>
        <v>2</v>
      </c>
      <c r="D17" s="67" t="str">
        <f t="shared" si="3"/>
        <v>2</v>
      </c>
      <c r="E17" s="67" t="str">
        <f t="shared" si="4"/>
        <v>01</v>
      </c>
      <c r="F17" s="67" t="str">
        <f t="shared" si="5"/>
        <v>1</v>
      </c>
      <c r="G17" s="67" t="str">
        <f t="shared" si="6"/>
        <v>0</v>
      </c>
      <c r="H17" s="67">
        <v>11220110</v>
      </c>
      <c r="I17" s="10" t="s">
        <v>5004</v>
      </c>
      <c r="J17" s="167" t="s">
        <v>51</v>
      </c>
      <c r="K17" s="10"/>
      <c r="L17" s="10"/>
      <c r="M17" s="101" t="s">
        <v>22</v>
      </c>
    </row>
    <row r="18" spans="1:13" x14ac:dyDescent="0.25">
      <c r="A18" s="99" t="str">
        <f t="shared" si="0"/>
        <v>1</v>
      </c>
      <c r="B18" s="67" t="str">
        <f t="shared" si="1"/>
        <v>1</v>
      </c>
      <c r="C18" s="67" t="str">
        <f t="shared" si="2"/>
        <v>2</v>
      </c>
      <c r="D18" s="67" t="str">
        <f t="shared" si="3"/>
        <v>2</v>
      </c>
      <c r="E18" s="67" t="str">
        <f t="shared" si="4"/>
        <v>02</v>
      </c>
      <c r="F18" s="67" t="str">
        <f t="shared" si="5"/>
        <v>1</v>
      </c>
      <c r="G18" s="67" t="str">
        <f t="shared" si="6"/>
        <v>0</v>
      </c>
      <c r="H18" s="67">
        <v>11220210</v>
      </c>
      <c r="I18" s="10" t="s">
        <v>99</v>
      </c>
      <c r="J18" s="167" t="s">
        <v>51</v>
      </c>
      <c r="K18" s="10"/>
      <c r="L18" s="10"/>
      <c r="M18" s="101" t="s">
        <v>22</v>
      </c>
    </row>
    <row r="19" spans="1:13" ht="30" x14ac:dyDescent="0.25">
      <c r="A19" s="102" t="str">
        <f t="shared" si="0"/>
        <v>1</v>
      </c>
      <c r="B19" s="103" t="str">
        <f t="shared" si="1"/>
        <v>1</v>
      </c>
      <c r="C19" s="103" t="str">
        <f t="shared" si="2"/>
        <v>3</v>
      </c>
      <c r="D19" s="103" t="str">
        <f t="shared" si="3"/>
        <v>0</v>
      </c>
      <c r="E19" s="103" t="str">
        <f t="shared" si="4"/>
        <v>00</v>
      </c>
      <c r="F19" s="103" t="str">
        <f t="shared" si="5"/>
        <v>1</v>
      </c>
      <c r="G19" s="103" t="str">
        <f t="shared" si="6"/>
        <v>0</v>
      </c>
      <c r="H19" s="103">
        <v>11300010</v>
      </c>
      <c r="I19" s="10" t="s">
        <v>107</v>
      </c>
      <c r="J19" s="167" t="s">
        <v>51</v>
      </c>
      <c r="K19" s="10" t="s">
        <v>108</v>
      </c>
      <c r="L19" s="10"/>
      <c r="M19" s="101" t="s">
        <v>22</v>
      </c>
    </row>
    <row r="20" spans="1:13" ht="30" x14ac:dyDescent="0.25">
      <c r="A20" s="104" t="str">
        <f t="shared" si="0"/>
        <v>1</v>
      </c>
      <c r="B20" s="105" t="str">
        <f t="shared" si="1"/>
        <v>2</v>
      </c>
      <c r="C20" s="105" t="str">
        <f t="shared" si="2"/>
        <v>1</v>
      </c>
      <c r="D20" s="105" t="str">
        <f t="shared" si="3"/>
        <v>1</v>
      </c>
      <c r="E20" s="105" t="str">
        <f t="shared" si="4"/>
        <v>01</v>
      </c>
      <c r="F20" s="105" t="str">
        <f t="shared" si="5"/>
        <v>1</v>
      </c>
      <c r="G20" s="105" t="str">
        <f t="shared" si="6"/>
        <v>0</v>
      </c>
      <c r="H20" s="67">
        <v>12110110</v>
      </c>
      <c r="I20" s="10" t="s">
        <v>5005</v>
      </c>
      <c r="J20" s="167" t="s">
        <v>51</v>
      </c>
      <c r="K20" s="10" t="s">
        <v>5006</v>
      </c>
      <c r="L20" s="106"/>
      <c r="M20" s="101" t="s">
        <v>22</v>
      </c>
    </row>
    <row r="21" spans="1:13" ht="30" x14ac:dyDescent="0.25">
      <c r="A21" s="99" t="str">
        <f t="shared" si="0"/>
        <v>1</v>
      </c>
      <c r="B21" s="67" t="str">
        <f t="shared" si="1"/>
        <v>2</v>
      </c>
      <c r="C21" s="67" t="str">
        <f t="shared" si="2"/>
        <v>1</v>
      </c>
      <c r="D21" s="67" t="str">
        <f t="shared" si="3"/>
        <v>1</v>
      </c>
      <c r="E21" s="67" t="str">
        <f t="shared" si="4"/>
        <v>02</v>
      </c>
      <c r="F21" s="67" t="str">
        <f t="shared" si="5"/>
        <v>1</v>
      </c>
      <c r="G21" s="67" t="str">
        <f t="shared" si="6"/>
        <v>0</v>
      </c>
      <c r="H21" s="67">
        <v>12110210</v>
      </c>
      <c r="I21" s="10" t="s">
        <v>5007</v>
      </c>
      <c r="J21" s="167" t="s">
        <v>51</v>
      </c>
      <c r="K21" s="10" t="s">
        <v>5008</v>
      </c>
      <c r="L21" s="10"/>
      <c r="M21" s="101" t="s">
        <v>22</v>
      </c>
    </row>
    <row r="22" spans="1:13" ht="30" x14ac:dyDescent="0.25">
      <c r="A22" s="99" t="str">
        <f t="shared" si="0"/>
        <v>1</v>
      </c>
      <c r="B22" s="67" t="str">
        <f t="shared" si="1"/>
        <v>2</v>
      </c>
      <c r="C22" s="67" t="str">
        <f t="shared" si="2"/>
        <v>1</v>
      </c>
      <c r="D22" s="67" t="str">
        <f t="shared" si="3"/>
        <v>1</v>
      </c>
      <c r="E22" s="67" t="str">
        <f t="shared" si="4"/>
        <v>49</v>
      </c>
      <c r="F22" s="67" t="str">
        <f t="shared" si="5"/>
        <v>1</v>
      </c>
      <c r="G22" s="67" t="str">
        <f t="shared" si="6"/>
        <v>0</v>
      </c>
      <c r="H22" s="67">
        <v>12114910</v>
      </c>
      <c r="I22" s="10" t="s">
        <v>5009</v>
      </c>
      <c r="J22" s="167" t="s">
        <v>51</v>
      </c>
      <c r="K22" s="10" t="s">
        <v>5010</v>
      </c>
      <c r="L22" s="10"/>
      <c r="M22" s="101" t="s">
        <v>22</v>
      </c>
    </row>
    <row r="23" spans="1:13" ht="30" x14ac:dyDescent="0.25">
      <c r="A23" s="99" t="str">
        <f t="shared" si="0"/>
        <v>1</v>
      </c>
      <c r="B23" s="67" t="str">
        <f t="shared" si="1"/>
        <v>2</v>
      </c>
      <c r="C23" s="67" t="str">
        <f t="shared" si="2"/>
        <v>1</v>
      </c>
      <c r="D23" s="67" t="str">
        <f t="shared" si="3"/>
        <v>2</v>
      </c>
      <c r="E23" s="67" t="str">
        <f t="shared" si="4"/>
        <v>01</v>
      </c>
      <c r="F23" s="67" t="str">
        <f t="shared" si="5"/>
        <v>0</v>
      </c>
      <c r="G23" s="67" t="str">
        <f t="shared" si="6"/>
        <v>0</v>
      </c>
      <c r="H23" s="67">
        <v>12120100</v>
      </c>
      <c r="I23" s="10" t="s">
        <v>5011</v>
      </c>
      <c r="J23" s="167" t="s">
        <v>51</v>
      </c>
      <c r="K23" s="107" t="s">
        <v>5012</v>
      </c>
      <c r="L23" s="10" t="s">
        <v>5013</v>
      </c>
      <c r="M23" s="101" t="s">
        <v>22</v>
      </c>
    </row>
    <row r="24" spans="1:13" ht="45" x14ac:dyDescent="0.25">
      <c r="A24" s="99" t="str">
        <f t="shared" si="0"/>
        <v>1</v>
      </c>
      <c r="B24" s="67" t="str">
        <f t="shared" si="1"/>
        <v>2</v>
      </c>
      <c r="C24" s="67" t="str">
        <f t="shared" si="2"/>
        <v>1</v>
      </c>
      <c r="D24" s="67" t="str">
        <f t="shared" si="3"/>
        <v>2</v>
      </c>
      <c r="E24" s="67" t="str">
        <f t="shared" si="4"/>
        <v>01</v>
      </c>
      <c r="F24" s="67" t="str">
        <f t="shared" si="5"/>
        <v>1</v>
      </c>
      <c r="G24" s="67" t="str">
        <f t="shared" si="6"/>
        <v>0</v>
      </c>
      <c r="H24" s="67">
        <v>12120110</v>
      </c>
      <c r="I24" s="10" t="s">
        <v>5014</v>
      </c>
      <c r="J24" s="167" t="s">
        <v>51</v>
      </c>
      <c r="K24" s="107" t="s">
        <v>5015</v>
      </c>
      <c r="L24" s="10" t="s">
        <v>5013</v>
      </c>
      <c r="M24" s="101" t="s">
        <v>22</v>
      </c>
    </row>
    <row r="25" spans="1:13" ht="45" x14ac:dyDescent="0.25">
      <c r="A25" s="99" t="str">
        <f t="shared" si="0"/>
        <v>1</v>
      </c>
      <c r="B25" s="67" t="str">
        <f t="shared" si="1"/>
        <v>2</v>
      </c>
      <c r="C25" s="67" t="str">
        <f t="shared" si="2"/>
        <v>1</v>
      </c>
      <c r="D25" s="67" t="str">
        <f t="shared" si="3"/>
        <v>2</v>
      </c>
      <c r="E25" s="67" t="str">
        <f t="shared" si="4"/>
        <v>01</v>
      </c>
      <c r="F25" s="67" t="str">
        <f t="shared" si="5"/>
        <v>2</v>
      </c>
      <c r="G25" s="67" t="str">
        <f t="shared" si="6"/>
        <v>0</v>
      </c>
      <c r="H25" s="67">
        <v>12120120</v>
      </c>
      <c r="I25" s="10" t="s">
        <v>5016</v>
      </c>
      <c r="J25" s="167" t="s">
        <v>51</v>
      </c>
      <c r="K25" s="107" t="s">
        <v>5017</v>
      </c>
      <c r="L25" s="10" t="s">
        <v>5013</v>
      </c>
      <c r="M25" s="101" t="s">
        <v>22</v>
      </c>
    </row>
    <row r="26" spans="1:13" ht="45" x14ac:dyDescent="0.25">
      <c r="A26" s="99" t="str">
        <f t="shared" si="0"/>
        <v>1</v>
      </c>
      <c r="B26" s="67" t="str">
        <f t="shared" si="1"/>
        <v>2</v>
      </c>
      <c r="C26" s="67" t="str">
        <f t="shared" si="2"/>
        <v>1</v>
      </c>
      <c r="D26" s="67" t="str">
        <f t="shared" si="3"/>
        <v>2</v>
      </c>
      <c r="E26" s="67" t="str">
        <f t="shared" si="4"/>
        <v>02</v>
      </c>
      <c r="F26" s="67" t="str">
        <f t="shared" si="5"/>
        <v>0</v>
      </c>
      <c r="G26" s="67" t="str">
        <f t="shared" si="6"/>
        <v>0</v>
      </c>
      <c r="H26" s="67">
        <v>12120200</v>
      </c>
      <c r="I26" s="10" t="s">
        <v>5018</v>
      </c>
      <c r="J26" s="167" t="s">
        <v>51</v>
      </c>
      <c r="K26" s="10" t="s">
        <v>5019</v>
      </c>
      <c r="L26" s="10" t="s">
        <v>5013</v>
      </c>
      <c r="M26" s="101" t="s">
        <v>22</v>
      </c>
    </row>
    <row r="27" spans="1:13" ht="45" x14ac:dyDescent="0.25">
      <c r="A27" s="99" t="str">
        <f t="shared" si="0"/>
        <v>1</v>
      </c>
      <c r="B27" s="67" t="str">
        <f t="shared" si="1"/>
        <v>2</v>
      </c>
      <c r="C27" s="67" t="str">
        <f t="shared" si="2"/>
        <v>1</v>
      </c>
      <c r="D27" s="67" t="str">
        <f t="shared" si="3"/>
        <v>2</v>
      </c>
      <c r="E27" s="67" t="str">
        <f t="shared" si="4"/>
        <v>02</v>
      </c>
      <c r="F27" s="67" t="str">
        <f t="shared" si="5"/>
        <v>1</v>
      </c>
      <c r="G27" s="67" t="str">
        <f t="shared" si="6"/>
        <v>0</v>
      </c>
      <c r="H27" s="67">
        <v>12120210</v>
      </c>
      <c r="I27" s="10" t="s">
        <v>5018</v>
      </c>
      <c r="J27" s="167" t="s">
        <v>51</v>
      </c>
      <c r="K27" s="10" t="s">
        <v>5019</v>
      </c>
      <c r="L27" s="10" t="s">
        <v>5013</v>
      </c>
      <c r="M27" s="101" t="s">
        <v>22</v>
      </c>
    </row>
    <row r="28" spans="1:13" ht="45" x14ac:dyDescent="0.25">
      <c r="A28" s="99" t="str">
        <f t="shared" si="0"/>
        <v>1</v>
      </c>
      <c r="B28" s="67" t="str">
        <f t="shared" si="1"/>
        <v>2</v>
      </c>
      <c r="C28" s="67" t="str">
        <f t="shared" si="2"/>
        <v>1</v>
      </c>
      <c r="D28" s="67" t="str">
        <f t="shared" si="3"/>
        <v>2</v>
      </c>
      <c r="E28" s="67" t="str">
        <f t="shared" si="4"/>
        <v>03</v>
      </c>
      <c r="F28" s="67" t="str">
        <f t="shared" si="5"/>
        <v>0</v>
      </c>
      <c r="G28" s="67" t="str">
        <f t="shared" si="6"/>
        <v>0</v>
      </c>
      <c r="H28" s="67">
        <v>12120300</v>
      </c>
      <c r="I28" s="10" t="s">
        <v>5020</v>
      </c>
      <c r="J28" s="167" t="s">
        <v>51</v>
      </c>
      <c r="K28" s="10" t="s">
        <v>5021</v>
      </c>
      <c r="L28" s="10" t="s">
        <v>5013</v>
      </c>
      <c r="M28" s="101" t="s">
        <v>22</v>
      </c>
    </row>
    <row r="29" spans="1:13" ht="45" x14ac:dyDescent="0.25">
      <c r="A29" s="99" t="str">
        <f t="shared" si="0"/>
        <v>1</v>
      </c>
      <c r="B29" s="67" t="str">
        <f t="shared" si="1"/>
        <v>2</v>
      </c>
      <c r="C29" s="67" t="str">
        <f t="shared" si="2"/>
        <v>1</v>
      </c>
      <c r="D29" s="67" t="str">
        <f t="shared" si="3"/>
        <v>2</v>
      </c>
      <c r="E29" s="67" t="str">
        <f t="shared" si="4"/>
        <v>03</v>
      </c>
      <c r="F29" s="67" t="str">
        <f t="shared" si="5"/>
        <v>1</v>
      </c>
      <c r="G29" s="67" t="str">
        <f t="shared" si="6"/>
        <v>0</v>
      </c>
      <c r="H29" s="67">
        <v>12120310</v>
      </c>
      <c r="I29" s="10" t="s">
        <v>5020</v>
      </c>
      <c r="J29" s="167" t="s">
        <v>51</v>
      </c>
      <c r="K29" s="10" t="s">
        <v>5021</v>
      </c>
      <c r="L29" s="10" t="s">
        <v>5013</v>
      </c>
      <c r="M29" s="101" t="s">
        <v>22</v>
      </c>
    </row>
    <row r="30" spans="1:13" ht="78.75" customHeight="1" x14ac:dyDescent="0.25">
      <c r="A30" s="99" t="str">
        <f t="shared" si="0"/>
        <v>1</v>
      </c>
      <c r="B30" s="67" t="str">
        <f t="shared" si="1"/>
        <v>2</v>
      </c>
      <c r="C30" s="67" t="str">
        <f t="shared" si="2"/>
        <v>1</v>
      </c>
      <c r="D30" s="67" t="str">
        <f t="shared" si="3"/>
        <v>2</v>
      </c>
      <c r="E30" s="67" t="str">
        <f t="shared" si="4"/>
        <v>04</v>
      </c>
      <c r="F30" s="67" t="str">
        <f t="shared" si="5"/>
        <v>0</v>
      </c>
      <c r="G30" s="67" t="str">
        <f t="shared" si="6"/>
        <v>0</v>
      </c>
      <c r="H30" s="67">
        <v>12120400</v>
      </c>
      <c r="I30" s="10" t="s">
        <v>5022</v>
      </c>
      <c r="J30" s="167" t="s">
        <v>51</v>
      </c>
      <c r="K30" s="10" t="s">
        <v>5023</v>
      </c>
      <c r="L30" s="10" t="s">
        <v>5013</v>
      </c>
      <c r="M30" s="101" t="s">
        <v>22</v>
      </c>
    </row>
    <row r="31" spans="1:13" ht="45" x14ac:dyDescent="0.25">
      <c r="A31" s="99" t="str">
        <f t="shared" si="0"/>
        <v>1</v>
      </c>
      <c r="B31" s="67" t="str">
        <f t="shared" si="1"/>
        <v>2</v>
      </c>
      <c r="C31" s="67" t="str">
        <f t="shared" si="2"/>
        <v>1</v>
      </c>
      <c r="D31" s="67" t="str">
        <f t="shared" si="3"/>
        <v>2</v>
      </c>
      <c r="E31" s="67" t="str">
        <f t="shared" si="4"/>
        <v>04</v>
      </c>
      <c r="F31" s="67" t="str">
        <f t="shared" si="5"/>
        <v>1</v>
      </c>
      <c r="G31" s="67" t="str">
        <f t="shared" si="6"/>
        <v>0</v>
      </c>
      <c r="H31" s="67">
        <v>12120410</v>
      </c>
      <c r="I31" s="10" t="s">
        <v>5022</v>
      </c>
      <c r="J31" s="167" t="s">
        <v>51</v>
      </c>
      <c r="K31" s="10" t="s">
        <v>5023</v>
      </c>
      <c r="L31" s="10" t="s">
        <v>5013</v>
      </c>
      <c r="M31" s="101" t="s">
        <v>22</v>
      </c>
    </row>
    <row r="32" spans="1:13" ht="60" x14ac:dyDescent="0.25">
      <c r="A32" s="99" t="str">
        <f t="shared" si="0"/>
        <v>1</v>
      </c>
      <c r="B32" s="67" t="str">
        <f t="shared" si="1"/>
        <v>2</v>
      </c>
      <c r="C32" s="67" t="str">
        <f t="shared" si="2"/>
        <v>1</v>
      </c>
      <c r="D32" s="67" t="str">
        <f t="shared" si="3"/>
        <v>2</v>
      </c>
      <c r="E32" s="67" t="str">
        <f t="shared" si="4"/>
        <v>05</v>
      </c>
      <c r="F32" s="67" t="str">
        <f t="shared" si="5"/>
        <v>0</v>
      </c>
      <c r="G32" s="67" t="str">
        <f t="shared" si="6"/>
        <v>0</v>
      </c>
      <c r="H32" s="67">
        <v>12120500</v>
      </c>
      <c r="I32" s="10" t="s">
        <v>5024</v>
      </c>
      <c r="J32" s="167" t="s">
        <v>51</v>
      </c>
      <c r="K32" s="10" t="s">
        <v>5025</v>
      </c>
      <c r="L32" s="10" t="s">
        <v>5013</v>
      </c>
      <c r="M32" s="101" t="s">
        <v>22</v>
      </c>
    </row>
    <row r="33" spans="1:13" ht="60" x14ac:dyDescent="0.25">
      <c r="A33" s="99" t="str">
        <f t="shared" si="0"/>
        <v>1</v>
      </c>
      <c r="B33" s="67" t="str">
        <f t="shared" si="1"/>
        <v>2</v>
      </c>
      <c r="C33" s="67" t="str">
        <f t="shared" si="2"/>
        <v>1</v>
      </c>
      <c r="D33" s="67" t="str">
        <f t="shared" si="3"/>
        <v>2</v>
      </c>
      <c r="E33" s="67" t="str">
        <f t="shared" si="4"/>
        <v>05</v>
      </c>
      <c r="F33" s="67" t="str">
        <f t="shared" si="5"/>
        <v>1</v>
      </c>
      <c r="G33" s="67" t="str">
        <f t="shared" si="6"/>
        <v>0</v>
      </c>
      <c r="H33" s="67">
        <v>12120510</v>
      </c>
      <c r="I33" s="10" t="s">
        <v>5024</v>
      </c>
      <c r="J33" s="167" t="s">
        <v>51</v>
      </c>
      <c r="K33" s="10" t="s">
        <v>5025</v>
      </c>
      <c r="L33" s="10" t="s">
        <v>5013</v>
      </c>
      <c r="M33" s="101" t="s">
        <v>22</v>
      </c>
    </row>
    <row r="34" spans="1:13" ht="60" x14ac:dyDescent="0.25">
      <c r="A34" s="99" t="str">
        <f t="shared" si="0"/>
        <v>1</v>
      </c>
      <c r="B34" s="67" t="str">
        <f t="shared" si="1"/>
        <v>2</v>
      </c>
      <c r="C34" s="67" t="str">
        <f t="shared" si="2"/>
        <v>1</v>
      </c>
      <c r="D34" s="67" t="str">
        <f t="shared" si="3"/>
        <v>2</v>
      </c>
      <c r="E34" s="67" t="str">
        <f t="shared" si="4"/>
        <v>06</v>
      </c>
      <c r="F34" s="67" t="str">
        <f t="shared" si="5"/>
        <v>0</v>
      </c>
      <c r="G34" s="67" t="str">
        <f t="shared" si="6"/>
        <v>0</v>
      </c>
      <c r="H34" s="67">
        <v>12120600</v>
      </c>
      <c r="I34" s="10" t="s">
        <v>5026</v>
      </c>
      <c r="J34" s="167" t="s">
        <v>51</v>
      </c>
      <c r="K34" s="10" t="s">
        <v>5027</v>
      </c>
      <c r="L34" s="10" t="s">
        <v>5013</v>
      </c>
      <c r="M34" s="101" t="s">
        <v>22</v>
      </c>
    </row>
    <row r="35" spans="1:13" ht="60" x14ac:dyDescent="0.25">
      <c r="A35" s="99" t="str">
        <f t="shared" si="0"/>
        <v>1</v>
      </c>
      <c r="B35" s="67" t="str">
        <f t="shared" si="1"/>
        <v>2</v>
      </c>
      <c r="C35" s="67" t="str">
        <f t="shared" si="2"/>
        <v>1</v>
      </c>
      <c r="D35" s="67" t="str">
        <f t="shared" si="3"/>
        <v>2</v>
      </c>
      <c r="E35" s="67" t="str">
        <f t="shared" si="4"/>
        <v>06</v>
      </c>
      <c r="F35" s="67" t="str">
        <f t="shared" si="5"/>
        <v>1</v>
      </c>
      <c r="G35" s="67" t="str">
        <f t="shared" si="6"/>
        <v>0</v>
      </c>
      <c r="H35" s="67">
        <v>12120610</v>
      </c>
      <c r="I35" s="10" t="s">
        <v>5026</v>
      </c>
      <c r="J35" s="167" t="s">
        <v>51</v>
      </c>
      <c r="K35" s="10" t="s">
        <v>5027</v>
      </c>
      <c r="L35" s="10" t="s">
        <v>5013</v>
      </c>
      <c r="M35" s="101" t="s">
        <v>22</v>
      </c>
    </row>
    <row r="36" spans="1:13" ht="60" x14ac:dyDescent="0.25">
      <c r="A36" s="99" t="str">
        <f t="shared" si="0"/>
        <v>1</v>
      </c>
      <c r="B36" s="67" t="str">
        <f t="shared" si="1"/>
        <v>2</v>
      </c>
      <c r="C36" s="67" t="str">
        <f t="shared" si="2"/>
        <v>1</v>
      </c>
      <c r="D36" s="67" t="str">
        <f t="shared" si="3"/>
        <v>2</v>
      </c>
      <c r="E36" s="67" t="str">
        <f t="shared" si="4"/>
        <v>07</v>
      </c>
      <c r="F36" s="67" t="str">
        <f t="shared" si="5"/>
        <v>0</v>
      </c>
      <c r="G36" s="67" t="str">
        <f t="shared" si="6"/>
        <v>0</v>
      </c>
      <c r="H36" s="67">
        <v>12120700</v>
      </c>
      <c r="I36" s="10" t="s">
        <v>5028</v>
      </c>
      <c r="J36" s="167" t="s">
        <v>51</v>
      </c>
      <c r="K36" s="10" t="s">
        <v>5029</v>
      </c>
      <c r="L36" s="10" t="s">
        <v>5013</v>
      </c>
      <c r="M36" s="101" t="s">
        <v>22</v>
      </c>
    </row>
    <row r="37" spans="1:13" ht="60" x14ac:dyDescent="0.25">
      <c r="A37" s="99" t="str">
        <f t="shared" si="0"/>
        <v>1</v>
      </c>
      <c r="B37" s="67" t="str">
        <f t="shared" si="1"/>
        <v>2</v>
      </c>
      <c r="C37" s="67" t="str">
        <f t="shared" si="2"/>
        <v>1</v>
      </c>
      <c r="D37" s="67" t="str">
        <f t="shared" si="3"/>
        <v>2</v>
      </c>
      <c r="E37" s="67" t="str">
        <f t="shared" si="4"/>
        <v>07</v>
      </c>
      <c r="F37" s="67" t="str">
        <f t="shared" si="5"/>
        <v>1</v>
      </c>
      <c r="G37" s="67" t="str">
        <f t="shared" si="6"/>
        <v>0</v>
      </c>
      <c r="H37" s="67">
        <v>12120710</v>
      </c>
      <c r="I37" s="10" t="s">
        <v>5028</v>
      </c>
      <c r="J37" s="167" t="s">
        <v>51</v>
      </c>
      <c r="K37" s="10" t="s">
        <v>5029</v>
      </c>
      <c r="L37" s="10" t="s">
        <v>5013</v>
      </c>
      <c r="M37" s="101" t="s">
        <v>22</v>
      </c>
    </row>
    <row r="38" spans="1:13" ht="45" x14ac:dyDescent="0.25">
      <c r="A38" s="99" t="str">
        <f t="shared" si="0"/>
        <v>1</v>
      </c>
      <c r="B38" s="67" t="str">
        <f t="shared" si="1"/>
        <v>2</v>
      </c>
      <c r="C38" s="67" t="str">
        <f t="shared" si="2"/>
        <v>1</v>
      </c>
      <c r="D38" s="67" t="str">
        <f t="shared" si="3"/>
        <v>2</v>
      </c>
      <c r="E38" s="67" t="str">
        <f t="shared" si="4"/>
        <v>08</v>
      </c>
      <c r="F38" s="67" t="str">
        <f t="shared" si="5"/>
        <v>0</v>
      </c>
      <c r="G38" s="67" t="str">
        <f t="shared" si="6"/>
        <v>0</v>
      </c>
      <c r="H38" s="67">
        <v>12120800</v>
      </c>
      <c r="I38" s="10" t="s">
        <v>5030</v>
      </c>
      <c r="J38" s="167" t="s">
        <v>51</v>
      </c>
      <c r="K38" s="10" t="s">
        <v>5031</v>
      </c>
      <c r="L38" s="10" t="s">
        <v>5013</v>
      </c>
      <c r="M38" s="101" t="s">
        <v>22</v>
      </c>
    </row>
    <row r="39" spans="1:13" ht="45" x14ac:dyDescent="0.25">
      <c r="A39" s="99" t="str">
        <f t="shared" si="0"/>
        <v>1</v>
      </c>
      <c r="B39" s="67" t="str">
        <f t="shared" si="1"/>
        <v>2</v>
      </c>
      <c r="C39" s="67" t="str">
        <f t="shared" si="2"/>
        <v>1</v>
      </c>
      <c r="D39" s="67" t="str">
        <f t="shared" si="3"/>
        <v>2</v>
      </c>
      <c r="E39" s="67" t="str">
        <f t="shared" si="4"/>
        <v>08</v>
      </c>
      <c r="F39" s="67" t="str">
        <f t="shared" si="5"/>
        <v>1</v>
      </c>
      <c r="G39" s="67" t="str">
        <f t="shared" si="6"/>
        <v>0</v>
      </c>
      <c r="H39" s="67">
        <v>12120810</v>
      </c>
      <c r="I39" s="10" t="s">
        <v>5030</v>
      </c>
      <c r="J39" s="167" t="s">
        <v>51</v>
      </c>
      <c r="K39" s="10" t="s">
        <v>5031</v>
      </c>
      <c r="L39" s="10" t="s">
        <v>5013</v>
      </c>
      <c r="M39" s="101" t="s">
        <v>22</v>
      </c>
    </row>
    <row r="40" spans="1:13" ht="60" x14ac:dyDescent="0.25">
      <c r="A40" s="99" t="str">
        <f t="shared" si="0"/>
        <v>1</v>
      </c>
      <c r="B40" s="67" t="str">
        <f t="shared" si="1"/>
        <v>2</v>
      </c>
      <c r="C40" s="67" t="str">
        <f t="shared" si="2"/>
        <v>1</v>
      </c>
      <c r="D40" s="67" t="str">
        <f t="shared" si="3"/>
        <v>2</v>
      </c>
      <c r="E40" s="67" t="str">
        <f t="shared" si="4"/>
        <v>09</v>
      </c>
      <c r="F40" s="67" t="str">
        <f t="shared" si="5"/>
        <v>0</v>
      </c>
      <c r="G40" s="67" t="str">
        <f t="shared" si="6"/>
        <v>0</v>
      </c>
      <c r="H40" s="67">
        <v>12120900</v>
      </c>
      <c r="I40" s="10" t="s">
        <v>5032</v>
      </c>
      <c r="J40" s="167" t="s">
        <v>51</v>
      </c>
      <c r="K40" s="10" t="s">
        <v>5033</v>
      </c>
      <c r="L40" s="10" t="s">
        <v>5013</v>
      </c>
      <c r="M40" s="101" t="s">
        <v>22</v>
      </c>
    </row>
    <row r="41" spans="1:13" ht="60" x14ac:dyDescent="0.25">
      <c r="A41" s="99" t="str">
        <f t="shared" si="0"/>
        <v>1</v>
      </c>
      <c r="B41" s="67" t="str">
        <f t="shared" si="1"/>
        <v>2</v>
      </c>
      <c r="C41" s="67" t="str">
        <f t="shared" si="2"/>
        <v>1</v>
      </c>
      <c r="D41" s="67" t="str">
        <f t="shared" si="3"/>
        <v>2</v>
      </c>
      <c r="E41" s="67" t="str">
        <f t="shared" si="4"/>
        <v>09</v>
      </c>
      <c r="F41" s="67" t="str">
        <f t="shared" si="5"/>
        <v>1</v>
      </c>
      <c r="G41" s="67" t="str">
        <f t="shared" si="6"/>
        <v>0</v>
      </c>
      <c r="H41" s="67">
        <v>12120910</v>
      </c>
      <c r="I41" s="10" t="s">
        <v>5032</v>
      </c>
      <c r="J41" s="167" t="s">
        <v>51</v>
      </c>
      <c r="K41" s="10" t="s">
        <v>5033</v>
      </c>
      <c r="L41" s="10" t="s">
        <v>5013</v>
      </c>
      <c r="M41" s="101" t="s">
        <v>22</v>
      </c>
    </row>
    <row r="42" spans="1:13" ht="18.75" customHeight="1" x14ac:dyDescent="0.25">
      <c r="A42" s="99" t="str">
        <f t="shared" si="0"/>
        <v>1</v>
      </c>
      <c r="B42" s="67" t="str">
        <f t="shared" si="1"/>
        <v>2</v>
      </c>
      <c r="C42" s="67" t="str">
        <f t="shared" si="2"/>
        <v>1</v>
      </c>
      <c r="D42" s="67" t="str">
        <f t="shared" si="3"/>
        <v>2</v>
      </c>
      <c r="E42" s="67" t="str">
        <f t="shared" si="4"/>
        <v>10</v>
      </c>
      <c r="F42" s="67" t="str">
        <f t="shared" si="5"/>
        <v>0</v>
      </c>
      <c r="G42" s="67" t="str">
        <f t="shared" si="6"/>
        <v>0</v>
      </c>
      <c r="H42" s="67">
        <v>12121000</v>
      </c>
      <c r="I42" s="10" t="s">
        <v>5034</v>
      </c>
      <c r="J42" s="167" t="s">
        <v>51</v>
      </c>
      <c r="K42" s="10" t="s">
        <v>5035</v>
      </c>
      <c r="L42" s="10" t="s">
        <v>5013</v>
      </c>
      <c r="M42" s="101" t="s">
        <v>22</v>
      </c>
    </row>
    <row r="43" spans="1:13" ht="19.5" customHeight="1" x14ac:dyDescent="0.25">
      <c r="A43" s="99" t="str">
        <f t="shared" si="0"/>
        <v>1</v>
      </c>
      <c r="B43" s="67" t="str">
        <f t="shared" si="1"/>
        <v>2</v>
      </c>
      <c r="C43" s="67" t="str">
        <f t="shared" si="2"/>
        <v>1</v>
      </c>
      <c r="D43" s="67" t="str">
        <f t="shared" si="3"/>
        <v>2</v>
      </c>
      <c r="E43" s="67" t="str">
        <f t="shared" si="4"/>
        <v>10</v>
      </c>
      <c r="F43" s="67" t="str">
        <f t="shared" si="5"/>
        <v>1</v>
      </c>
      <c r="G43" s="67" t="str">
        <f t="shared" si="6"/>
        <v>0</v>
      </c>
      <c r="H43" s="67">
        <v>12121010</v>
      </c>
      <c r="I43" s="10" t="s">
        <v>5034</v>
      </c>
      <c r="J43" s="167" t="s">
        <v>51</v>
      </c>
      <c r="K43" s="10" t="s">
        <v>5035</v>
      </c>
      <c r="L43" s="10" t="s">
        <v>5013</v>
      </c>
      <c r="M43" s="101" t="s">
        <v>22</v>
      </c>
    </row>
    <row r="44" spans="1:13" ht="60" x14ac:dyDescent="0.25">
      <c r="A44" s="99" t="str">
        <f t="shared" si="0"/>
        <v>1</v>
      </c>
      <c r="B44" s="67" t="str">
        <f t="shared" si="1"/>
        <v>2</v>
      </c>
      <c r="C44" s="67" t="str">
        <f t="shared" si="2"/>
        <v>1</v>
      </c>
      <c r="D44" s="67" t="str">
        <f t="shared" si="3"/>
        <v>2</v>
      </c>
      <c r="E44" s="67" t="str">
        <f t="shared" si="4"/>
        <v>11</v>
      </c>
      <c r="F44" s="67" t="str">
        <f t="shared" si="5"/>
        <v>0</v>
      </c>
      <c r="G44" s="67" t="str">
        <f t="shared" si="6"/>
        <v>0</v>
      </c>
      <c r="H44" s="67">
        <v>12121100</v>
      </c>
      <c r="I44" s="10" t="s">
        <v>5036</v>
      </c>
      <c r="J44" s="167" t="s">
        <v>51</v>
      </c>
      <c r="K44" s="10" t="s">
        <v>5037</v>
      </c>
      <c r="L44" s="10" t="s">
        <v>5013</v>
      </c>
      <c r="M44" s="101" t="s">
        <v>22</v>
      </c>
    </row>
    <row r="45" spans="1:13" ht="67.5" customHeight="1" x14ac:dyDescent="0.25">
      <c r="A45" s="99" t="str">
        <f t="shared" si="0"/>
        <v>1</v>
      </c>
      <c r="B45" s="67" t="str">
        <f t="shared" si="1"/>
        <v>2</v>
      </c>
      <c r="C45" s="67" t="str">
        <f t="shared" si="2"/>
        <v>1</v>
      </c>
      <c r="D45" s="67" t="str">
        <f t="shared" si="3"/>
        <v>2</v>
      </c>
      <c r="E45" s="67" t="str">
        <f t="shared" si="4"/>
        <v>11</v>
      </c>
      <c r="F45" s="67" t="str">
        <f t="shared" si="5"/>
        <v>1</v>
      </c>
      <c r="G45" s="67" t="str">
        <f t="shared" si="6"/>
        <v>0</v>
      </c>
      <c r="H45" s="67">
        <v>12121110</v>
      </c>
      <c r="I45" s="10" t="s">
        <v>5036</v>
      </c>
      <c r="J45" s="167" t="s">
        <v>51</v>
      </c>
      <c r="K45" s="10" t="s">
        <v>5037</v>
      </c>
      <c r="L45" s="10" t="s">
        <v>5013</v>
      </c>
      <c r="M45" s="101" t="s">
        <v>22</v>
      </c>
    </row>
    <row r="46" spans="1:13" ht="60" x14ac:dyDescent="0.25">
      <c r="A46" s="99" t="str">
        <f t="shared" si="0"/>
        <v>1</v>
      </c>
      <c r="B46" s="67" t="str">
        <f t="shared" si="1"/>
        <v>2</v>
      </c>
      <c r="C46" s="67" t="str">
        <f t="shared" si="2"/>
        <v>1</v>
      </c>
      <c r="D46" s="67" t="str">
        <f t="shared" si="3"/>
        <v>2</v>
      </c>
      <c r="E46" s="67" t="str">
        <f t="shared" si="4"/>
        <v>12</v>
      </c>
      <c r="F46" s="67" t="str">
        <f t="shared" si="5"/>
        <v>0</v>
      </c>
      <c r="G46" s="67" t="str">
        <f t="shared" si="6"/>
        <v>0</v>
      </c>
      <c r="H46" s="67">
        <v>12121200</v>
      </c>
      <c r="I46" s="10" t="s">
        <v>5038</v>
      </c>
      <c r="J46" s="167" t="s">
        <v>51</v>
      </c>
      <c r="K46" s="10" t="s">
        <v>5039</v>
      </c>
      <c r="L46" s="10" t="s">
        <v>5013</v>
      </c>
      <c r="M46" s="101" t="s">
        <v>22</v>
      </c>
    </row>
    <row r="47" spans="1:13" ht="60" x14ac:dyDescent="0.25">
      <c r="A47" s="99" t="str">
        <f t="shared" si="0"/>
        <v>1</v>
      </c>
      <c r="B47" s="67" t="str">
        <f t="shared" si="1"/>
        <v>2</v>
      </c>
      <c r="C47" s="67" t="str">
        <f t="shared" si="2"/>
        <v>1</v>
      </c>
      <c r="D47" s="67" t="str">
        <f t="shared" si="3"/>
        <v>2</v>
      </c>
      <c r="E47" s="67" t="str">
        <f t="shared" si="4"/>
        <v>12</v>
      </c>
      <c r="F47" s="67" t="str">
        <f t="shared" si="5"/>
        <v>1</v>
      </c>
      <c r="G47" s="67" t="str">
        <f t="shared" si="6"/>
        <v>0</v>
      </c>
      <c r="H47" s="67">
        <v>12121210</v>
      </c>
      <c r="I47" s="10" t="s">
        <v>5038</v>
      </c>
      <c r="J47" s="167" t="s">
        <v>51</v>
      </c>
      <c r="K47" s="10" t="s">
        <v>5039</v>
      </c>
      <c r="L47" s="10" t="s">
        <v>5013</v>
      </c>
      <c r="M47" s="101" t="s">
        <v>22</v>
      </c>
    </row>
    <row r="48" spans="1:13" x14ac:dyDescent="0.25">
      <c r="A48" s="99" t="str">
        <f t="shared" si="0"/>
        <v>1</v>
      </c>
      <c r="B48" s="67" t="str">
        <f t="shared" si="1"/>
        <v>2</v>
      </c>
      <c r="C48" s="67" t="str">
        <f t="shared" si="2"/>
        <v>1</v>
      </c>
      <c r="D48" s="67" t="str">
        <f t="shared" si="3"/>
        <v>2</v>
      </c>
      <c r="E48" s="67" t="str">
        <f t="shared" si="4"/>
        <v>49</v>
      </c>
      <c r="F48" s="67" t="str">
        <f t="shared" si="5"/>
        <v>1</v>
      </c>
      <c r="G48" s="67" t="str">
        <f t="shared" si="6"/>
        <v>0</v>
      </c>
      <c r="H48" s="67">
        <v>12124910</v>
      </c>
      <c r="I48" s="10" t="s">
        <v>5040</v>
      </c>
      <c r="J48" s="167" t="s">
        <v>51</v>
      </c>
      <c r="K48" s="10"/>
      <c r="L48" s="10"/>
      <c r="M48" s="101" t="s">
        <v>22</v>
      </c>
    </row>
    <row r="49" spans="1:13" x14ac:dyDescent="0.25">
      <c r="A49" s="99" t="str">
        <f t="shared" si="0"/>
        <v>1</v>
      </c>
      <c r="B49" s="67" t="str">
        <f t="shared" si="1"/>
        <v>2</v>
      </c>
      <c r="C49" s="67" t="str">
        <f t="shared" si="2"/>
        <v>1</v>
      </c>
      <c r="D49" s="67" t="str">
        <f t="shared" si="3"/>
        <v>3</v>
      </c>
      <c r="E49" s="67" t="str">
        <f t="shared" si="4"/>
        <v>01</v>
      </c>
      <c r="F49" s="67" t="str">
        <f t="shared" si="5"/>
        <v>0</v>
      </c>
      <c r="G49" s="67" t="str">
        <f t="shared" si="6"/>
        <v>0</v>
      </c>
      <c r="H49" s="67">
        <v>12130100</v>
      </c>
      <c r="I49" s="10" t="s">
        <v>5041</v>
      </c>
      <c r="J49" s="167" t="s">
        <v>51</v>
      </c>
      <c r="K49" s="107" t="s">
        <v>5042</v>
      </c>
      <c r="L49" s="167" t="s">
        <v>5013</v>
      </c>
      <c r="M49" s="101" t="s">
        <v>22</v>
      </c>
    </row>
    <row r="50" spans="1:13" ht="30" x14ac:dyDescent="0.25">
      <c r="A50" s="99" t="str">
        <f t="shared" si="0"/>
        <v>1</v>
      </c>
      <c r="B50" s="67" t="str">
        <f t="shared" si="1"/>
        <v>2</v>
      </c>
      <c r="C50" s="67" t="str">
        <f t="shared" si="2"/>
        <v>1</v>
      </c>
      <c r="D50" s="67" t="str">
        <f t="shared" si="3"/>
        <v>3</v>
      </c>
      <c r="E50" s="67" t="str">
        <f t="shared" si="4"/>
        <v>01</v>
      </c>
      <c r="F50" s="67" t="str">
        <f t="shared" si="5"/>
        <v>1</v>
      </c>
      <c r="G50" s="67" t="str">
        <f t="shared" si="6"/>
        <v>0</v>
      </c>
      <c r="H50" s="67">
        <v>12130110</v>
      </c>
      <c r="I50" s="10" t="s">
        <v>5043</v>
      </c>
      <c r="J50" s="167" t="s">
        <v>51</v>
      </c>
      <c r="K50" s="107" t="s">
        <v>5044</v>
      </c>
      <c r="L50" s="167" t="s">
        <v>5013</v>
      </c>
      <c r="M50" s="101" t="s">
        <v>22</v>
      </c>
    </row>
    <row r="51" spans="1:13" ht="30" x14ac:dyDescent="0.25">
      <c r="A51" s="99" t="str">
        <f t="shared" si="0"/>
        <v>1</v>
      </c>
      <c r="B51" s="67" t="str">
        <f t="shared" si="1"/>
        <v>2</v>
      </c>
      <c r="C51" s="67" t="str">
        <f t="shared" si="2"/>
        <v>1</v>
      </c>
      <c r="D51" s="67" t="str">
        <f t="shared" si="3"/>
        <v>3</v>
      </c>
      <c r="E51" s="67" t="str">
        <f t="shared" si="4"/>
        <v>01</v>
      </c>
      <c r="F51" s="67" t="str">
        <f t="shared" si="5"/>
        <v>2</v>
      </c>
      <c r="G51" s="67" t="str">
        <f t="shared" si="6"/>
        <v>0</v>
      </c>
      <c r="H51" s="67">
        <v>12130120</v>
      </c>
      <c r="I51" s="10" t="s">
        <v>5045</v>
      </c>
      <c r="J51" s="167" t="s">
        <v>51</v>
      </c>
      <c r="K51" s="107" t="s">
        <v>5046</v>
      </c>
      <c r="L51" s="167" t="s">
        <v>5013</v>
      </c>
      <c r="M51" s="101" t="s">
        <v>22</v>
      </c>
    </row>
    <row r="52" spans="1:13" ht="30" x14ac:dyDescent="0.25">
      <c r="A52" s="99" t="str">
        <f t="shared" si="0"/>
        <v>1</v>
      </c>
      <c r="B52" s="67" t="str">
        <f t="shared" si="1"/>
        <v>2</v>
      </c>
      <c r="C52" s="67" t="str">
        <f t="shared" si="2"/>
        <v>1</v>
      </c>
      <c r="D52" s="67" t="str">
        <f t="shared" si="3"/>
        <v>3</v>
      </c>
      <c r="E52" s="67" t="str">
        <f t="shared" si="4"/>
        <v>02</v>
      </c>
      <c r="F52" s="67" t="str">
        <f t="shared" si="5"/>
        <v>0</v>
      </c>
      <c r="G52" s="67" t="str">
        <f t="shared" si="6"/>
        <v>0</v>
      </c>
      <c r="H52" s="67">
        <v>12130200</v>
      </c>
      <c r="I52" s="10" t="s">
        <v>5047</v>
      </c>
      <c r="J52" s="167" t="s">
        <v>51</v>
      </c>
      <c r="K52" s="10" t="s">
        <v>5048</v>
      </c>
      <c r="L52" s="10" t="s">
        <v>5013</v>
      </c>
      <c r="M52" s="101" t="s">
        <v>22</v>
      </c>
    </row>
    <row r="53" spans="1:13" ht="30" x14ac:dyDescent="0.25">
      <c r="A53" s="99" t="str">
        <f t="shared" si="0"/>
        <v>1</v>
      </c>
      <c r="B53" s="67" t="str">
        <f t="shared" si="1"/>
        <v>2</v>
      </c>
      <c r="C53" s="67" t="str">
        <f t="shared" si="2"/>
        <v>1</v>
      </c>
      <c r="D53" s="67" t="str">
        <f t="shared" si="3"/>
        <v>3</v>
      </c>
      <c r="E53" s="67" t="str">
        <f t="shared" si="4"/>
        <v>02</v>
      </c>
      <c r="F53" s="67" t="str">
        <f t="shared" si="5"/>
        <v>1</v>
      </c>
      <c r="G53" s="67" t="str">
        <f t="shared" si="6"/>
        <v>0</v>
      </c>
      <c r="H53" s="67">
        <v>12130210</v>
      </c>
      <c r="I53" s="10" t="s">
        <v>5047</v>
      </c>
      <c r="J53" s="167" t="s">
        <v>51</v>
      </c>
      <c r="K53" s="10" t="s">
        <v>5048</v>
      </c>
      <c r="L53" s="10" t="s">
        <v>5013</v>
      </c>
      <c r="M53" s="101" t="s">
        <v>22</v>
      </c>
    </row>
    <row r="54" spans="1:13" ht="30" x14ac:dyDescent="0.25">
      <c r="A54" s="99" t="str">
        <f t="shared" si="0"/>
        <v>1</v>
      </c>
      <c r="B54" s="67" t="str">
        <f t="shared" si="1"/>
        <v>2</v>
      </c>
      <c r="C54" s="67" t="str">
        <f t="shared" si="2"/>
        <v>1</v>
      </c>
      <c r="D54" s="67" t="str">
        <f t="shared" si="3"/>
        <v>3</v>
      </c>
      <c r="E54" s="67" t="str">
        <f t="shared" si="4"/>
        <v>03</v>
      </c>
      <c r="F54" s="67" t="str">
        <f t="shared" si="5"/>
        <v>0</v>
      </c>
      <c r="G54" s="67" t="str">
        <f t="shared" si="6"/>
        <v>0</v>
      </c>
      <c r="H54" s="67">
        <v>12130300</v>
      </c>
      <c r="I54" s="10" t="s">
        <v>5049</v>
      </c>
      <c r="J54" s="167" t="s">
        <v>51</v>
      </c>
      <c r="K54" s="10" t="s">
        <v>5050</v>
      </c>
      <c r="L54" s="10" t="s">
        <v>5013</v>
      </c>
      <c r="M54" s="101" t="s">
        <v>22</v>
      </c>
    </row>
    <row r="55" spans="1:13" ht="30" x14ac:dyDescent="0.25">
      <c r="A55" s="99" t="str">
        <f t="shared" si="0"/>
        <v>1</v>
      </c>
      <c r="B55" s="67" t="str">
        <f t="shared" si="1"/>
        <v>2</v>
      </c>
      <c r="C55" s="67" t="str">
        <f t="shared" si="2"/>
        <v>1</v>
      </c>
      <c r="D55" s="67" t="str">
        <f t="shared" si="3"/>
        <v>3</v>
      </c>
      <c r="E55" s="67" t="str">
        <f t="shared" si="4"/>
        <v>03</v>
      </c>
      <c r="F55" s="67" t="str">
        <f t="shared" si="5"/>
        <v>1</v>
      </c>
      <c r="G55" s="67" t="str">
        <f t="shared" si="6"/>
        <v>0</v>
      </c>
      <c r="H55" s="67">
        <v>12130310</v>
      </c>
      <c r="I55" s="10" t="s">
        <v>5049</v>
      </c>
      <c r="J55" s="167" t="s">
        <v>51</v>
      </c>
      <c r="K55" s="10" t="s">
        <v>5050</v>
      </c>
      <c r="L55" s="10" t="s">
        <v>5013</v>
      </c>
      <c r="M55" s="101" t="s">
        <v>22</v>
      </c>
    </row>
    <row r="56" spans="1:13" x14ac:dyDescent="0.25">
      <c r="A56" s="99" t="str">
        <f t="shared" si="0"/>
        <v>1</v>
      </c>
      <c r="B56" s="67" t="str">
        <f t="shared" si="1"/>
        <v>2</v>
      </c>
      <c r="C56" s="67" t="str">
        <f t="shared" si="2"/>
        <v>1</v>
      </c>
      <c r="D56" s="67" t="str">
        <f t="shared" si="3"/>
        <v>3</v>
      </c>
      <c r="E56" s="67" t="str">
        <f t="shared" si="4"/>
        <v>49</v>
      </c>
      <c r="F56" s="67" t="str">
        <f t="shared" si="5"/>
        <v>1</v>
      </c>
      <c r="G56" s="67" t="str">
        <f t="shared" si="6"/>
        <v>0</v>
      </c>
      <c r="H56" s="67">
        <v>12134910</v>
      </c>
      <c r="I56" s="10" t="s">
        <v>5051</v>
      </c>
      <c r="J56" s="167" t="s">
        <v>51</v>
      </c>
      <c r="K56" s="10"/>
      <c r="L56" s="10"/>
      <c r="M56" s="101" t="s">
        <v>22</v>
      </c>
    </row>
    <row r="57" spans="1:13" x14ac:dyDescent="0.25">
      <c r="A57" s="99" t="str">
        <f t="shared" si="0"/>
        <v>1</v>
      </c>
      <c r="B57" s="67" t="str">
        <f t="shared" si="1"/>
        <v>2</v>
      </c>
      <c r="C57" s="67" t="str">
        <f t="shared" si="2"/>
        <v>1</v>
      </c>
      <c r="D57" s="67" t="str">
        <f t="shared" si="3"/>
        <v>4</v>
      </c>
      <c r="E57" s="67" t="str">
        <f t="shared" si="4"/>
        <v>02</v>
      </c>
      <c r="F57" s="67" t="str">
        <f t="shared" si="5"/>
        <v>1</v>
      </c>
      <c r="G57" s="67" t="str">
        <f t="shared" si="6"/>
        <v>0</v>
      </c>
      <c r="H57" s="67">
        <v>12140210</v>
      </c>
      <c r="I57" s="10" t="s">
        <v>5052</v>
      </c>
      <c r="J57" s="167" t="s">
        <v>51</v>
      </c>
      <c r="K57" s="10"/>
      <c r="L57" s="10"/>
      <c r="M57" s="101" t="s">
        <v>22</v>
      </c>
    </row>
    <row r="58" spans="1:13" ht="30" x14ac:dyDescent="0.25">
      <c r="A58" s="99" t="str">
        <f t="shared" si="0"/>
        <v>1</v>
      </c>
      <c r="B58" s="67" t="str">
        <f t="shared" si="1"/>
        <v>2</v>
      </c>
      <c r="C58" s="67" t="str">
        <f t="shared" si="2"/>
        <v>1</v>
      </c>
      <c r="D58" s="67" t="str">
        <f t="shared" si="3"/>
        <v>4</v>
      </c>
      <c r="E58" s="67" t="str">
        <f t="shared" si="4"/>
        <v>03</v>
      </c>
      <c r="F58" s="67" t="str">
        <f t="shared" si="5"/>
        <v>0</v>
      </c>
      <c r="G58" s="67" t="str">
        <f t="shared" si="6"/>
        <v>0</v>
      </c>
      <c r="H58" s="67">
        <v>12140300</v>
      </c>
      <c r="I58" s="10" t="s">
        <v>5053</v>
      </c>
      <c r="J58" s="167" t="s">
        <v>51</v>
      </c>
      <c r="K58" s="10" t="s">
        <v>5054</v>
      </c>
      <c r="L58" s="10" t="s">
        <v>5013</v>
      </c>
      <c r="M58" s="101" t="s">
        <v>22</v>
      </c>
    </row>
    <row r="59" spans="1:13" ht="30" x14ac:dyDescent="0.25">
      <c r="A59" s="99" t="str">
        <f t="shared" si="0"/>
        <v>1</v>
      </c>
      <c r="B59" s="67" t="str">
        <f t="shared" si="1"/>
        <v>2</v>
      </c>
      <c r="C59" s="67" t="str">
        <f t="shared" si="2"/>
        <v>1</v>
      </c>
      <c r="D59" s="67" t="str">
        <f t="shared" si="3"/>
        <v>4</v>
      </c>
      <c r="E59" s="67" t="str">
        <f t="shared" si="4"/>
        <v>03</v>
      </c>
      <c r="F59" s="67" t="str">
        <f t="shared" si="5"/>
        <v>1</v>
      </c>
      <c r="G59" s="67" t="str">
        <f t="shared" si="6"/>
        <v>0</v>
      </c>
      <c r="H59" s="67">
        <v>12140310</v>
      </c>
      <c r="I59" s="10" t="s">
        <v>5055</v>
      </c>
      <c r="J59" s="167" t="s">
        <v>51</v>
      </c>
      <c r="K59" s="10" t="s">
        <v>5056</v>
      </c>
      <c r="L59" s="10" t="s">
        <v>5013</v>
      </c>
      <c r="M59" s="101" t="s">
        <v>22</v>
      </c>
    </row>
    <row r="60" spans="1:13" ht="30" x14ac:dyDescent="0.25">
      <c r="A60" s="99" t="str">
        <f t="shared" si="0"/>
        <v>1</v>
      </c>
      <c r="B60" s="67" t="str">
        <f t="shared" si="1"/>
        <v>2</v>
      </c>
      <c r="C60" s="67" t="str">
        <f t="shared" si="2"/>
        <v>1</v>
      </c>
      <c r="D60" s="67" t="str">
        <f t="shared" si="3"/>
        <v>4</v>
      </c>
      <c r="E60" s="67" t="str">
        <f t="shared" si="4"/>
        <v>03</v>
      </c>
      <c r="F60" s="67" t="str">
        <f t="shared" si="5"/>
        <v>2</v>
      </c>
      <c r="G60" s="67" t="str">
        <f t="shared" si="6"/>
        <v>0</v>
      </c>
      <c r="H60" s="67">
        <v>12140320</v>
      </c>
      <c r="I60" s="10" t="s">
        <v>5057</v>
      </c>
      <c r="J60" s="167" t="s">
        <v>51</v>
      </c>
      <c r="K60" s="10" t="s">
        <v>5058</v>
      </c>
      <c r="L60" s="10" t="s">
        <v>5013</v>
      </c>
      <c r="M60" s="101" t="s">
        <v>22</v>
      </c>
    </row>
    <row r="61" spans="1:13" ht="30" x14ac:dyDescent="0.25">
      <c r="A61" s="99" t="str">
        <f t="shared" si="0"/>
        <v>1</v>
      </c>
      <c r="B61" s="67" t="str">
        <f t="shared" si="1"/>
        <v>2</v>
      </c>
      <c r="C61" s="67" t="str">
        <f t="shared" si="2"/>
        <v>1</v>
      </c>
      <c r="D61" s="67" t="str">
        <f t="shared" si="3"/>
        <v>4</v>
      </c>
      <c r="E61" s="67" t="str">
        <f t="shared" si="4"/>
        <v>03</v>
      </c>
      <c r="F61" s="67" t="str">
        <f t="shared" si="5"/>
        <v>3</v>
      </c>
      <c r="G61" s="67" t="str">
        <f t="shared" si="6"/>
        <v>0</v>
      </c>
      <c r="H61" s="67">
        <v>12140330</v>
      </c>
      <c r="I61" s="10" t="s">
        <v>5059</v>
      </c>
      <c r="J61" s="167" t="s">
        <v>51</v>
      </c>
      <c r="K61" s="10" t="s">
        <v>5060</v>
      </c>
      <c r="L61" s="10" t="s">
        <v>5013</v>
      </c>
      <c r="M61" s="101" t="s">
        <v>22</v>
      </c>
    </row>
    <row r="62" spans="1:13" ht="30" x14ac:dyDescent="0.25">
      <c r="A62" s="99" t="str">
        <f t="shared" si="0"/>
        <v>1</v>
      </c>
      <c r="B62" s="67" t="str">
        <f t="shared" si="1"/>
        <v>2</v>
      </c>
      <c r="C62" s="67" t="str">
        <f t="shared" si="2"/>
        <v>1</v>
      </c>
      <c r="D62" s="67" t="str">
        <f t="shared" si="3"/>
        <v>4</v>
      </c>
      <c r="E62" s="67" t="str">
        <f t="shared" si="4"/>
        <v>03</v>
      </c>
      <c r="F62" s="67" t="str">
        <f t="shared" si="5"/>
        <v>4</v>
      </c>
      <c r="G62" s="67" t="str">
        <f t="shared" si="6"/>
        <v>0</v>
      </c>
      <c r="H62" s="67">
        <v>12140340</v>
      </c>
      <c r="I62" s="10" t="s">
        <v>5061</v>
      </c>
      <c r="J62" s="167" t="s">
        <v>51</v>
      </c>
      <c r="K62" s="10" t="s">
        <v>5062</v>
      </c>
      <c r="L62" s="10" t="s">
        <v>5013</v>
      </c>
      <c r="M62" s="101" t="s">
        <v>22</v>
      </c>
    </row>
    <row r="63" spans="1:13" ht="30" x14ac:dyDescent="0.25">
      <c r="A63" s="99" t="str">
        <f t="shared" si="0"/>
        <v>1</v>
      </c>
      <c r="B63" s="67" t="str">
        <f t="shared" si="1"/>
        <v>2</v>
      </c>
      <c r="C63" s="67" t="str">
        <f t="shared" si="2"/>
        <v>1</v>
      </c>
      <c r="D63" s="67" t="str">
        <f t="shared" si="3"/>
        <v>4</v>
      </c>
      <c r="E63" s="67" t="str">
        <f t="shared" si="4"/>
        <v>03</v>
      </c>
      <c r="F63" s="67" t="str">
        <f t="shared" si="5"/>
        <v>5</v>
      </c>
      <c r="G63" s="67" t="str">
        <f t="shared" si="6"/>
        <v>0</v>
      </c>
      <c r="H63" s="67">
        <v>12140350</v>
      </c>
      <c r="I63" s="10" t="s">
        <v>5063</v>
      </c>
      <c r="J63" s="167" t="s">
        <v>51</v>
      </c>
      <c r="K63" s="10" t="s">
        <v>5064</v>
      </c>
      <c r="L63" s="10" t="s">
        <v>5013</v>
      </c>
      <c r="M63" s="101" t="s">
        <v>22</v>
      </c>
    </row>
    <row r="64" spans="1:13" ht="30" x14ac:dyDescent="0.25">
      <c r="A64" s="99" t="str">
        <f t="shared" si="0"/>
        <v>1</v>
      </c>
      <c r="B64" s="67" t="str">
        <f t="shared" si="1"/>
        <v>2</v>
      </c>
      <c r="C64" s="67" t="str">
        <f t="shared" si="2"/>
        <v>1</v>
      </c>
      <c r="D64" s="67" t="str">
        <f t="shared" si="3"/>
        <v>4</v>
      </c>
      <c r="E64" s="67" t="str">
        <f t="shared" si="4"/>
        <v>04</v>
      </c>
      <c r="F64" s="67" t="str">
        <f t="shared" si="5"/>
        <v>0</v>
      </c>
      <c r="G64" s="67" t="str">
        <f t="shared" si="6"/>
        <v>0</v>
      </c>
      <c r="H64" s="67">
        <v>12140400</v>
      </c>
      <c r="I64" s="10" t="s">
        <v>5065</v>
      </c>
      <c r="J64" s="167" t="s">
        <v>51</v>
      </c>
      <c r="K64" s="10" t="s">
        <v>5066</v>
      </c>
      <c r="L64" s="10" t="s">
        <v>5013</v>
      </c>
      <c r="M64" s="101" t="s">
        <v>22</v>
      </c>
    </row>
    <row r="65" spans="1:13" ht="30" x14ac:dyDescent="0.25">
      <c r="A65" s="99" t="str">
        <f t="shared" si="0"/>
        <v>1</v>
      </c>
      <c r="B65" s="67" t="str">
        <f t="shared" si="1"/>
        <v>2</v>
      </c>
      <c r="C65" s="67" t="str">
        <f t="shared" si="2"/>
        <v>1</v>
      </c>
      <c r="D65" s="67" t="str">
        <f t="shared" si="3"/>
        <v>4</v>
      </c>
      <c r="E65" s="67" t="str">
        <f t="shared" si="4"/>
        <v>04</v>
      </c>
      <c r="F65" s="67" t="str">
        <f t="shared" si="5"/>
        <v>1</v>
      </c>
      <c r="G65" s="67" t="str">
        <f t="shared" si="6"/>
        <v>0</v>
      </c>
      <c r="H65" s="67">
        <v>12140410</v>
      </c>
      <c r="I65" s="10" t="s">
        <v>5065</v>
      </c>
      <c r="J65" s="167" t="s">
        <v>51</v>
      </c>
      <c r="K65" s="10" t="s">
        <v>5066</v>
      </c>
      <c r="L65" s="10" t="s">
        <v>5013</v>
      </c>
      <c r="M65" s="101" t="s">
        <v>22</v>
      </c>
    </row>
    <row r="66" spans="1:13" ht="30" x14ac:dyDescent="0.25">
      <c r="A66" s="99" t="str">
        <f t="shared" si="0"/>
        <v>1</v>
      </c>
      <c r="B66" s="67" t="str">
        <f t="shared" si="1"/>
        <v>2</v>
      </c>
      <c r="C66" s="67" t="str">
        <f t="shared" si="2"/>
        <v>1</v>
      </c>
      <c r="D66" s="67" t="str">
        <f t="shared" si="3"/>
        <v>4</v>
      </c>
      <c r="E66" s="67" t="str">
        <f t="shared" si="4"/>
        <v>49</v>
      </c>
      <c r="F66" s="67" t="str">
        <f t="shared" si="5"/>
        <v>1</v>
      </c>
      <c r="G66" s="67" t="str">
        <f t="shared" si="6"/>
        <v>0</v>
      </c>
      <c r="H66" s="67">
        <v>12144910</v>
      </c>
      <c r="I66" s="10" t="s">
        <v>5067</v>
      </c>
      <c r="J66" s="167" t="s">
        <v>51</v>
      </c>
      <c r="K66" s="10"/>
      <c r="L66" s="10"/>
      <c r="M66" s="101" t="s">
        <v>22</v>
      </c>
    </row>
    <row r="67" spans="1:13" ht="30" x14ac:dyDescent="0.25">
      <c r="A67" s="99" t="str">
        <f t="shared" ref="A67:A130" si="7">MID($H67,1,1)</f>
        <v>1</v>
      </c>
      <c r="B67" s="67" t="str">
        <f t="shared" ref="B67:B130" si="8">MID($H67,2,1)</f>
        <v>2</v>
      </c>
      <c r="C67" s="67" t="str">
        <f t="shared" ref="C67:C130" si="9">MID($H67,3,1)</f>
        <v>1</v>
      </c>
      <c r="D67" s="67" t="str">
        <f t="shared" ref="D67:D130" si="10">MID($H67,4,1)</f>
        <v>5</v>
      </c>
      <c r="E67" s="67" t="str">
        <f t="shared" ref="E67:E130" si="11">MID($H67,5,2)</f>
        <v>01</v>
      </c>
      <c r="F67" s="67" t="str">
        <f t="shared" ref="F67:F130" si="12">MID($H67,7,1)</f>
        <v>0</v>
      </c>
      <c r="G67" s="67" t="str">
        <f t="shared" ref="G67:G130" si="13">MID($H67,8,1)</f>
        <v>0</v>
      </c>
      <c r="H67" s="67">
        <v>12150100</v>
      </c>
      <c r="I67" s="10" t="s">
        <v>5068</v>
      </c>
      <c r="J67" s="167" t="s">
        <v>51</v>
      </c>
      <c r="K67" s="10" t="s">
        <v>124</v>
      </c>
      <c r="L67" s="10"/>
      <c r="M67" s="101" t="s">
        <v>22</v>
      </c>
    </row>
    <row r="68" spans="1:13" ht="30" x14ac:dyDescent="0.25">
      <c r="A68" s="99" t="str">
        <f t="shared" si="7"/>
        <v>1</v>
      </c>
      <c r="B68" s="67" t="str">
        <f t="shared" si="8"/>
        <v>2</v>
      </c>
      <c r="C68" s="67" t="str">
        <f t="shared" si="9"/>
        <v>1</v>
      </c>
      <c r="D68" s="67" t="str">
        <f t="shared" si="10"/>
        <v>5</v>
      </c>
      <c r="E68" s="67" t="str">
        <f t="shared" si="11"/>
        <v>01</v>
      </c>
      <c r="F68" s="67" t="str">
        <f t="shared" si="12"/>
        <v>1</v>
      </c>
      <c r="G68" s="67" t="str">
        <f t="shared" si="13"/>
        <v>0</v>
      </c>
      <c r="H68" s="67">
        <v>12150110</v>
      </c>
      <c r="I68" s="10" t="s">
        <v>5069</v>
      </c>
      <c r="J68" s="167" t="s">
        <v>51</v>
      </c>
      <c r="K68" s="10" t="s">
        <v>5070</v>
      </c>
      <c r="L68" s="10"/>
      <c r="M68" s="101" t="s">
        <v>22</v>
      </c>
    </row>
    <row r="69" spans="1:13" ht="30" x14ac:dyDescent="0.25">
      <c r="A69" s="99" t="str">
        <f t="shared" si="7"/>
        <v>1</v>
      </c>
      <c r="B69" s="67" t="str">
        <f t="shared" si="8"/>
        <v>2</v>
      </c>
      <c r="C69" s="67" t="str">
        <f t="shared" si="9"/>
        <v>1</v>
      </c>
      <c r="D69" s="67" t="str">
        <f t="shared" si="10"/>
        <v>5</v>
      </c>
      <c r="E69" s="67" t="str">
        <f t="shared" si="11"/>
        <v>01</v>
      </c>
      <c r="F69" s="67" t="str">
        <f t="shared" si="12"/>
        <v>2</v>
      </c>
      <c r="G69" s="67" t="str">
        <f t="shared" si="13"/>
        <v>0</v>
      </c>
      <c r="H69" s="67">
        <v>12150120</v>
      </c>
      <c r="I69" s="10" t="s">
        <v>5071</v>
      </c>
      <c r="J69" s="167" t="s">
        <v>51</v>
      </c>
      <c r="K69" s="10" t="s">
        <v>5072</v>
      </c>
      <c r="L69" s="10"/>
      <c r="M69" s="101" t="s">
        <v>22</v>
      </c>
    </row>
    <row r="70" spans="1:13" ht="30" x14ac:dyDescent="0.25">
      <c r="A70" s="99" t="str">
        <f t="shared" si="7"/>
        <v>1</v>
      </c>
      <c r="B70" s="67" t="str">
        <f t="shared" si="8"/>
        <v>2</v>
      </c>
      <c r="C70" s="67" t="str">
        <f t="shared" si="9"/>
        <v>1</v>
      </c>
      <c r="D70" s="67" t="str">
        <f t="shared" si="10"/>
        <v>5</v>
      </c>
      <c r="E70" s="67" t="str">
        <f t="shared" si="11"/>
        <v>01</v>
      </c>
      <c r="F70" s="67" t="str">
        <f t="shared" si="12"/>
        <v>3</v>
      </c>
      <c r="G70" s="67" t="str">
        <f t="shared" si="13"/>
        <v>0</v>
      </c>
      <c r="H70" s="67">
        <v>12150130</v>
      </c>
      <c r="I70" s="10" t="s">
        <v>5073</v>
      </c>
      <c r="J70" s="167" t="s">
        <v>51</v>
      </c>
      <c r="K70" s="10" t="s">
        <v>5074</v>
      </c>
      <c r="L70" s="10"/>
      <c r="M70" s="101" t="s">
        <v>22</v>
      </c>
    </row>
    <row r="71" spans="1:13" ht="45" x14ac:dyDescent="0.25">
      <c r="A71" s="99" t="str">
        <f t="shared" si="7"/>
        <v>1</v>
      </c>
      <c r="B71" s="67" t="str">
        <f t="shared" si="8"/>
        <v>2</v>
      </c>
      <c r="C71" s="67" t="str">
        <f t="shared" si="9"/>
        <v>1</v>
      </c>
      <c r="D71" s="67" t="str">
        <f t="shared" si="10"/>
        <v>5</v>
      </c>
      <c r="E71" s="67" t="str">
        <f t="shared" si="11"/>
        <v>01</v>
      </c>
      <c r="F71" s="67" t="str">
        <f t="shared" si="12"/>
        <v>4</v>
      </c>
      <c r="G71" s="67" t="str">
        <f t="shared" si="13"/>
        <v>0</v>
      </c>
      <c r="H71" s="67">
        <v>12150140</v>
      </c>
      <c r="I71" s="10" t="s">
        <v>5075</v>
      </c>
      <c r="J71" s="167" t="s">
        <v>51</v>
      </c>
      <c r="K71" s="10" t="s">
        <v>5076</v>
      </c>
      <c r="L71" s="10"/>
      <c r="M71" s="101" t="s">
        <v>22</v>
      </c>
    </row>
    <row r="72" spans="1:13" ht="45" x14ac:dyDescent="0.25">
      <c r="A72" s="99" t="str">
        <f t="shared" si="7"/>
        <v>1</v>
      </c>
      <c r="B72" s="67" t="str">
        <f t="shared" si="8"/>
        <v>2</v>
      </c>
      <c r="C72" s="67" t="str">
        <f t="shared" si="9"/>
        <v>1</v>
      </c>
      <c r="D72" s="67" t="str">
        <f t="shared" si="10"/>
        <v>5</v>
      </c>
      <c r="E72" s="67" t="str">
        <f t="shared" si="11"/>
        <v>01</v>
      </c>
      <c r="F72" s="67" t="str">
        <f t="shared" si="12"/>
        <v>5</v>
      </c>
      <c r="G72" s="67" t="str">
        <f t="shared" si="13"/>
        <v>0</v>
      </c>
      <c r="H72" s="67">
        <v>12150150</v>
      </c>
      <c r="I72" s="10" t="s">
        <v>5077</v>
      </c>
      <c r="J72" s="167" t="s">
        <v>51</v>
      </c>
      <c r="K72" s="10" t="s">
        <v>5078</v>
      </c>
      <c r="L72" s="10"/>
      <c r="M72" s="101" t="s">
        <v>22</v>
      </c>
    </row>
    <row r="73" spans="1:13" ht="81" customHeight="1" x14ac:dyDescent="0.25">
      <c r="A73" s="99" t="str">
        <f t="shared" si="7"/>
        <v>1</v>
      </c>
      <c r="B73" s="67" t="str">
        <f t="shared" si="8"/>
        <v>2</v>
      </c>
      <c r="C73" s="67" t="str">
        <f t="shared" si="9"/>
        <v>1</v>
      </c>
      <c r="D73" s="67" t="str">
        <f t="shared" si="10"/>
        <v>5</v>
      </c>
      <c r="E73" s="67" t="str">
        <f t="shared" si="11"/>
        <v>01</v>
      </c>
      <c r="F73" s="67" t="str">
        <f t="shared" si="12"/>
        <v>6</v>
      </c>
      <c r="G73" s="67" t="str">
        <f t="shared" si="13"/>
        <v>0</v>
      </c>
      <c r="H73" s="67">
        <v>12150160</v>
      </c>
      <c r="I73" s="10" t="s">
        <v>5079</v>
      </c>
      <c r="J73" s="167" t="s">
        <v>51</v>
      </c>
      <c r="K73" s="10" t="s">
        <v>5080</v>
      </c>
      <c r="L73" s="10"/>
      <c r="M73" s="101" t="s">
        <v>22</v>
      </c>
    </row>
    <row r="74" spans="1:13" ht="30" x14ac:dyDescent="0.25">
      <c r="A74" s="99" t="str">
        <f t="shared" si="7"/>
        <v>1</v>
      </c>
      <c r="B74" s="67" t="str">
        <f t="shared" si="8"/>
        <v>2</v>
      </c>
      <c r="C74" s="67" t="str">
        <f t="shared" si="9"/>
        <v>1</v>
      </c>
      <c r="D74" s="67" t="str">
        <f t="shared" si="10"/>
        <v>5</v>
      </c>
      <c r="E74" s="67" t="str">
        <f t="shared" si="11"/>
        <v>02</v>
      </c>
      <c r="F74" s="67" t="str">
        <f t="shared" si="12"/>
        <v>0</v>
      </c>
      <c r="G74" s="67" t="str">
        <f t="shared" si="13"/>
        <v>0</v>
      </c>
      <c r="H74" s="67">
        <v>12150200</v>
      </c>
      <c r="I74" s="10" t="s">
        <v>5081</v>
      </c>
      <c r="J74" s="167" t="s">
        <v>51</v>
      </c>
      <c r="K74" s="10" t="s">
        <v>138</v>
      </c>
      <c r="L74" s="10"/>
      <c r="M74" s="101" t="s">
        <v>22</v>
      </c>
    </row>
    <row r="75" spans="1:13" ht="45" x14ac:dyDescent="0.25">
      <c r="A75" s="99" t="str">
        <f t="shared" si="7"/>
        <v>1</v>
      </c>
      <c r="B75" s="67" t="str">
        <f t="shared" si="8"/>
        <v>2</v>
      </c>
      <c r="C75" s="67" t="str">
        <f t="shared" si="9"/>
        <v>1</v>
      </c>
      <c r="D75" s="67" t="str">
        <f t="shared" si="10"/>
        <v>5</v>
      </c>
      <c r="E75" s="67" t="str">
        <f t="shared" si="11"/>
        <v>02</v>
      </c>
      <c r="F75" s="67" t="str">
        <f t="shared" si="12"/>
        <v>1</v>
      </c>
      <c r="G75" s="67" t="str">
        <f t="shared" si="13"/>
        <v>0</v>
      </c>
      <c r="H75" s="67">
        <v>12150210</v>
      </c>
      <c r="I75" s="10" t="s">
        <v>5082</v>
      </c>
      <c r="J75" s="167" t="s">
        <v>51</v>
      </c>
      <c r="K75" s="10" t="s">
        <v>5083</v>
      </c>
      <c r="L75" s="10"/>
      <c r="M75" s="101" t="s">
        <v>22</v>
      </c>
    </row>
    <row r="76" spans="1:13" ht="45" x14ac:dyDescent="0.25">
      <c r="A76" s="99" t="str">
        <f t="shared" si="7"/>
        <v>1</v>
      </c>
      <c r="B76" s="67" t="str">
        <f t="shared" si="8"/>
        <v>2</v>
      </c>
      <c r="C76" s="67" t="str">
        <f t="shared" si="9"/>
        <v>1</v>
      </c>
      <c r="D76" s="67" t="str">
        <f t="shared" si="10"/>
        <v>5</v>
      </c>
      <c r="E76" s="67" t="str">
        <f t="shared" si="11"/>
        <v>02</v>
      </c>
      <c r="F76" s="67" t="str">
        <f t="shared" si="12"/>
        <v>2</v>
      </c>
      <c r="G76" s="67" t="str">
        <f t="shared" si="13"/>
        <v>0</v>
      </c>
      <c r="H76" s="67">
        <v>12150220</v>
      </c>
      <c r="I76" s="10" t="s">
        <v>5084</v>
      </c>
      <c r="J76" s="167" t="s">
        <v>51</v>
      </c>
      <c r="K76" s="10" t="s">
        <v>5085</v>
      </c>
      <c r="L76" s="10"/>
      <c r="M76" s="101" t="s">
        <v>22</v>
      </c>
    </row>
    <row r="77" spans="1:13" ht="30" x14ac:dyDescent="0.25">
      <c r="A77" s="99" t="str">
        <f t="shared" si="7"/>
        <v>1</v>
      </c>
      <c r="B77" s="67" t="str">
        <f t="shared" si="8"/>
        <v>2</v>
      </c>
      <c r="C77" s="67" t="str">
        <f t="shared" si="9"/>
        <v>1</v>
      </c>
      <c r="D77" s="67" t="str">
        <f t="shared" si="10"/>
        <v>5</v>
      </c>
      <c r="E77" s="67" t="str">
        <f t="shared" si="11"/>
        <v>03</v>
      </c>
      <c r="F77" s="67" t="str">
        <f t="shared" si="12"/>
        <v>0</v>
      </c>
      <c r="G77" s="67" t="str">
        <f t="shared" si="13"/>
        <v>0</v>
      </c>
      <c r="H77" s="67">
        <v>12150300</v>
      </c>
      <c r="I77" s="10" t="s">
        <v>5086</v>
      </c>
      <c r="J77" s="167" t="s">
        <v>51</v>
      </c>
      <c r="K77" s="10" t="s">
        <v>5087</v>
      </c>
      <c r="L77" s="10"/>
      <c r="M77" s="101" t="s">
        <v>22</v>
      </c>
    </row>
    <row r="78" spans="1:13" ht="30" x14ac:dyDescent="0.25">
      <c r="A78" s="99" t="str">
        <f t="shared" si="7"/>
        <v>1</v>
      </c>
      <c r="B78" s="67" t="str">
        <f t="shared" si="8"/>
        <v>2</v>
      </c>
      <c r="C78" s="67" t="str">
        <f t="shared" si="9"/>
        <v>1</v>
      </c>
      <c r="D78" s="67" t="str">
        <f t="shared" si="10"/>
        <v>5</v>
      </c>
      <c r="E78" s="67" t="str">
        <f t="shared" si="11"/>
        <v>03</v>
      </c>
      <c r="F78" s="67" t="str">
        <f t="shared" si="12"/>
        <v>1</v>
      </c>
      <c r="G78" s="67" t="str">
        <f t="shared" si="13"/>
        <v>0</v>
      </c>
      <c r="H78" s="67">
        <v>12150310</v>
      </c>
      <c r="I78" s="10" t="s">
        <v>5086</v>
      </c>
      <c r="J78" s="167" t="s">
        <v>51</v>
      </c>
      <c r="K78" s="10" t="s">
        <v>5087</v>
      </c>
      <c r="L78" s="10"/>
      <c r="M78" s="101" t="s">
        <v>22</v>
      </c>
    </row>
    <row r="79" spans="1:13" ht="60" x14ac:dyDescent="0.25">
      <c r="A79" s="99" t="str">
        <f t="shared" si="7"/>
        <v>1</v>
      </c>
      <c r="B79" s="67" t="str">
        <f t="shared" si="8"/>
        <v>2</v>
      </c>
      <c r="C79" s="67" t="str">
        <f t="shared" si="9"/>
        <v>1</v>
      </c>
      <c r="D79" s="67" t="str">
        <f t="shared" si="10"/>
        <v>6</v>
      </c>
      <c r="E79" s="67" t="str">
        <f t="shared" si="11"/>
        <v>04</v>
      </c>
      <c r="F79" s="67" t="str">
        <f t="shared" si="12"/>
        <v>0</v>
      </c>
      <c r="G79" s="67" t="str">
        <f t="shared" si="13"/>
        <v>0</v>
      </c>
      <c r="H79" s="67">
        <v>12160400</v>
      </c>
      <c r="I79" s="10" t="s">
        <v>168</v>
      </c>
      <c r="J79" s="167" t="s">
        <v>51</v>
      </c>
      <c r="K79" s="10" t="s">
        <v>5088</v>
      </c>
      <c r="L79" s="10"/>
      <c r="M79" s="101" t="s">
        <v>22</v>
      </c>
    </row>
    <row r="80" spans="1:13" ht="60" x14ac:dyDescent="0.25">
      <c r="A80" s="99" t="str">
        <f t="shared" si="7"/>
        <v>1</v>
      </c>
      <c r="B80" s="67" t="str">
        <f t="shared" si="8"/>
        <v>2</v>
      </c>
      <c r="C80" s="67" t="str">
        <f t="shared" si="9"/>
        <v>1</v>
      </c>
      <c r="D80" s="67" t="str">
        <f t="shared" si="10"/>
        <v>6</v>
      </c>
      <c r="E80" s="67" t="str">
        <f t="shared" si="11"/>
        <v>04</v>
      </c>
      <c r="F80" s="67" t="str">
        <f t="shared" si="12"/>
        <v>1</v>
      </c>
      <c r="G80" s="67" t="str">
        <f t="shared" si="13"/>
        <v>0</v>
      </c>
      <c r="H80" s="67">
        <v>12160410</v>
      </c>
      <c r="I80" s="10" t="s">
        <v>168</v>
      </c>
      <c r="J80" s="167" t="s">
        <v>51</v>
      </c>
      <c r="K80" s="10" t="s">
        <v>169</v>
      </c>
      <c r="L80" s="10"/>
      <c r="M80" s="101" t="s">
        <v>22</v>
      </c>
    </row>
    <row r="81" spans="1:13" ht="60" x14ac:dyDescent="0.25">
      <c r="A81" s="99" t="str">
        <f t="shared" si="7"/>
        <v>1</v>
      </c>
      <c r="B81" s="67" t="str">
        <f t="shared" si="8"/>
        <v>2</v>
      </c>
      <c r="C81" s="67" t="str">
        <f t="shared" si="9"/>
        <v>1</v>
      </c>
      <c r="D81" s="67" t="str">
        <f t="shared" si="10"/>
        <v>6</v>
      </c>
      <c r="E81" s="67" t="str">
        <f t="shared" si="11"/>
        <v>04</v>
      </c>
      <c r="F81" s="67" t="str">
        <f t="shared" si="12"/>
        <v>2</v>
      </c>
      <c r="G81" s="67" t="str">
        <f t="shared" si="13"/>
        <v>0</v>
      </c>
      <c r="H81" s="67">
        <v>12160420</v>
      </c>
      <c r="I81" s="10" t="s">
        <v>170</v>
      </c>
      <c r="J81" s="167" t="s">
        <v>51</v>
      </c>
      <c r="K81" s="10" t="s">
        <v>171</v>
      </c>
      <c r="L81" s="10"/>
      <c r="M81" s="101" t="s">
        <v>22</v>
      </c>
    </row>
    <row r="82" spans="1:13" ht="30" x14ac:dyDescent="0.25">
      <c r="A82" s="99" t="str">
        <f t="shared" si="7"/>
        <v>1</v>
      </c>
      <c r="B82" s="67" t="str">
        <f t="shared" si="8"/>
        <v>2</v>
      </c>
      <c r="C82" s="67" t="str">
        <f t="shared" si="9"/>
        <v>1</v>
      </c>
      <c r="D82" s="67" t="str">
        <f t="shared" si="10"/>
        <v>9</v>
      </c>
      <c r="E82" s="67" t="str">
        <f t="shared" si="11"/>
        <v>11</v>
      </c>
      <c r="F82" s="67" t="str">
        <f t="shared" si="12"/>
        <v>0</v>
      </c>
      <c r="G82" s="67" t="str">
        <f t="shared" si="13"/>
        <v>0</v>
      </c>
      <c r="H82" s="67">
        <v>12191100</v>
      </c>
      <c r="I82" s="10" t="s">
        <v>5089</v>
      </c>
      <c r="J82" s="167" t="s">
        <v>51</v>
      </c>
      <c r="K82" s="10" t="s">
        <v>5090</v>
      </c>
      <c r="L82" s="10"/>
      <c r="M82" s="101" t="s">
        <v>22</v>
      </c>
    </row>
    <row r="83" spans="1:13" ht="30" x14ac:dyDescent="0.25">
      <c r="A83" s="99" t="str">
        <f t="shared" si="7"/>
        <v>1</v>
      </c>
      <c r="B83" s="67" t="str">
        <f t="shared" si="8"/>
        <v>2</v>
      </c>
      <c r="C83" s="67" t="str">
        <f t="shared" si="9"/>
        <v>1</v>
      </c>
      <c r="D83" s="67" t="str">
        <f t="shared" si="10"/>
        <v>9</v>
      </c>
      <c r="E83" s="67" t="str">
        <f t="shared" si="11"/>
        <v>11</v>
      </c>
      <c r="F83" s="67" t="str">
        <f t="shared" si="12"/>
        <v>1</v>
      </c>
      <c r="G83" s="67" t="str">
        <f t="shared" si="13"/>
        <v>0</v>
      </c>
      <c r="H83" s="67">
        <v>12191110</v>
      </c>
      <c r="I83" s="10" t="s">
        <v>5089</v>
      </c>
      <c r="J83" s="167" t="s">
        <v>51</v>
      </c>
      <c r="K83" s="10" t="s">
        <v>5090</v>
      </c>
      <c r="L83" s="10"/>
      <c r="M83" s="101" t="s">
        <v>22</v>
      </c>
    </row>
    <row r="84" spans="1:13" ht="30" x14ac:dyDescent="0.25">
      <c r="A84" s="99" t="str">
        <f t="shared" si="7"/>
        <v>1</v>
      </c>
      <c r="B84" s="67" t="str">
        <f t="shared" si="8"/>
        <v>2</v>
      </c>
      <c r="C84" s="67" t="str">
        <f t="shared" si="9"/>
        <v>1</v>
      </c>
      <c r="D84" s="67" t="str">
        <f t="shared" si="10"/>
        <v>9</v>
      </c>
      <c r="E84" s="67" t="str">
        <f t="shared" si="11"/>
        <v>11</v>
      </c>
      <c r="F84" s="67" t="str">
        <f t="shared" si="12"/>
        <v>2</v>
      </c>
      <c r="G84" s="67" t="str">
        <f t="shared" si="13"/>
        <v>0</v>
      </c>
      <c r="H84" s="67">
        <v>12191120</v>
      </c>
      <c r="I84" s="10" t="s">
        <v>5091</v>
      </c>
      <c r="J84" s="167" t="s">
        <v>51</v>
      </c>
      <c r="K84" s="10" t="s">
        <v>5092</v>
      </c>
      <c r="L84" s="10"/>
      <c r="M84" s="101" t="s">
        <v>22</v>
      </c>
    </row>
    <row r="85" spans="1:13" ht="45" x14ac:dyDescent="0.25">
      <c r="A85" s="99" t="str">
        <f t="shared" si="7"/>
        <v>1</v>
      </c>
      <c r="B85" s="67" t="str">
        <f t="shared" si="8"/>
        <v>2</v>
      </c>
      <c r="C85" s="67" t="str">
        <f t="shared" si="9"/>
        <v>1</v>
      </c>
      <c r="D85" s="67" t="str">
        <f t="shared" si="10"/>
        <v>9</v>
      </c>
      <c r="E85" s="67" t="str">
        <f t="shared" si="11"/>
        <v>11</v>
      </c>
      <c r="F85" s="67" t="str">
        <f t="shared" si="12"/>
        <v>3</v>
      </c>
      <c r="G85" s="67" t="str">
        <f t="shared" si="13"/>
        <v>0</v>
      </c>
      <c r="H85" s="67">
        <v>12191130</v>
      </c>
      <c r="I85" s="10" t="s">
        <v>5093</v>
      </c>
      <c r="J85" s="167" t="s">
        <v>51</v>
      </c>
      <c r="K85" s="10" t="s">
        <v>5094</v>
      </c>
      <c r="L85" s="10" t="s">
        <v>5095</v>
      </c>
      <c r="M85" s="101" t="s">
        <v>22</v>
      </c>
    </row>
    <row r="86" spans="1:13" ht="45" x14ac:dyDescent="0.25">
      <c r="A86" s="99" t="str">
        <f t="shared" si="7"/>
        <v>1</v>
      </c>
      <c r="B86" s="67" t="str">
        <f t="shared" si="8"/>
        <v>2</v>
      </c>
      <c r="C86" s="67" t="str">
        <f t="shared" si="9"/>
        <v>1</v>
      </c>
      <c r="D86" s="67" t="str">
        <f t="shared" si="10"/>
        <v>9</v>
      </c>
      <c r="E86" s="67" t="str">
        <f t="shared" si="11"/>
        <v>11</v>
      </c>
      <c r="F86" s="67" t="str">
        <f t="shared" si="12"/>
        <v>4</v>
      </c>
      <c r="G86" s="67" t="str">
        <f t="shared" si="13"/>
        <v>0</v>
      </c>
      <c r="H86" s="67">
        <v>12191140</v>
      </c>
      <c r="I86" s="10" t="s">
        <v>5096</v>
      </c>
      <c r="J86" s="167" t="s">
        <v>51</v>
      </c>
      <c r="K86" s="10" t="s">
        <v>5097</v>
      </c>
      <c r="L86" s="10" t="s">
        <v>5095</v>
      </c>
      <c r="M86" s="101" t="s">
        <v>22</v>
      </c>
    </row>
    <row r="87" spans="1:13" ht="45" x14ac:dyDescent="0.25">
      <c r="A87" s="99" t="str">
        <f t="shared" si="7"/>
        <v>1</v>
      </c>
      <c r="B87" s="67" t="str">
        <f t="shared" si="8"/>
        <v>2</v>
      </c>
      <c r="C87" s="67" t="str">
        <f t="shared" si="9"/>
        <v>2</v>
      </c>
      <c r="D87" s="67" t="str">
        <f t="shared" si="10"/>
        <v>0</v>
      </c>
      <c r="E87" s="67" t="str">
        <f t="shared" si="11"/>
        <v>01</v>
      </c>
      <c r="F87" s="67" t="str">
        <f t="shared" si="12"/>
        <v>0</v>
      </c>
      <c r="G87" s="67" t="str">
        <f t="shared" si="13"/>
        <v>0</v>
      </c>
      <c r="H87" s="67">
        <v>12200100</v>
      </c>
      <c r="I87" s="10" t="s">
        <v>5098</v>
      </c>
      <c r="J87" s="167" t="s">
        <v>51</v>
      </c>
      <c r="K87" s="10" t="s">
        <v>5099</v>
      </c>
      <c r="L87" s="10"/>
      <c r="M87" s="101" t="s">
        <v>22</v>
      </c>
    </row>
    <row r="88" spans="1:13" ht="30" x14ac:dyDescent="0.25">
      <c r="A88" s="99" t="str">
        <f t="shared" si="7"/>
        <v>1</v>
      </c>
      <c r="B88" s="67" t="str">
        <f t="shared" si="8"/>
        <v>2</v>
      </c>
      <c r="C88" s="67" t="str">
        <f t="shared" si="9"/>
        <v>2</v>
      </c>
      <c r="D88" s="67" t="str">
        <f t="shared" si="10"/>
        <v>0</v>
      </c>
      <c r="E88" s="67" t="str">
        <f t="shared" si="11"/>
        <v>01</v>
      </c>
      <c r="F88" s="67" t="str">
        <f t="shared" si="12"/>
        <v>1</v>
      </c>
      <c r="G88" s="67" t="str">
        <f t="shared" si="13"/>
        <v>0</v>
      </c>
      <c r="H88" s="67">
        <v>12200110</v>
      </c>
      <c r="I88" s="10" t="s">
        <v>5100</v>
      </c>
      <c r="J88" s="167" t="s">
        <v>51</v>
      </c>
      <c r="K88" s="10" t="s">
        <v>5101</v>
      </c>
      <c r="L88" s="10"/>
      <c r="M88" s="101" t="s">
        <v>22</v>
      </c>
    </row>
    <row r="89" spans="1:13" ht="30" x14ac:dyDescent="0.25">
      <c r="A89" s="99" t="str">
        <f t="shared" si="7"/>
        <v>1</v>
      </c>
      <c r="B89" s="67" t="str">
        <f t="shared" si="8"/>
        <v>2</v>
      </c>
      <c r="C89" s="67" t="str">
        <f t="shared" si="9"/>
        <v>2</v>
      </c>
      <c r="D89" s="67" t="str">
        <f t="shared" si="10"/>
        <v>0</v>
      </c>
      <c r="E89" s="67" t="str">
        <f t="shared" si="11"/>
        <v>01</v>
      </c>
      <c r="F89" s="67" t="str">
        <f t="shared" si="12"/>
        <v>2</v>
      </c>
      <c r="G89" s="67" t="str">
        <f t="shared" si="13"/>
        <v>0</v>
      </c>
      <c r="H89" s="67">
        <v>12200120</v>
      </c>
      <c r="I89" s="10" t="s">
        <v>5102</v>
      </c>
      <c r="J89" s="167" t="s">
        <v>51</v>
      </c>
      <c r="K89" s="10" t="s">
        <v>5103</v>
      </c>
      <c r="L89" s="10"/>
      <c r="M89" s="101" t="s">
        <v>22</v>
      </c>
    </row>
    <row r="90" spans="1:13" ht="30" x14ac:dyDescent="0.25">
      <c r="A90" s="99" t="str">
        <f t="shared" si="7"/>
        <v>1</v>
      </c>
      <c r="B90" s="67" t="str">
        <f t="shared" si="8"/>
        <v>2</v>
      </c>
      <c r="C90" s="67" t="str">
        <f t="shared" si="9"/>
        <v>2</v>
      </c>
      <c r="D90" s="67" t="str">
        <f t="shared" si="10"/>
        <v>0</v>
      </c>
      <c r="E90" s="67" t="str">
        <f t="shared" si="11"/>
        <v>02</v>
      </c>
      <c r="F90" s="67" t="str">
        <f t="shared" si="12"/>
        <v>0</v>
      </c>
      <c r="G90" s="67" t="str">
        <f t="shared" si="13"/>
        <v>0</v>
      </c>
      <c r="H90" s="67">
        <v>12200200</v>
      </c>
      <c r="I90" s="10" t="s">
        <v>5104</v>
      </c>
      <c r="J90" s="167" t="s">
        <v>51</v>
      </c>
      <c r="K90" s="10" t="s">
        <v>5105</v>
      </c>
      <c r="L90" s="10"/>
      <c r="M90" s="101" t="s">
        <v>22</v>
      </c>
    </row>
    <row r="91" spans="1:13" ht="105" x14ac:dyDescent="0.25">
      <c r="A91" s="99" t="str">
        <f t="shared" si="7"/>
        <v>1</v>
      </c>
      <c r="B91" s="67" t="str">
        <f t="shared" si="8"/>
        <v>2</v>
      </c>
      <c r="C91" s="67" t="str">
        <f t="shared" si="9"/>
        <v>2</v>
      </c>
      <c r="D91" s="67" t="str">
        <f t="shared" si="10"/>
        <v>0</v>
      </c>
      <c r="E91" s="67" t="str">
        <f t="shared" si="11"/>
        <v>02</v>
      </c>
      <c r="F91" s="67" t="str">
        <f t="shared" si="12"/>
        <v>1</v>
      </c>
      <c r="G91" s="67" t="str">
        <f t="shared" si="13"/>
        <v>0</v>
      </c>
      <c r="H91" s="67">
        <v>12200210</v>
      </c>
      <c r="I91" s="10" t="s">
        <v>5104</v>
      </c>
      <c r="J91" s="167" t="s">
        <v>51</v>
      </c>
      <c r="K91" s="10" t="s">
        <v>5106</v>
      </c>
      <c r="L91" s="10"/>
      <c r="M91" s="101" t="s">
        <v>22</v>
      </c>
    </row>
    <row r="92" spans="1:13" ht="75" x14ac:dyDescent="0.25">
      <c r="A92" s="99" t="str">
        <f t="shared" si="7"/>
        <v>1</v>
      </c>
      <c r="B92" s="67" t="str">
        <f t="shared" si="8"/>
        <v>2</v>
      </c>
      <c r="C92" s="67" t="str">
        <f t="shared" si="9"/>
        <v>2</v>
      </c>
      <c r="D92" s="67" t="str">
        <f t="shared" si="10"/>
        <v>0</v>
      </c>
      <c r="E92" s="67" t="str">
        <f t="shared" si="11"/>
        <v>03</v>
      </c>
      <c r="F92" s="67" t="str">
        <f t="shared" si="12"/>
        <v>0</v>
      </c>
      <c r="G92" s="67" t="str">
        <f t="shared" si="13"/>
        <v>0</v>
      </c>
      <c r="H92" s="67">
        <v>12200300</v>
      </c>
      <c r="I92" s="10" t="s">
        <v>5107</v>
      </c>
      <c r="J92" s="167" t="s">
        <v>51</v>
      </c>
      <c r="K92" s="10" t="s">
        <v>5108</v>
      </c>
      <c r="L92" s="10"/>
      <c r="M92" s="101" t="s">
        <v>22</v>
      </c>
    </row>
    <row r="93" spans="1:13" ht="75" x14ac:dyDescent="0.25">
      <c r="A93" s="99" t="str">
        <f t="shared" si="7"/>
        <v>1</v>
      </c>
      <c r="B93" s="67" t="str">
        <f t="shared" si="8"/>
        <v>2</v>
      </c>
      <c r="C93" s="67" t="str">
        <f t="shared" si="9"/>
        <v>2</v>
      </c>
      <c r="D93" s="67" t="str">
        <f t="shared" si="10"/>
        <v>0</v>
      </c>
      <c r="E93" s="67" t="str">
        <f t="shared" si="11"/>
        <v>03</v>
      </c>
      <c r="F93" s="67" t="str">
        <f t="shared" si="12"/>
        <v>1</v>
      </c>
      <c r="G93" s="67" t="str">
        <f t="shared" si="13"/>
        <v>0</v>
      </c>
      <c r="H93" s="67">
        <v>12200310</v>
      </c>
      <c r="I93" s="10" t="s">
        <v>5107</v>
      </c>
      <c r="J93" s="167" t="s">
        <v>51</v>
      </c>
      <c r="K93" s="10" t="s">
        <v>5108</v>
      </c>
      <c r="L93" s="10"/>
      <c r="M93" s="101" t="s">
        <v>22</v>
      </c>
    </row>
    <row r="94" spans="1:13" ht="150" x14ac:dyDescent="0.25">
      <c r="A94" s="99" t="str">
        <f t="shared" si="7"/>
        <v>1</v>
      </c>
      <c r="B94" s="67" t="str">
        <f t="shared" si="8"/>
        <v>2</v>
      </c>
      <c r="C94" s="67" t="str">
        <f t="shared" si="9"/>
        <v>2</v>
      </c>
      <c r="D94" s="67" t="str">
        <f t="shared" si="10"/>
        <v>0</v>
      </c>
      <c r="E94" s="67" t="str">
        <f t="shared" si="11"/>
        <v>04</v>
      </c>
      <c r="F94" s="67" t="str">
        <f t="shared" si="12"/>
        <v>0</v>
      </c>
      <c r="G94" s="67" t="str">
        <f t="shared" si="13"/>
        <v>0</v>
      </c>
      <c r="H94" s="67">
        <v>12200400</v>
      </c>
      <c r="I94" s="10" t="s">
        <v>5109</v>
      </c>
      <c r="J94" s="167" t="s">
        <v>51</v>
      </c>
      <c r="K94" s="10" t="s">
        <v>5110</v>
      </c>
      <c r="L94" s="10"/>
      <c r="M94" s="101" t="s">
        <v>22</v>
      </c>
    </row>
    <row r="95" spans="1:13" ht="150" x14ac:dyDescent="0.25">
      <c r="A95" s="99" t="str">
        <f t="shared" si="7"/>
        <v>1</v>
      </c>
      <c r="B95" s="67" t="str">
        <f t="shared" si="8"/>
        <v>2</v>
      </c>
      <c r="C95" s="67" t="str">
        <f t="shared" si="9"/>
        <v>2</v>
      </c>
      <c r="D95" s="67" t="str">
        <f t="shared" si="10"/>
        <v>0</v>
      </c>
      <c r="E95" s="67" t="str">
        <f t="shared" si="11"/>
        <v>04</v>
      </c>
      <c r="F95" s="67" t="str">
        <f t="shared" si="12"/>
        <v>1</v>
      </c>
      <c r="G95" s="67" t="str">
        <f t="shared" si="13"/>
        <v>0</v>
      </c>
      <c r="H95" s="67">
        <v>12200410</v>
      </c>
      <c r="I95" s="10" t="s">
        <v>5109</v>
      </c>
      <c r="J95" s="167" t="s">
        <v>51</v>
      </c>
      <c r="K95" s="10" t="s">
        <v>5110</v>
      </c>
      <c r="L95" s="10"/>
      <c r="M95" s="101" t="s">
        <v>22</v>
      </c>
    </row>
    <row r="96" spans="1:13" ht="120" x14ac:dyDescent="0.25">
      <c r="A96" s="99" t="str">
        <f t="shared" si="7"/>
        <v>1</v>
      </c>
      <c r="B96" s="67" t="str">
        <f t="shared" si="8"/>
        <v>2</v>
      </c>
      <c r="C96" s="67" t="str">
        <f t="shared" si="9"/>
        <v>2</v>
      </c>
      <c r="D96" s="67" t="str">
        <f t="shared" si="10"/>
        <v>0</v>
      </c>
      <c r="E96" s="67" t="str">
        <f t="shared" si="11"/>
        <v>05</v>
      </c>
      <c r="F96" s="67" t="str">
        <f t="shared" si="12"/>
        <v>0</v>
      </c>
      <c r="G96" s="67" t="str">
        <f t="shared" si="13"/>
        <v>0</v>
      </c>
      <c r="H96" s="67">
        <v>12200500</v>
      </c>
      <c r="I96" s="10" t="s">
        <v>5111</v>
      </c>
      <c r="J96" s="167" t="s">
        <v>51</v>
      </c>
      <c r="K96" s="10" t="s">
        <v>5112</v>
      </c>
      <c r="L96" s="10"/>
      <c r="M96" s="101" t="s">
        <v>22</v>
      </c>
    </row>
    <row r="97" spans="1:13" ht="120" x14ac:dyDescent="0.25">
      <c r="A97" s="99" t="str">
        <f t="shared" si="7"/>
        <v>1</v>
      </c>
      <c r="B97" s="67" t="str">
        <f t="shared" si="8"/>
        <v>2</v>
      </c>
      <c r="C97" s="67" t="str">
        <f t="shared" si="9"/>
        <v>2</v>
      </c>
      <c r="D97" s="67" t="str">
        <f t="shared" si="10"/>
        <v>0</v>
      </c>
      <c r="E97" s="67" t="str">
        <f t="shared" si="11"/>
        <v>05</v>
      </c>
      <c r="F97" s="67" t="str">
        <f t="shared" si="12"/>
        <v>1</v>
      </c>
      <c r="G97" s="67" t="str">
        <f t="shared" si="13"/>
        <v>0</v>
      </c>
      <c r="H97" s="67">
        <v>12200510</v>
      </c>
      <c r="I97" s="10" t="s">
        <v>5111</v>
      </c>
      <c r="J97" s="167" t="s">
        <v>51</v>
      </c>
      <c r="K97" s="10" t="s">
        <v>5112</v>
      </c>
      <c r="L97" s="10"/>
      <c r="M97" s="101" t="s">
        <v>22</v>
      </c>
    </row>
    <row r="98" spans="1:13" ht="90" x14ac:dyDescent="0.25">
      <c r="A98" s="99" t="str">
        <f t="shared" si="7"/>
        <v>1</v>
      </c>
      <c r="B98" s="67" t="str">
        <f t="shared" si="8"/>
        <v>2</v>
      </c>
      <c r="C98" s="67" t="str">
        <f t="shared" si="9"/>
        <v>2</v>
      </c>
      <c r="D98" s="67" t="str">
        <f t="shared" si="10"/>
        <v>0</v>
      </c>
      <c r="E98" s="67" t="str">
        <f t="shared" si="11"/>
        <v>06</v>
      </c>
      <c r="F98" s="67" t="str">
        <f t="shared" si="12"/>
        <v>0</v>
      </c>
      <c r="G98" s="67" t="str">
        <f t="shared" si="13"/>
        <v>0</v>
      </c>
      <c r="H98" s="67">
        <v>12200600</v>
      </c>
      <c r="I98" s="10" t="s">
        <v>5113</v>
      </c>
      <c r="J98" s="167" t="s">
        <v>51</v>
      </c>
      <c r="K98" s="10" t="s">
        <v>5114</v>
      </c>
      <c r="L98" s="10"/>
      <c r="M98" s="101" t="s">
        <v>22</v>
      </c>
    </row>
    <row r="99" spans="1:13" ht="90" x14ac:dyDescent="0.25">
      <c r="A99" s="99" t="str">
        <f t="shared" si="7"/>
        <v>1</v>
      </c>
      <c r="B99" s="67" t="str">
        <f t="shared" si="8"/>
        <v>2</v>
      </c>
      <c r="C99" s="67" t="str">
        <f t="shared" si="9"/>
        <v>2</v>
      </c>
      <c r="D99" s="67" t="str">
        <f t="shared" si="10"/>
        <v>0</v>
      </c>
      <c r="E99" s="67" t="str">
        <f t="shared" si="11"/>
        <v>06</v>
      </c>
      <c r="F99" s="67" t="str">
        <f t="shared" si="12"/>
        <v>1</v>
      </c>
      <c r="G99" s="67" t="str">
        <f t="shared" si="13"/>
        <v>0</v>
      </c>
      <c r="H99" s="67">
        <v>12200610</v>
      </c>
      <c r="I99" s="10" t="s">
        <v>5113</v>
      </c>
      <c r="J99" s="167" t="s">
        <v>51</v>
      </c>
      <c r="K99" s="10" t="s">
        <v>5114</v>
      </c>
      <c r="L99" s="10"/>
      <c r="M99" s="101" t="s">
        <v>22</v>
      </c>
    </row>
    <row r="100" spans="1:13" ht="90" x14ac:dyDescent="0.25">
      <c r="A100" s="99" t="str">
        <f t="shared" si="7"/>
        <v>1</v>
      </c>
      <c r="B100" s="67" t="str">
        <f t="shared" si="8"/>
        <v>2</v>
      </c>
      <c r="C100" s="67" t="str">
        <f t="shared" si="9"/>
        <v>2</v>
      </c>
      <c r="D100" s="67" t="str">
        <f t="shared" si="10"/>
        <v>0</v>
      </c>
      <c r="E100" s="67" t="str">
        <f t="shared" si="11"/>
        <v>07</v>
      </c>
      <c r="F100" s="67" t="str">
        <f t="shared" si="12"/>
        <v>0</v>
      </c>
      <c r="G100" s="67" t="str">
        <f t="shared" si="13"/>
        <v>0</v>
      </c>
      <c r="H100" s="67">
        <v>12200700</v>
      </c>
      <c r="I100" s="10" t="s">
        <v>5115</v>
      </c>
      <c r="J100" s="167" t="s">
        <v>51</v>
      </c>
      <c r="K100" s="10" t="s">
        <v>5116</v>
      </c>
      <c r="L100" s="10"/>
      <c r="M100" s="101" t="s">
        <v>22</v>
      </c>
    </row>
    <row r="101" spans="1:13" ht="90" x14ac:dyDescent="0.25">
      <c r="A101" s="99" t="str">
        <f t="shared" si="7"/>
        <v>1</v>
      </c>
      <c r="B101" s="67" t="str">
        <f t="shared" si="8"/>
        <v>2</v>
      </c>
      <c r="C101" s="67" t="str">
        <f t="shared" si="9"/>
        <v>2</v>
      </c>
      <c r="D101" s="67" t="str">
        <f t="shared" si="10"/>
        <v>0</v>
      </c>
      <c r="E101" s="67" t="str">
        <f t="shared" si="11"/>
        <v>07</v>
      </c>
      <c r="F101" s="67" t="str">
        <f t="shared" si="12"/>
        <v>1</v>
      </c>
      <c r="G101" s="67" t="str">
        <f t="shared" si="13"/>
        <v>0</v>
      </c>
      <c r="H101" s="67">
        <v>12200710</v>
      </c>
      <c r="I101" s="10" t="s">
        <v>5115</v>
      </c>
      <c r="J101" s="167" t="s">
        <v>51</v>
      </c>
      <c r="K101" s="10" t="s">
        <v>5116</v>
      </c>
      <c r="L101" s="10"/>
      <c r="M101" s="101" t="s">
        <v>22</v>
      </c>
    </row>
    <row r="102" spans="1:13" ht="45" x14ac:dyDescent="0.25">
      <c r="A102" s="99" t="str">
        <f t="shared" si="7"/>
        <v>1</v>
      </c>
      <c r="B102" s="67" t="str">
        <f t="shared" si="8"/>
        <v>2</v>
      </c>
      <c r="C102" s="67" t="str">
        <f t="shared" si="9"/>
        <v>2</v>
      </c>
      <c r="D102" s="67" t="str">
        <f t="shared" si="10"/>
        <v>0</v>
      </c>
      <c r="E102" s="67" t="str">
        <f t="shared" si="11"/>
        <v>08</v>
      </c>
      <c r="F102" s="67" t="str">
        <f t="shared" si="12"/>
        <v>0</v>
      </c>
      <c r="G102" s="67" t="str">
        <f t="shared" si="13"/>
        <v>0</v>
      </c>
      <c r="H102" s="67">
        <v>12200800</v>
      </c>
      <c r="I102" s="10" t="s">
        <v>5117</v>
      </c>
      <c r="J102" s="167" t="s">
        <v>51</v>
      </c>
      <c r="K102" s="10" t="s">
        <v>5118</v>
      </c>
      <c r="L102" s="10"/>
      <c r="M102" s="101" t="s">
        <v>22</v>
      </c>
    </row>
    <row r="103" spans="1:13" ht="45" x14ac:dyDescent="0.25">
      <c r="A103" s="99" t="str">
        <f t="shared" si="7"/>
        <v>1</v>
      </c>
      <c r="B103" s="67" t="str">
        <f t="shared" si="8"/>
        <v>2</v>
      </c>
      <c r="C103" s="67" t="str">
        <f t="shared" si="9"/>
        <v>2</v>
      </c>
      <c r="D103" s="67" t="str">
        <f t="shared" si="10"/>
        <v>0</v>
      </c>
      <c r="E103" s="67" t="str">
        <f t="shared" si="11"/>
        <v>08</v>
      </c>
      <c r="F103" s="67" t="str">
        <f t="shared" si="12"/>
        <v>1</v>
      </c>
      <c r="G103" s="67" t="str">
        <f t="shared" si="13"/>
        <v>0</v>
      </c>
      <c r="H103" s="67">
        <v>12200810</v>
      </c>
      <c r="I103" s="10" t="s">
        <v>5119</v>
      </c>
      <c r="J103" s="167" t="s">
        <v>51</v>
      </c>
      <c r="K103" s="10" t="s">
        <v>5120</v>
      </c>
      <c r="L103" s="10"/>
      <c r="M103" s="101" t="s">
        <v>22</v>
      </c>
    </row>
    <row r="104" spans="1:13" ht="45" x14ac:dyDescent="0.25">
      <c r="A104" s="99" t="str">
        <f t="shared" si="7"/>
        <v>1</v>
      </c>
      <c r="B104" s="67" t="str">
        <f t="shared" si="8"/>
        <v>2</v>
      </c>
      <c r="C104" s="67" t="str">
        <f t="shared" si="9"/>
        <v>2</v>
      </c>
      <c r="D104" s="67" t="str">
        <f t="shared" si="10"/>
        <v>0</v>
      </c>
      <c r="E104" s="67" t="str">
        <f t="shared" si="11"/>
        <v>08</v>
      </c>
      <c r="F104" s="67" t="str">
        <f t="shared" si="12"/>
        <v>2</v>
      </c>
      <c r="G104" s="67" t="str">
        <f t="shared" si="13"/>
        <v>0</v>
      </c>
      <c r="H104" s="67">
        <v>12200820</v>
      </c>
      <c r="I104" s="10" t="s">
        <v>5121</v>
      </c>
      <c r="J104" s="167" t="s">
        <v>51</v>
      </c>
      <c r="K104" s="10" t="s">
        <v>5122</v>
      </c>
      <c r="L104" s="10"/>
      <c r="M104" s="101" t="s">
        <v>22</v>
      </c>
    </row>
    <row r="105" spans="1:13" ht="75" x14ac:dyDescent="0.25">
      <c r="A105" s="99" t="str">
        <f t="shared" si="7"/>
        <v>1</v>
      </c>
      <c r="B105" s="67" t="str">
        <f t="shared" si="8"/>
        <v>2</v>
      </c>
      <c r="C105" s="67" t="str">
        <f t="shared" si="9"/>
        <v>2</v>
      </c>
      <c r="D105" s="67" t="str">
        <f t="shared" si="10"/>
        <v>0</v>
      </c>
      <c r="E105" s="67" t="str">
        <f t="shared" si="11"/>
        <v>09</v>
      </c>
      <c r="F105" s="67" t="str">
        <f t="shared" si="12"/>
        <v>0</v>
      </c>
      <c r="G105" s="67" t="str">
        <f t="shared" si="13"/>
        <v>0</v>
      </c>
      <c r="H105" s="67">
        <v>12200900</v>
      </c>
      <c r="I105" s="10" t="s">
        <v>5123</v>
      </c>
      <c r="J105" s="167" t="s">
        <v>51</v>
      </c>
      <c r="K105" s="10" t="s">
        <v>5124</v>
      </c>
      <c r="L105" s="10"/>
      <c r="M105" s="101" t="s">
        <v>22</v>
      </c>
    </row>
    <row r="106" spans="1:13" ht="135" x14ac:dyDescent="0.25">
      <c r="A106" s="99" t="str">
        <f t="shared" si="7"/>
        <v>1</v>
      </c>
      <c r="B106" s="67" t="str">
        <f t="shared" si="8"/>
        <v>2</v>
      </c>
      <c r="C106" s="67" t="str">
        <f t="shared" si="9"/>
        <v>2</v>
      </c>
      <c r="D106" s="67" t="str">
        <f t="shared" si="10"/>
        <v>0</v>
      </c>
      <c r="E106" s="67" t="str">
        <f t="shared" si="11"/>
        <v>09</v>
      </c>
      <c r="F106" s="67" t="str">
        <f t="shared" si="12"/>
        <v>1</v>
      </c>
      <c r="G106" s="67" t="str">
        <f t="shared" si="13"/>
        <v>0</v>
      </c>
      <c r="H106" s="67">
        <v>12200910</v>
      </c>
      <c r="I106" s="10" t="s">
        <v>5125</v>
      </c>
      <c r="J106" s="167" t="s">
        <v>51</v>
      </c>
      <c r="K106" s="10" t="s">
        <v>5126</v>
      </c>
      <c r="L106" s="10"/>
      <c r="M106" s="101" t="s">
        <v>22</v>
      </c>
    </row>
    <row r="107" spans="1:13" s="108" customFormat="1" ht="135" x14ac:dyDescent="0.25">
      <c r="A107" s="99" t="str">
        <f t="shared" si="7"/>
        <v>1</v>
      </c>
      <c r="B107" s="67" t="str">
        <f t="shared" si="8"/>
        <v>2</v>
      </c>
      <c r="C107" s="67" t="str">
        <f t="shared" si="9"/>
        <v>2</v>
      </c>
      <c r="D107" s="67" t="str">
        <f t="shared" si="10"/>
        <v>0</v>
      </c>
      <c r="E107" s="67" t="str">
        <f t="shared" si="11"/>
        <v>09</v>
      </c>
      <c r="F107" s="67" t="str">
        <f t="shared" si="12"/>
        <v>2</v>
      </c>
      <c r="G107" s="67" t="str">
        <f t="shared" si="13"/>
        <v>0</v>
      </c>
      <c r="H107" s="67">
        <v>12200920</v>
      </c>
      <c r="I107" s="10" t="s">
        <v>5127</v>
      </c>
      <c r="J107" s="167" t="s">
        <v>51</v>
      </c>
      <c r="K107" s="10" t="s">
        <v>5128</v>
      </c>
      <c r="L107" s="10"/>
      <c r="M107" s="101" t="s">
        <v>22</v>
      </c>
    </row>
    <row r="108" spans="1:13" s="108" customFormat="1" ht="30" x14ac:dyDescent="0.25">
      <c r="A108" s="99" t="str">
        <f t="shared" si="7"/>
        <v>1</v>
      </c>
      <c r="B108" s="67" t="str">
        <f t="shared" si="8"/>
        <v>2</v>
      </c>
      <c r="C108" s="67" t="str">
        <f t="shared" si="9"/>
        <v>2</v>
      </c>
      <c r="D108" s="67" t="str">
        <f t="shared" si="10"/>
        <v>0</v>
      </c>
      <c r="E108" s="67" t="str">
        <f t="shared" si="11"/>
        <v>10</v>
      </c>
      <c r="F108" s="67" t="str">
        <f t="shared" si="12"/>
        <v>0</v>
      </c>
      <c r="G108" s="67" t="str">
        <f t="shared" si="13"/>
        <v>0</v>
      </c>
      <c r="H108" s="67">
        <v>12201000</v>
      </c>
      <c r="I108" s="10" t="s">
        <v>5129</v>
      </c>
      <c r="J108" s="167" t="s">
        <v>51</v>
      </c>
      <c r="K108" s="10" t="s">
        <v>5130</v>
      </c>
      <c r="L108" s="10"/>
      <c r="M108" s="101" t="s">
        <v>22</v>
      </c>
    </row>
    <row r="109" spans="1:13" s="108" customFormat="1" ht="30" x14ac:dyDescent="0.25">
      <c r="A109" s="99" t="str">
        <f t="shared" si="7"/>
        <v>1</v>
      </c>
      <c r="B109" s="67" t="str">
        <f t="shared" si="8"/>
        <v>2</v>
      </c>
      <c r="C109" s="67" t="str">
        <f t="shared" si="9"/>
        <v>2</v>
      </c>
      <c r="D109" s="67" t="str">
        <f t="shared" si="10"/>
        <v>0</v>
      </c>
      <c r="E109" s="67" t="str">
        <f t="shared" si="11"/>
        <v>10</v>
      </c>
      <c r="F109" s="67" t="str">
        <f t="shared" si="12"/>
        <v>1</v>
      </c>
      <c r="G109" s="67" t="str">
        <f t="shared" si="13"/>
        <v>0</v>
      </c>
      <c r="H109" s="67">
        <v>12201010</v>
      </c>
      <c r="I109" s="10" t="s">
        <v>5129</v>
      </c>
      <c r="J109" s="167" t="s">
        <v>51</v>
      </c>
      <c r="K109" s="10" t="s">
        <v>5130</v>
      </c>
      <c r="L109" s="10"/>
      <c r="M109" s="101" t="s">
        <v>22</v>
      </c>
    </row>
    <row r="110" spans="1:13" s="108" customFormat="1" x14ac:dyDescent="0.25">
      <c r="A110" s="99" t="str">
        <f t="shared" si="7"/>
        <v>1</v>
      </c>
      <c r="B110" s="67" t="str">
        <f t="shared" si="8"/>
        <v>2</v>
      </c>
      <c r="C110" s="67" t="str">
        <f t="shared" si="9"/>
        <v>2</v>
      </c>
      <c r="D110" s="67" t="str">
        <f t="shared" si="10"/>
        <v>0</v>
      </c>
      <c r="E110" s="67" t="str">
        <f t="shared" si="11"/>
        <v>11</v>
      </c>
      <c r="F110" s="67" t="str">
        <f t="shared" si="12"/>
        <v>0</v>
      </c>
      <c r="G110" s="67" t="str">
        <f t="shared" si="13"/>
        <v>0</v>
      </c>
      <c r="H110" s="67">
        <v>12201100</v>
      </c>
      <c r="I110" s="10" t="s">
        <v>5131</v>
      </c>
      <c r="J110" s="167" t="s">
        <v>51</v>
      </c>
      <c r="K110" s="10"/>
      <c r="L110" s="10"/>
      <c r="M110" s="101" t="s">
        <v>22</v>
      </c>
    </row>
    <row r="111" spans="1:13" s="108" customFormat="1" ht="30" x14ac:dyDescent="0.25">
      <c r="A111" s="99" t="str">
        <f t="shared" si="7"/>
        <v>1</v>
      </c>
      <c r="B111" s="67" t="str">
        <f t="shared" si="8"/>
        <v>2</v>
      </c>
      <c r="C111" s="67" t="str">
        <f t="shared" si="9"/>
        <v>2</v>
      </c>
      <c r="D111" s="67" t="str">
        <f t="shared" si="10"/>
        <v>0</v>
      </c>
      <c r="E111" s="67" t="str">
        <f t="shared" si="11"/>
        <v>11</v>
      </c>
      <c r="F111" s="67" t="str">
        <f t="shared" si="12"/>
        <v>1</v>
      </c>
      <c r="G111" s="67" t="str">
        <f t="shared" si="13"/>
        <v>0</v>
      </c>
      <c r="H111" s="67">
        <v>12201110</v>
      </c>
      <c r="I111" s="10" t="s">
        <v>5132</v>
      </c>
      <c r="J111" s="167" t="s">
        <v>51</v>
      </c>
      <c r="K111" s="10"/>
      <c r="L111" s="10"/>
      <c r="M111" s="101" t="s">
        <v>22</v>
      </c>
    </row>
    <row r="112" spans="1:13" s="109" customFormat="1" ht="30" x14ac:dyDescent="0.25">
      <c r="A112" s="99" t="str">
        <f t="shared" si="7"/>
        <v>1</v>
      </c>
      <c r="B112" s="67" t="str">
        <f t="shared" si="8"/>
        <v>2</v>
      </c>
      <c r="C112" s="67" t="str">
        <f t="shared" si="9"/>
        <v>2</v>
      </c>
      <c r="D112" s="67" t="str">
        <f t="shared" si="10"/>
        <v>0</v>
      </c>
      <c r="E112" s="67" t="str">
        <f t="shared" si="11"/>
        <v>11</v>
      </c>
      <c r="F112" s="67" t="str">
        <f t="shared" si="12"/>
        <v>2</v>
      </c>
      <c r="G112" s="67" t="str">
        <f t="shared" si="13"/>
        <v>0</v>
      </c>
      <c r="H112" s="67">
        <v>12201120</v>
      </c>
      <c r="I112" s="10" t="s">
        <v>5133</v>
      </c>
      <c r="J112" s="167" t="s">
        <v>51</v>
      </c>
      <c r="K112" s="10"/>
      <c r="L112" s="10"/>
      <c r="M112" s="101" t="s">
        <v>22</v>
      </c>
    </row>
    <row r="113" spans="1:13" s="109" customFormat="1" ht="30" x14ac:dyDescent="0.25">
      <c r="A113" s="99" t="str">
        <f t="shared" si="7"/>
        <v>1</v>
      </c>
      <c r="B113" s="67" t="str">
        <f t="shared" si="8"/>
        <v>2</v>
      </c>
      <c r="C113" s="67" t="str">
        <f t="shared" si="9"/>
        <v>2</v>
      </c>
      <c r="D113" s="67" t="str">
        <f t="shared" si="10"/>
        <v>0</v>
      </c>
      <c r="E113" s="67" t="str">
        <f t="shared" si="11"/>
        <v>99</v>
      </c>
      <c r="F113" s="67" t="str">
        <f t="shared" si="12"/>
        <v>0</v>
      </c>
      <c r="G113" s="67" t="str">
        <f t="shared" si="13"/>
        <v>0</v>
      </c>
      <c r="H113" s="67">
        <v>12209900</v>
      </c>
      <c r="I113" s="10" t="s">
        <v>182</v>
      </c>
      <c r="J113" s="167" t="s">
        <v>51</v>
      </c>
      <c r="K113" s="10" t="s">
        <v>183</v>
      </c>
      <c r="L113" s="10"/>
      <c r="M113" s="101" t="s">
        <v>22</v>
      </c>
    </row>
    <row r="114" spans="1:13" ht="30" x14ac:dyDescent="0.25">
      <c r="A114" s="99" t="str">
        <f t="shared" si="7"/>
        <v>1</v>
      </c>
      <c r="B114" s="67" t="str">
        <f t="shared" si="8"/>
        <v>2</v>
      </c>
      <c r="C114" s="67" t="str">
        <f t="shared" si="9"/>
        <v>2</v>
      </c>
      <c r="D114" s="67" t="str">
        <f t="shared" si="10"/>
        <v>0</v>
      </c>
      <c r="E114" s="67" t="str">
        <f t="shared" si="11"/>
        <v>99</v>
      </c>
      <c r="F114" s="67" t="str">
        <f t="shared" si="12"/>
        <v>1</v>
      </c>
      <c r="G114" s="67" t="str">
        <f t="shared" si="13"/>
        <v>0</v>
      </c>
      <c r="H114" s="67">
        <v>12209910</v>
      </c>
      <c r="I114" s="10" t="s">
        <v>182</v>
      </c>
      <c r="J114" s="167" t="s">
        <v>51</v>
      </c>
      <c r="K114" s="10" t="s">
        <v>183</v>
      </c>
      <c r="L114" s="10"/>
      <c r="M114" s="101" t="s">
        <v>22</v>
      </c>
    </row>
    <row r="115" spans="1:13" ht="45" x14ac:dyDescent="0.25">
      <c r="A115" s="99" t="str">
        <f t="shared" si="7"/>
        <v>1</v>
      </c>
      <c r="B115" s="67" t="str">
        <f t="shared" si="8"/>
        <v>2</v>
      </c>
      <c r="C115" s="67" t="str">
        <f t="shared" si="9"/>
        <v>3</v>
      </c>
      <c r="D115" s="67" t="str">
        <f t="shared" si="10"/>
        <v>0</v>
      </c>
      <c r="E115" s="67" t="str">
        <f t="shared" si="11"/>
        <v>01</v>
      </c>
      <c r="F115" s="67" t="str">
        <f t="shared" si="12"/>
        <v>0</v>
      </c>
      <c r="G115" s="67" t="str">
        <f t="shared" si="13"/>
        <v>0</v>
      </c>
      <c r="H115" s="67">
        <v>12300100</v>
      </c>
      <c r="I115" s="10" t="s">
        <v>186</v>
      </c>
      <c r="J115" s="167" t="s">
        <v>51</v>
      </c>
      <c r="K115" s="10" t="s">
        <v>187</v>
      </c>
      <c r="L115" s="10"/>
      <c r="M115" s="101" t="s">
        <v>22</v>
      </c>
    </row>
    <row r="116" spans="1:13" ht="45" x14ac:dyDescent="0.25">
      <c r="A116" s="99" t="str">
        <f t="shared" si="7"/>
        <v>1</v>
      </c>
      <c r="B116" s="67" t="str">
        <f t="shared" si="8"/>
        <v>2</v>
      </c>
      <c r="C116" s="67" t="str">
        <f t="shared" si="9"/>
        <v>3</v>
      </c>
      <c r="D116" s="67" t="str">
        <f t="shared" si="10"/>
        <v>0</v>
      </c>
      <c r="E116" s="67" t="str">
        <f t="shared" si="11"/>
        <v>01</v>
      </c>
      <c r="F116" s="67" t="str">
        <f t="shared" si="12"/>
        <v>1</v>
      </c>
      <c r="G116" s="67" t="str">
        <f t="shared" si="13"/>
        <v>0</v>
      </c>
      <c r="H116" s="67">
        <v>12300110</v>
      </c>
      <c r="I116" s="10" t="s">
        <v>186</v>
      </c>
      <c r="J116" s="167" t="s">
        <v>51</v>
      </c>
      <c r="K116" s="10" t="s">
        <v>187</v>
      </c>
      <c r="L116" s="10"/>
      <c r="M116" s="101" t="s">
        <v>22</v>
      </c>
    </row>
    <row r="117" spans="1:13" ht="60" x14ac:dyDescent="0.25">
      <c r="A117" s="99" t="str">
        <f t="shared" si="7"/>
        <v>1</v>
      </c>
      <c r="B117" s="67" t="str">
        <f t="shared" si="8"/>
        <v>3</v>
      </c>
      <c r="C117" s="67" t="str">
        <f t="shared" si="9"/>
        <v>1</v>
      </c>
      <c r="D117" s="67" t="str">
        <f t="shared" si="10"/>
        <v>0</v>
      </c>
      <c r="E117" s="67" t="str">
        <f t="shared" si="11"/>
        <v>01</v>
      </c>
      <c r="F117" s="67" t="str">
        <f t="shared" si="12"/>
        <v>0</v>
      </c>
      <c r="G117" s="67" t="str">
        <f t="shared" si="13"/>
        <v>0</v>
      </c>
      <c r="H117" s="67">
        <v>13100100</v>
      </c>
      <c r="I117" s="10" t="s">
        <v>196</v>
      </c>
      <c r="J117" s="167" t="s">
        <v>51</v>
      </c>
      <c r="K117" s="10" t="s">
        <v>197</v>
      </c>
      <c r="L117" s="10"/>
      <c r="M117" s="101" t="s">
        <v>22</v>
      </c>
    </row>
    <row r="118" spans="1:13" ht="45" x14ac:dyDescent="0.25">
      <c r="A118" s="99" t="str">
        <f t="shared" si="7"/>
        <v>1</v>
      </c>
      <c r="B118" s="67" t="str">
        <f t="shared" si="8"/>
        <v>3</v>
      </c>
      <c r="C118" s="67" t="str">
        <f t="shared" si="9"/>
        <v>1</v>
      </c>
      <c r="D118" s="67" t="str">
        <f t="shared" si="10"/>
        <v>0</v>
      </c>
      <c r="E118" s="67" t="str">
        <f t="shared" si="11"/>
        <v>01</v>
      </c>
      <c r="F118" s="67" t="str">
        <f t="shared" si="12"/>
        <v>1</v>
      </c>
      <c r="G118" s="67" t="str">
        <f t="shared" si="13"/>
        <v>0</v>
      </c>
      <c r="H118" s="67">
        <v>13100110</v>
      </c>
      <c r="I118" s="10" t="s">
        <v>198</v>
      </c>
      <c r="J118" s="167" t="s">
        <v>51</v>
      </c>
      <c r="K118" s="10" t="s">
        <v>5134</v>
      </c>
      <c r="L118" s="10"/>
      <c r="M118" s="101" t="s">
        <v>22</v>
      </c>
    </row>
    <row r="119" spans="1:13" ht="45" x14ac:dyDescent="0.25">
      <c r="A119" s="99" t="str">
        <f t="shared" si="7"/>
        <v>1</v>
      </c>
      <c r="B119" s="67" t="str">
        <f t="shared" si="8"/>
        <v>3</v>
      </c>
      <c r="C119" s="67" t="str">
        <f t="shared" si="9"/>
        <v>1</v>
      </c>
      <c r="D119" s="67" t="str">
        <f t="shared" si="10"/>
        <v>0</v>
      </c>
      <c r="E119" s="67" t="str">
        <f t="shared" si="11"/>
        <v>01</v>
      </c>
      <c r="F119" s="67" t="str">
        <f t="shared" si="12"/>
        <v>2</v>
      </c>
      <c r="G119" s="67" t="str">
        <f t="shared" si="13"/>
        <v>0</v>
      </c>
      <c r="H119" s="67">
        <v>13100120</v>
      </c>
      <c r="I119" s="10" t="s">
        <v>200</v>
      </c>
      <c r="J119" s="167" t="s">
        <v>51</v>
      </c>
      <c r="K119" s="10" t="s">
        <v>5135</v>
      </c>
      <c r="L119" s="10"/>
      <c r="M119" s="101" t="s">
        <v>22</v>
      </c>
    </row>
    <row r="120" spans="1:13" ht="60" x14ac:dyDescent="0.25">
      <c r="A120" s="99" t="str">
        <f t="shared" si="7"/>
        <v>1</v>
      </c>
      <c r="B120" s="67" t="str">
        <f t="shared" si="8"/>
        <v>3</v>
      </c>
      <c r="C120" s="67" t="str">
        <f t="shared" si="9"/>
        <v>1</v>
      </c>
      <c r="D120" s="67" t="str">
        <f t="shared" si="10"/>
        <v>0</v>
      </c>
      <c r="E120" s="67" t="str">
        <f t="shared" si="11"/>
        <v>02</v>
      </c>
      <c r="F120" s="67" t="str">
        <f t="shared" si="12"/>
        <v>0</v>
      </c>
      <c r="G120" s="67" t="str">
        <f t="shared" si="13"/>
        <v>0</v>
      </c>
      <c r="H120" s="67">
        <v>13100200</v>
      </c>
      <c r="I120" s="10" t="s">
        <v>202</v>
      </c>
      <c r="J120" s="167" t="s">
        <v>51</v>
      </c>
      <c r="K120" s="10" t="s">
        <v>5136</v>
      </c>
      <c r="L120" s="10"/>
      <c r="M120" s="101" t="s">
        <v>22</v>
      </c>
    </row>
    <row r="121" spans="1:13" ht="60" x14ac:dyDescent="0.25">
      <c r="A121" s="99" t="str">
        <f t="shared" si="7"/>
        <v>1</v>
      </c>
      <c r="B121" s="67" t="str">
        <f t="shared" si="8"/>
        <v>3</v>
      </c>
      <c r="C121" s="67" t="str">
        <f t="shared" si="9"/>
        <v>1</v>
      </c>
      <c r="D121" s="67" t="str">
        <f t="shared" si="10"/>
        <v>0</v>
      </c>
      <c r="E121" s="67" t="str">
        <f t="shared" si="11"/>
        <v>02</v>
      </c>
      <c r="F121" s="67" t="str">
        <f t="shared" si="12"/>
        <v>1</v>
      </c>
      <c r="G121" s="67" t="str">
        <f t="shared" si="13"/>
        <v>0</v>
      </c>
      <c r="H121" s="67">
        <v>13100210</v>
      </c>
      <c r="I121" s="10" t="s">
        <v>202</v>
      </c>
      <c r="J121" s="167" t="s">
        <v>51</v>
      </c>
      <c r="K121" s="10" t="s">
        <v>5136</v>
      </c>
      <c r="L121" s="10"/>
      <c r="M121" s="101" t="s">
        <v>22</v>
      </c>
    </row>
    <row r="122" spans="1:13" ht="30" x14ac:dyDescent="0.25">
      <c r="A122" s="99" t="str">
        <f t="shared" si="7"/>
        <v>1</v>
      </c>
      <c r="B122" s="67" t="str">
        <f t="shared" si="8"/>
        <v>3</v>
      </c>
      <c r="C122" s="67" t="str">
        <f t="shared" si="9"/>
        <v>1</v>
      </c>
      <c r="D122" s="67" t="str">
        <f t="shared" si="10"/>
        <v>0</v>
      </c>
      <c r="E122" s="67" t="str">
        <f t="shared" si="11"/>
        <v>99</v>
      </c>
      <c r="F122" s="67" t="str">
        <f t="shared" si="12"/>
        <v>0</v>
      </c>
      <c r="G122" s="67" t="str">
        <f t="shared" si="13"/>
        <v>0</v>
      </c>
      <c r="H122" s="67">
        <v>13109900</v>
      </c>
      <c r="I122" s="10" t="s">
        <v>204</v>
      </c>
      <c r="J122" s="167" t="s">
        <v>51</v>
      </c>
      <c r="K122" s="10" t="s">
        <v>5137</v>
      </c>
      <c r="L122" s="10"/>
      <c r="M122" s="101" t="s">
        <v>22</v>
      </c>
    </row>
    <row r="123" spans="1:13" ht="30" x14ac:dyDescent="0.25">
      <c r="A123" s="99" t="str">
        <f t="shared" si="7"/>
        <v>1</v>
      </c>
      <c r="B123" s="67" t="str">
        <f t="shared" si="8"/>
        <v>3</v>
      </c>
      <c r="C123" s="67" t="str">
        <f t="shared" si="9"/>
        <v>1</v>
      </c>
      <c r="D123" s="67" t="str">
        <f t="shared" si="10"/>
        <v>0</v>
      </c>
      <c r="E123" s="67" t="str">
        <f t="shared" si="11"/>
        <v>99</v>
      </c>
      <c r="F123" s="67" t="str">
        <f t="shared" si="12"/>
        <v>1</v>
      </c>
      <c r="G123" s="67" t="str">
        <f t="shared" si="13"/>
        <v>0</v>
      </c>
      <c r="H123" s="67">
        <v>13109910</v>
      </c>
      <c r="I123" s="10" t="s">
        <v>204</v>
      </c>
      <c r="J123" s="167" t="s">
        <v>51</v>
      </c>
      <c r="K123" s="10" t="s">
        <v>5137</v>
      </c>
      <c r="L123" s="10"/>
      <c r="M123" s="101" t="s">
        <v>22</v>
      </c>
    </row>
    <row r="124" spans="1:13" ht="30" x14ac:dyDescent="0.25">
      <c r="A124" s="99" t="str">
        <f t="shared" si="7"/>
        <v>1</v>
      </c>
      <c r="B124" s="67" t="str">
        <f t="shared" si="8"/>
        <v>3</v>
      </c>
      <c r="C124" s="67" t="str">
        <f t="shared" si="9"/>
        <v>2</v>
      </c>
      <c r="D124" s="67" t="str">
        <f t="shared" si="10"/>
        <v>1</v>
      </c>
      <c r="E124" s="67" t="str">
        <f t="shared" si="11"/>
        <v>00</v>
      </c>
      <c r="F124" s="67" t="str">
        <f t="shared" si="12"/>
        <v>1</v>
      </c>
      <c r="G124" s="67" t="str">
        <f t="shared" si="13"/>
        <v>0</v>
      </c>
      <c r="H124" s="67">
        <v>13210010</v>
      </c>
      <c r="I124" s="10" t="s">
        <v>210</v>
      </c>
      <c r="J124" s="167" t="s">
        <v>51</v>
      </c>
      <c r="K124" s="10" t="s">
        <v>5138</v>
      </c>
      <c r="L124" s="10"/>
      <c r="M124" s="101" t="s">
        <v>22</v>
      </c>
    </row>
    <row r="125" spans="1:13" ht="30" x14ac:dyDescent="0.25">
      <c r="A125" s="99" t="str">
        <f t="shared" si="7"/>
        <v>1</v>
      </c>
      <c r="B125" s="67" t="str">
        <f t="shared" si="8"/>
        <v>3</v>
      </c>
      <c r="C125" s="67" t="str">
        <f t="shared" si="9"/>
        <v>2</v>
      </c>
      <c r="D125" s="67" t="str">
        <f t="shared" si="10"/>
        <v>1</v>
      </c>
      <c r="E125" s="67" t="str">
        <f t="shared" si="11"/>
        <v>00</v>
      </c>
      <c r="F125" s="67" t="str">
        <f t="shared" si="12"/>
        <v>2</v>
      </c>
      <c r="G125" s="67" t="str">
        <f t="shared" si="13"/>
        <v>0</v>
      </c>
      <c r="H125" s="67">
        <v>13210020</v>
      </c>
      <c r="I125" s="10" t="s">
        <v>212</v>
      </c>
      <c r="J125" s="167" t="s">
        <v>51</v>
      </c>
      <c r="K125" s="10" t="s">
        <v>213</v>
      </c>
      <c r="L125" s="10"/>
      <c r="M125" s="101" t="s">
        <v>22</v>
      </c>
    </row>
    <row r="126" spans="1:13" ht="30" x14ac:dyDescent="0.25">
      <c r="A126" s="99" t="str">
        <f t="shared" si="7"/>
        <v>1</v>
      </c>
      <c r="B126" s="67" t="str">
        <f t="shared" si="8"/>
        <v>3</v>
      </c>
      <c r="C126" s="67" t="str">
        <f t="shared" si="9"/>
        <v>2</v>
      </c>
      <c r="D126" s="67" t="str">
        <f t="shared" si="10"/>
        <v>1</v>
      </c>
      <c r="E126" s="67" t="str">
        <f t="shared" si="11"/>
        <v>00</v>
      </c>
      <c r="F126" s="67" t="str">
        <f t="shared" si="12"/>
        <v>3</v>
      </c>
      <c r="G126" s="67" t="str">
        <f t="shared" si="13"/>
        <v>0</v>
      </c>
      <c r="H126" s="67">
        <v>13210030</v>
      </c>
      <c r="I126" s="10" t="s">
        <v>214</v>
      </c>
      <c r="J126" s="167" t="s">
        <v>51</v>
      </c>
      <c r="K126" s="10" t="s">
        <v>215</v>
      </c>
      <c r="L126" s="10"/>
      <c r="M126" s="101" t="s">
        <v>22</v>
      </c>
    </row>
    <row r="127" spans="1:13" ht="45" x14ac:dyDescent="0.25">
      <c r="A127" s="99" t="str">
        <f t="shared" si="7"/>
        <v>1</v>
      </c>
      <c r="B127" s="67" t="str">
        <f t="shared" si="8"/>
        <v>3</v>
      </c>
      <c r="C127" s="67" t="str">
        <f t="shared" si="9"/>
        <v>2</v>
      </c>
      <c r="D127" s="67" t="str">
        <f t="shared" si="10"/>
        <v>1</v>
      </c>
      <c r="E127" s="67" t="str">
        <f t="shared" si="11"/>
        <v>00</v>
      </c>
      <c r="F127" s="67" t="str">
        <f t="shared" si="12"/>
        <v>4</v>
      </c>
      <c r="G127" s="67" t="str">
        <f t="shared" si="13"/>
        <v>0</v>
      </c>
      <c r="H127" s="67">
        <v>13210040</v>
      </c>
      <c r="I127" s="10" t="s">
        <v>216</v>
      </c>
      <c r="J127" s="167" t="s">
        <v>51</v>
      </c>
      <c r="K127" s="10" t="s">
        <v>5139</v>
      </c>
      <c r="L127" s="10"/>
      <c r="M127" s="101" t="s">
        <v>22</v>
      </c>
    </row>
    <row r="128" spans="1:13" ht="30" x14ac:dyDescent="0.25">
      <c r="A128" s="99" t="str">
        <f t="shared" si="7"/>
        <v>1</v>
      </c>
      <c r="B128" s="67" t="str">
        <f t="shared" si="8"/>
        <v>3</v>
      </c>
      <c r="C128" s="67" t="str">
        <f t="shared" si="9"/>
        <v>2</v>
      </c>
      <c r="D128" s="67" t="str">
        <f t="shared" si="10"/>
        <v>1</v>
      </c>
      <c r="E128" s="67" t="str">
        <f t="shared" si="11"/>
        <v>00</v>
      </c>
      <c r="F128" s="67" t="str">
        <f t="shared" si="12"/>
        <v>5</v>
      </c>
      <c r="G128" s="67" t="str">
        <f t="shared" si="13"/>
        <v>0</v>
      </c>
      <c r="H128" s="67">
        <v>13210050</v>
      </c>
      <c r="I128" s="10" t="s">
        <v>218</v>
      </c>
      <c r="J128" s="167" t="s">
        <v>51</v>
      </c>
      <c r="K128" s="10" t="s">
        <v>5140</v>
      </c>
      <c r="L128" s="10"/>
      <c r="M128" s="101" t="s">
        <v>22</v>
      </c>
    </row>
    <row r="129" spans="1:13" ht="75" x14ac:dyDescent="0.25">
      <c r="A129" s="99" t="str">
        <f t="shared" si="7"/>
        <v>1</v>
      </c>
      <c r="B129" s="67" t="str">
        <f t="shared" si="8"/>
        <v>3</v>
      </c>
      <c r="C129" s="67" t="str">
        <f t="shared" si="9"/>
        <v>2</v>
      </c>
      <c r="D129" s="67" t="str">
        <f t="shared" si="10"/>
        <v>1</v>
      </c>
      <c r="E129" s="67" t="str">
        <f t="shared" si="11"/>
        <v>00</v>
      </c>
      <c r="F129" s="67" t="str">
        <f t="shared" si="12"/>
        <v>6</v>
      </c>
      <c r="G129" s="67" t="str">
        <f t="shared" si="13"/>
        <v>0</v>
      </c>
      <c r="H129" s="67">
        <v>13210060</v>
      </c>
      <c r="I129" s="10" t="s">
        <v>220</v>
      </c>
      <c r="J129" s="167" t="s">
        <v>51</v>
      </c>
      <c r="K129" s="10" t="s">
        <v>5141</v>
      </c>
      <c r="L129" s="10"/>
      <c r="M129" s="101" t="s">
        <v>22</v>
      </c>
    </row>
    <row r="130" spans="1:13" x14ac:dyDescent="0.25">
      <c r="A130" s="99" t="str">
        <f t="shared" si="7"/>
        <v>1</v>
      </c>
      <c r="B130" s="67" t="str">
        <f t="shared" si="8"/>
        <v>3</v>
      </c>
      <c r="C130" s="67" t="str">
        <f t="shared" si="9"/>
        <v>2</v>
      </c>
      <c r="D130" s="67" t="str">
        <f t="shared" si="10"/>
        <v>2</v>
      </c>
      <c r="E130" s="67" t="str">
        <f t="shared" si="11"/>
        <v>00</v>
      </c>
      <c r="F130" s="67" t="str">
        <f t="shared" si="12"/>
        <v>1</v>
      </c>
      <c r="G130" s="67" t="str">
        <f t="shared" si="13"/>
        <v>0</v>
      </c>
      <c r="H130" s="67">
        <v>13220010</v>
      </c>
      <c r="I130" s="10" t="s">
        <v>222</v>
      </c>
      <c r="J130" s="167" t="s">
        <v>51</v>
      </c>
      <c r="K130" s="10" t="s">
        <v>223</v>
      </c>
      <c r="L130" s="110"/>
      <c r="M130" s="101" t="s">
        <v>22</v>
      </c>
    </row>
    <row r="131" spans="1:13" ht="30" x14ac:dyDescent="0.25">
      <c r="A131" s="99" t="str">
        <f t="shared" ref="A131:A194" si="14">MID($H131,1,1)</f>
        <v>1</v>
      </c>
      <c r="B131" s="67" t="str">
        <f t="shared" ref="B131:B194" si="15">MID($H131,2,1)</f>
        <v>3</v>
      </c>
      <c r="C131" s="67" t="str">
        <f t="shared" ref="C131:C194" si="16">MID($H131,3,1)</f>
        <v>2</v>
      </c>
      <c r="D131" s="67" t="str">
        <f t="shared" ref="D131:D194" si="17">MID($H131,4,1)</f>
        <v>3</v>
      </c>
      <c r="E131" s="67" t="str">
        <f t="shared" ref="E131:E194" si="18">MID($H131,5,2)</f>
        <v>00</v>
      </c>
      <c r="F131" s="67" t="str">
        <f t="shared" ref="F131:F194" si="19">MID($H131,7,1)</f>
        <v>1</v>
      </c>
      <c r="G131" s="67" t="str">
        <f t="shared" ref="G131:G194" si="20">MID($H131,8,1)</f>
        <v>0</v>
      </c>
      <c r="H131" s="67">
        <v>13230010</v>
      </c>
      <c r="I131" s="10" t="s">
        <v>225</v>
      </c>
      <c r="J131" s="167" t="s">
        <v>51</v>
      </c>
      <c r="K131" s="10" t="s">
        <v>226</v>
      </c>
      <c r="L131" s="10"/>
      <c r="M131" s="101" t="s">
        <v>22</v>
      </c>
    </row>
    <row r="132" spans="1:13" x14ac:dyDescent="0.25">
      <c r="A132" s="99" t="str">
        <f t="shared" si="14"/>
        <v>1</v>
      </c>
      <c r="B132" s="67" t="str">
        <f t="shared" si="15"/>
        <v>3</v>
      </c>
      <c r="C132" s="67" t="str">
        <f t="shared" si="16"/>
        <v>2</v>
      </c>
      <c r="D132" s="67" t="str">
        <f t="shared" si="17"/>
        <v>9</v>
      </c>
      <c r="E132" s="67" t="str">
        <f t="shared" si="18"/>
        <v>00</v>
      </c>
      <c r="F132" s="67" t="str">
        <f t="shared" si="19"/>
        <v>1</v>
      </c>
      <c r="G132" s="67" t="str">
        <f t="shared" si="20"/>
        <v>0</v>
      </c>
      <c r="H132" s="67">
        <v>13290010</v>
      </c>
      <c r="I132" s="10" t="s">
        <v>228</v>
      </c>
      <c r="J132" s="167" t="s">
        <v>51</v>
      </c>
      <c r="K132" s="10" t="s">
        <v>229</v>
      </c>
      <c r="L132" s="10"/>
      <c r="M132" s="101" t="s">
        <v>22</v>
      </c>
    </row>
    <row r="133" spans="1:13" ht="45" x14ac:dyDescent="0.25">
      <c r="A133" s="99" t="str">
        <f t="shared" si="14"/>
        <v>1</v>
      </c>
      <c r="B133" s="67" t="str">
        <f t="shared" si="15"/>
        <v>3</v>
      </c>
      <c r="C133" s="67" t="str">
        <f t="shared" si="16"/>
        <v>3</v>
      </c>
      <c r="D133" s="67" t="str">
        <f t="shared" si="17"/>
        <v>1</v>
      </c>
      <c r="E133" s="67" t="str">
        <f t="shared" si="18"/>
        <v>01</v>
      </c>
      <c r="F133" s="67" t="str">
        <f t="shared" si="19"/>
        <v>1</v>
      </c>
      <c r="G133" s="67" t="str">
        <f t="shared" si="20"/>
        <v>0</v>
      </c>
      <c r="H133" s="67">
        <v>13310110</v>
      </c>
      <c r="I133" s="10" t="s">
        <v>235</v>
      </c>
      <c r="J133" s="167" t="s">
        <v>51</v>
      </c>
      <c r="K133" s="10" t="s">
        <v>5142</v>
      </c>
      <c r="L133" s="10"/>
      <c r="M133" s="101" t="s">
        <v>22</v>
      </c>
    </row>
    <row r="134" spans="1:13" ht="45" x14ac:dyDescent="0.25">
      <c r="A134" s="99" t="str">
        <f t="shared" si="14"/>
        <v>1</v>
      </c>
      <c r="B134" s="67" t="str">
        <f t="shared" si="15"/>
        <v>3</v>
      </c>
      <c r="C134" s="67" t="str">
        <f t="shared" si="16"/>
        <v>3</v>
      </c>
      <c r="D134" s="67" t="str">
        <f t="shared" si="17"/>
        <v>1</v>
      </c>
      <c r="E134" s="67" t="str">
        <f t="shared" si="18"/>
        <v>02</v>
      </c>
      <c r="F134" s="67" t="str">
        <f t="shared" si="19"/>
        <v>1</v>
      </c>
      <c r="G134" s="67" t="str">
        <f t="shared" si="20"/>
        <v>0</v>
      </c>
      <c r="H134" s="67">
        <v>13310210</v>
      </c>
      <c r="I134" s="10" t="s">
        <v>5143</v>
      </c>
      <c r="J134" s="167" t="s">
        <v>51</v>
      </c>
      <c r="K134" s="10" t="s">
        <v>5144</v>
      </c>
      <c r="L134" s="10"/>
      <c r="M134" s="101" t="s">
        <v>22</v>
      </c>
    </row>
    <row r="135" spans="1:13" ht="45" x14ac:dyDescent="0.25">
      <c r="A135" s="99" t="str">
        <f t="shared" si="14"/>
        <v>1</v>
      </c>
      <c r="B135" s="67" t="str">
        <f t="shared" si="15"/>
        <v>3</v>
      </c>
      <c r="C135" s="67" t="str">
        <f t="shared" si="16"/>
        <v>3</v>
      </c>
      <c r="D135" s="67" t="str">
        <f t="shared" si="17"/>
        <v>1</v>
      </c>
      <c r="E135" s="67" t="str">
        <f t="shared" si="18"/>
        <v>03</v>
      </c>
      <c r="F135" s="67" t="str">
        <f t="shared" si="19"/>
        <v>1</v>
      </c>
      <c r="G135" s="67" t="str">
        <f t="shared" si="20"/>
        <v>0</v>
      </c>
      <c r="H135" s="67">
        <v>13310310</v>
      </c>
      <c r="I135" s="10" t="s">
        <v>5145</v>
      </c>
      <c r="J135" s="167" t="s">
        <v>51</v>
      </c>
      <c r="K135" s="10" t="s">
        <v>5146</v>
      </c>
      <c r="L135" s="10"/>
      <c r="M135" s="101" t="s">
        <v>22</v>
      </c>
    </row>
    <row r="136" spans="1:13" ht="45" x14ac:dyDescent="0.25">
      <c r="A136" s="99" t="str">
        <f t="shared" si="14"/>
        <v>1</v>
      </c>
      <c r="B136" s="67" t="str">
        <f t="shared" si="15"/>
        <v>3</v>
      </c>
      <c r="C136" s="67" t="str">
        <f t="shared" si="16"/>
        <v>3</v>
      </c>
      <c r="D136" s="67" t="str">
        <f t="shared" si="17"/>
        <v>1</v>
      </c>
      <c r="E136" s="67" t="str">
        <f t="shared" si="18"/>
        <v>04</v>
      </c>
      <c r="F136" s="67" t="str">
        <f t="shared" si="19"/>
        <v>1</v>
      </c>
      <c r="G136" s="67" t="str">
        <f t="shared" si="20"/>
        <v>0</v>
      </c>
      <c r="H136" s="67">
        <v>13310410</v>
      </c>
      <c r="I136" s="10" t="s">
        <v>5147</v>
      </c>
      <c r="J136" s="167" t="s">
        <v>51</v>
      </c>
      <c r="K136" s="10" t="s">
        <v>5148</v>
      </c>
      <c r="L136" s="10"/>
      <c r="M136" s="101" t="s">
        <v>22</v>
      </c>
    </row>
    <row r="137" spans="1:13" ht="45" x14ac:dyDescent="0.25">
      <c r="A137" s="99" t="str">
        <f t="shared" si="14"/>
        <v>1</v>
      </c>
      <c r="B137" s="67" t="str">
        <f t="shared" si="15"/>
        <v>3</v>
      </c>
      <c r="C137" s="67" t="str">
        <f t="shared" si="16"/>
        <v>3</v>
      </c>
      <c r="D137" s="67" t="str">
        <f t="shared" si="17"/>
        <v>1</v>
      </c>
      <c r="E137" s="67" t="str">
        <f t="shared" si="18"/>
        <v>05</v>
      </c>
      <c r="F137" s="67" t="str">
        <f t="shared" si="19"/>
        <v>1</v>
      </c>
      <c r="G137" s="67" t="str">
        <f t="shared" si="20"/>
        <v>0</v>
      </c>
      <c r="H137" s="67">
        <v>13310510</v>
      </c>
      <c r="I137" s="10" t="s">
        <v>5149</v>
      </c>
      <c r="J137" s="167" t="s">
        <v>51</v>
      </c>
      <c r="K137" s="10" t="s">
        <v>5150</v>
      </c>
      <c r="L137" s="10"/>
      <c r="M137" s="101" t="s">
        <v>22</v>
      </c>
    </row>
    <row r="138" spans="1:13" ht="45" x14ac:dyDescent="0.25">
      <c r="A138" s="99" t="str">
        <f t="shared" si="14"/>
        <v>1</v>
      </c>
      <c r="B138" s="67" t="str">
        <f t="shared" si="15"/>
        <v>3</v>
      </c>
      <c r="C138" s="67" t="str">
        <f t="shared" si="16"/>
        <v>3</v>
      </c>
      <c r="D138" s="67" t="str">
        <f t="shared" si="17"/>
        <v>2</v>
      </c>
      <c r="E138" s="67" t="str">
        <f t="shared" si="18"/>
        <v>02</v>
      </c>
      <c r="F138" s="67" t="str">
        <f t="shared" si="19"/>
        <v>1</v>
      </c>
      <c r="G138" s="67" t="str">
        <f t="shared" si="20"/>
        <v>0</v>
      </c>
      <c r="H138" s="67">
        <v>13320210</v>
      </c>
      <c r="I138" s="10" t="s">
        <v>5151</v>
      </c>
      <c r="J138" s="167" t="s">
        <v>51</v>
      </c>
      <c r="K138" s="10" t="s">
        <v>5152</v>
      </c>
      <c r="L138" s="10"/>
      <c r="M138" s="101" t="s">
        <v>22</v>
      </c>
    </row>
    <row r="139" spans="1:13" ht="45" x14ac:dyDescent="0.25">
      <c r="A139" s="99" t="str">
        <f t="shared" si="14"/>
        <v>1</v>
      </c>
      <c r="B139" s="67" t="str">
        <f t="shared" si="15"/>
        <v>3</v>
      </c>
      <c r="C139" s="67" t="str">
        <f t="shared" si="16"/>
        <v>3</v>
      </c>
      <c r="D139" s="67" t="str">
        <f t="shared" si="17"/>
        <v>2</v>
      </c>
      <c r="E139" s="67" t="str">
        <f t="shared" si="18"/>
        <v>03</v>
      </c>
      <c r="F139" s="67" t="str">
        <f t="shared" si="19"/>
        <v>1</v>
      </c>
      <c r="G139" s="67" t="str">
        <f t="shared" si="20"/>
        <v>0</v>
      </c>
      <c r="H139" s="67">
        <v>13320310</v>
      </c>
      <c r="I139" s="10" t="s">
        <v>5153</v>
      </c>
      <c r="J139" s="167" t="s">
        <v>51</v>
      </c>
      <c r="K139" s="10" t="s">
        <v>5154</v>
      </c>
      <c r="L139" s="10"/>
      <c r="M139" s="101" t="s">
        <v>22</v>
      </c>
    </row>
    <row r="140" spans="1:13" x14ac:dyDescent="0.25">
      <c r="A140" s="99" t="str">
        <f t="shared" si="14"/>
        <v>1</v>
      </c>
      <c r="B140" s="67" t="str">
        <f t="shared" si="15"/>
        <v>3</v>
      </c>
      <c r="C140" s="67" t="str">
        <f t="shared" si="16"/>
        <v>3</v>
      </c>
      <c r="D140" s="67" t="str">
        <f t="shared" si="17"/>
        <v>2</v>
      </c>
      <c r="E140" s="67" t="str">
        <f t="shared" si="18"/>
        <v>04</v>
      </c>
      <c r="F140" s="67" t="str">
        <f t="shared" si="19"/>
        <v>1</v>
      </c>
      <c r="G140" s="67" t="str">
        <f t="shared" si="20"/>
        <v>0</v>
      </c>
      <c r="H140" s="67">
        <v>13320410</v>
      </c>
      <c r="I140" s="10" t="s">
        <v>5155</v>
      </c>
      <c r="J140" s="167" t="s">
        <v>51</v>
      </c>
      <c r="K140" s="10" t="s">
        <v>5156</v>
      </c>
      <c r="L140" s="10"/>
      <c r="M140" s="101" t="s">
        <v>22</v>
      </c>
    </row>
    <row r="141" spans="1:13" ht="135" x14ac:dyDescent="0.25">
      <c r="A141" s="99" t="str">
        <f t="shared" si="14"/>
        <v>1</v>
      </c>
      <c r="B141" s="67" t="str">
        <f t="shared" si="15"/>
        <v>3</v>
      </c>
      <c r="C141" s="67" t="str">
        <f t="shared" si="16"/>
        <v>3</v>
      </c>
      <c r="D141" s="67" t="str">
        <f t="shared" si="17"/>
        <v>3</v>
      </c>
      <c r="E141" s="67" t="str">
        <f t="shared" si="18"/>
        <v>05</v>
      </c>
      <c r="F141" s="67" t="str">
        <f t="shared" si="19"/>
        <v>1</v>
      </c>
      <c r="G141" s="67" t="str">
        <f t="shared" si="20"/>
        <v>0</v>
      </c>
      <c r="H141" s="67">
        <v>13330510</v>
      </c>
      <c r="I141" s="10" t="s">
        <v>5157</v>
      </c>
      <c r="J141" s="167" t="s">
        <v>51</v>
      </c>
      <c r="K141" s="10" t="s">
        <v>5158</v>
      </c>
      <c r="L141" s="10" t="s">
        <v>5159</v>
      </c>
      <c r="M141" s="101" t="s">
        <v>22</v>
      </c>
    </row>
    <row r="142" spans="1:13" ht="30" x14ac:dyDescent="0.25">
      <c r="A142" s="99" t="str">
        <f t="shared" si="14"/>
        <v>1</v>
      </c>
      <c r="B142" s="67" t="str">
        <f t="shared" si="15"/>
        <v>3</v>
      </c>
      <c r="C142" s="67" t="str">
        <f t="shared" si="16"/>
        <v>3</v>
      </c>
      <c r="D142" s="67" t="str">
        <f t="shared" si="17"/>
        <v>3</v>
      </c>
      <c r="E142" s="67" t="str">
        <f t="shared" si="18"/>
        <v>07</v>
      </c>
      <c r="F142" s="67" t="str">
        <f t="shared" si="19"/>
        <v>1</v>
      </c>
      <c r="G142" s="67" t="str">
        <f t="shared" si="20"/>
        <v>0</v>
      </c>
      <c r="H142" s="67">
        <v>13330710</v>
      </c>
      <c r="I142" s="10" t="s">
        <v>5160</v>
      </c>
      <c r="J142" s="167" t="s">
        <v>51</v>
      </c>
      <c r="K142" s="10" t="s">
        <v>5161</v>
      </c>
      <c r="L142" s="10" t="s">
        <v>5159</v>
      </c>
      <c r="M142" s="101" t="s">
        <v>22</v>
      </c>
    </row>
    <row r="143" spans="1:13" ht="45" x14ac:dyDescent="0.25">
      <c r="A143" s="99" t="str">
        <f t="shared" si="14"/>
        <v>1</v>
      </c>
      <c r="B143" s="67" t="str">
        <f t="shared" si="15"/>
        <v>3</v>
      </c>
      <c r="C143" s="67" t="str">
        <f t="shared" si="16"/>
        <v>3</v>
      </c>
      <c r="D143" s="67" t="str">
        <f t="shared" si="17"/>
        <v>3</v>
      </c>
      <c r="E143" s="67" t="str">
        <f t="shared" si="18"/>
        <v>49</v>
      </c>
      <c r="F143" s="67" t="str">
        <f t="shared" si="19"/>
        <v>0</v>
      </c>
      <c r="G143" s="67" t="str">
        <f t="shared" si="20"/>
        <v>0</v>
      </c>
      <c r="H143" s="67">
        <v>13334900</v>
      </c>
      <c r="I143" s="10" t="s">
        <v>5162</v>
      </c>
      <c r="J143" s="167" t="s">
        <v>51</v>
      </c>
      <c r="K143" s="10" t="s">
        <v>5163</v>
      </c>
      <c r="L143" s="10" t="s">
        <v>5159</v>
      </c>
      <c r="M143" s="101" t="s">
        <v>22</v>
      </c>
    </row>
    <row r="144" spans="1:13" ht="60" x14ac:dyDescent="0.25">
      <c r="A144" s="99" t="str">
        <f t="shared" si="14"/>
        <v>1</v>
      </c>
      <c r="B144" s="67" t="str">
        <f t="shared" si="15"/>
        <v>3</v>
      </c>
      <c r="C144" s="67" t="str">
        <f t="shared" si="16"/>
        <v>3</v>
      </c>
      <c r="D144" s="67" t="str">
        <f t="shared" si="17"/>
        <v>3</v>
      </c>
      <c r="E144" s="67" t="str">
        <f t="shared" si="18"/>
        <v>49</v>
      </c>
      <c r="F144" s="67" t="str">
        <f t="shared" si="19"/>
        <v>1</v>
      </c>
      <c r="G144" s="67" t="str">
        <f t="shared" si="20"/>
        <v>0</v>
      </c>
      <c r="H144" s="67">
        <v>13334910</v>
      </c>
      <c r="I144" s="10" t="s">
        <v>5164</v>
      </c>
      <c r="J144" s="167" t="s">
        <v>51</v>
      </c>
      <c r="K144" s="10" t="s">
        <v>5165</v>
      </c>
      <c r="L144" s="10" t="s">
        <v>5159</v>
      </c>
      <c r="M144" s="101" t="s">
        <v>22</v>
      </c>
    </row>
    <row r="145" spans="1:13" ht="60" x14ac:dyDescent="0.25">
      <c r="A145" s="99" t="str">
        <f t="shared" si="14"/>
        <v>1</v>
      </c>
      <c r="B145" s="67" t="str">
        <f t="shared" si="15"/>
        <v>3</v>
      </c>
      <c r="C145" s="67" t="str">
        <f t="shared" si="16"/>
        <v>3</v>
      </c>
      <c r="D145" s="67" t="str">
        <f t="shared" si="17"/>
        <v>3</v>
      </c>
      <c r="E145" s="67" t="str">
        <f t="shared" si="18"/>
        <v>49</v>
      </c>
      <c r="F145" s="67" t="str">
        <f t="shared" si="19"/>
        <v>2</v>
      </c>
      <c r="G145" s="67" t="str">
        <f t="shared" si="20"/>
        <v>0</v>
      </c>
      <c r="H145" s="67">
        <v>13334920</v>
      </c>
      <c r="I145" s="10" t="s">
        <v>5166</v>
      </c>
      <c r="J145" s="167" t="s">
        <v>51</v>
      </c>
      <c r="K145" s="10" t="s">
        <v>5167</v>
      </c>
      <c r="L145" s="10" t="s">
        <v>5159</v>
      </c>
      <c r="M145" s="101" t="s">
        <v>22</v>
      </c>
    </row>
    <row r="146" spans="1:13" ht="135" x14ac:dyDescent="0.25">
      <c r="A146" s="99" t="str">
        <f t="shared" si="14"/>
        <v>1</v>
      </c>
      <c r="B146" s="67" t="str">
        <f t="shared" si="15"/>
        <v>3</v>
      </c>
      <c r="C146" s="67" t="str">
        <f t="shared" si="16"/>
        <v>3</v>
      </c>
      <c r="D146" s="67" t="str">
        <f t="shared" si="17"/>
        <v>3</v>
      </c>
      <c r="E146" s="67" t="str">
        <f t="shared" si="18"/>
        <v>00</v>
      </c>
      <c r="F146" s="67" t="str">
        <f t="shared" si="19"/>
        <v>1</v>
      </c>
      <c r="G146" s="67" t="str">
        <f t="shared" si="20"/>
        <v>0</v>
      </c>
      <c r="H146" s="67">
        <v>13330010</v>
      </c>
      <c r="I146" s="10" t="s">
        <v>5168</v>
      </c>
      <c r="J146" s="167" t="s">
        <v>51</v>
      </c>
      <c r="K146" s="10" t="s">
        <v>5169</v>
      </c>
      <c r="L146" s="10" t="s">
        <v>5159</v>
      </c>
      <c r="M146" s="101" t="s">
        <v>22</v>
      </c>
    </row>
    <row r="147" spans="1:13" ht="105" x14ac:dyDescent="0.25">
      <c r="A147" s="99" t="str">
        <f t="shared" si="14"/>
        <v>1</v>
      </c>
      <c r="B147" s="67" t="str">
        <f t="shared" si="15"/>
        <v>3</v>
      </c>
      <c r="C147" s="67" t="str">
        <f t="shared" si="16"/>
        <v>3</v>
      </c>
      <c r="D147" s="67" t="str">
        <f t="shared" si="17"/>
        <v>3</v>
      </c>
      <c r="E147" s="67" t="str">
        <f t="shared" si="18"/>
        <v>00</v>
      </c>
      <c r="F147" s="67" t="str">
        <f t="shared" si="19"/>
        <v>2</v>
      </c>
      <c r="G147" s="67" t="str">
        <f t="shared" si="20"/>
        <v>0</v>
      </c>
      <c r="H147" s="67">
        <v>13330020</v>
      </c>
      <c r="I147" s="10" t="s">
        <v>5170</v>
      </c>
      <c r="J147" s="167" t="s">
        <v>51</v>
      </c>
      <c r="K147" s="10" t="s">
        <v>5171</v>
      </c>
      <c r="L147" s="10" t="s">
        <v>5159</v>
      </c>
      <c r="M147" s="101" t="s">
        <v>22</v>
      </c>
    </row>
    <row r="148" spans="1:13" ht="45" x14ac:dyDescent="0.25">
      <c r="A148" s="99" t="str">
        <f t="shared" si="14"/>
        <v>1</v>
      </c>
      <c r="B148" s="67" t="str">
        <f t="shared" si="15"/>
        <v>3</v>
      </c>
      <c r="C148" s="67" t="str">
        <f t="shared" si="16"/>
        <v>3</v>
      </c>
      <c r="D148" s="67" t="str">
        <f t="shared" si="17"/>
        <v>3</v>
      </c>
      <c r="E148" s="67" t="str">
        <f t="shared" si="18"/>
        <v>00</v>
      </c>
      <c r="F148" s="67" t="str">
        <f t="shared" si="19"/>
        <v>3</v>
      </c>
      <c r="G148" s="67" t="str">
        <f t="shared" si="20"/>
        <v>0</v>
      </c>
      <c r="H148" s="67">
        <v>13330030</v>
      </c>
      <c r="I148" s="10" t="s">
        <v>5172</v>
      </c>
      <c r="J148" s="167" t="s">
        <v>51</v>
      </c>
      <c r="K148" s="10" t="s">
        <v>5173</v>
      </c>
      <c r="L148" s="10" t="s">
        <v>5159</v>
      </c>
      <c r="M148" s="101" t="s">
        <v>22</v>
      </c>
    </row>
    <row r="149" spans="1:13" ht="90" x14ac:dyDescent="0.25">
      <c r="A149" s="99" t="str">
        <f t="shared" si="14"/>
        <v>1</v>
      </c>
      <c r="B149" s="67" t="str">
        <f t="shared" si="15"/>
        <v>3</v>
      </c>
      <c r="C149" s="67" t="str">
        <f t="shared" si="16"/>
        <v>3</v>
      </c>
      <c r="D149" s="67" t="str">
        <f t="shared" si="17"/>
        <v>3</v>
      </c>
      <c r="E149" s="67" t="str">
        <f t="shared" si="18"/>
        <v>00</v>
      </c>
      <c r="F149" s="67" t="str">
        <f t="shared" si="19"/>
        <v>4</v>
      </c>
      <c r="G149" s="67" t="str">
        <f t="shared" si="20"/>
        <v>0</v>
      </c>
      <c r="H149" s="67">
        <v>13330040</v>
      </c>
      <c r="I149" s="10" t="s">
        <v>5174</v>
      </c>
      <c r="J149" s="167" t="s">
        <v>51</v>
      </c>
      <c r="K149" s="10" t="s">
        <v>5175</v>
      </c>
      <c r="L149" s="10" t="s">
        <v>5159</v>
      </c>
      <c r="M149" s="101" t="s">
        <v>22</v>
      </c>
    </row>
    <row r="150" spans="1:13" ht="165" x14ac:dyDescent="0.25">
      <c r="A150" s="99" t="str">
        <f t="shared" si="14"/>
        <v>1</v>
      </c>
      <c r="B150" s="67" t="str">
        <f t="shared" si="15"/>
        <v>3</v>
      </c>
      <c r="C150" s="67" t="str">
        <f t="shared" si="16"/>
        <v>3</v>
      </c>
      <c r="D150" s="67" t="str">
        <f t="shared" si="17"/>
        <v>3</v>
      </c>
      <c r="E150" s="67" t="str">
        <f t="shared" si="18"/>
        <v>00</v>
      </c>
      <c r="F150" s="67" t="str">
        <f t="shared" si="19"/>
        <v>5</v>
      </c>
      <c r="G150" s="67" t="str">
        <f t="shared" si="20"/>
        <v>0</v>
      </c>
      <c r="H150" s="67">
        <v>13330050</v>
      </c>
      <c r="I150" s="10" t="s">
        <v>5157</v>
      </c>
      <c r="J150" s="167" t="s">
        <v>51</v>
      </c>
      <c r="K150" s="10" t="s">
        <v>5176</v>
      </c>
      <c r="L150" s="10" t="s">
        <v>5159</v>
      </c>
      <c r="M150" s="101" t="s">
        <v>22</v>
      </c>
    </row>
    <row r="151" spans="1:13" ht="75" x14ac:dyDescent="0.25">
      <c r="A151" s="99" t="str">
        <f t="shared" si="14"/>
        <v>1</v>
      </c>
      <c r="B151" s="67" t="str">
        <f t="shared" si="15"/>
        <v>3</v>
      </c>
      <c r="C151" s="67" t="str">
        <f t="shared" si="16"/>
        <v>3</v>
      </c>
      <c r="D151" s="67" t="str">
        <f t="shared" si="17"/>
        <v>3</v>
      </c>
      <c r="E151" s="67" t="str">
        <f t="shared" si="18"/>
        <v>00</v>
      </c>
      <c r="F151" s="67" t="str">
        <f t="shared" si="19"/>
        <v>6</v>
      </c>
      <c r="G151" s="67" t="str">
        <f t="shared" si="20"/>
        <v>0</v>
      </c>
      <c r="H151" s="67">
        <v>13330060</v>
      </c>
      <c r="I151" s="10" t="s">
        <v>5177</v>
      </c>
      <c r="J151" s="167" t="s">
        <v>51</v>
      </c>
      <c r="K151" s="10" t="s">
        <v>5178</v>
      </c>
      <c r="L151" s="10" t="s">
        <v>5159</v>
      </c>
      <c r="M151" s="101" t="s">
        <v>22</v>
      </c>
    </row>
    <row r="152" spans="1:13" ht="30" x14ac:dyDescent="0.25">
      <c r="A152" s="99" t="str">
        <f t="shared" si="14"/>
        <v>1</v>
      </c>
      <c r="B152" s="67" t="str">
        <f t="shared" si="15"/>
        <v>3</v>
      </c>
      <c r="C152" s="67" t="str">
        <f t="shared" si="16"/>
        <v>3</v>
      </c>
      <c r="D152" s="67" t="str">
        <f t="shared" si="17"/>
        <v>3</v>
      </c>
      <c r="E152" s="67" t="str">
        <f t="shared" si="18"/>
        <v>00</v>
      </c>
      <c r="F152" s="67" t="str">
        <f t="shared" si="19"/>
        <v>7</v>
      </c>
      <c r="G152" s="67" t="str">
        <f t="shared" si="20"/>
        <v>0</v>
      </c>
      <c r="H152" s="67">
        <v>13330070</v>
      </c>
      <c r="I152" s="10" t="s">
        <v>5160</v>
      </c>
      <c r="J152" s="167" t="s">
        <v>51</v>
      </c>
      <c r="K152" s="10" t="s">
        <v>5179</v>
      </c>
      <c r="L152" s="10" t="s">
        <v>5159</v>
      </c>
      <c r="M152" s="101" t="s">
        <v>22</v>
      </c>
    </row>
    <row r="153" spans="1:13" ht="45" x14ac:dyDescent="0.25">
      <c r="A153" s="99" t="str">
        <f t="shared" si="14"/>
        <v>1</v>
      </c>
      <c r="B153" s="67" t="str">
        <f t="shared" si="15"/>
        <v>3</v>
      </c>
      <c r="C153" s="67" t="str">
        <f t="shared" si="16"/>
        <v>3</v>
      </c>
      <c r="D153" s="67" t="str">
        <f t="shared" si="17"/>
        <v>3</v>
      </c>
      <c r="E153" s="67" t="str">
        <f t="shared" si="18"/>
        <v>00</v>
      </c>
      <c r="F153" s="67" t="str">
        <f t="shared" si="19"/>
        <v>9</v>
      </c>
      <c r="G153" s="67" t="str">
        <f t="shared" si="20"/>
        <v>0</v>
      </c>
      <c r="H153" s="67">
        <v>13330090</v>
      </c>
      <c r="I153" s="10" t="s">
        <v>5162</v>
      </c>
      <c r="J153" s="167" t="s">
        <v>51</v>
      </c>
      <c r="K153" s="10" t="s">
        <v>5180</v>
      </c>
      <c r="L153" s="10" t="s">
        <v>5159</v>
      </c>
      <c r="M153" s="101" t="s">
        <v>22</v>
      </c>
    </row>
    <row r="154" spans="1:13" ht="30" x14ac:dyDescent="0.25">
      <c r="A154" s="99" t="str">
        <f t="shared" si="14"/>
        <v>1</v>
      </c>
      <c r="B154" s="67" t="str">
        <f t="shared" si="15"/>
        <v>3</v>
      </c>
      <c r="C154" s="67" t="str">
        <f t="shared" si="16"/>
        <v>3</v>
      </c>
      <c r="D154" s="67" t="str">
        <f t="shared" si="17"/>
        <v>4</v>
      </c>
      <c r="E154" s="67" t="str">
        <f t="shared" si="18"/>
        <v>01</v>
      </c>
      <c r="F154" s="67" t="str">
        <f t="shared" si="19"/>
        <v>1</v>
      </c>
      <c r="G154" s="67" t="str">
        <f t="shared" si="20"/>
        <v>0</v>
      </c>
      <c r="H154" s="67">
        <v>13340110</v>
      </c>
      <c r="I154" s="10" t="s">
        <v>5181</v>
      </c>
      <c r="J154" s="167" t="s">
        <v>51</v>
      </c>
      <c r="K154" s="10" t="s">
        <v>5182</v>
      </c>
      <c r="L154" s="10" t="s">
        <v>5183</v>
      </c>
      <c r="M154" s="101" t="s">
        <v>22</v>
      </c>
    </row>
    <row r="155" spans="1:13" x14ac:dyDescent="0.25">
      <c r="A155" s="99" t="str">
        <f t="shared" si="14"/>
        <v>1</v>
      </c>
      <c r="B155" s="67" t="str">
        <f t="shared" si="15"/>
        <v>3</v>
      </c>
      <c r="C155" s="67" t="str">
        <f t="shared" si="16"/>
        <v>3</v>
      </c>
      <c r="D155" s="67" t="str">
        <f t="shared" si="17"/>
        <v>9</v>
      </c>
      <c r="E155" s="67" t="str">
        <f t="shared" si="18"/>
        <v>01</v>
      </c>
      <c r="F155" s="67" t="str">
        <f t="shared" si="19"/>
        <v>0</v>
      </c>
      <c r="G155" s="67" t="str">
        <f t="shared" si="20"/>
        <v>0</v>
      </c>
      <c r="H155" s="67">
        <v>13390100</v>
      </c>
      <c r="I155" s="10" t="s">
        <v>245</v>
      </c>
      <c r="J155" s="167" t="s">
        <v>51</v>
      </c>
      <c r="K155" s="10" t="s">
        <v>246</v>
      </c>
      <c r="L155" s="10" t="s">
        <v>5159</v>
      </c>
      <c r="M155" s="101" t="s">
        <v>22</v>
      </c>
    </row>
    <row r="156" spans="1:13" x14ac:dyDescent="0.25">
      <c r="A156" s="99" t="str">
        <f t="shared" si="14"/>
        <v>1</v>
      </c>
      <c r="B156" s="67" t="str">
        <f t="shared" si="15"/>
        <v>3</v>
      </c>
      <c r="C156" s="67" t="str">
        <f t="shared" si="16"/>
        <v>3</v>
      </c>
      <c r="D156" s="67" t="str">
        <f t="shared" si="17"/>
        <v>9</v>
      </c>
      <c r="E156" s="67" t="str">
        <f t="shared" si="18"/>
        <v>01</v>
      </c>
      <c r="F156" s="67" t="str">
        <f t="shared" si="19"/>
        <v>1</v>
      </c>
      <c r="G156" s="67" t="str">
        <f t="shared" si="20"/>
        <v>0</v>
      </c>
      <c r="H156" s="67">
        <v>13390110</v>
      </c>
      <c r="I156" s="10" t="s">
        <v>245</v>
      </c>
      <c r="J156" s="167" t="s">
        <v>51</v>
      </c>
      <c r="K156" s="10" t="s">
        <v>246</v>
      </c>
      <c r="L156" s="10" t="s">
        <v>5159</v>
      </c>
      <c r="M156" s="101" t="s">
        <v>22</v>
      </c>
    </row>
    <row r="157" spans="1:13" ht="30" x14ac:dyDescent="0.25">
      <c r="A157" s="99" t="str">
        <f t="shared" si="14"/>
        <v>1</v>
      </c>
      <c r="B157" s="67" t="str">
        <f t="shared" si="15"/>
        <v>3</v>
      </c>
      <c r="C157" s="67" t="str">
        <f t="shared" si="16"/>
        <v>3</v>
      </c>
      <c r="D157" s="67" t="str">
        <f t="shared" si="17"/>
        <v>9</v>
      </c>
      <c r="E157" s="67" t="str">
        <f t="shared" si="18"/>
        <v>99</v>
      </c>
      <c r="F157" s="67" t="str">
        <f t="shared" si="19"/>
        <v>1</v>
      </c>
      <c r="G157" s="67" t="str">
        <f t="shared" si="20"/>
        <v>0</v>
      </c>
      <c r="H157" s="67">
        <v>13399910</v>
      </c>
      <c r="I157" s="10" t="s">
        <v>247</v>
      </c>
      <c r="J157" s="167" t="s">
        <v>51</v>
      </c>
      <c r="K157" s="10" t="s">
        <v>5184</v>
      </c>
      <c r="L157" s="10"/>
      <c r="M157" s="101" t="s">
        <v>22</v>
      </c>
    </row>
    <row r="158" spans="1:13" x14ac:dyDescent="0.25">
      <c r="A158" s="99" t="str">
        <f t="shared" si="14"/>
        <v>1</v>
      </c>
      <c r="B158" s="67" t="str">
        <f t="shared" si="15"/>
        <v>3</v>
      </c>
      <c r="C158" s="67" t="str">
        <f t="shared" si="16"/>
        <v>4</v>
      </c>
      <c r="D158" s="67" t="str">
        <f t="shared" si="17"/>
        <v>4</v>
      </c>
      <c r="E158" s="67" t="str">
        <f t="shared" si="18"/>
        <v>01</v>
      </c>
      <c r="F158" s="67" t="str">
        <f t="shared" si="19"/>
        <v>1</v>
      </c>
      <c r="G158" s="67" t="str">
        <f t="shared" si="20"/>
        <v>0</v>
      </c>
      <c r="H158" s="67">
        <v>13440110</v>
      </c>
      <c r="I158" s="10" t="s">
        <v>5185</v>
      </c>
      <c r="J158" s="167" t="s">
        <v>51</v>
      </c>
      <c r="K158" s="10" t="s">
        <v>5186</v>
      </c>
      <c r="L158" s="10"/>
      <c r="M158" s="101" t="s">
        <v>22</v>
      </c>
    </row>
    <row r="159" spans="1:13" ht="30" x14ac:dyDescent="0.25">
      <c r="A159" s="99" t="str">
        <f t="shared" si="14"/>
        <v>1</v>
      </c>
      <c r="B159" s="67" t="str">
        <f t="shared" si="15"/>
        <v>3</v>
      </c>
      <c r="C159" s="67" t="str">
        <f t="shared" si="16"/>
        <v>4</v>
      </c>
      <c r="D159" s="67" t="str">
        <f t="shared" si="17"/>
        <v>4</v>
      </c>
      <c r="E159" s="67" t="str">
        <f t="shared" si="18"/>
        <v>02</v>
      </c>
      <c r="F159" s="67" t="str">
        <f t="shared" si="19"/>
        <v>1</v>
      </c>
      <c r="G159" s="67" t="str">
        <f t="shared" si="20"/>
        <v>0</v>
      </c>
      <c r="H159" s="67">
        <v>13440210</v>
      </c>
      <c r="I159" s="10" t="s">
        <v>5187</v>
      </c>
      <c r="J159" s="167" t="s">
        <v>51</v>
      </c>
      <c r="K159" s="10" t="s">
        <v>5188</v>
      </c>
      <c r="L159" s="10"/>
      <c r="M159" s="101" t="s">
        <v>22</v>
      </c>
    </row>
    <row r="160" spans="1:13" ht="75" x14ac:dyDescent="0.25">
      <c r="A160" s="99" t="str">
        <f t="shared" si="14"/>
        <v>1</v>
      </c>
      <c r="B160" s="67" t="str">
        <f t="shared" si="15"/>
        <v>3</v>
      </c>
      <c r="C160" s="67" t="str">
        <f t="shared" si="16"/>
        <v>4</v>
      </c>
      <c r="D160" s="67" t="str">
        <f t="shared" si="17"/>
        <v>5</v>
      </c>
      <c r="E160" s="67" t="str">
        <f t="shared" si="18"/>
        <v>01</v>
      </c>
      <c r="F160" s="67" t="str">
        <f t="shared" si="19"/>
        <v>1</v>
      </c>
      <c r="G160" s="67" t="str">
        <f t="shared" si="20"/>
        <v>0</v>
      </c>
      <c r="H160" s="67">
        <v>13450110</v>
      </c>
      <c r="I160" s="10" t="s">
        <v>5189</v>
      </c>
      <c r="J160" s="167" t="s">
        <v>51</v>
      </c>
      <c r="K160" s="10" t="s">
        <v>5190</v>
      </c>
      <c r="L160" s="10"/>
      <c r="M160" s="101" t="s">
        <v>22</v>
      </c>
    </row>
    <row r="161" spans="1:13" ht="30" x14ac:dyDescent="0.25">
      <c r="A161" s="99" t="str">
        <f t="shared" si="14"/>
        <v>1</v>
      </c>
      <c r="B161" s="67" t="str">
        <f t="shared" si="15"/>
        <v>3</v>
      </c>
      <c r="C161" s="67" t="str">
        <f t="shared" si="16"/>
        <v>4</v>
      </c>
      <c r="D161" s="67" t="str">
        <f t="shared" si="17"/>
        <v>5</v>
      </c>
      <c r="E161" s="67" t="str">
        <f t="shared" si="18"/>
        <v>02</v>
      </c>
      <c r="F161" s="67" t="str">
        <f t="shared" si="19"/>
        <v>1</v>
      </c>
      <c r="G161" s="67" t="str">
        <f t="shared" si="20"/>
        <v>0</v>
      </c>
      <c r="H161" s="67">
        <v>13450210</v>
      </c>
      <c r="I161" s="10" t="s">
        <v>5191</v>
      </c>
      <c r="J161" s="167" t="s">
        <v>51</v>
      </c>
      <c r="K161" s="10" t="s">
        <v>5192</v>
      </c>
      <c r="L161" s="10"/>
      <c r="M161" s="101" t="s">
        <v>22</v>
      </c>
    </row>
    <row r="162" spans="1:13" ht="30" x14ac:dyDescent="0.25">
      <c r="A162" s="99" t="str">
        <f t="shared" si="14"/>
        <v>1</v>
      </c>
      <c r="B162" s="67" t="str">
        <f t="shared" si="15"/>
        <v>3</v>
      </c>
      <c r="C162" s="67" t="str">
        <f t="shared" si="16"/>
        <v>4</v>
      </c>
      <c r="D162" s="67" t="str">
        <f t="shared" si="17"/>
        <v>6</v>
      </c>
      <c r="E162" s="67" t="str">
        <f t="shared" si="18"/>
        <v>99</v>
      </c>
      <c r="F162" s="67" t="str">
        <f t="shared" si="19"/>
        <v>1</v>
      </c>
      <c r="G162" s="67" t="str">
        <f t="shared" si="20"/>
        <v>0</v>
      </c>
      <c r="H162" s="67">
        <v>13469910</v>
      </c>
      <c r="I162" s="10" t="s">
        <v>5193</v>
      </c>
      <c r="J162" s="167" t="s">
        <v>51</v>
      </c>
      <c r="K162" s="10" t="s">
        <v>5194</v>
      </c>
      <c r="L162" s="10"/>
      <c r="M162" s="101" t="s">
        <v>22</v>
      </c>
    </row>
    <row r="163" spans="1:13" ht="45" x14ac:dyDescent="0.25">
      <c r="A163" s="99" t="str">
        <f t="shared" si="14"/>
        <v>1</v>
      </c>
      <c r="B163" s="67" t="str">
        <f t="shared" si="15"/>
        <v>3</v>
      </c>
      <c r="C163" s="67" t="str">
        <f t="shared" si="16"/>
        <v>4</v>
      </c>
      <c r="D163" s="67" t="str">
        <f t="shared" si="17"/>
        <v>6</v>
      </c>
      <c r="E163" s="67" t="str">
        <f t="shared" si="18"/>
        <v>99</v>
      </c>
      <c r="F163" s="67" t="str">
        <f t="shared" si="19"/>
        <v>2</v>
      </c>
      <c r="G163" s="67" t="str">
        <f t="shared" si="20"/>
        <v>0</v>
      </c>
      <c r="H163" s="67">
        <v>13469920</v>
      </c>
      <c r="I163" s="10" t="s">
        <v>5195</v>
      </c>
      <c r="J163" s="167" t="s">
        <v>51</v>
      </c>
      <c r="K163" s="10" t="s">
        <v>5196</v>
      </c>
      <c r="L163" s="10"/>
      <c r="M163" s="101" t="s">
        <v>22</v>
      </c>
    </row>
    <row r="164" spans="1:13" ht="60" x14ac:dyDescent="0.25">
      <c r="A164" s="99" t="str">
        <f t="shared" si="14"/>
        <v>1</v>
      </c>
      <c r="B164" s="67" t="str">
        <f t="shared" si="15"/>
        <v>3</v>
      </c>
      <c r="C164" s="67" t="str">
        <f t="shared" si="16"/>
        <v>4</v>
      </c>
      <c r="D164" s="67" t="str">
        <f t="shared" si="17"/>
        <v>6</v>
      </c>
      <c r="E164" s="67" t="str">
        <f t="shared" si="18"/>
        <v>99</v>
      </c>
      <c r="F164" s="67" t="str">
        <f t="shared" si="19"/>
        <v>3</v>
      </c>
      <c r="G164" s="67" t="str">
        <f t="shared" si="20"/>
        <v>0</v>
      </c>
      <c r="H164" s="67">
        <v>13469930</v>
      </c>
      <c r="I164" s="10" t="s">
        <v>5197</v>
      </c>
      <c r="J164" s="167" t="s">
        <v>51</v>
      </c>
      <c r="K164" s="10" t="s">
        <v>5198</v>
      </c>
      <c r="L164" s="10"/>
      <c r="M164" s="101" t="s">
        <v>22</v>
      </c>
    </row>
    <row r="165" spans="1:13" ht="28.5" customHeight="1" x14ac:dyDescent="0.25">
      <c r="A165" s="99" t="str">
        <f t="shared" si="14"/>
        <v>1</v>
      </c>
      <c r="B165" s="67" t="str">
        <f t="shared" si="15"/>
        <v>3</v>
      </c>
      <c r="C165" s="67" t="str">
        <f t="shared" si="16"/>
        <v>4</v>
      </c>
      <c r="D165" s="67" t="str">
        <f t="shared" si="17"/>
        <v>9</v>
      </c>
      <c r="E165" s="67" t="str">
        <f t="shared" si="18"/>
        <v>01</v>
      </c>
      <c r="F165" s="67" t="str">
        <f t="shared" si="19"/>
        <v>1</v>
      </c>
      <c r="G165" s="67" t="str">
        <f t="shared" si="20"/>
        <v>0</v>
      </c>
      <c r="H165" s="67">
        <v>13490110</v>
      </c>
      <c r="I165" s="10" t="s">
        <v>253</v>
      </c>
      <c r="J165" s="167" t="s">
        <v>51</v>
      </c>
      <c r="K165" s="10" t="s">
        <v>5199</v>
      </c>
      <c r="L165" s="10"/>
      <c r="M165" s="101" t="s">
        <v>22</v>
      </c>
    </row>
    <row r="166" spans="1:13" ht="30" x14ac:dyDescent="0.25">
      <c r="A166" s="99" t="str">
        <f t="shared" si="14"/>
        <v>1</v>
      </c>
      <c r="B166" s="67" t="str">
        <f t="shared" si="15"/>
        <v>3</v>
      </c>
      <c r="C166" s="67" t="str">
        <f t="shared" si="16"/>
        <v>4</v>
      </c>
      <c r="D166" s="67" t="str">
        <f t="shared" si="17"/>
        <v>9</v>
      </c>
      <c r="E166" s="67" t="str">
        <f t="shared" si="18"/>
        <v>99</v>
      </c>
      <c r="F166" s="67" t="str">
        <f t="shared" si="19"/>
        <v>1</v>
      </c>
      <c r="G166" s="67" t="str">
        <f t="shared" si="20"/>
        <v>0</v>
      </c>
      <c r="H166" s="67">
        <v>13499910</v>
      </c>
      <c r="I166" s="10" t="s">
        <v>255</v>
      </c>
      <c r="J166" s="167" t="s">
        <v>51</v>
      </c>
      <c r="K166" s="10" t="s">
        <v>5200</v>
      </c>
      <c r="L166" s="10"/>
      <c r="M166" s="101" t="s">
        <v>22</v>
      </c>
    </row>
    <row r="167" spans="1:13" ht="45" x14ac:dyDescent="0.25">
      <c r="A167" s="99" t="str">
        <f t="shared" si="14"/>
        <v>1</v>
      </c>
      <c r="B167" s="67" t="str">
        <f t="shared" si="15"/>
        <v>3</v>
      </c>
      <c r="C167" s="67" t="str">
        <f t="shared" si="16"/>
        <v>5</v>
      </c>
      <c r="D167" s="67" t="str">
        <f t="shared" si="17"/>
        <v>0</v>
      </c>
      <c r="E167" s="67" t="str">
        <f t="shared" si="18"/>
        <v>01</v>
      </c>
      <c r="F167" s="67" t="str">
        <f t="shared" si="19"/>
        <v>0</v>
      </c>
      <c r="G167" s="67" t="str">
        <f t="shared" si="20"/>
        <v>0</v>
      </c>
      <c r="H167" s="67">
        <v>13500100</v>
      </c>
      <c r="I167" s="10" t="s">
        <v>5201</v>
      </c>
      <c r="J167" s="167" t="s">
        <v>51</v>
      </c>
      <c r="K167" s="10" t="s">
        <v>5202</v>
      </c>
      <c r="L167" s="10"/>
      <c r="M167" s="101" t="s">
        <v>22</v>
      </c>
    </row>
    <row r="168" spans="1:13" ht="45" x14ac:dyDescent="0.25">
      <c r="A168" s="99" t="str">
        <f t="shared" si="14"/>
        <v>1</v>
      </c>
      <c r="B168" s="67" t="str">
        <f t="shared" si="15"/>
        <v>3</v>
      </c>
      <c r="C168" s="67" t="str">
        <f t="shared" si="16"/>
        <v>5</v>
      </c>
      <c r="D168" s="67" t="str">
        <f t="shared" si="17"/>
        <v>0</v>
      </c>
      <c r="E168" s="67" t="str">
        <f t="shared" si="18"/>
        <v>01</v>
      </c>
      <c r="F168" s="67" t="str">
        <f t="shared" si="19"/>
        <v>1</v>
      </c>
      <c r="G168" s="67" t="str">
        <f t="shared" si="20"/>
        <v>0</v>
      </c>
      <c r="H168" s="67">
        <v>13500110</v>
      </c>
      <c r="I168" s="10" t="s">
        <v>5201</v>
      </c>
      <c r="J168" s="167" t="s">
        <v>51</v>
      </c>
      <c r="K168" s="10" t="s">
        <v>5202</v>
      </c>
      <c r="L168" s="10"/>
      <c r="M168" s="101" t="s">
        <v>22</v>
      </c>
    </row>
    <row r="169" spans="1:13" ht="45" x14ac:dyDescent="0.25">
      <c r="A169" s="99" t="str">
        <f t="shared" si="14"/>
        <v>1</v>
      </c>
      <c r="B169" s="67" t="str">
        <f t="shared" si="15"/>
        <v>3</v>
      </c>
      <c r="C169" s="67" t="str">
        <f t="shared" si="16"/>
        <v>5</v>
      </c>
      <c r="D169" s="67" t="str">
        <f t="shared" si="17"/>
        <v>0</v>
      </c>
      <c r="E169" s="67" t="str">
        <f t="shared" si="18"/>
        <v>02</v>
      </c>
      <c r="F169" s="67" t="str">
        <f t="shared" si="19"/>
        <v>0</v>
      </c>
      <c r="G169" s="67" t="str">
        <f t="shared" si="20"/>
        <v>0</v>
      </c>
      <c r="H169" s="67">
        <v>13500200</v>
      </c>
      <c r="I169" s="10" t="s">
        <v>259</v>
      </c>
      <c r="J169" s="167" t="s">
        <v>51</v>
      </c>
      <c r="K169" s="10" t="s">
        <v>5203</v>
      </c>
      <c r="L169" s="10"/>
      <c r="M169" s="101" t="s">
        <v>22</v>
      </c>
    </row>
    <row r="170" spans="1:13" ht="45" x14ac:dyDescent="0.25">
      <c r="A170" s="99" t="str">
        <f t="shared" si="14"/>
        <v>1</v>
      </c>
      <c r="B170" s="67" t="str">
        <f t="shared" si="15"/>
        <v>3</v>
      </c>
      <c r="C170" s="67" t="str">
        <f t="shared" si="16"/>
        <v>5</v>
      </c>
      <c r="D170" s="67" t="str">
        <f t="shared" si="17"/>
        <v>0</v>
      </c>
      <c r="E170" s="67" t="str">
        <f t="shared" si="18"/>
        <v>02</v>
      </c>
      <c r="F170" s="67" t="str">
        <f t="shared" si="19"/>
        <v>1</v>
      </c>
      <c r="G170" s="67" t="str">
        <f t="shared" si="20"/>
        <v>0</v>
      </c>
      <c r="H170" s="67">
        <v>13500210</v>
      </c>
      <c r="I170" s="10" t="s">
        <v>259</v>
      </c>
      <c r="J170" s="167" t="s">
        <v>51</v>
      </c>
      <c r="K170" s="10" t="s">
        <v>5203</v>
      </c>
      <c r="L170" s="10"/>
      <c r="M170" s="101" t="s">
        <v>22</v>
      </c>
    </row>
    <row r="171" spans="1:13" ht="30" x14ac:dyDescent="0.25">
      <c r="A171" s="99" t="str">
        <f t="shared" si="14"/>
        <v>1</v>
      </c>
      <c r="B171" s="67" t="str">
        <f t="shared" si="15"/>
        <v>3</v>
      </c>
      <c r="C171" s="67" t="str">
        <f t="shared" si="16"/>
        <v>5</v>
      </c>
      <c r="D171" s="67" t="str">
        <f t="shared" si="17"/>
        <v>0</v>
      </c>
      <c r="E171" s="67" t="str">
        <f t="shared" si="18"/>
        <v>03</v>
      </c>
      <c r="F171" s="67" t="str">
        <f t="shared" si="19"/>
        <v>0</v>
      </c>
      <c r="G171" s="67" t="str">
        <f t="shared" si="20"/>
        <v>0</v>
      </c>
      <c r="H171" s="67">
        <v>13500300</v>
      </c>
      <c r="I171" s="10" t="s">
        <v>5204</v>
      </c>
      <c r="J171" s="167" t="s">
        <v>51</v>
      </c>
      <c r="K171" s="10" t="s">
        <v>5205</v>
      </c>
      <c r="L171" s="10"/>
      <c r="M171" s="101" t="s">
        <v>22</v>
      </c>
    </row>
    <row r="172" spans="1:13" ht="30" x14ac:dyDescent="0.25">
      <c r="A172" s="99" t="str">
        <f t="shared" si="14"/>
        <v>1</v>
      </c>
      <c r="B172" s="67" t="str">
        <f t="shared" si="15"/>
        <v>3</v>
      </c>
      <c r="C172" s="67" t="str">
        <f t="shared" si="16"/>
        <v>5</v>
      </c>
      <c r="D172" s="67" t="str">
        <f t="shared" si="17"/>
        <v>0</v>
      </c>
      <c r="E172" s="67" t="str">
        <f t="shared" si="18"/>
        <v>03</v>
      </c>
      <c r="F172" s="67" t="str">
        <f t="shared" si="19"/>
        <v>1</v>
      </c>
      <c r="G172" s="67" t="str">
        <f t="shared" si="20"/>
        <v>0</v>
      </c>
      <c r="H172" s="67">
        <v>13500310</v>
      </c>
      <c r="I172" s="10" t="s">
        <v>5204</v>
      </c>
      <c r="J172" s="167" t="s">
        <v>51</v>
      </c>
      <c r="K172" s="10" t="s">
        <v>5205</v>
      </c>
      <c r="L172" s="10"/>
      <c r="M172" s="101" t="s">
        <v>22</v>
      </c>
    </row>
    <row r="173" spans="1:13" ht="60" x14ac:dyDescent="0.25">
      <c r="A173" s="99" t="str">
        <f t="shared" si="14"/>
        <v>1</v>
      </c>
      <c r="B173" s="67" t="str">
        <f t="shared" si="15"/>
        <v>3</v>
      </c>
      <c r="C173" s="67" t="str">
        <f t="shared" si="16"/>
        <v>5</v>
      </c>
      <c r="D173" s="67" t="str">
        <f t="shared" si="17"/>
        <v>0</v>
      </c>
      <c r="E173" s="67" t="str">
        <f t="shared" si="18"/>
        <v>04</v>
      </c>
      <c r="F173" s="67" t="str">
        <f t="shared" si="19"/>
        <v>0</v>
      </c>
      <c r="G173" s="67" t="str">
        <f t="shared" si="20"/>
        <v>0</v>
      </c>
      <c r="H173" s="67">
        <v>13500400</v>
      </c>
      <c r="I173" s="10" t="s">
        <v>5206</v>
      </c>
      <c r="J173" s="167" t="s">
        <v>51</v>
      </c>
      <c r="K173" s="10" t="s">
        <v>5207</v>
      </c>
      <c r="L173" s="10"/>
      <c r="M173" s="101" t="s">
        <v>22</v>
      </c>
    </row>
    <row r="174" spans="1:13" ht="60" x14ac:dyDescent="0.25">
      <c r="A174" s="99" t="str">
        <f t="shared" si="14"/>
        <v>1</v>
      </c>
      <c r="B174" s="67" t="str">
        <f t="shared" si="15"/>
        <v>3</v>
      </c>
      <c r="C174" s="67" t="str">
        <f t="shared" si="16"/>
        <v>5</v>
      </c>
      <c r="D174" s="67" t="str">
        <f t="shared" si="17"/>
        <v>0</v>
      </c>
      <c r="E174" s="67" t="str">
        <f t="shared" si="18"/>
        <v>04</v>
      </c>
      <c r="F174" s="67" t="str">
        <f t="shared" si="19"/>
        <v>1</v>
      </c>
      <c r="G174" s="67" t="str">
        <f t="shared" si="20"/>
        <v>0</v>
      </c>
      <c r="H174" s="67">
        <v>13500410</v>
      </c>
      <c r="I174" s="10" t="s">
        <v>5206</v>
      </c>
      <c r="J174" s="167" t="s">
        <v>51</v>
      </c>
      <c r="K174" s="10" t="s">
        <v>5207</v>
      </c>
      <c r="L174" s="10"/>
      <c r="M174" s="101" t="s">
        <v>22</v>
      </c>
    </row>
    <row r="175" spans="1:13" ht="90" x14ac:dyDescent="0.25">
      <c r="A175" s="99" t="str">
        <f t="shared" si="14"/>
        <v>1</v>
      </c>
      <c r="B175" s="67" t="str">
        <f t="shared" si="15"/>
        <v>3</v>
      </c>
      <c r="C175" s="67" t="str">
        <f t="shared" si="16"/>
        <v>6</v>
      </c>
      <c r="D175" s="67" t="str">
        <f t="shared" si="17"/>
        <v>0</v>
      </c>
      <c r="E175" s="67" t="str">
        <f t="shared" si="18"/>
        <v>01</v>
      </c>
      <c r="F175" s="67" t="str">
        <f t="shared" si="19"/>
        <v>0</v>
      </c>
      <c r="G175" s="67" t="str">
        <f t="shared" si="20"/>
        <v>0</v>
      </c>
      <c r="H175" s="67">
        <v>13600100</v>
      </c>
      <c r="I175" s="10" t="s">
        <v>263</v>
      </c>
      <c r="J175" s="167" t="s">
        <v>51</v>
      </c>
      <c r="K175" s="10" t="s">
        <v>5208</v>
      </c>
      <c r="L175" s="10"/>
      <c r="M175" s="101" t="s">
        <v>22</v>
      </c>
    </row>
    <row r="176" spans="1:13" ht="90" x14ac:dyDescent="0.25">
      <c r="A176" s="99" t="str">
        <f t="shared" si="14"/>
        <v>1</v>
      </c>
      <c r="B176" s="67" t="str">
        <f t="shared" si="15"/>
        <v>3</v>
      </c>
      <c r="C176" s="67" t="str">
        <f t="shared" si="16"/>
        <v>6</v>
      </c>
      <c r="D176" s="67" t="str">
        <f t="shared" si="17"/>
        <v>0</v>
      </c>
      <c r="E176" s="67" t="str">
        <f t="shared" si="18"/>
        <v>01</v>
      </c>
      <c r="F176" s="67" t="str">
        <f t="shared" si="19"/>
        <v>1</v>
      </c>
      <c r="G176" s="67" t="str">
        <f t="shared" si="20"/>
        <v>0</v>
      </c>
      <c r="H176" s="67">
        <v>13600110</v>
      </c>
      <c r="I176" s="10" t="s">
        <v>263</v>
      </c>
      <c r="J176" s="167" t="s">
        <v>51</v>
      </c>
      <c r="K176" s="10" t="s">
        <v>264</v>
      </c>
      <c r="L176" s="10"/>
      <c r="M176" s="101" t="s">
        <v>22</v>
      </c>
    </row>
    <row r="177" spans="1:13" ht="30" x14ac:dyDescent="0.25">
      <c r="A177" s="99" t="str">
        <f t="shared" si="14"/>
        <v>1</v>
      </c>
      <c r="B177" s="67" t="str">
        <f t="shared" si="15"/>
        <v>3</v>
      </c>
      <c r="C177" s="67" t="str">
        <f t="shared" si="16"/>
        <v>6</v>
      </c>
      <c r="D177" s="67" t="str">
        <f t="shared" si="17"/>
        <v>0</v>
      </c>
      <c r="E177" s="67" t="str">
        <f t="shared" si="18"/>
        <v>01</v>
      </c>
      <c r="F177" s="67" t="str">
        <f t="shared" si="19"/>
        <v>2</v>
      </c>
      <c r="G177" s="67" t="str">
        <f t="shared" si="20"/>
        <v>0</v>
      </c>
      <c r="H177" s="67">
        <v>13600120</v>
      </c>
      <c r="I177" s="10" t="s">
        <v>5209</v>
      </c>
      <c r="J177" s="167" t="s">
        <v>51</v>
      </c>
      <c r="K177" s="10" t="s">
        <v>5210</v>
      </c>
      <c r="L177" s="10" t="s">
        <v>267</v>
      </c>
      <c r="M177" s="101" t="s">
        <v>22</v>
      </c>
    </row>
    <row r="178" spans="1:13" ht="30" x14ac:dyDescent="0.25">
      <c r="A178" s="99" t="str">
        <f t="shared" si="14"/>
        <v>1</v>
      </c>
      <c r="B178" s="67" t="str">
        <f t="shared" si="15"/>
        <v>3</v>
      </c>
      <c r="C178" s="67" t="str">
        <f t="shared" si="16"/>
        <v>9</v>
      </c>
      <c r="D178" s="67" t="str">
        <f t="shared" si="17"/>
        <v>9</v>
      </c>
      <c r="E178" s="67" t="str">
        <f t="shared" si="18"/>
        <v>00</v>
      </c>
      <c r="F178" s="67" t="str">
        <f t="shared" si="19"/>
        <v>1</v>
      </c>
      <c r="G178" s="67" t="str">
        <f t="shared" si="20"/>
        <v>0</v>
      </c>
      <c r="H178" s="67">
        <v>13990010</v>
      </c>
      <c r="I178" s="10" t="s">
        <v>268</v>
      </c>
      <c r="J178" s="167" t="s">
        <v>51</v>
      </c>
      <c r="K178" s="10" t="s">
        <v>269</v>
      </c>
      <c r="L178" s="10"/>
      <c r="M178" s="101" t="s">
        <v>22</v>
      </c>
    </row>
    <row r="179" spans="1:13" ht="75" x14ac:dyDescent="0.25">
      <c r="A179" s="99" t="str">
        <f t="shared" si="14"/>
        <v>1</v>
      </c>
      <c r="B179" s="67" t="str">
        <f t="shared" si="15"/>
        <v>4</v>
      </c>
      <c r="C179" s="67" t="str">
        <f t="shared" si="16"/>
        <v>0</v>
      </c>
      <c r="D179" s="67" t="str">
        <f t="shared" si="17"/>
        <v>0</v>
      </c>
      <c r="E179" s="67" t="str">
        <f t="shared" si="18"/>
        <v>00</v>
      </c>
      <c r="F179" s="67" t="str">
        <f t="shared" si="19"/>
        <v>1</v>
      </c>
      <c r="G179" s="67" t="str">
        <f t="shared" si="20"/>
        <v>0</v>
      </c>
      <c r="H179" s="67">
        <v>14000010</v>
      </c>
      <c r="I179" s="10" t="s">
        <v>272</v>
      </c>
      <c r="J179" s="167" t="s">
        <v>51</v>
      </c>
      <c r="K179" s="10" t="s">
        <v>5211</v>
      </c>
      <c r="L179" s="10"/>
      <c r="M179" s="101" t="s">
        <v>22</v>
      </c>
    </row>
    <row r="180" spans="1:13" ht="45" x14ac:dyDescent="0.25">
      <c r="A180" s="99" t="str">
        <f t="shared" si="14"/>
        <v>1</v>
      </c>
      <c r="B180" s="67" t="str">
        <f t="shared" si="15"/>
        <v>5</v>
      </c>
      <c r="C180" s="67" t="str">
        <f t="shared" si="16"/>
        <v>0</v>
      </c>
      <c r="D180" s="67" t="str">
        <f t="shared" si="17"/>
        <v>0</v>
      </c>
      <c r="E180" s="67" t="str">
        <f t="shared" si="18"/>
        <v>00</v>
      </c>
      <c r="F180" s="67" t="str">
        <f t="shared" si="19"/>
        <v>1</v>
      </c>
      <c r="G180" s="67" t="str">
        <f t="shared" si="20"/>
        <v>0</v>
      </c>
      <c r="H180" s="67">
        <v>15000010</v>
      </c>
      <c r="I180" s="10" t="s">
        <v>275</v>
      </c>
      <c r="J180" s="167" t="s">
        <v>51</v>
      </c>
      <c r="K180" s="10" t="s">
        <v>5212</v>
      </c>
      <c r="L180" s="10"/>
      <c r="M180" s="101" t="s">
        <v>22</v>
      </c>
    </row>
    <row r="181" spans="1:13" ht="30" x14ac:dyDescent="0.25">
      <c r="A181" s="99" t="str">
        <f t="shared" si="14"/>
        <v>1</v>
      </c>
      <c r="B181" s="67" t="str">
        <f t="shared" si="15"/>
        <v>6</v>
      </c>
      <c r="C181" s="67" t="str">
        <f t="shared" si="16"/>
        <v>1</v>
      </c>
      <c r="D181" s="67" t="str">
        <f t="shared" si="17"/>
        <v>0</v>
      </c>
      <c r="E181" s="67" t="str">
        <f t="shared" si="18"/>
        <v>01</v>
      </c>
      <c r="F181" s="67" t="str">
        <f t="shared" si="19"/>
        <v>0</v>
      </c>
      <c r="G181" s="67" t="str">
        <f t="shared" si="20"/>
        <v>0</v>
      </c>
      <c r="H181" s="67">
        <v>16100100</v>
      </c>
      <c r="I181" s="10" t="s">
        <v>279</v>
      </c>
      <c r="J181" s="167" t="s">
        <v>51</v>
      </c>
      <c r="K181" s="10" t="s">
        <v>5213</v>
      </c>
      <c r="L181" s="10"/>
      <c r="M181" s="101" t="s">
        <v>22</v>
      </c>
    </row>
    <row r="182" spans="1:13" ht="30" x14ac:dyDescent="0.25">
      <c r="A182" s="99" t="str">
        <f t="shared" si="14"/>
        <v>1</v>
      </c>
      <c r="B182" s="67" t="str">
        <f t="shared" si="15"/>
        <v>6</v>
      </c>
      <c r="C182" s="67" t="str">
        <f t="shared" si="16"/>
        <v>1</v>
      </c>
      <c r="D182" s="67" t="str">
        <f t="shared" si="17"/>
        <v>0</v>
      </c>
      <c r="E182" s="67" t="str">
        <f t="shared" si="18"/>
        <v>01</v>
      </c>
      <c r="F182" s="67" t="str">
        <f t="shared" si="19"/>
        <v>1</v>
      </c>
      <c r="G182" s="67" t="str">
        <f t="shared" si="20"/>
        <v>0</v>
      </c>
      <c r="H182" s="67">
        <v>16100110</v>
      </c>
      <c r="I182" s="10" t="s">
        <v>279</v>
      </c>
      <c r="J182" s="167" t="s">
        <v>51</v>
      </c>
      <c r="K182" s="10" t="s">
        <v>5213</v>
      </c>
      <c r="L182" s="10"/>
      <c r="M182" s="101" t="s">
        <v>22</v>
      </c>
    </row>
    <row r="183" spans="1:13" ht="30" x14ac:dyDescent="0.25">
      <c r="A183" s="99" t="str">
        <f t="shared" si="14"/>
        <v>1</v>
      </c>
      <c r="B183" s="67" t="str">
        <f t="shared" si="15"/>
        <v>6</v>
      </c>
      <c r="C183" s="67" t="str">
        <f t="shared" si="16"/>
        <v>1</v>
      </c>
      <c r="D183" s="67" t="str">
        <f t="shared" si="17"/>
        <v>0</v>
      </c>
      <c r="E183" s="67" t="str">
        <f t="shared" si="18"/>
        <v>02</v>
      </c>
      <c r="F183" s="67" t="str">
        <f t="shared" si="19"/>
        <v>0</v>
      </c>
      <c r="G183" s="67" t="str">
        <f t="shared" si="20"/>
        <v>0</v>
      </c>
      <c r="H183" s="67">
        <v>16100200</v>
      </c>
      <c r="I183" s="10" t="s">
        <v>282</v>
      </c>
      <c r="J183" s="167" t="s">
        <v>51</v>
      </c>
      <c r="K183" s="10" t="s">
        <v>5214</v>
      </c>
      <c r="L183" s="10"/>
      <c r="M183" s="101" t="s">
        <v>22</v>
      </c>
    </row>
    <row r="184" spans="1:13" ht="30" x14ac:dyDescent="0.25">
      <c r="A184" s="99" t="str">
        <f t="shared" si="14"/>
        <v>1</v>
      </c>
      <c r="B184" s="67" t="str">
        <f t="shared" si="15"/>
        <v>6</v>
      </c>
      <c r="C184" s="67" t="str">
        <f t="shared" si="16"/>
        <v>1</v>
      </c>
      <c r="D184" s="67" t="str">
        <f t="shared" si="17"/>
        <v>0</v>
      </c>
      <c r="E184" s="67" t="str">
        <f t="shared" si="18"/>
        <v>02</v>
      </c>
      <c r="F184" s="67" t="str">
        <f t="shared" si="19"/>
        <v>1</v>
      </c>
      <c r="G184" s="67" t="str">
        <f t="shared" si="20"/>
        <v>0</v>
      </c>
      <c r="H184" s="67">
        <v>16100210</v>
      </c>
      <c r="I184" s="10" t="s">
        <v>282</v>
      </c>
      <c r="J184" s="167" t="s">
        <v>51</v>
      </c>
      <c r="K184" s="10" t="s">
        <v>5214</v>
      </c>
      <c r="L184" s="10"/>
      <c r="M184" s="101" t="s">
        <v>22</v>
      </c>
    </row>
    <row r="185" spans="1:13" ht="30" x14ac:dyDescent="0.25">
      <c r="A185" s="99" t="str">
        <f t="shared" si="14"/>
        <v>1</v>
      </c>
      <c r="B185" s="67" t="str">
        <f t="shared" si="15"/>
        <v>6</v>
      </c>
      <c r="C185" s="67" t="str">
        <f t="shared" si="16"/>
        <v>1</v>
      </c>
      <c r="D185" s="67" t="str">
        <f t="shared" si="17"/>
        <v>0</v>
      </c>
      <c r="E185" s="67" t="str">
        <f t="shared" si="18"/>
        <v>03</v>
      </c>
      <c r="F185" s="67" t="str">
        <f t="shared" si="19"/>
        <v>0</v>
      </c>
      <c r="G185" s="67" t="str">
        <f t="shared" si="20"/>
        <v>0</v>
      </c>
      <c r="H185" s="67">
        <v>16100300</v>
      </c>
      <c r="I185" s="10" t="s">
        <v>284</v>
      </c>
      <c r="J185" s="167" t="s">
        <v>51</v>
      </c>
      <c r="K185" s="10" t="s">
        <v>5215</v>
      </c>
      <c r="L185" s="10"/>
      <c r="M185" s="101" t="s">
        <v>22</v>
      </c>
    </row>
    <row r="186" spans="1:13" ht="150" x14ac:dyDescent="0.25">
      <c r="A186" s="99" t="str">
        <f t="shared" si="14"/>
        <v>1</v>
      </c>
      <c r="B186" s="67" t="str">
        <f t="shared" si="15"/>
        <v>6</v>
      </c>
      <c r="C186" s="67" t="str">
        <f t="shared" si="16"/>
        <v>1</v>
      </c>
      <c r="D186" s="67" t="str">
        <f t="shared" si="17"/>
        <v>0</v>
      </c>
      <c r="E186" s="67" t="str">
        <f t="shared" si="18"/>
        <v>03</v>
      </c>
      <c r="F186" s="67" t="str">
        <f t="shared" si="19"/>
        <v>1</v>
      </c>
      <c r="G186" s="67" t="str">
        <f t="shared" si="20"/>
        <v>0</v>
      </c>
      <c r="H186" s="67">
        <v>16100310</v>
      </c>
      <c r="I186" s="10" t="s">
        <v>284</v>
      </c>
      <c r="J186" s="167" t="s">
        <v>51</v>
      </c>
      <c r="K186" s="10" t="s">
        <v>5216</v>
      </c>
      <c r="L186" s="10"/>
      <c r="M186" s="101" t="s">
        <v>22</v>
      </c>
    </row>
    <row r="187" spans="1:13" ht="45" x14ac:dyDescent="0.25">
      <c r="A187" s="99" t="str">
        <f t="shared" si="14"/>
        <v>1</v>
      </c>
      <c r="B187" s="67" t="str">
        <f t="shared" si="15"/>
        <v>6</v>
      </c>
      <c r="C187" s="67" t="str">
        <f t="shared" si="16"/>
        <v>1</v>
      </c>
      <c r="D187" s="67" t="str">
        <f t="shared" si="17"/>
        <v>0</v>
      </c>
      <c r="E187" s="67" t="str">
        <f t="shared" si="18"/>
        <v>04</v>
      </c>
      <c r="F187" s="67" t="str">
        <f t="shared" si="19"/>
        <v>0</v>
      </c>
      <c r="G187" s="67" t="str">
        <f t="shared" si="20"/>
        <v>0</v>
      </c>
      <c r="H187" s="67">
        <v>16100400</v>
      </c>
      <c r="I187" s="10" t="s">
        <v>286</v>
      </c>
      <c r="J187" s="167" t="s">
        <v>51</v>
      </c>
      <c r="K187" s="10" t="s">
        <v>5217</v>
      </c>
      <c r="L187" s="10"/>
      <c r="M187" s="101" t="s">
        <v>22</v>
      </c>
    </row>
    <row r="188" spans="1:13" ht="75" x14ac:dyDescent="0.25">
      <c r="A188" s="99" t="str">
        <f t="shared" si="14"/>
        <v>1</v>
      </c>
      <c r="B188" s="67" t="str">
        <f t="shared" si="15"/>
        <v>6</v>
      </c>
      <c r="C188" s="67" t="str">
        <f t="shared" si="16"/>
        <v>1</v>
      </c>
      <c r="D188" s="67" t="str">
        <f t="shared" si="17"/>
        <v>0</v>
      </c>
      <c r="E188" s="67" t="str">
        <f t="shared" si="18"/>
        <v>04</v>
      </c>
      <c r="F188" s="67" t="str">
        <f t="shared" si="19"/>
        <v>1</v>
      </c>
      <c r="G188" s="67" t="str">
        <f t="shared" si="20"/>
        <v>0</v>
      </c>
      <c r="H188" s="67">
        <v>16100410</v>
      </c>
      <c r="I188" s="10" t="s">
        <v>286</v>
      </c>
      <c r="J188" s="167" t="s">
        <v>51</v>
      </c>
      <c r="K188" s="10" t="s">
        <v>5218</v>
      </c>
      <c r="L188" s="10"/>
      <c r="M188" s="101" t="s">
        <v>22</v>
      </c>
    </row>
    <row r="189" spans="1:13" ht="45" x14ac:dyDescent="0.25">
      <c r="A189" s="99" t="str">
        <f t="shared" si="14"/>
        <v>1</v>
      </c>
      <c r="B189" s="67" t="str">
        <f t="shared" si="15"/>
        <v>6</v>
      </c>
      <c r="C189" s="67" t="str">
        <f t="shared" si="16"/>
        <v>1</v>
      </c>
      <c r="D189" s="67" t="str">
        <f t="shared" si="17"/>
        <v>0</v>
      </c>
      <c r="E189" s="67" t="str">
        <f t="shared" si="18"/>
        <v>05</v>
      </c>
      <c r="F189" s="67" t="str">
        <f t="shared" si="19"/>
        <v>0</v>
      </c>
      <c r="G189" s="67" t="str">
        <f t="shared" si="20"/>
        <v>0</v>
      </c>
      <c r="H189" s="67">
        <v>16100500</v>
      </c>
      <c r="I189" s="10" t="s">
        <v>5219</v>
      </c>
      <c r="J189" s="167" t="s">
        <v>51</v>
      </c>
      <c r="K189" s="10" t="s">
        <v>5220</v>
      </c>
      <c r="L189" s="10" t="s">
        <v>5159</v>
      </c>
      <c r="M189" s="101" t="s">
        <v>22</v>
      </c>
    </row>
    <row r="190" spans="1:13" ht="45" x14ac:dyDescent="0.25">
      <c r="A190" s="99" t="str">
        <f t="shared" si="14"/>
        <v>1</v>
      </c>
      <c r="B190" s="67" t="str">
        <f t="shared" si="15"/>
        <v>6</v>
      </c>
      <c r="C190" s="67" t="str">
        <f t="shared" si="16"/>
        <v>1</v>
      </c>
      <c r="D190" s="67" t="str">
        <f t="shared" si="17"/>
        <v>0</v>
      </c>
      <c r="E190" s="67" t="str">
        <f t="shared" si="18"/>
        <v>05</v>
      </c>
      <c r="F190" s="67" t="str">
        <f t="shared" si="19"/>
        <v>1</v>
      </c>
      <c r="G190" s="67" t="str">
        <f t="shared" si="20"/>
        <v>0</v>
      </c>
      <c r="H190" s="67">
        <v>16100510</v>
      </c>
      <c r="I190" s="10" t="s">
        <v>5219</v>
      </c>
      <c r="J190" s="167" t="s">
        <v>51</v>
      </c>
      <c r="K190" s="10" t="s">
        <v>5220</v>
      </c>
      <c r="L190" s="10" t="s">
        <v>5159</v>
      </c>
      <c r="M190" s="101" t="s">
        <v>22</v>
      </c>
    </row>
    <row r="191" spans="1:13" ht="45" x14ac:dyDescent="0.25">
      <c r="A191" s="99" t="str">
        <f t="shared" si="14"/>
        <v>1</v>
      </c>
      <c r="B191" s="67" t="str">
        <f t="shared" si="15"/>
        <v>6</v>
      </c>
      <c r="C191" s="67" t="str">
        <f t="shared" si="16"/>
        <v>2</v>
      </c>
      <c r="D191" s="67" t="str">
        <f t="shared" si="17"/>
        <v>0</v>
      </c>
      <c r="E191" s="67" t="str">
        <f t="shared" si="18"/>
        <v>01</v>
      </c>
      <c r="F191" s="67" t="str">
        <f t="shared" si="19"/>
        <v>0</v>
      </c>
      <c r="G191" s="67" t="str">
        <f t="shared" si="20"/>
        <v>0</v>
      </c>
      <c r="H191" s="67">
        <v>16200100</v>
      </c>
      <c r="I191" s="10" t="s">
        <v>290</v>
      </c>
      <c r="J191" s="167" t="s">
        <v>51</v>
      </c>
      <c r="K191" s="10" t="s">
        <v>291</v>
      </c>
      <c r="L191" s="10"/>
      <c r="M191" s="101" t="s">
        <v>22</v>
      </c>
    </row>
    <row r="192" spans="1:13" ht="45" x14ac:dyDescent="0.25">
      <c r="A192" s="99" t="str">
        <f t="shared" si="14"/>
        <v>1</v>
      </c>
      <c r="B192" s="67" t="str">
        <f t="shared" si="15"/>
        <v>6</v>
      </c>
      <c r="C192" s="67" t="str">
        <f t="shared" si="16"/>
        <v>2</v>
      </c>
      <c r="D192" s="67" t="str">
        <f t="shared" si="17"/>
        <v>0</v>
      </c>
      <c r="E192" s="67" t="str">
        <f t="shared" si="18"/>
        <v>01</v>
      </c>
      <c r="F192" s="67" t="str">
        <f t="shared" si="19"/>
        <v>1</v>
      </c>
      <c r="G192" s="67" t="str">
        <f t="shared" si="20"/>
        <v>0</v>
      </c>
      <c r="H192" s="67">
        <v>16200110</v>
      </c>
      <c r="I192" s="10" t="s">
        <v>290</v>
      </c>
      <c r="J192" s="167" t="s">
        <v>51</v>
      </c>
      <c r="K192" s="10" t="s">
        <v>5221</v>
      </c>
      <c r="L192" s="10"/>
      <c r="M192" s="101" t="s">
        <v>22</v>
      </c>
    </row>
    <row r="193" spans="1:13" ht="45" x14ac:dyDescent="0.25">
      <c r="A193" s="99" t="str">
        <f t="shared" si="14"/>
        <v>1</v>
      </c>
      <c r="B193" s="67" t="str">
        <f t="shared" si="15"/>
        <v>6</v>
      </c>
      <c r="C193" s="67" t="str">
        <f t="shared" si="16"/>
        <v>2</v>
      </c>
      <c r="D193" s="67" t="str">
        <f t="shared" si="17"/>
        <v>0</v>
      </c>
      <c r="E193" s="67" t="str">
        <f t="shared" si="18"/>
        <v>02</v>
      </c>
      <c r="F193" s="67" t="str">
        <f t="shared" si="19"/>
        <v>0</v>
      </c>
      <c r="G193" s="67" t="str">
        <f t="shared" si="20"/>
        <v>0</v>
      </c>
      <c r="H193" s="67">
        <v>16200200</v>
      </c>
      <c r="I193" s="10" t="s">
        <v>5222</v>
      </c>
      <c r="J193" s="167" t="s">
        <v>51</v>
      </c>
      <c r="K193" s="10" t="s">
        <v>5223</v>
      </c>
      <c r="L193" s="10"/>
      <c r="M193" s="101" t="s">
        <v>22</v>
      </c>
    </row>
    <row r="194" spans="1:13" ht="45" x14ac:dyDescent="0.25">
      <c r="A194" s="99" t="str">
        <f t="shared" si="14"/>
        <v>1</v>
      </c>
      <c r="B194" s="67" t="str">
        <f t="shared" si="15"/>
        <v>6</v>
      </c>
      <c r="C194" s="67" t="str">
        <f t="shared" si="16"/>
        <v>2</v>
      </c>
      <c r="D194" s="67" t="str">
        <f t="shared" si="17"/>
        <v>0</v>
      </c>
      <c r="E194" s="67" t="str">
        <f t="shared" si="18"/>
        <v>02</v>
      </c>
      <c r="F194" s="67" t="str">
        <f t="shared" si="19"/>
        <v>1</v>
      </c>
      <c r="G194" s="67" t="str">
        <f t="shared" si="20"/>
        <v>0</v>
      </c>
      <c r="H194" s="67">
        <v>16200210</v>
      </c>
      <c r="I194" s="10" t="s">
        <v>5222</v>
      </c>
      <c r="J194" s="167" t="s">
        <v>51</v>
      </c>
      <c r="K194" s="10" t="s">
        <v>5224</v>
      </c>
      <c r="L194" s="10"/>
      <c r="M194" s="101" t="s">
        <v>22</v>
      </c>
    </row>
    <row r="195" spans="1:13" s="111" customFormat="1" ht="30" x14ac:dyDescent="0.25">
      <c r="A195" s="99" t="str">
        <f t="shared" ref="A195:A258" si="21">MID($H195,1,1)</f>
        <v>1</v>
      </c>
      <c r="B195" s="67" t="str">
        <f t="shared" ref="B195:B258" si="22">MID($H195,2,1)</f>
        <v>6</v>
      </c>
      <c r="C195" s="67" t="str">
        <f t="shared" ref="C195:C258" si="23">MID($H195,3,1)</f>
        <v>2</v>
      </c>
      <c r="D195" s="67" t="str">
        <f t="shared" ref="D195:D258" si="24">MID($H195,4,1)</f>
        <v>0</v>
      </c>
      <c r="E195" s="67" t="str">
        <f t="shared" ref="E195:E258" si="25">MID($H195,5,2)</f>
        <v>03</v>
      </c>
      <c r="F195" s="67" t="str">
        <f t="shared" ref="F195:F258" si="26">MID($H195,7,1)</f>
        <v>0</v>
      </c>
      <c r="G195" s="67" t="str">
        <f t="shared" ref="G195:G258" si="27">MID($H195,8,1)</f>
        <v>0</v>
      </c>
      <c r="H195" s="67">
        <v>16200300</v>
      </c>
      <c r="I195" s="10" t="s">
        <v>296</v>
      </c>
      <c r="J195" s="167" t="s">
        <v>51</v>
      </c>
      <c r="K195" s="10" t="s">
        <v>5225</v>
      </c>
      <c r="L195" s="10"/>
      <c r="M195" s="101" t="s">
        <v>22</v>
      </c>
    </row>
    <row r="196" spans="1:13" ht="30" x14ac:dyDescent="0.25">
      <c r="A196" s="99" t="str">
        <f t="shared" si="21"/>
        <v>1</v>
      </c>
      <c r="B196" s="67" t="str">
        <f t="shared" si="22"/>
        <v>6</v>
      </c>
      <c r="C196" s="67" t="str">
        <f t="shared" si="23"/>
        <v>2</v>
      </c>
      <c r="D196" s="67" t="str">
        <f t="shared" si="24"/>
        <v>0</v>
      </c>
      <c r="E196" s="67" t="str">
        <f t="shared" si="25"/>
        <v>03</v>
      </c>
      <c r="F196" s="67" t="str">
        <f t="shared" si="26"/>
        <v>1</v>
      </c>
      <c r="G196" s="67" t="str">
        <f t="shared" si="27"/>
        <v>0</v>
      </c>
      <c r="H196" s="67">
        <v>16200310</v>
      </c>
      <c r="I196" s="10" t="s">
        <v>296</v>
      </c>
      <c r="J196" s="167" t="s">
        <v>51</v>
      </c>
      <c r="K196" s="10" t="s">
        <v>5226</v>
      </c>
      <c r="L196" s="10"/>
      <c r="M196" s="101" t="s">
        <v>22</v>
      </c>
    </row>
    <row r="197" spans="1:13" ht="75" x14ac:dyDescent="0.25">
      <c r="A197" s="99" t="str">
        <f t="shared" si="21"/>
        <v>1</v>
      </c>
      <c r="B197" s="67" t="str">
        <f t="shared" si="22"/>
        <v>6</v>
      </c>
      <c r="C197" s="67" t="str">
        <f t="shared" si="23"/>
        <v>2</v>
      </c>
      <c r="D197" s="67" t="str">
        <f t="shared" si="24"/>
        <v>0</v>
      </c>
      <c r="E197" s="67" t="str">
        <f t="shared" si="25"/>
        <v>04</v>
      </c>
      <c r="F197" s="67" t="str">
        <f t="shared" si="26"/>
        <v>0</v>
      </c>
      <c r="G197" s="67" t="str">
        <f t="shared" si="27"/>
        <v>0</v>
      </c>
      <c r="H197" s="67">
        <v>16200400</v>
      </c>
      <c r="I197" s="10" t="s">
        <v>5227</v>
      </c>
      <c r="J197" s="167" t="s">
        <v>51</v>
      </c>
      <c r="K197" s="10" t="s">
        <v>5228</v>
      </c>
      <c r="L197" s="10"/>
      <c r="M197" s="101" t="s">
        <v>22</v>
      </c>
    </row>
    <row r="198" spans="1:13" ht="75" x14ac:dyDescent="0.25">
      <c r="A198" s="99" t="str">
        <f t="shared" si="21"/>
        <v>1</v>
      </c>
      <c r="B198" s="67" t="str">
        <f t="shared" si="22"/>
        <v>6</v>
      </c>
      <c r="C198" s="67" t="str">
        <f t="shared" si="23"/>
        <v>2</v>
      </c>
      <c r="D198" s="67" t="str">
        <f t="shared" si="24"/>
        <v>0</v>
      </c>
      <c r="E198" s="67" t="str">
        <f t="shared" si="25"/>
        <v>04</v>
      </c>
      <c r="F198" s="67" t="str">
        <f t="shared" si="26"/>
        <v>1</v>
      </c>
      <c r="G198" s="67" t="str">
        <f t="shared" si="27"/>
        <v>0</v>
      </c>
      <c r="H198" s="67">
        <v>16200410</v>
      </c>
      <c r="I198" s="10" t="s">
        <v>5229</v>
      </c>
      <c r="J198" s="167" t="s">
        <v>51</v>
      </c>
      <c r="K198" s="10" t="s">
        <v>5230</v>
      </c>
      <c r="L198" s="10"/>
      <c r="M198" s="101" t="s">
        <v>22</v>
      </c>
    </row>
    <row r="199" spans="1:13" ht="30" x14ac:dyDescent="0.25">
      <c r="A199" s="99" t="str">
        <f t="shared" si="21"/>
        <v>1</v>
      </c>
      <c r="B199" s="67" t="str">
        <f t="shared" si="22"/>
        <v>6</v>
      </c>
      <c r="C199" s="67" t="str">
        <f t="shared" si="23"/>
        <v>2</v>
      </c>
      <c r="D199" s="67" t="str">
        <f t="shared" si="24"/>
        <v>0</v>
      </c>
      <c r="E199" s="67" t="str">
        <f t="shared" si="25"/>
        <v>04</v>
      </c>
      <c r="F199" s="67" t="str">
        <f t="shared" si="26"/>
        <v>2</v>
      </c>
      <c r="G199" s="67" t="str">
        <f t="shared" si="27"/>
        <v>0</v>
      </c>
      <c r="H199" s="67">
        <v>16200420</v>
      </c>
      <c r="I199" s="10" t="s">
        <v>5231</v>
      </c>
      <c r="J199" s="167" t="s">
        <v>51</v>
      </c>
      <c r="K199" s="10" t="s">
        <v>5232</v>
      </c>
      <c r="L199" s="10"/>
      <c r="M199" s="101" t="s">
        <v>22</v>
      </c>
    </row>
    <row r="200" spans="1:13" ht="60" x14ac:dyDescent="0.25">
      <c r="A200" s="99" t="str">
        <f t="shared" si="21"/>
        <v>1</v>
      </c>
      <c r="B200" s="67" t="str">
        <f t="shared" si="22"/>
        <v>6</v>
      </c>
      <c r="C200" s="67" t="str">
        <f t="shared" si="23"/>
        <v>2</v>
      </c>
      <c r="D200" s="67" t="str">
        <f t="shared" si="24"/>
        <v>0</v>
      </c>
      <c r="E200" s="67" t="str">
        <f t="shared" si="25"/>
        <v>04</v>
      </c>
      <c r="F200" s="67" t="str">
        <f t="shared" si="26"/>
        <v>3</v>
      </c>
      <c r="G200" s="67" t="str">
        <f t="shared" si="27"/>
        <v>0</v>
      </c>
      <c r="H200" s="67">
        <v>16200430</v>
      </c>
      <c r="I200" s="10" t="s">
        <v>5233</v>
      </c>
      <c r="J200" s="167" t="s">
        <v>51</v>
      </c>
      <c r="K200" s="10" t="s">
        <v>5234</v>
      </c>
      <c r="L200" s="10"/>
      <c r="M200" s="101" t="s">
        <v>22</v>
      </c>
    </row>
    <row r="201" spans="1:13" ht="75" x14ac:dyDescent="0.25">
      <c r="A201" s="99" t="str">
        <f t="shared" si="21"/>
        <v>1</v>
      </c>
      <c r="B201" s="67" t="str">
        <f t="shared" si="22"/>
        <v>6</v>
      </c>
      <c r="C201" s="67" t="str">
        <f t="shared" si="23"/>
        <v>3</v>
      </c>
      <c r="D201" s="67" t="str">
        <f t="shared" si="24"/>
        <v>0</v>
      </c>
      <c r="E201" s="67" t="str">
        <f t="shared" si="25"/>
        <v>01</v>
      </c>
      <c r="F201" s="67" t="str">
        <f t="shared" si="26"/>
        <v>0</v>
      </c>
      <c r="G201" s="67" t="str">
        <f t="shared" si="27"/>
        <v>0</v>
      </c>
      <c r="H201" s="67">
        <v>16300100</v>
      </c>
      <c r="I201" s="10" t="s">
        <v>300</v>
      </c>
      <c r="J201" s="167" t="s">
        <v>51</v>
      </c>
      <c r="K201" s="10" t="s">
        <v>5235</v>
      </c>
      <c r="L201" s="10"/>
      <c r="M201" s="101" t="s">
        <v>22</v>
      </c>
    </row>
    <row r="202" spans="1:13" ht="105" x14ac:dyDescent="0.25">
      <c r="A202" s="99" t="str">
        <f t="shared" si="21"/>
        <v>1</v>
      </c>
      <c r="B202" s="67" t="str">
        <f t="shared" si="22"/>
        <v>6</v>
      </c>
      <c r="C202" s="67" t="str">
        <f t="shared" si="23"/>
        <v>3</v>
      </c>
      <c r="D202" s="67" t="str">
        <f t="shared" si="24"/>
        <v>0</v>
      </c>
      <c r="E202" s="67" t="str">
        <f t="shared" si="25"/>
        <v>01</v>
      </c>
      <c r="F202" s="67" t="str">
        <f t="shared" si="26"/>
        <v>1</v>
      </c>
      <c r="G202" s="67" t="str">
        <f t="shared" si="27"/>
        <v>0</v>
      </c>
      <c r="H202" s="67">
        <v>16300110</v>
      </c>
      <c r="I202" s="10" t="s">
        <v>300</v>
      </c>
      <c r="J202" s="167" t="s">
        <v>51</v>
      </c>
      <c r="K202" s="10" t="s">
        <v>5236</v>
      </c>
      <c r="L202" s="10"/>
      <c r="M202" s="101" t="s">
        <v>22</v>
      </c>
    </row>
    <row r="203" spans="1:13" ht="60" x14ac:dyDescent="0.25">
      <c r="A203" s="99" t="str">
        <f t="shared" si="21"/>
        <v>1</v>
      </c>
      <c r="B203" s="67" t="str">
        <f t="shared" si="22"/>
        <v>6</v>
      </c>
      <c r="C203" s="67" t="str">
        <f t="shared" si="23"/>
        <v>3</v>
      </c>
      <c r="D203" s="67" t="str">
        <f t="shared" si="24"/>
        <v>0</v>
      </c>
      <c r="E203" s="67" t="str">
        <f t="shared" si="25"/>
        <v>02</v>
      </c>
      <c r="F203" s="67" t="str">
        <f t="shared" si="26"/>
        <v>0</v>
      </c>
      <c r="G203" s="67" t="str">
        <f t="shared" si="27"/>
        <v>0</v>
      </c>
      <c r="H203" s="67">
        <v>16300200</v>
      </c>
      <c r="I203" s="10" t="s">
        <v>312</v>
      </c>
      <c r="J203" s="167" t="s">
        <v>51</v>
      </c>
      <c r="K203" s="10" t="s">
        <v>5237</v>
      </c>
      <c r="L203" s="10"/>
      <c r="M203" s="101" t="s">
        <v>22</v>
      </c>
    </row>
    <row r="204" spans="1:13" ht="45" x14ac:dyDescent="0.25">
      <c r="A204" s="99" t="str">
        <f t="shared" si="21"/>
        <v>1</v>
      </c>
      <c r="B204" s="67" t="str">
        <f t="shared" si="22"/>
        <v>6</v>
      </c>
      <c r="C204" s="67" t="str">
        <f t="shared" si="23"/>
        <v>3</v>
      </c>
      <c r="D204" s="67" t="str">
        <f t="shared" si="24"/>
        <v>0</v>
      </c>
      <c r="E204" s="67" t="str">
        <f t="shared" si="25"/>
        <v>02</v>
      </c>
      <c r="F204" s="67" t="str">
        <f t="shared" si="26"/>
        <v>1</v>
      </c>
      <c r="G204" s="67" t="str">
        <f t="shared" si="27"/>
        <v>0</v>
      </c>
      <c r="H204" s="67">
        <v>16300210</v>
      </c>
      <c r="I204" s="10" t="s">
        <v>5238</v>
      </c>
      <c r="J204" s="167" t="s">
        <v>51</v>
      </c>
      <c r="K204" s="10" t="s">
        <v>5239</v>
      </c>
      <c r="L204" s="10"/>
      <c r="M204" s="101" t="s">
        <v>22</v>
      </c>
    </row>
    <row r="205" spans="1:13" ht="60" x14ac:dyDescent="0.25">
      <c r="A205" s="99" t="str">
        <f t="shared" si="21"/>
        <v>1</v>
      </c>
      <c r="B205" s="67" t="str">
        <f t="shared" si="22"/>
        <v>6</v>
      </c>
      <c r="C205" s="67" t="str">
        <f t="shared" si="23"/>
        <v>3</v>
      </c>
      <c r="D205" s="67" t="str">
        <f t="shared" si="24"/>
        <v>0</v>
      </c>
      <c r="E205" s="67" t="str">
        <f t="shared" si="25"/>
        <v>02</v>
      </c>
      <c r="F205" s="67" t="str">
        <f t="shared" si="26"/>
        <v>2</v>
      </c>
      <c r="G205" s="67" t="str">
        <f t="shared" si="27"/>
        <v>0</v>
      </c>
      <c r="H205" s="67">
        <v>16300220</v>
      </c>
      <c r="I205" s="10" t="s">
        <v>5240</v>
      </c>
      <c r="J205" s="167" t="s">
        <v>51</v>
      </c>
      <c r="K205" s="10" t="s">
        <v>5237</v>
      </c>
      <c r="L205" s="10"/>
      <c r="M205" s="101" t="s">
        <v>22</v>
      </c>
    </row>
    <row r="206" spans="1:13" ht="90" x14ac:dyDescent="0.25">
      <c r="A206" s="99" t="str">
        <f t="shared" si="21"/>
        <v>1</v>
      </c>
      <c r="B206" s="67" t="str">
        <f t="shared" si="22"/>
        <v>6</v>
      </c>
      <c r="C206" s="67" t="str">
        <f t="shared" si="23"/>
        <v>4</v>
      </c>
      <c r="D206" s="67" t="str">
        <f t="shared" si="24"/>
        <v>0</v>
      </c>
      <c r="E206" s="67" t="str">
        <f t="shared" si="25"/>
        <v>01</v>
      </c>
      <c r="F206" s="67" t="str">
        <f t="shared" si="26"/>
        <v>0</v>
      </c>
      <c r="G206" s="67" t="str">
        <f t="shared" si="27"/>
        <v>0</v>
      </c>
      <c r="H206" s="67">
        <v>16400100</v>
      </c>
      <c r="I206" s="10" t="s">
        <v>317</v>
      </c>
      <c r="J206" s="167" t="s">
        <v>51</v>
      </c>
      <c r="K206" s="10" t="s">
        <v>5241</v>
      </c>
      <c r="L206" s="10"/>
      <c r="M206" s="101" t="s">
        <v>22</v>
      </c>
    </row>
    <row r="207" spans="1:13" ht="90" x14ac:dyDescent="0.25">
      <c r="A207" s="99" t="str">
        <f t="shared" si="21"/>
        <v>1</v>
      </c>
      <c r="B207" s="67" t="str">
        <f t="shared" si="22"/>
        <v>6</v>
      </c>
      <c r="C207" s="67" t="str">
        <f t="shared" si="23"/>
        <v>4</v>
      </c>
      <c r="D207" s="67" t="str">
        <f t="shared" si="24"/>
        <v>0</v>
      </c>
      <c r="E207" s="67" t="str">
        <f t="shared" si="25"/>
        <v>01</v>
      </c>
      <c r="F207" s="67" t="str">
        <f t="shared" si="26"/>
        <v>1</v>
      </c>
      <c r="G207" s="67" t="str">
        <f t="shared" si="27"/>
        <v>0</v>
      </c>
      <c r="H207" s="67">
        <v>16400110</v>
      </c>
      <c r="I207" s="10" t="s">
        <v>317</v>
      </c>
      <c r="J207" s="167" t="s">
        <v>51</v>
      </c>
      <c r="K207" s="10" t="s">
        <v>5241</v>
      </c>
      <c r="L207" s="10"/>
      <c r="M207" s="101" t="s">
        <v>22</v>
      </c>
    </row>
    <row r="208" spans="1:13" ht="30" x14ac:dyDescent="0.25">
      <c r="A208" s="99" t="str">
        <f t="shared" si="21"/>
        <v>1</v>
      </c>
      <c r="B208" s="67" t="str">
        <f t="shared" si="22"/>
        <v>6</v>
      </c>
      <c r="C208" s="67" t="str">
        <f t="shared" si="23"/>
        <v>4</v>
      </c>
      <c r="D208" s="67" t="str">
        <f t="shared" si="24"/>
        <v>0</v>
      </c>
      <c r="E208" s="67" t="str">
        <f t="shared" si="25"/>
        <v>02</v>
      </c>
      <c r="F208" s="67" t="str">
        <f t="shared" si="26"/>
        <v>0</v>
      </c>
      <c r="G208" s="67" t="str">
        <f t="shared" si="27"/>
        <v>0</v>
      </c>
      <c r="H208" s="67">
        <v>16400200</v>
      </c>
      <c r="I208" s="10" t="s">
        <v>5242</v>
      </c>
      <c r="J208" s="167" t="s">
        <v>51</v>
      </c>
      <c r="K208" s="10" t="s">
        <v>5243</v>
      </c>
      <c r="L208" s="10"/>
      <c r="M208" s="101" t="s">
        <v>22</v>
      </c>
    </row>
    <row r="209" spans="1:13" ht="30" x14ac:dyDescent="0.25">
      <c r="A209" s="99" t="str">
        <f t="shared" si="21"/>
        <v>1</v>
      </c>
      <c r="B209" s="67" t="str">
        <f t="shared" si="22"/>
        <v>6</v>
      </c>
      <c r="C209" s="67" t="str">
        <f t="shared" si="23"/>
        <v>4</v>
      </c>
      <c r="D209" s="67" t="str">
        <f t="shared" si="24"/>
        <v>0</v>
      </c>
      <c r="E209" s="67" t="str">
        <f t="shared" si="25"/>
        <v>02</v>
      </c>
      <c r="F209" s="67" t="str">
        <f t="shared" si="26"/>
        <v>1</v>
      </c>
      <c r="G209" s="67" t="str">
        <f t="shared" si="27"/>
        <v>0</v>
      </c>
      <c r="H209" s="67">
        <v>16400210</v>
      </c>
      <c r="I209" s="10" t="s">
        <v>5242</v>
      </c>
      <c r="J209" s="167" t="s">
        <v>51</v>
      </c>
      <c r="K209" s="10" t="s">
        <v>5243</v>
      </c>
      <c r="L209" s="10"/>
      <c r="M209" s="101" t="s">
        <v>22</v>
      </c>
    </row>
    <row r="210" spans="1:13" ht="60" x14ac:dyDescent="0.25">
      <c r="A210" s="99" t="str">
        <f t="shared" si="21"/>
        <v>1</v>
      </c>
      <c r="B210" s="67" t="str">
        <f t="shared" si="22"/>
        <v>6</v>
      </c>
      <c r="C210" s="67" t="str">
        <f t="shared" si="23"/>
        <v>4</v>
      </c>
      <c r="D210" s="67" t="str">
        <f t="shared" si="24"/>
        <v>0</v>
      </c>
      <c r="E210" s="67" t="str">
        <f t="shared" si="25"/>
        <v>03</v>
      </c>
      <c r="F210" s="67" t="str">
        <f t="shared" si="26"/>
        <v>0</v>
      </c>
      <c r="G210" s="67" t="str">
        <f t="shared" si="27"/>
        <v>0</v>
      </c>
      <c r="H210" s="67">
        <v>16400300</v>
      </c>
      <c r="I210" s="10" t="s">
        <v>5244</v>
      </c>
      <c r="J210" s="167" t="s">
        <v>51</v>
      </c>
      <c r="K210" s="10" t="s">
        <v>5245</v>
      </c>
      <c r="L210" s="10"/>
      <c r="M210" s="101" t="s">
        <v>22</v>
      </c>
    </row>
    <row r="211" spans="1:13" ht="60" x14ac:dyDescent="0.25">
      <c r="A211" s="99" t="str">
        <f t="shared" si="21"/>
        <v>1</v>
      </c>
      <c r="B211" s="67" t="str">
        <f t="shared" si="22"/>
        <v>6</v>
      </c>
      <c r="C211" s="67" t="str">
        <f t="shared" si="23"/>
        <v>4</v>
      </c>
      <c r="D211" s="67" t="str">
        <f t="shared" si="24"/>
        <v>0</v>
      </c>
      <c r="E211" s="67" t="str">
        <f t="shared" si="25"/>
        <v>03</v>
      </c>
      <c r="F211" s="67" t="str">
        <f t="shared" si="26"/>
        <v>1</v>
      </c>
      <c r="G211" s="67" t="str">
        <f t="shared" si="27"/>
        <v>0</v>
      </c>
      <c r="H211" s="67">
        <v>16400310</v>
      </c>
      <c r="I211" s="10" t="s">
        <v>5244</v>
      </c>
      <c r="J211" s="167" t="s">
        <v>51</v>
      </c>
      <c r="K211" s="10" t="s">
        <v>5245</v>
      </c>
      <c r="L211" s="10"/>
      <c r="M211" s="101" t="s">
        <v>22</v>
      </c>
    </row>
    <row r="212" spans="1:13" x14ac:dyDescent="0.25">
      <c r="A212" s="99" t="str">
        <f t="shared" si="21"/>
        <v>1</v>
      </c>
      <c r="B212" s="67" t="str">
        <f t="shared" si="22"/>
        <v>6</v>
      </c>
      <c r="C212" s="67" t="str">
        <f t="shared" si="23"/>
        <v>9</v>
      </c>
      <c r="D212" s="67" t="str">
        <f t="shared" si="24"/>
        <v>0</v>
      </c>
      <c r="E212" s="67" t="str">
        <f t="shared" si="25"/>
        <v>99</v>
      </c>
      <c r="F212" s="67" t="str">
        <f t="shared" si="26"/>
        <v>0</v>
      </c>
      <c r="G212" s="67" t="str">
        <f t="shared" si="27"/>
        <v>0</v>
      </c>
      <c r="H212" s="67">
        <v>16909900</v>
      </c>
      <c r="I212" s="10" t="s">
        <v>319</v>
      </c>
      <c r="J212" s="167" t="s">
        <v>51</v>
      </c>
      <c r="K212" s="10" t="s">
        <v>320</v>
      </c>
      <c r="L212" s="10"/>
      <c r="M212" s="101" t="s">
        <v>22</v>
      </c>
    </row>
    <row r="213" spans="1:13" x14ac:dyDescent="0.25">
      <c r="A213" s="99" t="str">
        <f t="shared" si="21"/>
        <v>1</v>
      </c>
      <c r="B213" s="67" t="str">
        <f t="shared" si="22"/>
        <v>6</v>
      </c>
      <c r="C213" s="67" t="str">
        <f t="shared" si="23"/>
        <v>9</v>
      </c>
      <c r="D213" s="67" t="str">
        <f t="shared" si="24"/>
        <v>0</v>
      </c>
      <c r="E213" s="67" t="str">
        <f t="shared" si="25"/>
        <v>99</v>
      </c>
      <c r="F213" s="67" t="str">
        <f t="shared" si="26"/>
        <v>1</v>
      </c>
      <c r="G213" s="67" t="str">
        <f t="shared" si="27"/>
        <v>0</v>
      </c>
      <c r="H213" s="67">
        <v>16909910</v>
      </c>
      <c r="I213" s="10" t="s">
        <v>319</v>
      </c>
      <c r="J213" s="167" t="s">
        <v>51</v>
      </c>
      <c r="K213" s="10" t="s">
        <v>320</v>
      </c>
      <c r="L213" s="10"/>
      <c r="M213" s="101" t="s">
        <v>22</v>
      </c>
    </row>
    <row r="214" spans="1:13" ht="60" x14ac:dyDescent="0.25">
      <c r="A214" s="99" t="str">
        <f t="shared" si="21"/>
        <v>1</v>
      </c>
      <c r="B214" s="67" t="str">
        <f t="shared" si="22"/>
        <v>7</v>
      </c>
      <c r="C214" s="67" t="str">
        <f t="shared" si="23"/>
        <v>1</v>
      </c>
      <c r="D214" s="67" t="str">
        <f t="shared" si="24"/>
        <v>0</v>
      </c>
      <c r="E214" s="67" t="str">
        <f t="shared" si="25"/>
        <v>00</v>
      </c>
      <c r="F214" s="67" t="str">
        <f t="shared" si="26"/>
        <v>1</v>
      </c>
      <c r="G214" s="67" t="str">
        <f t="shared" si="27"/>
        <v>0</v>
      </c>
      <c r="H214" s="67">
        <v>17100010</v>
      </c>
      <c r="I214" s="10" t="s">
        <v>5246</v>
      </c>
      <c r="J214" s="167" t="s">
        <v>51</v>
      </c>
      <c r="K214" s="10" t="s">
        <v>324</v>
      </c>
      <c r="L214" s="10"/>
      <c r="M214" s="101" t="s">
        <v>22</v>
      </c>
    </row>
    <row r="215" spans="1:13" ht="75" x14ac:dyDescent="0.25">
      <c r="A215" s="99" t="str">
        <f t="shared" si="21"/>
        <v>1</v>
      </c>
      <c r="B215" s="67" t="str">
        <f t="shared" si="22"/>
        <v>7</v>
      </c>
      <c r="C215" s="67" t="str">
        <f t="shared" si="23"/>
        <v>1</v>
      </c>
      <c r="D215" s="67" t="str">
        <f t="shared" si="24"/>
        <v>7</v>
      </c>
      <c r="E215" s="67" t="str">
        <f t="shared" si="25"/>
        <v>01</v>
      </c>
      <c r="F215" s="67" t="str">
        <f t="shared" si="26"/>
        <v>0</v>
      </c>
      <c r="G215" s="67" t="str">
        <f t="shared" si="27"/>
        <v>0</v>
      </c>
      <c r="H215" s="67">
        <v>17170100</v>
      </c>
      <c r="I215" s="10" t="s">
        <v>405</v>
      </c>
      <c r="J215" s="167" t="s">
        <v>51</v>
      </c>
      <c r="K215" s="10" t="s">
        <v>5247</v>
      </c>
      <c r="L215" s="10"/>
      <c r="M215" s="101" t="s">
        <v>22</v>
      </c>
    </row>
    <row r="216" spans="1:13" ht="60" x14ac:dyDescent="0.25">
      <c r="A216" s="99" t="str">
        <f t="shared" si="21"/>
        <v>1</v>
      </c>
      <c r="B216" s="67" t="str">
        <f t="shared" si="22"/>
        <v>7</v>
      </c>
      <c r="C216" s="67" t="str">
        <f t="shared" si="23"/>
        <v>2</v>
      </c>
      <c r="D216" s="67" t="str">
        <f t="shared" si="24"/>
        <v>0</v>
      </c>
      <c r="E216" s="67" t="str">
        <f t="shared" si="25"/>
        <v>00</v>
      </c>
      <c r="F216" s="67" t="str">
        <f t="shared" si="26"/>
        <v>1</v>
      </c>
      <c r="G216" s="67" t="str">
        <f t="shared" si="27"/>
        <v>0</v>
      </c>
      <c r="H216" s="67">
        <v>17200010</v>
      </c>
      <c r="I216" s="10" t="s">
        <v>5248</v>
      </c>
      <c r="J216" s="167" t="s">
        <v>51</v>
      </c>
      <c r="K216" s="10" t="s">
        <v>434</v>
      </c>
      <c r="L216" s="10"/>
      <c r="M216" s="101" t="s">
        <v>22</v>
      </c>
    </row>
    <row r="217" spans="1:13" ht="60" x14ac:dyDescent="0.25">
      <c r="A217" s="99" t="str">
        <f t="shared" si="21"/>
        <v>1</v>
      </c>
      <c r="B217" s="67" t="str">
        <f t="shared" si="22"/>
        <v>7</v>
      </c>
      <c r="C217" s="67" t="str">
        <f t="shared" si="23"/>
        <v>2</v>
      </c>
      <c r="D217" s="67" t="str">
        <f t="shared" si="24"/>
        <v>4</v>
      </c>
      <c r="E217" s="67" t="str">
        <f t="shared" si="25"/>
        <v>01</v>
      </c>
      <c r="F217" s="67" t="str">
        <f t="shared" si="26"/>
        <v>0</v>
      </c>
      <c r="G217" s="67" t="str">
        <f t="shared" si="27"/>
        <v>0</v>
      </c>
      <c r="H217" s="67">
        <v>17240100</v>
      </c>
      <c r="I217" s="10" t="s">
        <v>449</v>
      </c>
      <c r="J217" s="167" t="s">
        <v>51</v>
      </c>
      <c r="K217" s="10" t="s">
        <v>5249</v>
      </c>
      <c r="L217" s="10"/>
      <c r="M217" s="101" t="s">
        <v>22</v>
      </c>
    </row>
    <row r="218" spans="1:13" ht="60" x14ac:dyDescent="0.25">
      <c r="A218" s="99" t="str">
        <f t="shared" si="21"/>
        <v>1</v>
      </c>
      <c r="B218" s="67" t="str">
        <f t="shared" si="22"/>
        <v>7</v>
      </c>
      <c r="C218" s="67" t="str">
        <f t="shared" si="23"/>
        <v>2</v>
      </c>
      <c r="D218" s="67" t="str">
        <f t="shared" si="24"/>
        <v>4</v>
      </c>
      <c r="E218" s="67" t="str">
        <f t="shared" si="25"/>
        <v>01</v>
      </c>
      <c r="F218" s="67" t="str">
        <f t="shared" si="26"/>
        <v>0</v>
      </c>
      <c r="G218" s="67" t="str">
        <f t="shared" si="27"/>
        <v>0</v>
      </c>
      <c r="H218" s="67">
        <v>17240100</v>
      </c>
      <c r="I218" s="10" t="s">
        <v>5250</v>
      </c>
      <c r="J218" s="167" t="s">
        <v>51</v>
      </c>
      <c r="K218" s="10" t="s">
        <v>5249</v>
      </c>
      <c r="L218" s="10"/>
      <c r="M218" s="101" t="s">
        <v>22</v>
      </c>
    </row>
    <row r="219" spans="1:13" ht="60" x14ac:dyDescent="0.25">
      <c r="A219" s="99" t="str">
        <f t="shared" si="21"/>
        <v>1</v>
      </c>
      <c r="B219" s="67" t="str">
        <f t="shared" si="22"/>
        <v>7</v>
      </c>
      <c r="C219" s="67" t="str">
        <f t="shared" si="23"/>
        <v>3</v>
      </c>
      <c r="D219" s="67" t="str">
        <f t="shared" si="24"/>
        <v>0</v>
      </c>
      <c r="E219" s="67" t="str">
        <f t="shared" si="25"/>
        <v>00</v>
      </c>
      <c r="F219" s="67" t="str">
        <f t="shared" si="26"/>
        <v>1</v>
      </c>
      <c r="G219" s="67" t="str">
        <f t="shared" si="27"/>
        <v>0</v>
      </c>
      <c r="H219" s="67">
        <v>17300010</v>
      </c>
      <c r="I219" s="10" t="s">
        <v>5251</v>
      </c>
      <c r="J219" s="167" t="s">
        <v>51</v>
      </c>
      <c r="K219" s="10" t="s">
        <v>462</v>
      </c>
      <c r="L219" s="10"/>
      <c r="M219" s="101" t="s">
        <v>22</v>
      </c>
    </row>
    <row r="220" spans="1:13" ht="28.5" customHeight="1" x14ac:dyDescent="0.25">
      <c r="A220" s="99" t="str">
        <f t="shared" si="21"/>
        <v>1</v>
      </c>
      <c r="B220" s="67" t="str">
        <f t="shared" si="22"/>
        <v>7</v>
      </c>
      <c r="C220" s="67" t="str">
        <f t="shared" si="23"/>
        <v>3</v>
      </c>
      <c r="D220" s="67" t="str">
        <f t="shared" si="24"/>
        <v>2</v>
      </c>
      <c r="E220" s="67" t="str">
        <f t="shared" si="25"/>
        <v>01</v>
      </c>
      <c r="F220" s="67" t="str">
        <f t="shared" si="26"/>
        <v>0</v>
      </c>
      <c r="G220" s="67" t="str">
        <f t="shared" si="27"/>
        <v>0</v>
      </c>
      <c r="H220" s="67">
        <v>17320100</v>
      </c>
      <c r="I220" s="10" t="s">
        <v>466</v>
      </c>
      <c r="J220" s="167" t="s">
        <v>51</v>
      </c>
      <c r="K220" s="10" t="s">
        <v>326</v>
      </c>
      <c r="L220" s="10"/>
      <c r="M220" s="101" t="s">
        <v>22</v>
      </c>
    </row>
    <row r="221" spans="1:13" ht="45" x14ac:dyDescent="0.25">
      <c r="A221" s="99" t="str">
        <f t="shared" si="21"/>
        <v>1</v>
      </c>
      <c r="B221" s="67" t="str">
        <f t="shared" si="22"/>
        <v>7</v>
      </c>
      <c r="C221" s="67" t="str">
        <f t="shared" si="23"/>
        <v>3</v>
      </c>
      <c r="D221" s="67" t="str">
        <f t="shared" si="24"/>
        <v>2</v>
      </c>
      <c r="E221" s="67" t="str">
        <f t="shared" si="25"/>
        <v>01</v>
      </c>
      <c r="F221" s="67" t="str">
        <f t="shared" si="26"/>
        <v>0</v>
      </c>
      <c r="G221" s="67" t="str">
        <f t="shared" si="27"/>
        <v>0</v>
      </c>
      <c r="H221" s="67">
        <v>17320100</v>
      </c>
      <c r="I221" s="10" t="s">
        <v>5252</v>
      </c>
      <c r="J221" s="167" t="s">
        <v>51</v>
      </c>
      <c r="K221" s="10" t="s">
        <v>5253</v>
      </c>
      <c r="L221" s="10" t="s">
        <v>3086</v>
      </c>
      <c r="M221" s="101" t="s">
        <v>22</v>
      </c>
    </row>
    <row r="222" spans="1:13" ht="75" x14ac:dyDescent="0.25">
      <c r="A222" s="99" t="str">
        <f t="shared" si="21"/>
        <v>1</v>
      </c>
      <c r="B222" s="67" t="str">
        <f t="shared" si="22"/>
        <v>7</v>
      </c>
      <c r="C222" s="67" t="str">
        <f t="shared" si="23"/>
        <v>4</v>
      </c>
      <c r="D222" s="67" t="str">
        <f t="shared" si="24"/>
        <v>1</v>
      </c>
      <c r="E222" s="67" t="str">
        <f t="shared" si="25"/>
        <v>01</v>
      </c>
      <c r="F222" s="67" t="str">
        <f t="shared" si="26"/>
        <v>0</v>
      </c>
      <c r="G222" s="67" t="str">
        <f t="shared" si="27"/>
        <v>0</v>
      </c>
      <c r="H222" s="67">
        <v>17410100</v>
      </c>
      <c r="I222" s="10" t="s">
        <v>471</v>
      </c>
      <c r="J222" s="167" t="s">
        <v>51</v>
      </c>
      <c r="K222" s="10" t="s">
        <v>5254</v>
      </c>
      <c r="L222" s="10"/>
      <c r="M222" s="101" t="s">
        <v>22</v>
      </c>
    </row>
    <row r="223" spans="1:13" ht="75" x14ac:dyDescent="0.25">
      <c r="A223" s="99" t="str">
        <f t="shared" si="21"/>
        <v>1</v>
      </c>
      <c r="B223" s="67" t="str">
        <f t="shared" si="22"/>
        <v>7</v>
      </c>
      <c r="C223" s="67" t="str">
        <f t="shared" si="23"/>
        <v>4</v>
      </c>
      <c r="D223" s="67" t="str">
        <f t="shared" si="24"/>
        <v>1</v>
      </c>
      <c r="E223" s="67" t="str">
        <f t="shared" si="25"/>
        <v>01</v>
      </c>
      <c r="F223" s="67" t="str">
        <f t="shared" si="26"/>
        <v>0</v>
      </c>
      <c r="G223" s="67" t="str">
        <f t="shared" si="27"/>
        <v>0</v>
      </c>
      <c r="H223" s="67">
        <v>17410100</v>
      </c>
      <c r="I223" s="10" t="s">
        <v>5255</v>
      </c>
      <c r="J223" s="167" t="s">
        <v>51</v>
      </c>
      <c r="K223" s="10" t="s">
        <v>5254</v>
      </c>
      <c r="L223" s="10"/>
      <c r="M223" s="101" t="s">
        <v>22</v>
      </c>
    </row>
    <row r="224" spans="1:13" ht="75" x14ac:dyDescent="0.25">
      <c r="A224" s="99" t="str">
        <f t="shared" si="21"/>
        <v>1</v>
      </c>
      <c r="B224" s="67" t="str">
        <f t="shared" si="22"/>
        <v>7</v>
      </c>
      <c r="C224" s="67" t="str">
        <f t="shared" si="23"/>
        <v>4</v>
      </c>
      <c r="D224" s="67" t="str">
        <f t="shared" si="24"/>
        <v>1</v>
      </c>
      <c r="E224" s="67" t="str">
        <f t="shared" si="25"/>
        <v>01</v>
      </c>
      <c r="F224" s="67" t="str">
        <f t="shared" si="26"/>
        <v>0</v>
      </c>
      <c r="G224" s="67" t="str">
        <f t="shared" si="27"/>
        <v>0</v>
      </c>
      <c r="H224" s="67">
        <v>17410100</v>
      </c>
      <c r="I224" s="10" t="s">
        <v>477</v>
      </c>
      <c r="J224" s="167" t="s">
        <v>51</v>
      </c>
      <c r="K224" s="10" t="s">
        <v>472</v>
      </c>
      <c r="L224" s="10"/>
      <c r="M224" s="101" t="s">
        <v>22</v>
      </c>
    </row>
    <row r="225" spans="1:13" ht="75" x14ac:dyDescent="0.25">
      <c r="A225" s="99" t="str">
        <f t="shared" si="21"/>
        <v>1</v>
      </c>
      <c r="B225" s="67" t="str">
        <f t="shared" si="22"/>
        <v>7</v>
      </c>
      <c r="C225" s="67" t="str">
        <f t="shared" si="23"/>
        <v>5</v>
      </c>
      <c r="D225" s="67" t="str">
        <f t="shared" si="24"/>
        <v>0</v>
      </c>
      <c r="E225" s="67" t="str">
        <f t="shared" si="25"/>
        <v>00</v>
      </c>
      <c r="F225" s="67" t="str">
        <f t="shared" si="26"/>
        <v>1</v>
      </c>
      <c r="G225" s="67" t="str">
        <f t="shared" si="27"/>
        <v>0</v>
      </c>
      <c r="H225" s="67">
        <v>17500010</v>
      </c>
      <c r="I225" s="10" t="s">
        <v>478</v>
      </c>
      <c r="J225" s="167" t="s">
        <v>51</v>
      </c>
      <c r="K225" s="10" t="s">
        <v>479</v>
      </c>
      <c r="L225" s="10"/>
      <c r="M225" s="101" t="s">
        <v>22</v>
      </c>
    </row>
    <row r="226" spans="1:13" ht="45" x14ac:dyDescent="0.25">
      <c r="A226" s="99" t="str">
        <f t="shared" si="21"/>
        <v>1</v>
      </c>
      <c r="B226" s="67" t="str">
        <f t="shared" si="22"/>
        <v>7</v>
      </c>
      <c r="C226" s="67" t="str">
        <f t="shared" si="23"/>
        <v>6</v>
      </c>
      <c r="D226" s="67" t="str">
        <f t="shared" si="24"/>
        <v>1</v>
      </c>
      <c r="E226" s="67" t="str">
        <f t="shared" si="25"/>
        <v>01</v>
      </c>
      <c r="F226" s="67" t="str">
        <f t="shared" si="26"/>
        <v>0</v>
      </c>
      <c r="G226" s="67" t="str">
        <f t="shared" si="27"/>
        <v>0</v>
      </c>
      <c r="H226" s="67">
        <v>17610100</v>
      </c>
      <c r="I226" s="10" t="s">
        <v>5256</v>
      </c>
      <c r="J226" s="167" t="s">
        <v>51</v>
      </c>
      <c r="K226" s="10" t="s">
        <v>5257</v>
      </c>
      <c r="L226" s="10"/>
      <c r="M226" s="101" t="s">
        <v>22</v>
      </c>
    </row>
    <row r="227" spans="1:13" ht="45" x14ac:dyDescent="0.25">
      <c r="A227" s="99" t="str">
        <f t="shared" si="21"/>
        <v>1</v>
      </c>
      <c r="B227" s="67" t="str">
        <f t="shared" si="22"/>
        <v>7</v>
      </c>
      <c r="C227" s="67" t="str">
        <f t="shared" si="23"/>
        <v>6</v>
      </c>
      <c r="D227" s="67" t="str">
        <f t="shared" si="24"/>
        <v>1</v>
      </c>
      <c r="E227" s="67" t="str">
        <f t="shared" si="25"/>
        <v>01</v>
      </c>
      <c r="F227" s="67" t="str">
        <f t="shared" si="26"/>
        <v>0</v>
      </c>
      <c r="G227" s="67" t="str">
        <f t="shared" si="27"/>
        <v>0</v>
      </c>
      <c r="H227" s="67">
        <v>17610100</v>
      </c>
      <c r="I227" s="10" t="s">
        <v>5258</v>
      </c>
      <c r="J227" s="167" t="s">
        <v>51</v>
      </c>
      <c r="K227" s="10" t="s">
        <v>5257</v>
      </c>
      <c r="L227" s="10"/>
      <c r="M227" s="101" t="s">
        <v>22</v>
      </c>
    </row>
    <row r="228" spans="1:13" ht="45" x14ac:dyDescent="0.25">
      <c r="A228" s="99" t="str">
        <f t="shared" si="21"/>
        <v>1</v>
      </c>
      <c r="B228" s="67" t="str">
        <f t="shared" si="22"/>
        <v>7</v>
      </c>
      <c r="C228" s="67" t="str">
        <f t="shared" si="23"/>
        <v>6</v>
      </c>
      <c r="D228" s="67" t="str">
        <f t="shared" si="24"/>
        <v>0</v>
      </c>
      <c r="E228" s="67" t="str">
        <f t="shared" si="25"/>
        <v>00</v>
      </c>
      <c r="F228" s="67" t="str">
        <f t="shared" si="26"/>
        <v>1</v>
      </c>
      <c r="G228" s="67" t="str">
        <f t="shared" si="27"/>
        <v>0</v>
      </c>
      <c r="H228" s="67">
        <v>17600010</v>
      </c>
      <c r="I228" s="10" t="s">
        <v>485</v>
      </c>
      <c r="J228" s="167" t="s">
        <v>51</v>
      </c>
      <c r="K228" s="10" t="s">
        <v>486</v>
      </c>
      <c r="L228" s="10"/>
      <c r="M228" s="101" t="s">
        <v>22</v>
      </c>
    </row>
    <row r="229" spans="1:13" ht="60" x14ac:dyDescent="0.25">
      <c r="A229" s="99" t="str">
        <f t="shared" si="21"/>
        <v>1</v>
      </c>
      <c r="B229" s="67" t="str">
        <f t="shared" si="22"/>
        <v>7</v>
      </c>
      <c r="C229" s="67" t="str">
        <f t="shared" si="23"/>
        <v>9</v>
      </c>
      <c r="D229" s="67" t="str">
        <f t="shared" si="24"/>
        <v>1</v>
      </c>
      <c r="E229" s="67" t="str">
        <f t="shared" si="25"/>
        <v>01</v>
      </c>
      <c r="F229" s="67" t="str">
        <f t="shared" si="26"/>
        <v>0</v>
      </c>
      <c r="G229" s="67" t="str">
        <f t="shared" si="27"/>
        <v>0</v>
      </c>
      <c r="H229" s="67">
        <v>17910100</v>
      </c>
      <c r="I229" s="10" t="s">
        <v>492</v>
      </c>
      <c r="J229" s="167" t="s">
        <v>51</v>
      </c>
      <c r="K229" s="10" t="s">
        <v>5259</v>
      </c>
      <c r="L229" s="10"/>
      <c r="M229" s="101" t="s">
        <v>22</v>
      </c>
    </row>
    <row r="230" spans="1:13" ht="60" x14ac:dyDescent="0.25">
      <c r="A230" s="99" t="str">
        <f t="shared" si="21"/>
        <v>1</v>
      </c>
      <c r="B230" s="67" t="str">
        <f t="shared" si="22"/>
        <v>7</v>
      </c>
      <c r="C230" s="67" t="str">
        <f t="shared" si="23"/>
        <v>9</v>
      </c>
      <c r="D230" s="67" t="str">
        <f t="shared" si="24"/>
        <v>1</v>
      </c>
      <c r="E230" s="67" t="str">
        <f t="shared" si="25"/>
        <v>01</v>
      </c>
      <c r="F230" s="67" t="str">
        <f t="shared" si="26"/>
        <v>0</v>
      </c>
      <c r="G230" s="67" t="str">
        <f t="shared" si="27"/>
        <v>0</v>
      </c>
      <c r="H230" s="67">
        <v>17910100</v>
      </c>
      <c r="I230" s="10" t="s">
        <v>5260</v>
      </c>
      <c r="J230" s="167" t="s">
        <v>51</v>
      </c>
      <c r="K230" s="10" t="s">
        <v>5259</v>
      </c>
      <c r="L230" s="10"/>
      <c r="M230" s="101" t="s">
        <v>22</v>
      </c>
    </row>
    <row r="231" spans="1:13" ht="60" x14ac:dyDescent="0.25">
      <c r="A231" s="99" t="str">
        <f t="shared" si="21"/>
        <v>1</v>
      </c>
      <c r="B231" s="67" t="str">
        <f t="shared" si="22"/>
        <v>7</v>
      </c>
      <c r="C231" s="67" t="str">
        <f t="shared" si="23"/>
        <v>7</v>
      </c>
      <c r="D231" s="67" t="str">
        <f t="shared" si="24"/>
        <v>0</v>
      </c>
      <c r="E231" s="67" t="str">
        <f t="shared" si="25"/>
        <v>00</v>
      </c>
      <c r="F231" s="67" t="str">
        <f t="shared" si="26"/>
        <v>1</v>
      </c>
      <c r="G231" s="67" t="str">
        <f t="shared" si="27"/>
        <v>0</v>
      </c>
      <c r="H231" s="67">
        <v>17700010</v>
      </c>
      <c r="I231" s="10" t="s">
        <v>492</v>
      </c>
      <c r="J231" s="167" t="s">
        <v>51</v>
      </c>
      <c r="K231" s="10" t="s">
        <v>496</v>
      </c>
      <c r="L231" s="10"/>
      <c r="M231" s="101" t="s">
        <v>22</v>
      </c>
    </row>
    <row r="232" spans="1:13" ht="30" x14ac:dyDescent="0.25">
      <c r="A232" s="99" t="str">
        <f t="shared" si="21"/>
        <v>1</v>
      </c>
      <c r="B232" s="67" t="str">
        <f t="shared" si="22"/>
        <v>7</v>
      </c>
      <c r="C232" s="67" t="str">
        <f t="shared" si="23"/>
        <v>8</v>
      </c>
      <c r="D232" s="67" t="str">
        <f t="shared" si="24"/>
        <v>0</v>
      </c>
      <c r="E232" s="67" t="str">
        <f t="shared" si="25"/>
        <v>00</v>
      </c>
      <c r="F232" s="67" t="str">
        <f t="shared" si="26"/>
        <v>1</v>
      </c>
      <c r="G232" s="67" t="str">
        <f t="shared" si="27"/>
        <v>0</v>
      </c>
      <c r="H232" s="67">
        <v>17800010</v>
      </c>
      <c r="I232" s="10" t="s">
        <v>497</v>
      </c>
      <c r="J232" s="167" t="s">
        <v>51</v>
      </c>
      <c r="K232" s="10" t="s">
        <v>498</v>
      </c>
      <c r="L232" s="10"/>
      <c r="M232" s="101" t="s">
        <v>22</v>
      </c>
    </row>
    <row r="233" spans="1:13" ht="75" x14ac:dyDescent="0.25">
      <c r="A233" s="99" t="str">
        <f t="shared" si="21"/>
        <v>1</v>
      </c>
      <c r="B233" s="67" t="str">
        <f t="shared" si="22"/>
        <v>9</v>
      </c>
      <c r="C233" s="67" t="str">
        <f t="shared" si="23"/>
        <v>1</v>
      </c>
      <c r="D233" s="67" t="str">
        <f t="shared" si="24"/>
        <v>0</v>
      </c>
      <c r="E233" s="67" t="str">
        <f t="shared" si="25"/>
        <v>01</v>
      </c>
      <c r="F233" s="67" t="str">
        <f t="shared" si="26"/>
        <v>0</v>
      </c>
      <c r="G233" s="67" t="str">
        <f t="shared" si="27"/>
        <v>0</v>
      </c>
      <c r="H233" s="67">
        <v>19100100</v>
      </c>
      <c r="I233" s="10" t="s">
        <v>504</v>
      </c>
      <c r="J233" s="167" t="s">
        <v>51</v>
      </c>
      <c r="K233" s="10" t="s">
        <v>5261</v>
      </c>
      <c r="L233" s="10"/>
      <c r="M233" s="101" t="s">
        <v>22</v>
      </c>
    </row>
    <row r="234" spans="1:13" ht="75" x14ac:dyDescent="0.25">
      <c r="A234" s="99" t="str">
        <f t="shared" si="21"/>
        <v>1</v>
      </c>
      <c r="B234" s="67" t="str">
        <f t="shared" si="22"/>
        <v>9</v>
      </c>
      <c r="C234" s="67" t="str">
        <f t="shared" si="23"/>
        <v>1</v>
      </c>
      <c r="D234" s="67" t="str">
        <f t="shared" si="24"/>
        <v>0</v>
      </c>
      <c r="E234" s="67" t="str">
        <f t="shared" si="25"/>
        <v>01</v>
      </c>
      <c r="F234" s="67" t="str">
        <f t="shared" si="26"/>
        <v>1</v>
      </c>
      <c r="G234" s="67" t="str">
        <f t="shared" si="27"/>
        <v>0</v>
      </c>
      <c r="H234" s="67">
        <v>19100110</v>
      </c>
      <c r="I234" s="10" t="s">
        <v>504</v>
      </c>
      <c r="J234" s="167" t="s">
        <v>51</v>
      </c>
      <c r="K234" s="10" t="s">
        <v>5261</v>
      </c>
      <c r="L234" s="10"/>
      <c r="M234" s="101" t="s">
        <v>22</v>
      </c>
    </row>
    <row r="235" spans="1:13" ht="45" x14ac:dyDescent="0.25">
      <c r="A235" s="99" t="str">
        <f t="shared" si="21"/>
        <v>1</v>
      </c>
      <c r="B235" s="67" t="str">
        <f t="shared" si="22"/>
        <v>9</v>
      </c>
      <c r="C235" s="67" t="str">
        <f t="shared" si="23"/>
        <v>1</v>
      </c>
      <c r="D235" s="67" t="str">
        <f t="shared" si="24"/>
        <v>0</v>
      </c>
      <c r="E235" s="67" t="str">
        <f t="shared" si="25"/>
        <v>02</v>
      </c>
      <c r="F235" s="67" t="str">
        <f t="shared" si="26"/>
        <v>0</v>
      </c>
      <c r="G235" s="67" t="str">
        <f t="shared" si="27"/>
        <v>0</v>
      </c>
      <c r="H235" s="67">
        <v>19100200</v>
      </c>
      <c r="I235" s="10" t="s">
        <v>5262</v>
      </c>
      <c r="J235" s="167" t="s">
        <v>51</v>
      </c>
      <c r="K235" s="10" t="s">
        <v>5263</v>
      </c>
      <c r="L235" s="10"/>
      <c r="M235" s="101" t="s">
        <v>22</v>
      </c>
    </row>
    <row r="236" spans="1:13" ht="45" x14ac:dyDescent="0.25">
      <c r="A236" s="99" t="str">
        <f t="shared" si="21"/>
        <v>1</v>
      </c>
      <c r="B236" s="67" t="str">
        <f t="shared" si="22"/>
        <v>9</v>
      </c>
      <c r="C236" s="67" t="str">
        <f t="shared" si="23"/>
        <v>1</v>
      </c>
      <c r="D236" s="67" t="str">
        <f t="shared" si="24"/>
        <v>0</v>
      </c>
      <c r="E236" s="67" t="str">
        <f t="shared" si="25"/>
        <v>02</v>
      </c>
      <c r="F236" s="67" t="str">
        <f t="shared" si="26"/>
        <v>1</v>
      </c>
      <c r="G236" s="67" t="str">
        <f t="shared" si="27"/>
        <v>0</v>
      </c>
      <c r="H236" s="67">
        <v>19100210</v>
      </c>
      <c r="I236" s="10" t="s">
        <v>5262</v>
      </c>
      <c r="J236" s="167" t="s">
        <v>51</v>
      </c>
      <c r="K236" s="10" t="s">
        <v>5263</v>
      </c>
      <c r="L236" s="10" t="s">
        <v>5264</v>
      </c>
      <c r="M236" s="101" t="s">
        <v>22</v>
      </c>
    </row>
    <row r="237" spans="1:13" ht="45" x14ac:dyDescent="0.25">
      <c r="A237" s="99" t="str">
        <f t="shared" si="21"/>
        <v>1</v>
      </c>
      <c r="B237" s="67" t="str">
        <f t="shared" si="22"/>
        <v>9</v>
      </c>
      <c r="C237" s="67" t="str">
        <f t="shared" si="23"/>
        <v>1</v>
      </c>
      <c r="D237" s="67" t="str">
        <f t="shared" si="24"/>
        <v>0</v>
      </c>
      <c r="E237" s="67" t="str">
        <f t="shared" si="25"/>
        <v>02</v>
      </c>
      <c r="F237" s="67" t="str">
        <f t="shared" si="26"/>
        <v>2</v>
      </c>
      <c r="G237" s="67" t="str">
        <f t="shared" si="27"/>
        <v>0</v>
      </c>
      <c r="H237" s="67">
        <v>19100220</v>
      </c>
      <c r="I237" s="10" t="s">
        <v>5265</v>
      </c>
      <c r="J237" s="167" t="s">
        <v>51</v>
      </c>
      <c r="K237" s="10" t="s">
        <v>5263</v>
      </c>
      <c r="L237" s="10" t="s">
        <v>5264</v>
      </c>
      <c r="M237" s="101" t="s">
        <v>22</v>
      </c>
    </row>
    <row r="238" spans="1:13" ht="30" x14ac:dyDescent="0.25">
      <c r="A238" s="99" t="str">
        <f t="shared" si="21"/>
        <v>1</v>
      </c>
      <c r="B238" s="67" t="str">
        <f t="shared" si="22"/>
        <v>9</v>
      </c>
      <c r="C238" s="67" t="str">
        <f t="shared" si="23"/>
        <v>1</v>
      </c>
      <c r="D238" s="67" t="str">
        <f t="shared" si="24"/>
        <v>0</v>
      </c>
      <c r="E238" s="67" t="str">
        <f t="shared" si="25"/>
        <v>03</v>
      </c>
      <c r="F238" s="67" t="str">
        <f t="shared" si="26"/>
        <v>0</v>
      </c>
      <c r="G238" s="67" t="str">
        <f t="shared" si="27"/>
        <v>0</v>
      </c>
      <c r="H238" s="67">
        <v>19100300</v>
      </c>
      <c r="I238" s="10" t="s">
        <v>5266</v>
      </c>
      <c r="J238" s="167" t="s">
        <v>51</v>
      </c>
      <c r="K238" s="10" t="s">
        <v>5267</v>
      </c>
      <c r="L238" s="10"/>
      <c r="M238" s="101" t="s">
        <v>22</v>
      </c>
    </row>
    <row r="239" spans="1:13" ht="30" x14ac:dyDescent="0.25">
      <c r="A239" s="99" t="str">
        <f t="shared" si="21"/>
        <v>1</v>
      </c>
      <c r="B239" s="67" t="str">
        <f t="shared" si="22"/>
        <v>9</v>
      </c>
      <c r="C239" s="67" t="str">
        <f t="shared" si="23"/>
        <v>1</v>
      </c>
      <c r="D239" s="67" t="str">
        <f t="shared" si="24"/>
        <v>0</v>
      </c>
      <c r="E239" s="67" t="str">
        <f t="shared" si="25"/>
        <v>03</v>
      </c>
      <c r="F239" s="67" t="str">
        <f t="shared" si="26"/>
        <v>1</v>
      </c>
      <c r="G239" s="67" t="str">
        <f t="shared" si="27"/>
        <v>0</v>
      </c>
      <c r="H239" s="67">
        <v>19100310</v>
      </c>
      <c r="I239" s="10" t="s">
        <v>5266</v>
      </c>
      <c r="J239" s="167" t="s">
        <v>51</v>
      </c>
      <c r="K239" s="10" t="s">
        <v>5267</v>
      </c>
      <c r="L239" s="10"/>
      <c r="M239" s="101" t="s">
        <v>22</v>
      </c>
    </row>
    <row r="240" spans="1:13" ht="30" x14ac:dyDescent="0.25">
      <c r="A240" s="99" t="str">
        <f t="shared" si="21"/>
        <v>1</v>
      </c>
      <c r="B240" s="67" t="str">
        <f t="shared" si="22"/>
        <v>9</v>
      </c>
      <c r="C240" s="67" t="str">
        <f t="shared" si="23"/>
        <v>1</v>
      </c>
      <c r="D240" s="67" t="str">
        <f t="shared" si="24"/>
        <v>0</v>
      </c>
      <c r="E240" s="67" t="str">
        <f t="shared" si="25"/>
        <v>04</v>
      </c>
      <c r="F240" s="67" t="str">
        <f t="shared" si="26"/>
        <v>0</v>
      </c>
      <c r="G240" s="67" t="str">
        <f t="shared" si="27"/>
        <v>0</v>
      </c>
      <c r="H240" s="67">
        <v>19100400</v>
      </c>
      <c r="I240" s="10" t="s">
        <v>5268</v>
      </c>
      <c r="J240" s="167" t="s">
        <v>51</v>
      </c>
      <c r="K240" s="10" t="s">
        <v>5269</v>
      </c>
      <c r="L240" s="10"/>
      <c r="M240" s="101" t="s">
        <v>22</v>
      </c>
    </row>
    <row r="241" spans="1:13" ht="30" x14ac:dyDescent="0.25">
      <c r="A241" s="99" t="str">
        <f t="shared" si="21"/>
        <v>1</v>
      </c>
      <c r="B241" s="67" t="str">
        <f t="shared" si="22"/>
        <v>9</v>
      </c>
      <c r="C241" s="67" t="str">
        <f t="shared" si="23"/>
        <v>1</v>
      </c>
      <c r="D241" s="67" t="str">
        <f t="shared" si="24"/>
        <v>0</v>
      </c>
      <c r="E241" s="67" t="str">
        <f t="shared" si="25"/>
        <v>04</v>
      </c>
      <c r="F241" s="67" t="str">
        <f t="shared" si="26"/>
        <v>1</v>
      </c>
      <c r="G241" s="67" t="str">
        <f t="shared" si="27"/>
        <v>0</v>
      </c>
      <c r="H241" s="67">
        <v>19100410</v>
      </c>
      <c r="I241" s="10" t="s">
        <v>5268</v>
      </c>
      <c r="J241" s="167" t="s">
        <v>51</v>
      </c>
      <c r="K241" s="10" t="s">
        <v>5269</v>
      </c>
      <c r="L241" s="10"/>
      <c r="M241" s="101" t="s">
        <v>22</v>
      </c>
    </row>
    <row r="242" spans="1:13" ht="30" x14ac:dyDescent="0.25">
      <c r="A242" s="99" t="str">
        <f t="shared" si="21"/>
        <v>1</v>
      </c>
      <c r="B242" s="67" t="str">
        <f t="shared" si="22"/>
        <v>9</v>
      </c>
      <c r="C242" s="67" t="str">
        <f t="shared" si="23"/>
        <v>1</v>
      </c>
      <c r="D242" s="67" t="str">
        <f t="shared" si="24"/>
        <v>0</v>
      </c>
      <c r="E242" s="67" t="str">
        <f t="shared" si="25"/>
        <v>05</v>
      </c>
      <c r="F242" s="67" t="str">
        <f t="shared" si="26"/>
        <v>0</v>
      </c>
      <c r="G242" s="67" t="str">
        <f t="shared" si="27"/>
        <v>0</v>
      </c>
      <c r="H242" s="67">
        <v>19100500</v>
      </c>
      <c r="I242" s="10" t="s">
        <v>5270</v>
      </c>
      <c r="J242" s="167" t="s">
        <v>51</v>
      </c>
      <c r="K242" s="10" t="s">
        <v>5271</v>
      </c>
      <c r="L242" s="10"/>
      <c r="M242" s="101" t="s">
        <v>22</v>
      </c>
    </row>
    <row r="243" spans="1:13" ht="30" x14ac:dyDescent="0.25">
      <c r="A243" s="99" t="str">
        <f t="shared" si="21"/>
        <v>1</v>
      </c>
      <c r="B243" s="67" t="str">
        <f t="shared" si="22"/>
        <v>9</v>
      </c>
      <c r="C243" s="67" t="str">
        <f t="shared" si="23"/>
        <v>1</v>
      </c>
      <c r="D243" s="67" t="str">
        <f t="shared" si="24"/>
        <v>0</v>
      </c>
      <c r="E243" s="67" t="str">
        <f t="shared" si="25"/>
        <v>05</v>
      </c>
      <c r="F243" s="67" t="str">
        <f t="shared" si="26"/>
        <v>1</v>
      </c>
      <c r="G243" s="67" t="str">
        <f t="shared" si="27"/>
        <v>0</v>
      </c>
      <c r="H243" s="67">
        <v>19100510</v>
      </c>
      <c r="I243" s="10" t="s">
        <v>5270</v>
      </c>
      <c r="J243" s="167" t="s">
        <v>51</v>
      </c>
      <c r="K243" s="10" t="s">
        <v>5271</v>
      </c>
      <c r="L243" s="10"/>
      <c r="M243" s="101" t="s">
        <v>22</v>
      </c>
    </row>
    <row r="244" spans="1:13" ht="30" x14ac:dyDescent="0.25">
      <c r="A244" s="99" t="str">
        <f t="shared" si="21"/>
        <v>1</v>
      </c>
      <c r="B244" s="67" t="str">
        <f t="shared" si="22"/>
        <v>9</v>
      </c>
      <c r="C244" s="67" t="str">
        <f t="shared" si="23"/>
        <v>1</v>
      </c>
      <c r="D244" s="67" t="str">
        <f t="shared" si="24"/>
        <v>0</v>
      </c>
      <c r="E244" s="67" t="str">
        <f t="shared" si="25"/>
        <v>06</v>
      </c>
      <c r="F244" s="67" t="str">
        <f t="shared" si="26"/>
        <v>0</v>
      </c>
      <c r="G244" s="67" t="str">
        <f t="shared" si="27"/>
        <v>0</v>
      </c>
      <c r="H244" s="67">
        <v>19100600</v>
      </c>
      <c r="I244" s="10" t="s">
        <v>5272</v>
      </c>
      <c r="J244" s="167" t="s">
        <v>51</v>
      </c>
      <c r="K244" s="10" t="s">
        <v>506</v>
      </c>
      <c r="L244" s="10"/>
      <c r="M244" s="101" t="s">
        <v>22</v>
      </c>
    </row>
    <row r="245" spans="1:13" ht="30" x14ac:dyDescent="0.25">
      <c r="A245" s="99" t="str">
        <f t="shared" si="21"/>
        <v>1</v>
      </c>
      <c r="B245" s="67" t="str">
        <f t="shared" si="22"/>
        <v>9</v>
      </c>
      <c r="C245" s="67" t="str">
        <f t="shared" si="23"/>
        <v>1</v>
      </c>
      <c r="D245" s="67" t="str">
        <f t="shared" si="24"/>
        <v>0</v>
      </c>
      <c r="E245" s="67" t="str">
        <f t="shared" si="25"/>
        <v>06</v>
      </c>
      <c r="F245" s="67" t="str">
        <f t="shared" si="26"/>
        <v>1</v>
      </c>
      <c r="G245" s="67" t="str">
        <f t="shared" si="27"/>
        <v>0</v>
      </c>
      <c r="H245" s="67">
        <v>19100610</v>
      </c>
      <c r="I245" s="10" t="s">
        <v>5273</v>
      </c>
      <c r="J245" s="167" t="s">
        <v>51</v>
      </c>
      <c r="K245" s="10" t="s">
        <v>5274</v>
      </c>
      <c r="L245" s="10"/>
      <c r="M245" s="101" t="s">
        <v>22</v>
      </c>
    </row>
    <row r="246" spans="1:13" ht="30" x14ac:dyDescent="0.25">
      <c r="A246" s="99" t="str">
        <f t="shared" si="21"/>
        <v>1</v>
      </c>
      <c r="B246" s="67" t="str">
        <f t="shared" si="22"/>
        <v>9</v>
      </c>
      <c r="C246" s="67" t="str">
        <f t="shared" si="23"/>
        <v>1</v>
      </c>
      <c r="D246" s="67" t="str">
        <f t="shared" si="24"/>
        <v>0</v>
      </c>
      <c r="E246" s="67" t="str">
        <f t="shared" si="25"/>
        <v>06</v>
      </c>
      <c r="F246" s="67" t="str">
        <f t="shared" si="26"/>
        <v>2</v>
      </c>
      <c r="G246" s="67" t="str">
        <f t="shared" si="27"/>
        <v>0</v>
      </c>
      <c r="H246" s="67">
        <v>19100620</v>
      </c>
      <c r="I246" s="10" t="s">
        <v>5275</v>
      </c>
      <c r="J246" s="167" t="s">
        <v>51</v>
      </c>
      <c r="K246" s="10" t="s">
        <v>5276</v>
      </c>
      <c r="L246" s="10"/>
      <c r="M246" s="101" t="s">
        <v>22</v>
      </c>
    </row>
    <row r="247" spans="1:13" ht="30" x14ac:dyDescent="0.25">
      <c r="A247" s="99" t="str">
        <f t="shared" si="21"/>
        <v>1</v>
      </c>
      <c r="B247" s="67" t="str">
        <f t="shared" si="22"/>
        <v>9</v>
      </c>
      <c r="C247" s="67" t="str">
        <f t="shared" si="23"/>
        <v>1</v>
      </c>
      <c r="D247" s="67" t="str">
        <f t="shared" si="24"/>
        <v>0</v>
      </c>
      <c r="E247" s="67" t="str">
        <f t="shared" si="25"/>
        <v>07</v>
      </c>
      <c r="F247" s="67" t="str">
        <f t="shared" si="26"/>
        <v>0</v>
      </c>
      <c r="G247" s="67" t="str">
        <f t="shared" si="27"/>
        <v>0</v>
      </c>
      <c r="H247" s="67">
        <v>19100700</v>
      </c>
      <c r="I247" s="10" t="s">
        <v>5277</v>
      </c>
      <c r="J247" s="167" t="s">
        <v>51</v>
      </c>
      <c r="K247" s="10" t="s">
        <v>5278</v>
      </c>
      <c r="L247" s="10"/>
      <c r="M247" s="101" t="s">
        <v>22</v>
      </c>
    </row>
    <row r="248" spans="1:13" ht="30" x14ac:dyDescent="0.25">
      <c r="A248" s="99" t="str">
        <f t="shared" si="21"/>
        <v>1</v>
      </c>
      <c r="B248" s="67" t="str">
        <f t="shared" si="22"/>
        <v>9</v>
      </c>
      <c r="C248" s="67" t="str">
        <f t="shared" si="23"/>
        <v>1</v>
      </c>
      <c r="D248" s="67" t="str">
        <f t="shared" si="24"/>
        <v>0</v>
      </c>
      <c r="E248" s="67" t="str">
        <f t="shared" si="25"/>
        <v>07</v>
      </c>
      <c r="F248" s="67" t="str">
        <f t="shared" si="26"/>
        <v>1</v>
      </c>
      <c r="G248" s="67" t="str">
        <f t="shared" si="27"/>
        <v>0</v>
      </c>
      <c r="H248" s="67">
        <v>19100710</v>
      </c>
      <c r="I248" s="10" t="s">
        <v>5277</v>
      </c>
      <c r="J248" s="167" t="s">
        <v>51</v>
      </c>
      <c r="K248" s="10" t="s">
        <v>5278</v>
      </c>
      <c r="L248" s="10"/>
      <c r="M248" s="101" t="s">
        <v>22</v>
      </c>
    </row>
    <row r="249" spans="1:13" x14ac:dyDescent="0.25">
      <c r="A249" s="99" t="str">
        <f t="shared" si="21"/>
        <v>1</v>
      </c>
      <c r="B249" s="67" t="str">
        <f t="shared" si="22"/>
        <v>9</v>
      </c>
      <c r="C249" s="67" t="str">
        <f t="shared" si="23"/>
        <v>1</v>
      </c>
      <c r="D249" s="67" t="str">
        <f t="shared" si="24"/>
        <v>0</v>
      </c>
      <c r="E249" s="67" t="str">
        <f t="shared" si="25"/>
        <v>08</v>
      </c>
      <c r="F249" s="67" t="str">
        <f t="shared" si="26"/>
        <v>0</v>
      </c>
      <c r="G249" s="67" t="str">
        <f t="shared" si="27"/>
        <v>0</v>
      </c>
      <c r="H249" s="67">
        <v>19100800</v>
      </c>
      <c r="I249" s="10" t="s">
        <v>510</v>
      </c>
      <c r="J249" s="167" t="s">
        <v>51</v>
      </c>
      <c r="K249" s="10" t="s">
        <v>5279</v>
      </c>
      <c r="L249" s="10"/>
      <c r="M249" s="101" t="s">
        <v>22</v>
      </c>
    </row>
    <row r="250" spans="1:13" x14ac:dyDescent="0.25">
      <c r="A250" s="99" t="str">
        <f t="shared" si="21"/>
        <v>1</v>
      </c>
      <c r="B250" s="67" t="str">
        <f t="shared" si="22"/>
        <v>9</v>
      </c>
      <c r="C250" s="67" t="str">
        <f t="shared" si="23"/>
        <v>1</v>
      </c>
      <c r="D250" s="67" t="str">
        <f t="shared" si="24"/>
        <v>0</v>
      </c>
      <c r="E250" s="67" t="str">
        <f t="shared" si="25"/>
        <v>08</v>
      </c>
      <c r="F250" s="67" t="str">
        <f t="shared" si="26"/>
        <v>1</v>
      </c>
      <c r="G250" s="67" t="str">
        <f t="shared" si="27"/>
        <v>0</v>
      </c>
      <c r="H250" s="67">
        <v>19100810</v>
      </c>
      <c r="I250" s="10" t="s">
        <v>510</v>
      </c>
      <c r="J250" s="167" t="s">
        <v>51</v>
      </c>
      <c r="K250" s="10" t="s">
        <v>5279</v>
      </c>
      <c r="L250" s="10"/>
      <c r="M250" s="101" t="s">
        <v>22</v>
      </c>
    </row>
    <row r="251" spans="1:13" ht="45" x14ac:dyDescent="0.25">
      <c r="A251" s="99" t="str">
        <f t="shared" si="21"/>
        <v>1</v>
      </c>
      <c r="B251" s="67" t="str">
        <f t="shared" si="22"/>
        <v>9</v>
      </c>
      <c r="C251" s="67" t="str">
        <f t="shared" si="23"/>
        <v>1</v>
      </c>
      <c r="D251" s="67" t="str">
        <f t="shared" si="24"/>
        <v>0</v>
      </c>
      <c r="E251" s="67" t="str">
        <f t="shared" si="25"/>
        <v>09</v>
      </c>
      <c r="F251" s="67" t="str">
        <f t="shared" si="26"/>
        <v>0</v>
      </c>
      <c r="G251" s="67" t="str">
        <f t="shared" si="27"/>
        <v>0</v>
      </c>
      <c r="H251" s="67">
        <v>19100900</v>
      </c>
      <c r="I251" s="10" t="s">
        <v>512</v>
      </c>
      <c r="J251" s="167" t="s">
        <v>51</v>
      </c>
      <c r="K251" s="10" t="s">
        <v>5280</v>
      </c>
      <c r="L251" s="10"/>
      <c r="M251" s="101" t="s">
        <v>22</v>
      </c>
    </row>
    <row r="252" spans="1:13" ht="45" x14ac:dyDescent="0.25">
      <c r="A252" s="99" t="str">
        <f t="shared" si="21"/>
        <v>1</v>
      </c>
      <c r="B252" s="67" t="str">
        <f t="shared" si="22"/>
        <v>9</v>
      </c>
      <c r="C252" s="67" t="str">
        <f t="shared" si="23"/>
        <v>1</v>
      </c>
      <c r="D252" s="67" t="str">
        <f t="shared" si="24"/>
        <v>0</v>
      </c>
      <c r="E252" s="67" t="str">
        <f t="shared" si="25"/>
        <v>09</v>
      </c>
      <c r="F252" s="67" t="str">
        <f t="shared" si="26"/>
        <v>1</v>
      </c>
      <c r="G252" s="67" t="str">
        <f t="shared" si="27"/>
        <v>0</v>
      </c>
      <c r="H252" s="67">
        <v>19100910</v>
      </c>
      <c r="I252" s="10" t="s">
        <v>512</v>
      </c>
      <c r="J252" s="167" t="s">
        <v>51</v>
      </c>
      <c r="K252" s="10" t="s">
        <v>5280</v>
      </c>
      <c r="L252" s="10"/>
      <c r="M252" s="101" t="s">
        <v>22</v>
      </c>
    </row>
    <row r="253" spans="1:13" ht="45" x14ac:dyDescent="0.25">
      <c r="A253" s="99" t="str">
        <f t="shared" si="21"/>
        <v>1</v>
      </c>
      <c r="B253" s="67" t="str">
        <f t="shared" si="22"/>
        <v>9</v>
      </c>
      <c r="C253" s="67" t="str">
        <f t="shared" si="23"/>
        <v>1</v>
      </c>
      <c r="D253" s="67" t="str">
        <f t="shared" si="24"/>
        <v>0</v>
      </c>
      <c r="E253" s="67" t="str">
        <f t="shared" si="25"/>
        <v>10</v>
      </c>
      <c r="F253" s="67" t="str">
        <f t="shared" si="26"/>
        <v>0</v>
      </c>
      <c r="G253" s="67" t="str">
        <f t="shared" si="27"/>
        <v>0</v>
      </c>
      <c r="H253" s="67">
        <v>19101000</v>
      </c>
      <c r="I253" s="10" t="s">
        <v>514</v>
      </c>
      <c r="J253" s="167" t="s">
        <v>51</v>
      </c>
      <c r="K253" s="10" t="s">
        <v>5281</v>
      </c>
      <c r="L253" s="10"/>
      <c r="M253" s="101" t="s">
        <v>22</v>
      </c>
    </row>
    <row r="254" spans="1:13" ht="45" x14ac:dyDescent="0.25">
      <c r="A254" s="99" t="str">
        <f t="shared" si="21"/>
        <v>1</v>
      </c>
      <c r="B254" s="67" t="str">
        <f t="shared" si="22"/>
        <v>9</v>
      </c>
      <c r="C254" s="67" t="str">
        <f t="shared" si="23"/>
        <v>1</v>
      </c>
      <c r="D254" s="67" t="str">
        <f t="shared" si="24"/>
        <v>0</v>
      </c>
      <c r="E254" s="67" t="str">
        <f t="shared" si="25"/>
        <v>10</v>
      </c>
      <c r="F254" s="67" t="str">
        <f t="shared" si="26"/>
        <v>1</v>
      </c>
      <c r="G254" s="67" t="str">
        <f t="shared" si="27"/>
        <v>0</v>
      </c>
      <c r="H254" s="67">
        <v>19101010</v>
      </c>
      <c r="I254" s="10" t="s">
        <v>514</v>
      </c>
      <c r="J254" s="167" t="s">
        <v>51</v>
      </c>
      <c r="K254" s="10" t="s">
        <v>5281</v>
      </c>
      <c r="L254" s="10"/>
      <c r="M254" s="101" t="s">
        <v>22</v>
      </c>
    </row>
    <row r="255" spans="1:13" ht="210" x14ac:dyDescent="0.25">
      <c r="A255" s="99" t="str">
        <f t="shared" si="21"/>
        <v>1</v>
      </c>
      <c r="B255" s="67" t="str">
        <f t="shared" si="22"/>
        <v>9</v>
      </c>
      <c r="C255" s="67" t="str">
        <f t="shared" si="23"/>
        <v>1</v>
      </c>
      <c r="D255" s="67" t="str">
        <f t="shared" si="24"/>
        <v>0</v>
      </c>
      <c r="E255" s="67" t="str">
        <f t="shared" si="25"/>
        <v>11</v>
      </c>
      <c r="F255" s="67" t="str">
        <f t="shared" si="26"/>
        <v>0</v>
      </c>
      <c r="G255" s="67" t="str">
        <f t="shared" si="27"/>
        <v>0</v>
      </c>
      <c r="H255" s="67">
        <v>19101100</v>
      </c>
      <c r="I255" s="10" t="s">
        <v>5282</v>
      </c>
      <c r="J255" s="167" t="s">
        <v>51</v>
      </c>
      <c r="K255" s="10" t="s">
        <v>5283</v>
      </c>
      <c r="L255" s="10"/>
      <c r="M255" s="101" t="s">
        <v>22</v>
      </c>
    </row>
    <row r="256" spans="1:13" ht="210" x14ac:dyDescent="0.25">
      <c r="A256" s="99" t="str">
        <f t="shared" si="21"/>
        <v>1</v>
      </c>
      <c r="B256" s="67" t="str">
        <f t="shared" si="22"/>
        <v>9</v>
      </c>
      <c r="C256" s="67" t="str">
        <f t="shared" si="23"/>
        <v>1</v>
      </c>
      <c r="D256" s="67" t="str">
        <f t="shared" si="24"/>
        <v>0</v>
      </c>
      <c r="E256" s="67" t="str">
        <f t="shared" si="25"/>
        <v>11</v>
      </c>
      <c r="F256" s="67" t="str">
        <f t="shared" si="26"/>
        <v>1</v>
      </c>
      <c r="G256" s="67" t="str">
        <f t="shared" si="27"/>
        <v>0</v>
      </c>
      <c r="H256" s="67">
        <v>19101110</v>
      </c>
      <c r="I256" s="10" t="s">
        <v>5282</v>
      </c>
      <c r="J256" s="167" t="s">
        <v>51</v>
      </c>
      <c r="K256" s="10" t="s">
        <v>5283</v>
      </c>
      <c r="L256" s="10"/>
      <c r="M256" s="101" t="s">
        <v>22</v>
      </c>
    </row>
    <row r="257" spans="1:13" ht="47.25" customHeight="1" x14ac:dyDescent="0.25">
      <c r="A257" s="99" t="str">
        <f t="shared" si="21"/>
        <v>1</v>
      </c>
      <c r="B257" s="67" t="str">
        <f t="shared" si="22"/>
        <v>9</v>
      </c>
      <c r="C257" s="67" t="str">
        <f t="shared" si="23"/>
        <v>1</v>
      </c>
      <c r="D257" s="67" t="str">
        <f t="shared" si="24"/>
        <v>0</v>
      </c>
      <c r="E257" s="67" t="str">
        <f t="shared" si="25"/>
        <v>12</v>
      </c>
      <c r="F257" s="67" t="str">
        <f t="shared" si="26"/>
        <v>0</v>
      </c>
      <c r="G257" s="67" t="str">
        <f t="shared" si="27"/>
        <v>0</v>
      </c>
      <c r="H257" s="67">
        <v>19101200</v>
      </c>
      <c r="I257" s="10" t="s">
        <v>5284</v>
      </c>
      <c r="J257" s="167" t="s">
        <v>51</v>
      </c>
      <c r="K257" s="10" t="s">
        <v>5285</v>
      </c>
      <c r="L257" s="10"/>
      <c r="M257" s="101" t="s">
        <v>22</v>
      </c>
    </row>
    <row r="258" spans="1:13" ht="60" x14ac:dyDescent="0.25">
      <c r="A258" s="99" t="str">
        <f t="shared" si="21"/>
        <v>1</v>
      </c>
      <c r="B258" s="67" t="str">
        <f t="shared" si="22"/>
        <v>9</v>
      </c>
      <c r="C258" s="67" t="str">
        <f t="shared" si="23"/>
        <v>1</v>
      </c>
      <c r="D258" s="67" t="str">
        <f t="shared" si="24"/>
        <v>0</v>
      </c>
      <c r="E258" s="67" t="str">
        <f t="shared" si="25"/>
        <v>12</v>
      </c>
      <c r="F258" s="67" t="str">
        <f t="shared" si="26"/>
        <v>1</v>
      </c>
      <c r="G258" s="67" t="str">
        <f t="shared" si="27"/>
        <v>0</v>
      </c>
      <c r="H258" s="67">
        <v>19101210</v>
      </c>
      <c r="I258" s="10" t="s">
        <v>5284</v>
      </c>
      <c r="J258" s="167" t="s">
        <v>51</v>
      </c>
      <c r="K258" s="10" t="s">
        <v>5285</v>
      </c>
      <c r="L258" s="10"/>
      <c r="M258" s="101" t="s">
        <v>22</v>
      </c>
    </row>
    <row r="259" spans="1:13" ht="45" x14ac:dyDescent="0.25">
      <c r="A259" s="99" t="str">
        <f t="shared" ref="A259:A322" si="28">MID($H259,1,1)</f>
        <v>1</v>
      </c>
      <c r="B259" s="67" t="str">
        <f t="shared" ref="B259:B322" si="29">MID($H259,2,1)</f>
        <v>9</v>
      </c>
      <c r="C259" s="67" t="str">
        <f t="shared" ref="C259:C322" si="30">MID($H259,3,1)</f>
        <v>1</v>
      </c>
      <c r="D259" s="67" t="str">
        <f t="shared" ref="D259:D322" si="31">MID($H259,4,1)</f>
        <v>0</v>
      </c>
      <c r="E259" s="67" t="str">
        <f t="shared" ref="E259:E322" si="32">MID($H259,5,2)</f>
        <v>13</v>
      </c>
      <c r="F259" s="67" t="str">
        <f t="shared" ref="F259:F322" si="33">MID($H259,7,1)</f>
        <v>0</v>
      </c>
      <c r="G259" s="67" t="str">
        <f t="shared" ref="G259:G322" si="34">MID($H259,8,1)</f>
        <v>0</v>
      </c>
      <c r="H259" s="67">
        <v>19101300</v>
      </c>
      <c r="I259" s="10" t="s">
        <v>5286</v>
      </c>
      <c r="J259" s="167" t="s">
        <v>51</v>
      </c>
      <c r="K259" s="10" t="s">
        <v>5287</v>
      </c>
      <c r="L259" s="10"/>
      <c r="M259" s="101" t="s">
        <v>22</v>
      </c>
    </row>
    <row r="260" spans="1:13" ht="60" x14ac:dyDescent="0.25">
      <c r="A260" s="99" t="str">
        <f t="shared" si="28"/>
        <v>1</v>
      </c>
      <c r="B260" s="67" t="str">
        <f t="shared" si="29"/>
        <v>9</v>
      </c>
      <c r="C260" s="67" t="str">
        <f t="shared" si="30"/>
        <v>1</v>
      </c>
      <c r="D260" s="67" t="str">
        <f t="shared" si="31"/>
        <v>0</v>
      </c>
      <c r="E260" s="67" t="str">
        <f t="shared" si="32"/>
        <v>13</v>
      </c>
      <c r="F260" s="67" t="str">
        <f t="shared" si="33"/>
        <v>1</v>
      </c>
      <c r="G260" s="67" t="str">
        <f t="shared" si="34"/>
        <v>0</v>
      </c>
      <c r="H260" s="67">
        <v>19101310</v>
      </c>
      <c r="I260" s="10" t="s">
        <v>5288</v>
      </c>
      <c r="J260" s="167" t="s">
        <v>51</v>
      </c>
      <c r="K260" s="10" t="s">
        <v>5289</v>
      </c>
      <c r="L260" s="10"/>
      <c r="M260" s="101" t="s">
        <v>22</v>
      </c>
    </row>
    <row r="261" spans="1:13" ht="45.75" customHeight="1" x14ac:dyDescent="0.25">
      <c r="A261" s="99" t="str">
        <f t="shared" si="28"/>
        <v>1</v>
      </c>
      <c r="B261" s="67" t="str">
        <f t="shared" si="29"/>
        <v>9</v>
      </c>
      <c r="C261" s="67" t="str">
        <f t="shared" si="30"/>
        <v>1</v>
      </c>
      <c r="D261" s="67" t="str">
        <f t="shared" si="31"/>
        <v>0</v>
      </c>
      <c r="E261" s="67" t="str">
        <f t="shared" si="32"/>
        <v>13</v>
      </c>
      <c r="F261" s="67" t="str">
        <f t="shared" si="33"/>
        <v>2</v>
      </c>
      <c r="G261" s="67" t="str">
        <f t="shared" si="34"/>
        <v>0</v>
      </c>
      <c r="H261" s="67">
        <v>19101320</v>
      </c>
      <c r="I261" s="10" t="s">
        <v>520</v>
      </c>
      <c r="J261" s="167" t="s">
        <v>51</v>
      </c>
      <c r="K261" s="10" t="s">
        <v>5290</v>
      </c>
      <c r="L261" s="10"/>
      <c r="M261" s="101" t="s">
        <v>22</v>
      </c>
    </row>
    <row r="262" spans="1:13" ht="45.75" customHeight="1" x14ac:dyDescent="0.25">
      <c r="A262" s="99" t="str">
        <f t="shared" si="28"/>
        <v>1</v>
      </c>
      <c r="B262" s="67" t="str">
        <f t="shared" si="29"/>
        <v>9</v>
      </c>
      <c r="C262" s="67" t="str">
        <f t="shared" si="30"/>
        <v>2</v>
      </c>
      <c r="D262" s="67" t="str">
        <f t="shared" si="31"/>
        <v>1</v>
      </c>
      <c r="E262" s="67" t="str">
        <f t="shared" si="32"/>
        <v>01</v>
      </c>
      <c r="F262" s="67" t="str">
        <f t="shared" si="33"/>
        <v>1</v>
      </c>
      <c r="G262" s="67" t="str">
        <f t="shared" si="34"/>
        <v>0</v>
      </c>
      <c r="H262" s="67">
        <v>19210110</v>
      </c>
      <c r="I262" s="10" t="s">
        <v>5291</v>
      </c>
      <c r="J262" s="167" t="s">
        <v>51</v>
      </c>
      <c r="K262" s="10" t="s">
        <v>5292</v>
      </c>
      <c r="L262" s="10"/>
      <c r="M262" s="101" t="s">
        <v>22</v>
      </c>
    </row>
    <row r="263" spans="1:13" ht="30" x14ac:dyDescent="0.25">
      <c r="A263" s="99" t="str">
        <f t="shared" si="28"/>
        <v>1</v>
      </c>
      <c r="B263" s="67" t="str">
        <f t="shared" si="29"/>
        <v>9</v>
      </c>
      <c r="C263" s="67" t="str">
        <f t="shared" si="30"/>
        <v>2</v>
      </c>
      <c r="D263" s="67" t="str">
        <f t="shared" si="31"/>
        <v>1</v>
      </c>
      <c r="E263" s="67" t="str">
        <f t="shared" si="32"/>
        <v>02</v>
      </c>
      <c r="F263" s="67" t="str">
        <f t="shared" si="33"/>
        <v>1</v>
      </c>
      <c r="G263" s="67" t="str">
        <f t="shared" si="34"/>
        <v>0</v>
      </c>
      <c r="H263" s="67">
        <v>19210210</v>
      </c>
      <c r="I263" s="10" t="s">
        <v>5293</v>
      </c>
      <c r="J263" s="167" t="s">
        <v>51</v>
      </c>
      <c r="K263" s="10" t="s">
        <v>5294</v>
      </c>
      <c r="L263" s="10"/>
      <c r="M263" s="101" t="s">
        <v>22</v>
      </c>
    </row>
    <row r="264" spans="1:13" ht="75" x14ac:dyDescent="0.25">
      <c r="A264" s="99" t="str">
        <f t="shared" si="28"/>
        <v>1</v>
      </c>
      <c r="B264" s="67" t="str">
        <f t="shared" si="29"/>
        <v>9</v>
      </c>
      <c r="C264" s="67" t="str">
        <f t="shared" si="30"/>
        <v>2</v>
      </c>
      <c r="D264" s="67" t="str">
        <f t="shared" si="31"/>
        <v>1</v>
      </c>
      <c r="E264" s="67" t="str">
        <f t="shared" si="32"/>
        <v>03</v>
      </c>
      <c r="F264" s="67" t="str">
        <f t="shared" si="33"/>
        <v>1</v>
      </c>
      <c r="G264" s="67" t="str">
        <f t="shared" si="34"/>
        <v>0</v>
      </c>
      <c r="H264" s="67">
        <v>19210310</v>
      </c>
      <c r="I264" s="10" t="s">
        <v>5295</v>
      </c>
      <c r="J264" s="167" t="s">
        <v>51</v>
      </c>
      <c r="K264" s="10" t="s">
        <v>5296</v>
      </c>
      <c r="L264" s="10"/>
      <c r="M264" s="101" t="s">
        <v>22</v>
      </c>
    </row>
    <row r="265" spans="1:13" ht="78" customHeight="1" x14ac:dyDescent="0.25">
      <c r="A265" s="99" t="str">
        <f t="shared" si="28"/>
        <v>1</v>
      </c>
      <c r="B265" s="67" t="str">
        <f t="shared" si="29"/>
        <v>9</v>
      </c>
      <c r="C265" s="67" t="str">
        <f t="shared" si="30"/>
        <v>2</v>
      </c>
      <c r="D265" s="67" t="str">
        <f t="shared" si="31"/>
        <v>1</v>
      </c>
      <c r="E265" s="67" t="str">
        <f t="shared" si="32"/>
        <v>99</v>
      </c>
      <c r="F265" s="67" t="str">
        <f t="shared" si="33"/>
        <v>1</v>
      </c>
      <c r="G265" s="67" t="str">
        <f t="shared" si="34"/>
        <v>0</v>
      </c>
      <c r="H265" s="67">
        <v>19219910</v>
      </c>
      <c r="I265" s="10" t="s">
        <v>529</v>
      </c>
      <c r="J265" s="167" t="s">
        <v>51</v>
      </c>
      <c r="K265" s="10" t="s">
        <v>5297</v>
      </c>
      <c r="L265" s="10"/>
      <c r="M265" s="101" t="s">
        <v>22</v>
      </c>
    </row>
    <row r="266" spans="1:13" ht="45" x14ac:dyDescent="0.25">
      <c r="A266" s="99" t="str">
        <f t="shared" si="28"/>
        <v>1</v>
      </c>
      <c r="B266" s="67" t="str">
        <f t="shared" si="29"/>
        <v>9</v>
      </c>
      <c r="C266" s="67" t="str">
        <f t="shared" si="30"/>
        <v>2</v>
      </c>
      <c r="D266" s="67" t="str">
        <f t="shared" si="31"/>
        <v>2</v>
      </c>
      <c r="E266" s="67" t="str">
        <f t="shared" si="32"/>
        <v>02</v>
      </c>
      <c r="F266" s="67" t="str">
        <f t="shared" si="33"/>
        <v>1</v>
      </c>
      <c r="G266" s="67" t="str">
        <f t="shared" si="34"/>
        <v>0</v>
      </c>
      <c r="H266" s="67">
        <v>19220210</v>
      </c>
      <c r="I266" s="10" t="s">
        <v>538</v>
      </c>
      <c r="J266" s="167" t="s">
        <v>51</v>
      </c>
      <c r="K266" s="10" t="s">
        <v>5298</v>
      </c>
      <c r="L266" s="10"/>
      <c r="M266" s="101" t="s">
        <v>22</v>
      </c>
    </row>
    <row r="267" spans="1:13" x14ac:dyDescent="0.25">
      <c r="A267" s="99" t="str">
        <f t="shared" si="28"/>
        <v>1</v>
      </c>
      <c r="B267" s="67" t="str">
        <f t="shared" si="29"/>
        <v>9</v>
      </c>
      <c r="C267" s="67" t="str">
        <f t="shared" si="30"/>
        <v>2</v>
      </c>
      <c r="D267" s="67" t="str">
        <f t="shared" si="31"/>
        <v>2</v>
      </c>
      <c r="E267" s="67" t="str">
        <f t="shared" si="32"/>
        <v>03</v>
      </c>
      <c r="F267" s="67" t="str">
        <f t="shared" si="33"/>
        <v>1</v>
      </c>
      <c r="G267" s="67" t="str">
        <f t="shared" si="34"/>
        <v>0</v>
      </c>
      <c r="H267" s="67">
        <v>19220310</v>
      </c>
      <c r="I267" s="10" t="s">
        <v>540</v>
      </c>
      <c r="J267" s="167" t="s">
        <v>51</v>
      </c>
      <c r="K267" s="10" t="s">
        <v>5299</v>
      </c>
      <c r="L267" s="10"/>
      <c r="M267" s="101" t="s">
        <v>22</v>
      </c>
    </row>
    <row r="268" spans="1:13" ht="51" customHeight="1" x14ac:dyDescent="0.25">
      <c r="A268" s="99" t="str">
        <f t="shared" si="28"/>
        <v>1</v>
      </c>
      <c r="B268" s="67" t="str">
        <f t="shared" si="29"/>
        <v>9</v>
      </c>
      <c r="C268" s="67" t="str">
        <f t="shared" si="30"/>
        <v>2</v>
      </c>
      <c r="D268" s="67" t="str">
        <f t="shared" si="31"/>
        <v>2</v>
      </c>
      <c r="E268" s="67" t="str">
        <f t="shared" si="32"/>
        <v>04</v>
      </c>
      <c r="F268" s="67" t="str">
        <f t="shared" si="33"/>
        <v>1</v>
      </c>
      <c r="G268" s="67" t="str">
        <f t="shared" si="34"/>
        <v>0</v>
      </c>
      <c r="H268" s="67">
        <v>19220410</v>
      </c>
      <c r="I268" s="10" t="s">
        <v>542</v>
      </c>
      <c r="J268" s="167" t="s">
        <v>51</v>
      </c>
      <c r="K268" s="10" t="s">
        <v>5300</v>
      </c>
      <c r="L268" s="10"/>
      <c r="M268" s="101" t="s">
        <v>22</v>
      </c>
    </row>
    <row r="269" spans="1:13" ht="51" customHeight="1" x14ac:dyDescent="0.25">
      <c r="A269" s="99" t="str">
        <f t="shared" si="28"/>
        <v>1</v>
      </c>
      <c r="B269" s="67" t="str">
        <f t="shared" si="29"/>
        <v>9</v>
      </c>
      <c r="C269" s="67" t="str">
        <f t="shared" si="30"/>
        <v>2</v>
      </c>
      <c r="D269" s="67" t="str">
        <f t="shared" si="31"/>
        <v>2</v>
      </c>
      <c r="E269" s="67" t="str">
        <f t="shared" si="32"/>
        <v>05</v>
      </c>
      <c r="F269" s="67" t="str">
        <f t="shared" si="33"/>
        <v>1</v>
      </c>
      <c r="G269" s="67" t="str">
        <f t="shared" si="34"/>
        <v>0</v>
      </c>
      <c r="H269" s="67">
        <v>19220510</v>
      </c>
      <c r="I269" s="10" t="s">
        <v>544</v>
      </c>
      <c r="J269" s="167" t="s">
        <v>51</v>
      </c>
      <c r="K269" s="10" t="s">
        <v>5301</v>
      </c>
      <c r="L269" s="10"/>
      <c r="M269" s="101" t="s">
        <v>22</v>
      </c>
    </row>
    <row r="270" spans="1:13" ht="51" customHeight="1" x14ac:dyDescent="0.25">
      <c r="A270" s="99" t="str">
        <f t="shared" si="28"/>
        <v>1</v>
      </c>
      <c r="B270" s="67" t="str">
        <f t="shared" si="29"/>
        <v>9</v>
      </c>
      <c r="C270" s="67" t="str">
        <f t="shared" si="30"/>
        <v>2</v>
      </c>
      <c r="D270" s="67" t="str">
        <f t="shared" si="31"/>
        <v>2</v>
      </c>
      <c r="E270" s="67" t="str">
        <f t="shared" si="32"/>
        <v>06</v>
      </c>
      <c r="F270" s="67" t="str">
        <f t="shared" si="33"/>
        <v>1</v>
      </c>
      <c r="G270" s="67" t="str">
        <f t="shared" si="34"/>
        <v>0</v>
      </c>
      <c r="H270" s="67">
        <v>19220610</v>
      </c>
      <c r="I270" s="10" t="s">
        <v>5302</v>
      </c>
      <c r="J270" s="167" t="s">
        <v>51</v>
      </c>
      <c r="K270" s="10" t="s">
        <v>5303</v>
      </c>
      <c r="L270" s="10" t="s">
        <v>4253</v>
      </c>
      <c r="M270" s="101" t="s">
        <v>22</v>
      </c>
    </row>
    <row r="271" spans="1:13" ht="45" x14ac:dyDescent="0.25">
      <c r="A271" s="99" t="str">
        <f t="shared" si="28"/>
        <v>1</v>
      </c>
      <c r="B271" s="67" t="str">
        <f t="shared" si="29"/>
        <v>9</v>
      </c>
      <c r="C271" s="67" t="str">
        <f t="shared" si="30"/>
        <v>2</v>
      </c>
      <c r="D271" s="67" t="str">
        <f t="shared" si="31"/>
        <v>2</v>
      </c>
      <c r="E271" s="67" t="str">
        <f t="shared" si="32"/>
        <v>06</v>
      </c>
      <c r="F271" s="67" t="str">
        <f t="shared" si="33"/>
        <v>2</v>
      </c>
      <c r="G271" s="67" t="str">
        <f t="shared" si="34"/>
        <v>0</v>
      </c>
      <c r="H271" s="67">
        <v>19220620</v>
      </c>
      <c r="I271" s="10" t="s">
        <v>5304</v>
      </c>
      <c r="J271" s="167" t="s">
        <v>51</v>
      </c>
      <c r="K271" s="10" t="s">
        <v>5305</v>
      </c>
      <c r="L271" s="10" t="s">
        <v>4253</v>
      </c>
      <c r="M271" s="101" t="s">
        <v>22</v>
      </c>
    </row>
    <row r="272" spans="1:13" ht="60" x14ac:dyDescent="0.25">
      <c r="A272" s="99" t="str">
        <f t="shared" si="28"/>
        <v>1</v>
      </c>
      <c r="B272" s="67" t="str">
        <f t="shared" si="29"/>
        <v>9</v>
      </c>
      <c r="C272" s="67" t="str">
        <f t="shared" si="30"/>
        <v>2</v>
      </c>
      <c r="D272" s="67" t="str">
        <f t="shared" si="31"/>
        <v>2</v>
      </c>
      <c r="E272" s="67" t="str">
        <f t="shared" si="32"/>
        <v>06</v>
      </c>
      <c r="F272" s="67" t="str">
        <f t="shared" si="33"/>
        <v>1</v>
      </c>
      <c r="G272" s="67" t="str">
        <f t="shared" si="34"/>
        <v>0</v>
      </c>
      <c r="H272" s="67">
        <v>19220610</v>
      </c>
      <c r="I272" s="10" t="s">
        <v>546</v>
      </c>
      <c r="J272" s="167" t="s">
        <v>51</v>
      </c>
      <c r="K272" s="10" t="s">
        <v>547</v>
      </c>
      <c r="L272" s="10"/>
      <c r="M272" s="101" t="s">
        <v>22</v>
      </c>
    </row>
    <row r="273" spans="1:13" ht="90" x14ac:dyDescent="0.25">
      <c r="A273" s="99" t="str">
        <f t="shared" si="28"/>
        <v>1</v>
      </c>
      <c r="B273" s="67" t="str">
        <f t="shared" si="29"/>
        <v>9</v>
      </c>
      <c r="C273" s="67" t="str">
        <f t="shared" si="30"/>
        <v>2</v>
      </c>
      <c r="D273" s="67" t="str">
        <f t="shared" si="31"/>
        <v>2</v>
      </c>
      <c r="E273" s="67" t="str">
        <f t="shared" si="32"/>
        <v>07</v>
      </c>
      <c r="F273" s="67" t="str">
        <f t="shared" si="33"/>
        <v>1</v>
      </c>
      <c r="G273" s="67" t="str">
        <f t="shared" si="34"/>
        <v>0</v>
      </c>
      <c r="H273" s="67">
        <v>19220710</v>
      </c>
      <c r="I273" s="10" t="s">
        <v>5306</v>
      </c>
      <c r="J273" s="167" t="s">
        <v>51</v>
      </c>
      <c r="K273" s="10" t="s">
        <v>5307</v>
      </c>
      <c r="L273" s="10"/>
      <c r="M273" s="101" t="s">
        <v>22</v>
      </c>
    </row>
    <row r="274" spans="1:13" ht="75" customHeight="1" x14ac:dyDescent="0.25">
      <c r="A274" s="99" t="str">
        <f t="shared" si="28"/>
        <v>1</v>
      </c>
      <c r="B274" s="67" t="str">
        <f t="shared" si="29"/>
        <v>9</v>
      </c>
      <c r="C274" s="67" t="str">
        <f t="shared" si="30"/>
        <v>2</v>
      </c>
      <c r="D274" s="67" t="str">
        <f t="shared" si="31"/>
        <v>2</v>
      </c>
      <c r="E274" s="67" t="str">
        <f t="shared" si="32"/>
        <v>08</v>
      </c>
      <c r="F274" s="67" t="str">
        <f t="shared" si="33"/>
        <v>1</v>
      </c>
      <c r="G274" s="67" t="str">
        <f t="shared" si="34"/>
        <v>0</v>
      </c>
      <c r="H274" s="67">
        <v>19220810</v>
      </c>
      <c r="I274" s="10" t="s">
        <v>5308</v>
      </c>
      <c r="J274" s="167" t="s">
        <v>51</v>
      </c>
      <c r="K274" s="10" t="s">
        <v>5309</v>
      </c>
      <c r="L274" s="10"/>
      <c r="M274" s="101" t="s">
        <v>22</v>
      </c>
    </row>
    <row r="275" spans="1:13" ht="75" x14ac:dyDescent="0.25">
      <c r="A275" s="99" t="str">
        <f t="shared" si="28"/>
        <v>1</v>
      </c>
      <c r="B275" s="67" t="str">
        <f t="shared" si="29"/>
        <v>9</v>
      </c>
      <c r="C275" s="67" t="str">
        <f t="shared" si="30"/>
        <v>2</v>
      </c>
      <c r="D275" s="67" t="str">
        <f t="shared" si="31"/>
        <v>2</v>
      </c>
      <c r="E275" s="67" t="str">
        <f t="shared" si="32"/>
        <v>09</v>
      </c>
      <c r="F275" s="67" t="str">
        <f t="shared" si="33"/>
        <v>1</v>
      </c>
      <c r="G275" s="67" t="str">
        <f t="shared" si="34"/>
        <v>0</v>
      </c>
      <c r="H275" s="67">
        <v>19220910</v>
      </c>
      <c r="I275" s="10" t="s">
        <v>5310</v>
      </c>
      <c r="J275" s="167" t="s">
        <v>51</v>
      </c>
      <c r="K275" s="10" t="s">
        <v>548</v>
      </c>
      <c r="L275" s="10"/>
      <c r="M275" s="101" t="s">
        <v>22</v>
      </c>
    </row>
    <row r="276" spans="1:13" ht="60" x14ac:dyDescent="0.25">
      <c r="A276" s="99" t="str">
        <f t="shared" si="28"/>
        <v>1</v>
      </c>
      <c r="B276" s="67" t="str">
        <f t="shared" si="29"/>
        <v>9</v>
      </c>
      <c r="C276" s="67" t="str">
        <f t="shared" si="30"/>
        <v>2</v>
      </c>
      <c r="D276" s="67" t="str">
        <f t="shared" si="31"/>
        <v>2</v>
      </c>
      <c r="E276" s="67" t="str">
        <f t="shared" si="32"/>
        <v>11</v>
      </c>
      <c r="F276" s="67" t="str">
        <f t="shared" si="33"/>
        <v>1</v>
      </c>
      <c r="G276" s="67" t="str">
        <f t="shared" si="34"/>
        <v>0</v>
      </c>
      <c r="H276" s="67">
        <v>19221110</v>
      </c>
      <c r="I276" s="10" t="s">
        <v>5311</v>
      </c>
      <c r="J276" s="167" t="s">
        <v>51</v>
      </c>
      <c r="K276" s="10" t="s">
        <v>5312</v>
      </c>
      <c r="L276" s="10"/>
      <c r="M276" s="101" t="s">
        <v>22</v>
      </c>
    </row>
    <row r="277" spans="1:13" ht="45" x14ac:dyDescent="0.25">
      <c r="A277" s="99" t="str">
        <f t="shared" si="28"/>
        <v>1</v>
      </c>
      <c r="B277" s="67" t="str">
        <f t="shared" si="29"/>
        <v>9</v>
      </c>
      <c r="C277" s="67" t="str">
        <f t="shared" si="30"/>
        <v>2</v>
      </c>
      <c r="D277" s="67" t="str">
        <f t="shared" si="31"/>
        <v>2</v>
      </c>
      <c r="E277" s="67" t="str">
        <f t="shared" si="32"/>
        <v>12</v>
      </c>
      <c r="F277" s="67" t="str">
        <f t="shared" si="33"/>
        <v>1</v>
      </c>
      <c r="G277" s="67" t="str">
        <f t="shared" si="34"/>
        <v>0</v>
      </c>
      <c r="H277" s="67">
        <v>19221210</v>
      </c>
      <c r="I277" s="10" t="s">
        <v>5313</v>
      </c>
      <c r="J277" s="167" t="s">
        <v>51</v>
      </c>
      <c r="K277" s="10" t="s">
        <v>5314</v>
      </c>
      <c r="L277" s="10"/>
      <c r="M277" s="101" t="s">
        <v>22</v>
      </c>
    </row>
    <row r="278" spans="1:13" ht="60" x14ac:dyDescent="0.25">
      <c r="A278" s="99" t="str">
        <f t="shared" si="28"/>
        <v>1</v>
      </c>
      <c r="B278" s="67" t="str">
        <f t="shared" si="29"/>
        <v>9</v>
      </c>
      <c r="C278" s="67" t="str">
        <f t="shared" si="30"/>
        <v>2</v>
      </c>
      <c r="D278" s="67" t="str">
        <f t="shared" si="31"/>
        <v>2</v>
      </c>
      <c r="E278" s="67" t="str">
        <f t="shared" si="32"/>
        <v>13</v>
      </c>
      <c r="F278" s="67" t="str">
        <f t="shared" si="33"/>
        <v>1</v>
      </c>
      <c r="G278" s="67" t="str">
        <f t="shared" si="34"/>
        <v>0</v>
      </c>
      <c r="H278" s="67">
        <v>19221310</v>
      </c>
      <c r="I278" s="10" t="s">
        <v>5315</v>
      </c>
      <c r="J278" s="167" t="s">
        <v>51</v>
      </c>
      <c r="K278" s="10" t="s">
        <v>5316</v>
      </c>
      <c r="L278" s="10" t="s">
        <v>5317</v>
      </c>
      <c r="M278" s="101" t="s">
        <v>22</v>
      </c>
    </row>
    <row r="279" spans="1:13" x14ac:dyDescent="0.25">
      <c r="A279" s="99" t="str">
        <f t="shared" si="28"/>
        <v>1</v>
      </c>
      <c r="B279" s="67" t="str">
        <f t="shared" si="29"/>
        <v>9</v>
      </c>
      <c r="C279" s="67" t="str">
        <f t="shared" si="30"/>
        <v>2</v>
      </c>
      <c r="D279" s="67" t="str">
        <f t="shared" si="31"/>
        <v>2</v>
      </c>
      <c r="E279" s="67" t="str">
        <f t="shared" si="32"/>
        <v>99</v>
      </c>
      <c r="F279" s="67" t="str">
        <f t="shared" si="33"/>
        <v>1</v>
      </c>
      <c r="G279" s="67" t="str">
        <f t="shared" si="34"/>
        <v>0</v>
      </c>
      <c r="H279" s="67">
        <v>19229910</v>
      </c>
      <c r="I279" s="10" t="s">
        <v>557</v>
      </c>
      <c r="J279" s="167" t="s">
        <v>51</v>
      </c>
      <c r="K279" s="10" t="s">
        <v>5318</v>
      </c>
      <c r="L279" s="10"/>
      <c r="M279" s="101" t="s">
        <v>22</v>
      </c>
    </row>
    <row r="280" spans="1:13" ht="30" x14ac:dyDescent="0.25">
      <c r="A280" s="99" t="str">
        <f t="shared" si="28"/>
        <v>1</v>
      </c>
      <c r="B280" s="67" t="str">
        <f t="shared" si="29"/>
        <v>9</v>
      </c>
      <c r="C280" s="67" t="str">
        <f t="shared" si="30"/>
        <v>2</v>
      </c>
      <c r="D280" s="67" t="str">
        <f t="shared" si="31"/>
        <v>3</v>
      </c>
      <c r="E280" s="67" t="str">
        <f t="shared" si="32"/>
        <v>01</v>
      </c>
      <c r="F280" s="67" t="str">
        <f t="shared" si="33"/>
        <v>1</v>
      </c>
      <c r="G280" s="67" t="str">
        <f t="shared" si="34"/>
        <v>0</v>
      </c>
      <c r="H280" s="67">
        <v>19230110</v>
      </c>
      <c r="I280" s="10" t="s">
        <v>5319</v>
      </c>
      <c r="J280" s="167" t="s">
        <v>51</v>
      </c>
      <c r="K280" s="10" t="s">
        <v>5320</v>
      </c>
      <c r="L280" s="10"/>
      <c r="M280" s="101" t="s">
        <v>22</v>
      </c>
    </row>
    <row r="281" spans="1:13" x14ac:dyDescent="0.25">
      <c r="A281" s="99" t="str">
        <f t="shared" si="28"/>
        <v>1</v>
      </c>
      <c r="B281" s="67" t="str">
        <f t="shared" si="29"/>
        <v>9</v>
      </c>
      <c r="C281" s="67" t="str">
        <f t="shared" si="30"/>
        <v>2</v>
      </c>
      <c r="D281" s="67" t="str">
        <f t="shared" si="31"/>
        <v>3</v>
      </c>
      <c r="E281" s="67" t="str">
        <f t="shared" si="32"/>
        <v>02</v>
      </c>
      <c r="F281" s="67" t="str">
        <f t="shared" si="33"/>
        <v>1</v>
      </c>
      <c r="G281" s="67" t="str">
        <f t="shared" si="34"/>
        <v>0</v>
      </c>
      <c r="H281" s="67">
        <v>19230210</v>
      </c>
      <c r="I281" s="10" t="s">
        <v>5321</v>
      </c>
      <c r="J281" s="167" t="s">
        <v>51</v>
      </c>
      <c r="K281" s="10" t="s">
        <v>5322</v>
      </c>
      <c r="L281" s="10"/>
      <c r="M281" s="101" t="s">
        <v>22</v>
      </c>
    </row>
    <row r="282" spans="1:13" ht="45" x14ac:dyDescent="0.25">
      <c r="A282" s="99" t="str">
        <f t="shared" si="28"/>
        <v>1</v>
      </c>
      <c r="B282" s="67" t="str">
        <f t="shared" si="29"/>
        <v>9</v>
      </c>
      <c r="C282" s="67" t="str">
        <f t="shared" si="30"/>
        <v>2</v>
      </c>
      <c r="D282" s="67" t="str">
        <f t="shared" si="31"/>
        <v>3</v>
      </c>
      <c r="E282" s="67" t="str">
        <f t="shared" si="32"/>
        <v>03</v>
      </c>
      <c r="F282" s="67" t="str">
        <f t="shared" si="33"/>
        <v>1</v>
      </c>
      <c r="G282" s="67" t="str">
        <f t="shared" si="34"/>
        <v>0</v>
      </c>
      <c r="H282" s="67">
        <v>19230310</v>
      </c>
      <c r="I282" s="10" t="s">
        <v>5323</v>
      </c>
      <c r="J282" s="167" t="s">
        <v>51</v>
      </c>
      <c r="K282" s="10" t="s">
        <v>5324</v>
      </c>
      <c r="L282" s="10"/>
      <c r="M282" s="101" t="s">
        <v>22</v>
      </c>
    </row>
    <row r="283" spans="1:13" ht="30" x14ac:dyDescent="0.25">
      <c r="A283" s="99" t="str">
        <f t="shared" si="28"/>
        <v>1</v>
      </c>
      <c r="B283" s="67" t="str">
        <f t="shared" si="29"/>
        <v>9</v>
      </c>
      <c r="C283" s="67" t="str">
        <f t="shared" si="30"/>
        <v>2</v>
      </c>
      <c r="D283" s="67" t="str">
        <f t="shared" si="31"/>
        <v>3</v>
      </c>
      <c r="E283" s="67" t="str">
        <f t="shared" si="32"/>
        <v>04</v>
      </c>
      <c r="F283" s="67" t="str">
        <f t="shared" si="33"/>
        <v>1</v>
      </c>
      <c r="G283" s="67" t="str">
        <f t="shared" si="34"/>
        <v>0</v>
      </c>
      <c r="H283" s="67">
        <v>19230410</v>
      </c>
      <c r="I283" s="10" t="s">
        <v>5325</v>
      </c>
      <c r="J283" s="167" t="s">
        <v>51</v>
      </c>
      <c r="K283" s="10" t="s">
        <v>5326</v>
      </c>
      <c r="L283" s="10"/>
      <c r="M283" s="101" t="s">
        <v>22</v>
      </c>
    </row>
    <row r="284" spans="1:13" x14ac:dyDescent="0.25">
      <c r="A284" s="99" t="str">
        <f t="shared" si="28"/>
        <v>1</v>
      </c>
      <c r="B284" s="67" t="str">
        <f t="shared" si="29"/>
        <v>9</v>
      </c>
      <c r="C284" s="67" t="str">
        <f t="shared" si="30"/>
        <v>2</v>
      </c>
      <c r="D284" s="67" t="str">
        <f t="shared" si="31"/>
        <v>3</v>
      </c>
      <c r="E284" s="67" t="str">
        <f t="shared" si="32"/>
        <v>99</v>
      </c>
      <c r="F284" s="67" t="str">
        <f t="shared" si="33"/>
        <v>1</v>
      </c>
      <c r="G284" s="67" t="str">
        <f t="shared" si="34"/>
        <v>0</v>
      </c>
      <c r="H284" s="67">
        <v>19239910</v>
      </c>
      <c r="I284" s="10" t="s">
        <v>560</v>
      </c>
      <c r="J284" s="167" t="s">
        <v>51</v>
      </c>
      <c r="K284" s="10" t="s">
        <v>5327</v>
      </c>
      <c r="L284" s="10"/>
      <c r="M284" s="101" t="s">
        <v>22</v>
      </c>
    </row>
    <row r="285" spans="1:13" ht="30" x14ac:dyDescent="0.25">
      <c r="A285" s="99" t="str">
        <f t="shared" si="28"/>
        <v>1</v>
      </c>
      <c r="B285" s="67" t="str">
        <f t="shared" si="29"/>
        <v>9</v>
      </c>
      <c r="C285" s="67" t="str">
        <f t="shared" si="30"/>
        <v>3</v>
      </c>
      <c r="D285" s="67" t="str">
        <f t="shared" si="31"/>
        <v>0</v>
      </c>
      <c r="E285" s="67" t="str">
        <f t="shared" si="32"/>
        <v>01</v>
      </c>
      <c r="F285" s="67" t="str">
        <f t="shared" si="33"/>
        <v>0</v>
      </c>
      <c r="G285" s="67" t="str">
        <f t="shared" si="34"/>
        <v>0</v>
      </c>
      <c r="H285" s="67">
        <v>19300100</v>
      </c>
      <c r="I285" s="10" t="s">
        <v>564</v>
      </c>
      <c r="J285" s="167" t="s">
        <v>51</v>
      </c>
      <c r="K285" s="10" t="s">
        <v>5328</v>
      </c>
      <c r="L285" s="10"/>
      <c r="M285" s="101" t="s">
        <v>22</v>
      </c>
    </row>
    <row r="286" spans="1:13" ht="30" x14ac:dyDescent="0.25">
      <c r="A286" s="99" t="str">
        <f t="shared" si="28"/>
        <v>1</v>
      </c>
      <c r="B286" s="67" t="str">
        <f t="shared" si="29"/>
        <v>9</v>
      </c>
      <c r="C286" s="67" t="str">
        <f t="shared" si="30"/>
        <v>3</v>
      </c>
      <c r="D286" s="67" t="str">
        <f t="shared" si="31"/>
        <v>0</v>
      </c>
      <c r="E286" s="67" t="str">
        <f t="shared" si="32"/>
        <v>01</v>
      </c>
      <c r="F286" s="67" t="str">
        <f t="shared" si="33"/>
        <v>1</v>
      </c>
      <c r="G286" s="67" t="str">
        <f t="shared" si="34"/>
        <v>0</v>
      </c>
      <c r="H286" s="67">
        <v>19300110</v>
      </c>
      <c r="I286" s="10" t="s">
        <v>564</v>
      </c>
      <c r="J286" s="167" t="s">
        <v>51</v>
      </c>
      <c r="K286" s="10" t="s">
        <v>5329</v>
      </c>
      <c r="L286" s="10"/>
      <c r="M286" s="101" t="s">
        <v>22</v>
      </c>
    </row>
    <row r="287" spans="1:13" x14ac:dyDescent="0.25">
      <c r="A287" s="99" t="str">
        <f t="shared" si="28"/>
        <v>1</v>
      </c>
      <c r="B287" s="67" t="str">
        <f t="shared" si="29"/>
        <v>9</v>
      </c>
      <c r="C287" s="67" t="str">
        <f t="shared" si="30"/>
        <v>3</v>
      </c>
      <c r="D287" s="67" t="str">
        <f t="shared" si="31"/>
        <v>0</v>
      </c>
      <c r="E287" s="67" t="str">
        <f t="shared" si="32"/>
        <v>02</v>
      </c>
      <c r="F287" s="67" t="str">
        <f t="shared" si="33"/>
        <v>0</v>
      </c>
      <c r="G287" s="67" t="str">
        <f t="shared" si="34"/>
        <v>0</v>
      </c>
      <c r="H287" s="67">
        <v>19300200</v>
      </c>
      <c r="I287" s="10" t="s">
        <v>5330</v>
      </c>
      <c r="J287" s="167" t="s">
        <v>51</v>
      </c>
      <c r="K287" s="10" t="s">
        <v>5331</v>
      </c>
      <c r="L287" s="10"/>
      <c r="M287" s="101" t="s">
        <v>22</v>
      </c>
    </row>
    <row r="288" spans="1:13" ht="30" x14ac:dyDescent="0.25">
      <c r="A288" s="99" t="str">
        <f t="shared" si="28"/>
        <v>1</v>
      </c>
      <c r="B288" s="67" t="str">
        <f t="shared" si="29"/>
        <v>9</v>
      </c>
      <c r="C288" s="67" t="str">
        <f t="shared" si="30"/>
        <v>3</v>
      </c>
      <c r="D288" s="67" t="str">
        <f t="shared" si="31"/>
        <v>0</v>
      </c>
      <c r="E288" s="67" t="str">
        <f t="shared" si="32"/>
        <v>02</v>
      </c>
      <c r="F288" s="67" t="str">
        <f t="shared" si="33"/>
        <v>1</v>
      </c>
      <c r="G288" s="67" t="str">
        <f t="shared" si="34"/>
        <v>0</v>
      </c>
      <c r="H288" s="67">
        <v>19300210</v>
      </c>
      <c r="I288" s="10" t="s">
        <v>5332</v>
      </c>
      <c r="J288" s="167" t="s">
        <v>51</v>
      </c>
      <c r="K288" s="10" t="s">
        <v>5333</v>
      </c>
      <c r="L288" s="10"/>
      <c r="M288" s="101" t="s">
        <v>22</v>
      </c>
    </row>
    <row r="289" spans="1:13" ht="60" x14ac:dyDescent="0.25">
      <c r="A289" s="99" t="str">
        <f t="shared" si="28"/>
        <v>1</v>
      </c>
      <c r="B289" s="67" t="str">
        <f t="shared" si="29"/>
        <v>9</v>
      </c>
      <c r="C289" s="67" t="str">
        <f t="shared" si="30"/>
        <v>3</v>
      </c>
      <c r="D289" s="67" t="str">
        <f t="shared" si="31"/>
        <v>0</v>
      </c>
      <c r="E289" s="67" t="str">
        <f t="shared" si="32"/>
        <v>02</v>
      </c>
      <c r="F289" s="67" t="str">
        <f t="shared" si="33"/>
        <v>2</v>
      </c>
      <c r="G289" s="67" t="str">
        <f t="shared" si="34"/>
        <v>0</v>
      </c>
      <c r="H289" s="67">
        <v>19300220</v>
      </c>
      <c r="I289" s="10" t="s">
        <v>5334</v>
      </c>
      <c r="J289" s="167" t="s">
        <v>51</v>
      </c>
      <c r="K289" s="10" t="s">
        <v>5335</v>
      </c>
      <c r="L289" s="10"/>
      <c r="M289" s="101" t="s">
        <v>22</v>
      </c>
    </row>
    <row r="290" spans="1:13" ht="135" x14ac:dyDescent="0.25">
      <c r="A290" s="99" t="str">
        <f t="shared" si="28"/>
        <v>1</v>
      </c>
      <c r="B290" s="67" t="str">
        <f t="shared" si="29"/>
        <v>9</v>
      </c>
      <c r="C290" s="67" t="str">
        <f t="shared" si="30"/>
        <v>3</v>
      </c>
      <c r="D290" s="67" t="str">
        <f t="shared" si="31"/>
        <v>0</v>
      </c>
      <c r="E290" s="67" t="str">
        <f t="shared" si="32"/>
        <v>03</v>
      </c>
      <c r="F290" s="67" t="str">
        <f t="shared" si="33"/>
        <v>0</v>
      </c>
      <c r="G290" s="67" t="str">
        <f t="shared" si="34"/>
        <v>0</v>
      </c>
      <c r="H290" s="67">
        <v>19300300</v>
      </c>
      <c r="I290" s="10" t="s">
        <v>565</v>
      </c>
      <c r="J290" s="167" t="s">
        <v>51</v>
      </c>
      <c r="K290" s="10" t="s">
        <v>5336</v>
      </c>
      <c r="L290" s="10"/>
      <c r="M290" s="101" t="s">
        <v>22</v>
      </c>
    </row>
    <row r="291" spans="1:13" ht="135" x14ac:dyDescent="0.25">
      <c r="A291" s="99" t="str">
        <f t="shared" si="28"/>
        <v>1</v>
      </c>
      <c r="B291" s="67" t="str">
        <f t="shared" si="29"/>
        <v>9</v>
      </c>
      <c r="C291" s="67" t="str">
        <f t="shared" si="30"/>
        <v>3</v>
      </c>
      <c r="D291" s="67" t="str">
        <f t="shared" si="31"/>
        <v>0</v>
      </c>
      <c r="E291" s="67" t="str">
        <f t="shared" si="32"/>
        <v>03</v>
      </c>
      <c r="F291" s="67" t="str">
        <f t="shared" si="33"/>
        <v>1</v>
      </c>
      <c r="G291" s="67" t="str">
        <f t="shared" si="34"/>
        <v>0</v>
      </c>
      <c r="H291" s="67">
        <v>19300310</v>
      </c>
      <c r="I291" s="10" t="s">
        <v>565</v>
      </c>
      <c r="J291" s="167" t="s">
        <v>51</v>
      </c>
      <c r="K291" s="10" t="s">
        <v>5336</v>
      </c>
      <c r="L291" s="10"/>
      <c r="M291" s="101" t="s">
        <v>22</v>
      </c>
    </row>
    <row r="292" spans="1:13" ht="30" x14ac:dyDescent="0.25">
      <c r="A292" s="99" t="str">
        <f t="shared" si="28"/>
        <v>1</v>
      </c>
      <c r="B292" s="67" t="str">
        <f t="shared" si="29"/>
        <v>9</v>
      </c>
      <c r="C292" s="67" t="str">
        <f t="shared" si="30"/>
        <v>3</v>
      </c>
      <c r="D292" s="67" t="str">
        <f t="shared" si="31"/>
        <v>0</v>
      </c>
      <c r="E292" s="67" t="str">
        <f t="shared" si="32"/>
        <v>04</v>
      </c>
      <c r="F292" s="67" t="str">
        <f t="shared" si="33"/>
        <v>0</v>
      </c>
      <c r="G292" s="67" t="str">
        <f t="shared" si="34"/>
        <v>0</v>
      </c>
      <c r="H292" s="67">
        <v>19300400</v>
      </c>
      <c r="I292" s="10" t="s">
        <v>5337</v>
      </c>
      <c r="J292" s="167" t="s">
        <v>51</v>
      </c>
      <c r="K292" s="10" t="s">
        <v>5338</v>
      </c>
      <c r="L292" s="10"/>
      <c r="M292" s="101" t="s">
        <v>22</v>
      </c>
    </row>
    <row r="293" spans="1:13" ht="30" x14ac:dyDescent="0.25">
      <c r="A293" s="99" t="str">
        <f t="shared" si="28"/>
        <v>1</v>
      </c>
      <c r="B293" s="67" t="str">
        <f t="shared" si="29"/>
        <v>9</v>
      </c>
      <c r="C293" s="67" t="str">
        <f t="shared" si="30"/>
        <v>3</v>
      </c>
      <c r="D293" s="67" t="str">
        <f t="shared" si="31"/>
        <v>0</v>
      </c>
      <c r="E293" s="67" t="str">
        <f t="shared" si="32"/>
        <v>04</v>
      </c>
      <c r="F293" s="67" t="str">
        <f t="shared" si="33"/>
        <v>1</v>
      </c>
      <c r="G293" s="67" t="str">
        <f t="shared" si="34"/>
        <v>0</v>
      </c>
      <c r="H293" s="67">
        <v>19300410</v>
      </c>
      <c r="I293" s="10" t="s">
        <v>5337</v>
      </c>
      <c r="J293" s="167" t="s">
        <v>51</v>
      </c>
      <c r="K293" s="10" t="s">
        <v>5338</v>
      </c>
      <c r="L293" s="10"/>
      <c r="M293" s="101" t="s">
        <v>22</v>
      </c>
    </row>
    <row r="294" spans="1:13" ht="45" x14ac:dyDescent="0.25">
      <c r="A294" s="99" t="str">
        <f t="shared" si="28"/>
        <v>1</v>
      </c>
      <c r="B294" s="67" t="str">
        <f t="shared" si="29"/>
        <v>9</v>
      </c>
      <c r="C294" s="67" t="str">
        <f t="shared" si="30"/>
        <v>3</v>
      </c>
      <c r="D294" s="67" t="str">
        <f t="shared" si="31"/>
        <v>0</v>
      </c>
      <c r="E294" s="67" t="str">
        <f t="shared" si="32"/>
        <v>05</v>
      </c>
      <c r="F294" s="67" t="str">
        <f t="shared" si="33"/>
        <v>0</v>
      </c>
      <c r="G294" s="67" t="str">
        <f t="shared" si="34"/>
        <v>0</v>
      </c>
      <c r="H294" s="67">
        <v>19300500</v>
      </c>
      <c r="I294" s="10" t="s">
        <v>5339</v>
      </c>
      <c r="J294" s="167" t="s">
        <v>51</v>
      </c>
      <c r="K294" s="10" t="s">
        <v>5340</v>
      </c>
      <c r="L294" s="10"/>
      <c r="M294" s="101" t="s">
        <v>22</v>
      </c>
    </row>
    <row r="295" spans="1:13" ht="45" x14ac:dyDescent="0.25">
      <c r="A295" s="99" t="str">
        <f t="shared" si="28"/>
        <v>1</v>
      </c>
      <c r="B295" s="67" t="str">
        <f t="shared" si="29"/>
        <v>9</v>
      </c>
      <c r="C295" s="67" t="str">
        <f t="shared" si="30"/>
        <v>3</v>
      </c>
      <c r="D295" s="67" t="str">
        <f t="shared" si="31"/>
        <v>0</v>
      </c>
      <c r="E295" s="67" t="str">
        <f t="shared" si="32"/>
        <v>05</v>
      </c>
      <c r="F295" s="67" t="str">
        <f t="shared" si="33"/>
        <v>1</v>
      </c>
      <c r="G295" s="67" t="str">
        <f t="shared" si="34"/>
        <v>0</v>
      </c>
      <c r="H295" s="67">
        <v>19300510</v>
      </c>
      <c r="I295" s="10" t="s">
        <v>5339</v>
      </c>
      <c r="J295" s="167" t="s">
        <v>51</v>
      </c>
      <c r="K295" s="10" t="s">
        <v>5340</v>
      </c>
      <c r="L295" s="10"/>
      <c r="M295" s="101" t="s">
        <v>22</v>
      </c>
    </row>
    <row r="296" spans="1:13" ht="60" x14ac:dyDescent="0.25">
      <c r="A296" s="99" t="str">
        <f t="shared" si="28"/>
        <v>1</v>
      </c>
      <c r="B296" s="67" t="str">
        <f t="shared" si="29"/>
        <v>9</v>
      </c>
      <c r="C296" s="67" t="str">
        <f t="shared" si="30"/>
        <v>9</v>
      </c>
      <c r="D296" s="67" t="str">
        <f t="shared" si="31"/>
        <v>0</v>
      </c>
      <c r="E296" s="67" t="str">
        <f t="shared" si="32"/>
        <v>01</v>
      </c>
      <c r="F296" s="67" t="str">
        <f t="shared" si="33"/>
        <v>0</v>
      </c>
      <c r="G296" s="67" t="str">
        <f t="shared" si="34"/>
        <v>0</v>
      </c>
      <c r="H296" s="67">
        <v>19900100</v>
      </c>
      <c r="I296" s="10" t="s">
        <v>5341</v>
      </c>
      <c r="J296" s="167" t="s">
        <v>51</v>
      </c>
      <c r="K296" s="10" t="s">
        <v>5342</v>
      </c>
      <c r="L296" s="10"/>
      <c r="M296" s="101" t="s">
        <v>22</v>
      </c>
    </row>
    <row r="297" spans="1:13" ht="60" x14ac:dyDescent="0.25">
      <c r="A297" s="99" t="str">
        <f t="shared" si="28"/>
        <v>1</v>
      </c>
      <c r="B297" s="67" t="str">
        <f t="shared" si="29"/>
        <v>9</v>
      </c>
      <c r="C297" s="67" t="str">
        <f t="shared" si="30"/>
        <v>9</v>
      </c>
      <c r="D297" s="67" t="str">
        <f t="shared" si="31"/>
        <v>0</v>
      </c>
      <c r="E297" s="67" t="str">
        <f t="shared" si="32"/>
        <v>01</v>
      </c>
      <c r="F297" s="67" t="str">
        <f t="shared" si="33"/>
        <v>1</v>
      </c>
      <c r="G297" s="67" t="str">
        <f t="shared" si="34"/>
        <v>0</v>
      </c>
      <c r="H297" s="67">
        <v>19900110</v>
      </c>
      <c r="I297" s="10" t="s">
        <v>5341</v>
      </c>
      <c r="J297" s="167" t="s">
        <v>51</v>
      </c>
      <c r="K297" s="10" t="s">
        <v>5342</v>
      </c>
      <c r="L297" s="10"/>
      <c r="M297" s="101" t="s">
        <v>22</v>
      </c>
    </row>
    <row r="298" spans="1:13" ht="45" x14ac:dyDescent="0.25">
      <c r="A298" s="99" t="str">
        <f t="shared" si="28"/>
        <v>1</v>
      </c>
      <c r="B298" s="67" t="str">
        <f t="shared" si="29"/>
        <v>9</v>
      </c>
      <c r="C298" s="67" t="str">
        <f t="shared" si="30"/>
        <v>9</v>
      </c>
      <c r="D298" s="67" t="str">
        <f t="shared" si="31"/>
        <v>0</v>
      </c>
      <c r="E298" s="67" t="str">
        <f t="shared" si="32"/>
        <v>02</v>
      </c>
      <c r="F298" s="67" t="str">
        <f t="shared" si="33"/>
        <v>0</v>
      </c>
      <c r="G298" s="67" t="str">
        <f t="shared" si="34"/>
        <v>0</v>
      </c>
      <c r="H298" s="67">
        <v>19900200</v>
      </c>
      <c r="I298" s="10" t="s">
        <v>5343</v>
      </c>
      <c r="J298" s="167" t="s">
        <v>51</v>
      </c>
      <c r="K298" s="10" t="s">
        <v>5344</v>
      </c>
      <c r="L298" s="10"/>
      <c r="M298" s="101" t="s">
        <v>22</v>
      </c>
    </row>
    <row r="299" spans="1:13" ht="45" x14ac:dyDescent="0.25">
      <c r="A299" s="99" t="str">
        <f t="shared" si="28"/>
        <v>1</v>
      </c>
      <c r="B299" s="67" t="str">
        <f t="shared" si="29"/>
        <v>9</v>
      </c>
      <c r="C299" s="67" t="str">
        <f t="shared" si="30"/>
        <v>9</v>
      </c>
      <c r="D299" s="67" t="str">
        <f t="shared" si="31"/>
        <v>0</v>
      </c>
      <c r="E299" s="67" t="str">
        <f t="shared" si="32"/>
        <v>02</v>
      </c>
      <c r="F299" s="67" t="str">
        <f t="shared" si="33"/>
        <v>1</v>
      </c>
      <c r="G299" s="67" t="str">
        <f t="shared" si="34"/>
        <v>0</v>
      </c>
      <c r="H299" s="67">
        <v>19900210</v>
      </c>
      <c r="I299" s="10" t="s">
        <v>5343</v>
      </c>
      <c r="J299" s="167" t="s">
        <v>51</v>
      </c>
      <c r="K299" s="10" t="s">
        <v>5344</v>
      </c>
      <c r="L299" s="10"/>
      <c r="M299" s="101" t="s">
        <v>22</v>
      </c>
    </row>
    <row r="300" spans="1:13" ht="30" x14ac:dyDescent="0.25">
      <c r="A300" s="99" t="str">
        <f t="shared" si="28"/>
        <v>1</v>
      </c>
      <c r="B300" s="67" t="str">
        <f t="shared" si="29"/>
        <v>9</v>
      </c>
      <c r="C300" s="67" t="str">
        <f t="shared" si="30"/>
        <v>9</v>
      </c>
      <c r="D300" s="67" t="str">
        <f t="shared" si="31"/>
        <v>0</v>
      </c>
      <c r="E300" s="67" t="str">
        <f t="shared" si="32"/>
        <v>03</v>
      </c>
      <c r="F300" s="67" t="str">
        <f t="shared" si="33"/>
        <v>0</v>
      </c>
      <c r="G300" s="67" t="str">
        <f t="shared" si="34"/>
        <v>0</v>
      </c>
      <c r="H300" s="67">
        <v>19900300</v>
      </c>
      <c r="I300" s="10" t="s">
        <v>5345</v>
      </c>
      <c r="J300" s="167" t="s">
        <v>51</v>
      </c>
      <c r="K300" s="10" t="s">
        <v>5346</v>
      </c>
      <c r="L300" s="10"/>
      <c r="M300" s="101" t="s">
        <v>22</v>
      </c>
    </row>
    <row r="301" spans="1:13" ht="30" x14ac:dyDescent="0.25">
      <c r="A301" s="99" t="str">
        <f t="shared" si="28"/>
        <v>1</v>
      </c>
      <c r="B301" s="67" t="str">
        <f t="shared" si="29"/>
        <v>9</v>
      </c>
      <c r="C301" s="67" t="str">
        <f t="shared" si="30"/>
        <v>9</v>
      </c>
      <c r="D301" s="67" t="str">
        <f t="shared" si="31"/>
        <v>0</v>
      </c>
      <c r="E301" s="67" t="str">
        <f t="shared" si="32"/>
        <v>03</v>
      </c>
      <c r="F301" s="67" t="str">
        <f t="shared" si="33"/>
        <v>1</v>
      </c>
      <c r="G301" s="67" t="str">
        <f t="shared" si="34"/>
        <v>0</v>
      </c>
      <c r="H301" s="67">
        <v>19900310</v>
      </c>
      <c r="I301" s="10" t="s">
        <v>5345</v>
      </c>
      <c r="J301" s="167" t="s">
        <v>51</v>
      </c>
      <c r="K301" s="10" t="s">
        <v>5346</v>
      </c>
      <c r="L301" s="10"/>
      <c r="M301" s="101" t="s">
        <v>22</v>
      </c>
    </row>
    <row r="302" spans="1:13" ht="285" x14ac:dyDescent="0.25">
      <c r="A302" s="99" t="str">
        <f t="shared" si="28"/>
        <v>1</v>
      </c>
      <c r="B302" s="67" t="str">
        <f t="shared" si="29"/>
        <v>9</v>
      </c>
      <c r="C302" s="67" t="str">
        <f t="shared" si="30"/>
        <v>9</v>
      </c>
      <c r="D302" s="67" t="str">
        <f t="shared" si="31"/>
        <v>0</v>
      </c>
      <c r="E302" s="67" t="str">
        <f t="shared" si="32"/>
        <v>04</v>
      </c>
      <c r="F302" s="67" t="str">
        <f t="shared" si="33"/>
        <v>0</v>
      </c>
      <c r="G302" s="67" t="str">
        <f t="shared" si="34"/>
        <v>0</v>
      </c>
      <c r="H302" s="67">
        <v>19900400</v>
      </c>
      <c r="I302" s="10" t="s">
        <v>5347</v>
      </c>
      <c r="J302" s="167" t="s">
        <v>51</v>
      </c>
      <c r="K302" s="10" t="s">
        <v>5348</v>
      </c>
      <c r="L302" s="10"/>
      <c r="M302" s="101" t="s">
        <v>22</v>
      </c>
    </row>
    <row r="303" spans="1:13" ht="285" x14ac:dyDescent="0.25">
      <c r="A303" s="99" t="str">
        <f t="shared" si="28"/>
        <v>1</v>
      </c>
      <c r="B303" s="67" t="str">
        <f t="shared" si="29"/>
        <v>9</v>
      </c>
      <c r="C303" s="67" t="str">
        <f t="shared" si="30"/>
        <v>9</v>
      </c>
      <c r="D303" s="67" t="str">
        <f t="shared" si="31"/>
        <v>0</v>
      </c>
      <c r="E303" s="67" t="str">
        <f t="shared" si="32"/>
        <v>04</v>
      </c>
      <c r="F303" s="67" t="str">
        <f t="shared" si="33"/>
        <v>1</v>
      </c>
      <c r="G303" s="67" t="str">
        <f t="shared" si="34"/>
        <v>0</v>
      </c>
      <c r="H303" s="67">
        <v>19900410</v>
      </c>
      <c r="I303" s="10" t="s">
        <v>5347</v>
      </c>
      <c r="J303" s="167" t="s">
        <v>51</v>
      </c>
      <c r="K303" s="10" t="s">
        <v>5348</v>
      </c>
      <c r="L303" s="10"/>
      <c r="M303" s="101" t="s">
        <v>22</v>
      </c>
    </row>
    <row r="304" spans="1:13" ht="45" x14ac:dyDescent="0.25">
      <c r="A304" s="99" t="str">
        <f t="shared" si="28"/>
        <v>1</v>
      </c>
      <c r="B304" s="67" t="str">
        <f t="shared" si="29"/>
        <v>9</v>
      </c>
      <c r="C304" s="67" t="str">
        <f t="shared" si="30"/>
        <v>9</v>
      </c>
      <c r="D304" s="67" t="str">
        <f t="shared" si="31"/>
        <v>0</v>
      </c>
      <c r="E304" s="67" t="str">
        <f t="shared" si="32"/>
        <v>05</v>
      </c>
      <c r="F304" s="67" t="str">
        <f t="shared" si="33"/>
        <v>0</v>
      </c>
      <c r="G304" s="67" t="str">
        <f t="shared" si="34"/>
        <v>0</v>
      </c>
      <c r="H304" s="67">
        <v>19900500</v>
      </c>
      <c r="I304" s="10" t="s">
        <v>5349</v>
      </c>
      <c r="J304" s="167" t="s">
        <v>51</v>
      </c>
      <c r="K304" s="10" t="s">
        <v>5350</v>
      </c>
      <c r="L304" s="10"/>
      <c r="M304" s="101" t="s">
        <v>22</v>
      </c>
    </row>
    <row r="305" spans="1:13" ht="45" x14ac:dyDescent="0.25">
      <c r="A305" s="99" t="str">
        <f t="shared" si="28"/>
        <v>1</v>
      </c>
      <c r="B305" s="67" t="str">
        <f t="shared" si="29"/>
        <v>9</v>
      </c>
      <c r="C305" s="67" t="str">
        <f t="shared" si="30"/>
        <v>9</v>
      </c>
      <c r="D305" s="67" t="str">
        <f t="shared" si="31"/>
        <v>0</v>
      </c>
      <c r="E305" s="67" t="str">
        <f t="shared" si="32"/>
        <v>05</v>
      </c>
      <c r="F305" s="67" t="str">
        <f t="shared" si="33"/>
        <v>1</v>
      </c>
      <c r="G305" s="67" t="str">
        <f t="shared" si="34"/>
        <v>0</v>
      </c>
      <c r="H305" s="67">
        <v>19900510</v>
      </c>
      <c r="I305" s="10" t="s">
        <v>5349</v>
      </c>
      <c r="J305" s="167" t="s">
        <v>51</v>
      </c>
      <c r="K305" s="10" t="s">
        <v>5350</v>
      </c>
      <c r="L305" s="10"/>
      <c r="M305" s="101" t="s">
        <v>22</v>
      </c>
    </row>
    <row r="306" spans="1:13" ht="30" x14ac:dyDescent="0.25">
      <c r="A306" s="99" t="str">
        <f t="shared" si="28"/>
        <v>1</v>
      </c>
      <c r="B306" s="67" t="str">
        <f t="shared" si="29"/>
        <v>9</v>
      </c>
      <c r="C306" s="67" t="str">
        <f t="shared" si="30"/>
        <v>9</v>
      </c>
      <c r="D306" s="67" t="str">
        <f t="shared" si="31"/>
        <v>0</v>
      </c>
      <c r="E306" s="67" t="str">
        <f t="shared" si="32"/>
        <v>06</v>
      </c>
      <c r="F306" s="67" t="str">
        <f t="shared" si="33"/>
        <v>0</v>
      </c>
      <c r="G306" s="67" t="str">
        <f t="shared" si="34"/>
        <v>0</v>
      </c>
      <c r="H306" s="67">
        <v>19900600</v>
      </c>
      <c r="I306" s="10" t="s">
        <v>595</v>
      </c>
      <c r="J306" s="167" t="s">
        <v>51</v>
      </c>
      <c r="K306" s="10" t="s">
        <v>5351</v>
      </c>
      <c r="L306" s="10"/>
      <c r="M306" s="101" t="s">
        <v>22</v>
      </c>
    </row>
    <row r="307" spans="1:13" ht="30" x14ac:dyDescent="0.25">
      <c r="A307" s="99" t="str">
        <f t="shared" si="28"/>
        <v>1</v>
      </c>
      <c r="B307" s="67" t="str">
        <f t="shared" si="29"/>
        <v>9</v>
      </c>
      <c r="C307" s="67" t="str">
        <f t="shared" si="30"/>
        <v>9</v>
      </c>
      <c r="D307" s="67" t="str">
        <f t="shared" si="31"/>
        <v>0</v>
      </c>
      <c r="E307" s="67" t="str">
        <f t="shared" si="32"/>
        <v>06</v>
      </c>
      <c r="F307" s="67" t="str">
        <f t="shared" si="33"/>
        <v>1</v>
      </c>
      <c r="G307" s="67" t="str">
        <f t="shared" si="34"/>
        <v>0</v>
      </c>
      <c r="H307" s="67">
        <v>19900610</v>
      </c>
      <c r="I307" s="10" t="s">
        <v>595</v>
      </c>
      <c r="J307" s="167" t="s">
        <v>51</v>
      </c>
      <c r="K307" s="10" t="s">
        <v>5351</v>
      </c>
      <c r="L307" s="10"/>
      <c r="M307" s="101" t="s">
        <v>22</v>
      </c>
    </row>
    <row r="308" spans="1:13" ht="90" x14ac:dyDescent="0.25">
      <c r="A308" s="99" t="str">
        <f t="shared" si="28"/>
        <v>1</v>
      </c>
      <c r="B308" s="67" t="str">
        <f t="shared" si="29"/>
        <v>9</v>
      </c>
      <c r="C308" s="67" t="str">
        <f t="shared" si="30"/>
        <v>9</v>
      </c>
      <c r="D308" s="67" t="str">
        <f t="shared" si="31"/>
        <v>0</v>
      </c>
      <c r="E308" s="67" t="str">
        <f t="shared" si="32"/>
        <v>07</v>
      </c>
      <c r="F308" s="67" t="str">
        <f t="shared" si="33"/>
        <v>0</v>
      </c>
      <c r="G308" s="67" t="str">
        <f t="shared" si="34"/>
        <v>0</v>
      </c>
      <c r="H308" s="67">
        <v>19900700</v>
      </c>
      <c r="I308" s="10" t="s">
        <v>5352</v>
      </c>
      <c r="J308" s="167" t="s">
        <v>51</v>
      </c>
      <c r="K308" s="10" t="s">
        <v>5353</v>
      </c>
      <c r="L308" s="10"/>
      <c r="M308" s="101" t="s">
        <v>22</v>
      </c>
    </row>
    <row r="309" spans="1:13" ht="90" x14ac:dyDescent="0.25">
      <c r="A309" s="99" t="str">
        <f t="shared" si="28"/>
        <v>1</v>
      </c>
      <c r="B309" s="67" t="str">
        <f t="shared" si="29"/>
        <v>9</v>
      </c>
      <c r="C309" s="67" t="str">
        <f t="shared" si="30"/>
        <v>9</v>
      </c>
      <c r="D309" s="67" t="str">
        <f t="shared" si="31"/>
        <v>0</v>
      </c>
      <c r="E309" s="67" t="str">
        <f t="shared" si="32"/>
        <v>07</v>
      </c>
      <c r="F309" s="67" t="str">
        <f t="shared" si="33"/>
        <v>1</v>
      </c>
      <c r="G309" s="67" t="str">
        <f t="shared" si="34"/>
        <v>0</v>
      </c>
      <c r="H309" s="67">
        <v>19900710</v>
      </c>
      <c r="I309" s="10" t="s">
        <v>5352</v>
      </c>
      <c r="J309" s="167" t="s">
        <v>51</v>
      </c>
      <c r="K309" s="10" t="s">
        <v>5353</v>
      </c>
      <c r="L309" s="10"/>
      <c r="M309" s="101" t="s">
        <v>22</v>
      </c>
    </row>
    <row r="310" spans="1:13" ht="90" x14ac:dyDescent="0.25">
      <c r="A310" s="99" t="str">
        <f t="shared" si="28"/>
        <v>1</v>
      </c>
      <c r="B310" s="67" t="str">
        <f t="shared" si="29"/>
        <v>9</v>
      </c>
      <c r="C310" s="67" t="str">
        <f t="shared" si="30"/>
        <v>9</v>
      </c>
      <c r="D310" s="67" t="str">
        <f t="shared" si="31"/>
        <v>0</v>
      </c>
      <c r="E310" s="67" t="str">
        <f t="shared" si="32"/>
        <v>08</v>
      </c>
      <c r="F310" s="67" t="str">
        <f t="shared" si="33"/>
        <v>0</v>
      </c>
      <c r="G310" s="67" t="str">
        <f t="shared" si="34"/>
        <v>0</v>
      </c>
      <c r="H310" s="67">
        <v>19900800</v>
      </c>
      <c r="I310" s="10" t="s">
        <v>5354</v>
      </c>
      <c r="J310" s="167" t="s">
        <v>51</v>
      </c>
      <c r="K310" s="10" t="s">
        <v>5355</v>
      </c>
      <c r="L310" s="10"/>
      <c r="M310" s="101" t="s">
        <v>22</v>
      </c>
    </row>
    <row r="311" spans="1:13" ht="90" x14ac:dyDescent="0.25">
      <c r="A311" s="99" t="str">
        <f t="shared" si="28"/>
        <v>1</v>
      </c>
      <c r="B311" s="67" t="str">
        <f t="shared" si="29"/>
        <v>9</v>
      </c>
      <c r="C311" s="67" t="str">
        <f t="shared" si="30"/>
        <v>9</v>
      </c>
      <c r="D311" s="67" t="str">
        <f t="shared" si="31"/>
        <v>0</v>
      </c>
      <c r="E311" s="67" t="str">
        <f t="shared" si="32"/>
        <v>08</v>
      </c>
      <c r="F311" s="67" t="str">
        <f t="shared" si="33"/>
        <v>1</v>
      </c>
      <c r="G311" s="67" t="str">
        <f t="shared" si="34"/>
        <v>0</v>
      </c>
      <c r="H311" s="67">
        <v>19900810</v>
      </c>
      <c r="I311" s="10" t="s">
        <v>5354</v>
      </c>
      <c r="J311" s="167" t="s">
        <v>51</v>
      </c>
      <c r="K311" s="10" t="s">
        <v>5355</v>
      </c>
      <c r="L311" s="10"/>
      <c r="M311" s="101" t="s">
        <v>22</v>
      </c>
    </row>
    <row r="312" spans="1:13" ht="60" x14ac:dyDescent="0.25">
      <c r="A312" s="99" t="str">
        <f t="shared" si="28"/>
        <v>1</v>
      </c>
      <c r="B312" s="67" t="str">
        <f t="shared" si="29"/>
        <v>9</v>
      </c>
      <c r="C312" s="67" t="str">
        <f t="shared" si="30"/>
        <v>9</v>
      </c>
      <c r="D312" s="67" t="str">
        <f t="shared" si="31"/>
        <v>0</v>
      </c>
      <c r="E312" s="67" t="str">
        <f t="shared" si="32"/>
        <v>09</v>
      </c>
      <c r="F312" s="67" t="str">
        <f t="shared" si="33"/>
        <v>0</v>
      </c>
      <c r="G312" s="67" t="str">
        <f t="shared" si="34"/>
        <v>0</v>
      </c>
      <c r="H312" s="67">
        <v>19900900</v>
      </c>
      <c r="I312" s="10" t="s">
        <v>5356</v>
      </c>
      <c r="J312" s="167" t="s">
        <v>51</v>
      </c>
      <c r="K312" s="10" t="s">
        <v>5357</v>
      </c>
      <c r="L312" s="10"/>
      <c r="M312" s="101" t="s">
        <v>22</v>
      </c>
    </row>
    <row r="313" spans="1:13" ht="60" x14ac:dyDescent="0.25">
      <c r="A313" s="99" t="str">
        <f t="shared" si="28"/>
        <v>1</v>
      </c>
      <c r="B313" s="67" t="str">
        <f t="shared" si="29"/>
        <v>9</v>
      </c>
      <c r="C313" s="67" t="str">
        <f t="shared" si="30"/>
        <v>9</v>
      </c>
      <c r="D313" s="67" t="str">
        <f t="shared" si="31"/>
        <v>0</v>
      </c>
      <c r="E313" s="67" t="str">
        <f t="shared" si="32"/>
        <v>09</v>
      </c>
      <c r="F313" s="67" t="str">
        <f t="shared" si="33"/>
        <v>1</v>
      </c>
      <c r="G313" s="67" t="str">
        <f t="shared" si="34"/>
        <v>0</v>
      </c>
      <c r="H313" s="67">
        <v>19900910</v>
      </c>
      <c r="I313" s="10" t="s">
        <v>5356</v>
      </c>
      <c r="J313" s="167" t="s">
        <v>51</v>
      </c>
      <c r="K313" s="10" t="s">
        <v>5357</v>
      </c>
      <c r="L313" s="10"/>
      <c r="M313" s="101" t="s">
        <v>22</v>
      </c>
    </row>
    <row r="314" spans="1:13" ht="75" x14ac:dyDescent="0.25">
      <c r="A314" s="99" t="str">
        <f t="shared" si="28"/>
        <v>1</v>
      </c>
      <c r="B314" s="67" t="str">
        <f t="shared" si="29"/>
        <v>9</v>
      </c>
      <c r="C314" s="67" t="str">
        <f t="shared" si="30"/>
        <v>9</v>
      </c>
      <c r="D314" s="67" t="str">
        <f t="shared" si="31"/>
        <v>0</v>
      </c>
      <c r="E314" s="67" t="str">
        <f t="shared" si="32"/>
        <v>10</v>
      </c>
      <c r="F314" s="67" t="str">
        <f t="shared" si="33"/>
        <v>0</v>
      </c>
      <c r="G314" s="67" t="str">
        <f t="shared" si="34"/>
        <v>0</v>
      </c>
      <c r="H314" s="67">
        <v>19901000</v>
      </c>
      <c r="I314" s="10" t="s">
        <v>5358</v>
      </c>
      <c r="J314" s="167" t="s">
        <v>51</v>
      </c>
      <c r="K314" s="10" t="s">
        <v>5359</v>
      </c>
      <c r="L314" s="10"/>
      <c r="M314" s="101" t="s">
        <v>22</v>
      </c>
    </row>
    <row r="315" spans="1:13" ht="75" x14ac:dyDescent="0.25">
      <c r="A315" s="99" t="str">
        <f t="shared" si="28"/>
        <v>1</v>
      </c>
      <c r="B315" s="67" t="str">
        <f t="shared" si="29"/>
        <v>9</v>
      </c>
      <c r="C315" s="67" t="str">
        <f t="shared" si="30"/>
        <v>9</v>
      </c>
      <c r="D315" s="67" t="str">
        <f t="shared" si="31"/>
        <v>0</v>
      </c>
      <c r="E315" s="67" t="str">
        <f t="shared" si="32"/>
        <v>10</v>
      </c>
      <c r="F315" s="67" t="str">
        <f t="shared" si="33"/>
        <v>1</v>
      </c>
      <c r="G315" s="67" t="str">
        <f t="shared" si="34"/>
        <v>0</v>
      </c>
      <c r="H315" s="67">
        <v>19901010</v>
      </c>
      <c r="I315" s="10" t="s">
        <v>5358</v>
      </c>
      <c r="J315" s="167" t="s">
        <v>51</v>
      </c>
      <c r="K315" s="10" t="s">
        <v>5359</v>
      </c>
      <c r="L315" s="10"/>
      <c r="M315" s="101" t="s">
        <v>22</v>
      </c>
    </row>
    <row r="316" spans="1:13" ht="45" x14ac:dyDescent="0.25">
      <c r="A316" s="99" t="str">
        <f t="shared" si="28"/>
        <v>1</v>
      </c>
      <c r="B316" s="67" t="str">
        <f t="shared" si="29"/>
        <v>9</v>
      </c>
      <c r="C316" s="67" t="str">
        <f t="shared" si="30"/>
        <v>9</v>
      </c>
      <c r="D316" s="67" t="str">
        <f t="shared" si="31"/>
        <v>0</v>
      </c>
      <c r="E316" s="67" t="str">
        <f t="shared" si="32"/>
        <v>11</v>
      </c>
      <c r="F316" s="67" t="str">
        <f t="shared" si="33"/>
        <v>0</v>
      </c>
      <c r="G316" s="67" t="str">
        <f t="shared" si="34"/>
        <v>0</v>
      </c>
      <c r="H316" s="67">
        <v>19901100</v>
      </c>
      <c r="I316" s="10" t="s">
        <v>5360</v>
      </c>
      <c r="J316" s="167" t="s">
        <v>51</v>
      </c>
      <c r="K316" s="10" t="s">
        <v>5361</v>
      </c>
      <c r="L316" s="10"/>
      <c r="M316" s="101" t="s">
        <v>22</v>
      </c>
    </row>
    <row r="317" spans="1:13" ht="45" x14ac:dyDescent="0.25">
      <c r="A317" s="99" t="str">
        <f t="shared" si="28"/>
        <v>1</v>
      </c>
      <c r="B317" s="67" t="str">
        <f t="shared" si="29"/>
        <v>9</v>
      </c>
      <c r="C317" s="67" t="str">
        <f t="shared" si="30"/>
        <v>9</v>
      </c>
      <c r="D317" s="67" t="str">
        <f t="shared" si="31"/>
        <v>0</v>
      </c>
      <c r="E317" s="67" t="str">
        <f t="shared" si="32"/>
        <v>11</v>
      </c>
      <c r="F317" s="67" t="str">
        <f t="shared" si="33"/>
        <v>1</v>
      </c>
      <c r="G317" s="67" t="str">
        <f t="shared" si="34"/>
        <v>0</v>
      </c>
      <c r="H317" s="67">
        <v>19901110</v>
      </c>
      <c r="I317" s="10" t="s">
        <v>5360</v>
      </c>
      <c r="J317" s="167" t="s">
        <v>51</v>
      </c>
      <c r="K317" s="10" t="s">
        <v>5361</v>
      </c>
      <c r="L317" s="10"/>
      <c r="M317" s="101" t="s">
        <v>22</v>
      </c>
    </row>
    <row r="318" spans="1:13" ht="30" x14ac:dyDescent="0.25">
      <c r="A318" s="99" t="str">
        <f t="shared" si="28"/>
        <v>1</v>
      </c>
      <c r="B318" s="67" t="str">
        <f t="shared" si="29"/>
        <v>9</v>
      </c>
      <c r="C318" s="67" t="str">
        <f t="shared" si="30"/>
        <v>9</v>
      </c>
      <c r="D318" s="67" t="str">
        <f t="shared" si="31"/>
        <v>0</v>
      </c>
      <c r="E318" s="67" t="str">
        <f t="shared" si="32"/>
        <v>12</v>
      </c>
      <c r="F318" s="67" t="str">
        <f t="shared" si="33"/>
        <v>0</v>
      </c>
      <c r="G318" s="67" t="str">
        <f t="shared" si="34"/>
        <v>0</v>
      </c>
      <c r="H318" s="67">
        <v>19901200</v>
      </c>
      <c r="I318" s="10" t="s">
        <v>5362</v>
      </c>
      <c r="J318" s="167" t="s">
        <v>51</v>
      </c>
      <c r="K318" s="10" t="s">
        <v>597</v>
      </c>
      <c r="L318" s="10"/>
      <c r="M318" s="101" t="s">
        <v>22</v>
      </c>
    </row>
    <row r="319" spans="1:13" ht="45" x14ac:dyDescent="0.25">
      <c r="A319" s="99" t="str">
        <f t="shared" si="28"/>
        <v>1</v>
      </c>
      <c r="B319" s="67" t="str">
        <f t="shared" si="29"/>
        <v>9</v>
      </c>
      <c r="C319" s="67" t="str">
        <f t="shared" si="30"/>
        <v>9</v>
      </c>
      <c r="D319" s="67" t="str">
        <f t="shared" si="31"/>
        <v>0</v>
      </c>
      <c r="E319" s="67" t="str">
        <f t="shared" si="32"/>
        <v>12</v>
      </c>
      <c r="F319" s="67" t="str">
        <f t="shared" si="33"/>
        <v>1</v>
      </c>
      <c r="G319" s="67" t="str">
        <f t="shared" si="34"/>
        <v>0</v>
      </c>
      <c r="H319" s="67">
        <v>19901210</v>
      </c>
      <c r="I319" s="10" t="s">
        <v>5363</v>
      </c>
      <c r="J319" s="167" t="s">
        <v>51</v>
      </c>
      <c r="K319" s="10" t="s">
        <v>5364</v>
      </c>
      <c r="L319" s="10"/>
      <c r="M319" s="101" t="s">
        <v>22</v>
      </c>
    </row>
    <row r="320" spans="1:13" ht="60" x14ac:dyDescent="0.25">
      <c r="A320" s="99" t="str">
        <f t="shared" si="28"/>
        <v>1</v>
      </c>
      <c r="B320" s="67" t="str">
        <f t="shared" si="29"/>
        <v>9</v>
      </c>
      <c r="C320" s="67" t="str">
        <f t="shared" si="30"/>
        <v>9</v>
      </c>
      <c r="D320" s="67" t="str">
        <f t="shared" si="31"/>
        <v>0</v>
      </c>
      <c r="E320" s="67" t="str">
        <f t="shared" si="32"/>
        <v>12</v>
      </c>
      <c r="F320" s="67" t="str">
        <f t="shared" si="33"/>
        <v>2</v>
      </c>
      <c r="G320" s="67" t="str">
        <f t="shared" si="34"/>
        <v>0</v>
      </c>
      <c r="H320" s="67">
        <v>19901220</v>
      </c>
      <c r="I320" s="10" t="s">
        <v>599</v>
      </c>
      <c r="J320" s="167" t="s">
        <v>51</v>
      </c>
      <c r="K320" s="10" t="s">
        <v>5365</v>
      </c>
      <c r="L320" s="10"/>
      <c r="M320" s="101" t="s">
        <v>22</v>
      </c>
    </row>
    <row r="321" spans="1:13" ht="30" x14ac:dyDescent="0.25">
      <c r="A321" s="99" t="str">
        <f t="shared" si="28"/>
        <v>1</v>
      </c>
      <c r="B321" s="67" t="str">
        <f t="shared" si="29"/>
        <v>9</v>
      </c>
      <c r="C321" s="67" t="str">
        <f t="shared" si="30"/>
        <v>9</v>
      </c>
      <c r="D321" s="67" t="str">
        <f t="shared" si="31"/>
        <v>0</v>
      </c>
      <c r="E321" s="67" t="str">
        <f t="shared" si="32"/>
        <v>13</v>
      </c>
      <c r="F321" s="67" t="str">
        <f t="shared" si="33"/>
        <v>0</v>
      </c>
      <c r="G321" s="67" t="str">
        <f t="shared" si="34"/>
        <v>0</v>
      </c>
      <c r="H321" s="67">
        <v>19901300</v>
      </c>
      <c r="I321" s="10" t="s">
        <v>5366</v>
      </c>
      <c r="J321" s="167" t="s">
        <v>51</v>
      </c>
      <c r="K321" s="10" t="s">
        <v>5367</v>
      </c>
      <c r="L321" s="10"/>
      <c r="M321" s="101" t="s">
        <v>22</v>
      </c>
    </row>
    <row r="322" spans="1:13" ht="60" x14ac:dyDescent="0.25">
      <c r="A322" s="99" t="str">
        <f t="shared" si="28"/>
        <v>1</v>
      </c>
      <c r="B322" s="67" t="str">
        <f t="shared" si="29"/>
        <v>9</v>
      </c>
      <c r="C322" s="67" t="str">
        <f t="shared" si="30"/>
        <v>9</v>
      </c>
      <c r="D322" s="67" t="str">
        <f t="shared" si="31"/>
        <v>0</v>
      </c>
      <c r="E322" s="67" t="str">
        <f t="shared" si="32"/>
        <v>13</v>
      </c>
      <c r="F322" s="67" t="str">
        <f t="shared" si="33"/>
        <v>1</v>
      </c>
      <c r="G322" s="67" t="str">
        <f t="shared" si="34"/>
        <v>0</v>
      </c>
      <c r="H322" s="67">
        <v>19901310</v>
      </c>
      <c r="I322" s="10" t="s">
        <v>5368</v>
      </c>
      <c r="J322" s="167" t="s">
        <v>51</v>
      </c>
      <c r="K322" s="10" t="s">
        <v>5369</v>
      </c>
      <c r="L322" s="10"/>
      <c r="M322" s="101" t="s">
        <v>22</v>
      </c>
    </row>
    <row r="323" spans="1:13" ht="30" x14ac:dyDescent="0.25">
      <c r="A323" s="99" t="str">
        <f t="shared" ref="A323:A386" si="35">MID($H323,1,1)</f>
        <v>1</v>
      </c>
      <c r="B323" s="67" t="str">
        <f t="shared" ref="B323:B386" si="36">MID($H323,2,1)</f>
        <v>9</v>
      </c>
      <c r="C323" s="67" t="str">
        <f t="shared" ref="C323:C386" si="37">MID($H323,3,1)</f>
        <v>9</v>
      </c>
      <c r="D323" s="67" t="str">
        <f t="shared" ref="D323:D386" si="38">MID($H323,4,1)</f>
        <v>0</v>
      </c>
      <c r="E323" s="67" t="str">
        <f t="shared" ref="E323:E386" si="39">MID($H323,5,2)</f>
        <v>14</v>
      </c>
      <c r="F323" s="67" t="str">
        <f t="shared" ref="F323:F386" si="40">MID($H323,7,1)</f>
        <v>0</v>
      </c>
      <c r="G323" s="67" t="str">
        <f t="shared" ref="G323:G386" si="41">MID($H323,8,1)</f>
        <v>0</v>
      </c>
      <c r="H323" s="67">
        <v>19901400</v>
      </c>
      <c r="I323" s="10" t="s">
        <v>5370</v>
      </c>
      <c r="J323" s="167" t="s">
        <v>51</v>
      </c>
      <c r="K323" s="10" t="s">
        <v>5371</v>
      </c>
      <c r="L323" s="10"/>
      <c r="M323" s="101" t="s">
        <v>22</v>
      </c>
    </row>
    <row r="324" spans="1:13" ht="30" x14ac:dyDescent="0.25">
      <c r="A324" s="99" t="str">
        <f t="shared" si="35"/>
        <v>1</v>
      </c>
      <c r="B324" s="67" t="str">
        <f t="shared" si="36"/>
        <v>9</v>
      </c>
      <c r="C324" s="67" t="str">
        <f t="shared" si="37"/>
        <v>9</v>
      </c>
      <c r="D324" s="67" t="str">
        <f t="shared" si="38"/>
        <v>0</v>
      </c>
      <c r="E324" s="67" t="str">
        <f t="shared" si="39"/>
        <v>14</v>
      </c>
      <c r="F324" s="67" t="str">
        <f t="shared" si="40"/>
        <v>1</v>
      </c>
      <c r="G324" s="67" t="str">
        <f t="shared" si="41"/>
        <v>0</v>
      </c>
      <c r="H324" s="67">
        <v>19901410</v>
      </c>
      <c r="I324" s="10" t="s">
        <v>5370</v>
      </c>
      <c r="J324" s="167" t="s">
        <v>51</v>
      </c>
      <c r="K324" s="10" t="s">
        <v>5371</v>
      </c>
      <c r="L324" s="10"/>
      <c r="M324" s="101" t="s">
        <v>22</v>
      </c>
    </row>
    <row r="325" spans="1:13" x14ac:dyDescent="0.25">
      <c r="A325" s="99" t="str">
        <f t="shared" si="35"/>
        <v>1</v>
      </c>
      <c r="B325" s="67" t="str">
        <f t="shared" si="36"/>
        <v>9</v>
      </c>
      <c r="C325" s="67" t="str">
        <f t="shared" si="37"/>
        <v>9</v>
      </c>
      <c r="D325" s="67" t="str">
        <f t="shared" si="38"/>
        <v>0</v>
      </c>
      <c r="E325" s="67" t="str">
        <f t="shared" si="39"/>
        <v>99</v>
      </c>
      <c r="F325" s="67" t="str">
        <f t="shared" si="40"/>
        <v>0</v>
      </c>
      <c r="G325" s="67" t="str">
        <f t="shared" si="41"/>
        <v>0</v>
      </c>
      <c r="H325" s="67">
        <v>19909900</v>
      </c>
      <c r="I325" s="10" t="s">
        <v>604</v>
      </c>
      <c r="J325" s="167" t="s">
        <v>51</v>
      </c>
      <c r="K325" s="10" t="s">
        <v>605</v>
      </c>
      <c r="L325" s="10"/>
      <c r="M325" s="101" t="s">
        <v>22</v>
      </c>
    </row>
    <row r="326" spans="1:13" x14ac:dyDescent="0.25">
      <c r="A326" s="99" t="str">
        <f t="shared" si="35"/>
        <v>1</v>
      </c>
      <c r="B326" s="67" t="str">
        <f t="shared" si="36"/>
        <v>9</v>
      </c>
      <c r="C326" s="67" t="str">
        <f t="shared" si="37"/>
        <v>9</v>
      </c>
      <c r="D326" s="67" t="str">
        <f t="shared" si="38"/>
        <v>0</v>
      </c>
      <c r="E326" s="67" t="str">
        <f t="shared" si="39"/>
        <v>99</v>
      </c>
      <c r="F326" s="67" t="str">
        <f t="shared" si="40"/>
        <v>1</v>
      </c>
      <c r="G326" s="67" t="str">
        <f t="shared" si="41"/>
        <v>0</v>
      </c>
      <c r="H326" s="67">
        <v>19909910</v>
      </c>
      <c r="I326" s="10" t="s">
        <v>5372</v>
      </c>
      <c r="J326" s="167" t="s">
        <v>51</v>
      </c>
      <c r="K326" s="10" t="s">
        <v>5373</v>
      </c>
      <c r="L326" s="10"/>
      <c r="M326" s="101" t="s">
        <v>22</v>
      </c>
    </row>
    <row r="327" spans="1:13" x14ac:dyDescent="0.25">
      <c r="A327" s="99" t="str">
        <f t="shared" si="35"/>
        <v>1</v>
      </c>
      <c r="B327" s="67" t="str">
        <f t="shared" si="36"/>
        <v>9</v>
      </c>
      <c r="C327" s="67" t="str">
        <f t="shared" si="37"/>
        <v>9</v>
      </c>
      <c r="D327" s="67" t="str">
        <f t="shared" si="38"/>
        <v>0</v>
      </c>
      <c r="E327" s="67" t="str">
        <f t="shared" si="39"/>
        <v>99</v>
      </c>
      <c r="F327" s="67" t="str">
        <f t="shared" si="40"/>
        <v>2</v>
      </c>
      <c r="G327" s="67" t="str">
        <f t="shared" si="41"/>
        <v>0</v>
      </c>
      <c r="H327" s="67">
        <v>19909920</v>
      </c>
      <c r="I327" s="10" t="s">
        <v>5374</v>
      </c>
      <c r="J327" s="167" t="s">
        <v>51</v>
      </c>
      <c r="K327" s="10" t="s">
        <v>5375</v>
      </c>
      <c r="L327" s="10"/>
      <c r="M327" s="101" t="s">
        <v>22</v>
      </c>
    </row>
    <row r="328" spans="1:13" ht="30" x14ac:dyDescent="0.25">
      <c r="A328" s="99" t="str">
        <f t="shared" si="35"/>
        <v>1</v>
      </c>
      <c r="B328" s="67" t="str">
        <f t="shared" si="36"/>
        <v>1</v>
      </c>
      <c r="C328" s="67" t="str">
        <f t="shared" si="37"/>
        <v>1</v>
      </c>
      <c r="D328" s="67" t="str">
        <f t="shared" si="38"/>
        <v>1</v>
      </c>
      <c r="E328" s="67" t="str">
        <f t="shared" si="39"/>
        <v>00</v>
      </c>
      <c r="F328" s="67" t="str">
        <f t="shared" si="40"/>
        <v>0</v>
      </c>
      <c r="G328" s="67" t="str">
        <f t="shared" si="41"/>
        <v>0</v>
      </c>
      <c r="H328" s="67">
        <v>11110000</v>
      </c>
      <c r="I328" s="10" t="s">
        <v>5376</v>
      </c>
      <c r="J328" s="167" t="s">
        <v>45</v>
      </c>
      <c r="K328" s="10" t="s">
        <v>5377</v>
      </c>
      <c r="L328" s="10"/>
      <c r="M328" s="101"/>
    </row>
    <row r="329" spans="1:13" ht="75" x14ac:dyDescent="0.25">
      <c r="A329" s="99" t="str">
        <f t="shared" si="35"/>
        <v>1</v>
      </c>
      <c r="B329" s="67" t="str">
        <f t="shared" si="36"/>
        <v>1</v>
      </c>
      <c r="C329" s="67" t="str">
        <f t="shared" si="37"/>
        <v>1</v>
      </c>
      <c r="D329" s="67" t="str">
        <f t="shared" si="38"/>
        <v>1</v>
      </c>
      <c r="E329" s="67" t="str">
        <f t="shared" si="39"/>
        <v>01</v>
      </c>
      <c r="F329" s="67" t="str">
        <f t="shared" si="40"/>
        <v>0</v>
      </c>
      <c r="G329" s="67" t="str">
        <f t="shared" si="41"/>
        <v>0</v>
      </c>
      <c r="H329" s="67">
        <v>11110100</v>
      </c>
      <c r="I329" s="10" t="s">
        <v>5378</v>
      </c>
      <c r="J329" s="167" t="s">
        <v>51</v>
      </c>
      <c r="K329" s="10" t="s">
        <v>5379</v>
      </c>
      <c r="L329" s="10"/>
      <c r="M329" s="101"/>
    </row>
    <row r="330" spans="1:13" ht="45" x14ac:dyDescent="0.25">
      <c r="A330" s="99" t="str">
        <f t="shared" si="35"/>
        <v>1</v>
      </c>
      <c r="B330" s="67" t="str">
        <f t="shared" si="36"/>
        <v>1</v>
      </c>
      <c r="C330" s="67" t="str">
        <f t="shared" si="37"/>
        <v>1</v>
      </c>
      <c r="D330" s="67" t="str">
        <f t="shared" si="38"/>
        <v>1</v>
      </c>
      <c r="E330" s="67" t="str">
        <f t="shared" si="39"/>
        <v>02</v>
      </c>
      <c r="F330" s="67" t="str">
        <f t="shared" si="40"/>
        <v>0</v>
      </c>
      <c r="G330" s="67" t="str">
        <f t="shared" si="41"/>
        <v>0</v>
      </c>
      <c r="H330" s="67">
        <v>11110200</v>
      </c>
      <c r="I330" s="10" t="s">
        <v>5380</v>
      </c>
      <c r="J330" s="167" t="s">
        <v>51</v>
      </c>
      <c r="K330" s="10" t="s">
        <v>5381</v>
      </c>
      <c r="L330" s="10"/>
      <c r="M330" s="101"/>
    </row>
    <row r="331" spans="1:13" ht="30" x14ac:dyDescent="0.25">
      <c r="A331" s="99" t="str">
        <f t="shared" si="35"/>
        <v>1</v>
      </c>
      <c r="B331" s="67" t="str">
        <f t="shared" si="36"/>
        <v>1</v>
      </c>
      <c r="C331" s="67" t="str">
        <f t="shared" si="37"/>
        <v>1</v>
      </c>
      <c r="D331" s="67" t="str">
        <f t="shared" si="38"/>
        <v>2</v>
      </c>
      <c r="E331" s="67" t="str">
        <f t="shared" si="39"/>
        <v>00</v>
      </c>
      <c r="F331" s="67" t="str">
        <f t="shared" si="40"/>
        <v>0</v>
      </c>
      <c r="G331" s="67" t="str">
        <f t="shared" si="41"/>
        <v>0</v>
      </c>
      <c r="H331" s="67">
        <v>11120000</v>
      </c>
      <c r="I331" s="10" t="s">
        <v>52</v>
      </c>
      <c r="J331" s="167" t="s">
        <v>45</v>
      </c>
      <c r="K331" s="10" t="s">
        <v>53</v>
      </c>
      <c r="L331" s="10"/>
      <c r="M331" s="101"/>
    </row>
    <row r="332" spans="1:13" ht="75" x14ac:dyDescent="0.25">
      <c r="A332" s="99" t="str">
        <f t="shared" si="35"/>
        <v>1</v>
      </c>
      <c r="B332" s="67" t="str">
        <f t="shared" si="36"/>
        <v>1</v>
      </c>
      <c r="C332" s="67" t="str">
        <f t="shared" si="37"/>
        <v>1</v>
      </c>
      <c r="D332" s="67" t="str">
        <f t="shared" si="38"/>
        <v>2</v>
      </c>
      <c r="E332" s="67" t="str">
        <f t="shared" si="39"/>
        <v>01</v>
      </c>
      <c r="F332" s="67" t="str">
        <f t="shared" si="40"/>
        <v>0</v>
      </c>
      <c r="G332" s="67" t="str">
        <f t="shared" si="41"/>
        <v>0</v>
      </c>
      <c r="H332" s="67">
        <v>11120100</v>
      </c>
      <c r="I332" s="10" t="s">
        <v>5382</v>
      </c>
      <c r="J332" s="167" t="s">
        <v>51</v>
      </c>
      <c r="K332" s="10" t="s">
        <v>5383</v>
      </c>
      <c r="L332" s="10"/>
      <c r="M332" s="101"/>
    </row>
    <row r="333" spans="1:13" ht="45" x14ac:dyDescent="0.25">
      <c r="A333" s="99" t="str">
        <f t="shared" si="35"/>
        <v>1</v>
      </c>
      <c r="B333" s="67" t="str">
        <f t="shared" si="36"/>
        <v>1</v>
      </c>
      <c r="C333" s="67" t="str">
        <f t="shared" si="37"/>
        <v>1</v>
      </c>
      <c r="D333" s="67" t="str">
        <f t="shared" si="38"/>
        <v>2</v>
      </c>
      <c r="E333" s="67" t="str">
        <f t="shared" si="39"/>
        <v>01</v>
      </c>
      <c r="F333" s="67" t="str">
        <f t="shared" si="40"/>
        <v>1</v>
      </c>
      <c r="G333" s="67" t="str">
        <f t="shared" si="41"/>
        <v>0</v>
      </c>
      <c r="H333" s="67">
        <v>11120110</v>
      </c>
      <c r="I333" s="10" t="s">
        <v>5384</v>
      </c>
      <c r="J333" s="167" t="s">
        <v>51</v>
      </c>
      <c r="K333" s="10" t="s">
        <v>5385</v>
      </c>
      <c r="L333" s="10"/>
      <c r="M333" s="101"/>
    </row>
    <row r="334" spans="1:13" ht="45" x14ac:dyDescent="0.25">
      <c r="A334" s="99" t="str">
        <f t="shared" si="35"/>
        <v>1</v>
      </c>
      <c r="B334" s="67" t="str">
        <f t="shared" si="36"/>
        <v>1</v>
      </c>
      <c r="C334" s="67" t="str">
        <f t="shared" si="37"/>
        <v>1</v>
      </c>
      <c r="D334" s="67" t="str">
        <f t="shared" si="38"/>
        <v>2</v>
      </c>
      <c r="E334" s="67" t="str">
        <f t="shared" si="39"/>
        <v>01</v>
      </c>
      <c r="F334" s="67" t="str">
        <f t="shared" si="40"/>
        <v>2</v>
      </c>
      <c r="G334" s="67" t="str">
        <f t="shared" si="41"/>
        <v>0</v>
      </c>
      <c r="H334" s="67">
        <v>11120120</v>
      </c>
      <c r="I334" s="10" t="s">
        <v>5386</v>
      </c>
      <c r="J334" s="167" t="s">
        <v>51</v>
      </c>
      <c r="K334" s="10" t="s">
        <v>5387</v>
      </c>
      <c r="L334" s="10"/>
      <c r="M334" s="101"/>
    </row>
    <row r="335" spans="1:13" ht="60" x14ac:dyDescent="0.25">
      <c r="A335" s="99" t="str">
        <f t="shared" si="35"/>
        <v>1</v>
      </c>
      <c r="B335" s="67" t="str">
        <f t="shared" si="36"/>
        <v>1</v>
      </c>
      <c r="C335" s="67" t="str">
        <f t="shared" si="37"/>
        <v>1</v>
      </c>
      <c r="D335" s="67" t="str">
        <f t="shared" si="38"/>
        <v>2</v>
      </c>
      <c r="E335" s="67" t="str">
        <f t="shared" si="39"/>
        <v>50</v>
      </c>
      <c r="F335" s="67" t="str">
        <f t="shared" si="40"/>
        <v>0</v>
      </c>
      <c r="G335" s="67" t="str">
        <f t="shared" si="41"/>
        <v>0</v>
      </c>
      <c r="H335" s="67">
        <v>11125000</v>
      </c>
      <c r="I335" s="10" t="s">
        <v>54</v>
      </c>
      <c r="J335" s="167" t="s">
        <v>55</v>
      </c>
      <c r="K335" s="10" t="s">
        <v>56</v>
      </c>
      <c r="L335" s="112"/>
      <c r="M335" s="101"/>
    </row>
    <row r="336" spans="1:13" ht="45" x14ac:dyDescent="0.25">
      <c r="A336" s="99" t="str">
        <f t="shared" si="35"/>
        <v>1</v>
      </c>
      <c r="B336" s="67" t="str">
        <f t="shared" si="36"/>
        <v>1</v>
      </c>
      <c r="C336" s="67" t="str">
        <f t="shared" si="37"/>
        <v>1</v>
      </c>
      <c r="D336" s="67" t="str">
        <f t="shared" si="38"/>
        <v>2</v>
      </c>
      <c r="E336" s="67" t="str">
        <f t="shared" si="39"/>
        <v>51</v>
      </c>
      <c r="F336" s="67" t="str">
        <f t="shared" si="40"/>
        <v>0</v>
      </c>
      <c r="G336" s="67" t="str">
        <f t="shared" si="41"/>
        <v>0</v>
      </c>
      <c r="H336" s="67">
        <v>11125100</v>
      </c>
      <c r="I336" s="10" t="s">
        <v>5388</v>
      </c>
      <c r="J336" s="167" t="s">
        <v>55</v>
      </c>
      <c r="K336" s="10" t="s">
        <v>5389</v>
      </c>
      <c r="L336" s="113"/>
      <c r="M336" s="101"/>
    </row>
    <row r="337" spans="1:13" ht="75" x14ac:dyDescent="0.25">
      <c r="A337" s="99" t="str">
        <f t="shared" si="35"/>
        <v>1</v>
      </c>
      <c r="B337" s="67" t="str">
        <f t="shared" si="36"/>
        <v>1</v>
      </c>
      <c r="C337" s="67" t="str">
        <f t="shared" si="37"/>
        <v>1</v>
      </c>
      <c r="D337" s="67" t="str">
        <f t="shared" si="38"/>
        <v>2</v>
      </c>
      <c r="E337" s="67" t="str">
        <f t="shared" si="39"/>
        <v>52</v>
      </c>
      <c r="F337" s="67" t="str">
        <f t="shared" si="40"/>
        <v>0</v>
      </c>
      <c r="G337" s="67" t="str">
        <f t="shared" si="41"/>
        <v>0</v>
      </c>
      <c r="H337" s="67">
        <v>11125200</v>
      </c>
      <c r="I337" s="10" t="s">
        <v>5390</v>
      </c>
      <c r="J337" s="167" t="s">
        <v>55</v>
      </c>
      <c r="K337" s="10" t="s">
        <v>5391</v>
      </c>
      <c r="L337" s="113"/>
      <c r="M337" s="101"/>
    </row>
    <row r="338" spans="1:13" ht="75" x14ac:dyDescent="0.25">
      <c r="A338" s="99" t="str">
        <f t="shared" si="35"/>
        <v>1</v>
      </c>
      <c r="B338" s="67" t="str">
        <f t="shared" si="36"/>
        <v>1</v>
      </c>
      <c r="C338" s="67" t="str">
        <f t="shared" si="37"/>
        <v>1</v>
      </c>
      <c r="D338" s="67" t="str">
        <f t="shared" si="38"/>
        <v>2</v>
      </c>
      <c r="E338" s="67" t="str">
        <f t="shared" si="39"/>
        <v>53</v>
      </c>
      <c r="F338" s="67" t="str">
        <f t="shared" si="40"/>
        <v>0</v>
      </c>
      <c r="G338" s="67" t="str">
        <f t="shared" si="41"/>
        <v>0</v>
      </c>
      <c r="H338" s="67">
        <v>11125300</v>
      </c>
      <c r="I338" s="10" t="s">
        <v>57</v>
      </c>
      <c r="J338" s="167" t="s">
        <v>55</v>
      </c>
      <c r="K338" s="10" t="s">
        <v>58</v>
      </c>
      <c r="L338" s="114"/>
      <c r="M338" s="101"/>
    </row>
    <row r="339" spans="1:13" ht="30" x14ac:dyDescent="0.25">
      <c r="A339" s="99" t="str">
        <f t="shared" si="35"/>
        <v>1</v>
      </c>
      <c r="B339" s="67" t="str">
        <f t="shared" si="36"/>
        <v>1</v>
      </c>
      <c r="C339" s="67" t="str">
        <f t="shared" si="37"/>
        <v>1</v>
      </c>
      <c r="D339" s="67" t="str">
        <f t="shared" si="38"/>
        <v>3</v>
      </c>
      <c r="E339" s="67" t="str">
        <f t="shared" si="39"/>
        <v>00</v>
      </c>
      <c r="F339" s="67" t="str">
        <f t="shared" si="40"/>
        <v>0</v>
      </c>
      <c r="G339" s="67" t="str">
        <f t="shared" si="41"/>
        <v>0</v>
      </c>
      <c r="H339" s="67">
        <v>11130000</v>
      </c>
      <c r="I339" s="10" t="s">
        <v>59</v>
      </c>
      <c r="J339" s="167" t="s">
        <v>45</v>
      </c>
      <c r="K339" s="10" t="s">
        <v>60</v>
      </c>
      <c r="L339" s="10"/>
      <c r="M339" s="101"/>
    </row>
    <row r="340" spans="1:13" ht="45" x14ac:dyDescent="0.25">
      <c r="A340" s="99" t="str">
        <f t="shared" si="35"/>
        <v>1</v>
      </c>
      <c r="B340" s="67" t="str">
        <f t="shared" si="36"/>
        <v>1</v>
      </c>
      <c r="C340" s="67" t="str">
        <f t="shared" si="37"/>
        <v>1</v>
      </c>
      <c r="D340" s="67" t="str">
        <f t="shared" si="38"/>
        <v>3</v>
      </c>
      <c r="E340" s="67" t="str">
        <f t="shared" si="39"/>
        <v>01</v>
      </c>
      <c r="F340" s="67" t="str">
        <f t="shared" si="40"/>
        <v>0</v>
      </c>
      <c r="G340" s="67" t="str">
        <f t="shared" si="41"/>
        <v>0</v>
      </c>
      <c r="H340" s="67">
        <v>11130100</v>
      </c>
      <c r="I340" s="10" t="s">
        <v>4990</v>
      </c>
      <c r="J340" s="167" t="s">
        <v>51</v>
      </c>
      <c r="K340" s="10" t="s">
        <v>4991</v>
      </c>
      <c r="L340" s="10"/>
      <c r="M340" s="101"/>
    </row>
    <row r="341" spans="1:13" ht="135" x14ac:dyDescent="0.25">
      <c r="A341" s="99" t="str">
        <f t="shared" si="35"/>
        <v>1</v>
      </c>
      <c r="B341" s="67" t="str">
        <f t="shared" si="36"/>
        <v>1</v>
      </c>
      <c r="C341" s="67" t="str">
        <f t="shared" si="37"/>
        <v>1</v>
      </c>
      <c r="D341" s="67" t="str">
        <f t="shared" si="38"/>
        <v>3</v>
      </c>
      <c r="E341" s="67" t="str">
        <f t="shared" si="39"/>
        <v>02</v>
      </c>
      <c r="F341" s="67" t="str">
        <f t="shared" si="40"/>
        <v>0</v>
      </c>
      <c r="G341" s="67" t="str">
        <f t="shared" si="41"/>
        <v>0</v>
      </c>
      <c r="H341" s="67">
        <v>11130200</v>
      </c>
      <c r="I341" s="10" t="s">
        <v>4992</v>
      </c>
      <c r="J341" s="167" t="s">
        <v>51</v>
      </c>
      <c r="K341" s="10" t="s">
        <v>5392</v>
      </c>
      <c r="L341" s="10"/>
      <c r="M341" s="101"/>
    </row>
    <row r="342" spans="1:13" ht="30" x14ac:dyDescent="0.25">
      <c r="A342" s="99" t="str">
        <f t="shared" si="35"/>
        <v>1</v>
      </c>
      <c r="B342" s="67" t="str">
        <f t="shared" si="36"/>
        <v>1</v>
      </c>
      <c r="C342" s="67" t="str">
        <f t="shared" si="37"/>
        <v>1</v>
      </c>
      <c r="D342" s="67" t="str">
        <f t="shared" si="38"/>
        <v>3</v>
      </c>
      <c r="E342" s="67" t="str">
        <f t="shared" si="39"/>
        <v>03</v>
      </c>
      <c r="F342" s="67" t="str">
        <f t="shared" si="40"/>
        <v>0</v>
      </c>
      <c r="G342" s="67" t="str">
        <f t="shared" si="41"/>
        <v>0</v>
      </c>
      <c r="H342" s="67">
        <v>11130300</v>
      </c>
      <c r="I342" s="10" t="s">
        <v>61</v>
      </c>
      <c r="J342" s="167" t="s">
        <v>51</v>
      </c>
      <c r="K342" s="10" t="s">
        <v>62</v>
      </c>
      <c r="L342" s="10"/>
      <c r="M342" s="101"/>
    </row>
    <row r="343" spans="1:13" ht="30" x14ac:dyDescent="0.25">
      <c r="A343" s="99" t="str">
        <f t="shared" si="35"/>
        <v>1</v>
      </c>
      <c r="B343" s="67" t="str">
        <f t="shared" si="36"/>
        <v>1</v>
      </c>
      <c r="C343" s="67" t="str">
        <f t="shared" si="37"/>
        <v>1</v>
      </c>
      <c r="D343" s="67" t="str">
        <f t="shared" si="38"/>
        <v>3</v>
      </c>
      <c r="E343" s="67" t="str">
        <f t="shared" si="39"/>
        <v>03</v>
      </c>
      <c r="F343" s="67" t="str">
        <f t="shared" si="40"/>
        <v>1</v>
      </c>
      <c r="G343" s="67" t="str">
        <f t="shared" si="41"/>
        <v>0</v>
      </c>
      <c r="H343" s="67">
        <v>11130310</v>
      </c>
      <c r="I343" s="10" t="s">
        <v>63</v>
      </c>
      <c r="J343" s="167" t="s">
        <v>51</v>
      </c>
      <c r="K343" s="10" t="s">
        <v>64</v>
      </c>
      <c r="L343" s="10"/>
      <c r="M343" s="101"/>
    </row>
    <row r="344" spans="1:13" ht="75" x14ac:dyDescent="0.25">
      <c r="A344" s="99" t="str">
        <f t="shared" si="35"/>
        <v>1</v>
      </c>
      <c r="B344" s="67" t="str">
        <f t="shared" si="36"/>
        <v>1</v>
      </c>
      <c r="C344" s="67" t="str">
        <f t="shared" si="37"/>
        <v>1</v>
      </c>
      <c r="D344" s="67" t="str">
        <f t="shared" si="38"/>
        <v>3</v>
      </c>
      <c r="E344" s="67" t="str">
        <f t="shared" si="39"/>
        <v>03</v>
      </c>
      <c r="F344" s="67" t="str">
        <f t="shared" si="40"/>
        <v>2</v>
      </c>
      <c r="G344" s="67" t="str">
        <f t="shared" si="41"/>
        <v>0</v>
      </c>
      <c r="H344" s="67">
        <v>11130320</v>
      </c>
      <c r="I344" s="10" t="s">
        <v>5393</v>
      </c>
      <c r="J344" s="167" t="s">
        <v>51</v>
      </c>
      <c r="K344" s="10" t="s">
        <v>5394</v>
      </c>
      <c r="L344" s="10"/>
      <c r="M344" s="101"/>
    </row>
    <row r="345" spans="1:13" ht="135" x14ac:dyDescent="0.25">
      <c r="A345" s="99" t="str">
        <f t="shared" si="35"/>
        <v>1</v>
      </c>
      <c r="B345" s="67" t="str">
        <f t="shared" si="36"/>
        <v>1</v>
      </c>
      <c r="C345" s="67" t="str">
        <f t="shared" si="37"/>
        <v>1</v>
      </c>
      <c r="D345" s="67" t="str">
        <f t="shared" si="38"/>
        <v>3</v>
      </c>
      <c r="E345" s="67" t="str">
        <f t="shared" si="39"/>
        <v>03</v>
      </c>
      <c r="F345" s="67" t="str">
        <f t="shared" si="40"/>
        <v>3</v>
      </c>
      <c r="G345" s="67" t="str">
        <f t="shared" si="41"/>
        <v>0</v>
      </c>
      <c r="H345" s="67">
        <v>11130330</v>
      </c>
      <c r="I345" s="10" t="s">
        <v>5395</v>
      </c>
      <c r="J345" s="167" t="s">
        <v>51</v>
      </c>
      <c r="K345" s="10" t="s">
        <v>5396</v>
      </c>
      <c r="L345" s="10"/>
      <c r="M345" s="101"/>
    </row>
    <row r="346" spans="1:13" ht="225" x14ac:dyDescent="0.25">
      <c r="A346" s="99" t="str">
        <f t="shared" si="35"/>
        <v>1</v>
      </c>
      <c r="B346" s="67" t="str">
        <f t="shared" si="36"/>
        <v>1</v>
      </c>
      <c r="C346" s="67" t="str">
        <f t="shared" si="37"/>
        <v>1</v>
      </c>
      <c r="D346" s="67" t="str">
        <f t="shared" si="38"/>
        <v>3</v>
      </c>
      <c r="E346" s="67" t="str">
        <f t="shared" si="39"/>
        <v>03</v>
      </c>
      <c r="F346" s="67" t="str">
        <f t="shared" si="40"/>
        <v>4</v>
      </c>
      <c r="G346" s="67" t="str">
        <f t="shared" si="41"/>
        <v>0</v>
      </c>
      <c r="H346" s="67">
        <v>11130340</v>
      </c>
      <c r="I346" s="10" t="s">
        <v>65</v>
      </c>
      <c r="J346" s="167" t="s">
        <v>51</v>
      </c>
      <c r="K346" s="10" t="s">
        <v>66</v>
      </c>
      <c r="L346" s="10"/>
      <c r="M346" s="101"/>
    </row>
    <row r="347" spans="1:13" ht="120" x14ac:dyDescent="0.25">
      <c r="A347" s="99" t="str">
        <f t="shared" si="35"/>
        <v>1</v>
      </c>
      <c r="B347" s="67" t="str">
        <f t="shared" si="36"/>
        <v>1</v>
      </c>
      <c r="C347" s="67" t="str">
        <f t="shared" si="37"/>
        <v>1</v>
      </c>
      <c r="D347" s="67" t="str">
        <f t="shared" si="38"/>
        <v>4</v>
      </c>
      <c r="E347" s="67" t="str">
        <f t="shared" si="39"/>
        <v>00</v>
      </c>
      <c r="F347" s="67" t="str">
        <f t="shared" si="40"/>
        <v>0</v>
      </c>
      <c r="G347" s="67" t="str">
        <f t="shared" si="41"/>
        <v>0</v>
      </c>
      <c r="H347" s="67">
        <v>11140000</v>
      </c>
      <c r="I347" s="10" t="s">
        <v>67</v>
      </c>
      <c r="J347" s="167" t="s">
        <v>45</v>
      </c>
      <c r="K347" s="10" t="s">
        <v>68</v>
      </c>
      <c r="L347" s="10"/>
      <c r="M347" s="101"/>
    </row>
    <row r="348" spans="1:13" ht="150" x14ac:dyDescent="0.25">
      <c r="A348" s="99" t="str">
        <f t="shared" si="35"/>
        <v>1</v>
      </c>
      <c r="B348" s="67" t="str">
        <f t="shared" si="36"/>
        <v>1</v>
      </c>
      <c r="C348" s="67" t="str">
        <f t="shared" si="37"/>
        <v>1</v>
      </c>
      <c r="D348" s="67" t="str">
        <f t="shared" si="38"/>
        <v>4</v>
      </c>
      <c r="E348" s="67" t="str">
        <f t="shared" si="39"/>
        <v>01</v>
      </c>
      <c r="F348" s="67" t="str">
        <f t="shared" si="40"/>
        <v>0</v>
      </c>
      <c r="G348" s="67" t="str">
        <f t="shared" si="41"/>
        <v>0</v>
      </c>
      <c r="H348" s="67">
        <v>11140100</v>
      </c>
      <c r="I348" s="10" t="s">
        <v>5397</v>
      </c>
      <c r="J348" s="167" t="s">
        <v>51</v>
      </c>
      <c r="K348" s="10" t="s">
        <v>5398</v>
      </c>
      <c r="L348" s="10"/>
      <c r="M348" s="101"/>
    </row>
    <row r="349" spans="1:13" ht="45" x14ac:dyDescent="0.25">
      <c r="A349" s="99" t="str">
        <f t="shared" si="35"/>
        <v>1</v>
      </c>
      <c r="B349" s="67" t="str">
        <f t="shared" si="36"/>
        <v>1</v>
      </c>
      <c r="C349" s="67" t="str">
        <f t="shared" si="37"/>
        <v>1</v>
      </c>
      <c r="D349" s="67" t="str">
        <f t="shared" si="38"/>
        <v>4</v>
      </c>
      <c r="E349" s="67" t="str">
        <f t="shared" si="39"/>
        <v>01</v>
      </c>
      <c r="F349" s="67" t="str">
        <f t="shared" si="40"/>
        <v>1</v>
      </c>
      <c r="G349" s="67" t="str">
        <f t="shared" si="41"/>
        <v>0</v>
      </c>
      <c r="H349" s="67">
        <v>11140110</v>
      </c>
      <c r="I349" s="10" t="s">
        <v>5399</v>
      </c>
      <c r="J349" s="167" t="s">
        <v>51</v>
      </c>
      <c r="K349" s="10" t="s">
        <v>5400</v>
      </c>
      <c r="L349" s="10"/>
      <c r="M349" s="101"/>
    </row>
    <row r="350" spans="1:13" ht="75" x14ac:dyDescent="0.25">
      <c r="A350" s="99" t="str">
        <f t="shared" si="35"/>
        <v>1</v>
      </c>
      <c r="B350" s="67" t="str">
        <f t="shared" si="36"/>
        <v>1</v>
      </c>
      <c r="C350" s="67" t="str">
        <f t="shared" si="37"/>
        <v>1</v>
      </c>
      <c r="D350" s="67" t="str">
        <f t="shared" si="38"/>
        <v>4</v>
      </c>
      <c r="E350" s="67" t="str">
        <f t="shared" si="39"/>
        <v>01</v>
      </c>
      <c r="F350" s="67" t="str">
        <f t="shared" si="40"/>
        <v>2</v>
      </c>
      <c r="G350" s="67" t="str">
        <f t="shared" si="41"/>
        <v>0</v>
      </c>
      <c r="H350" s="67">
        <v>11140120</v>
      </c>
      <c r="I350" s="10" t="s">
        <v>5401</v>
      </c>
      <c r="J350" s="167" t="s">
        <v>51</v>
      </c>
      <c r="K350" s="10" t="s">
        <v>5402</v>
      </c>
      <c r="L350" s="10"/>
      <c r="M350" s="101"/>
    </row>
    <row r="351" spans="1:13" ht="90" x14ac:dyDescent="0.25">
      <c r="A351" s="99" t="str">
        <f t="shared" si="35"/>
        <v>1</v>
      </c>
      <c r="B351" s="67" t="str">
        <f t="shared" si="36"/>
        <v>1</v>
      </c>
      <c r="C351" s="67" t="str">
        <f t="shared" si="37"/>
        <v>1</v>
      </c>
      <c r="D351" s="67" t="str">
        <f t="shared" si="38"/>
        <v>4</v>
      </c>
      <c r="E351" s="67" t="str">
        <f t="shared" si="39"/>
        <v>01</v>
      </c>
      <c r="F351" s="67" t="str">
        <f t="shared" si="40"/>
        <v>3</v>
      </c>
      <c r="G351" s="67" t="str">
        <f t="shared" si="41"/>
        <v>0</v>
      </c>
      <c r="H351" s="67">
        <v>11140130</v>
      </c>
      <c r="I351" s="10" t="s">
        <v>5403</v>
      </c>
      <c r="J351" s="167" t="s">
        <v>51</v>
      </c>
      <c r="K351" s="10" t="s">
        <v>5404</v>
      </c>
      <c r="L351" s="10"/>
      <c r="M351" s="101"/>
    </row>
    <row r="352" spans="1:13" ht="45" x14ac:dyDescent="0.25">
      <c r="A352" s="99" t="str">
        <f t="shared" si="35"/>
        <v>1</v>
      </c>
      <c r="B352" s="67" t="str">
        <f t="shared" si="36"/>
        <v>1</v>
      </c>
      <c r="C352" s="67" t="str">
        <f t="shared" si="37"/>
        <v>1</v>
      </c>
      <c r="D352" s="67" t="str">
        <f t="shared" si="38"/>
        <v>4</v>
      </c>
      <c r="E352" s="67" t="str">
        <f t="shared" si="39"/>
        <v>01</v>
      </c>
      <c r="F352" s="67" t="str">
        <f t="shared" si="40"/>
        <v>4</v>
      </c>
      <c r="G352" s="67" t="str">
        <f t="shared" si="41"/>
        <v>0</v>
      </c>
      <c r="H352" s="67">
        <v>11140140</v>
      </c>
      <c r="I352" s="10" t="s">
        <v>5405</v>
      </c>
      <c r="J352" s="167" t="s">
        <v>51</v>
      </c>
      <c r="K352" s="10" t="s">
        <v>5406</v>
      </c>
      <c r="L352" s="10"/>
      <c r="M352" s="101"/>
    </row>
    <row r="353" spans="1:13" ht="45" x14ac:dyDescent="0.25">
      <c r="A353" s="99" t="str">
        <f t="shared" si="35"/>
        <v>1</v>
      </c>
      <c r="B353" s="67" t="str">
        <f t="shared" si="36"/>
        <v>1</v>
      </c>
      <c r="C353" s="67" t="str">
        <f t="shared" si="37"/>
        <v>1</v>
      </c>
      <c r="D353" s="67" t="str">
        <f t="shared" si="38"/>
        <v>4</v>
      </c>
      <c r="E353" s="67" t="str">
        <f t="shared" si="39"/>
        <v>01</v>
      </c>
      <c r="F353" s="67" t="str">
        <f t="shared" si="40"/>
        <v>5</v>
      </c>
      <c r="G353" s="67" t="str">
        <f t="shared" si="41"/>
        <v>0</v>
      </c>
      <c r="H353" s="67">
        <v>11140150</v>
      </c>
      <c r="I353" s="10" t="s">
        <v>5407</v>
      </c>
      <c r="J353" s="167" t="s">
        <v>51</v>
      </c>
      <c r="K353" s="10" t="s">
        <v>5408</v>
      </c>
      <c r="L353" s="10"/>
      <c r="M353" s="101"/>
    </row>
    <row r="354" spans="1:13" ht="30" x14ac:dyDescent="0.25">
      <c r="A354" s="99" t="str">
        <f t="shared" si="35"/>
        <v>1</v>
      </c>
      <c r="B354" s="67" t="str">
        <f t="shared" si="36"/>
        <v>1</v>
      </c>
      <c r="C354" s="67" t="str">
        <f t="shared" si="37"/>
        <v>1</v>
      </c>
      <c r="D354" s="67" t="str">
        <f t="shared" si="38"/>
        <v>4</v>
      </c>
      <c r="E354" s="67" t="str">
        <f t="shared" si="39"/>
        <v>50</v>
      </c>
      <c r="F354" s="67" t="str">
        <f t="shared" si="40"/>
        <v>0</v>
      </c>
      <c r="G354" s="67" t="str">
        <f t="shared" si="41"/>
        <v>0</v>
      </c>
      <c r="H354" s="67">
        <v>11145000</v>
      </c>
      <c r="I354" s="112" t="s">
        <v>67</v>
      </c>
      <c r="J354" s="115" t="s">
        <v>55</v>
      </c>
      <c r="K354" s="10" t="s">
        <v>5409</v>
      </c>
      <c r="L354" s="10"/>
      <c r="M354" s="101"/>
    </row>
    <row r="355" spans="1:13" ht="90" x14ac:dyDescent="0.25">
      <c r="A355" s="99" t="str">
        <f t="shared" si="35"/>
        <v>1</v>
      </c>
      <c r="B355" s="67" t="str">
        <f t="shared" si="36"/>
        <v>1</v>
      </c>
      <c r="C355" s="67" t="str">
        <f t="shared" si="37"/>
        <v>1</v>
      </c>
      <c r="D355" s="67" t="str">
        <f t="shared" si="38"/>
        <v>4</v>
      </c>
      <c r="E355" s="67" t="str">
        <f t="shared" si="39"/>
        <v>50</v>
      </c>
      <c r="F355" s="67" t="str">
        <f t="shared" si="40"/>
        <v>1</v>
      </c>
      <c r="G355" s="67" t="str">
        <f t="shared" si="41"/>
        <v>0</v>
      </c>
      <c r="H355" s="67">
        <v>11145010</v>
      </c>
      <c r="I355" s="116" t="s">
        <v>5410</v>
      </c>
      <c r="J355" s="117" t="s">
        <v>55</v>
      </c>
      <c r="K355" s="10" t="s">
        <v>5411</v>
      </c>
      <c r="L355" s="10"/>
      <c r="M355" s="101"/>
    </row>
    <row r="356" spans="1:13" ht="90" x14ac:dyDescent="0.25">
      <c r="A356" s="99" t="str">
        <f t="shared" si="35"/>
        <v>1</v>
      </c>
      <c r="B356" s="67" t="str">
        <f t="shared" si="36"/>
        <v>1</v>
      </c>
      <c r="C356" s="67" t="str">
        <f t="shared" si="37"/>
        <v>1</v>
      </c>
      <c r="D356" s="67" t="str">
        <f t="shared" si="38"/>
        <v>4</v>
      </c>
      <c r="E356" s="67" t="str">
        <f t="shared" si="39"/>
        <v>50</v>
      </c>
      <c r="F356" s="67" t="str">
        <f t="shared" si="40"/>
        <v>2</v>
      </c>
      <c r="G356" s="67" t="str">
        <f t="shared" si="41"/>
        <v>0</v>
      </c>
      <c r="H356" s="67">
        <v>11145020</v>
      </c>
      <c r="I356" s="116" t="s">
        <v>5412</v>
      </c>
      <c r="J356" s="117" t="s">
        <v>55</v>
      </c>
      <c r="K356" s="10" t="s">
        <v>5413</v>
      </c>
      <c r="L356" s="10"/>
      <c r="M356" s="101"/>
    </row>
    <row r="357" spans="1:13" ht="60" x14ac:dyDescent="0.25">
      <c r="A357" s="99" t="str">
        <f t="shared" si="35"/>
        <v>1</v>
      </c>
      <c r="B357" s="67" t="str">
        <f t="shared" si="36"/>
        <v>1</v>
      </c>
      <c r="C357" s="67" t="str">
        <f t="shared" si="37"/>
        <v>1</v>
      </c>
      <c r="D357" s="67" t="str">
        <f t="shared" si="38"/>
        <v>4</v>
      </c>
      <c r="E357" s="67" t="str">
        <f t="shared" si="39"/>
        <v>51</v>
      </c>
      <c r="F357" s="67" t="str">
        <f t="shared" si="40"/>
        <v>0</v>
      </c>
      <c r="G357" s="67" t="str">
        <f t="shared" si="41"/>
        <v>0</v>
      </c>
      <c r="H357" s="67">
        <v>11145100</v>
      </c>
      <c r="I357" s="112" t="s">
        <v>69</v>
      </c>
      <c r="J357" s="115" t="s">
        <v>55</v>
      </c>
      <c r="K357" s="10" t="s">
        <v>70</v>
      </c>
      <c r="L357" s="10"/>
      <c r="M357" s="101"/>
    </row>
    <row r="358" spans="1:13" ht="60" x14ac:dyDescent="0.25">
      <c r="A358" s="99" t="str">
        <f t="shared" si="35"/>
        <v>1</v>
      </c>
      <c r="B358" s="67" t="str">
        <f t="shared" si="36"/>
        <v>1</v>
      </c>
      <c r="C358" s="67" t="str">
        <f t="shared" si="37"/>
        <v>1</v>
      </c>
      <c r="D358" s="67" t="str">
        <f t="shared" si="38"/>
        <v>4</v>
      </c>
      <c r="E358" s="67" t="str">
        <f t="shared" si="39"/>
        <v>51</v>
      </c>
      <c r="F358" s="67" t="str">
        <f t="shared" si="40"/>
        <v>1</v>
      </c>
      <c r="G358" s="67" t="str">
        <f t="shared" si="41"/>
        <v>0</v>
      </c>
      <c r="H358" s="67">
        <v>11145110</v>
      </c>
      <c r="I358" s="116" t="s">
        <v>5414</v>
      </c>
      <c r="J358" s="117" t="s">
        <v>55</v>
      </c>
      <c r="K358" s="10" t="s">
        <v>71</v>
      </c>
      <c r="L358" s="10"/>
      <c r="M358" s="101"/>
    </row>
    <row r="359" spans="1:13" ht="60" x14ac:dyDescent="0.25">
      <c r="A359" s="99" t="str">
        <f t="shared" si="35"/>
        <v>1</v>
      </c>
      <c r="B359" s="67" t="str">
        <f t="shared" si="36"/>
        <v>1</v>
      </c>
      <c r="C359" s="67" t="str">
        <f t="shared" si="37"/>
        <v>1</v>
      </c>
      <c r="D359" s="67" t="str">
        <f t="shared" si="38"/>
        <v>4</v>
      </c>
      <c r="E359" s="67" t="str">
        <f t="shared" si="39"/>
        <v>51</v>
      </c>
      <c r="F359" s="67" t="str">
        <f t="shared" si="40"/>
        <v>2</v>
      </c>
      <c r="G359" s="67" t="str">
        <f t="shared" si="41"/>
        <v>0</v>
      </c>
      <c r="H359" s="67">
        <v>11145120</v>
      </c>
      <c r="I359" s="116" t="s">
        <v>72</v>
      </c>
      <c r="J359" s="117" t="s">
        <v>55</v>
      </c>
      <c r="K359" s="10" t="s">
        <v>73</v>
      </c>
      <c r="L359" s="10"/>
      <c r="M359" s="101"/>
    </row>
    <row r="360" spans="1:13" ht="75" x14ac:dyDescent="0.25">
      <c r="A360" s="99" t="str">
        <f t="shared" si="35"/>
        <v>1</v>
      </c>
      <c r="B360" s="67" t="str">
        <f t="shared" si="36"/>
        <v>1</v>
      </c>
      <c r="C360" s="67" t="str">
        <f t="shared" si="37"/>
        <v>1</v>
      </c>
      <c r="D360" s="67" t="str">
        <f t="shared" si="38"/>
        <v>4</v>
      </c>
      <c r="E360" s="67" t="str">
        <f t="shared" si="39"/>
        <v>52</v>
      </c>
      <c r="F360" s="67" t="str">
        <f t="shared" si="40"/>
        <v>0</v>
      </c>
      <c r="G360" s="67" t="str">
        <f t="shared" si="41"/>
        <v>0</v>
      </c>
      <c r="H360" s="67">
        <v>11145200</v>
      </c>
      <c r="I360" s="112" t="s">
        <v>74</v>
      </c>
      <c r="J360" s="115" t="s">
        <v>55</v>
      </c>
      <c r="K360" s="10" t="s">
        <v>75</v>
      </c>
      <c r="L360" s="10"/>
      <c r="M360" s="101"/>
    </row>
    <row r="361" spans="1:13" ht="30" x14ac:dyDescent="0.25">
      <c r="A361" s="99" t="str">
        <f t="shared" si="35"/>
        <v>1</v>
      </c>
      <c r="B361" s="67" t="str">
        <f t="shared" si="36"/>
        <v>1</v>
      </c>
      <c r="C361" s="67" t="str">
        <f t="shared" si="37"/>
        <v>1</v>
      </c>
      <c r="D361" s="67" t="str">
        <f t="shared" si="38"/>
        <v>5</v>
      </c>
      <c r="E361" s="67" t="str">
        <f t="shared" si="39"/>
        <v>00</v>
      </c>
      <c r="F361" s="67" t="str">
        <f t="shared" si="40"/>
        <v>0</v>
      </c>
      <c r="G361" s="67" t="str">
        <f t="shared" si="41"/>
        <v>0</v>
      </c>
      <c r="H361" s="67">
        <v>11150000</v>
      </c>
      <c r="I361" s="10" t="s">
        <v>5415</v>
      </c>
      <c r="J361" s="167" t="s">
        <v>45</v>
      </c>
      <c r="K361" s="10" t="s">
        <v>5416</v>
      </c>
      <c r="L361" s="10"/>
      <c r="M361" s="101"/>
    </row>
    <row r="362" spans="1:13" ht="75" x14ac:dyDescent="0.25">
      <c r="A362" s="99" t="str">
        <f t="shared" si="35"/>
        <v>1</v>
      </c>
      <c r="B362" s="67" t="str">
        <f t="shared" si="36"/>
        <v>1</v>
      </c>
      <c r="C362" s="67" t="str">
        <f t="shared" si="37"/>
        <v>1</v>
      </c>
      <c r="D362" s="67" t="str">
        <f t="shared" si="38"/>
        <v>5</v>
      </c>
      <c r="E362" s="67" t="str">
        <f t="shared" si="39"/>
        <v>01</v>
      </c>
      <c r="F362" s="67" t="str">
        <f t="shared" si="40"/>
        <v>0</v>
      </c>
      <c r="G362" s="67" t="str">
        <f t="shared" si="41"/>
        <v>0</v>
      </c>
      <c r="H362" s="67">
        <v>11150100</v>
      </c>
      <c r="I362" s="10" t="s">
        <v>5417</v>
      </c>
      <c r="J362" s="167" t="s">
        <v>51</v>
      </c>
      <c r="K362" s="10" t="s">
        <v>5418</v>
      </c>
      <c r="L362" s="10" t="s">
        <v>5419</v>
      </c>
      <c r="M362" s="101" t="s">
        <v>10</v>
      </c>
    </row>
    <row r="363" spans="1:13" ht="75" x14ac:dyDescent="0.25">
      <c r="A363" s="99" t="str">
        <f t="shared" si="35"/>
        <v>1</v>
      </c>
      <c r="B363" s="67" t="str">
        <f t="shared" si="36"/>
        <v>1</v>
      </c>
      <c r="C363" s="67" t="str">
        <f t="shared" si="37"/>
        <v>1</v>
      </c>
      <c r="D363" s="67" t="str">
        <f t="shared" si="38"/>
        <v>5</v>
      </c>
      <c r="E363" s="67" t="str">
        <f t="shared" si="39"/>
        <v>01</v>
      </c>
      <c r="F363" s="67" t="str">
        <f t="shared" si="40"/>
        <v>1</v>
      </c>
      <c r="G363" s="67" t="str">
        <f t="shared" si="41"/>
        <v>0</v>
      </c>
      <c r="H363" s="67">
        <v>11150110</v>
      </c>
      <c r="I363" s="10" t="s">
        <v>5417</v>
      </c>
      <c r="J363" s="167" t="s">
        <v>51</v>
      </c>
      <c r="K363" s="10" t="s">
        <v>5418</v>
      </c>
      <c r="L363" s="10" t="s">
        <v>5420</v>
      </c>
      <c r="M363" s="101" t="s">
        <v>18</v>
      </c>
    </row>
    <row r="364" spans="1:13" ht="195" x14ac:dyDescent="0.25">
      <c r="A364" s="99" t="str">
        <f t="shared" si="35"/>
        <v>1</v>
      </c>
      <c r="B364" s="67" t="str">
        <f t="shared" si="36"/>
        <v>1</v>
      </c>
      <c r="C364" s="67" t="str">
        <f t="shared" si="37"/>
        <v>1</v>
      </c>
      <c r="D364" s="67" t="str">
        <f t="shared" si="38"/>
        <v>5</v>
      </c>
      <c r="E364" s="67" t="str">
        <f t="shared" si="39"/>
        <v>01</v>
      </c>
      <c r="F364" s="67" t="str">
        <f t="shared" si="40"/>
        <v>2</v>
      </c>
      <c r="G364" s="67" t="str">
        <f t="shared" si="41"/>
        <v>0</v>
      </c>
      <c r="H364" s="67">
        <v>11150120</v>
      </c>
      <c r="I364" s="10" t="s">
        <v>5421</v>
      </c>
      <c r="J364" s="167" t="s">
        <v>51</v>
      </c>
      <c r="K364" s="10" t="s">
        <v>5422</v>
      </c>
      <c r="L364" s="10" t="s">
        <v>5420</v>
      </c>
      <c r="M364" s="101" t="s">
        <v>18</v>
      </c>
    </row>
    <row r="365" spans="1:13" ht="195" x14ac:dyDescent="0.25">
      <c r="A365" s="99" t="str">
        <f t="shared" si="35"/>
        <v>1</v>
      </c>
      <c r="B365" s="67" t="str">
        <f t="shared" si="36"/>
        <v>1</v>
      </c>
      <c r="C365" s="67" t="str">
        <f t="shared" si="37"/>
        <v>1</v>
      </c>
      <c r="D365" s="67" t="str">
        <f t="shared" si="38"/>
        <v>5</v>
      </c>
      <c r="E365" s="67" t="str">
        <f t="shared" si="39"/>
        <v>02</v>
      </c>
      <c r="F365" s="67" t="str">
        <f t="shared" si="40"/>
        <v>0</v>
      </c>
      <c r="G365" s="67" t="str">
        <f t="shared" si="41"/>
        <v>0</v>
      </c>
      <c r="H365" s="67">
        <v>11150200</v>
      </c>
      <c r="I365" s="10" t="s">
        <v>5421</v>
      </c>
      <c r="J365" s="167" t="s">
        <v>51</v>
      </c>
      <c r="K365" s="10" t="s">
        <v>5422</v>
      </c>
      <c r="L365" s="10" t="s">
        <v>5419</v>
      </c>
      <c r="M365" s="101" t="s">
        <v>10</v>
      </c>
    </row>
    <row r="366" spans="1:13" x14ac:dyDescent="0.25">
      <c r="A366" s="99" t="str">
        <f t="shared" si="35"/>
        <v>1</v>
      </c>
      <c r="B366" s="67" t="str">
        <f t="shared" si="36"/>
        <v>1</v>
      </c>
      <c r="C366" s="67" t="str">
        <f t="shared" si="37"/>
        <v>1</v>
      </c>
      <c r="D366" s="67" t="str">
        <f t="shared" si="38"/>
        <v>9</v>
      </c>
      <c r="E366" s="67" t="str">
        <f t="shared" si="39"/>
        <v>00</v>
      </c>
      <c r="F366" s="67" t="str">
        <f t="shared" si="40"/>
        <v>0</v>
      </c>
      <c r="G366" s="67" t="str">
        <f t="shared" si="41"/>
        <v>0</v>
      </c>
      <c r="H366" s="67">
        <v>11190000</v>
      </c>
      <c r="I366" s="10" t="s">
        <v>76</v>
      </c>
      <c r="J366" s="167" t="s">
        <v>45</v>
      </c>
      <c r="K366" s="10" t="s">
        <v>77</v>
      </c>
      <c r="L366" s="10"/>
      <c r="M366" s="101"/>
    </row>
    <row r="367" spans="1:13" x14ac:dyDescent="0.25">
      <c r="A367" s="99" t="str">
        <f t="shared" si="35"/>
        <v>1</v>
      </c>
      <c r="B367" s="67" t="str">
        <f t="shared" si="36"/>
        <v>1</v>
      </c>
      <c r="C367" s="67" t="str">
        <f t="shared" si="37"/>
        <v>1</v>
      </c>
      <c r="D367" s="67" t="str">
        <f t="shared" si="38"/>
        <v>9</v>
      </c>
      <c r="E367" s="67" t="str">
        <f t="shared" si="39"/>
        <v>99</v>
      </c>
      <c r="F367" s="67" t="str">
        <f t="shared" si="40"/>
        <v>0</v>
      </c>
      <c r="G367" s="67" t="str">
        <f t="shared" si="41"/>
        <v>0</v>
      </c>
      <c r="H367" s="67">
        <v>11199900</v>
      </c>
      <c r="I367" s="10" t="s">
        <v>76</v>
      </c>
      <c r="J367" s="167" t="s">
        <v>51</v>
      </c>
      <c r="K367" s="10" t="s">
        <v>78</v>
      </c>
      <c r="L367" s="10"/>
      <c r="M367" s="101"/>
    </row>
    <row r="368" spans="1:13" ht="45" x14ac:dyDescent="0.25">
      <c r="A368" s="99" t="str">
        <f t="shared" si="35"/>
        <v>1</v>
      </c>
      <c r="B368" s="67" t="str">
        <f t="shared" si="36"/>
        <v>1</v>
      </c>
      <c r="C368" s="67" t="str">
        <f t="shared" si="37"/>
        <v>2</v>
      </c>
      <c r="D368" s="67" t="str">
        <f t="shared" si="38"/>
        <v>0</v>
      </c>
      <c r="E368" s="67" t="str">
        <f t="shared" si="39"/>
        <v>00</v>
      </c>
      <c r="F368" s="67" t="str">
        <f t="shared" si="40"/>
        <v>0</v>
      </c>
      <c r="G368" s="67" t="str">
        <f t="shared" si="41"/>
        <v>0</v>
      </c>
      <c r="H368" s="67">
        <v>11200000</v>
      </c>
      <c r="I368" s="10" t="s">
        <v>80</v>
      </c>
      <c r="J368" s="167" t="s">
        <v>45</v>
      </c>
      <c r="K368" s="10" t="s">
        <v>81</v>
      </c>
      <c r="L368" s="10"/>
      <c r="M368" s="101"/>
    </row>
    <row r="369" spans="1:13" ht="30" x14ac:dyDescent="0.25">
      <c r="A369" s="99" t="str">
        <f t="shared" si="35"/>
        <v>1</v>
      </c>
      <c r="B369" s="67" t="str">
        <f t="shared" si="36"/>
        <v>1</v>
      </c>
      <c r="C369" s="67" t="str">
        <f t="shared" si="37"/>
        <v>2</v>
      </c>
      <c r="D369" s="67" t="str">
        <f t="shared" si="38"/>
        <v>1</v>
      </c>
      <c r="E369" s="67" t="str">
        <f t="shared" si="39"/>
        <v>00</v>
      </c>
      <c r="F369" s="67" t="str">
        <f t="shared" si="40"/>
        <v>0</v>
      </c>
      <c r="G369" s="67" t="str">
        <f t="shared" si="41"/>
        <v>0</v>
      </c>
      <c r="H369" s="67">
        <v>11210000</v>
      </c>
      <c r="I369" s="10" t="s">
        <v>5423</v>
      </c>
      <c r="J369" s="167" t="s">
        <v>45</v>
      </c>
      <c r="K369" s="10" t="s">
        <v>82</v>
      </c>
      <c r="L369" s="10"/>
      <c r="M369" s="101"/>
    </row>
    <row r="370" spans="1:13" ht="30" x14ac:dyDescent="0.25">
      <c r="A370" s="99" t="str">
        <f t="shared" si="35"/>
        <v>1</v>
      </c>
      <c r="B370" s="67" t="str">
        <f t="shared" si="36"/>
        <v>1</v>
      </c>
      <c r="C370" s="67" t="str">
        <f t="shared" si="37"/>
        <v>2</v>
      </c>
      <c r="D370" s="67" t="str">
        <f t="shared" si="38"/>
        <v>1</v>
      </c>
      <c r="E370" s="67" t="str">
        <f t="shared" si="39"/>
        <v>01</v>
      </c>
      <c r="F370" s="67" t="str">
        <f t="shared" si="40"/>
        <v>0</v>
      </c>
      <c r="G370" s="67" t="str">
        <f t="shared" si="41"/>
        <v>0</v>
      </c>
      <c r="H370" s="67">
        <v>11210100</v>
      </c>
      <c r="I370" s="10" t="s">
        <v>83</v>
      </c>
      <c r="J370" s="167" t="s">
        <v>51</v>
      </c>
      <c r="K370" s="10" t="s">
        <v>84</v>
      </c>
      <c r="L370" s="10"/>
      <c r="M370" s="101"/>
    </row>
    <row r="371" spans="1:13" ht="30" customHeight="1" x14ac:dyDescent="0.25">
      <c r="A371" s="99" t="str">
        <f t="shared" si="35"/>
        <v>1</v>
      </c>
      <c r="B371" s="67" t="str">
        <f t="shared" si="36"/>
        <v>1</v>
      </c>
      <c r="C371" s="67" t="str">
        <f t="shared" si="37"/>
        <v>2</v>
      </c>
      <c r="D371" s="67" t="str">
        <f t="shared" si="38"/>
        <v>1</v>
      </c>
      <c r="E371" s="67" t="str">
        <f t="shared" si="39"/>
        <v>02</v>
      </c>
      <c r="F371" s="67" t="str">
        <f t="shared" si="40"/>
        <v>0</v>
      </c>
      <c r="G371" s="67" t="str">
        <f t="shared" si="41"/>
        <v>0</v>
      </c>
      <c r="H371" s="67">
        <v>11210200</v>
      </c>
      <c r="I371" s="10" t="s">
        <v>5424</v>
      </c>
      <c r="J371" s="167" t="s">
        <v>51</v>
      </c>
      <c r="K371" s="10" t="s">
        <v>5425</v>
      </c>
      <c r="L371" s="10"/>
      <c r="M371" s="101"/>
    </row>
    <row r="372" spans="1:13" ht="75" x14ac:dyDescent="0.25">
      <c r="A372" s="99" t="str">
        <f t="shared" si="35"/>
        <v>1</v>
      </c>
      <c r="B372" s="67" t="str">
        <f t="shared" si="36"/>
        <v>1</v>
      </c>
      <c r="C372" s="67" t="str">
        <f t="shared" si="37"/>
        <v>2</v>
      </c>
      <c r="D372" s="67" t="str">
        <f t="shared" si="38"/>
        <v>1</v>
      </c>
      <c r="E372" s="67" t="str">
        <f t="shared" si="39"/>
        <v>02</v>
      </c>
      <c r="F372" s="67" t="str">
        <f t="shared" si="40"/>
        <v>1</v>
      </c>
      <c r="G372" s="67" t="str">
        <f t="shared" si="41"/>
        <v>0</v>
      </c>
      <c r="H372" s="67">
        <v>11210210</v>
      </c>
      <c r="I372" s="10" t="s">
        <v>5426</v>
      </c>
      <c r="J372" s="167" t="s">
        <v>51</v>
      </c>
      <c r="K372" s="10" t="s">
        <v>5427</v>
      </c>
      <c r="L372" s="10" t="s">
        <v>5264</v>
      </c>
      <c r="M372" s="101"/>
    </row>
    <row r="373" spans="1:13" ht="75" x14ac:dyDescent="0.25">
      <c r="A373" s="99" t="str">
        <f t="shared" si="35"/>
        <v>1</v>
      </c>
      <c r="B373" s="67" t="str">
        <f t="shared" si="36"/>
        <v>1</v>
      </c>
      <c r="C373" s="67" t="str">
        <f t="shared" si="37"/>
        <v>2</v>
      </c>
      <c r="D373" s="67" t="str">
        <f t="shared" si="38"/>
        <v>1</v>
      </c>
      <c r="E373" s="67" t="str">
        <f t="shared" si="39"/>
        <v>02</v>
      </c>
      <c r="F373" s="67" t="str">
        <f t="shared" si="40"/>
        <v>2</v>
      </c>
      <c r="G373" s="67" t="str">
        <f t="shared" si="41"/>
        <v>0</v>
      </c>
      <c r="H373" s="67">
        <v>11210220</v>
      </c>
      <c r="I373" s="10" t="s">
        <v>5428</v>
      </c>
      <c r="J373" s="167" t="s">
        <v>51</v>
      </c>
      <c r="K373" s="10" t="s">
        <v>5429</v>
      </c>
      <c r="L373" s="10" t="s">
        <v>5264</v>
      </c>
      <c r="M373" s="101"/>
    </row>
    <row r="374" spans="1:13" ht="75" x14ac:dyDescent="0.25">
      <c r="A374" s="99" t="str">
        <f t="shared" si="35"/>
        <v>1</v>
      </c>
      <c r="B374" s="67" t="str">
        <f t="shared" si="36"/>
        <v>1</v>
      </c>
      <c r="C374" s="67" t="str">
        <f t="shared" si="37"/>
        <v>2</v>
      </c>
      <c r="D374" s="67" t="str">
        <f t="shared" si="38"/>
        <v>1</v>
      </c>
      <c r="E374" s="67" t="str">
        <f t="shared" si="39"/>
        <v>02</v>
      </c>
      <c r="F374" s="67" t="str">
        <f t="shared" si="40"/>
        <v>3</v>
      </c>
      <c r="G374" s="67" t="str">
        <f t="shared" si="41"/>
        <v>0</v>
      </c>
      <c r="H374" s="67">
        <v>11210230</v>
      </c>
      <c r="I374" s="10" t="s">
        <v>5430</v>
      </c>
      <c r="J374" s="167" t="s">
        <v>51</v>
      </c>
      <c r="K374" s="10" t="s">
        <v>5431</v>
      </c>
      <c r="L374" s="10" t="s">
        <v>5264</v>
      </c>
      <c r="M374" s="101"/>
    </row>
    <row r="375" spans="1:13" ht="75" x14ac:dyDescent="0.25">
      <c r="A375" s="99" t="str">
        <f t="shared" si="35"/>
        <v>1</v>
      </c>
      <c r="B375" s="67" t="str">
        <f t="shared" si="36"/>
        <v>1</v>
      </c>
      <c r="C375" s="67" t="str">
        <f t="shared" si="37"/>
        <v>2</v>
      </c>
      <c r="D375" s="67" t="str">
        <f t="shared" si="38"/>
        <v>1</v>
      </c>
      <c r="E375" s="67" t="str">
        <f t="shared" si="39"/>
        <v>02</v>
      </c>
      <c r="F375" s="67" t="str">
        <f t="shared" si="40"/>
        <v>4</v>
      </c>
      <c r="G375" s="67" t="str">
        <f t="shared" si="41"/>
        <v>0</v>
      </c>
      <c r="H375" s="67">
        <v>11210240</v>
      </c>
      <c r="I375" s="10" t="s">
        <v>5432</v>
      </c>
      <c r="J375" s="167" t="s">
        <v>51</v>
      </c>
      <c r="K375" s="10" t="s">
        <v>5433</v>
      </c>
      <c r="L375" s="10" t="s">
        <v>5264</v>
      </c>
      <c r="M375" s="101"/>
    </row>
    <row r="376" spans="1:13" ht="30" x14ac:dyDescent="0.25">
      <c r="A376" s="99" t="str">
        <f t="shared" si="35"/>
        <v>1</v>
      </c>
      <c r="B376" s="67" t="str">
        <f t="shared" si="36"/>
        <v>1</v>
      </c>
      <c r="C376" s="67" t="str">
        <f t="shared" si="37"/>
        <v>2</v>
      </c>
      <c r="D376" s="67" t="str">
        <f t="shared" si="38"/>
        <v>1</v>
      </c>
      <c r="E376" s="67" t="str">
        <f t="shared" si="39"/>
        <v>03</v>
      </c>
      <c r="F376" s="67" t="str">
        <f t="shared" si="40"/>
        <v>0</v>
      </c>
      <c r="G376" s="67" t="str">
        <f t="shared" si="41"/>
        <v>0</v>
      </c>
      <c r="H376" s="67">
        <v>11210300</v>
      </c>
      <c r="I376" s="10" t="s">
        <v>85</v>
      </c>
      <c r="J376" s="167" t="s">
        <v>51</v>
      </c>
      <c r="K376" s="10" t="s">
        <v>86</v>
      </c>
      <c r="L376" s="10"/>
      <c r="M376" s="101"/>
    </row>
    <row r="377" spans="1:13" ht="45" x14ac:dyDescent="0.25">
      <c r="A377" s="99" t="str">
        <f t="shared" si="35"/>
        <v>1</v>
      </c>
      <c r="B377" s="67" t="str">
        <f t="shared" si="36"/>
        <v>1</v>
      </c>
      <c r="C377" s="67" t="str">
        <f t="shared" si="37"/>
        <v>2</v>
      </c>
      <c r="D377" s="67" t="str">
        <f t="shared" si="38"/>
        <v>1</v>
      </c>
      <c r="E377" s="67" t="str">
        <f t="shared" si="39"/>
        <v>04</v>
      </c>
      <c r="F377" s="67" t="str">
        <f t="shared" si="40"/>
        <v>0</v>
      </c>
      <c r="G377" s="67" t="str">
        <f t="shared" si="41"/>
        <v>0</v>
      </c>
      <c r="H377" s="67">
        <v>11210400</v>
      </c>
      <c r="I377" s="10" t="s">
        <v>87</v>
      </c>
      <c r="J377" s="167" t="s">
        <v>51</v>
      </c>
      <c r="K377" s="10" t="s">
        <v>88</v>
      </c>
      <c r="L377" s="10"/>
      <c r="M377" s="101"/>
    </row>
    <row r="378" spans="1:13" ht="30" x14ac:dyDescent="0.25">
      <c r="A378" s="99" t="str">
        <f t="shared" si="35"/>
        <v>1</v>
      </c>
      <c r="B378" s="67" t="str">
        <f t="shared" si="36"/>
        <v>1</v>
      </c>
      <c r="C378" s="67" t="str">
        <f t="shared" si="37"/>
        <v>2</v>
      </c>
      <c r="D378" s="67" t="str">
        <f t="shared" si="38"/>
        <v>1</v>
      </c>
      <c r="E378" s="67" t="str">
        <f t="shared" si="39"/>
        <v>05</v>
      </c>
      <c r="F378" s="67" t="str">
        <f t="shared" si="40"/>
        <v>0</v>
      </c>
      <c r="G378" s="67" t="str">
        <f t="shared" si="41"/>
        <v>0</v>
      </c>
      <c r="H378" s="67">
        <v>11210500</v>
      </c>
      <c r="I378" s="10" t="s">
        <v>89</v>
      </c>
      <c r="J378" s="167" t="s">
        <v>51</v>
      </c>
      <c r="K378" s="10" t="s">
        <v>90</v>
      </c>
      <c r="L378" s="10"/>
      <c r="M378" s="101"/>
    </row>
    <row r="379" spans="1:13" ht="30" x14ac:dyDescent="0.25">
      <c r="A379" s="99" t="str">
        <f t="shared" si="35"/>
        <v>1</v>
      </c>
      <c r="B379" s="67" t="str">
        <f t="shared" si="36"/>
        <v>1</v>
      </c>
      <c r="C379" s="67" t="str">
        <f t="shared" si="37"/>
        <v>2</v>
      </c>
      <c r="D379" s="67" t="str">
        <f t="shared" si="38"/>
        <v>1</v>
      </c>
      <c r="E379" s="67" t="str">
        <f t="shared" si="39"/>
        <v>06</v>
      </c>
      <c r="F379" s="67" t="str">
        <f t="shared" si="40"/>
        <v>0</v>
      </c>
      <c r="G379" s="67" t="str">
        <f t="shared" si="41"/>
        <v>0</v>
      </c>
      <c r="H379" s="67">
        <v>11210600</v>
      </c>
      <c r="I379" s="10" t="s">
        <v>4999</v>
      </c>
      <c r="J379" s="167" t="s">
        <v>51</v>
      </c>
      <c r="K379" s="10" t="s">
        <v>5000</v>
      </c>
      <c r="L379" s="10"/>
      <c r="M379" s="101"/>
    </row>
    <row r="380" spans="1:13" ht="45" x14ac:dyDescent="0.25">
      <c r="A380" s="99" t="str">
        <f t="shared" si="35"/>
        <v>1</v>
      </c>
      <c r="B380" s="67" t="str">
        <f t="shared" si="36"/>
        <v>1</v>
      </c>
      <c r="C380" s="67" t="str">
        <f t="shared" si="37"/>
        <v>2</v>
      </c>
      <c r="D380" s="67" t="str">
        <f t="shared" si="38"/>
        <v>1</v>
      </c>
      <c r="E380" s="67" t="str">
        <f t="shared" si="39"/>
        <v>07</v>
      </c>
      <c r="F380" s="67" t="str">
        <f t="shared" si="40"/>
        <v>0</v>
      </c>
      <c r="G380" s="67" t="str">
        <f t="shared" si="41"/>
        <v>0</v>
      </c>
      <c r="H380" s="67">
        <v>11210700</v>
      </c>
      <c r="I380" s="10" t="s">
        <v>5434</v>
      </c>
      <c r="J380" s="167" t="s">
        <v>51</v>
      </c>
      <c r="K380" s="10" t="s">
        <v>5435</v>
      </c>
      <c r="L380" s="10"/>
      <c r="M380" s="101"/>
    </row>
    <row r="381" spans="1:13" ht="30" x14ac:dyDescent="0.25">
      <c r="A381" s="99" t="str">
        <f t="shared" si="35"/>
        <v>1</v>
      </c>
      <c r="B381" s="67" t="str">
        <f t="shared" si="36"/>
        <v>1</v>
      </c>
      <c r="C381" s="67" t="str">
        <f t="shared" si="37"/>
        <v>2</v>
      </c>
      <c r="D381" s="67" t="str">
        <f t="shared" si="38"/>
        <v>1</v>
      </c>
      <c r="E381" s="67" t="str">
        <f t="shared" si="39"/>
        <v>50</v>
      </c>
      <c r="F381" s="67" t="str">
        <f t="shared" si="40"/>
        <v>0</v>
      </c>
      <c r="G381" s="67" t="str">
        <f t="shared" si="41"/>
        <v>0</v>
      </c>
      <c r="H381" s="67">
        <v>11215000</v>
      </c>
      <c r="I381" s="10" t="s">
        <v>92</v>
      </c>
      <c r="J381" s="167" t="s">
        <v>55</v>
      </c>
      <c r="K381" s="10" t="s">
        <v>93</v>
      </c>
      <c r="L381" s="10"/>
      <c r="M381" s="101"/>
    </row>
    <row r="382" spans="1:13" ht="45" x14ac:dyDescent="0.25">
      <c r="A382" s="99" t="str">
        <f t="shared" si="35"/>
        <v>1</v>
      </c>
      <c r="B382" s="67" t="str">
        <f t="shared" si="36"/>
        <v>1</v>
      </c>
      <c r="C382" s="67" t="str">
        <f t="shared" si="37"/>
        <v>2</v>
      </c>
      <c r="D382" s="67" t="str">
        <f t="shared" si="38"/>
        <v>1</v>
      </c>
      <c r="E382" s="67" t="str">
        <f t="shared" si="39"/>
        <v>51</v>
      </c>
      <c r="F382" s="67" t="str">
        <f t="shared" si="40"/>
        <v>0</v>
      </c>
      <c r="G382" s="67" t="str">
        <f t="shared" si="41"/>
        <v>0</v>
      </c>
      <c r="H382" s="67">
        <v>11215100</v>
      </c>
      <c r="I382" s="10" t="s">
        <v>94</v>
      </c>
      <c r="J382" s="167" t="s">
        <v>55</v>
      </c>
      <c r="K382" s="10" t="s">
        <v>95</v>
      </c>
      <c r="L382" s="10"/>
      <c r="M382" s="101"/>
    </row>
    <row r="383" spans="1:13" ht="45" x14ac:dyDescent="0.25">
      <c r="A383" s="99" t="str">
        <f t="shared" si="35"/>
        <v>1</v>
      </c>
      <c r="B383" s="67" t="str">
        <f t="shared" si="36"/>
        <v>1</v>
      </c>
      <c r="C383" s="67" t="str">
        <f t="shared" si="37"/>
        <v>2</v>
      </c>
      <c r="D383" s="67" t="str">
        <f t="shared" si="38"/>
        <v>2</v>
      </c>
      <c r="E383" s="67" t="str">
        <f t="shared" si="39"/>
        <v>00</v>
      </c>
      <c r="F383" s="67" t="str">
        <f t="shared" si="40"/>
        <v>0</v>
      </c>
      <c r="G383" s="67" t="str">
        <f t="shared" si="41"/>
        <v>0</v>
      </c>
      <c r="H383" s="67">
        <v>11220000</v>
      </c>
      <c r="I383" s="10" t="s">
        <v>5004</v>
      </c>
      <c r="J383" s="167" t="s">
        <v>45</v>
      </c>
      <c r="K383" s="10" t="s">
        <v>96</v>
      </c>
      <c r="L383" s="10"/>
      <c r="M383" s="101"/>
    </row>
    <row r="384" spans="1:13" ht="45" x14ac:dyDescent="0.25">
      <c r="A384" s="99" t="str">
        <f t="shared" si="35"/>
        <v>1</v>
      </c>
      <c r="B384" s="67" t="str">
        <f t="shared" si="36"/>
        <v>1</v>
      </c>
      <c r="C384" s="67" t="str">
        <f t="shared" si="37"/>
        <v>2</v>
      </c>
      <c r="D384" s="67" t="str">
        <f t="shared" si="38"/>
        <v>2</v>
      </c>
      <c r="E384" s="67" t="str">
        <f t="shared" si="39"/>
        <v>01</v>
      </c>
      <c r="F384" s="67" t="str">
        <f t="shared" si="40"/>
        <v>0</v>
      </c>
      <c r="G384" s="67" t="str">
        <f t="shared" si="41"/>
        <v>0</v>
      </c>
      <c r="H384" s="67">
        <v>11220100</v>
      </c>
      <c r="I384" s="10" t="s">
        <v>5436</v>
      </c>
      <c r="J384" s="167" t="s">
        <v>51</v>
      </c>
      <c r="K384" s="10" t="s">
        <v>97</v>
      </c>
      <c r="L384" s="10"/>
      <c r="M384" s="101"/>
    </row>
    <row r="385" spans="1:13" ht="120" x14ac:dyDescent="0.25">
      <c r="A385" s="99" t="str">
        <f t="shared" si="35"/>
        <v>1</v>
      </c>
      <c r="B385" s="67" t="str">
        <f t="shared" si="36"/>
        <v>1</v>
      </c>
      <c r="C385" s="67" t="str">
        <f t="shared" si="37"/>
        <v>2</v>
      </c>
      <c r="D385" s="67" t="str">
        <f t="shared" si="38"/>
        <v>2</v>
      </c>
      <c r="E385" s="67" t="str">
        <f t="shared" si="39"/>
        <v>02</v>
      </c>
      <c r="F385" s="67" t="str">
        <f t="shared" si="40"/>
        <v>0</v>
      </c>
      <c r="G385" s="67" t="str">
        <f t="shared" si="41"/>
        <v>0</v>
      </c>
      <c r="H385" s="67">
        <v>11220200</v>
      </c>
      <c r="I385" s="10" t="s">
        <v>5437</v>
      </c>
      <c r="J385" s="167" t="s">
        <v>51</v>
      </c>
      <c r="K385" s="10" t="s">
        <v>5438</v>
      </c>
      <c r="L385" s="10"/>
      <c r="M385" s="101"/>
    </row>
    <row r="386" spans="1:13" ht="87" customHeight="1" x14ac:dyDescent="0.25">
      <c r="A386" s="99" t="str">
        <f t="shared" si="35"/>
        <v>1</v>
      </c>
      <c r="B386" s="67" t="str">
        <f t="shared" si="36"/>
        <v>1</v>
      </c>
      <c r="C386" s="67" t="str">
        <f t="shared" si="37"/>
        <v>2</v>
      </c>
      <c r="D386" s="67" t="str">
        <f t="shared" si="38"/>
        <v>2</v>
      </c>
      <c r="E386" s="67" t="str">
        <f t="shared" si="39"/>
        <v>50</v>
      </c>
      <c r="F386" s="67" t="str">
        <f t="shared" si="40"/>
        <v>0</v>
      </c>
      <c r="G386" s="67" t="str">
        <f t="shared" si="41"/>
        <v>0</v>
      </c>
      <c r="H386" s="67">
        <v>11225000</v>
      </c>
      <c r="I386" s="10" t="s">
        <v>100</v>
      </c>
      <c r="J386" s="167" t="s">
        <v>55</v>
      </c>
      <c r="K386" s="10" t="s">
        <v>101</v>
      </c>
      <c r="L386" s="10" t="s">
        <v>102</v>
      </c>
      <c r="M386" s="101"/>
    </row>
    <row r="387" spans="1:13" ht="60" x14ac:dyDescent="0.25">
      <c r="A387" s="99" t="str">
        <f t="shared" ref="A387:A450" si="42">MID($H387,1,1)</f>
        <v>1</v>
      </c>
      <c r="B387" s="67" t="str">
        <f t="shared" ref="B387:B450" si="43">MID($H387,2,1)</f>
        <v>1</v>
      </c>
      <c r="C387" s="67" t="str">
        <f t="shared" ref="C387:C450" si="44">MID($H387,3,1)</f>
        <v>2</v>
      </c>
      <c r="D387" s="67" t="str">
        <f t="shared" ref="D387:D450" si="45">MID($H387,4,1)</f>
        <v>2</v>
      </c>
      <c r="E387" s="67" t="str">
        <f t="shared" ref="E387:E450" si="46">MID($H387,5,2)</f>
        <v>51</v>
      </c>
      <c r="F387" s="67" t="str">
        <f t="shared" ref="F387:F450" si="47">MID($H387,7,1)</f>
        <v>0</v>
      </c>
      <c r="G387" s="67" t="str">
        <f t="shared" ref="G387:G450" si="48">MID($H387,8,1)</f>
        <v>0</v>
      </c>
      <c r="H387" s="67">
        <v>11225100</v>
      </c>
      <c r="I387" s="10" t="s">
        <v>103</v>
      </c>
      <c r="J387" s="167" t="s">
        <v>55</v>
      </c>
      <c r="K387" s="10" t="s">
        <v>104</v>
      </c>
      <c r="L387" s="10" t="s">
        <v>102</v>
      </c>
      <c r="M387" s="101"/>
    </row>
    <row r="388" spans="1:13" ht="24" customHeight="1" x14ac:dyDescent="0.25">
      <c r="A388" s="99" t="str">
        <f t="shared" si="42"/>
        <v>1</v>
      </c>
      <c r="B388" s="67" t="str">
        <f t="shared" si="43"/>
        <v>1</v>
      </c>
      <c r="C388" s="67" t="str">
        <f t="shared" si="44"/>
        <v>2</v>
      </c>
      <c r="D388" s="67" t="str">
        <f t="shared" si="45"/>
        <v>2</v>
      </c>
      <c r="E388" s="67" t="str">
        <f t="shared" si="46"/>
        <v>52</v>
      </c>
      <c r="F388" s="67" t="str">
        <f t="shared" si="47"/>
        <v>0</v>
      </c>
      <c r="G388" s="67" t="str">
        <f t="shared" si="48"/>
        <v>0</v>
      </c>
      <c r="H388" s="67">
        <v>11225200</v>
      </c>
      <c r="I388" s="10" t="s">
        <v>105</v>
      </c>
      <c r="J388" s="167" t="s">
        <v>55</v>
      </c>
      <c r="K388" s="10" t="s">
        <v>106</v>
      </c>
      <c r="L388" s="10" t="s">
        <v>102</v>
      </c>
      <c r="M388" s="101"/>
    </row>
    <row r="389" spans="1:13" ht="51" customHeight="1" x14ac:dyDescent="0.25">
      <c r="A389" s="99" t="str">
        <f t="shared" si="42"/>
        <v>1</v>
      </c>
      <c r="B389" s="67" t="str">
        <f t="shared" si="43"/>
        <v>1</v>
      </c>
      <c r="C389" s="67" t="str">
        <f t="shared" si="44"/>
        <v>3</v>
      </c>
      <c r="D389" s="67" t="str">
        <f t="shared" si="45"/>
        <v>0</v>
      </c>
      <c r="E389" s="67" t="str">
        <f t="shared" si="46"/>
        <v>00</v>
      </c>
      <c r="F389" s="67" t="str">
        <f t="shared" si="47"/>
        <v>0</v>
      </c>
      <c r="G389" s="67" t="str">
        <f t="shared" si="48"/>
        <v>0</v>
      </c>
      <c r="H389" s="67">
        <v>11300000</v>
      </c>
      <c r="I389" s="10" t="s">
        <v>107</v>
      </c>
      <c r="J389" s="167" t="s">
        <v>45</v>
      </c>
      <c r="K389" s="10" t="s">
        <v>108</v>
      </c>
      <c r="L389" s="10"/>
      <c r="M389" s="101"/>
    </row>
    <row r="390" spans="1:13" ht="24" customHeight="1" x14ac:dyDescent="0.25">
      <c r="A390" s="99" t="str">
        <f t="shared" si="42"/>
        <v>1</v>
      </c>
      <c r="B390" s="67" t="str">
        <f t="shared" si="43"/>
        <v>1</v>
      </c>
      <c r="C390" s="67" t="str">
        <f t="shared" si="44"/>
        <v>3</v>
      </c>
      <c r="D390" s="67" t="str">
        <f t="shared" si="45"/>
        <v>1</v>
      </c>
      <c r="E390" s="67" t="str">
        <f t="shared" si="46"/>
        <v>00</v>
      </c>
      <c r="F390" s="67" t="str">
        <f t="shared" si="47"/>
        <v>0</v>
      </c>
      <c r="G390" s="67" t="str">
        <f t="shared" si="48"/>
        <v>0</v>
      </c>
      <c r="H390" s="67">
        <v>11310000</v>
      </c>
      <c r="I390" s="10" t="s">
        <v>107</v>
      </c>
      <c r="J390" s="167" t="s">
        <v>45</v>
      </c>
      <c r="K390" s="10" t="s">
        <v>108</v>
      </c>
      <c r="L390" s="5"/>
      <c r="M390" s="118"/>
    </row>
    <row r="391" spans="1:13" ht="45" x14ac:dyDescent="0.25">
      <c r="A391" s="99" t="str">
        <f t="shared" si="42"/>
        <v>1</v>
      </c>
      <c r="B391" s="67" t="str">
        <f t="shared" si="43"/>
        <v>1</v>
      </c>
      <c r="C391" s="67" t="str">
        <f t="shared" si="44"/>
        <v>3</v>
      </c>
      <c r="D391" s="67" t="str">
        <f t="shared" si="45"/>
        <v>1</v>
      </c>
      <c r="E391" s="67" t="str">
        <f t="shared" si="46"/>
        <v>50</v>
      </c>
      <c r="F391" s="67" t="str">
        <f t="shared" si="47"/>
        <v>0</v>
      </c>
      <c r="G391" s="67" t="str">
        <f t="shared" si="48"/>
        <v>0</v>
      </c>
      <c r="H391" s="67">
        <v>11315000</v>
      </c>
      <c r="I391" s="10" t="s">
        <v>109</v>
      </c>
      <c r="J391" s="167" t="s">
        <v>55</v>
      </c>
      <c r="K391" s="10" t="s">
        <v>110</v>
      </c>
      <c r="L391" s="5"/>
      <c r="M391" s="118"/>
    </row>
    <row r="392" spans="1:13" ht="24" customHeight="1" x14ac:dyDescent="0.25">
      <c r="A392" s="99" t="str">
        <f t="shared" si="42"/>
        <v>1</v>
      </c>
      <c r="B392" s="67" t="str">
        <f t="shared" si="43"/>
        <v>1</v>
      </c>
      <c r="C392" s="67" t="str">
        <f t="shared" si="44"/>
        <v>3</v>
      </c>
      <c r="D392" s="67" t="str">
        <f t="shared" si="45"/>
        <v>1</v>
      </c>
      <c r="E392" s="67" t="str">
        <f t="shared" si="46"/>
        <v>51</v>
      </c>
      <c r="F392" s="67" t="str">
        <f t="shared" si="47"/>
        <v>0</v>
      </c>
      <c r="G392" s="67" t="str">
        <f t="shared" si="48"/>
        <v>0</v>
      </c>
      <c r="H392" s="67">
        <v>11315100</v>
      </c>
      <c r="I392" s="10" t="s">
        <v>111</v>
      </c>
      <c r="J392" s="167" t="s">
        <v>55</v>
      </c>
      <c r="K392" s="10" t="s">
        <v>112</v>
      </c>
      <c r="L392" s="5"/>
      <c r="M392" s="118"/>
    </row>
    <row r="393" spans="1:13" ht="24" customHeight="1" x14ac:dyDescent="0.25">
      <c r="A393" s="99" t="str">
        <f t="shared" si="42"/>
        <v>1</v>
      </c>
      <c r="B393" s="67" t="str">
        <f t="shared" si="43"/>
        <v>1</v>
      </c>
      <c r="C393" s="67" t="str">
        <f t="shared" si="44"/>
        <v>3</v>
      </c>
      <c r="D393" s="67" t="str">
        <f t="shared" si="45"/>
        <v>1</v>
      </c>
      <c r="E393" s="67" t="str">
        <f t="shared" si="46"/>
        <v>52</v>
      </c>
      <c r="F393" s="67" t="str">
        <f t="shared" si="47"/>
        <v>0</v>
      </c>
      <c r="G393" s="67" t="str">
        <f t="shared" si="48"/>
        <v>0</v>
      </c>
      <c r="H393" s="67">
        <v>11315200</v>
      </c>
      <c r="I393" s="10" t="s">
        <v>113</v>
      </c>
      <c r="J393" s="167" t="s">
        <v>55</v>
      </c>
      <c r="K393" s="10" t="s">
        <v>114</v>
      </c>
      <c r="L393" s="5"/>
      <c r="M393" s="118"/>
    </row>
    <row r="394" spans="1:13" ht="30" customHeight="1" x14ac:dyDescent="0.25">
      <c r="A394" s="99" t="str">
        <f t="shared" si="42"/>
        <v>1</v>
      </c>
      <c r="B394" s="67" t="str">
        <f t="shared" si="43"/>
        <v>1</v>
      </c>
      <c r="C394" s="67" t="str">
        <f t="shared" si="44"/>
        <v>3</v>
      </c>
      <c r="D394" s="67" t="str">
        <f t="shared" si="45"/>
        <v>1</v>
      </c>
      <c r="E394" s="67" t="str">
        <f t="shared" si="46"/>
        <v>53</v>
      </c>
      <c r="F394" s="67" t="str">
        <f t="shared" si="47"/>
        <v>0</v>
      </c>
      <c r="G394" s="67" t="str">
        <f t="shared" si="48"/>
        <v>0</v>
      </c>
      <c r="H394" s="67">
        <v>11315300</v>
      </c>
      <c r="I394" s="10" t="s">
        <v>115</v>
      </c>
      <c r="J394" s="167" t="s">
        <v>55</v>
      </c>
      <c r="K394" s="10" t="s">
        <v>116</v>
      </c>
      <c r="L394" s="5"/>
      <c r="M394" s="118"/>
    </row>
    <row r="395" spans="1:13" ht="24" customHeight="1" x14ac:dyDescent="0.25">
      <c r="A395" s="102" t="str">
        <f t="shared" si="42"/>
        <v>1</v>
      </c>
      <c r="B395" s="103" t="str">
        <f t="shared" si="43"/>
        <v>1</v>
      </c>
      <c r="C395" s="103" t="str">
        <f t="shared" si="44"/>
        <v>3</v>
      </c>
      <c r="D395" s="103" t="str">
        <f t="shared" si="45"/>
        <v>1</v>
      </c>
      <c r="E395" s="103" t="str">
        <f t="shared" si="46"/>
        <v>99</v>
      </c>
      <c r="F395" s="103" t="str">
        <f t="shared" si="47"/>
        <v>0</v>
      </c>
      <c r="G395" s="103" t="str">
        <f t="shared" si="48"/>
        <v>0</v>
      </c>
      <c r="H395" s="103">
        <v>11319900</v>
      </c>
      <c r="I395" s="10" t="s">
        <v>117</v>
      </c>
      <c r="J395" s="167" t="s">
        <v>51</v>
      </c>
      <c r="K395" s="10" t="s">
        <v>5439</v>
      </c>
      <c r="L395" s="119"/>
      <c r="M395" s="120"/>
    </row>
    <row r="396" spans="1:13" ht="28.15" customHeight="1" x14ac:dyDescent="0.25">
      <c r="A396" s="99" t="str">
        <f t="shared" si="42"/>
        <v>1</v>
      </c>
      <c r="B396" s="67" t="str">
        <f t="shared" si="43"/>
        <v>2</v>
      </c>
      <c r="C396" s="67" t="str">
        <f t="shared" si="44"/>
        <v>0</v>
      </c>
      <c r="D396" s="67" t="str">
        <f t="shared" si="45"/>
        <v>0</v>
      </c>
      <c r="E396" s="67" t="str">
        <f t="shared" si="46"/>
        <v>00</v>
      </c>
      <c r="F396" s="67" t="str">
        <f t="shared" si="47"/>
        <v>0</v>
      </c>
      <c r="G396" s="67" t="str">
        <f t="shared" si="48"/>
        <v>0</v>
      </c>
      <c r="H396" s="67">
        <v>12000000</v>
      </c>
      <c r="I396" s="10" t="s">
        <v>119</v>
      </c>
      <c r="J396" s="167" t="s">
        <v>45</v>
      </c>
      <c r="K396" s="10" t="s">
        <v>5440</v>
      </c>
      <c r="L396" s="10"/>
      <c r="M396" s="101"/>
    </row>
    <row r="397" spans="1:13" ht="24" customHeight="1" x14ac:dyDescent="0.25">
      <c r="A397" s="99" t="str">
        <f t="shared" si="42"/>
        <v>1</v>
      </c>
      <c r="B397" s="67" t="str">
        <f t="shared" si="43"/>
        <v>2</v>
      </c>
      <c r="C397" s="67" t="str">
        <f t="shared" si="44"/>
        <v>1</v>
      </c>
      <c r="D397" s="67" t="str">
        <f t="shared" si="45"/>
        <v>0</v>
      </c>
      <c r="E397" s="67" t="str">
        <f t="shared" si="46"/>
        <v>00</v>
      </c>
      <c r="F397" s="67" t="str">
        <f t="shared" si="47"/>
        <v>0</v>
      </c>
      <c r="G397" s="67" t="str">
        <f t="shared" si="48"/>
        <v>0</v>
      </c>
      <c r="H397" s="67">
        <v>12100000</v>
      </c>
      <c r="I397" s="10" t="s">
        <v>120</v>
      </c>
      <c r="J397" s="167" t="s">
        <v>45</v>
      </c>
      <c r="K397" s="10" t="s">
        <v>121</v>
      </c>
      <c r="L397" s="10"/>
      <c r="M397" s="101"/>
    </row>
    <row r="398" spans="1:13" ht="40.5" customHeight="1" x14ac:dyDescent="0.25">
      <c r="A398" s="99" t="str">
        <f t="shared" si="42"/>
        <v>1</v>
      </c>
      <c r="B398" s="67" t="str">
        <f t="shared" si="43"/>
        <v>2</v>
      </c>
      <c r="C398" s="67" t="str">
        <f t="shared" si="44"/>
        <v>1</v>
      </c>
      <c r="D398" s="67" t="str">
        <f t="shared" si="45"/>
        <v>1</v>
      </c>
      <c r="E398" s="67" t="str">
        <f t="shared" si="46"/>
        <v>00</v>
      </c>
      <c r="F398" s="67" t="str">
        <f t="shared" si="47"/>
        <v>0</v>
      </c>
      <c r="G398" s="67" t="str">
        <f t="shared" si="48"/>
        <v>0</v>
      </c>
      <c r="H398" s="67">
        <v>12110000</v>
      </c>
      <c r="I398" s="10" t="s">
        <v>5441</v>
      </c>
      <c r="J398" s="167" t="s">
        <v>45</v>
      </c>
      <c r="K398" s="10" t="s">
        <v>5442</v>
      </c>
      <c r="L398" s="10"/>
      <c r="M398" s="101"/>
    </row>
    <row r="399" spans="1:13" ht="24" customHeight="1" x14ac:dyDescent="0.25">
      <c r="A399" s="99" t="str">
        <f t="shared" si="42"/>
        <v>1</v>
      </c>
      <c r="B399" s="67" t="str">
        <f t="shared" si="43"/>
        <v>2</v>
      </c>
      <c r="C399" s="67" t="str">
        <f t="shared" si="44"/>
        <v>1</v>
      </c>
      <c r="D399" s="67" t="str">
        <f t="shared" si="45"/>
        <v>1</v>
      </c>
      <c r="E399" s="67" t="str">
        <f t="shared" si="46"/>
        <v>01</v>
      </c>
      <c r="F399" s="67" t="str">
        <f t="shared" si="47"/>
        <v>0</v>
      </c>
      <c r="G399" s="67" t="str">
        <f t="shared" si="48"/>
        <v>0</v>
      </c>
      <c r="H399" s="67">
        <v>12110100</v>
      </c>
      <c r="I399" s="10" t="s">
        <v>5443</v>
      </c>
      <c r="J399" s="167" t="s">
        <v>51</v>
      </c>
      <c r="K399" s="10" t="s">
        <v>5444</v>
      </c>
      <c r="L399" s="10"/>
      <c r="M399" s="101"/>
    </row>
    <row r="400" spans="1:13" ht="24" customHeight="1" x14ac:dyDescent="0.25">
      <c r="A400" s="99" t="str">
        <f t="shared" si="42"/>
        <v>1</v>
      </c>
      <c r="B400" s="67" t="str">
        <f t="shared" si="43"/>
        <v>2</v>
      </c>
      <c r="C400" s="67" t="str">
        <f t="shared" si="44"/>
        <v>1</v>
      </c>
      <c r="D400" s="67" t="str">
        <f t="shared" si="45"/>
        <v>1</v>
      </c>
      <c r="E400" s="67" t="str">
        <f t="shared" si="46"/>
        <v>02</v>
      </c>
      <c r="F400" s="67" t="str">
        <f t="shared" si="47"/>
        <v>0</v>
      </c>
      <c r="G400" s="67" t="str">
        <f t="shared" si="48"/>
        <v>0</v>
      </c>
      <c r="H400" s="67">
        <v>12110200</v>
      </c>
      <c r="I400" s="10" t="s">
        <v>5007</v>
      </c>
      <c r="J400" s="167" t="s">
        <v>51</v>
      </c>
      <c r="K400" s="10" t="s">
        <v>5445</v>
      </c>
      <c r="L400" s="10"/>
      <c r="M400" s="101"/>
    </row>
    <row r="401" spans="1:13" ht="26.65" customHeight="1" x14ac:dyDescent="0.25">
      <c r="A401" s="99" t="str">
        <f t="shared" si="42"/>
        <v>1</v>
      </c>
      <c r="B401" s="67" t="str">
        <f t="shared" si="43"/>
        <v>2</v>
      </c>
      <c r="C401" s="67" t="str">
        <f t="shared" si="44"/>
        <v>1</v>
      </c>
      <c r="D401" s="67" t="str">
        <f t="shared" si="45"/>
        <v>1</v>
      </c>
      <c r="E401" s="67" t="str">
        <f t="shared" si="46"/>
        <v>49</v>
      </c>
      <c r="F401" s="67" t="str">
        <f t="shared" si="47"/>
        <v>0</v>
      </c>
      <c r="G401" s="67" t="str">
        <f t="shared" si="48"/>
        <v>0</v>
      </c>
      <c r="H401" s="67">
        <v>12114900</v>
      </c>
      <c r="I401" s="10" t="s">
        <v>5009</v>
      </c>
      <c r="J401" s="167" t="s">
        <v>51</v>
      </c>
      <c r="K401" s="10" t="s">
        <v>5446</v>
      </c>
      <c r="L401" s="10"/>
      <c r="M401" s="101"/>
    </row>
    <row r="402" spans="1:13" ht="29.65" customHeight="1" x14ac:dyDescent="0.25">
      <c r="A402" s="99" t="str">
        <f t="shared" si="42"/>
        <v>1</v>
      </c>
      <c r="B402" s="67" t="str">
        <f t="shared" si="43"/>
        <v>2</v>
      </c>
      <c r="C402" s="67" t="str">
        <f t="shared" si="44"/>
        <v>1</v>
      </c>
      <c r="D402" s="67" t="str">
        <f t="shared" si="45"/>
        <v>2</v>
      </c>
      <c r="E402" s="67" t="str">
        <f t="shared" si="46"/>
        <v>00</v>
      </c>
      <c r="F402" s="67" t="str">
        <f t="shared" si="47"/>
        <v>0</v>
      </c>
      <c r="G402" s="67" t="str">
        <f t="shared" si="48"/>
        <v>0</v>
      </c>
      <c r="H402" s="67">
        <v>12120000</v>
      </c>
      <c r="I402" s="10" t="s">
        <v>5447</v>
      </c>
      <c r="J402" s="167" t="s">
        <v>45</v>
      </c>
      <c r="K402" s="10" t="s">
        <v>5448</v>
      </c>
      <c r="L402" s="10"/>
      <c r="M402" s="101"/>
    </row>
    <row r="403" spans="1:13" ht="30" customHeight="1" x14ac:dyDescent="0.25">
      <c r="A403" s="99" t="str">
        <f t="shared" si="42"/>
        <v>1</v>
      </c>
      <c r="B403" s="67" t="str">
        <f t="shared" si="43"/>
        <v>2</v>
      </c>
      <c r="C403" s="67" t="str">
        <f t="shared" si="44"/>
        <v>1</v>
      </c>
      <c r="D403" s="67" t="str">
        <f t="shared" si="45"/>
        <v>2</v>
      </c>
      <c r="E403" s="67" t="str">
        <f t="shared" si="46"/>
        <v>01</v>
      </c>
      <c r="F403" s="67" t="str">
        <f t="shared" si="47"/>
        <v>0</v>
      </c>
      <c r="G403" s="67" t="str">
        <f t="shared" si="48"/>
        <v>0</v>
      </c>
      <c r="H403" s="67">
        <v>12120100</v>
      </c>
      <c r="I403" s="10" t="s">
        <v>5014</v>
      </c>
      <c r="J403" s="167" t="s">
        <v>51</v>
      </c>
      <c r="K403" s="10" t="s">
        <v>5015</v>
      </c>
      <c r="L403" s="10" t="s">
        <v>5013</v>
      </c>
      <c r="M403" s="101"/>
    </row>
    <row r="404" spans="1:13" ht="24" customHeight="1" x14ac:dyDescent="0.25">
      <c r="A404" s="99" t="str">
        <f t="shared" si="42"/>
        <v>1</v>
      </c>
      <c r="B404" s="67" t="str">
        <f t="shared" si="43"/>
        <v>2</v>
      </c>
      <c r="C404" s="67" t="str">
        <f t="shared" si="44"/>
        <v>1</v>
      </c>
      <c r="D404" s="67" t="str">
        <f t="shared" si="45"/>
        <v>2</v>
      </c>
      <c r="E404" s="67" t="str">
        <f t="shared" si="46"/>
        <v>02</v>
      </c>
      <c r="F404" s="67" t="str">
        <f t="shared" si="47"/>
        <v>0</v>
      </c>
      <c r="G404" s="67" t="str">
        <f t="shared" si="48"/>
        <v>0</v>
      </c>
      <c r="H404" s="67">
        <v>12120200</v>
      </c>
      <c r="I404" s="10" t="s">
        <v>5016</v>
      </c>
      <c r="J404" s="167" t="s">
        <v>51</v>
      </c>
      <c r="K404" s="10" t="s">
        <v>5449</v>
      </c>
      <c r="L404" s="10" t="s">
        <v>5013</v>
      </c>
      <c r="M404" s="101"/>
    </row>
    <row r="405" spans="1:13" ht="24" customHeight="1" x14ac:dyDescent="0.25">
      <c r="A405" s="99" t="str">
        <f t="shared" si="42"/>
        <v>1</v>
      </c>
      <c r="B405" s="67" t="str">
        <f t="shared" si="43"/>
        <v>2</v>
      </c>
      <c r="C405" s="67" t="str">
        <f t="shared" si="44"/>
        <v>1</v>
      </c>
      <c r="D405" s="67" t="str">
        <f t="shared" si="45"/>
        <v>2</v>
      </c>
      <c r="E405" s="67" t="str">
        <f t="shared" si="46"/>
        <v>49</v>
      </c>
      <c r="F405" s="67" t="str">
        <f t="shared" si="47"/>
        <v>0</v>
      </c>
      <c r="G405" s="67" t="str">
        <f t="shared" si="48"/>
        <v>0</v>
      </c>
      <c r="H405" s="67">
        <v>12124900</v>
      </c>
      <c r="I405" s="10" t="s">
        <v>5040</v>
      </c>
      <c r="J405" s="167" t="s">
        <v>51</v>
      </c>
      <c r="K405" s="10" t="s">
        <v>5450</v>
      </c>
      <c r="L405" s="10"/>
      <c r="M405" s="101"/>
    </row>
    <row r="406" spans="1:13" ht="24" customHeight="1" x14ac:dyDescent="0.25">
      <c r="A406" s="99" t="str">
        <f t="shared" si="42"/>
        <v>1</v>
      </c>
      <c r="B406" s="67" t="str">
        <f t="shared" si="43"/>
        <v>2</v>
      </c>
      <c r="C406" s="67" t="str">
        <f t="shared" si="44"/>
        <v>1</v>
      </c>
      <c r="D406" s="67" t="str">
        <f t="shared" si="45"/>
        <v>3</v>
      </c>
      <c r="E406" s="67" t="str">
        <f t="shared" si="46"/>
        <v>00</v>
      </c>
      <c r="F406" s="67" t="str">
        <f t="shared" si="47"/>
        <v>0</v>
      </c>
      <c r="G406" s="67" t="str">
        <f t="shared" si="48"/>
        <v>0</v>
      </c>
      <c r="H406" s="67">
        <v>12130000</v>
      </c>
      <c r="I406" s="10" t="s">
        <v>5041</v>
      </c>
      <c r="J406" s="167" t="s">
        <v>45</v>
      </c>
      <c r="K406" s="10" t="s">
        <v>5451</v>
      </c>
      <c r="L406" s="10"/>
      <c r="M406" s="101"/>
    </row>
    <row r="407" spans="1:13" ht="24" customHeight="1" x14ac:dyDescent="0.25">
      <c r="A407" s="99" t="str">
        <f t="shared" si="42"/>
        <v>1</v>
      </c>
      <c r="B407" s="67" t="str">
        <f t="shared" si="43"/>
        <v>2</v>
      </c>
      <c r="C407" s="67" t="str">
        <f t="shared" si="44"/>
        <v>1</v>
      </c>
      <c r="D407" s="67" t="str">
        <f t="shared" si="45"/>
        <v>3</v>
      </c>
      <c r="E407" s="67" t="str">
        <f t="shared" si="46"/>
        <v>01</v>
      </c>
      <c r="F407" s="67" t="str">
        <f t="shared" si="47"/>
        <v>0</v>
      </c>
      <c r="G407" s="67" t="str">
        <f t="shared" si="48"/>
        <v>0</v>
      </c>
      <c r="H407" s="67">
        <v>12130100</v>
      </c>
      <c r="I407" s="10" t="s">
        <v>5043</v>
      </c>
      <c r="J407" s="167" t="s">
        <v>51</v>
      </c>
      <c r="K407" s="10" t="s">
        <v>5452</v>
      </c>
      <c r="L407" s="10"/>
      <c r="M407" s="101"/>
    </row>
    <row r="408" spans="1:13" ht="24" customHeight="1" x14ac:dyDescent="0.25">
      <c r="A408" s="99" t="str">
        <f t="shared" si="42"/>
        <v>1</v>
      </c>
      <c r="B408" s="67" t="str">
        <f t="shared" si="43"/>
        <v>2</v>
      </c>
      <c r="C408" s="67" t="str">
        <f t="shared" si="44"/>
        <v>1</v>
      </c>
      <c r="D408" s="67" t="str">
        <f t="shared" si="45"/>
        <v>3</v>
      </c>
      <c r="E408" s="67" t="str">
        <f t="shared" si="46"/>
        <v>02</v>
      </c>
      <c r="F408" s="67" t="str">
        <f t="shared" si="47"/>
        <v>0</v>
      </c>
      <c r="G408" s="67" t="str">
        <f t="shared" si="48"/>
        <v>0</v>
      </c>
      <c r="H408" s="67">
        <v>12130200</v>
      </c>
      <c r="I408" s="10" t="s">
        <v>5045</v>
      </c>
      <c r="J408" s="167" t="s">
        <v>51</v>
      </c>
      <c r="K408" s="10" t="s">
        <v>5453</v>
      </c>
      <c r="L408" s="10"/>
      <c r="M408" s="101"/>
    </row>
    <row r="409" spans="1:13" ht="24" customHeight="1" x14ac:dyDescent="0.25">
      <c r="A409" s="99" t="str">
        <f t="shared" si="42"/>
        <v>1</v>
      </c>
      <c r="B409" s="67" t="str">
        <f t="shared" si="43"/>
        <v>2</v>
      </c>
      <c r="C409" s="67" t="str">
        <f t="shared" si="44"/>
        <v>1</v>
      </c>
      <c r="D409" s="67" t="str">
        <f t="shared" si="45"/>
        <v>3</v>
      </c>
      <c r="E409" s="67" t="str">
        <f t="shared" si="46"/>
        <v>49</v>
      </c>
      <c r="F409" s="67" t="str">
        <f t="shared" si="47"/>
        <v>0</v>
      </c>
      <c r="G409" s="67" t="str">
        <f t="shared" si="48"/>
        <v>0</v>
      </c>
      <c r="H409" s="67">
        <v>12134900</v>
      </c>
      <c r="I409" s="10" t="s">
        <v>5051</v>
      </c>
      <c r="J409" s="167" t="s">
        <v>51</v>
      </c>
      <c r="K409" s="10" t="s">
        <v>5454</v>
      </c>
      <c r="L409" s="10"/>
      <c r="M409" s="101"/>
    </row>
    <row r="410" spans="1:13" ht="24" customHeight="1" x14ac:dyDescent="0.25">
      <c r="A410" s="99" t="str">
        <f t="shared" si="42"/>
        <v>1</v>
      </c>
      <c r="B410" s="67" t="str">
        <f t="shared" si="43"/>
        <v>2</v>
      </c>
      <c r="C410" s="67" t="str">
        <f t="shared" si="44"/>
        <v>1</v>
      </c>
      <c r="D410" s="67" t="str">
        <f t="shared" si="45"/>
        <v>4</v>
      </c>
      <c r="E410" s="67" t="str">
        <f t="shared" si="46"/>
        <v>00</v>
      </c>
      <c r="F410" s="67" t="str">
        <f t="shared" si="47"/>
        <v>0</v>
      </c>
      <c r="G410" s="67" t="str">
        <f t="shared" si="48"/>
        <v>0</v>
      </c>
      <c r="H410" s="67">
        <v>12140000</v>
      </c>
      <c r="I410" s="10" t="s">
        <v>5455</v>
      </c>
      <c r="J410" s="167" t="s">
        <v>45</v>
      </c>
      <c r="K410" s="10" t="s">
        <v>5456</v>
      </c>
      <c r="L410" s="10"/>
      <c r="M410" s="101"/>
    </row>
    <row r="411" spans="1:13" ht="24" customHeight="1" x14ac:dyDescent="0.25">
      <c r="A411" s="99" t="str">
        <f t="shared" si="42"/>
        <v>1</v>
      </c>
      <c r="B411" s="67" t="str">
        <f t="shared" si="43"/>
        <v>2</v>
      </c>
      <c r="C411" s="67" t="str">
        <f t="shared" si="44"/>
        <v>1</v>
      </c>
      <c r="D411" s="67" t="str">
        <f t="shared" si="45"/>
        <v>4</v>
      </c>
      <c r="E411" s="67" t="str">
        <f t="shared" si="46"/>
        <v>01</v>
      </c>
      <c r="F411" s="67" t="str">
        <f t="shared" si="47"/>
        <v>0</v>
      </c>
      <c r="G411" s="67" t="str">
        <f t="shared" si="48"/>
        <v>0</v>
      </c>
      <c r="H411" s="67">
        <v>12140100</v>
      </c>
      <c r="I411" s="10" t="s">
        <v>5457</v>
      </c>
      <c r="J411" s="167" t="s">
        <v>51</v>
      </c>
      <c r="K411" s="10" t="s">
        <v>5458</v>
      </c>
      <c r="L411" s="10" t="s">
        <v>5013</v>
      </c>
      <c r="M411" s="101"/>
    </row>
    <row r="412" spans="1:13" ht="24" customHeight="1" x14ac:dyDescent="0.25">
      <c r="A412" s="99" t="str">
        <f t="shared" si="42"/>
        <v>1</v>
      </c>
      <c r="B412" s="67" t="str">
        <f t="shared" si="43"/>
        <v>2</v>
      </c>
      <c r="C412" s="67" t="str">
        <f t="shared" si="44"/>
        <v>1</v>
      </c>
      <c r="D412" s="67" t="str">
        <f t="shared" si="45"/>
        <v>4</v>
      </c>
      <c r="E412" s="67" t="str">
        <f t="shared" si="46"/>
        <v>01</v>
      </c>
      <c r="F412" s="67" t="str">
        <f t="shared" si="47"/>
        <v>1</v>
      </c>
      <c r="G412" s="67" t="str">
        <f t="shared" si="48"/>
        <v>0</v>
      </c>
      <c r="H412" s="67">
        <v>12140110</v>
      </c>
      <c r="I412" s="10" t="s">
        <v>5459</v>
      </c>
      <c r="J412" s="167" t="s">
        <v>51</v>
      </c>
      <c r="K412" s="10" t="s">
        <v>5460</v>
      </c>
      <c r="L412" s="10" t="s">
        <v>5013</v>
      </c>
      <c r="M412" s="101"/>
    </row>
    <row r="413" spans="1:13" ht="120" x14ac:dyDescent="0.25">
      <c r="A413" s="99" t="str">
        <f t="shared" si="42"/>
        <v>1</v>
      </c>
      <c r="B413" s="67" t="str">
        <f t="shared" si="43"/>
        <v>2</v>
      </c>
      <c r="C413" s="67" t="str">
        <f t="shared" si="44"/>
        <v>1</v>
      </c>
      <c r="D413" s="67" t="str">
        <f t="shared" si="45"/>
        <v>4</v>
      </c>
      <c r="E413" s="67" t="str">
        <f t="shared" si="46"/>
        <v>01</v>
      </c>
      <c r="F413" s="67" t="str">
        <f t="shared" si="47"/>
        <v>2</v>
      </c>
      <c r="G413" s="67" t="str">
        <f t="shared" si="48"/>
        <v>0</v>
      </c>
      <c r="H413" s="67">
        <v>12140120</v>
      </c>
      <c r="I413" s="10" t="s">
        <v>5461</v>
      </c>
      <c r="J413" s="167" t="s">
        <v>51</v>
      </c>
      <c r="K413" s="10" t="s">
        <v>5462</v>
      </c>
      <c r="L413" s="10" t="s">
        <v>5013</v>
      </c>
      <c r="M413" s="101"/>
    </row>
    <row r="414" spans="1:13" ht="45" x14ac:dyDescent="0.25">
      <c r="A414" s="99" t="str">
        <f t="shared" si="42"/>
        <v>1</v>
      </c>
      <c r="B414" s="67" t="str">
        <f t="shared" si="43"/>
        <v>2</v>
      </c>
      <c r="C414" s="67" t="str">
        <f t="shared" si="44"/>
        <v>1</v>
      </c>
      <c r="D414" s="67" t="str">
        <f t="shared" si="45"/>
        <v>4</v>
      </c>
      <c r="E414" s="67" t="str">
        <f t="shared" si="46"/>
        <v>02</v>
      </c>
      <c r="F414" s="67" t="str">
        <f t="shared" si="47"/>
        <v>0</v>
      </c>
      <c r="G414" s="67" t="str">
        <f t="shared" si="48"/>
        <v>0</v>
      </c>
      <c r="H414" s="67">
        <v>12140200</v>
      </c>
      <c r="I414" s="10" t="s">
        <v>5052</v>
      </c>
      <c r="J414" s="167" t="s">
        <v>51</v>
      </c>
      <c r="K414" s="10" t="s">
        <v>5463</v>
      </c>
      <c r="L414" s="10" t="s">
        <v>5013</v>
      </c>
      <c r="M414" s="101"/>
    </row>
    <row r="415" spans="1:13" ht="30" x14ac:dyDescent="0.25">
      <c r="A415" s="99" t="str">
        <f t="shared" si="42"/>
        <v>1</v>
      </c>
      <c r="B415" s="67" t="str">
        <f t="shared" si="43"/>
        <v>2</v>
      </c>
      <c r="C415" s="67" t="str">
        <f t="shared" si="44"/>
        <v>1</v>
      </c>
      <c r="D415" s="67" t="str">
        <f t="shared" si="45"/>
        <v>4</v>
      </c>
      <c r="E415" s="67" t="str">
        <f t="shared" si="46"/>
        <v>49</v>
      </c>
      <c r="F415" s="67" t="str">
        <f t="shared" si="47"/>
        <v>0</v>
      </c>
      <c r="G415" s="67" t="str">
        <f t="shared" si="48"/>
        <v>0</v>
      </c>
      <c r="H415" s="67">
        <v>12144900</v>
      </c>
      <c r="I415" s="10" t="s">
        <v>5067</v>
      </c>
      <c r="J415" s="167" t="s">
        <v>51</v>
      </c>
      <c r="K415" s="10" t="s">
        <v>5464</v>
      </c>
      <c r="L415" s="10"/>
      <c r="M415" s="101"/>
    </row>
    <row r="416" spans="1:13" ht="45" x14ac:dyDescent="0.25">
      <c r="A416" s="99" t="str">
        <f t="shared" si="42"/>
        <v>1</v>
      </c>
      <c r="B416" s="67" t="str">
        <f t="shared" si="43"/>
        <v>2</v>
      </c>
      <c r="C416" s="67" t="str">
        <f t="shared" si="44"/>
        <v>1</v>
      </c>
      <c r="D416" s="67" t="str">
        <f t="shared" si="45"/>
        <v>5</v>
      </c>
      <c r="E416" s="67" t="str">
        <f t="shared" si="46"/>
        <v>00</v>
      </c>
      <c r="F416" s="67" t="str">
        <f t="shared" si="47"/>
        <v>0</v>
      </c>
      <c r="G416" s="67" t="str">
        <f t="shared" si="48"/>
        <v>0</v>
      </c>
      <c r="H416" s="67">
        <v>12150000</v>
      </c>
      <c r="I416" s="10" t="s">
        <v>5465</v>
      </c>
      <c r="J416" s="167" t="s">
        <v>45</v>
      </c>
      <c r="K416" s="10" t="s">
        <v>122</v>
      </c>
      <c r="L416" s="10"/>
      <c r="M416" s="101"/>
    </row>
    <row r="417" spans="1:13" ht="30" x14ac:dyDescent="0.25">
      <c r="A417" s="99" t="str">
        <f t="shared" si="42"/>
        <v>1</v>
      </c>
      <c r="B417" s="67" t="str">
        <f t="shared" si="43"/>
        <v>2</v>
      </c>
      <c r="C417" s="67" t="str">
        <f t="shared" si="44"/>
        <v>1</v>
      </c>
      <c r="D417" s="67" t="str">
        <f t="shared" si="45"/>
        <v>5</v>
      </c>
      <c r="E417" s="67" t="str">
        <f t="shared" si="46"/>
        <v>01</v>
      </c>
      <c r="F417" s="67" t="str">
        <f t="shared" si="47"/>
        <v>0</v>
      </c>
      <c r="G417" s="67" t="str">
        <f t="shared" si="48"/>
        <v>0</v>
      </c>
      <c r="H417" s="67">
        <v>12150100</v>
      </c>
      <c r="I417" s="10" t="s">
        <v>123</v>
      </c>
      <c r="J417" s="167" t="s">
        <v>51</v>
      </c>
      <c r="K417" s="10" t="s">
        <v>5466</v>
      </c>
      <c r="L417" s="10"/>
      <c r="M417" s="101"/>
    </row>
    <row r="418" spans="1:13" ht="30" x14ac:dyDescent="0.25">
      <c r="A418" s="99" t="str">
        <f t="shared" si="42"/>
        <v>1</v>
      </c>
      <c r="B418" s="67" t="str">
        <f t="shared" si="43"/>
        <v>2</v>
      </c>
      <c r="C418" s="67" t="str">
        <f t="shared" si="44"/>
        <v>1</v>
      </c>
      <c r="D418" s="67" t="str">
        <f t="shared" si="45"/>
        <v>5</v>
      </c>
      <c r="E418" s="67" t="str">
        <f t="shared" si="46"/>
        <v>01</v>
      </c>
      <c r="F418" s="67" t="str">
        <f t="shared" si="47"/>
        <v>1</v>
      </c>
      <c r="G418" s="67" t="str">
        <f t="shared" si="48"/>
        <v>0</v>
      </c>
      <c r="H418" s="67">
        <v>12150110</v>
      </c>
      <c r="I418" s="10" t="s">
        <v>125</v>
      </c>
      <c r="J418" s="167" t="s">
        <v>51</v>
      </c>
      <c r="K418" s="10" t="s">
        <v>5467</v>
      </c>
      <c r="L418" s="10"/>
      <c r="M418" s="101"/>
    </row>
    <row r="419" spans="1:13" ht="30" x14ac:dyDescent="0.25">
      <c r="A419" s="99" t="str">
        <f t="shared" si="42"/>
        <v>1</v>
      </c>
      <c r="B419" s="67" t="str">
        <f t="shared" si="43"/>
        <v>2</v>
      </c>
      <c r="C419" s="67" t="str">
        <f t="shared" si="44"/>
        <v>1</v>
      </c>
      <c r="D419" s="67" t="str">
        <f t="shared" si="45"/>
        <v>5</v>
      </c>
      <c r="E419" s="67" t="str">
        <f t="shared" si="46"/>
        <v>01</v>
      </c>
      <c r="F419" s="67" t="str">
        <f t="shared" si="47"/>
        <v>2</v>
      </c>
      <c r="G419" s="67" t="str">
        <f t="shared" si="48"/>
        <v>0</v>
      </c>
      <c r="H419" s="67">
        <v>12150120</v>
      </c>
      <c r="I419" s="10" t="s">
        <v>127</v>
      </c>
      <c r="J419" s="167" t="s">
        <v>51</v>
      </c>
      <c r="K419" s="10" t="s">
        <v>5468</v>
      </c>
      <c r="L419" s="10"/>
      <c r="M419" s="101"/>
    </row>
    <row r="420" spans="1:13" ht="45" x14ac:dyDescent="0.25">
      <c r="A420" s="99" t="str">
        <f t="shared" si="42"/>
        <v>1</v>
      </c>
      <c r="B420" s="67" t="str">
        <f t="shared" si="43"/>
        <v>2</v>
      </c>
      <c r="C420" s="67" t="str">
        <f t="shared" si="44"/>
        <v>1</v>
      </c>
      <c r="D420" s="67" t="str">
        <f t="shared" si="45"/>
        <v>5</v>
      </c>
      <c r="E420" s="67" t="str">
        <f t="shared" si="46"/>
        <v>01</v>
      </c>
      <c r="F420" s="67" t="str">
        <f t="shared" si="47"/>
        <v>3</v>
      </c>
      <c r="G420" s="67" t="str">
        <f t="shared" si="48"/>
        <v>0</v>
      </c>
      <c r="H420" s="67">
        <v>12150130</v>
      </c>
      <c r="I420" s="10" t="s">
        <v>129</v>
      </c>
      <c r="J420" s="167" t="s">
        <v>51</v>
      </c>
      <c r="K420" s="10" t="s">
        <v>5469</v>
      </c>
      <c r="L420" s="10"/>
      <c r="M420" s="101"/>
    </row>
    <row r="421" spans="1:13" ht="45" x14ac:dyDescent="0.25">
      <c r="A421" s="99" t="str">
        <f t="shared" si="42"/>
        <v>1</v>
      </c>
      <c r="B421" s="67" t="str">
        <f t="shared" si="43"/>
        <v>2</v>
      </c>
      <c r="C421" s="67" t="str">
        <f t="shared" si="44"/>
        <v>1</v>
      </c>
      <c r="D421" s="67" t="str">
        <f t="shared" si="45"/>
        <v>5</v>
      </c>
      <c r="E421" s="67" t="str">
        <f t="shared" si="46"/>
        <v>01</v>
      </c>
      <c r="F421" s="67" t="str">
        <f t="shared" si="47"/>
        <v>4</v>
      </c>
      <c r="G421" s="67" t="str">
        <f t="shared" si="48"/>
        <v>0</v>
      </c>
      <c r="H421" s="67">
        <v>12150140</v>
      </c>
      <c r="I421" s="10" t="s">
        <v>131</v>
      </c>
      <c r="J421" s="167" t="s">
        <v>51</v>
      </c>
      <c r="K421" s="10" t="s">
        <v>5470</v>
      </c>
      <c r="L421" s="10"/>
      <c r="M421" s="101"/>
    </row>
    <row r="422" spans="1:13" ht="78" customHeight="1" x14ac:dyDescent="0.25">
      <c r="A422" s="99" t="str">
        <f t="shared" si="42"/>
        <v>1</v>
      </c>
      <c r="B422" s="67" t="str">
        <f t="shared" si="43"/>
        <v>2</v>
      </c>
      <c r="C422" s="67" t="str">
        <f t="shared" si="44"/>
        <v>1</v>
      </c>
      <c r="D422" s="67" t="str">
        <f t="shared" si="45"/>
        <v>5</v>
      </c>
      <c r="E422" s="67" t="str">
        <f t="shared" si="46"/>
        <v>01</v>
      </c>
      <c r="F422" s="67" t="str">
        <f t="shared" si="47"/>
        <v>5</v>
      </c>
      <c r="G422" s="67" t="str">
        <f t="shared" si="48"/>
        <v>0</v>
      </c>
      <c r="H422" s="67">
        <v>12150150</v>
      </c>
      <c r="I422" s="10" t="s">
        <v>133</v>
      </c>
      <c r="J422" s="167" t="s">
        <v>51</v>
      </c>
      <c r="K422" s="10" t="s">
        <v>5471</v>
      </c>
      <c r="L422" s="10"/>
      <c r="M422" s="101"/>
    </row>
    <row r="423" spans="1:13" ht="59.25" customHeight="1" x14ac:dyDescent="0.25">
      <c r="A423" s="99" t="str">
        <f t="shared" si="42"/>
        <v>1</v>
      </c>
      <c r="B423" s="67" t="str">
        <f t="shared" si="43"/>
        <v>2</v>
      </c>
      <c r="C423" s="67" t="str">
        <f t="shared" si="44"/>
        <v>1</v>
      </c>
      <c r="D423" s="67" t="str">
        <f t="shared" si="45"/>
        <v>5</v>
      </c>
      <c r="E423" s="67" t="str">
        <f t="shared" si="46"/>
        <v>01</v>
      </c>
      <c r="F423" s="67" t="str">
        <f t="shared" si="47"/>
        <v>6</v>
      </c>
      <c r="G423" s="67" t="str">
        <f t="shared" si="48"/>
        <v>0</v>
      </c>
      <c r="H423" s="67">
        <v>12150160</v>
      </c>
      <c r="I423" s="10" t="s">
        <v>135</v>
      </c>
      <c r="J423" s="167" t="s">
        <v>51</v>
      </c>
      <c r="K423" s="10" t="s">
        <v>5472</v>
      </c>
      <c r="L423" s="10"/>
      <c r="M423" s="101"/>
    </row>
    <row r="424" spans="1:13" ht="54" customHeight="1" x14ac:dyDescent="0.25">
      <c r="A424" s="99" t="str">
        <f t="shared" si="42"/>
        <v>1</v>
      </c>
      <c r="B424" s="67" t="str">
        <f t="shared" si="43"/>
        <v>2</v>
      </c>
      <c r="C424" s="67" t="str">
        <f t="shared" si="44"/>
        <v>1</v>
      </c>
      <c r="D424" s="67" t="str">
        <f t="shared" si="45"/>
        <v>5</v>
      </c>
      <c r="E424" s="67" t="str">
        <f t="shared" si="46"/>
        <v>02</v>
      </c>
      <c r="F424" s="67" t="str">
        <f t="shared" si="47"/>
        <v>0</v>
      </c>
      <c r="G424" s="67" t="str">
        <f t="shared" si="48"/>
        <v>0</v>
      </c>
      <c r="H424" s="67">
        <v>12150200</v>
      </c>
      <c r="I424" s="10" t="s">
        <v>137</v>
      </c>
      <c r="J424" s="167" t="s">
        <v>51</v>
      </c>
      <c r="K424" s="10" t="s">
        <v>138</v>
      </c>
      <c r="L424" s="10"/>
      <c r="M424" s="101"/>
    </row>
    <row r="425" spans="1:13" ht="47.25" customHeight="1" x14ac:dyDescent="0.25">
      <c r="A425" s="99" t="str">
        <f t="shared" si="42"/>
        <v>1</v>
      </c>
      <c r="B425" s="67" t="str">
        <f t="shared" si="43"/>
        <v>2</v>
      </c>
      <c r="C425" s="67" t="str">
        <f t="shared" si="44"/>
        <v>1</v>
      </c>
      <c r="D425" s="67" t="str">
        <f t="shared" si="45"/>
        <v>5</v>
      </c>
      <c r="E425" s="67" t="str">
        <f t="shared" si="46"/>
        <v>02</v>
      </c>
      <c r="F425" s="67" t="str">
        <f t="shared" si="47"/>
        <v>1</v>
      </c>
      <c r="G425" s="67" t="str">
        <f t="shared" si="48"/>
        <v>0</v>
      </c>
      <c r="H425" s="67">
        <v>12150210</v>
      </c>
      <c r="I425" s="10" t="s">
        <v>139</v>
      </c>
      <c r="J425" s="167" t="s">
        <v>51</v>
      </c>
      <c r="K425" s="10" t="s">
        <v>140</v>
      </c>
      <c r="L425" s="10"/>
      <c r="M425" s="101"/>
    </row>
    <row r="426" spans="1:13" ht="60" x14ac:dyDescent="0.25">
      <c r="A426" s="99" t="str">
        <f t="shared" si="42"/>
        <v>1</v>
      </c>
      <c r="B426" s="67" t="str">
        <f t="shared" si="43"/>
        <v>2</v>
      </c>
      <c r="C426" s="67" t="str">
        <f t="shared" si="44"/>
        <v>1</v>
      </c>
      <c r="D426" s="67" t="str">
        <f t="shared" si="45"/>
        <v>5</v>
      </c>
      <c r="E426" s="67" t="str">
        <f t="shared" si="46"/>
        <v>02</v>
      </c>
      <c r="F426" s="67" t="str">
        <f t="shared" si="47"/>
        <v>2</v>
      </c>
      <c r="G426" s="67" t="str">
        <f t="shared" si="48"/>
        <v>0</v>
      </c>
      <c r="H426" s="67">
        <v>12150220</v>
      </c>
      <c r="I426" s="10" t="s">
        <v>5473</v>
      </c>
      <c r="J426" s="167" t="s">
        <v>51</v>
      </c>
      <c r="K426" s="10" t="s">
        <v>5474</v>
      </c>
      <c r="L426" s="10"/>
      <c r="M426" s="101"/>
    </row>
    <row r="427" spans="1:13" ht="30" x14ac:dyDescent="0.25">
      <c r="A427" s="99" t="str">
        <f t="shared" si="42"/>
        <v>1</v>
      </c>
      <c r="B427" s="67" t="str">
        <f t="shared" si="43"/>
        <v>2</v>
      </c>
      <c r="C427" s="67" t="str">
        <f t="shared" si="44"/>
        <v>1</v>
      </c>
      <c r="D427" s="67" t="str">
        <f t="shared" si="45"/>
        <v>5</v>
      </c>
      <c r="E427" s="67" t="str">
        <f t="shared" si="46"/>
        <v>03</v>
      </c>
      <c r="F427" s="67" t="str">
        <f t="shared" si="47"/>
        <v>0</v>
      </c>
      <c r="G427" s="67" t="str">
        <f t="shared" si="48"/>
        <v>0</v>
      </c>
      <c r="H427" s="67">
        <v>12150300</v>
      </c>
      <c r="I427" s="10" t="s">
        <v>143</v>
      </c>
      <c r="J427" s="167" t="s">
        <v>51</v>
      </c>
      <c r="K427" s="10" t="s">
        <v>144</v>
      </c>
      <c r="L427" s="10"/>
      <c r="M427" s="101"/>
    </row>
    <row r="428" spans="1:13" ht="30" x14ac:dyDescent="0.25">
      <c r="A428" s="99" t="str">
        <f t="shared" si="42"/>
        <v>1</v>
      </c>
      <c r="B428" s="67" t="str">
        <f t="shared" si="43"/>
        <v>2</v>
      </c>
      <c r="C428" s="67" t="str">
        <f t="shared" si="44"/>
        <v>1</v>
      </c>
      <c r="D428" s="67" t="str">
        <f t="shared" si="45"/>
        <v>5</v>
      </c>
      <c r="E428" s="67" t="str">
        <f t="shared" si="46"/>
        <v>04</v>
      </c>
      <c r="F428" s="67" t="str">
        <f t="shared" si="47"/>
        <v>0</v>
      </c>
      <c r="G428" s="67" t="str">
        <f t="shared" si="48"/>
        <v>0</v>
      </c>
      <c r="H428" s="67">
        <v>12150400</v>
      </c>
      <c r="I428" s="10" t="s">
        <v>5475</v>
      </c>
      <c r="J428" s="167" t="s">
        <v>51</v>
      </c>
      <c r="K428" s="10" t="s">
        <v>5476</v>
      </c>
      <c r="L428" s="10" t="s">
        <v>5477</v>
      </c>
      <c r="M428" s="101"/>
    </row>
    <row r="429" spans="1:13" ht="30" x14ac:dyDescent="0.25">
      <c r="A429" s="99" t="str">
        <f t="shared" si="42"/>
        <v>1</v>
      </c>
      <c r="B429" s="67" t="str">
        <f t="shared" si="43"/>
        <v>2</v>
      </c>
      <c r="C429" s="67" t="str">
        <f t="shared" si="44"/>
        <v>1</v>
      </c>
      <c r="D429" s="67" t="str">
        <f t="shared" si="45"/>
        <v>5</v>
      </c>
      <c r="E429" s="67" t="str">
        <f t="shared" si="46"/>
        <v>04</v>
      </c>
      <c r="F429" s="67" t="str">
        <f t="shared" si="47"/>
        <v>1</v>
      </c>
      <c r="G429" s="67" t="str">
        <f t="shared" si="48"/>
        <v>0</v>
      </c>
      <c r="H429" s="67">
        <v>12150410</v>
      </c>
      <c r="I429" s="10" t="s">
        <v>5478</v>
      </c>
      <c r="J429" s="167" t="s">
        <v>51</v>
      </c>
      <c r="K429" s="10" t="s">
        <v>5479</v>
      </c>
      <c r="L429" s="10" t="s">
        <v>5477</v>
      </c>
      <c r="M429" s="101"/>
    </row>
    <row r="430" spans="1:13" ht="30" x14ac:dyDescent="0.25">
      <c r="A430" s="99" t="str">
        <f t="shared" si="42"/>
        <v>1</v>
      </c>
      <c r="B430" s="67" t="str">
        <f t="shared" si="43"/>
        <v>2</v>
      </c>
      <c r="C430" s="67" t="str">
        <f t="shared" si="44"/>
        <v>1</v>
      </c>
      <c r="D430" s="67" t="str">
        <f t="shared" si="45"/>
        <v>5</v>
      </c>
      <c r="E430" s="67" t="str">
        <f t="shared" si="46"/>
        <v>04</v>
      </c>
      <c r="F430" s="67" t="str">
        <f t="shared" si="47"/>
        <v>2</v>
      </c>
      <c r="G430" s="67" t="str">
        <f t="shared" si="48"/>
        <v>0</v>
      </c>
      <c r="H430" s="67">
        <v>12150420</v>
      </c>
      <c r="I430" s="10" t="s">
        <v>5093</v>
      </c>
      <c r="J430" s="167" t="s">
        <v>51</v>
      </c>
      <c r="K430" s="10" t="s">
        <v>5480</v>
      </c>
      <c r="L430" s="10" t="s">
        <v>5477</v>
      </c>
      <c r="M430" s="101"/>
    </row>
    <row r="431" spans="1:13" ht="45" x14ac:dyDescent="0.25">
      <c r="A431" s="99" t="str">
        <f t="shared" si="42"/>
        <v>1</v>
      </c>
      <c r="B431" s="67" t="str">
        <f t="shared" si="43"/>
        <v>2</v>
      </c>
      <c r="C431" s="67" t="str">
        <f t="shared" si="44"/>
        <v>1</v>
      </c>
      <c r="D431" s="67" t="str">
        <f t="shared" si="45"/>
        <v>5</v>
      </c>
      <c r="E431" s="67" t="str">
        <f t="shared" si="46"/>
        <v>04</v>
      </c>
      <c r="F431" s="67" t="str">
        <f t="shared" si="47"/>
        <v>3</v>
      </c>
      <c r="G431" s="67" t="str">
        <f t="shared" si="48"/>
        <v>0</v>
      </c>
      <c r="H431" s="67">
        <v>12150430</v>
      </c>
      <c r="I431" s="10" t="s">
        <v>5481</v>
      </c>
      <c r="J431" s="167" t="s">
        <v>51</v>
      </c>
      <c r="K431" s="10" t="s">
        <v>5482</v>
      </c>
      <c r="L431" s="10" t="s">
        <v>5477</v>
      </c>
      <c r="M431" s="101"/>
    </row>
    <row r="432" spans="1:13" ht="30" x14ac:dyDescent="0.25">
      <c r="A432" s="99" t="str">
        <f t="shared" si="42"/>
        <v>1</v>
      </c>
      <c r="B432" s="67" t="str">
        <f t="shared" si="43"/>
        <v>2</v>
      </c>
      <c r="C432" s="67" t="str">
        <f t="shared" si="44"/>
        <v>1</v>
      </c>
      <c r="D432" s="67" t="str">
        <f t="shared" si="45"/>
        <v>5</v>
      </c>
      <c r="E432" s="67" t="str">
        <f t="shared" si="46"/>
        <v>50</v>
      </c>
      <c r="F432" s="67" t="str">
        <f t="shared" si="47"/>
        <v>0</v>
      </c>
      <c r="G432" s="67" t="str">
        <f t="shared" si="48"/>
        <v>0</v>
      </c>
      <c r="H432" s="67">
        <v>12155000</v>
      </c>
      <c r="I432" s="10" t="s">
        <v>145</v>
      </c>
      <c r="J432" s="167" t="s">
        <v>55</v>
      </c>
      <c r="K432" s="10" t="s">
        <v>146</v>
      </c>
      <c r="L432" s="10"/>
      <c r="M432" s="101"/>
    </row>
    <row r="433" spans="1:13" ht="30" x14ac:dyDescent="0.25">
      <c r="A433" s="99" t="str">
        <f t="shared" si="42"/>
        <v>1</v>
      </c>
      <c r="B433" s="67" t="str">
        <f t="shared" si="43"/>
        <v>2</v>
      </c>
      <c r="C433" s="67" t="str">
        <f t="shared" si="44"/>
        <v>1</v>
      </c>
      <c r="D433" s="67" t="str">
        <f t="shared" si="45"/>
        <v>5</v>
      </c>
      <c r="E433" s="67" t="str">
        <f t="shared" si="46"/>
        <v>50</v>
      </c>
      <c r="F433" s="67" t="str">
        <f t="shared" si="47"/>
        <v>1</v>
      </c>
      <c r="G433" s="67" t="str">
        <f t="shared" si="48"/>
        <v>0</v>
      </c>
      <c r="H433" s="67">
        <v>12155010</v>
      </c>
      <c r="I433" s="10" t="s">
        <v>147</v>
      </c>
      <c r="J433" s="167" t="s">
        <v>55</v>
      </c>
      <c r="K433" s="10" t="s">
        <v>148</v>
      </c>
      <c r="L433" s="10"/>
      <c r="M433" s="101"/>
    </row>
    <row r="434" spans="1:13" ht="30" x14ac:dyDescent="0.25">
      <c r="A434" s="99" t="str">
        <f t="shared" si="42"/>
        <v>1</v>
      </c>
      <c r="B434" s="67" t="str">
        <f t="shared" si="43"/>
        <v>2</v>
      </c>
      <c r="C434" s="67" t="str">
        <f t="shared" si="44"/>
        <v>1</v>
      </c>
      <c r="D434" s="67" t="str">
        <f t="shared" si="45"/>
        <v>5</v>
      </c>
      <c r="E434" s="67" t="str">
        <f t="shared" si="46"/>
        <v>50</v>
      </c>
      <c r="F434" s="67" t="str">
        <f t="shared" si="47"/>
        <v>2</v>
      </c>
      <c r="G434" s="67" t="str">
        <f t="shared" si="48"/>
        <v>0</v>
      </c>
      <c r="H434" s="67">
        <v>12155020</v>
      </c>
      <c r="I434" s="10" t="s">
        <v>149</v>
      </c>
      <c r="J434" s="167" t="s">
        <v>55</v>
      </c>
      <c r="K434" s="10" t="s">
        <v>150</v>
      </c>
      <c r="L434" s="10"/>
      <c r="M434" s="101"/>
    </row>
    <row r="435" spans="1:13" ht="45" x14ac:dyDescent="0.25">
      <c r="A435" s="99" t="str">
        <f t="shared" si="42"/>
        <v>1</v>
      </c>
      <c r="B435" s="67" t="str">
        <f t="shared" si="43"/>
        <v>2</v>
      </c>
      <c r="C435" s="67" t="str">
        <f t="shared" si="44"/>
        <v>1</v>
      </c>
      <c r="D435" s="67" t="str">
        <f t="shared" si="45"/>
        <v>5</v>
      </c>
      <c r="E435" s="67" t="str">
        <f t="shared" si="46"/>
        <v>50</v>
      </c>
      <c r="F435" s="67" t="str">
        <f t="shared" si="47"/>
        <v>3</v>
      </c>
      <c r="G435" s="67" t="str">
        <f t="shared" si="48"/>
        <v>0</v>
      </c>
      <c r="H435" s="67">
        <v>12155030</v>
      </c>
      <c r="I435" s="10" t="s">
        <v>151</v>
      </c>
      <c r="J435" s="167" t="s">
        <v>55</v>
      </c>
      <c r="K435" s="10" t="s">
        <v>152</v>
      </c>
      <c r="L435" s="10"/>
      <c r="M435" s="101"/>
    </row>
    <row r="436" spans="1:13" ht="45" x14ac:dyDescent="0.25">
      <c r="A436" s="99" t="str">
        <f t="shared" si="42"/>
        <v>1</v>
      </c>
      <c r="B436" s="67" t="str">
        <f t="shared" si="43"/>
        <v>2</v>
      </c>
      <c r="C436" s="67" t="str">
        <f t="shared" si="44"/>
        <v>1</v>
      </c>
      <c r="D436" s="67" t="str">
        <f t="shared" si="45"/>
        <v>5</v>
      </c>
      <c r="E436" s="67" t="str">
        <f t="shared" si="46"/>
        <v>50</v>
      </c>
      <c r="F436" s="67" t="str">
        <f t="shared" si="47"/>
        <v>4</v>
      </c>
      <c r="G436" s="67" t="str">
        <f t="shared" si="48"/>
        <v>0</v>
      </c>
      <c r="H436" s="67">
        <v>12155040</v>
      </c>
      <c r="I436" s="10" t="s">
        <v>5483</v>
      </c>
      <c r="J436" s="167" t="s">
        <v>55</v>
      </c>
      <c r="K436" s="10" t="s">
        <v>153</v>
      </c>
      <c r="L436" s="10"/>
      <c r="M436" s="101"/>
    </row>
    <row r="437" spans="1:13" ht="45" x14ac:dyDescent="0.25">
      <c r="A437" s="99" t="str">
        <f t="shared" si="42"/>
        <v>1</v>
      </c>
      <c r="B437" s="67" t="str">
        <f t="shared" si="43"/>
        <v>2</v>
      </c>
      <c r="C437" s="67" t="str">
        <f t="shared" si="44"/>
        <v>1</v>
      </c>
      <c r="D437" s="67" t="str">
        <f t="shared" si="45"/>
        <v>5</v>
      </c>
      <c r="E437" s="67" t="str">
        <f t="shared" si="46"/>
        <v>51</v>
      </c>
      <c r="F437" s="67" t="str">
        <f t="shared" si="47"/>
        <v>0</v>
      </c>
      <c r="G437" s="67" t="str">
        <f t="shared" si="48"/>
        <v>0</v>
      </c>
      <c r="H437" s="67">
        <v>12155100</v>
      </c>
      <c r="I437" s="10" t="s">
        <v>154</v>
      </c>
      <c r="J437" s="167" t="s">
        <v>55</v>
      </c>
      <c r="K437" s="10" t="s">
        <v>173</v>
      </c>
      <c r="L437" s="10"/>
      <c r="M437" s="101"/>
    </row>
    <row r="438" spans="1:13" ht="45" x14ac:dyDescent="0.25">
      <c r="A438" s="99" t="str">
        <f t="shared" si="42"/>
        <v>1</v>
      </c>
      <c r="B438" s="67" t="str">
        <f t="shared" si="43"/>
        <v>2</v>
      </c>
      <c r="C438" s="67" t="str">
        <f t="shared" si="44"/>
        <v>1</v>
      </c>
      <c r="D438" s="67" t="str">
        <f t="shared" si="45"/>
        <v>5</v>
      </c>
      <c r="E438" s="67" t="str">
        <f t="shared" si="46"/>
        <v>51</v>
      </c>
      <c r="F438" s="67" t="str">
        <f t="shared" si="47"/>
        <v>1</v>
      </c>
      <c r="G438" s="67" t="str">
        <f t="shared" si="48"/>
        <v>0</v>
      </c>
      <c r="H438" s="67">
        <v>12155110</v>
      </c>
      <c r="I438" s="10" t="s">
        <v>155</v>
      </c>
      <c r="J438" s="167" t="s">
        <v>55</v>
      </c>
      <c r="K438" s="10" t="s">
        <v>156</v>
      </c>
      <c r="L438" s="10"/>
      <c r="M438" s="101"/>
    </row>
    <row r="439" spans="1:13" ht="45" x14ac:dyDescent="0.25">
      <c r="A439" s="99" t="str">
        <f t="shared" si="42"/>
        <v>1</v>
      </c>
      <c r="B439" s="67" t="str">
        <f t="shared" si="43"/>
        <v>2</v>
      </c>
      <c r="C439" s="67" t="str">
        <f t="shared" si="44"/>
        <v>1</v>
      </c>
      <c r="D439" s="67" t="str">
        <f t="shared" si="45"/>
        <v>5</v>
      </c>
      <c r="E439" s="67" t="str">
        <f t="shared" si="46"/>
        <v>51</v>
      </c>
      <c r="F439" s="67" t="str">
        <f t="shared" si="47"/>
        <v>2</v>
      </c>
      <c r="G439" s="67" t="str">
        <f t="shared" si="48"/>
        <v>0</v>
      </c>
      <c r="H439" s="67">
        <v>12155120</v>
      </c>
      <c r="I439" s="10" t="s">
        <v>157</v>
      </c>
      <c r="J439" s="167" t="s">
        <v>55</v>
      </c>
      <c r="K439" s="10" t="s">
        <v>158</v>
      </c>
      <c r="L439" s="10"/>
      <c r="M439" s="101"/>
    </row>
    <row r="440" spans="1:13" ht="45" x14ac:dyDescent="0.25">
      <c r="A440" s="99" t="str">
        <f t="shared" si="42"/>
        <v>1</v>
      </c>
      <c r="B440" s="67" t="str">
        <f t="shared" si="43"/>
        <v>2</v>
      </c>
      <c r="C440" s="67" t="str">
        <f t="shared" si="44"/>
        <v>1</v>
      </c>
      <c r="D440" s="67" t="str">
        <f t="shared" si="45"/>
        <v>5</v>
      </c>
      <c r="E440" s="67" t="str">
        <f t="shared" si="46"/>
        <v>51</v>
      </c>
      <c r="F440" s="67" t="str">
        <f t="shared" si="47"/>
        <v>3</v>
      </c>
      <c r="G440" s="67" t="str">
        <f t="shared" si="48"/>
        <v>0</v>
      </c>
      <c r="H440" s="67">
        <v>12155130</v>
      </c>
      <c r="I440" s="10" t="s">
        <v>160</v>
      </c>
      <c r="J440" s="167" t="s">
        <v>55</v>
      </c>
      <c r="K440" s="10" t="s">
        <v>161</v>
      </c>
      <c r="L440" s="10"/>
      <c r="M440" s="101"/>
    </row>
    <row r="441" spans="1:13" ht="45" x14ac:dyDescent="0.25">
      <c r="A441" s="99" t="str">
        <f t="shared" si="42"/>
        <v>1</v>
      </c>
      <c r="B441" s="67" t="str">
        <f t="shared" si="43"/>
        <v>2</v>
      </c>
      <c r="C441" s="67" t="str">
        <f t="shared" si="44"/>
        <v>1</v>
      </c>
      <c r="D441" s="67" t="str">
        <f t="shared" si="45"/>
        <v>5</v>
      </c>
      <c r="E441" s="67" t="str">
        <f t="shared" si="46"/>
        <v>52</v>
      </c>
      <c r="F441" s="67" t="str">
        <f t="shared" si="47"/>
        <v>0</v>
      </c>
      <c r="G441" s="67" t="str">
        <f t="shared" si="48"/>
        <v>0</v>
      </c>
      <c r="H441" s="67">
        <v>12155200</v>
      </c>
      <c r="I441" s="10" t="s">
        <v>5484</v>
      </c>
      <c r="J441" s="167" t="s">
        <v>55</v>
      </c>
      <c r="K441" s="10" t="s">
        <v>5485</v>
      </c>
      <c r="L441" s="10"/>
      <c r="M441" s="101"/>
    </row>
    <row r="442" spans="1:13" ht="30" x14ac:dyDescent="0.25">
      <c r="A442" s="99" t="str">
        <f t="shared" si="42"/>
        <v>1</v>
      </c>
      <c r="B442" s="67" t="str">
        <f t="shared" si="43"/>
        <v>2</v>
      </c>
      <c r="C442" s="67" t="str">
        <f t="shared" si="44"/>
        <v>1</v>
      </c>
      <c r="D442" s="67" t="str">
        <f t="shared" si="45"/>
        <v>5</v>
      </c>
      <c r="E442" s="67" t="str">
        <f t="shared" si="46"/>
        <v>52</v>
      </c>
      <c r="F442" s="67" t="str">
        <f t="shared" si="47"/>
        <v>1</v>
      </c>
      <c r="G442" s="67" t="str">
        <f t="shared" si="48"/>
        <v>0</v>
      </c>
      <c r="H442" s="67">
        <v>12155210</v>
      </c>
      <c r="I442" s="10" t="s">
        <v>5486</v>
      </c>
      <c r="J442" s="167" t="s">
        <v>55</v>
      </c>
      <c r="K442" s="10" t="s">
        <v>5487</v>
      </c>
      <c r="L442" s="10"/>
      <c r="M442" s="101"/>
    </row>
    <row r="443" spans="1:13" ht="30" x14ac:dyDescent="0.25">
      <c r="A443" s="99" t="str">
        <f t="shared" si="42"/>
        <v>1</v>
      </c>
      <c r="B443" s="67" t="str">
        <f t="shared" si="43"/>
        <v>2</v>
      </c>
      <c r="C443" s="67" t="str">
        <f t="shared" si="44"/>
        <v>1</v>
      </c>
      <c r="D443" s="67" t="str">
        <f t="shared" si="45"/>
        <v>5</v>
      </c>
      <c r="E443" s="67" t="str">
        <f t="shared" si="46"/>
        <v>52</v>
      </c>
      <c r="F443" s="67" t="str">
        <f t="shared" si="47"/>
        <v>2</v>
      </c>
      <c r="G443" s="67" t="str">
        <f t="shared" si="48"/>
        <v>0</v>
      </c>
      <c r="H443" s="67">
        <v>12155220</v>
      </c>
      <c r="I443" s="10" t="s">
        <v>5488</v>
      </c>
      <c r="J443" s="167" t="s">
        <v>55</v>
      </c>
      <c r="K443" s="10" t="s">
        <v>5489</v>
      </c>
      <c r="L443" s="10"/>
      <c r="M443" s="101"/>
    </row>
    <row r="444" spans="1:13" ht="30" x14ac:dyDescent="0.25">
      <c r="A444" s="99" t="str">
        <f t="shared" si="42"/>
        <v>1</v>
      </c>
      <c r="B444" s="67" t="str">
        <f t="shared" si="43"/>
        <v>2</v>
      </c>
      <c r="C444" s="67" t="str">
        <f t="shared" si="44"/>
        <v>1</v>
      </c>
      <c r="D444" s="67" t="str">
        <f t="shared" si="45"/>
        <v>5</v>
      </c>
      <c r="E444" s="67" t="str">
        <f t="shared" si="46"/>
        <v>52</v>
      </c>
      <c r="F444" s="67" t="str">
        <f t="shared" si="47"/>
        <v>3</v>
      </c>
      <c r="G444" s="67" t="str">
        <f t="shared" si="48"/>
        <v>0</v>
      </c>
      <c r="H444" s="67">
        <v>12155230</v>
      </c>
      <c r="I444" s="10" t="s">
        <v>5490</v>
      </c>
      <c r="J444" s="167" t="s">
        <v>55</v>
      </c>
      <c r="K444" s="10" t="s">
        <v>5491</v>
      </c>
      <c r="L444" s="10"/>
      <c r="M444" s="101"/>
    </row>
    <row r="445" spans="1:13" ht="45" x14ac:dyDescent="0.25">
      <c r="A445" s="99" t="str">
        <f t="shared" si="42"/>
        <v>1</v>
      </c>
      <c r="B445" s="67" t="str">
        <f t="shared" si="43"/>
        <v>2</v>
      </c>
      <c r="C445" s="67" t="str">
        <f t="shared" si="44"/>
        <v>1</v>
      </c>
      <c r="D445" s="67" t="str">
        <f t="shared" si="45"/>
        <v>5</v>
      </c>
      <c r="E445" s="67" t="str">
        <f t="shared" si="46"/>
        <v>53</v>
      </c>
      <c r="F445" s="67" t="str">
        <f t="shared" si="47"/>
        <v>0</v>
      </c>
      <c r="G445" s="67" t="str">
        <f t="shared" si="48"/>
        <v>0</v>
      </c>
      <c r="H445" s="67">
        <v>12155300</v>
      </c>
      <c r="I445" s="10" t="s">
        <v>5492</v>
      </c>
      <c r="J445" s="167" t="s">
        <v>55</v>
      </c>
      <c r="K445" s="10" t="s">
        <v>5493</v>
      </c>
      <c r="L445" s="10"/>
      <c r="M445" s="101"/>
    </row>
    <row r="446" spans="1:13" ht="30" x14ac:dyDescent="0.25">
      <c r="A446" s="99" t="str">
        <f t="shared" si="42"/>
        <v>1</v>
      </c>
      <c r="B446" s="67" t="str">
        <f t="shared" si="43"/>
        <v>2</v>
      </c>
      <c r="C446" s="67" t="str">
        <f t="shared" si="44"/>
        <v>1</v>
      </c>
      <c r="D446" s="67" t="str">
        <f t="shared" si="45"/>
        <v>5</v>
      </c>
      <c r="E446" s="67" t="str">
        <f t="shared" si="46"/>
        <v>53</v>
      </c>
      <c r="F446" s="67" t="str">
        <f t="shared" si="47"/>
        <v>1</v>
      </c>
      <c r="G446" s="67" t="str">
        <f t="shared" si="48"/>
        <v>0</v>
      </c>
      <c r="H446" s="67">
        <v>12155310</v>
      </c>
      <c r="I446" s="10" t="s">
        <v>5494</v>
      </c>
      <c r="J446" s="167" t="s">
        <v>55</v>
      </c>
      <c r="K446" s="10" t="s">
        <v>5495</v>
      </c>
      <c r="L446" s="10" t="s">
        <v>5477</v>
      </c>
      <c r="M446" s="101"/>
    </row>
    <row r="447" spans="1:13" ht="30" x14ac:dyDescent="0.25">
      <c r="A447" s="99" t="str">
        <f t="shared" si="42"/>
        <v>1</v>
      </c>
      <c r="B447" s="67" t="str">
        <f t="shared" si="43"/>
        <v>2</v>
      </c>
      <c r="C447" s="67" t="str">
        <f t="shared" si="44"/>
        <v>1</v>
      </c>
      <c r="D447" s="67" t="str">
        <f t="shared" si="45"/>
        <v>5</v>
      </c>
      <c r="E447" s="67" t="str">
        <f t="shared" si="46"/>
        <v>53</v>
      </c>
      <c r="F447" s="67" t="str">
        <f t="shared" si="47"/>
        <v>2</v>
      </c>
      <c r="G447" s="67" t="str">
        <f t="shared" si="48"/>
        <v>0</v>
      </c>
      <c r="H447" s="67">
        <v>12155320</v>
      </c>
      <c r="I447" s="10" t="s">
        <v>5496</v>
      </c>
      <c r="J447" s="167" t="s">
        <v>55</v>
      </c>
      <c r="K447" s="10" t="s">
        <v>5497</v>
      </c>
      <c r="L447" s="10" t="s">
        <v>5477</v>
      </c>
      <c r="M447" s="101"/>
    </row>
    <row r="448" spans="1:13" ht="30" x14ac:dyDescent="0.25">
      <c r="A448" s="99" t="str">
        <f t="shared" si="42"/>
        <v>1</v>
      </c>
      <c r="B448" s="67" t="str">
        <f t="shared" si="43"/>
        <v>2</v>
      </c>
      <c r="C448" s="67" t="str">
        <f t="shared" si="44"/>
        <v>1</v>
      </c>
      <c r="D448" s="67" t="str">
        <f t="shared" si="45"/>
        <v>5</v>
      </c>
      <c r="E448" s="67" t="str">
        <f t="shared" si="46"/>
        <v>53</v>
      </c>
      <c r="F448" s="67" t="str">
        <f t="shared" si="47"/>
        <v>3</v>
      </c>
      <c r="G448" s="67" t="str">
        <f t="shared" si="48"/>
        <v>0</v>
      </c>
      <c r="H448" s="67">
        <v>12155330</v>
      </c>
      <c r="I448" s="10" t="s">
        <v>5498</v>
      </c>
      <c r="J448" s="167" t="s">
        <v>55</v>
      </c>
      <c r="K448" s="10" t="s">
        <v>5499</v>
      </c>
      <c r="L448" s="10" t="s">
        <v>5477</v>
      </c>
      <c r="M448" s="101"/>
    </row>
    <row r="449" spans="1:13" ht="45" x14ac:dyDescent="0.25">
      <c r="A449" s="99" t="str">
        <f t="shared" si="42"/>
        <v>1</v>
      </c>
      <c r="B449" s="67" t="str">
        <f t="shared" si="43"/>
        <v>2</v>
      </c>
      <c r="C449" s="67" t="str">
        <f t="shared" si="44"/>
        <v>1</v>
      </c>
      <c r="D449" s="67" t="str">
        <f t="shared" si="45"/>
        <v>5</v>
      </c>
      <c r="E449" s="67" t="str">
        <f t="shared" si="46"/>
        <v>53</v>
      </c>
      <c r="F449" s="67" t="str">
        <f t="shared" si="47"/>
        <v>4</v>
      </c>
      <c r="G449" s="67" t="str">
        <f t="shared" si="48"/>
        <v>0</v>
      </c>
      <c r="H449" s="67">
        <v>12155340</v>
      </c>
      <c r="I449" s="10" t="s">
        <v>5500</v>
      </c>
      <c r="J449" s="167" t="s">
        <v>55</v>
      </c>
      <c r="K449" s="10" t="s">
        <v>5501</v>
      </c>
      <c r="L449" s="10"/>
      <c r="M449" s="101"/>
    </row>
    <row r="450" spans="1:13" ht="45" x14ac:dyDescent="0.25">
      <c r="A450" s="99" t="str">
        <f t="shared" si="42"/>
        <v>1</v>
      </c>
      <c r="B450" s="67" t="str">
        <f t="shared" si="43"/>
        <v>2</v>
      </c>
      <c r="C450" s="67" t="str">
        <f t="shared" si="44"/>
        <v>1</v>
      </c>
      <c r="D450" s="67" t="str">
        <f t="shared" si="45"/>
        <v>5</v>
      </c>
      <c r="E450" s="67" t="str">
        <f t="shared" si="46"/>
        <v>53</v>
      </c>
      <c r="F450" s="67" t="str">
        <f t="shared" si="47"/>
        <v>5</v>
      </c>
      <c r="G450" s="67" t="str">
        <f t="shared" si="48"/>
        <v>0</v>
      </c>
      <c r="H450" s="67">
        <v>12155350</v>
      </c>
      <c r="I450" s="10" t="s">
        <v>5502</v>
      </c>
      <c r="J450" s="167" t="s">
        <v>55</v>
      </c>
      <c r="K450" s="10" t="s">
        <v>5503</v>
      </c>
      <c r="L450" s="10"/>
      <c r="M450" s="101"/>
    </row>
    <row r="451" spans="1:13" ht="45" x14ac:dyDescent="0.25">
      <c r="A451" s="99" t="str">
        <f t="shared" ref="A451:A514" si="49">MID($H451,1,1)</f>
        <v>1</v>
      </c>
      <c r="B451" s="67" t="str">
        <f t="shared" ref="B451:B514" si="50">MID($H451,2,1)</f>
        <v>2</v>
      </c>
      <c r="C451" s="67" t="str">
        <f t="shared" ref="C451:C514" si="51">MID($H451,3,1)</f>
        <v>1</v>
      </c>
      <c r="D451" s="67" t="str">
        <f t="shared" ref="D451:D514" si="52">MID($H451,4,1)</f>
        <v>5</v>
      </c>
      <c r="E451" s="67" t="str">
        <f t="shared" ref="E451:E514" si="53">MID($H451,5,2)</f>
        <v>53</v>
      </c>
      <c r="F451" s="67" t="str">
        <f t="shared" ref="F451:F514" si="54">MID($H451,7,1)</f>
        <v>6</v>
      </c>
      <c r="G451" s="67" t="str">
        <f t="shared" ref="G451:G514" si="55">MID($H451,8,1)</f>
        <v>0</v>
      </c>
      <c r="H451" s="67">
        <v>12155360</v>
      </c>
      <c r="I451" s="10" t="s">
        <v>5504</v>
      </c>
      <c r="J451" s="167" t="s">
        <v>55</v>
      </c>
      <c r="K451" s="10" t="s">
        <v>5505</v>
      </c>
      <c r="L451" s="10"/>
      <c r="M451" s="101"/>
    </row>
    <row r="452" spans="1:13" ht="45" x14ac:dyDescent="0.25">
      <c r="A452" s="99" t="str">
        <f t="shared" si="49"/>
        <v>1</v>
      </c>
      <c r="B452" s="67" t="str">
        <f t="shared" si="50"/>
        <v>2</v>
      </c>
      <c r="C452" s="67" t="str">
        <f t="shared" si="51"/>
        <v>1</v>
      </c>
      <c r="D452" s="67" t="str">
        <f t="shared" si="52"/>
        <v>5</v>
      </c>
      <c r="E452" s="67" t="str">
        <f t="shared" si="53"/>
        <v>54</v>
      </c>
      <c r="F452" s="67" t="str">
        <f t="shared" si="54"/>
        <v>0</v>
      </c>
      <c r="G452" s="67" t="str">
        <f t="shared" si="55"/>
        <v>0</v>
      </c>
      <c r="H452" s="67">
        <v>12155400</v>
      </c>
      <c r="I452" s="10" t="s">
        <v>5506</v>
      </c>
      <c r="J452" s="167" t="s">
        <v>55</v>
      </c>
      <c r="K452" s="10" t="s">
        <v>5507</v>
      </c>
      <c r="L452" s="10"/>
      <c r="M452" s="101"/>
    </row>
    <row r="453" spans="1:13" ht="45" x14ac:dyDescent="0.25">
      <c r="A453" s="99" t="str">
        <f t="shared" si="49"/>
        <v>1</v>
      </c>
      <c r="B453" s="67" t="str">
        <f t="shared" si="50"/>
        <v>2</v>
      </c>
      <c r="C453" s="67" t="str">
        <f t="shared" si="51"/>
        <v>1</v>
      </c>
      <c r="D453" s="67" t="str">
        <f t="shared" si="52"/>
        <v>5</v>
      </c>
      <c r="E453" s="67" t="str">
        <f t="shared" si="53"/>
        <v>54</v>
      </c>
      <c r="F453" s="67" t="str">
        <f t="shared" si="54"/>
        <v>1</v>
      </c>
      <c r="G453" s="67" t="str">
        <f t="shared" si="55"/>
        <v>0</v>
      </c>
      <c r="H453" s="67">
        <v>12155410</v>
      </c>
      <c r="I453" s="10" t="s">
        <v>5508</v>
      </c>
      <c r="J453" s="167" t="s">
        <v>55</v>
      </c>
      <c r="K453" s="10" t="s">
        <v>5509</v>
      </c>
      <c r="L453" s="10" t="s">
        <v>5477</v>
      </c>
      <c r="M453" s="101"/>
    </row>
    <row r="454" spans="1:13" ht="45" x14ac:dyDescent="0.25">
      <c r="A454" s="99" t="str">
        <f t="shared" si="49"/>
        <v>1</v>
      </c>
      <c r="B454" s="67" t="str">
        <f t="shared" si="50"/>
        <v>2</v>
      </c>
      <c r="C454" s="67" t="str">
        <f t="shared" si="51"/>
        <v>1</v>
      </c>
      <c r="D454" s="67" t="str">
        <f t="shared" si="52"/>
        <v>5</v>
      </c>
      <c r="E454" s="67" t="str">
        <f t="shared" si="53"/>
        <v>54</v>
      </c>
      <c r="F454" s="67" t="str">
        <f t="shared" si="54"/>
        <v>2</v>
      </c>
      <c r="G454" s="67" t="str">
        <f t="shared" si="55"/>
        <v>0</v>
      </c>
      <c r="H454" s="67">
        <v>12155420</v>
      </c>
      <c r="I454" s="10" t="s">
        <v>5510</v>
      </c>
      <c r="J454" s="167" t="s">
        <v>55</v>
      </c>
      <c r="K454" s="10" t="s">
        <v>5511</v>
      </c>
      <c r="L454" s="10" t="s">
        <v>5477</v>
      </c>
      <c r="M454" s="101"/>
    </row>
    <row r="455" spans="1:13" ht="45" x14ac:dyDescent="0.25">
      <c r="A455" s="99" t="str">
        <f t="shared" si="49"/>
        <v>1</v>
      </c>
      <c r="B455" s="67" t="str">
        <f t="shared" si="50"/>
        <v>2</v>
      </c>
      <c r="C455" s="67" t="str">
        <f t="shared" si="51"/>
        <v>1</v>
      </c>
      <c r="D455" s="67" t="str">
        <f t="shared" si="52"/>
        <v>5</v>
      </c>
      <c r="E455" s="67" t="str">
        <f t="shared" si="53"/>
        <v>54</v>
      </c>
      <c r="F455" s="67" t="str">
        <f t="shared" si="54"/>
        <v>3</v>
      </c>
      <c r="G455" s="67" t="str">
        <f t="shared" si="55"/>
        <v>0</v>
      </c>
      <c r="H455" s="67">
        <v>12155430</v>
      </c>
      <c r="I455" s="10" t="s">
        <v>5512</v>
      </c>
      <c r="J455" s="167" t="s">
        <v>55</v>
      </c>
      <c r="K455" s="10" t="s">
        <v>5513</v>
      </c>
      <c r="L455" s="10" t="s">
        <v>5477</v>
      </c>
      <c r="M455" s="101"/>
    </row>
    <row r="456" spans="1:13" ht="45" x14ac:dyDescent="0.25">
      <c r="A456" s="99" t="str">
        <f t="shared" si="49"/>
        <v>1</v>
      </c>
      <c r="B456" s="67" t="str">
        <f t="shared" si="50"/>
        <v>2</v>
      </c>
      <c r="C456" s="67" t="str">
        <f t="shared" si="51"/>
        <v>1</v>
      </c>
      <c r="D456" s="67" t="str">
        <f t="shared" si="52"/>
        <v>5</v>
      </c>
      <c r="E456" s="67" t="str">
        <f t="shared" si="53"/>
        <v>55</v>
      </c>
      <c r="F456" s="67" t="str">
        <f t="shared" si="54"/>
        <v>0</v>
      </c>
      <c r="G456" s="67" t="str">
        <f t="shared" si="55"/>
        <v>0</v>
      </c>
      <c r="H456" s="67">
        <v>12155500</v>
      </c>
      <c r="I456" s="10" t="s">
        <v>5514</v>
      </c>
      <c r="J456" s="167" t="s">
        <v>55</v>
      </c>
      <c r="K456" s="10" t="s">
        <v>5515</v>
      </c>
      <c r="L456" s="10"/>
      <c r="M456" s="101"/>
    </row>
    <row r="457" spans="1:13" ht="45" x14ac:dyDescent="0.25">
      <c r="A457" s="99" t="str">
        <f t="shared" si="49"/>
        <v>1</v>
      </c>
      <c r="B457" s="67" t="str">
        <f t="shared" si="50"/>
        <v>2</v>
      </c>
      <c r="C457" s="67" t="str">
        <f t="shared" si="51"/>
        <v>1</v>
      </c>
      <c r="D457" s="67" t="str">
        <f t="shared" si="52"/>
        <v>5</v>
      </c>
      <c r="E457" s="67" t="str">
        <f t="shared" si="53"/>
        <v>55</v>
      </c>
      <c r="F457" s="67" t="str">
        <f t="shared" si="54"/>
        <v>1</v>
      </c>
      <c r="G457" s="67" t="str">
        <f t="shared" si="55"/>
        <v>0</v>
      </c>
      <c r="H457" s="67">
        <v>12155510</v>
      </c>
      <c r="I457" s="10" t="s">
        <v>5516</v>
      </c>
      <c r="J457" s="167" t="s">
        <v>55</v>
      </c>
      <c r="K457" s="10" t="s">
        <v>5517</v>
      </c>
      <c r="L457" s="10" t="s">
        <v>5477</v>
      </c>
      <c r="M457" s="101"/>
    </row>
    <row r="458" spans="1:13" ht="45" x14ac:dyDescent="0.25">
      <c r="A458" s="99" t="str">
        <f t="shared" si="49"/>
        <v>1</v>
      </c>
      <c r="B458" s="67" t="str">
        <f t="shared" si="50"/>
        <v>2</v>
      </c>
      <c r="C458" s="67" t="str">
        <f t="shared" si="51"/>
        <v>1</v>
      </c>
      <c r="D458" s="67" t="str">
        <f t="shared" si="52"/>
        <v>5</v>
      </c>
      <c r="E458" s="67" t="str">
        <f t="shared" si="53"/>
        <v>55</v>
      </c>
      <c r="F458" s="67" t="str">
        <f t="shared" si="54"/>
        <v>2</v>
      </c>
      <c r="G458" s="67" t="str">
        <f t="shared" si="55"/>
        <v>0</v>
      </c>
      <c r="H458" s="67">
        <v>12155520</v>
      </c>
      <c r="I458" s="10" t="s">
        <v>5518</v>
      </c>
      <c r="J458" s="167" t="s">
        <v>55</v>
      </c>
      <c r="K458" s="10" t="s">
        <v>5519</v>
      </c>
      <c r="L458" s="10" t="s">
        <v>5477</v>
      </c>
      <c r="M458" s="101"/>
    </row>
    <row r="459" spans="1:13" ht="45" x14ac:dyDescent="0.25">
      <c r="A459" s="99" t="str">
        <f t="shared" si="49"/>
        <v>1</v>
      </c>
      <c r="B459" s="67" t="str">
        <f t="shared" si="50"/>
        <v>2</v>
      </c>
      <c r="C459" s="67" t="str">
        <f t="shared" si="51"/>
        <v>1</v>
      </c>
      <c r="D459" s="67" t="str">
        <f t="shared" si="52"/>
        <v>5</v>
      </c>
      <c r="E459" s="67" t="str">
        <f t="shared" si="53"/>
        <v>55</v>
      </c>
      <c r="F459" s="67" t="str">
        <f t="shared" si="54"/>
        <v>3</v>
      </c>
      <c r="G459" s="67" t="str">
        <f t="shared" si="55"/>
        <v>0</v>
      </c>
      <c r="H459" s="67">
        <v>12155530</v>
      </c>
      <c r="I459" s="10" t="s">
        <v>5520</v>
      </c>
      <c r="J459" s="167" t="s">
        <v>55</v>
      </c>
      <c r="K459" s="10" t="s">
        <v>5521</v>
      </c>
      <c r="L459" s="10" t="s">
        <v>5477</v>
      </c>
      <c r="M459" s="101"/>
    </row>
    <row r="460" spans="1:13" ht="45" x14ac:dyDescent="0.25">
      <c r="A460" s="99" t="str">
        <f t="shared" si="49"/>
        <v>1</v>
      </c>
      <c r="B460" s="67" t="str">
        <f t="shared" si="50"/>
        <v>2</v>
      </c>
      <c r="C460" s="67" t="str">
        <f t="shared" si="51"/>
        <v>1</v>
      </c>
      <c r="D460" s="67" t="str">
        <f t="shared" si="52"/>
        <v>5</v>
      </c>
      <c r="E460" s="67" t="str">
        <f t="shared" si="53"/>
        <v>56</v>
      </c>
      <c r="F460" s="67" t="str">
        <f t="shared" si="54"/>
        <v>0</v>
      </c>
      <c r="G460" s="67" t="str">
        <f t="shared" si="55"/>
        <v>0</v>
      </c>
      <c r="H460" s="67">
        <v>12155600</v>
      </c>
      <c r="I460" s="10" t="s">
        <v>5522</v>
      </c>
      <c r="J460" s="167" t="s">
        <v>55</v>
      </c>
      <c r="K460" s="10" t="s">
        <v>5523</v>
      </c>
      <c r="L460" s="10"/>
      <c r="M460" s="101"/>
    </row>
    <row r="461" spans="1:13" ht="45" x14ac:dyDescent="0.25">
      <c r="A461" s="99" t="str">
        <f t="shared" si="49"/>
        <v>1</v>
      </c>
      <c r="B461" s="67" t="str">
        <f t="shared" si="50"/>
        <v>2</v>
      </c>
      <c r="C461" s="67" t="str">
        <f t="shared" si="51"/>
        <v>1</v>
      </c>
      <c r="D461" s="67" t="str">
        <f t="shared" si="52"/>
        <v>5</v>
      </c>
      <c r="E461" s="67" t="str">
        <f t="shared" si="53"/>
        <v>56</v>
      </c>
      <c r="F461" s="67" t="str">
        <f t="shared" si="54"/>
        <v>1</v>
      </c>
      <c r="G461" s="67" t="str">
        <f t="shared" si="55"/>
        <v>0</v>
      </c>
      <c r="H461" s="67">
        <v>12155610</v>
      </c>
      <c r="I461" s="10" t="s">
        <v>5524</v>
      </c>
      <c r="J461" s="167" t="s">
        <v>55</v>
      </c>
      <c r="K461" s="10" t="s">
        <v>5525</v>
      </c>
      <c r="L461" s="10"/>
      <c r="M461" s="101"/>
    </row>
    <row r="462" spans="1:13" ht="45" x14ac:dyDescent="0.25">
      <c r="A462" s="99" t="str">
        <f t="shared" si="49"/>
        <v>1</v>
      </c>
      <c r="B462" s="67" t="str">
        <f t="shared" si="50"/>
        <v>2</v>
      </c>
      <c r="C462" s="67" t="str">
        <f t="shared" si="51"/>
        <v>1</v>
      </c>
      <c r="D462" s="67" t="str">
        <f t="shared" si="52"/>
        <v>5</v>
      </c>
      <c r="E462" s="67" t="str">
        <f t="shared" si="53"/>
        <v>56</v>
      </c>
      <c r="F462" s="67" t="str">
        <f t="shared" si="54"/>
        <v>2</v>
      </c>
      <c r="G462" s="67" t="str">
        <f t="shared" si="55"/>
        <v>0</v>
      </c>
      <c r="H462" s="67">
        <v>12155620</v>
      </c>
      <c r="I462" s="10" t="s">
        <v>5526</v>
      </c>
      <c r="J462" s="167" t="s">
        <v>55</v>
      </c>
      <c r="K462" s="10" t="s">
        <v>5527</v>
      </c>
      <c r="L462" s="10"/>
      <c r="M462" s="101"/>
    </row>
    <row r="463" spans="1:13" ht="45" x14ac:dyDescent="0.25">
      <c r="A463" s="99" t="str">
        <f t="shared" si="49"/>
        <v>1</v>
      </c>
      <c r="B463" s="67" t="str">
        <f t="shared" si="50"/>
        <v>2</v>
      </c>
      <c r="C463" s="67" t="str">
        <f t="shared" si="51"/>
        <v>1</v>
      </c>
      <c r="D463" s="67" t="str">
        <f t="shared" si="52"/>
        <v>5</v>
      </c>
      <c r="E463" s="67" t="str">
        <f t="shared" si="53"/>
        <v>56</v>
      </c>
      <c r="F463" s="67" t="str">
        <f t="shared" si="54"/>
        <v>3</v>
      </c>
      <c r="G463" s="67" t="str">
        <f t="shared" si="55"/>
        <v>0</v>
      </c>
      <c r="H463" s="67">
        <v>12155630</v>
      </c>
      <c r="I463" s="10" t="s">
        <v>5528</v>
      </c>
      <c r="J463" s="167" t="s">
        <v>55</v>
      </c>
      <c r="K463" s="10" t="s">
        <v>5529</v>
      </c>
      <c r="L463" s="10"/>
      <c r="M463" s="101"/>
    </row>
    <row r="464" spans="1:13" ht="45" x14ac:dyDescent="0.25">
      <c r="A464" s="99" t="str">
        <f t="shared" si="49"/>
        <v>1</v>
      </c>
      <c r="B464" s="67" t="str">
        <f t="shared" si="50"/>
        <v>2</v>
      </c>
      <c r="C464" s="67" t="str">
        <f t="shared" si="51"/>
        <v>1</v>
      </c>
      <c r="D464" s="67" t="str">
        <f t="shared" si="52"/>
        <v>6</v>
      </c>
      <c r="E464" s="67" t="str">
        <f t="shared" si="53"/>
        <v>00</v>
      </c>
      <c r="F464" s="67" t="str">
        <f t="shared" si="54"/>
        <v>0</v>
      </c>
      <c r="G464" s="67" t="str">
        <f t="shared" si="55"/>
        <v>0</v>
      </c>
      <c r="H464" s="67">
        <v>12160000</v>
      </c>
      <c r="I464" s="10" t="s">
        <v>5530</v>
      </c>
      <c r="J464" s="167" t="s">
        <v>45</v>
      </c>
      <c r="K464" s="10" t="s">
        <v>162</v>
      </c>
      <c r="L464" s="10"/>
      <c r="M464" s="101"/>
    </row>
    <row r="465" spans="1:13" ht="60" x14ac:dyDescent="0.25">
      <c r="A465" s="99" t="str">
        <f t="shared" si="49"/>
        <v>1</v>
      </c>
      <c r="B465" s="67" t="str">
        <f t="shared" si="50"/>
        <v>2</v>
      </c>
      <c r="C465" s="67" t="str">
        <f t="shared" si="51"/>
        <v>1</v>
      </c>
      <c r="D465" s="67" t="str">
        <f t="shared" si="52"/>
        <v>6</v>
      </c>
      <c r="E465" s="67" t="str">
        <f t="shared" si="53"/>
        <v>01</v>
      </c>
      <c r="F465" s="67" t="str">
        <f t="shared" si="54"/>
        <v>0</v>
      </c>
      <c r="G465" s="67" t="str">
        <f t="shared" si="55"/>
        <v>0</v>
      </c>
      <c r="H465" s="67">
        <v>12160100</v>
      </c>
      <c r="I465" s="10" t="s">
        <v>5531</v>
      </c>
      <c r="J465" s="167" t="s">
        <v>51</v>
      </c>
      <c r="K465" s="10" t="s">
        <v>5532</v>
      </c>
      <c r="L465" s="10"/>
      <c r="M465" s="101"/>
    </row>
    <row r="466" spans="1:13" ht="60" x14ac:dyDescent="0.25">
      <c r="A466" s="99" t="str">
        <f t="shared" si="49"/>
        <v>1</v>
      </c>
      <c r="B466" s="67" t="str">
        <f t="shared" si="50"/>
        <v>2</v>
      </c>
      <c r="C466" s="67" t="str">
        <f t="shared" si="51"/>
        <v>1</v>
      </c>
      <c r="D466" s="67" t="str">
        <f t="shared" si="52"/>
        <v>6</v>
      </c>
      <c r="E466" s="67" t="str">
        <f t="shared" si="53"/>
        <v>01</v>
      </c>
      <c r="F466" s="67" t="str">
        <f t="shared" si="54"/>
        <v>1</v>
      </c>
      <c r="G466" s="67" t="str">
        <f t="shared" si="55"/>
        <v>0</v>
      </c>
      <c r="H466" s="67">
        <v>12160110</v>
      </c>
      <c r="I466" s="10" t="s">
        <v>5531</v>
      </c>
      <c r="J466" s="167" t="s">
        <v>51</v>
      </c>
      <c r="K466" s="10" t="s">
        <v>5533</v>
      </c>
      <c r="L466" s="10"/>
      <c r="M466" s="101"/>
    </row>
    <row r="467" spans="1:13" ht="60" x14ac:dyDescent="0.25">
      <c r="A467" s="99" t="str">
        <f t="shared" si="49"/>
        <v>1</v>
      </c>
      <c r="B467" s="67" t="str">
        <f t="shared" si="50"/>
        <v>2</v>
      </c>
      <c r="C467" s="67" t="str">
        <f t="shared" si="51"/>
        <v>1</v>
      </c>
      <c r="D467" s="67" t="str">
        <f t="shared" si="52"/>
        <v>6</v>
      </c>
      <c r="E467" s="67" t="str">
        <f t="shared" si="53"/>
        <v>01</v>
      </c>
      <c r="F467" s="67" t="str">
        <f t="shared" si="54"/>
        <v>2</v>
      </c>
      <c r="G467" s="67" t="str">
        <f t="shared" si="55"/>
        <v>0</v>
      </c>
      <c r="H467" s="67">
        <v>12160120</v>
      </c>
      <c r="I467" s="10" t="s">
        <v>5534</v>
      </c>
      <c r="J467" s="167" t="s">
        <v>51</v>
      </c>
      <c r="K467" s="10" t="s">
        <v>5535</v>
      </c>
      <c r="L467" s="10"/>
      <c r="M467" s="101"/>
    </row>
    <row r="468" spans="1:13" ht="30" x14ac:dyDescent="0.25">
      <c r="A468" s="99" t="str">
        <f t="shared" si="49"/>
        <v>1</v>
      </c>
      <c r="B468" s="67" t="str">
        <f t="shared" si="50"/>
        <v>2</v>
      </c>
      <c r="C468" s="67" t="str">
        <f t="shared" si="51"/>
        <v>1</v>
      </c>
      <c r="D468" s="67" t="str">
        <f t="shared" si="52"/>
        <v>6</v>
      </c>
      <c r="E468" s="67" t="str">
        <f t="shared" si="53"/>
        <v>02</v>
      </c>
      <c r="F468" s="67" t="str">
        <f t="shared" si="54"/>
        <v>0</v>
      </c>
      <c r="G468" s="67" t="str">
        <f t="shared" si="55"/>
        <v>0</v>
      </c>
      <c r="H468" s="67">
        <v>12160200</v>
      </c>
      <c r="I468" s="10" t="s">
        <v>5536</v>
      </c>
      <c r="J468" s="167" t="s">
        <v>51</v>
      </c>
      <c r="K468" s="10" t="s">
        <v>5537</v>
      </c>
      <c r="L468" s="10"/>
      <c r="M468" s="101"/>
    </row>
    <row r="469" spans="1:13" ht="30" x14ac:dyDescent="0.25">
      <c r="A469" s="99" t="str">
        <f t="shared" si="49"/>
        <v>1</v>
      </c>
      <c r="B469" s="67" t="str">
        <f t="shared" si="50"/>
        <v>2</v>
      </c>
      <c r="C469" s="67" t="str">
        <f t="shared" si="51"/>
        <v>1</v>
      </c>
      <c r="D469" s="67" t="str">
        <f t="shared" si="52"/>
        <v>6</v>
      </c>
      <c r="E469" s="67" t="str">
        <f t="shared" si="53"/>
        <v>02</v>
      </c>
      <c r="F469" s="67" t="str">
        <f t="shared" si="54"/>
        <v>1</v>
      </c>
      <c r="G469" s="67" t="str">
        <f t="shared" si="55"/>
        <v>0</v>
      </c>
      <c r="H469" s="67">
        <v>12160210</v>
      </c>
      <c r="I469" s="10" t="s">
        <v>5536</v>
      </c>
      <c r="J469" s="167" t="s">
        <v>51</v>
      </c>
      <c r="K469" s="10" t="s">
        <v>5538</v>
      </c>
      <c r="L469" s="10"/>
      <c r="M469" s="101"/>
    </row>
    <row r="470" spans="1:13" ht="45" x14ac:dyDescent="0.25">
      <c r="A470" s="99" t="str">
        <f t="shared" si="49"/>
        <v>1</v>
      </c>
      <c r="B470" s="67" t="str">
        <f t="shared" si="50"/>
        <v>2</v>
      </c>
      <c r="C470" s="67" t="str">
        <f t="shared" si="51"/>
        <v>1</v>
      </c>
      <c r="D470" s="67" t="str">
        <f t="shared" si="52"/>
        <v>6</v>
      </c>
      <c r="E470" s="67" t="str">
        <f t="shared" si="53"/>
        <v>02</v>
      </c>
      <c r="F470" s="67" t="str">
        <f t="shared" si="54"/>
        <v>2</v>
      </c>
      <c r="G470" s="67" t="str">
        <f t="shared" si="55"/>
        <v>0</v>
      </c>
      <c r="H470" s="67">
        <v>12160220</v>
      </c>
      <c r="I470" s="10" t="s">
        <v>5539</v>
      </c>
      <c r="J470" s="167" t="s">
        <v>51</v>
      </c>
      <c r="K470" s="10" t="s">
        <v>5540</v>
      </c>
      <c r="L470" s="10"/>
      <c r="M470" s="101"/>
    </row>
    <row r="471" spans="1:13" ht="45" x14ac:dyDescent="0.25">
      <c r="A471" s="99" t="str">
        <f t="shared" si="49"/>
        <v>1</v>
      </c>
      <c r="B471" s="67" t="str">
        <f t="shared" si="50"/>
        <v>2</v>
      </c>
      <c r="C471" s="67" t="str">
        <f t="shared" si="51"/>
        <v>1</v>
      </c>
      <c r="D471" s="67" t="str">
        <f t="shared" si="52"/>
        <v>6</v>
      </c>
      <c r="E471" s="67" t="str">
        <f t="shared" si="53"/>
        <v>03</v>
      </c>
      <c r="F471" s="67" t="str">
        <f t="shared" si="54"/>
        <v>0</v>
      </c>
      <c r="G471" s="67" t="str">
        <f t="shared" si="55"/>
        <v>0</v>
      </c>
      <c r="H471" s="67">
        <v>12160300</v>
      </c>
      <c r="I471" s="10" t="s">
        <v>163</v>
      </c>
      <c r="J471" s="167" t="s">
        <v>51</v>
      </c>
      <c r="K471" s="10" t="s">
        <v>164</v>
      </c>
      <c r="L471" s="10"/>
      <c r="M471" s="101"/>
    </row>
    <row r="472" spans="1:13" ht="45" x14ac:dyDescent="0.25">
      <c r="A472" s="99" t="str">
        <f t="shared" si="49"/>
        <v>1</v>
      </c>
      <c r="B472" s="67" t="str">
        <f t="shared" si="50"/>
        <v>2</v>
      </c>
      <c r="C472" s="67" t="str">
        <f t="shared" si="51"/>
        <v>1</v>
      </c>
      <c r="D472" s="67" t="str">
        <f t="shared" si="52"/>
        <v>6</v>
      </c>
      <c r="E472" s="67" t="str">
        <f t="shared" si="53"/>
        <v>03</v>
      </c>
      <c r="F472" s="67" t="str">
        <f t="shared" si="54"/>
        <v>1</v>
      </c>
      <c r="G472" s="67" t="str">
        <f t="shared" si="55"/>
        <v>0</v>
      </c>
      <c r="H472" s="67">
        <v>12160310</v>
      </c>
      <c r="I472" s="10" t="s">
        <v>163</v>
      </c>
      <c r="J472" s="167" t="s">
        <v>51</v>
      </c>
      <c r="K472" s="10" t="s">
        <v>165</v>
      </c>
      <c r="L472" s="10"/>
      <c r="M472" s="101"/>
    </row>
    <row r="473" spans="1:13" ht="60" x14ac:dyDescent="0.25">
      <c r="A473" s="99" t="str">
        <f t="shared" si="49"/>
        <v>1</v>
      </c>
      <c r="B473" s="67" t="str">
        <f t="shared" si="50"/>
        <v>2</v>
      </c>
      <c r="C473" s="67" t="str">
        <f t="shared" si="51"/>
        <v>1</v>
      </c>
      <c r="D473" s="67" t="str">
        <f t="shared" si="52"/>
        <v>6</v>
      </c>
      <c r="E473" s="67" t="str">
        <f t="shared" si="53"/>
        <v>03</v>
      </c>
      <c r="F473" s="67" t="str">
        <f t="shared" si="54"/>
        <v>2</v>
      </c>
      <c r="G473" s="67" t="str">
        <f t="shared" si="55"/>
        <v>0</v>
      </c>
      <c r="H473" s="67">
        <v>12160320</v>
      </c>
      <c r="I473" s="10" t="s">
        <v>166</v>
      </c>
      <c r="J473" s="167" t="s">
        <v>51</v>
      </c>
      <c r="K473" s="10" t="s">
        <v>167</v>
      </c>
      <c r="L473" s="10"/>
      <c r="M473" s="101"/>
    </row>
    <row r="474" spans="1:13" ht="60" x14ac:dyDescent="0.25">
      <c r="A474" s="99" t="str">
        <f t="shared" si="49"/>
        <v>1</v>
      </c>
      <c r="B474" s="67" t="str">
        <f t="shared" si="50"/>
        <v>2</v>
      </c>
      <c r="C474" s="67" t="str">
        <f t="shared" si="51"/>
        <v>1</v>
      </c>
      <c r="D474" s="67" t="str">
        <f t="shared" si="52"/>
        <v>6</v>
      </c>
      <c r="E474" s="67" t="str">
        <f t="shared" si="53"/>
        <v>05</v>
      </c>
      <c r="F474" s="67" t="str">
        <f t="shared" si="54"/>
        <v>0</v>
      </c>
      <c r="G474" s="67" t="str">
        <f t="shared" si="55"/>
        <v>0</v>
      </c>
      <c r="H474" s="67">
        <v>12160500</v>
      </c>
      <c r="I474" s="10" t="s">
        <v>5541</v>
      </c>
      <c r="J474" s="167" t="s">
        <v>51</v>
      </c>
      <c r="K474" s="10" t="s">
        <v>5237</v>
      </c>
      <c r="L474" s="10"/>
      <c r="M474" s="101"/>
    </row>
    <row r="475" spans="1:13" ht="60" x14ac:dyDescent="0.25">
      <c r="A475" s="99" t="str">
        <f t="shared" si="49"/>
        <v>1</v>
      </c>
      <c r="B475" s="67" t="str">
        <f t="shared" si="50"/>
        <v>2</v>
      </c>
      <c r="C475" s="67" t="str">
        <f t="shared" si="51"/>
        <v>1</v>
      </c>
      <c r="D475" s="67" t="str">
        <f t="shared" si="52"/>
        <v>6</v>
      </c>
      <c r="E475" s="67" t="str">
        <f t="shared" si="53"/>
        <v>05</v>
      </c>
      <c r="F475" s="67" t="str">
        <f t="shared" si="54"/>
        <v>1</v>
      </c>
      <c r="G475" s="67" t="str">
        <f t="shared" si="55"/>
        <v>0</v>
      </c>
      <c r="H475" s="67">
        <v>12160510</v>
      </c>
      <c r="I475" s="10" t="s">
        <v>5541</v>
      </c>
      <c r="J475" s="167" t="s">
        <v>51</v>
      </c>
      <c r="K475" s="10" t="s">
        <v>5542</v>
      </c>
      <c r="L475" s="10"/>
      <c r="M475" s="101"/>
    </row>
    <row r="476" spans="1:13" ht="60" x14ac:dyDescent="0.25">
      <c r="A476" s="99" t="str">
        <f t="shared" si="49"/>
        <v>1</v>
      </c>
      <c r="B476" s="67" t="str">
        <f t="shared" si="50"/>
        <v>2</v>
      </c>
      <c r="C476" s="67" t="str">
        <f t="shared" si="51"/>
        <v>1</v>
      </c>
      <c r="D476" s="67" t="str">
        <f t="shared" si="52"/>
        <v>6</v>
      </c>
      <c r="E476" s="67" t="str">
        <f t="shared" si="53"/>
        <v>05</v>
      </c>
      <c r="F476" s="67" t="str">
        <f t="shared" si="54"/>
        <v>2</v>
      </c>
      <c r="G476" s="67" t="str">
        <f t="shared" si="55"/>
        <v>0</v>
      </c>
      <c r="H476" s="67">
        <v>12160520</v>
      </c>
      <c r="I476" s="10" t="s">
        <v>5543</v>
      </c>
      <c r="J476" s="167" t="s">
        <v>51</v>
      </c>
      <c r="K476" s="10" t="s">
        <v>5544</v>
      </c>
      <c r="L476" s="10"/>
      <c r="M476" s="101"/>
    </row>
    <row r="477" spans="1:13" ht="60" x14ac:dyDescent="0.25">
      <c r="A477" s="99" t="str">
        <f t="shared" si="49"/>
        <v>1</v>
      </c>
      <c r="B477" s="67" t="str">
        <f t="shared" si="50"/>
        <v>2</v>
      </c>
      <c r="C477" s="67" t="str">
        <f t="shared" si="51"/>
        <v>1</v>
      </c>
      <c r="D477" s="67" t="str">
        <f t="shared" si="52"/>
        <v>6</v>
      </c>
      <c r="E477" s="67" t="str">
        <f t="shared" si="53"/>
        <v>99</v>
      </c>
      <c r="F477" s="67" t="str">
        <f t="shared" si="54"/>
        <v>0</v>
      </c>
      <c r="G477" s="67" t="str">
        <f t="shared" si="55"/>
        <v>0</v>
      </c>
      <c r="H477" s="67">
        <v>12169900</v>
      </c>
      <c r="I477" s="10" t="s">
        <v>168</v>
      </c>
      <c r="J477" s="167" t="s">
        <v>51</v>
      </c>
      <c r="K477" s="10" t="s">
        <v>5545</v>
      </c>
      <c r="L477" s="10"/>
      <c r="M477" s="101"/>
    </row>
    <row r="478" spans="1:13" ht="60" x14ac:dyDescent="0.25">
      <c r="A478" s="99" t="str">
        <f t="shared" si="49"/>
        <v>1</v>
      </c>
      <c r="B478" s="67" t="str">
        <f t="shared" si="50"/>
        <v>2</v>
      </c>
      <c r="C478" s="67" t="str">
        <f t="shared" si="51"/>
        <v>1</v>
      </c>
      <c r="D478" s="67" t="str">
        <f t="shared" si="52"/>
        <v>6</v>
      </c>
      <c r="E478" s="67" t="str">
        <f t="shared" si="53"/>
        <v>99</v>
      </c>
      <c r="F478" s="67" t="str">
        <f t="shared" si="54"/>
        <v>1</v>
      </c>
      <c r="G478" s="67" t="str">
        <f t="shared" si="55"/>
        <v>0</v>
      </c>
      <c r="H478" s="67">
        <v>12169910</v>
      </c>
      <c r="I478" s="10" t="s">
        <v>168</v>
      </c>
      <c r="J478" s="167" t="s">
        <v>51</v>
      </c>
      <c r="K478" s="10" t="s">
        <v>169</v>
      </c>
      <c r="L478" s="10"/>
      <c r="M478" s="101"/>
    </row>
    <row r="479" spans="1:13" ht="60" x14ac:dyDescent="0.25">
      <c r="A479" s="99" t="str">
        <f t="shared" si="49"/>
        <v>1</v>
      </c>
      <c r="B479" s="67" t="str">
        <f t="shared" si="50"/>
        <v>2</v>
      </c>
      <c r="C479" s="67" t="str">
        <f t="shared" si="51"/>
        <v>1</v>
      </c>
      <c r="D479" s="67" t="str">
        <f t="shared" si="52"/>
        <v>6</v>
      </c>
      <c r="E479" s="67" t="str">
        <f t="shared" si="53"/>
        <v>99</v>
      </c>
      <c r="F479" s="67" t="str">
        <f t="shared" si="54"/>
        <v>2</v>
      </c>
      <c r="G479" s="67" t="str">
        <f t="shared" si="55"/>
        <v>0</v>
      </c>
      <c r="H479" s="67">
        <v>12169920</v>
      </c>
      <c r="I479" s="10" t="s">
        <v>170</v>
      </c>
      <c r="J479" s="167" t="s">
        <v>51</v>
      </c>
      <c r="K479" s="10" t="s">
        <v>171</v>
      </c>
      <c r="L479" s="10"/>
      <c r="M479" s="101"/>
    </row>
    <row r="480" spans="1:13" ht="45" x14ac:dyDescent="0.25">
      <c r="A480" s="99" t="str">
        <f t="shared" si="49"/>
        <v>1</v>
      </c>
      <c r="B480" s="67" t="str">
        <f t="shared" si="50"/>
        <v>2</v>
      </c>
      <c r="C480" s="67" t="str">
        <f t="shared" si="51"/>
        <v>1</v>
      </c>
      <c r="D480" s="67" t="str">
        <f t="shared" si="52"/>
        <v>7</v>
      </c>
      <c r="E480" s="67" t="str">
        <f t="shared" si="53"/>
        <v>00</v>
      </c>
      <c r="F480" s="67" t="str">
        <f t="shared" si="54"/>
        <v>0</v>
      </c>
      <c r="G480" s="67" t="str">
        <f t="shared" si="55"/>
        <v>0</v>
      </c>
      <c r="H480" s="67">
        <v>12170000</v>
      </c>
      <c r="I480" s="10" t="s">
        <v>5546</v>
      </c>
      <c r="J480" s="167" t="s">
        <v>45</v>
      </c>
      <c r="K480" s="10" t="s">
        <v>5547</v>
      </c>
      <c r="L480" s="10"/>
      <c r="M480" s="101"/>
    </row>
    <row r="481" spans="1:13" x14ac:dyDescent="0.25">
      <c r="A481" s="99" t="str">
        <f t="shared" si="49"/>
        <v>1</v>
      </c>
      <c r="B481" s="67" t="str">
        <f t="shared" si="50"/>
        <v>2</v>
      </c>
      <c r="C481" s="67" t="str">
        <f t="shared" si="51"/>
        <v>1</v>
      </c>
      <c r="D481" s="67" t="str">
        <f t="shared" si="52"/>
        <v>7</v>
      </c>
      <c r="E481" s="67" t="str">
        <f t="shared" si="53"/>
        <v>01</v>
      </c>
      <c r="F481" s="67" t="str">
        <f t="shared" si="54"/>
        <v>0</v>
      </c>
      <c r="G481" s="67" t="str">
        <f t="shared" si="55"/>
        <v>0</v>
      </c>
      <c r="H481" s="67">
        <v>12170100</v>
      </c>
      <c r="I481" s="10" t="s">
        <v>5548</v>
      </c>
      <c r="J481" s="167" t="s">
        <v>51</v>
      </c>
      <c r="K481" s="10" t="s">
        <v>5549</v>
      </c>
      <c r="L481" s="10"/>
      <c r="M481" s="101"/>
    </row>
    <row r="482" spans="1:13" x14ac:dyDescent="0.25">
      <c r="A482" s="99" t="str">
        <f t="shared" si="49"/>
        <v>1</v>
      </c>
      <c r="B482" s="67" t="str">
        <f t="shared" si="50"/>
        <v>2</v>
      </c>
      <c r="C482" s="67" t="str">
        <f t="shared" si="51"/>
        <v>1</v>
      </c>
      <c r="D482" s="67" t="str">
        <f t="shared" si="52"/>
        <v>7</v>
      </c>
      <c r="E482" s="67" t="str">
        <f t="shared" si="53"/>
        <v>01</v>
      </c>
      <c r="F482" s="67" t="str">
        <f t="shared" si="54"/>
        <v>1</v>
      </c>
      <c r="G482" s="67" t="str">
        <f t="shared" si="55"/>
        <v>0</v>
      </c>
      <c r="H482" s="67">
        <v>12170110</v>
      </c>
      <c r="I482" s="10" t="s">
        <v>5548</v>
      </c>
      <c r="J482" s="167" t="s">
        <v>51</v>
      </c>
      <c r="K482" s="10" t="s">
        <v>5550</v>
      </c>
      <c r="L482" s="10"/>
      <c r="M482" s="101"/>
    </row>
    <row r="483" spans="1:13" ht="30" x14ac:dyDescent="0.25">
      <c r="A483" s="99" t="str">
        <f t="shared" si="49"/>
        <v>1</v>
      </c>
      <c r="B483" s="67" t="str">
        <f t="shared" si="50"/>
        <v>2</v>
      </c>
      <c r="C483" s="67" t="str">
        <f t="shared" si="51"/>
        <v>1</v>
      </c>
      <c r="D483" s="67" t="str">
        <f t="shared" si="52"/>
        <v>7</v>
      </c>
      <c r="E483" s="67" t="str">
        <f t="shared" si="53"/>
        <v>01</v>
      </c>
      <c r="F483" s="67" t="str">
        <f t="shared" si="54"/>
        <v>2</v>
      </c>
      <c r="G483" s="67" t="str">
        <f t="shared" si="55"/>
        <v>0</v>
      </c>
      <c r="H483" s="67">
        <v>12170120</v>
      </c>
      <c r="I483" s="10" t="s">
        <v>5551</v>
      </c>
      <c r="J483" s="167" t="s">
        <v>51</v>
      </c>
      <c r="K483" s="10" t="s">
        <v>5552</v>
      </c>
      <c r="L483" s="10"/>
      <c r="M483" s="101"/>
    </row>
    <row r="484" spans="1:13" x14ac:dyDescent="0.25">
      <c r="A484" s="99" t="str">
        <f t="shared" si="49"/>
        <v>1</v>
      </c>
      <c r="B484" s="67" t="str">
        <f t="shared" si="50"/>
        <v>2</v>
      </c>
      <c r="C484" s="67" t="str">
        <f t="shared" si="51"/>
        <v>1</v>
      </c>
      <c r="D484" s="67" t="str">
        <f t="shared" si="52"/>
        <v>7</v>
      </c>
      <c r="E484" s="67" t="str">
        <f t="shared" si="53"/>
        <v>02</v>
      </c>
      <c r="F484" s="67" t="str">
        <f t="shared" si="54"/>
        <v>0</v>
      </c>
      <c r="G484" s="67" t="str">
        <f t="shared" si="55"/>
        <v>0</v>
      </c>
      <c r="H484" s="67">
        <v>12170200</v>
      </c>
      <c r="I484" s="10" t="s">
        <v>5553</v>
      </c>
      <c r="J484" s="167" t="s">
        <v>51</v>
      </c>
      <c r="K484" s="10" t="s">
        <v>5554</v>
      </c>
      <c r="L484" s="10"/>
      <c r="M484" s="101"/>
    </row>
    <row r="485" spans="1:13" x14ac:dyDescent="0.25">
      <c r="A485" s="99" t="str">
        <f t="shared" si="49"/>
        <v>1</v>
      </c>
      <c r="B485" s="67" t="str">
        <f t="shared" si="50"/>
        <v>2</v>
      </c>
      <c r="C485" s="67" t="str">
        <f t="shared" si="51"/>
        <v>1</v>
      </c>
      <c r="D485" s="67" t="str">
        <f t="shared" si="52"/>
        <v>7</v>
      </c>
      <c r="E485" s="67" t="str">
        <f t="shared" si="53"/>
        <v>02</v>
      </c>
      <c r="F485" s="67" t="str">
        <f t="shared" si="54"/>
        <v>1</v>
      </c>
      <c r="G485" s="67" t="str">
        <f t="shared" si="55"/>
        <v>0</v>
      </c>
      <c r="H485" s="67">
        <v>12170210</v>
      </c>
      <c r="I485" s="10" t="s">
        <v>5553</v>
      </c>
      <c r="J485" s="167" t="s">
        <v>51</v>
      </c>
      <c r="K485" s="10" t="s">
        <v>5555</v>
      </c>
      <c r="L485" s="10"/>
      <c r="M485" s="101"/>
    </row>
    <row r="486" spans="1:13" ht="30" x14ac:dyDescent="0.25">
      <c r="A486" s="99" t="str">
        <f t="shared" si="49"/>
        <v>1</v>
      </c>
      <c r="B486" s="67" t="str">
        <f t="shared" si="50"/>
        <v>2</v>
      </c>
      <c r="C486" s="67" t="str">
        <f t="shared" si="51"/>
        <v>1</v>
      </c>
      <c r="D486" s="67" t="str">
        <f t="shared" si="52"/>
        <v>7</v>
      </c>
      <c r="E486" s="67" t="str">
        <f t="shared" si="53"/>
        <v>02</v>
      </c>
      <c r="F486" s="67" t="str">
        <f t="shared" si="54"/>
        <v>2</v>
      </c>
      <c r="G486" s="67" t="str">
        <f t="shared" si="55"/>
        <v>0</v>
      </c>
      <c r="H486" s="67">
        <v>12170220</v>
      </c>
      <c r="I486" s="10" t="s">
        <v>5556</v>
      </c>
      <c r="J486" s="167" t="s">
        <v>51</v>
      </c>
      <c r="K486" s="10" t="s">
        <v>5557</v>
      </c>
      <c r="L486" s="10"/>
      <c r="M486" s="101"/>
    </row>
    <row r="487" spans="1:13" ht="90" x14ac:dyDescent="0.25">
      <c r="A487" s="99" t="str">
        <f t="shared" si="49"/>
        <v>1</v>
      </c>
      <c r="B487" s="67" t="str">
        <f t="shared" si="50"/>
        <v>2</v>
      </c>
      <c r="C487" s="67" t="str">
        <f t="shared" si="51"/>
        <v>1</v>
      </c>
      <c r="D487" s="67" t="str">
        <f t="shared" si="52"/>
        <v>7</v>
      </c>
      <c r="E487" s="67" t="str">
        <f t="shared" si="53"/>
        <v>03</v>
      </c>
      <c r="F487" s="67" t="str">
        <f t="shared" si="54"/>
        <v>0</v>
      </c>
      <c r="G487" s="67" t="str">
        <f t="shared" si="55"/>
        <v>0</v>
      </c>
      <c r="H487" s="67">
        <v>12170300</v>
      </c>
      <c r="I487" s="10" t="s">
        <v>5558</v>
      </c>
      <c r="J487" s="167" t="s">
        <v>51</v>
      </c>
      <c r="K487" s="10" t="s">
        <v>5559</v>
      </c>
      <c r="L487" s="10"/>
      <c r="M487" s="101"/>
    </row>
    <row r="488" spans="1:13" ht="75" x14ac:dyDescent="0.25">
      <c r="A488" s="99" t="str">
        <f t="shared" si="49"/>
        <v>1</v>
      </c>
      <c r="B488" s="67" t="str">
        <f t="shared" si="50"/>
        <v>2</v>
      </c>
      <c r="C488" s="67" t="str">
        <f t="shared" si="51"/>
        <v>1</v>
      </c>
      <c r="D488" s="67" t="str">
        <f t="shared" si="52"/>
        <v>7</v>
      </c>
      <c r="E488" s="67" t="str">
        <f t="shared" si="53"/>
        <v>03</v>
      </c>
      <c r="F488" s="67" t="str">
        <f t="shared" si="54"/>
        <v>1</v>
      </c>
      <c r="G488" s="67" t="str">
        <f t="shared" si="55"/>
        <v>0</v>
      </c>
      <c r="H488" s="67">
        <v>12170310</v>
      </c>
      <c r="I488" s="10" t="s">
        <v>5558</v>
      </c>
      <c r="J488" s="167" t="s">
        <v>51</v>
      </c>
      <c r="K488" s="10" t="s">
        <v>5560</v>
      </c>
      <c r="L488" s="10"/>
      <c r="M488" s="101"/>
    </row>
    <row r="489" spans="1:13" ht="75" x14ac:dyDescent="0.25">
      <c r="A489" s="99" t="str">
        <f t="shared" si="49"/>
        <v>1</v>
      </c>
      <c r="B489" s="67" t="str">
        <f t="shared" si="50"/>
        <v>2</v>
      </c>
      <c r="C489" s="67" t="str">
        <f t="shared" si="51"/>
        <v>1</v>
      </c>
      <c r="D489" s="67" t="str">
        <f t="shared" si="52"/>
        <v>7</v>
      </c>
      <c r="E489" s="67" t="str">
        <f t="shared" si="53"/>
        <v>03</v>
      </c>
      <c r="F489" s="67" t="str">
        <f t="shared" si="54"/>
        <v>2</v>
      </c>
      <c r="G489" s="67" t="str">
        <f t="shared" si="55"/>
        <v>0</v>
      </c>
      <c r="H489" s="67">
        <v>12170320</v>
      </c>
      <c r="I489" s="10" t="s">
        <v>5561</v>
      </c>
      <c r="J489" s="167" t="s">
        <v>51</v>
      </c>
      <c r="K489" s="10" t="s">
        <v>5562</v>
      </c>
      <c r="L489" s="10"/>
      <c r="M489" s="101"/>
    </row>
    <row r="490" spans="1:13" x14ac:dyDescent="0.25">
      <c r="A490" s="99" t="str">
        <f t="shared" si="49"/>
        <v>1</v>
      </c>
      <c r="B490" s="67" t="str">
        <f t="shared" si="50"/>
        <v>2</v>
      </c>
      <c r="C490" s="67" t="str">
        <f t="shared" si="51"/>
        <v>1</v>
      </c>
      <c r="D490" s="67" t="str">
        <f t="shared" si="52"/>
        <v>7</v>
      </c>
      <c r="E490" s="67" t="str">
        <f t="shared" si="53"/>
        <v>04</v>
      </c>
      <c r="F490" s="67" t="str">
        <f t="shared" si="54"/>
        <v>0</v>
      </c>
      <c r="G490" s="67" t="str">
        <f t="shared" si="55"/>
        <v>0</v>
      </c>
      <c r="H490" s="67">
        <v>12170400</v>
      </c>
      <c r="I490" s="10" t="s">
        <v>5563</v>
      </c>
      <c r="J490" s="167" t="s">
        <v>51</v>
      </c>
      <c r="K490" s="10" t="s">
        <v>5564</v>
      </c>
      <c r="L490" s="10"/>
      <c r="M490" s="101"/>
    </row>
    <row r="491" spans="1:13" x14ac:dyDescent="0.25">
      <c r="A491" s="99" t="str">
        <f t="shared" si="49"/>
        <v>1</v>
      </c>
      <c r="B491" s="67" t="str">
        <f t="shared" si="50"/>
        <v>2</v>
      </c>
      <c r="C491" s="67" t="str">
        <f t="shared" si="51"/>
        <v>1</v>
      </c>
      <c r="D491" s="67" t="str">
        <f t="shared" si="52"/>
        <v>7</v>
      </c>
      <c r="E491" s="67" t="str">
        <f t="shared" si="53"/>
        <v>04</v>
      </c>
      <c r="F491" s="67" t="str">
        <f t="shared" si="54"/>
        <v>1</v>
      </c>
      <c r="G491" s="67" t="str">
        <f t="shared" si="55"/>
        <v>0</v>
      </c>
      <c r="H491" s="67">
        <v>12170410</v>
      </c>
      <c r="I491" s="10" t="s">
        <v>5563</v>
      </c>
      <c r="J491" s="167" t="s">
        <v>51</v>
      </c>
      <c r="K491" s="10" t="s">
        <v>5565</v>
      </c>
      <c r="L491" s="10"/>
      <c r="M491" s="101"/>
    </row>
    <row r="492" spans="1:13" x14ac:dyDescent="0.25">
      <c r="A492" s="99" t="str">
        <f t="shared" si="49"/>
        <v>1</v>
      </c>
      <c r="B492" s="67" t="str">
        <f t="shared" si="50"/>
        <v>2</v>
      </c>
      <c r="C492" s="67" t="str">
        <f t="shared" si="51"/>
        <v>1</v>
      </c>
      <c r="D492" s="67" t="str">
        <f t="shared" si="52"/>
        <v>7</v>
      </c>
      <c r="E492" s="67" t="str">
        <f t="shared" si="53"/>
        <v>04</v>
      </c>
      <c r="F492" s="67" t="str">
        <f t="shared" si="54"/>
        <v>2</v>
      </c>
      <c r="G492" s="67" t="str">
        <f t="shared" si="55"/>
        <v>0</v>
      </c>
      <c r="H492" s="67">
        <v>12170420</v>
      </c>
      <c r="I492" s="10" t="s">
        <v>5566</v>
      </c>
      <c r="J492" s="167" t="s">
        <v>51</v>
      </c>
      <c r="K492" s="10" t="s">
        <v>5567</v>
      </c>
      <c r="L492" s="10"/>
      <c r="M492" s="101"/>
    </row>
    <row r="493" spans="1:13" x14ac:dyDescent="0.25">
      <c r="A493" s="99" t="str">
        <f t="shared" si="49"/>
        <v>1</v>
      </c>
      <c r="B493" s="67" t="str">
        <f t="shared" si="50"/>
        <v>2</v>
      </c>
      <c r="C493" s="67" t="str">
        <f t="shared" si="51"/>
        <v>1</v>
      </c>
      <c r="D493" s="67" t="str">
        <f t="shared" si="52"/>
        <v>7</v>
      </c>
      <c r="E493" s="67" t="str">
        <f t="shared" si="53"/>
        <v>05</v>
      </c>
      <c r="F493" s="67" t="str">
        <f t="shared" si="54"/>
        <v>0</v>
      </c>
      <c r="G493" s="67" t="str">
        <f t="shared" si="55"/>
        <v>0</v>
      </c>
      <c r="H493" s="67">
        <v>12170500</v>
      </c>
      <c r="I493" s="10" t="s">
        <v>5568</v>
      </c>
      <c r="J493" s="167" t="s">
        <v>51</v>
      </c>
      <c r="K493" s="10" t="s">
        <v>5569</v>
      </c>
      <c r="L493" s="10"/>
      <c r="M493" s="101"/>
    </row>
    <row r="494" spans="1:13" x14ac:dyDescent="0.25">
      <c r="A494" s="99" t="str">
        <f t="shared" si="49"/>
        <v>1</v>
      </c>
      <c r="B494" s="67" t="str">
        <f t="shared" si="50"/>
        <v>2</v>
      </c>
      <c r="C494" s="67" t="str">
        <f t="shared" si="51"/>
        <v>1</v>
      </c>
      <c r="D494" s="67" t="str">
        <f t="shared" si="52"/>
        <v>7</v>
      </c>
      <c r="E494" s="67" t="str">
        <f t="shared" si="53"/>
        <v>05</v>
      </c>
      <c r="F494" s="67" t="str">
        <f t="shared" si="54"/>
        <v>1</v>
      </c>
      <c r="G494" s="67" t="str">
        <f t="shared" si="55"/>
        <v>0</v>
      </c>
      <c r="H494" s="67">
        <v>12170510</v>
      </c>
      <c r="I494" s="10" t="s">
        <v>5568</v>
      </c>
      <c r="J494" s="167" t="s">
        <v>51</v>
      </c>
      <c r="K494" s="10" t="s">
        <v>5570</v>
      </c>
      <c r="L494" s="10"/>
      <c r="M494" s="101"/>
    </row>
    <row r="495" spans="1:13" x14ac:dyDescent="0.25">
      <c r="A495" s="99" t="str">
        <f t="shared" si="49"/>
        <v>1</v>
      </c>
      <c r="B495" s="67" t="str">
        <f t="shared" si="50"/>
        <v>2</v>
      </c>
      <c r="C495" s="67" t="str">
        <f t="shared" si="51"/>
        <v>1</v>
      </c>
      <c r="D495" s="67" t="str">
        <f t="shared" si="52"/>
        <v>7</v>
      </c>
      <c r="E495" s="67" t="str">
        <f t="shared" si="53"/>
        <v>05</v>
      </c>
      <c r="F495" s="67" t="str">
        <f t="shared" si="54"/>
        <v>2</v>
      </c>
      <c r="G495" s="67" t="str">
        <f t="shared" si="55"/>
        <v>0</v>
      </c>
      <c r="H495" s="67">
        <v>12170520</v>
      </c>
      <c r="I495" s="10" t="s">
        <v>5571</v>
      </c>
      <c r="J495" s="167" t="s">
        <v>51</v>
      </c>
      <c r="K495" s="10" t="s">
        <v>5572</v>
      </c>
      <c r="L495" s="10"/>
      <c r="M495" s="101"/>
    </row>
    <row r="496" spans="1:13" ht="30" x14ac:dyDescent="0.25">
      <c r="A496" s="99" t="str">
        <f t="shared" si="49"/>
        <v>1</v>
      </c>
      <c r="B496" s="67" t="str">
        <f t="shared" si="50"/>
        <v>2</v>
      </c>
      <c r="C496" s="67" t="str">
        <f t="shared" si="51"/>
        <v>1</v>
      </c>
      <c r="D496" s="67" t="str">
        <f t="shared" si="52"/>
        <v>7</v>
      </c>
      <c r="E496" s="67" t="str">
        <f t="shared" si="53"/>
        <v>06</v>
      </c>
      <c r="F496" s="67" t="str">
        <f t="shared" si="54"/>
        <v>0</v>
      </c>
      <c r="G496" s="67" t="str">
        <f t="shared" si="55"/>
        <v>0</v>
      </c>
      <c r="H496" s="125">
        <v>12170600</v>
      </c>
      <c r="I496" s="121" t="s">
        <v>5573</v>
      </c>
      <c r="J496" s="167" t="s">
        <v>51</v>
      </c>
      <c r="K496" s="10" t="s">
        <v>5574</v>
      </c>
      <c r="L496" s="10"/>
      <c r="M496" s="101"/>
    </row>
    <row r="497" spans="1:13" ht="30" x14ac:dyDescent="0.25">
      <c r="A497" s="99" t="str">
        <f t="shared" si="49"/>
        <v>1</v>
      </c>
      <c r="B497" s="67" t="str">
        <f t="shared" si="50"/>
        <v>2</v>
      </c>
      <c r="C497" s="67" t="str">
        <f t="shared" si="51"/>
        <v>1</v>
      </c>
      <c r="D497" s="67" t="str">
        <f t="shared" si="52"/>
        <v>7</v>
      </c>
      <c r="E497" s="67" t="str">
        <f t="shared" si="53"/>
        <v>06</v>
      </c>
      <c r="F497" s="67" t="str">
        <f t="shared" si="54"/>
        <v>1</v>
      </c>
      <c r="G497" s="67" t="str">
        <f t="shared" si="55"/>
        <v>0</v>
      </c>
      <c r="H497" s="125">
        <v>12170610</v>
      </c>
      <c r="I497" s="121" t="s">
        <v>5573</v>
      </c>
      <c r="J497" s="167" t="s">
        <v>51</v>
      </c>
      <c r="K497" s="10" t="s">
        <v>5575</v>
      </c>
      <c r="L497" s="10"/>
      <c r="M497" s="101"/>
    </row>
    <row r="498" spans="1:13" ht="30" x14ac:dyDescent="0.25">
      <c r="A498" s="99" t="str">
        <f t="shared" si="49"/>
        <v>1</v>
      </c>
      <c r="B498" s="67" t="str">
        <f t="shared" si="50"/>
        <v>2</v>
      </c>
      <c r="C498" s="67" t="str">
        <f t="shared" si="51"/>
        <v>1</v>
      </c>
      <c r="D498" s="67" t="str">
        <f t="shared" si="52"/>
        <v>7</v>
      </c>
      <c r="E498" s="67" t="str">
        <f t="shared" si="53"/>
        <v>06</v>
      </c>
      <c r="F498" s="67" t="str">
        <f t="shared" si="54"/>
        <v>2</v>
      </c>
      <c r="G498" s="67" t="str">
        <f t="shared" si="55"/>
        <v>0</v>
      </c>
      <c r="H498" s="125">
        <v>12170620</v>
      </c>
      <c r="I498" s="121" t="s">
        <v>5576</v>
      </c>
      <c r="J498" s="167" t="s">
        <v>51</v>
      </c>
      <c r="K498" s="10" t="s">
        <v>5575</v>
      </c>
      <c r="L498" s="10"/>
      <c r="M498" s="101"/>
    </row>
    <row r="499" spans="1:13" ht="30" x14ac:dyDescent="0.25">
      <c r="A499" s="99" t="str">
        <f t="shared" si="49"/>
        <v>1</v>
      </c>
      <c r="B499" s="67" t="str">
        <f t="shared" si="50"/>
        <v>2</v>
      </c>
      <c r="C499" s="67" t="str">
        <f t="shared" si="51"/>
        <v>1</v>
      </c>
      <c r="D499" s="67" t="str">
        <f t="shared" si="52"/>
        <v>9</v>
      </c>
      <c r="E499" s="67" t="str">
        <f t="shared" si="53"/>
        <v>00</v>
      </c>
      <c r="F499" s="67" t="str">
        <f t="shared" si="54"/>
        <v>0</v>
      </c>
      <c r="G499" s="67" t="str">
        <f t="shared" si="55"/>
        <v>0</v>
      </c>
      <c r="H499" s="67">
        <v>12190000</v>
      </c>
      <c r="I499" s="10" t="s">
        <v>174</v>
      </c>
      <c r="J499" s="167" t="s">
        <v>45</v>
      </c>
      <c r="K499" s="10" t="s">
        <v>175</v>
      </c>
      <c r="L499" s="10"/>
      <c r="M499" s="101"/>
    </row>
    <row r="500" spans="1:13" ht="30" x14ac:dyDescent="0.25">
      <c r="A500" s="99" t="str">
        <f t="shared" si="49"/>
        <v>1</v>
      </c>
      <c r="B500" s="67" t="str">
        <f t="shared" si="50"/>
        <v>2</v>
      </c>
      <c r="C500" s="67" t="str">
        <f t="shared" si="51"/>
        <v>1</v>
      </c>
      <c r="D500" s="67" t="str">
        <f t="shared" si="52"/>
        <v>9</v>
      </c>
      <c r="E500" s="67" t="str">
        <f t="shared" si="53"/>
        <v>01</v>
      </c>
      <c r="F500" s="67" t="str">
        <f t="shared" si="54"/>
        <v>0</v>
      </c>
      <c r="G500" s="67" t="str">
        <f t="shared" si="55"/>
        <v>0</v>
      </c>
      <c r="H500" s="67">
        <v>12190100</v>
      </c>
      <c r="I500" s="10" t="s">
        <v>5577</v>
      </c>
      <c r="J500" s="167" t="s">
        <v>51</v>
      </c>
      <c r="K500" s="10" t="s">
        <v>5578</v>
      </c>
      <c r="L500" s="10"/>
      <c r="M500" s="101"/>
    </row>
    <row r="501" spans="1:13" ht="30" x14ac:dyDescent="0.25">
      <c r="A501" s="99" t="str">
        <f t="shared" si="49"/>
        <v>1</v>
      </c>
      <c r="B501" s="67" t="str">
        <f t="shared" si="50"/>
        <v>2</v>
      </c>
      <c r="C501" s="67" t="str">
        <f t="shared" si="51"/>
        <v>1</v>
      </c>
      <c r="D501" s="67" t="str">
        <f t="shared" si="52"/>
        <v>9</v>
      </c>
      <c r="E501" s="67" t="str">
        <f t="shared" si="53"/>
        <v>01</v>
      </c>
      <c r="F501" s="67" t="str">
        <f t="shared" si="54"/>
        <v>1</v>
      </c>
      <c r="G501" s="67" t="str">
        <f t="shared" si="55"/>
        <v>0</v>
      </c>
      <c r="H501" s="67">
        <v>12190110</v>
      </c>
      <c r="I501" s="10" t="s">
        <v>5577</v>
      </c>
      <c r="J501" s="167" t="s">
        <v>51</v>
      </c>
      <c r="K501" s="10" t="s">
        <v>5579</v>
      </c>
      <c r="L501" s="10"/>
      <c r="M501" s="101"/>
    </row>
    <row r="502" spans="1:13" ht="30" x14ac:dyDescent="0.25">
      <c r="A502" s="99" t="str">
        <f t="shared" si="49"/>
        <v>1</v>
      </c>
      <c r="B502" s="67" t="str">
        <f t="shared" si="50"/>
        <v>2</v>
      </c>
      <c r="C502" s="67" t="str">
        <f t="shared" si="51"/>
        <v>1</v>
      </c>
      <c r="D502" s="67" t="str">
        <f t="shared" si="52"/>
        <v>9</v>
      </c>
      <c r="E502" s="67" t="str">
        <f t="shared" si="53"/>
        <v>01</v>
      </c>
      <c r="F502" s="67" t="str">
        <f t="shared" si="54"/>
        <v>2</v>
      </c>
      <c r="G502" s="67" t="str">
        <f t="shared" si="55"/>
        <v>0</v>
      </c>
      <c r="H502" s="67">
        <v>12190120</v>
      </c>
      <c r="I502" s="10" t="s">
        <v>5580</v>
      </c>
      <c r="J502" s="167" t="s">
        <v>51</v>
      </c>
      <c r="K502" s="10" t="s">
        <v>5581</v>
      </c>
      <c r="L502" s="10"/>
      <c r="M502" s="101"/>
    </row>
    <row r="503" spans="1:13" ht="60" x14ac:dyDescent="0.25">
      <c r="A503" s="99" t="str">
        <f t="shared" si="49"/>
        <v>1</v>
      </c>
      <c r="B503" s="67" t="str">
        <f t="shared" si="50"/>
        <v>2</v>
      </c>
      <c r="C503" s="67" t="str">
        <f t="shared" si="51"/>
        <v>1</v>
      </c>
      <c r="D503" s="67" t="str">
        <f t="shared" si="52"/>
        <v>9</v>
      </c>
      <c r="E503" s="67" t="str">
        <f t="shared" si="53"/>
        <v>02</v>
      </c>
      <c r="F503" s="67" t="str">
        <f t="shared" si="54"/>
        <v>0</v>
      </c>
      <c r="G503" s="67" t="str">
        <f t="shared" si="55"/>
        <v>0</v>
      </c>
      <c r="H503" s="67">
        <v>12190200</v>
      </c>
      <c r="I503" s="10" t="s">
        <v>5582</v>
      </c>
      <c r="J503" s="167" t="s">
        <v>51</v>
      </c>
      <c r="K503" s="10" t="s">
        <v>5583</v>
      </c>
      <c r="L503" s="10"/>
      <c r="M503" s="101"/>
    </row>
    <row r="504" spans="1:13" ht="60" x14ac:dyDescent="0.25">
      <c r="A504" s="99" t="str">
        <f t="shared" si="49"/>
        <v>1</v>
      </c>
      <c r="B504" s="67" t="str">
        <f t="shared" si="50"/>
        <v>2</v>
      </c>
      <c r="C504" s="67" t="str">
        <f t="shared" si="51"/>
        <v>1</v>
      </c>
      <c r="D504" s="67" t="str">
        <f t="shared" si="52"/>
        <v>9</v>
      </c>
      <c r="E504" s="67" t="str">
        <f t="shared" si="53"/>
        <v>02</v>
      </c>
      <c r="F504" s="67" t="str">
        <f t="shared" si="54"/>
        <v>1</v>
      </c>
      <c r="G504" s="67" t="str">
        <f t="shared" si="55"/>
        <v>0</v>
      </c>
      <c r="H504" s="67">
        <v>12190210</v>
      </c>
      <c r="I504" s="10" t="s">
        <v>5582</v>
      </c>
      <c r="J504" s="167" t="s">
        <v>51</v>
      </c>
      <c r="K504" s="10" t="s">
        <v>5584</v>
      </c>
      <c r="L504" s="10"/>
      <c r="M504" s="101"/>
    </row>
    <row r="505" spans="1:13" ht="60" x14ac:dyDescent="0.25">
      <c r="A505" s="99" t="str">
        <f t="shared" si="49"/>
        <v>1</v>
      </c>
      <c r="B505" s="67" t="str">
        <f t="shared" si="50"/>
        <v>2</v>
      </c>
      <c r="C505" s="67" t="str">
        <f t="shared" si="51"/>
        <v>1</v>
      </c>
      <c r="D505" s="67" t="str">
        <f t="shared" si="52"/>
        <v>9</v>
      </c>
      <c r="E505" s="67" t="str">
        <f t="shared" si="53"/>
        <v>02</v>
      </c>
      <c r="F505" s="67" t="str">
        <f t="shared" si="54"/>
        <v>2</v>
      </c>
      <c r="G505" s="67" t="str">
        <f t="shared" si="55"/>
        <v>0</v>
      </c>
      <c r="H505" s="67">
        <v>12190220</v>
      </c>
      <c r="I505" s="10" t="s">
        <v>5585</v>
      </c>
      <c r="J505" s="167" t="s">
        <v>51</v>
      </c>
      <c r="K505" s="10" t="s">
        <v>5586</v>
      </c>
      <c r="L505" s="10"/>
      <c r="M505" s="101"/>
    </row>
    <row r="506" spans="1:13" ht="45" x14ac:dyDescent="0.25">
      <c r="A506" s="99" t="str">
        <f t="shared" si="49"/>
        <v>1</v>
      </c>
      <c r="B506" s="67" t="str">
        <f t="shared" si="50"/>
        <v>2</v>
      </c>
      <c r="C506" s="67" t="str">
        <f t="shared" si="51"/>
        <v>1</v>
      </c>
      <c r="D506" s="67" t="str">
        <f t="shared" si="52"/>
        <v>9</v>
      </c>
      <c r="E506" s="67" t="str">
        <f t="shared" si="53"/>
        <v>03</v>
      </c>
      <c r="F506" s="67" t="str">
        <f t="shared" si="54"/>
        <v>0</v>
      </c>
      <c r="G506" s="67" t="str">
        <f t="shared" si="55"/>
        <v>0</v>
      </c>
      <c r="H506" s="67">
        <v>12190300</v>
      </c>
      <c r="I506" s="10" t="s">
        <v>5587</v>
      </c>
      <c r="J506" s="167" t="s">
        <v>51</v>
      </c>
      <c r="K506" s="10" t="s">
        <v>5588</v>
      </c>
      <c r="L506" s="10"/>
      <c r="M506" s="101"/>
    </row>
    <row r="507" spans="1:13" ht="30" x14ac:dyDescent="0.25">
      <c r="A507" s="99" t="str">
        <f t="shared" si="49"/>
        <v>1</v>
      </c>
      <c r="B507" s="67" t="str">
        <f t="shared" si="50"/>
        <v>2</v>
      </c>
      <c r="C507" s="67" t="str">
        <f t="shared" si="51"/>
        <v>1</v>
      </c>
      <c r="D507" s="67" t="str">
        <f t="shared" si="52"/>
        <v>9</v>
      </c>
      <c r="E507" s="67" t="str">
        <f t="shared" si="53"/>
        <v>03</v>
      </c>
      <c r="F507" s="67" t="str">
        <f t="shared" si="54"/>
        <v>1</v>
      </c>
      <c r="G507" s="67" t="str">
        <f t="shared" si="55"/>
        <v>0</v>
      </c>
      <c r="H507" s="67">
        <v>12190310</v>
      </c>
      <c r="I507" s="10" t="s">
        <v>5589</v>
      </c>
      <c r="J507" s="167" t="s">
        <v>51</v>
      </c>
      <c r="K507" s="10" t="s">
        <v>5590</v>
      </c>
      <c r="L507" s="10"/>
      <c r="M507" s="101"/>
    </row>
    <row r="508" spans="1:13" ht="75" x14ac:dyDescent="0.25">
      <c r="A508" s="99" t="str">
        <f t="shared" si="49"/>
        <v>1</v>
      </c>
      <c r="B508" s="67" t="str">
        <f t="shared" si="50"/>
        <v>2</v>
      </c>
      <c r="C508" s="67" t="str">
        <f t="shared" si="51"/>
        <v>1</v>
      </c>
      <c r="D508" s="67" t="str">
        <f t="shared" si="52"/>
        <v>9</v>
      </c>
      <c r="E508" s="67" t="str">
        <f t="shared" si="53"/>
        <v>03</v>
      </c>
      <c r="F508" s="67" t="str">
        <f t="shared" si="54"/>
        <v>2</v>
      </c>
      <c r="G508" s="67" t="str">
        <f t="shared" si="55"/>
        <v>0</v>
      </c>
      <c r="H508" s="67">
        <v>12190320</v>
      </c>
      <c r="I508" s="10" t="s">
        <v>5591</v>
      </c>
      <c r="J508" s="167" t="s">
        <v>51</v>
      </c>
      <c r="K508" s="10" t="s">
        <v>5592</v>
      </c>
      <c r="L508" s="10"/>
      <c r="M508" s="101"/>
    </row>
    <row r="509" spans="1:13" ht="45" x14ac:dyDescent="0.25">
      <c r="A509" s="99" t="str">
        <f t="shared" si="49"/>
        <v>1</v>
      </c>
      <c r="B509" s="67" t="str">
        <f t="shared" si="50"/>
        <v>2</v>
      </c>
      <c r="C509" s="67" t="str">
        <f t="shared" si="51"/>
        <v>1</v>
      </c>
      <c r="D509" s="67" t="str">
        <f t="shared" si="52"/>
        <v>9</v>
      </c>
      <c r="E509" s="67" t="str">
        <f t="shared" si="53"/>
        <v>03</v>
      </c>
      <c r="F509" s="67" t="str">
        <f t="shared" si="54"/>
        <v>3</v>
      </c>
      <c r="G509" s="67" t="str">
        <f t="shared" si="55"/>
        <v>0</v>
      </c>
      <c r="H509" s="67">
        <v>12190330</v>
      </c>
      <c r="I509" s="10" t="s">
        <v>5593</v>
      </c>
      <c r="J509" s="167" t="s">
        <v>51</v>
      </c>
      <c r="K509" s="10" t="s">
        <v>5594</v>
      </c>
      <c r="L509" s="10"/>
      <c r="M509" s="101"/>
    </row>
    <row r="510" spans="1:13" ht="45" x14ac:dyDescent="0.25">
      <c r="A510" s="99" t="str">
        <f t="shared" si="49"/>
        <v>1</v>
      </c>
      <c r="B510" s="67" t="str">
        <f t="shared" si="50"/>
        <v>2</v>
      </c>
      <c r="C510" s="67" t="str">
        <f t="shared" si="51"/>
        <v>1</v>
      </c>
      <c r="D510" s="67" t="str">
        <f t="shared" si="52"/>
        <v>9</v>
      </c>
      <c r="E510" s="67" t="str">
        <f t="shared" si="53"/>
        <v>04</v>
      </c>
      <c r="F510" s="67" t="str">
        <f t="shared" si="54"/>
        <v>0</v>
      </c>
      <c r="G510" s="67" t="str">
        <f t="shared" si="55"/>
        <v>0</v>
      </c>
      <c r="H510" s="67">
        <v>12190400</v>
      </c>
      <c r="I510" s="10" t="s">
        <v>5595</v>
      </c>
      <c r="J510" s="167" t="s">
        <v>51</v>
      </c>
      <c r="K510" s="10" t="s">
        <v>5596</v>
      </c>
      <c r="L510" s="10"/>
      <c r="M510" s="101"/>
    </row>
    <row r="511" spans="1:13" ht="26.25" customHeight="1" x14ac:dyDescent="0.25">
      <c r="A511" s="99" t="str">
        <f t="shared" si="49"/>
        <v>1</v>
      </c>
      <c r="B511" s="67" t="str">
        <f t="shared" si="50"/>
        <v>2</v>
      </c>
      <c r="C511" s="67" t="str">
        <f t="shared" si="51"/>
        <v>1</v>
      </c>
      <c r="D511" s="67" t="str">
        <f t="shared" si="52"/>
        <v>9</v>
      </c>
      <c r="E511" s="67" t="str">
        <f t="shared" si="53"/>
        <v>04</v>
      </c>
      <c r="F511" s="67" t="str">
        <f t="shared" si="54"/>
        <v>1</v>
      </c>
      <c r="G511" s="67" t="str">
        <f t="shared" si="55"/>
        <v>0</v>
      </c>
      <c r="H511" s="67">
        <v>12190410</v>
      </c>
      <c r="I511" s="10" t="s">
        <v>5595</v>
      </c>
      <c r="J511" s="167" t="s">
        <v>51</v>
      </c>
      <c r="K511" s="10" t="s">
        <v>5597</v>
      </c>
      <c r="L511" s="10"/>
      <c r="M511" s="101"/>
    </row>
    <row r="512" spans="1:13" ht="32.25" customHeight="1" x14ac:dyDescent="0.25">
      <c r="A512" s="99" t="str">
        <f t="shared" si="49"/>
        <v>1</v>
      </c>
      <c r="B512" s="67" t="str">
        <f t="shared" si="50"/>
        <v>2</v>
      </c>
      <c r="C512" s="67" t="str">
        <f t="shared" si="51"/>
        <v>1</v>
      </c>
      <c r="D512" s="67" t="str">
        <f t="shared" si="52"/>
        <v>9</v>
      </c>
      <c r="E512" s="67" t="str">
        <f t="shared" si="53"/>
        <v>04</v>
      </c>
      <c r="F512" s="67" t="str">
        <f t="shared" si="54"/>
        <v>2</v>
      </c>
      <c r="G512" s="67" t="str">
        <f t="shared" si="55"/>
        <v>0</v>
      </c>
      <c r="H512" s="67">
        <v>12190420</v>
      </c>
      <c r="I512" s="10" t="s">
        <v>5598</v>
      </c>
      <c r="J512" s="167" t="s">
        <v>51</v>
      </c>
      <c r="K512" s="10" t="s">
        <v>5599</v>
      </c>
      <c r="L512" s="10"/>
      <c r="M512" s="101"/>
    </row>
    <row r="513" spans="1:13" ht="36.75" customHeight="1" x14ac:dyDescent="0.25">
      <c r="A513" s="99" t="str">
        <f t="shared" si="49"/>
        <v>1</v>
      </c>
      <c r="B513" s="67" t="str">
        <f t="shared" si="50"/>
        <v>2</v>
      </c>
      <c r="C513" s="67" t="str">
        <f t="shared" si="51"/>
        <v>1</v>
      </c>
      <c r="D513" s="67" t="str">
        <f t="shared" si="52"/>
        <v>9</v>
      </c>
      <c r="E513" s="67" t="str">
        <f t="shared" si="53"/>
        <v>05</v>
      </c>
      <c r="F513" s="67" t="str">
        <f t="shared" si="54"/>
        <v>0</v>
      </c>
      <c r="G513" s="67" t="str">
        <f t="shared" si="55"/>
        <v>0</v>
      </c>
      <c r="H513" s="67">
        <v>12190500</v>
      </c>
      <c r="I513" s="10" t="s">
        <v>5600</v>
      </c>
      <c r="J513" s="167" t="s">
        <v>51</v>
      </c>
      <c r="K513" s="122" t="s">
        <v>5601</v>
      </c>
      <c r="L513" s="10"/>
      <c r="M513" s="101"/>
    </row>
    <row r="514" spans="1:13" ht="105" x14ac:dyDescent="0.25">
      <c r="A514" s="99" t="str">
        <f t="shared" si="49"/>
        <v>1</v>
      </c>
      <c r="B514" s="67" t="str">
        <f t="shared" si="50"/>
        <v>2</v>
      </c>
      <c r="C514" s="67" t="str">
        <f t="shared" si="51"/>
        <v>1</v>
      </c>
      <c r="D514" s="67" t="str">
        <f t="shared" si="52"/>
        <v>9</v>
      </c>
      <c r="E514" s="67" t="str">
        <f t="shared" si="53"/>
        <v>05</v>
      </c>
      <c r="F514" s="67" t="str">
        <f t="shared" si="54"/>
        <v>1</v>
      </c>
      <c r="G514" s="67" t="str">
        <f t="shared" si="55"/>
        <v>0</v>
      </c>
      <c r="H514" s="67">
        <v>12190510</v>
      </c>
      <c r="I514" s="10" t="s">
        <v>5600</v>
      </c>
      <c r="J514" s="167" t="s">
        <v>51</v>
      </c>
      <c r="K514" s="123" t="s">
        <v>5602</v>
      </c>
      <c r="L514" s="10"/>
      <c r="M514" s="101"/>
    </row>
    <row r="515" spans="1:13" ht="105" x14ac:dyDescent="0.25">
      <c r="A515" s="99" t="str">
        <f t="shared" ref="A515:A582" si="56">MID($H515,1,1)</f>
        <v>1</v>
      </c>
      <c r="B515" s="67" t="str">
        <f t="shared" ref="B515:B582" si="57">MID($H515,2,1)</f>
        <v>2</v>
      </c>
      <c r="C515" s="67" t="str">
        <f t="shared" ref="C515:C582" si="58">MID($H515,3,1)</f>
        <v>1</v>
      </c>
      <c r="D515" s="67" t="str">
        <f t="shared" ref="D515:D582" si="59">MID($H515,4,1)</f>
        <v>9</v>
      </c>
      <c r="E515" s="67" t="str">
        <f t="shared" ref="E515:E582" si="60">MID($H515,5,2)</f>
        <v>05</v>
      </c>
      <c r="F515" s="67" t="str">
        <f t="shared" ref="F515:F582" si="61">MID($H515,7,1)</f>
        <v>2</v>
      </c>
      <c r="G515" s="67" t="str">
        <f t="shared" ref="G515:G582" si="62">MID($H515,8,1)</f>
        <v>0</v>
      </c>
      <c r="H515" s="67">
        <v>12190520</v>
      </c>
      <c r="I515" s="10" t="s">
        <v>5603</v>
      </c>
      <c r="J515" s="167" t="s">
        <v>51</v>
      </c>
      <c r="K515" s="10" t="s">
        <v>5604</v>
      </c>
      <c r="L515" s="10"/>
      <c r="M515" s="101"/>
    </row>
    <row r="516" spans="1:13" ht="75" x14ac:dyDescent="0.25">
      <c r="A516" s="99" t="str">
        <f t="shared" si="56"/>
        <v>1</v>
      </c>
      <c r="B516" s="67" t="str">
        <f t="shared" si="57"/>
        <v>2</v>
      </c>
      <c r="C516" s="67" t="str">
        <f t="shared" si="58"/>
        <v>1</v>
      </c>
      <c r="D516" s="67" t="str">
        <f t="shared" si="59"/>
        <v>9</v>
      </c>
      <c r="E516" s="67" t="str">
        <f t="shared" si="60"/>
        <v>06</v>
      </c>
      <c r="F516" s="67" t="str">
        <f t="shared" si="61"/>
        <v>0</v>
      </c>
      <c r="G516" s="67" t="str">
        <f t="shared" si="62"/>
        <v>0</v>
      </c>
      <c r="H516" s="67">
        <v>12190600</v>
      </c>
      <c r="I516" s="10" t="s">
        <v>5605</v>
      </c>
      <c r="J516" s="167" t="s">
        <v>51</v>
      </c>
      <c r="K516" s="123" t="s">
        <v>5606</v>
      </c>
      <c r="L516" s="10"/>
      <c r="M516" s="101"/>
    </row>
    <row r="517" spans="1:13" ht="75" x14ac:dyDescent="0.25">
      <c r="A517" s="99" t="str">
        <f t="shared" si="56"/>
        <v>1</v>
      </c>
      <c r="B517" s="67" t="str">
        <f t="shared" si="57"/>
        <v>2</v>
      </c>
      <c r="C517" s="67" t="str">
        <f t="shared" si="58"/>
        <v>1</v>
      </c>
      <c r="D517" s="67" t="str">
        <f t="shared" si="59"/>
        <v>9</v>
      </c>
      <c r="E517" s="67" t="str">
        <f t="shared" si="60"/>
        <v>06</v>
      </c>
      <c r="F517" s="67" t="str">
        <f t="shared" si="61"/>
        <v>1</v>
      </c>
      <c r="G517" s="67" t="str">
        <f t="shared" si="62"/>
        <v>0</v>
      </c>
      <c r="H517" s="67">
        <v>12190610</v>
      </c>
      <c r="I517" s="10" t="s">
        <v>5605</v>
      </c>
      <c r="J517" s="167" t="s">
        <v>51</v>
      </c>
      <c r="K517" s="123" t="s">
        <v>5607</v>
      </c>
      <c r="L517" s="10"/>
      <c r="M517" s="101"/>
    </row>
    <row r="518" spans="1:13" ht="75" x14ac:dyDescent="0.25">
      <c r="A518" s="99" t="str">
        <f t="shared" si="56"/>
        <v>1</v>
      </c>
      <c r="B518" s="67" t="str">
        <f t="shared" si="57"/>
        <v>2</v>
      </c>
      <c r="C518" s="67" t="str">
        <f t="shared" si="58"/>
        <v>1</v>
      </c>
      <c r="D518" s="67" t="str">
        <f t="shared" si="59"/>
        <v>9</v>
      </c>
      <c r="E518" s="67" t="str">
        <f t="shared" si="60"/>
        <v>06</v>
      </c>
      <c r="F518" s="67" t="str">
        <f t="shared" si="61"/>
        <v>2</v>
      </c>
      <c r="G518" s="67" t="str">
        <f t="shared" si="62"/>
        <v>0</v>
      </c>
      <c r="H518" s="67">
        <v>12190620</v>
      </c>
      <c r="I518" s="10" t="s">
        <v>5608</v>
      </c>
      <c r="J518" s="167" t="s">
        <v>51</v>
      </c>
      <c r="K518" s="10" t="s">
        <v>5609</v>
      </c>
      <c r="L518" s="10"/>
      <c r="M518" s="101"/>
    </row>
    <row r="519" spans="1:13" ht="60" x14ac:dyDescent="0.25">
      <c r="A519" s="99" t="str">
        <f t="shared" si="56"/>
        <v>1</v>
      </c>
      <c r="B519" s="67" t="str">
        <f t="shared" si="57"/>
        <v>2</v>
      </c>
      <c r="C519" s="67" t="str">
        <f t="shared" si="58"/>
        <v>1</v>
      </c>
      <c r="D519" s="67" t="str">
        <f t="shared" si="59"/>
        <v>9</v>
      </c>
      <c r="E519" s="67" t="str">
        <f t="shared" si="60"/>
        <v>07</v>
      </c>
      <c r="F519" s="67" t="str">
        <f t="shared" si="61"/>
        <v>0</v>
      </c>
      <c r="G519" s="67" t="str">
        <f t="shared" si="62"/>
        <v>0</v>
      </c>
      <c r="H519" s="67">
        <v>12190700</v>
      </c>
      <c r="I519" s="10" t="s">
        <v>5610</v>
      </c>
      <c r="J519" s="167" t="s">
        <v>51</v>
      </c>
      <c r="K519" s="123" t="s">
        <v>5611</v>
      </c>
      <c r="L519" s="10"/>
      <c r="M519" s="101"/>
    </row>
    <row r="520" spans="1:13" ht="60" x14ac:dyDescent="0.25">
      <c r="A520" s="99" t="str">
        <f t="shared" si="56"/>
        <v>1</v>
      </c>
      <c r="B520" s="67" t="str">
        <f t="shared" si="57"/>
        <v>2</v>
      </c>
      <c r="C520" s="67" t="str">
        <f t="shared" si="58"/>
        <v>1</v>
      </c>
      <c r="D520" s="67" t="str">
        <f t="shared" si="59"/>
        <v>9</v>
      </c>
      <c r="E520" s="67" t="str">
        <f t="shared" si="60"/>
        <v>07</v>
      </c>
      <c r="F520" s="67" t="str">
        <f t="shared" si="61"/>
        <v>1</v>
      </c>
      <c r="G520" s="67" t="str">
        <f t="shared" si="62"/>
        <v>0</v>
      </c>
      <c r="H520" s="67">
        <v>12190710</v>
      </c>
      <c r="I520" s="10" t="s">
        <v>5610</v>
      </c>
      <c r="J520" s="167" t="s">
        <v>51</v>
      </c>
      <c r="K520" s="123" t="s">
        <v>5612</v>
      </c>
      <c r="L520" s="10"/>
      <c r="M520" s="101"/>
    </row>
    <row r="521" spans="1:13" ht="75" x14ac:dyDescent="0.25">
      <c r="A521" s="99" t="str">
        <f t="shared" si="56"/>
        <v>1</v>
      </c>
      <c r="B521" s="67" t="str">
        <f t="shared" si="57"/>
        <v>2</v>
      </c>
      <c r="C521" s="67" t="str">
        <f t="shared" si="58"/>
        <v>1</v>
      </c>
      <c r="D521" s="67" t="str">
        <f t="shared" si="59"/>
        <v>9</v>
      </c>
      <c r="E521" s="67" t="str">
        <f t="shared" si="60"/>
        <v>07</v>
      </c>
      <c r="F521" s="67" t="str">
        <f t="shared" si="61"/>
        <v>2</v>
      </c>
      <c r="G521" s="67" t="str">
        <f t="shared" si="62"/>
        <v>0</v>
      </c>
      <c r="H521" s="67">
        <v>12190720</v>
      </c>
      <c r="I521" s="10" t="s">
        <v>5613</v>
      </c>
      <c r="J521" s="167" t="s">
        <v>51</v>
      </c>
      <c r="K521" s="123" t="s">
        <v>5614</v>
      </c>
      <c r="L521" s="10"/>
      <c r="M521" s="101"/>
    </row>
    <row r="522" spans="1:13" x14ac:dyDescent="0.25">
      <c r="A522" s="99" t="str">
        <f t="shared" si="56"/>
        <v>1</v>
      </c>
      <c r="B522" s="67" t="str">
        <f t="shared" si="57"/>
        <v>2</v>
      </c>
      <c r="C522" s="67" t="str">
        <f t="shared" si="58"/>
        <v>1</v>
      </c>
      <c r="D522" s="67" t="str">
        <f t="shared" si="59"/>
        <v>9</v>
      </c>
      <c r="E522" s="67" t="str">
        <f t="shared" si="60"/>
        <v>08</v>
      </c>
      <c r="F522" s="67" t="str">
        <f t="shared" si="61"/>
        <v>0</v>
      </c>
      <c r="G522" s="67" t="str">
        <f t="shared" si="62"/>
        <v>0</v>
      </c>
      <c r="H522" s="67">
        <v>12190800</v>
      </c>
      <c r="I522" s="10" t="s">
        <v>5615</v>
      </c>
      <c r="J522" s="167" t="s">
        <v>51</v>
      </c>
      <c r="K522" s="10" t="s">
        <v>5616</v>
      </c>
      <c r="L522" s="10" t="s">
        <v>4718</v>
      </c>
      <c r="M522" s="101" t="s">
        <v>18</v>
      </c>
    </row>
    <row r="523" spans="1:13" ht="36.75" customHeight="1" x14ac:dyDescent="0.25">
      <c r="A523" s="99" t="str">
        <f t="shared" si="56"/>
        <v>1</v>
      </c>
      <c r="B523" s="67" t="str">
        <f t="shared" si="57"/>
        <v>2</v>
      </c>
      <c r="C523" s="67" t="str">
        <f t="shared" si="58"/>
        <v>1</v>
      </c>
      <c r="D523" s="67" t="str">
        <f t="shared" si="59"/>
        <v>9</v>
      </c>
      <c r="E523" s="67" t="str">
        <f t="shared" si="60"/>
        <v>08</v>
      </c>
      <c r="F523" s="67" t="str">
        <f t="shared" si="61"/>
        <v>1</v>
      </c>
      <c r="G523" s="67" t="str">
        <f t="shared" si="62"/>
        <v>0</v>
      </c>
      <c r="H523" s="67">
        <v>12190810</v>
      </c>
      <c r="I523" s="10" t="s">
        <v>5615</v>
      </c>
      <c r="J523" s="167" t="s">
        <v>51</v>
      </c>
      <c r="K523" s="10" t="s">
        <v>5617</v>
      </c>
      <c r="L523" s="10" t="s">
        <v>4718</v>
      </c>
      <c r="M523" s="101" t="s">
        <v>18</v>
      </c>
    </row>
    <row r="524" spans="1:13" ht="30" x14ac:dyDescent="0.25">
      <c r="A524" s="99" t="str">
        <f t="shared" si="56"/>
        <v>1</v>
      </c>
      <c r="B524" s="67" t="str">
        <f t="shared" si="57"/>
        <v>2</v>
      </c>
      <c r="C524" s="67" t="str">
        <f t="shared" si="58"/>
        <v>1</v>
      </c>
      <c r="D524" s="67" t="str">
        <f t="shared" si="59"/>
        <v>9</v>
      </c>
      <c r="E524" s="67" t="str">
        <f t="shared" si="60"/>
        <v>08</v>
      </c>
      <c r="F524" s="67" t="str">
        <f t="shared" si="61"/>
        <v>2</v>
      </c>
      <c r="G524" s="67" t="str">
        <f t="shared" si="62"/>
        <v>0</v>
      </c>
      <c r="H524" s="67">
        <v>12190820</v>
      </c>
      <c r="I524" s="10" t="s">
        <v>5618</v>
      </c>
      <c r="J524" s="167" t="s">
        <v>51</v>
      </c>
      <c r="K524" s="10" t="s">
        <v>5619</v>
      </c>
      <c r="L524" s="10" t="s">
        <v>4718</v>
      </c>
      <c r="M524" s="101" t="s">
        <v>18</v>
      </c>
    </row>
    <row r="525" spans="1:13" ht="30" x14ac:dyDescent="0.25">
      <c r="A525" s="99" t="str">
        <f t="shared" si="56"/>
        <v>1</v>
      </c>
      <c r="B525" s="67" t="str">
        <f t="shared" si="57"/>
        <v>2</v>
      </c>
      <c r="C525" s="67" t="str">
        <f t="shared" si="58"/>
        <v>1</v>
      </c>
      <c r="D525" s="67" t="str">
        <f t="shared" si="59"/>
        <v>9</v>
      </c>
      <c r="E525" s="67" t="str">
        <f t="shared" si="60"/>
        <v>09</v>
      </c>
      <c r="F525" s="67" t="str">
        <f t="shared" si="61"/>
        <v>0</v>
      </c>
      <c r="G525" s="67" t="str">
        <f t="shared" si="62"/>
        <v>0</v>
      </c>
      <c r="H525" s="67">
        <v>12190900</v>
      </c>
      <c r="I525" s="10" t="s">
        <v>5620</v>
      </c>
      <c r="J525" s="167" t="s">
        <v>51</v>
      </c>
      <c r="K525" s="10" t="s">
        <v>5621</v>
      </c>
      <c r="L525" s="10" t="s">
        <v>4718</v>
      </c>
      <c r="M525" s="101" t="s">
        <v>18</v>
      </c>
    </row>
    <row r="526" spans="1:13" ht="97.5" customHeight="1" x14ac:dyDescent="0.25">
      <c r="A526" s="99" t="str">
        <f t="shared" si="56"/>
        <v>1</v>
      </c>
      <c r="B526" s="67" t="str">
        <f t="shared" si="57"/>
        <v>2</v>
      </c>
      <c r="C526" s="67" t="str">
        <f t="shared" si="58"/>
        <v>1</v>
      </c>
      <c r="D526" s="67" t="str">
        <f t="shared" si="59"/>
        <v>9</v>
      </c>
      <c r="E526" s="67" t="str">
        <f t="shared" si="60"/>
        <v>09</v>
      </c>
      <c r="F526" s="67" t="str">
        <f t="shared" si="61"/>
        <v>1</v>
      </c>
      <c r="G526" s="67" t="str">
        <f t="shared" si="62"/>
        <v>0</v>
      </c>
      <c r="H526" s="67">
        <v>12190910</v>
      </c>
      <c r="I526" s="10" t="s">
        <v>5620</v>
      </c>
      <c r="J526" s="167" t="s">
        <v>51</v>
      </c>
      <c r="K526" s="10" t="s">
        <v>5622</v>
      </c>
      <c r="L526" s="10" t="s">
        <v>4718</v>
      </c>
      <c r="M526" s="101" t="s">
        <v>18</v>
      </c>
    </row>
    <row r="527" spans="1:13" ht="45" x14ac:dyDescent="0.25">
      <c r="A527" s="99" t="str">
        <f t="shared" si="56"/>
        <v>1</v>
      </c>
      <c r="B527" s="67" t="str">
        <f t="shared" si="57"/>
        <v>2</v>
      </c>
      <c r="C527" s="67" t="str">
        <f t="shared" si="58"/>
        <v>1</v>
      </c>
      <c r="D527" s="67" t="str">
        <f t="shared" si="59"/>
        <v>9</v>
      </c>
      <c r="E527" s="67" t="str">
        <f t="shared" si="60"/>
        <v>09</v>
      </c>
      <c r="F527" s="67" t="str">
        <f t="shared" si="61"/>
        <v>2</v>
      </c>
      <c r="G527" s="67" t="str">
        <f t="shared" si="62"/>
        <v>0</v>
      </c>
      <c r="H527" s="67">
        <v>12190920</v>
      </c>
      <c r="I527" s="10" t="s">
        <v>5623</v>
      </c>
      <c r="J527" s="167" t="s">
        <v>51</v>
      </c>
      <c r="K527" s="10" t="s">
        <v>5624</v>
      </c>
      <c r="L527" s="10" t="s">
        <v>4718</v>
      </c>
      <c r="M527" s="101" t="s">
        <v>18</v>
      </c>
    </row>
    <row r="528" spans="1:13" ht="60" x14ac:dyDescent="0.25">
      <c r="A528" s="99" t="str">
        <f t="shared" si="56"/>
        <v>1</v>
      </c>
      <c r="B528" s="67" t="str">
        <f t="shared" si="57"/>
        <v>2</v>
      </c>
      <c r="C528" s="67" t="str">
        <f t="shared" si="58"/>
        <v>1</v>
      </c>
      <c r="D528" s="67" t="str">
        <f t="shared" si="59"/>
        <v>9</v>
      </c>
      <c r="E528" s="67" t="str">
        <f t="shared" si="60"/>
        <v>10</v>
      </c>
      <c r="F528" s="67" t="str">
        <f t="shared" si="61"/>
        <v>0</v>
      </c>
      <c r="G528" s="67" t="str">
        <f t="shared" si="62"/>
        <v>0</v>
      </c>
      <c r="H528" s="67">
        <v>12191000</v>
      </c>
      <c r="I528" s="10" t="s">
        <v>5625</v>
      </c>
      <c r="J528" s="167" t="s">
        <v>51</v>
      </c>
      <c r="K528" s="123" t="s">
        <v>5626</v>
      </c>
      <c r="L528" s="10"/>
      <c r="M528" s="101"/>
    </row>
    <row r="529" spans="1:13" ht="60" x14ac:dyDescent="0.25">
      <c r="A529" s="99" t="str">
        <f t="shared" si="56"/>
        <v>1</v>
      </c>
      <c r="B529" s="67" t="str">
        <f t="shared" si="57"/>
        <v>2</v>
      </c>
      <c r="C529" s="67" t="str">
        <f t="shared" si="58"/>
        <v>1</v>
      </c>
      <c r="D529" s="67" t="str">
        <f t="shared" si="59"/>
        <v>9</v>
      </c>
      <c r="E529" s="67" t="str">
        <f t="shared" si="60"/>
        <v>10</v>
      </c>
      <c r="F529" s="67" t="str">
        <f t="shared" si="61"/>
        <v>1</v>
      </c>
      <c r="G529" s="67" t="str">
        <f t="shared" si="62"/>
        <v>0</v>
      </c>
      <c r="H529" s="67">
        <v>12191010</v>
      </c>
      <c r="I529" s="10" t="s">
        <v>5625</v>
      </c>
      <c r="J529" s="167" t="s">
        <v>51</v>
      </c>
      <c r="K529" s="10" t="s">
        <v>5627</v>
      </c>
      <c r="L529" s="10"/>
      <c r="M529" s="101"/>
    </row>
    <row r="530" spans="1:13" ht="75" x14ac:dyDescent="0.25">
      <c r="A530" s="99" t="str">
        <f t="shared" si="56"/>
        <v>1</v>
      </c>
      <c r="B530" s="67" t="str">
        <f t="shared" si="57"/>
        <v>2</v>
      </c>
      <c r="C530" s="67" t="str">
        <f t="shared" si="58"/>
        <v>1</v>
      </c>
      <c r="D530" s="67" t="str">
        <f t="shared" si="59"/>
        <v>9</v>
      </c>
      <c r="E530" s="67" t="str">
        <f t="shared" si="60"/>
        <v>10</v>
      </c>
      <c r="F530" s="67" t="str">
        <f t="shared" si="61"/>
        <v>2</v>
      </c>
      <c r="G530" s="67" t="str">
        <f t="shared" si="62"/>
        <v>0</v>
      </c>
      <c r="H530" s="67">
        <v>12191020</v>
      </c>
      <c r="I530" s="10" t="s">
        <v>5628</v>
      </c>
      <c r="J530" s="167" t="s">
        <v>51</v>
      </c>
      <c r="K530" s="123" t="s">
        <v>5629</v>
      </c>
      <c r="L530" s="10"/>
      <c r="M530" s="101"/>
    </row>
    <row r="531" spans="1:13" ht="36.75" customHeight="1" x14ac:dyDescent="0.25">
      <c r="A531" s="99" t="str">
        <f t="shared" si="56"/>
        <v>1</v>
      </c>
      <c r="B531" s="67" t="str">
        <f t="shared" si="57"/>
        <v>2</v>
      </c>
      <c r="C531" s="67" t="str">
        <f t="shared" si="58"/>
        <v>1</v>
      </c>
      <c r="D531" s="67" t="str">
        <f t="shared" si="59"/>
        <v>9</v>
      </c>
      <c r="E531" s="67" t="str">
        <f t="shared" si="60"/>
        <v>99</v>
      </c>
      <c r="F531" s="67" t="str">
        <f t="shared" si="61"/>
        <v>0</v>
      </c>
      <c r="G531" s="67" t="str">
        <f t="shared" si="62"/>
        <v>0</v>
      </c>
      <c r="H531" s="67">
        <v>12199900</v>
      </c>
      <c r="I531" s="10" t="s">
        <v>176</v>
      </c>
      <c r="J531" s="167" t="s">
        <v>51</v>
      </c>
      <c r="K531" s="10" t="s">
        <v>177</v>
      </c>
      <c r="L531" s="10"/>
      <c r="M531" s="101"/>
    </row>
    <row r="532" spans="1:13" ht="36.75" customHeight="1" x14ac:dyDescent="0.25">
      <c r="A532" s="99" t="str">
        <f t="shared" si="56"/>
        <v>1</v>
      </c>
      <c r="B532" s="67" t="str">
        <f t="shared" si="57"/>
        <v>2</v>
      </c>
      <c r="C532" s="67" t="str">
        <f t="shared" si="58"/>
        <v>1</v>
      </c>
      <c r="D532" s="67" t="str">
        <f t="shared" si="59"/>
        <v>9</v>
      </c>
      <c r="E532" s="67" t="str">
        <f t="shared" si="60"/>
        <v>99</v>
      </c>
      <c r="F532" s="67" t="str">
        <f t="shared" si="61"/>
        <v>1</v>
      </c>
      <c r="G532" s="67" t="str">
        <f t="shared" si="62"/>
        <v>0</v>
      </c>
      <c r="H532" s="67">
        <v>12199910</v>
      </c>
      <c r="I532" s="10" t="s">
        <v>5630</v>
      </c>
      <c r="J532" s="167" t="s">
        <v>51</v>
      </c>
      <c r="K532" s="10" t="s">
        <v>178</v>
      </c>
      <c r="L532" s="10"/>
      <c r="M532" s="101"/>
    </row>
    <row r="533" spans="1:13" ht="30" x14ac:dyDescent="0.25">
      <c r="A533" s="99" t="str">
        <f t="shared" si="56"/>
        <v>1</v>
      </c>
      <c r="B533" s="67" t="str">
        <f t="shared" si="57"/>
        <v>2</v>
      </c>
      <c r="C533" s="67" t="str">
        <f t="shared" si="58"/>
        <v>1</v>
      </c>
      <c r="D533" s="67" t="str">
        <f t="shared" si="59"/>
        <v>9</v>
      </c>
      <c r="E533" s="67" t="str">
        <f t="shared" si="60"/>
        <v>99</v>
      </c>
      <c r="F533" s="67" t="str">
        <f t="shared" si="61"/>
        <v>2</v>
      </c>
      <c r="G533" s="67" t="str">
        <f t="shared" si="62"/>
        <v>0</v>
      </c>
      <c r="H533" s="67">
        <v>12199920</v>
      </c>
      <c r="I533" s="10" t="s">
        <v>5631</v>
      </c>
      <c r="J533" s="167" t="s">
        <v>51</v>
      </c>
      <c r="K533" s="10" t="s">
        <v>179</v>
      </c>
      <c r="L533" s="10"/>
      <c r="M533" s="101"/>
    </row>
    <row r="534" spans="1:13" ht="105" x14ac:dyDescent="0.25">
      <c r="A534" s="99" t="str">
        <f t="shared" si="56"/>
        <v>1</v>
      </c>
      <c r="B534" s="67" t="str">
        <f t="shared" si="57"/>
        <v>2</v>
      </c>
      <c r="C534" s="67" t="str">
        <f t="shared" si="58"/>
        <v>1</v>
      </c>
      <c r="D534" s="67" t="str">
        <f t="shared" si="59"/>
        <v>9</v>
      </c>
      <c r="E534" s="67" t="str">
        <f t="shared" si="60"/>
        <v>99</v>
      </c>
      <c r="F534" s="67" t="str">
        <f t="shared" si="61"/>
        <v>3</v>
      </c>
      <c r="G534" s="67" t="str">
        <f t="shared" si="62"/>
        <v>0</v>
      </c>
      <c r="H534" s="67">
        <v>12199930</v>
      </c>
      <c r="I534" s="10" t="s">
        <v>5632</v>
      </c>
      <c r="J534" s="167" t="s">
        <v>51</v>
      </c>
      <c r="K534" s="10" t="s">
        <v>5633</v>
      </c>
      <c r="L534" s="10" t="s">
        <v>5634</v>
      </c>
      <c r="M534" s="101"/>
    </row>
    <row r="535" spans="1:13" ht="120" x14ac:dyDescent="0.25">
      <c r="A535" s="99" t="str">
        <f t="shared" si="56"/>
        <v>1</v>
      </c>
      <c r="B535" s="67" t="str">
        <f t="shared" si="57"/>
        <v>2</v>
      </c>
      <c r="C535" s="67" t="str">
        <f t="shared" si="58"/>
        <v>1</v>
      </c>
      <c r="D535" s="67" t="str">
        <f t="shared" si="59"/>
        <v>9</v>
      </c>
      <c r="E535" s="67" t="str">
        <f t="shared" si="60"/>
        <v>99</v>
      </c>
      <c r="F535" s="67" t="str">
        <f t="shared" si="61"/>
        <v>4</v>
      </c>
      <c r="G535" s="67" t="str">
        <f t="shared" si="62"/>
        <v>0</v>
      </c>
      <c r="H535" s="67">
        <v>12199940</v>
      </c>
      <c r="I535" s="10" t="s">
        <v>5635</v>
      </c>
      <c r="J535" s="167" t="s">
        <v>51</v>
      </c>
      <c r="K535" s="10" t="s">
        <v>5636</v>
      </c>
      <c r="L535" s="10" t="s">
        <v>5634</v>
      </c>
      <c r="M535" s="101"/>
    </row>
    <row r="536" spans="1:13" ht="75" x14ac:dyDescent="0.25">
      <c r="A536" s="99" t="str">
        <f t="shared" si="56"/>
        <v>1</v>
      </c>
      <c r="B536" s="67" t="str">
        <f t="shared" si="57"/>
        <v>2</v>
      </c>
      <c r="C536" s="67" t="str">
        <f t="shared" si="58"/>
        <v>2</v>
      </c>
      <c r="D536" s="67" t="str">
        <f t="shared" si="59"/>
        <v>0</v>
      </c>
      <c r="E536" s="67" t="str">
        <f t="shared" si="60"/>
        <v>00</v>
      </c>
      <c r="F536" s="67" t="str">
        <f t="shared" si="61"/>
        <v>0</v>
      </c>
      <c r="G536" s="67" t="str">
        <f t="shared" si="62"/>
        <v>0</v>
      </c>
      <c r="H536" s="67">
        <v>12200000</v>
      </c>
      <c r="I536" s="10" t="s">
        <v>180</v>
      </c>
      <c r="J536" s="167" t="s">
        <v>45</v>
      </c>
      <c r="K536" s="10" t="s">
        <v>181</v>
      </c>
      <c r="L536" s="10"/>
      <c r="M536" s="101"/>
    </row>
    <row r="537" spans="1:13" ht="75" x14ac:dyDescent="0.25">
      <c r="A537" s="99" t="str">
        <f t="shared" si="56"/>
        <v>1</v>
      </c>
      <c r="B537" s="67" t="str">
        <f t="shared" si="57"/>
        <v>2</v>
      </c>
      <c r="C537" s="67" t="str">
        <f t="shared" si="58"/>
        <v>2</v>
      </c>
      <c r="D537" s="67" t="str">
        <f t="shared" si="59"/>
        <v>1</v>
      </c>
      <c r="E537" s="67" t="str">
        <f t="shared" si="60"/>
        <v>00</v>
      </c>
      <c r="F537" s="67" t="str">
        <f t="shared" si="61"/>
        <v>0</v>
      </c>
      <c r="G537" s="67" t="str">
        <f t="shared" si="62"/>
        <v>0</v>
      </c>
      <c r="H537" s="67">
        <v>12210000</v>
      </c>
      <c r="I537" s="10" t="s">
        <v>180</v>
      </c>
      <c r="J537" s="167" t="s">
        <v>45</v>
      </c>
      <c r="K537" s="10" t="s">
        <v>181</v>
      </c>
      <c r="L537" s="10" t="s">
        <v>5637</v>
      </c>
      <c r="M537" s="101"/>
    </row>
    <row r="538" spans="1:13" ht="45" x14ac:dyDescent="0.25">
      <c r="A538" s="99" t="str">
        <f t="shared" si="56"/>
        <v>1</v>
      </c>
      <c r="B538" s="67" t="str">
        <f t="shared" si="57"/>
        <v>2</v>
      </c>
      <c r="C538" s="67" t="str">
        <f t="shared" si="58"/>
        <v>2</v>
      </c>
      <c r="D538" s="67" t="str">
        <f t="shared" si="59"/>
        <v>1</v>
      </c>
      <c r="E538" s="67" t="str">
        <f t="shared" si="60"/>
        <v>01</v>
      </c>
      <c r="F538" s="67" t="str">
        <f t="shared" si="61"/>
        <v>0</v>
      </c>
      <c r="G538" s="67" t="str">
        <f t="shared" si="62"/>
        <v>0</v>
      </c>
      <c r="H538" s="67">
        <v>12210100</v>
      </c>
      <c r="I538" s="10" t="s">
        <v>5098</v>
      </c>
      <c r="J538" s="167" t="s">
        <v>51</v>
      </c>
      <c r="K538" s="10" t="s">
        <v>5099</v>
      </c>
      <c r="L538" s="10" t="s">
        <v>3086</v>
      </c>
      <c r="M538" s="101"/>
    </row>
    <row r="539" spans="1:13" ht="30" x14ac:dyDescent="0.25">
      <c r="A539" s="99" t="str">
        <f t="shared" si="56"/>
        <v>1</v>
      </c>
      <c r="B539" s="67" t="str">
        <f t="shared" si="57"/>
        <v>2</v>
      </c>
      <c r="C539" s="67" t="str">
        <f t="shared" si="58"/>
        <v>2</v>
      </c>
      <c r="D539" s="67" t="str">
        <f t="shared" si="59"/>
        <v>1</v>
      </c>
      <c r="E539" s="67" t="str">
        <f t="shared" si="60"/>
        <v>01</v>
      </c>
      <c r="F539" s="67" t="str">
        <f t="shared" si="61"/>
        <v>1</v>
      </c>
      <c r="G539" s="67" t="str">
        <f t="shared" si="62"/>
        <v>0</v>
      </c>
      <c r="H539" s="67">
        <v>12210110</v>
      </c>
      <c r="I539" s="10" t="s">
        <v>5100</v>
      </c>
      <c r="J539" s="167" t="s">
        <v>51</v>
      </c>
      <c r="K539" s="10" t="s">
        <v>5638</v>
      </c>
      <c r="L539" s="10"/>
      <c r="M539" s="101"/>
    </row>
    <row r="540" spans="1:13" ht="45" x14ac:dyDescent="0.25">
      <c r="A540" s="99" t="str">
        <f t="shared" si="56"/>
        <v>1</v>
      </c>
      <c r="B540" s="67" t="str">
        <f t="shared" si="57"/>
        <v>2</v>
      </c>
      <c r="C540" s="67" t="str">
        <f t="shared" si="58"/>
        <v>2</v>
      </c>
      <c r="D540" s="67" t="str">
        <f t="shared" si="59"/>
        <v>1</v>
      </c>
      <c r="E540" s="67" t="str">
        <f t="shared" si="60"/>
        <v>01</v>
      </c>
      <c r="F540" s="67" t="str">
        <f t="shared" si="61"/>
        <v>2</v>
      </c>
      <c r="G540" s="67" t="str">
        <f t="shared" si="62"/>
        <v>0</v>
      </c>
      <c r="H540" s="67">
        <v>12210120</v>
      </c>
      <c r="I540" s="10" t="s">
        <v>5102</v>
      </c>
      <c r="J540" s="167" t="s">
        <v>51</v>
      </c>
      <c r="K540" s="10" t="s">
        <v>5639</v>
      </c>
      <c r="L540" s="10"/>
      <c r="M540" s="101"/>
    </row>
    <row r="541" spans="1:13" ht="105" x14ac:dyDescent="0.25">
      <c r="A541" s="99" t="str">
        <f t="shared" si="56"/>
        <v>1</v>
      </c>
      <c r="B541" s="67" t="str">
        <f t="shared" si="57"/>
        <v>2</v>
      </c>
      <c r="C541" s="67" t="str">
        <f t="shared" si="58"/>
        <v>2</v>
      </c>
      <c r="D541" s="67" t="str">
        <f t="shared" si="59"/>
        <v>1</v>
      </c>
      <c r="E541" s="67" t="str">
        <f t="shared" si="60"/>
        <v>02</v>
      </c>
      <c r="F541" s="67" t="str">
        <f t="shared" si="61"/>
        <v>0</v>
      </c>
      <c r="G541" s="67" t="str">
        <f t="shared" si="62"/>
        <v>0</v>
      </c>
      <c r="H541" s="67">
        <v>12210200</v>
      </c>
      <c r="I541" s="10" t="s">
        <v>5104</v>
      </c>
      <c r="J541" s="167" t="s">
        <v>51</v>
      </c>
      <c r="K541" s="10" t="s">
        <v>5640</v>
      </c>
      <c r="L541" s="10" t="s">
        <v>3086</v>
      </c>
      <c r="M541" s="101"/>
    </row>
    <row r="542" spans="1:13" ht="75" x14ac:dyDescent="0.25">
      <c r="A542" s="99" t="str">
        <f t="shared" si="56"/>
        <v>1</v>
      </c>
      <c r="B542" s="67" t="str">
        <f t="shared" si="57"/>
        <v>2</v>
      </c>
      <c r="C542" s="67" t="str">
        <f t="shared" si="58"/>
        <v>2</v>
      </c>
      <c r="D542" s="67" t="str">
        <f t="shared" si="59"/>
        <v>1</v>
      </c>
      <c r="E542" s="67" t="str">
        <f t="shared" si="60"/>
        <v>03</v>
      </c>
      <c r="F542" s="67" t="str">
        <f t="shared" si="61"/>
        <v>0</v>
      </c>
      <c r="G542" s="67" t="str">
        <f t="shared" si="62"/>
        <v>0</v>
      </c>
      <c r="H542" s="67">
        <v>12210300</v>
      </c>
      <c r="I542" s="10" t="s">
        <v>5107</v>
      </c>
      <c r="J542" s="167" t="s">
        <v>51</v>
      </c>
      <c r="K542" s="10" t="s">
        <v>5641</v>
      </c>
      <c r="L542" s="10"/>
      <c r="M542" s="101"/>
    </row>
    <row r="543" spans="1:13" ht="150" x14ac:dyDescent="0.25">
      <c r="A543" s="99" t="str">
        <f t="shared" si="56"/>
        <v>1</v>
      </c>
      <c r="B543" s="67" t="str">
        <f t="shared" si="57"/>
        <v>2</v>
      </c>
      <c r="C543" s="67" t="str">
        <f t="shared" si="58"/>
        <v>2</v>
      </c>
      <c r="D543" s="67" t="str">
        <f t="shared" si="59"/>
        <v>1</v>
      </c>
      <c r="E543" s="67" t="str">
        <f t="shared" si="60"/>
        <v>04</v>
      </c>
      <c r="F543" s="67" t="str">
        <f t="shared" si="61"/>
        <v>0</v>
      </c>
      <c r="G543" s="67" t="str">
        <f t="shared" si="62"/>
        <v>0</v>
      </c>
      <c r="H543" s="67">
        <v>12210400</v>
      </c>
      <c r="I543" s="10" t="s">
        <v>5109</v>
      </c>
      <c r="J543" s="167" t="s">
        <v>51</v>
      </c>
      <c r="K543" s="10" t="s">
        <v>5642</v>
      </c>
      <c r="L543" s="10"/>
      <c r="M543" s="101"/>
    </row>
    <row r="544" spans="1:13" ht="120" x14ac:dyDescent="0.25">
      <c r="A544" s="99" t="str">
        <f t="shared" si="56"/>
        <v>1</v>
      </c>
      <c r="B544" s="67" t="str">
        <f t="shared" si="57"/>
        <v>2</v>
      </c>
      <c r="C544" s="67" t="str">
        <f t="shared" si="58"/>
        <v>2</v>
      </c>
      <c r="D544" s="67" t="str">
        <f t="shared" si="59"/>
        <v>1</v>
      </c>
      <c r="E544" s="67" t="str">
        <f t="shared" si="60"/>
        <v>05</v>
      </c>
      <c r="F544" s="67" t="str">
        <f t="shared" si="61"/>
        <v>0</v>
      </c>
      <c r="G544" s="67" t="str">
        <f t="shared" si="62"/>
        <v>0</v>
      </c>
      <c r="H544" s="67">
        <v>12210500</v>
      </c>
      <c r="I544" s="10" t="s">
        <v>5111</v>
      </c>
      <c r="J544" s="167" t="s">
        <v>51</v>
      </c>
      <c r="K544" s="10" t="s">
        <v>5643</v>
      </c>
      <c r="L544" s="10"/>
      <c r="M544" s="101"/>
    </row>
    <row r="545" spans="1:13" ht="90" x14ac:dyDescent="0.25">
      <c r="A545" s="99" t="str">
        <f t="shared" si="56"/>
        <v>1</v>
      </c>
      <c r="B545" s="67" t="str">
        <f t="shared" si="57"/>
        <v>2</v>
      </c>
      <c r="C545" s="67" t="str">
        <f t="shared" si="58"/>
        <v>2</v>
      </c>
      <c r="D545" s="67" t="str">
        <f t="shared" si="59"/>
        <v>1</v>
      </c>
      <c r="E545" s="67" t="str">
        <f t="shared" si="60"/>
        <v>06</v>
      </c>
      <c r="F545" s="67" t="str">
        <f t="shared" si="61"/>
        <v>0</v>
      </c>
      <c r="G545" s="67" t="str">
        <f t="shared" si="62"/>
        <v>0</v>
      </c>
      <c r="H545" s="67">
        <v>12210600</v>
      </c>
      <c r="I545" s="10" t="s">
        <v>5113</v>
      </c>
      <c r="J545" s="167" t="s">
        <v>51</v>
      </c>
      <c r="K545" s="10" t="s">
        <v>5644</v>
      </c>
      <c r="L545" s="10"/>
      <c r="M545" s="101"/>
    </row>
    <row r="546" spans="1:13" ht="90" x14ac:dyDescent="0.25">
      <c r="A546" s="99" t="str">
        <f t="shared" si="56"/>
        <v>1</v>
      </c>
      <c r="B546" s="67" t="str">
        <f t="shared" si="57"/>
        <v>2</v>
      </c>
      <c r="C546" s="67" t="str">
        <f t="shared" si="58"/>
        <v>2</v>
      </c>
      <c r="D546" s="67" t="str">
        <f t="shared" si="59"/>
        <v>1</v>
      </c>
      <c r="E546" s="67" t="str">
        <f t="shared" si="60"/>
        <v>07</v>
      </c>
      <c r="F546" s="67" t="str">
        <f t="shared" si="61"/>
        <v>0</v>
      </c>
      <c r="G546" s="67" t="str">
        <f t="shared" si="62"/>
        <v>0</v>
      </c>
      <c r="H546" s="67">
        <v>12210700</v>
      </c>
      <c r="I546" s="10" t="s">
        <v>5115</v>
      </c>
      <c r="J546" s="167" t="s">
        <v>51</v>
      </c>
      <c r="K546" s="10" t="s">
        <v>5645</v>
      </c>
      <c r="L546" s="10"/>
      <c r="M546" s="101"/>
    </row>
    <row r="547" spans="1:13" ht="45" x14ac:dyDescent="0.25">
      <c r="A547" s="99" t="str">
        <f t="shared" si="56"/>
        <v>1</v>
      </c>
      <c r="B547" s="67" t="str">
        <f t="shared" si="57"/>
        <v>2</v>
      </c>
      <c r="C547" s="67" t="str">
        <f t="shared" si="58"/>
        <v>2</v>
      </c>
      <c r="D547" s="67" t="str">
        <f t="shared" si="59"/>
        <v>1</v>
      </c>
      <c r="E547" s="67" t="str">
        <f t="shared" si="60"/>
        <v>08</v>
      </c>
      <c r="F547" s="67" t="str">
        <f t="shared" si="61"/>
        <v>0</v>
      </c>
      <c r="G547" s="67" t="str">
        <f t="shared" si="62"/>
        <v>0</v>
      </c>
      <c r="H547" s="67">
        <v>12210800</v>
      </c>
      <c r="I547" s="10" t="s">
        <v>5117</v>
      </c>
      <c r="J547" s="167" t="s">
        <v>51</v>
      </c>
      <c r="K547" s="10" t="s">
        <v>5118</v>
      </c>
      <c r="L547" s="10"/>
      <c r="M547" s="101"/>
    </row>
    <row r="548" spans="1:13" ht="45" x14ac:dyDescent="0.25">
      <c r="A548" s="99" t="str">
        <f t="shared" si="56"/>
        <v>1</v>
      </c>
      <c r="B548" s="67" t="str">
        <f t="shared" si="57"/>
        <v>2</v>
      </c>
      <c r="C548" s="67" t="str">
        <f t="shared" si="58"/>
        <v>2</v>
      </c>
      <c r="D548" s="67" t="str">
        <f t="shared" si="59"/>
        <v>1</v>
      </c>
      <c r="E548" s="67" t="str">
        <f t="shared" si="60"/>
        <v>08</v>
      </c>
      <c r="F548" s="67" t="str">
        <f t="shared" si="61"/>
        <v>1</v>
      </c>
      <c r="G548" s="67" t="str">
        <f t="shared" si="62"/>
        <v>0</v>
      </c>
      <c r="H548" s="67">
        <v>12210810</v>
      </c>
      <c r="I548" s="10" t="s">
        <v>5119</v>
      </c>
      <c r="J548" s="167" t="s">
        <v>51</v>
      </c>
      <c r="K548" s="10" t="s">
        <v>5646</v>
      </c>
      <c r="L548" s="10"/>
      <c r="M548" s="101"/>
    </row>
    <row r="549" spans="1:13" ht="45" x14ac:dyDescent="0.25">
      <c r="A549" s="99" t="str">
        <f t="shared" si="56"/>
        <v>1</v>
      </c>
      <c r="B549" s="67" t="str">
        <f t="shared" si="57"/>
        <v>2</v>
      </c>
      <c r="C549" s="67" t="str">
        <f t="shared" si="58"/>
        <v>2</v>
      </c>
      <c r="D549" s="67" t="str">
        <f t="shared" si="59"/>
        <v>1</v>
      </c>
      <c r="E549" s="67" t="str">
        <f t="shared" si="60"/>
        <v>08</v>
      </c>
      <c r="F549" s="67" t="str">
        <f t="shared" si="61"/>
        <v>2</v>
      </c>
      <c r="G549" s="67" t="str">
        <f t="shared" si="62"/>
        <v>0</v>
      </c>
      <c r="H549" s="67">
        <v>12210820</v>
      </c>
      <c r="I549" s="10" t="s">
        <v>5121</v>
      </c>
      <c r="J549" s="167" t="s">
        <v>51</v>
      </c>
      <c r="K549" s="10" t="s">
        <v>5647</v>
      </c>
      <c r="L549" s="10"/>
      <c r="M549" s="101"/>
    </row>
    <row r="550" spans="1:13" ht="75" x14ac:dyDescent="0.25">
      <c r="A550" s="99" t="str">
        <f t="shared" si="56"/>
        <v>1</v>
      </c>
      <c r="B550" s="67" t="str">
        <f t="shared" si="57"/>
        <v>2</v>
      </c>
      <c r="C550" s="67" t="str">
        <f t="shared" si="58"/>
        <v>2</v>
      </c>
      <c r="D550" s="67" t="str">
        <f t="shared" si="59"/>
        <v>1</v>
      </c>
      <c r="E550" s="67" t="str">
        <f t="shared" si="60"/>
        <v>09</v>
      </c>
      <c r="F550" s="67" t="str">
        <f t="shared" si="61"/>
        <v>0</v>
      </c>
      <c r="G550" s="67" t="str">
        <f t="shared" si="62"/>
        <v>0</v>
      </c>
      <c r="H550" s="67">
        <v>12210900</v>
      </c>
      <c r="I550" s="10" t="s">
        <v>5123</v>
      </c>
      <c r="J550" s="167" t="s">
        <v>51</v>
      </c>
      <c r="K550" s="10" t="s">
        <v>5124</v>
      </c>
      <c r="L550" s="10" t="s">
        <v>3086</v>
      </c>
      <c r="M550" s="101"/>
    </row>
    <row r="551" spans="1:13" ht="135" x14ac:dyDescent="0.25">
      <c r="A551" s="99" t="str">
        <f t="shared" si="56"/>
        <v>1</v>
      </c>
      <c r="B551" s="67" t="str">
        <f t="shared" si="57"/>
        <v>2</v>
      </c>
      <c r="C551" s="67" t="str">
        <f t="shared" si="58"/>
        <v>2</v>
      </c>
      <c r="D551" s="67" t="str">
        <f t="shared" si="59"/>
        <v>1</v>
      </c>
      <c r="E551" s="67" t="str">
        <f t="shared" si="60"/>
        <v>09</v>
      </c>
      <c r="F551" s="67" t="str">
        <f t="shared" si="61"/>
        <v>1</v>
      </c>
      <c r="G551" s="67" t="str">
        <f t="shared" si="62"/>
        <v>0</v>
      </c>
      <c r="H551" s="67">
        <v>12210910</v>
      </c>
      <c r="I551" s="10" t="s">
        <v>5125</v>
      </c>
      <c r="J551" s="167" t="s">
        <v>51</v>
      </c>
      <c r="K551" s="10" t="s">
        <v>5648</v>
      </c>
      <c r="L551" s="10"/>
      <c r="M551" s="101"/>
    </row>
    <row r="552" spans="1:13" ht="135" x14ac:dyDescent="0.25">
      <c r="A552" s="99" t="str">
        <f t="shared" si="56"/>
        <v>1</v>
      </c>
      <c r="B552" s="67" t="str">
        <f t="shared" si="57"/>
        <v>2</v>
      </c>
      <c r="C552" s="67" t="str">
        <f t="shared" si="58"/>
        <v>2</v>
      </c>
      <c r="D552" s="67" t="str">
        <f t="shared" si="59"/>
        <v>1</v>
      </c>
      <c r="E552" s="67" t="str">
        <f t="shared" si="60"/>
        <v>09</v>
      </c>
      <c r="F552" s="67" t="str">
        <f t="shared" si="61"/>
        <v>2</v>
      </c>
      <c r="G552" s="67" t="str">
        <f t="shared" si="62"/>
        <v>0</v>
      </c>
      <c r="H552" s="67">
        <v>12210920</v>
      </c>
      <c r="I552" s="10" t="s">
        <v>5127</v>
      </c>
      <c r="J552" s="167" t="s">
        <v>51</v>
      </c>
      <c r="K552" s="10" t="s">
        <v>5649</v>
      </c>
      <c r="L552" s="10"/>
      <c r="M552" s="101"/>
    </row>
    <row r="553" spans="1:13" ht="30" x14ac:dyDescent="0.25">
      <c r="A553" s="99" t="str">
        <f t="shared" si="56"/>
        <v>1</v>
      </c>
      <c r="B553" s="67" t="str">
        <f t="shared" si="57"/>
        <v>2</v>
      </c>
      <c r="C553" s="67" t="str">
        <f t="shared" si="58"/>
        <v>2</v>
      </c>
      <c r="D553" s="67" t="str">
        <f t="shared" si="59"/>
        <v>1</v>
      </c>
      <c r="E553" s="67" t="str">
        <f t="shared" si="60"/>
        <v>10</v>
      </c>
      <c r="F553" s="67" t="str">
        <f t="shared" si="61"/>
        <v>0</v>
      </c>
      <c r="G553" s="67" t="str">
        <f t="shared" si="62"/>
        <v>0</v>
      </c>
      <c r="H553" s="67">
        <v>12211000</v>
      </c>
      <c r="I553" s="10" t="s">
        <v>5129</v>
      </c>
      <c r="J553" s="167" t="s">
        <v>51</v>
      </c>
      <c r="K553" s="10" t="s">
        <v>5650</v>
      </c>
      <c r="L553" s="10"/>
      <c r="M553" s="101"/>
    </row>
    <row r="554" spans="1:13" ht="45" x14ac:dyDescent="0.25">
      <c r="A554" s="99" t="str">
        <f t="shared" si="56"/>
        <v>1</v>
      </c>
      <c r="B554" s="67" t="str">
        <f t="shared" si="57"/>
        <v>2</v>
      </c>
      <c r="C554" s="67" t="str">
        <f t="shared" si="58"/>
        <v>2</v>
      </c>
      <c r="D554" s="67" t="str">
        <f t="shared" si="59"/>
        <v>1</v>
      </c>
      <c r="E554" s="67" t="str">
        <f t="shared" si="60"/>
        <v>11</v>
      </c>
      <c r="F554" s="67" t="str">
        <f t="shared" si="61"/>
        <v>0</v>
      </c>
      <c r="G554" s="67" t="str">
        <f t="shared" si="62"/>
        <v>0</v>
      </c>
      <c r="H554" s="67">
        <v>12211100</v>
      </c>
      <c r="I554" s="10" t="s">
        <v>5131</v>
      </c>
      <c r="J554" s="167" t="s">
        <v>51</v>
      </c>
      <c r="K554" s="10" t="s">
        <v>5651</v>
      </c>
      <c r="L554" s="10" t="s">
        <v>3086</v>
      </c>
      <c r="M554" s="101"/>
    </row>
    <row r="555" spans="1:13" ht="45" x14ac:dyDescent="0.25">
      <c r="A555" s="99" t="str">
        <f t="shared" si="56"/>
        <v>1</v>
      </c>
      <c r="B555" s="67" t="str">
        <f t="shared" si="57"/>
        <v>2</v>
      </c>
      <c r="C555" s="67" t="str">
        <f t="shared" si="58"/>
        <v>2</v>
      </c>
      <c r="D555" s="67" t="str">
        <f t="shared" si="59"/>
        <v>1</v>
      </c>
      <c r="E555" s="67" t="str">
        <f t="shared" si="60"/>
        <v>11</v>
      </c>
      <c r="F555" s="67" t="str">
        <f t="shared" si="61"/>
        <v>1</v>
      </c>
      <c r="G555" s="67" t="str">
        <f t="shared" si="62"/>
        <v>0</v>
      </c>
      <c r="H555" s="67">
        <v>12211110</v>
      </c>
      <c r="I555" s="10" t="s">
        <v>5132</v>
      </c>
      <c r="J555" s="167" t="s">
        <v>51</v>
      </c>
      <c r="K555" s="10" t="s">
        <v>5652</v>
      </c>
      <c r="L555" s="10"/>
      <c r="M555" s="101"/>
    </row>
    <row r="556" spans="1:13" ht="45" x14ac:dyDescent="0.25">
      <c r="A556" s="99" t="str">
        <f t="shared" si="56"/>
        <v>1</v>
      </c>
      <c r="B556" s="67" t="str">
        <f t="shared" si="57"/>
        <v>2</v>
      </c>
      <c r="C556" s="67" t="str">
        <f t="shared" si="58"/>
        <v>2</v>
      </c>
      <c r="D556" s="67" t="str">
        <f t="shared" si="59"/>
        <v>1</v>
      </c>
      <c r="E556" s="67" t="str">
        <f t="shared" si="60"/>
        <v>11</v>
      </c>
      <c r="F556" s="67" t="str">
        <f t="shared" si="61"/>
        <v>2</v>
      </c>
      <c r="G556" s="67" t="str">
        <f t="shared" si="62"/>
        <v>0</v>
      </c>
      <c r="H556" s="67">
        <v>12211120</v>
      </c>
      <c r="I556" s="10" t="s">
        <v>5133</v>
      </c>
      <c r="J556" s="167" t="s">
        <v>51</v>
      </c>
      <c r="K556" s="10" t="s">
        <v>5653</v>
      </c>
      <c r="L556" s="10"/>
      <c r="M556" s="101"/>
    </row>
    <row r="557" spans="1:13" ht="30" x14ac:dyDescent="0.25">
      <c r="A557" s="99" t="str">
        <f t="shared" si="56"/>
        <v>1</v>
      </c>
      <c r="B557" s="67" t="str">
        <f t="shared" si="57"/>
        <v>2</v>
      </c>
      <c r="C557" s="67" t="str">
        <f t="shared" si="58"/>
        <v>2</v>
      </c>
      <c r="D557" s="67" t="str">
        <f t="shared" si="59"/>
        <v>1</v>
      </c>
      <c r="E557" s="67" t="str">
        <f t="shared" si="60"/>
        <v>12</v>
      </c>
      <c r="F557" s="67" t="str">
        <f t="shared" si="61"/>
        <v>0</v>
      </c>
      <c r="G557" s="67" t="str">
        <f t="shared" si="62"/>
        <v>0</v>
      </c>
      <c r="H557" s="67">
        <v>12211200</v>
      </c>
      <c r="I557" s="10" t="s">
        <v>5654</v>
      </c>
      <c r="J557" s="167" t="s">
        <v>51</v>
      </c>
      <c r="K557" s="10" t="s">
        <v>5655</v>
      </c>
      <c r="L557" s="10" t="s">
        <v>4718</v>
      </c>
      <c r="M557" s="101" t="s">
        <v>14</v>
      </c>
    </row>
    <row r="558" spans="1:13" ht="165" x14ac:dyDescent="0.25">
      <c r="A558" s="99" t="str">
        <f t="shared" si="56"/>
        <v>1</v>
      </c>
      <c r="B558" s="67" t="str">
        <f t="shared" si="57"/>
        <v>2</v>
      </c>
      <c r="C558" s="67" t="str">
        <f t="shared" si="58"/>
        <v>2</v>
      </c>
      <c r="D558" s="67" t="str">
        <f t="shared" si="59"/>
        <v>1</v>
      </c>
      <c r="E558" s="67" t="str">
        <f t="shared" si="60"/>
        <v>12</v>
      </c>
      <c r="F558" s="67" t="str">
        <f t="shared" si="61"/>
        <v>1</v>
      </c>
      <c r="G558" s="67" t="str">
        <f t="shared" si="62"/>
        <v>0</v>
      </c>
      <c r="H558" s="67">
        <v>12211210</v>
      </c>
      <c r="I558" s="10" t="s">
        <v>5656</v>
      </c>
      <c r="J558" s="167" t="s">
        <v>51</v>
      </c>
      <c r="K558" s="10" t="s">
        <v>5657</v>
      </c>
      <c r="L558" s="10" t="s">
        <v>4718</v>
      </c>
      <c r="M558" s="101" t="s">
        <v>14</v>
      </c>
    </row>
    <row r="559" spans="1:13" ht="105" x14ac:dyDescent="0.25">
      <c r="A559" s="99" t="str">
        <f t="shared" si="56"/>
        <v>1</v>
      </c>
      <c r="B559" s="67" t="str">
        <f t="shared" si="57"/>
        <v>2</v>
      </c>
      <c r="C559" s="67" t="str">
        <f t="shared" si="58"/>
        <v>2</v>
      </c>
      <c r="D559" s="67" t="str">
        <f t="shared" si="59"/>
        <v>1</v>
      </c>
      <c r="E559" s="67" t="str">
        <f t="shared" si="60"/>
        <v>12</v>
      </c>
      <c r="F559" s="67" t="str">
        <f t="shared" si="61"/>
        <v>2</v>
      </c>
      <c r="G559" s="67" t="str">
        <f t="shared" si="62"/>
        <v>0</v>
      </c>
      <c r="H559" s="67">
        <v>12211220</v>
      </c>
      <c r="I559" s="10" t="s">
        <v>5658</v>
      </c>
      <c r="J559" s="167" t="s">
        <v>51</v>
      </c>
      <c r="K559" s="10" t="s">
        <v>5659</v>
      </c>
      <c r="L559" s="10" t="s">
        <v>4718</v>
      </c>
      <c r="M559" s="101" t="s">
        <v>14</v>
      </c>
    </row>
    <row r="560" spans="1:13" ht="45" x14ac:dyDescent="0.25">
      <c r="A560" s="99" t="str">
        <f t="shared" si="56"/>
        <v>1</v>
      </c>
      <c r="B560" s="67" t="str">
        <f t="shared" si="57"/>
        <v>2</v>
      </c>
      <c r="C560" s="67" t="str">
        <f t="shared" si="58"/>
        <v>2</v>
      </c>
      <c r="D560" s="67" t="str">
        <f t="shared" si="59"/>
        <v>1</v>
      </c>
      <c r="E560" s="67" t="str">
        <f t="shared" si="60"/>
        <v>13</v>
      </c>
      <c r="F560" s="67" t="str">
        <f t="shared" si="61"/>
        <v>0</v>
      </c>
      <c r="G560" s="67" t="str">
        <f t="shared" si="62"/>
        <v>0</v>
      </c>
      <c r="H560" s="67">
        <v>12211300</v>
      </c>
      <c r="I560" s="10" t="s">
        <v>5660</v>
      </c>
      <c r="J560" s="167" t="s">
        <v>51</v>
      </c>
      <c r="K560" s="10" t="s">
        <v>5661</v>
      </c>
      <c r="L560" s="10" t="s">
        <v>4718</v>
      </c>
      <c r="M560" s="101" t="s">
        <v>14</v>
      </c>
    </row>
    <row r="561" spans="1:13" ht="30" x14ac:dyDescent="0.25">
      <c r="A561" s="99" t="str">
        <f t="shared" si="56"/>
        <v>1</v>
      </c>
      <c r="B561" s="67" t="str">
        <f t="shared" si="57"/>
        <v>2</v>
      </c>
      <c r="C561" s="67" t="str">
        <f t="shared" si="58"/>
        <v>2</v>
      </c>
      <c r="D561" s="67" t="str">
        <f t="shared" si="59"/>
        <v>1</v>
      </c>
      <c r="E561" s="67" t="str">
        <f t="shared" si="60"/>
        <v>50</v>
      </c>
      <c r="F561" s="67" t="str">
        <f t="shared" si="61"/>
        <v>0</v>
      </c>
      <c r="G561" s="67" t="str">
        <f t="shared" si="62"/>
        <v>0</v>
      </c>
      <c r="H561" s="67">
        <v>12215000</v>
      </c>
      <c r="I561" s="10" t="s">
        <v>5662</v>
      </c>
      <c r="J561" s="167" t="s">
        <v>55</v>
      </c>
      <c r="K561" s="10" t="s">
        <v>5663</v>
      </c>
      <c r="L561" s="10"/>
      <c r="M561" s="101"/>
    </row>
    <row r="562" spans="1:13" ht="30" x14ac:dyDescent="0.25">
      <c r="A562" s="99" t="str">
        <f t="shared" si="56"/>
        <v>1</v>
      </c>
      <c r="B562" s="67" t="str">
        <f t="shared" si="57"/>
        <v>2</v>
      </c>
      <c r="C562" s="67" t="str">
        <f t="shared" si="58"/>
        <v>2</v>
      </c>
      <c r="D562" s="67" t="str">
        <f t="shared" si="59"/>
        <v>1</v>
      </c>
      <c r="E562" s="67" t="str">
        <f t="shared" si="60"/>
        <v>50</v>
      </c>
      <c r="F562" s="67" t="str">
        <f t="shared" si="61"/>
        <v>1</v>
      </c>
      <c r="G562" s="67" t="str">
        <f t="shared" si="62"/>
        <v>0</v>
      </c>
      <c r="H562" s="67">
        <v>12215010</v>
      </c>
      <c r="I562" s="10" t="s">
        <v>5664</v>
      </c>
      <c r="J562" s="167" t="s">
        <v>55</v>
      </c>
      <c r="K562" s="10" t="s">
        <v>5665</v>
      </c>
      <c r="L562" s="10"/>
      <c r="M562" s="101"/>
    </row>
    <row r="563" spans="1:13" ht="30" x14ac:dyDescent="0.25">
      <c r="A563" s="99" t="str">
        <f t="shared" si="56"/>
        <v>1</v>
      </c>
      <c r="B563" s="67" t="str">
        <f t="shared" si="57"/>
        <v>2</v>
      </c>
      <c r="C563" s="67" t="str">
        <f t="shared" si="58"/>
        <v>2</v>
      </c>
      <c r="D563" s="67" t="str">
        <f t="shared" si="59"/>
        <v>1</v>
      </c>
      <c r="E563" s="67" t="str">
        <f t="shared" si="60"/>
        <v>99</v>
      </c>
      <c r="F563" s="67" t="str">
        <f t="shared" si="61"/>
        <v>0</v>
      </c>
      <c r="G563" s="67" t="str">
        <f t="shared" si="62"/>
        <v>0</v>
      </c>
      <c r="H563" s="67">
        <v>12219900</v>
      </c>
      <c r="I563" s="10" t="s">
        <v>182</v>
      </c>
      <c r="J563" s="167" t="s">
        <v>51</v>
      </c>
      <c r="K563" s="10" t="s">
        <v>183</v>
      </c>
      <c r="L563" s="10"/>
      <c r="M563" s="101"/>
    </row>
    <row r="564" spans="1:13" ht="105" x14ac:dyDescent="0.25">
      <c r="A564" s="99" t="str">
        <f t="shared" si="56"/>
        <v>1</v>
      </c>
      <c r="B564" s="67" t="str">
        <f t="shared" si="57"/>
        <v>2</v>
      </c>
      <c r="C564" s="67" t="str">
        <f t="shared" si="58"/>
        <v>2</v>
      </c>
      <c r="D564" s="67" t="str">
        <f t="shared" si="59"/>
        <v>1</v>
      </c>
      <c r="E564" s="67" t="str">
        <f t="shared" si="60"/>
        <v>99</v>
      </c>
      <c r="F564" s="67" t="str">
        <f t="shared" si="61"/>
        <v>1</v>
      </c>
      <c r="G564" s="67" t="str">
        <f t="shared" si="62"/>
        <v>0</v>
      </c>
      <c r="H564" s="67">
        <v>12219910</v>
      </c>
      <c r="I564" s="10" t="s">
        <v>184</v>
      </c>
      <c r="J564" s="167" t="s">
        <v>51</v>
      </c>
      <c r="K564" s="10" t="s">
        <v>185</v>
      </c>
      <c r="L564" s="10"/>
      <c r="M564" s="101"/>
    </row>
    <row r="565" spans="1:13" ht="105" x14ac:dyDescent="0.25">
      <c r="A565" s="99" t="str">
        <f t="shared" si="56"/>
        <v>1</v>
      </c>
      <c r="B565" s="67" t="str">
        <f t="shared" si="57"/>
        <v>2</v>
      </c>
      <c r="C565" s="67" t="str">
        <f t="shared" si="58"/>
        <v>2</v>
      </c>
      <c r="D565" s="67" t="str">
        <f t="shared" si="59"/>
        <v>1</v>
      </c>
      <c r="E565" s="67" t="str">
        <f t="shared" si="60"/>
        <v>99</v>
      </c>
      <c r="F565" s="67" t="str">
        <f t="shared" si="61"/>
        <v>2</v>
      </c>
      <c r="G565" s="67" t="str">
        <f t="shared" si="62"/>
        <v>0</v>
      </c>
      <c r="H565" s="67">
        <v>12219920</v>
      </c>
      <c r="I565" s="10" t="s">
        <v>5666</v>
      </c>
      <c r="J565" s="167" t="s">
        <v>51</v>
      </c>
      <c r="K565" s="10" t="s">
        <v>5667</v>
      </c>
      <c r="L565" s="10" t="s">
        <v>5634</v>
      </c>
      <c r="M565" s="101"/>
    </row>
    <row r="566" spans="1:13" ht="97.5" customHeight="1" x14ac:dyDescent="0.25">
      <c r="A566" s="99" t="str">
        <f t="shared" si="56"/>
        <v>1</v>
      </c>
      <c r="B566" s="67" t="str">
        <f t="shared" si="57"/>
        <v>2</v>
      </c>
      <c r="C566" s="67" t="str">
        <f t="shared" si="58"/>
        <v>3</v>
      </c>
      <c r="D566" s="67" t="str">
        <f t="shared" si="59"/>
        <v>0</v>
      </c>
      <c r="E566" s="67" t="str">
        <f t="shared" si="60"/>
        <v>00</v>
      </c>
      <c r="F566" s="67" t="str">
        <f t="shared" si="61"/>
        <v>0</v>
      </c>
      <c r="G566" s="67" t="str">
        <f t="shared" si="62"/>
        <v>0</v>
      </c>
      <c r="H566" s="67">
        <v>12300000</v>
      </c>
      <c r="I566" s="10" t="s">
        <v>186</v>
      </c>
      <c r="J566" s="167" t="s">
        <v>45</v>
      </c>
      <c r="K566" s="10" t="s">
        <v>187</v>
      </c>
      <c r="L566" s="10"/>
      <c r="M566" s="101"/>
    </row>
    <row r="567" spans="1:13" ht="92.25" customHeight="1" x14ac:dyDescent="0.25">
      <c r="A567" s="99" t="str">
        <f t="shared" si="56"/>
        <v>1</v>
      </c>
      <c r="B567" s="67" t="str">
        <f t="shared" si="57"/>
        <v>2</v>
      </c>
      <c r="C567" s="67" t="str">
        <f t="shared" si="58"/>
        <v>3</v>
      </c>
      <c r="D567" s="67" t="str">
        <f t="shared" si="59"/>
        <v>1</v>
      </c>
      <c r="E567" s="67" t="str">
        <f t="shared" si="60"/>
        <v>00</v>
      </c>
      <c r="F567" s="67" t="str">
        <f t="shared" si="61"/>
        <v>0</v>
      </c>
      <c r="G567" s="67" t="str">
        <f t="shared" si="62"/>
        <v>0</v>
      </c>
      <c r="H567" s="67">
        <v>12310000</v>
      </c>
      <c r="I567" s="10" t="s">
        <v>186</v>
      </c>
      <c r="J567" s="167" t="s">
        <v>45</v>
      </c>
      <c r="K567" s="10" t="s">
        <v>187</v>
      </c>
      <c r="L567" s="10"/>
      <c r="M567" s="101"/>
    </row>
    <row r="568" spans="1:13" ht="45" x14ac:dyDescent="0.25">
      <c r="A568" s="99" t="str">
        <f t="shared" si="56"/>
        <v>1</v>
      </c>
      <c r="B568" s="67" t="str">
        <f t="shared" si="57"/>
        <v>2</v>
      </c>
      <c r="C568" s="67" t="str">
        <f t="shared" si="58"/>
        <v>3</v>
      </c>
      <c r="D568" s="67" t="str">
        <f t="shared" si="59"/>
        <v>1</v>
      </c>
      <c r="E568" s="67" t="str">
        <f t="shared" si="60"/>
        <v>50</v>
      </c>
      <c r="F568" s="67" t="str">
        <f t="shared" si="61"/>
        <v>0</v>
      </c>
      <c r="G568" s="67" t="str">
        <f t="shared" si="62"/>
        <v>0</v>
      </c>
      <c r="H568" s="67">
        <v>12315000</v>
      </c>
      <c r="I568" s="10" t="s">
        <v>186</v>
      </c>
      <c r="J568" s="167" t="s">
        <v>55</v>
      </c>
      <c r="K568" s="10" t="s">
        <v>188</v>
      </c>
      <c r="L568" s="10"/>
      <c r="M568" s="101"/>
    </row>
    <row r="569" spans="1:13" ht="30" x14ac:dyDescent="0.25">
      <c r="A569" s="99" t="str">
        <f t="shared" si="56"/>
        <v>1</v>
      </c>
      <c r="B569" s="67" t="str">
        <f t="shared" si="57"/>
        <v>2</v>
      </c>
      <c r="C569" s="67" t="str">
        <f t="shared" si="58"/>
        <v>4</v>
      </c>
      <c r="D569" s="67" t="str">
        <f t="shared" si="59"/>
        <v>0</v>
      </c>
      <c r="E569" s="67" t="str">
        <f t="shared" si="60"/>
        <v>00</v>
      </c>
      <c r="F569" s="67" t="str">
        <f t="shared" si="61"/>
        <v>0</v>
      </c>
      <c r="G569" s="67" t="str">
        <f t="shared" si="62"/>
        <v>0</v>
      </c>
      <c r="H569" s="67">
        <v>12400000</v>
      </c>
      <c r="I569" s="10" t="s">
        <v>189</v>
      </c>
      <c r="J569" s="167" t="s">
        <v>45</v>
      </c>
      <c r="K569" s="10" t="s">
        <v>190</v>
      </c>
      <c r="L569" s="10" t="s">
        <v>5668</v>
      </c>
      <c r="M569" s="101"/>
    </row>
    <row r="570" spans="1:13" ht="30" x14ac:dyDescent="0.25">
      <c r="A570" s="99" t="str">
        <f t="shared" si="56"/>
        <v>1</v>
      </c>
      <c r="B570" s="67" t="str">
        <f t="shared" si="57"/>
        <v>2</v>
      </c>
      <c r="C570" s="67" t="str">
        <f t="shared" si="58"/>
        <v>4</v>
      </c>
      <c r="D570" s="67" t="str">
        <f t="shared" si="59"/>
        <v>1</v>
      </c>
      <c r="E570" s="67" t="str">
        <f t="shared" si="60"/>
        <v>00</v>
      </c>
      <c r="F570" s="67" t="str">
        <f t="shared" si="61"/>
        <v>0</v>
      </c>
      <c r="G570" s="67" t="str">
        <f t="shared" si="62"/>
        <v>0</v>
      </c>
      <c r="H570" s="67">
        <v>12410000</v>
      </c>
      <c r="I570" s="10" t="s">
        <v>189</v>
      </c>
      <c r="J570" s="167" t="s">
        <v>45</v>
      </c>
      <c r="K570" s="10" t="s">
        <v>190</v>
      </c>
      <c r="L570" s="10"/>
      <c r="M570" s="101"/>
    </row>
    <row r="571" spans="1:13" ht="30" x14ac:dyDescent="0.25">
      <c r="A571" s="99" t="str">
        <f t="shared" si="56"/>
        <v>1</v>
      </c>
      <c r="B571" s="67" t="str">
        <f t="shared" si="57"/>
        <v>2</v>
      </c>
      <c r="C571" s="67" t="str">
        <f t="shared" si="58"/>
        <v>4</v>
      </c>
      <c r="D571" s="67" t="str">
        <f t="shared" si="59"/>
        <v>1</v>
      </c>
      <c r="E571" s="67" t="str">
        <f t="shared" si="60"/>
        <v>50</v>
      </c>
      <c r="F571" s="67" t="str">
        <f t="shared" si="61"/>
        <v>0</v>
      </c>
      <c r="G571" s="67" t="str">
        <f t="shared" si="62"/>
        <v>0</v>
      </c>
      <c r="H571" s="67">
        <v>12415000</v>
      </c>
      <c r="I571" s="10" t="s">
        <v>189</v>
      </c>
      <c r="J571" s="167" t="s">
        <v>55</v>
      </c>
      <c r="K571" s="10" t="s">
        <v>191</v>
      </c>
      <c r="L571" s="10"/>
      <c r="M571" s="101"/>
    </row>
    <row r="572" spans="1:13" ht="93.75" customHeight="1" x14ac:dyDescent="0.25">
      <c r="A572" s="99" t="str">
        <f t="shared" si="56"/>
        <v>1</v>
      </c>
      <c r="B572" s="67" t="str">
        <f t="shared" si="57"/>
        <v>3</v>
      </c>
      <c r="C572" s="67" t="str">
        <f t="shared" si="58"/>
        <v>0</v>
      </c>
      <c r="D572" s="67" t="str">
        <f t="shared" si="59"/>
        <v>0</v>
      </c>
      <c r="E572" s="67" t="str">
        <f t="shared" si="60"/>
        <v>00</v>
      </c>
      <c r="F572" s="67" t="str">
        <f t="shared" si="61"/>
        <v>0</v>
      </c>
      <c r="G572" s="67" t="str">
        <f t="shared" si="62"/>
        <v>0</v>
      </c>
      <c r="H572" s="67">
        <v>13000000</v>
      </c>
      <c r="I572" s="10" t="s">
        <v>192</v>
      </c>
      <c r="J572" s="167" t="s">
        <v>45</v>
      </c>
      <c r="K572" s="10" t="s">
        <v>193</v>
      </c>
      <c r="L572" s="10"/>
      <c r="M572" s="101"/>
    </row>
    <row r="573" spans="1:13" x14ac:dyDescent="0.25">
      <c r="A573" s="99" t="str">
        <f t="shared" si="56"/>
        <v>1</v>
      </c>
      <c r="B573" s="67" t="str">
        <f t="shared" si="57"/>
        <v>3</v>
      </c>
      <c r="C573" s="67" t="str">
        <f t="shared" si="58"/>
        <v>1</v>
      </c>
      <c r="D573" s="67" t="str">
        <f t="shared" si="59"/>
        <v>0</v>
      </c>
      <c r="E573" s="67" t="str">
        <f t="shared" si="60"/>
        <v>00</v>
      </c>
      <c r="F573" s="67" t="str">
        <f t="shared" si="61"/>
        <v>0</v>
      </c>
      <c r="G573" s="67" t="str">
        <f t="shared" si="62"/>
        <v>0</v>
      </c>
      <c r="H573" s="67">
        <v>13100000</v>
      </c>
      <c r="I573" s="10" t="s">
        <v>194</v>
      </c>
      <c r="J573" s="167" t="s">
        <v>45</v>
      </c>
      <c r="K573" s="10" t="s">
        <v>195</v>
      </c>
      <c r="L573" s="10"/>
      <c r="M573" s="101"/>
    </row>
    <row r="574" spans="1:13" x14ac:dyDescent="0.25">
      <c r="A574" s="99" t="str">
        <f t="shared" si="56"/>
        <v>1</v>
      </c>
      <c r="B574" s="67" t="str">
        <f t="shared" si="57"/>
        <v>3</v>
      </c>
      <c r="C574" s="67" t="str">
        <f t="shared" si="58"/>
        <v>1</v>
      </c>
      <c r="D574" s="67" t="str">
        <f t="shared" si="59"/>
        <v>1</v>
      </c>
      <c r="E574" s="67" t="str">
        <f t="shared" si="60"/>
        <v>00</v>
      </c>
      <c r="F574" s="67" t="str">
        <f t="shared" si="61"/>
        <v>0</v>
      </c>
      <c r="G574" s="67" t="str">
        <f t="shared" si="62"/>
        <v>0</v>
      </c>
      <c r="H574" s="67">
        <v>13110000</v>
      </c>
      <c r="I574" s="10" t="s">
        <v>194</v>
      </c>
      <c r="J574" s="167" t="s">
        <v>45</v>
      </c>
      <c r="K574" s="10" t="s">
        <v>195</v>
      </c>
      <c r="L574" s="10"/>
      <c r="M574" s="101"/>
    </row>
    <row r="575" spans="1:13" ht="83.25" customHeight="1" x14ac:dyDescent="0.25">
      <c r="A575" s="99" t="str">
        <f t="shared" si="56"/>
        <v>1</v>
      </c>
      <c r="B575" s="67" t="str">
        <f t="shared" si="57"/>
        <v>3</v>
      </c>
      <c r="C575" s="67" t="str">
        <f t="shared" si="58"/>
        <v>1</v>
      </c>
      <c r="D575" s="67" t="str">
        <f t="shared" si="59"/>
        <v>1</v>
      </c>
      <c r="E575" s="67" t="str">
        <f t="shared" si="60"/>
        <v>01</v>
      </c>
      <c r="F575" s="67" t="str">
        <f t="shared" si="61"/>
        <v>0</v>
      </c>
      <c r="G575" s="67" t="str">
        <f t="shared" si="62"/>
        <v>0</v>
      </c>
      <c r="H575" s="67">
        <v>13110100</v>
      </c>
      <c r="I575" s="10" t="s">
        <v>196</v>
      </c>
      <c r="J575" s="167" t="s">
        <v>51</v>
      </c>
      <c r="K575" s="10" t="s">
        <v>197</v>
      </c>
      <c r="L575" s="10" t="s">
        <v>3086</v>
      </c>
      <c r="M575" s="101"/>
    </row>
    <row r="576" spans="1:13" ht="114" customHeight="1" x14ac:dyDescent="0.25">
      <c r="A576" s="99" t="str">
        <f t="shared" si="56"/>
        <v>1</v>
      </c>
      <c r="B576" s="67" t="str">
        <f t="shared" si="57"/>
        <v>3</v>
      </c>
      <c r="C576" s="67" t="str">
        <f t="shared" si="58"/>
        <v>1</v>
      </c>
      <c r="D576" s="67" t="str">
        <f t="shared" si="59"/>
        <v>1</v>
      </c>
      <c r="E576" s="67" t="str">
        <f t="shared" si="60"/>
        <v>01</v>
      </c>
      <c r="F576" s="67" t="str">
        <f t="shared" si="61"/>
        <v>1</v>
      </c>
      <c r="G576" s="67" t="str">
        <f t="shared" si="62"/>
        <v>0</v>
      </c>
      <c r="H576" s="67">
        <v>13110110</v>
      </c>
      <c r="I576" s="10" t="s">
        <v>198</v>
      </c>
      <c r="J576" s="167" t="s">
        <v>51</v>
      </c>
      <c r="K576" s="10" t="s">
        <v>199</v>
      </c>
      <c r="L576" s="10"/>
      <c r="M576" s="101"/>
    </row>
    <row r="577" spans="1:13" ht="73.5" customHeight="1" x14ac:dyDescent="0.25">
      <c r="A577" s="99" t="str">
        <f t="shared" si="56"/>
        <v>1</v>
      </c>
      <c r="B577" s="67" t="str">
        <f t="shared" si="57"/>
        <v>3</v>
      </c>
      <c r="C577" s="67" t="str">
        <f t="shared" si="58"/>
        <v>1</v>
      </c>
      <c r="D577" s="67" t="str">
        <f t="shared" si="59"/>
        <v>1</v>
      </c>
      <c r="E577" s="67" t="str">
        <f t="shared" si="60"/>
        <v>01</v>
      </c>
      <c r="F577" s="67" t="str">
        <f t="shared" si="61"/>
        <v>2</v>
      </c>
      <c r="G577" s="67" t="str">
        <f t="shared" si="62"/>
        <v>0</v>
      </c>
      <c r="H577" s="67">
        <v>13110120</v>
      </c>
      <c r="I577" s="10" t="s">
        <v>200</v>
      </c>
      <c r="J577" s="167" t="s">
        <v>51</v>
      </c>
      <c r="K577" s="10" t="s">
        <v>201</v>
      </c>
      <c r="L577" s="10"/>
      <c r="M577" s="101"/>
    </row>
    <row r="578" spans="1:13" ht="72" customHeight="1" x14ac:dyDescent="0.25">
      <c r="A578" s="99" t="str">
        <f t="shared" si="56"/>
        <v>1</v>
      </c>
      <c r="B578" s="67" t="str">
        <f t="shared" si="57"/>
        <v>3</v>
      </c>
      <c r="C578" s="67" t="str">
        <f t="shared" si="58"/>
        <v>1</v>
      </c>
      <c r="D578" s="67" t="str">
        <f t="shared" si="59"/>
        <v>1</v>
      </c>
      <c r="E578" s="67" t="str">
        <f t="shared" si="60"/>
        <v>02</v>
      </c>
      <c r="F578" s="67" t="str">
        <f t="shared" si="61"/>
        <v>0</v>
      </c>
      <c r="G578" s="67" t="str">
        <f t="shared" si="62"/>
        <v>0</v>
      </c>
      <c r="H578" s="67">
        <v>13110200</v>
      </c>
      <c r="I578" s="10" t="s">
        <v>202</v>
      </c>
      <c r="J578" s="167" t="s">
        <v>51</v>
      </c>
      <c r="K578" s="10" t="s">
        <v>203</v>
      </c>
      <c r="L578" s="10" t="s">
        <v>3086</v>
      </c>
      <c r="M578" s="101"/>
    </row>
    <row r="579" spans="1:13" ht="72" customHeight="1" x14ac:dyDescent="0.25">
      <c r="A579" s="99" t="str">
        <f t="shared" si="56"/>
        <v>1</v>
      </c>
      <c r="B579" s="67" t="str">
        <f t="shared" si="57"/>
        <v>3</v>
      </c>
      <c r="C579" s="67" t="str">
        <f t="shared" si="58"/>
        <v>1</v>
      </c>
      <c r="D579" s="67" t="str">
        <f t="shared" si="59"/>
        <v>1</v>
      </c>
      <c r="E579" s="67" t="str">
        <f t="shared" si="60"/>
        <v>99</v>
      </c>
      <c r="F579" s="67" t="str">
        <f t="shared" si="61"/>
        <v>0</v>
      </c>
      <c r="G579" s="67" t="str">
        <f t="shared" si="62"/>
        <v>0</v>
      </c>
      <c r="H579" s="67">
        <v>13119900</v>
      </c>
      <c r="I579" s="10" t="s">
        <v>204</v>
      </c>
      <c r="J579" s="167" t="s">
        <v>51</v>
      </c>
      <c r="K579" s="10" t="s">
        <v>205</v>
      </c>
      <c r="L579" s="10"/>
      <c r="M579" s="101"/>
    </row>
    <row r="580" spans="1:13" x14ac:dyDescent="0.25">
      <c r="A580" s="99" t="str">
        <f t="shared" si="56"/>
        <v>1</v>
      </c>
      <c r="B580" s="67" t="str">
        <f t="shared" si="57"/>
        <v>3</v>
      </c>
      <c r="C580" s="67" t="str">
        <f t="shared" si="58"/>
        <v>2</v>
      </c>
      <c r="D580" s="67" t="str">
        <f t="shared" si="59"/>
        <v>0</v>
      </c>
      <c r="E580" s="67" t="str">
        <f t="shared" si="60"/>
        <v>00</v>
      </c>
      <c r="F580" s="67" t="str">
        <f t="shared" si="61"/>
        <v>0</v>
      </c>
      <c r="G580" s="67" t="str">
        <f t="shared" si="62"/>
        <v>0</v>
      </c>
      <c r="H580" s="67">
        <v>13200000</v>
      </c>
      <c r="I580" s="10" t="s">
        <v>206</v>
      </c>
      <c r="J580" s="167" t="s">
        <v>45</v>
      </c>
      <c r="K580" s="10" t="s">
        <v>207</v>
      </c>
      <c r="L580" s="10"/>
      <c r="M580" s="101"/>
    </row>
    <row r="581" spans="1:13" x14ac:dyDescent="0.25">
      <c r="A581" s="99" t="str">
        <f t="shared" si="56"/>
        <v>1</v>
      </c>
      <c r="B581" s="67" t="str">
        <f t="shared" si="57"/>
        <v>3</v>
      </c>
      <c r="C581" s="67" t="str">
        <f t="shared" si="58"/>
        <v>2</v>
      </c>
      <c r="D581" s="67" t="str">
        <f t="shared" si="59"/>
        <v>1</v>
      </c>
      <c r="E581" s="67" t="str">
        <f t="shared" si="60"/>
        <v>00</v>
      </c>
      <c r="F581" s="67" t="str">
        <f t="shared" si="61"/>
        <v>0</v>
      </c>
      <c r="G581" s="67" t="str">
        <f t="shared" si="62"/>
        <v>0</v>
      </c>
      <c r="H581" s="67">
        <v>13210000</v>
      </c>
      <c r="I581" s="10" t="s">
        <v>208</v>
      </c>
      <c r="J581" s="167" t="s">
        <v>45</v>
      </c>
      <c r="K581" s="10" t="s">
        <v>209</v>
      </c>
      <c r="L581" s="10"/>
      <c r="M581" s="101"/>
    </row>
    <row r="582" spans="1:13" ht="30" x14ac:dyDescent="0.25">
      <c r="A582" s="99" t="str">
        <f t="shared" si="56"/>
        <v>1</v>
      </c>
      <c r="B582" s="67" t="str">
        <f t="shared" si="57"/>
        <v>3</v>
      </c>
      <c r="C582" s="67" t="str">
        <f t="shared" si="58"/>
        <v>2</v>
      </c>
      <c r="D582" s="67" t="str">
        <f t="shared" si="59"/>
        <v>1</v>
      </c>
      <c r="E582" s="67" t="str">
        <f t="shared" si="60"/>
        <v>01</v>
      </c>
      <c r="F582" s="67" t="str">
        <f t="shared" si="61"/>
        <v>0</v>
      </c>
      <c r="G582" s="67" t="str">
        <f t="shared" si="62"/>
        <v>0</v>
      </c>
      <c r="H582" s="67">
        <v>13210100</v>
      </c>
      <c r="I582" s="10" t="s">
        <v>210</v>
      </c>
      <c r="J582" s="167" t="s">
        <v>51</v>
      </c>
      <c r="K582" s="10" t="s">
        <v>211</v>
      </c>
      <c r="L582" s="10"/>
      <c r="M582" s="101"/>
    </row>
    <row r="583" spans="1:13" ht="30" x14ac:dyDescent="0.25">
      <c r="A583" s="99" t="str">
        <f t="shared" ref="A583:A646" si="63">MID($H583,1,1)</f>
        <v>1</v>
      </c>
      <c r="B583" s="67" t="str">
        <f t="shared" ref="B583:B646" si="64">MID($H583,2,1)</f>
        <v>3</v>
      </c>
      <c r="C583" s="67" t="str">
        <f t="shared" ref="C583:C646" si="65">MID($H583,3,1)</f>
        <v>2</v>
      </c>
      <c r="D583" s="67" t="str">
        <f t="shared" ref="D583:D646" si="66">MID($H583,4,1)</f>
        <v>1</v>
      </c>
      <c r="E583" s="67" t="str">
        <f t="shared" ref="E583:E646" si="67">MID($H583,5,2)</f>
        <v>02</v>
      </c>
      <c r="F583" s="67" t="str">
        <f t="shared" ref="F583:F646" si="68">MID($H583,7,1)</f>
        <v>0</v>
      </c>
      <c r="G583" s="67" t="str">
        <f t="shared" ref="G583:G646" si="69">MID($H583,8,1)</f>
        <v>0</v>
      </c>
      <c r="H583" s="67">
        <v>13210200</v>
      </c>
      <c r="I583" s="10" t="s">
        <v>212</v>
      </c>
      <c r="J583" s="167" t="s">
        <v>51</v>
      </c>
      <c r="K583" s="10" t="s">
        <v>213</v>
      </c>
      <c r="L583" s="10"/>
      <c r="M583" s="101"/>
    </row>
    <row r="584" spans="1:13" ht="30" x14ac:dyDescent="0.25">
      <c r="A584" s="99" t="str">
        <f t="shared" si="63"/>
        <v>1</v>
      </c>
      <c r="B584" s="67" t="str">
        <f t="shared" si="64"/>
        <v>3</v>
      </c>
      <c r="C584" s="67" t="str">
        <f t="shared" si="65"/>
        <v>2</v>
      </c>
      <c r="D584" s="67" t="str">
        <f t="shared" si="66"/>
        <v>1</v>
      </c>
      <c r="E584" s="67" t="str">
        <f t="shared" si="67"/>
        <v>03</v>
      </c>
      <c r="F584" s="67" t="str">
        <f t="shared" si="68"/>
        <v>0</v>
      </c>
      <c r="G584" s="67" t="str">
        <f t="shared" si="69"/>
        <v>0</v>
      </c>
      <c r="H584" s="67">
        <v>13210300</v>
      </c>
      <c r="I584" s="10" t="s">
        <v>214</v>
      </c>
      <c r="J584" s="167" t="s">
        <v>51</v>
      </c>
      <c r="K584" s="10" t="s">
        <v>215</v>
      </c>
      <c r="L584" s="10"/>
      <c r="M584" s="101"/>
    </row>
    <row r="585" spans="1:13" ht="45" x14ac:dyDescent="0.25">
      <c r="A585" s="99" t="str">
        <f t="shared" si="63"/>
        <v>1</v>
      </c>
      <c r="B585" s="67" t="str">
        <f t="shared" si="64"/>
        <v>3</v>
      </c>
      <c r="C585" s="67" t="str">
        <f t="shared" si="65"/>
        <v>2</v>
      </c>
      <c r="D585" s="67" t="str">
        <f t="shared" si="66"/>
        <v>1</v>
      </c>
      <c r="E585" s="67" t="str">
        <f t="shared" si="67"/>
        <v>04</v>
      </c>
      <c r="F585" s="67" t="str">
        <f t="shared" si="68"/>
        <v>0</v>
      </c>
      <c r="G585" s="67" t="str">
        <f t="shared" si="69"/>
        <v>0</v>
      </c>
      <c r="H585" s="67">
        <v>13210400</v>
      </c>
      <c r="I585" s="10" t="s">
        <v>216</v>
      </c>
      <c r="J585" s="167" t="s">
        <v>51</v>
      </c>
      <c r="K585" s="10" t="s">
        <v>217</v>
      </c>
      <c r="L585" s="10"/>
      <c r="M585" s="101"/>
    </row>
    <row r="586" spans="1:13" ht="30" x14ac:dyDescent="0.25">
      <c r="A586" s="99" t="str">
        <f t="shared" si="63"/>
        <v>1</v>
      </c>
      <c r="B586" s="67" t="str">
        <f t="shared" si="64"/>
        <v>3</v>
      </c>
      <c r="C586" s="67" t="str">
        <f t="shared" si="65"/>
        <v>2</v>
      </c>
      <c r="D586" s="67" t="str">
        <f t="shared" si="66"/>
        <v>1</v>
      </c>
      <c r="E586" s="67" t="str">
        <f t="shared" si="67"/>
        <v>05</v>
      </c>
      <c r="F586" s="67" t="str">
        <f t="shared" si="68"/>
        <v>0</v>
      </c>
      <c r="G586" s="67" t="str">
        <f t="shared" si="69"/>
        <v>0</v>
      </c>
      <c r="H586" s="67">
        <v>13210500</v>
      </c>
      <c r="I586" s="10" t="s">
        <v>218</v>
      </c>
      <c r="J586" s="167" t="s">
        <v>51</v>
      </c>
      <c r="K586" s="10" t="s">
        <v>219</v>
      </c>
      <c r="L586" s="10"/>
      <c r="M586" s="101"/>
    </row>
    <row r="587" spans="1:13" ht="75" x14ac:dyDescent="0.25">
      <c r="A587" s="99" t="str">
        <f t="shared" si="63"/>
        <v>1</v>
      </c>
      <c r="B587" s="67" t="str">
        <f t="shared" si="64"/>
        <v>3</v>
      </c>
      <c r="C587" s="67" t="str">
        <f t="shared" si="65"/>
        <v>2</v>
      </c>
      <c r="D587" s="67" t="str">
        <f t="shared" si="66"/>
        <v>1</v>
      </c>
      <c r="E587" s="67" t="str">
        <f t="shared" si="67"/>
        <v>06</v>
      </c>
      <c r="F587" s="67" t="str">
        <f t="shared" si="68"/>
        <v>0</v>
      </c>
      <c r="G587" s="67" t="str">
        <f t="shared" si="69"/>
        <v>0</v>
      </c>
      <c r="H587" s="67">
        <v>13210600</v>
      </c>
      <c r="I587" s="10" t="s">
        <v>220</v>
      </c>
      <c r="J587" s="167" t="s">
        <v>51</v>
      </c>
      <c r="K587" s="10" t="s">
        <v>221</v>
      </c>
      <c r="L587" s="10"/>
      <c r="M587" s="101"/>
    </row>
    <row r="588" spans="1:13" x14ac:dyDescent="0.25">
      <c r="A588" s="99" t="str">
        <f t="shared" si="63"/>
        <v>1</v>
      </c>
      <c r="B588" s="67" t="str">
        <f t="shared" si="64"/>
        <v>3</v>
      </c>
      <c r="C588" s="67" t="str">
        <f t="shared" si="65"/>
        <v>2</v>
      </c>
      <c r="D588" s="67" t="str">
        <f t="shared" si="66"/>
        <v>2</v>
      </c>
      <c r="E588" s="67" t="str">
        <f t="shared" si="67"/>
        <v>00</v>
      </c>
      <c r="F588" s="67" t="str">
        <f t="shared" si="68"/>
        <v>0</v>
      </c>
      <c r="G588" s="67" t="str">
        <f t="shared" si="69"/>
        <v>0</v>
      </c>
      <c r="H588" s="67">
        <v>13220000</v>
      </c>
      <c r="I588" s="10" t="s">
        <v>222</v>
      </c>
      <c r="J588" s="167" t="s">
        <v>45</v>
      </c>
      <c r="K588" s="10" t="s">
        <v>223</v>
      </c>
      <c r="L588" s="10"/>
      <c r="M588" s="101"/>
    </row>
    <row r="589" spans="1:13" x14ac:dyDescent="0.25">
      <c r="A589" s="99" t="str">
        <f t="shared" si="63"/>
        <v>1</v>
      </c>
      <c r="B589" s="67" t="str">
        <f t="shared" si="64"/>
        <v>3</v>
      </c>
      <c r="C589" s="67" t="str">
        <f t="shared" si="65"/>
        <v>2</v>
      </c>
      <c r="D589" s="67" t="str">
        <f t="shared" si="66"/>
        <v>2</v>
      </c>
      <c r="E589" s="67" t="str">
        <f t="shared" si="67"/>
        <v>01</v>
      </c>
      <c r="F589" s="67" t="str">
        <f t="shared" si="68"/>
        <v>0</v>
      </c>
      <c r="G589" s="67" t="str">
        <f t="shared" si="69"/>
        <v>0</v>
      </c>
      <c r="H589" s="67">
        <v>13220100</v>
      </c>
      <c r="I589" s="10" t="s">
        <v>222</v>
      </c>
      <c r="J589" s="167" t="s">
        <v>51</v>
      </c>
      <c r="K589" s="10" t="s">
        <v>224</v>
      </c>
      <c r="L589" s="10"/>
      <c r="M589" s="101"/>
    </row>
    <row r="590" spans="1:13" ht="30" x14ac:dyDescent="0.25">
      <c r="A590" s="99" t="str">
        <f t="shared" si="63"/>
        <v>1</v>
      </c>
      <c r="B590" s="67" t="str">
        <f t="shared" si="64"/>
        <v>3</v>
      </c>
      <c r="C590" s="67" t="str">
        <f t="shared" si="65"/>
        <v>2</v>
      </c>
      <c r="D590" s="67" t="str">
        <f t="shared" si="66"/>
        <v>3</v>
      </c>
      <c r="E590" s="67" t="str">
        <f t="shared" si="67"/>
        <v>00</v>
      </c>
      <c r="F590" s="67" t="str">
        <f t="shared" si="68"/>
        <v>0</v>
      </c>
      <c r="G590" s="67" t="str">
        <f t="shared" si="69"/>
        <v>0</v>
      </c>
      <c r="H590" s="67">
        <v>13230000</v>
      </c>
      <c r="I590" s="10" t="s">
        <v>225</v>
      </c>
      <c r="J590" s="167" t="s">
        <v>45</v>
      </c>
      <c r="K590" s="10" t="s">
        <v>226</v>
      </c>
      <c r="L590" s="10"/>
      <c r="M590" s="101"/>
    </row>
    <row r="591" spans="1:13" ht="30" x14ac:dyDescent="0.25">
      <c r="A591" s="99" t="str">
        <f t="shared" si="63"/>
        <v>1</v>
      </c>
      <c r="B591" s="67" t="str">
        <f t="shared" si="64"/>
        <v>3</v>
      </c>
      <c r="C591" s="67" t="str">
        <f t="shared" si="65"/>
        <v>2</v>
      </c>
      <c r="D591" s="67" t="str">
        <f t="shared" si="66"/>
        <v>3</v>
      </c>
      <c r="E591" s="67" t="str">
        <f t="shared" si="67"/>
        <v>01</v>
      </c>
      <c r="F591" s="67" t="str">
        <f t="shared" si="68"/>
        <v>0</v>
      </c>
      <c r="G591" s="67" t="str">
        <f t="shared" si="69"/>
        <v>0</v>
      </c>
      <c r="H591" s="67">
        <v>13230100</v>
      </c>
      <c r="I591" s="10" t="s">
        <v>225</v>
      </c>
      <c r="J591" s="167" t="s">
        <v>51</v>
      </c>
      <c r="K591" s="10" t="s">
        <v>227</v>
      </c>
      <c r="L591" s="10"/>
      <c r="M591" s="101"/>
    </row>
    <row r="592" spans="1:13" x14ac:dyDescent="0.25">
      <c r="A592" s="99" t="str">
        <f t="shared" si="63"/>
        <v>1</v>
      </c>
      <c r="B592" s="67" t="str">
        <f t="shared" si="64"/>
        <v>3</v>
      </c>
      <c r="C592" s="67" t="str">
        <f t="shared" si="65"/>
        <v>2</v>
      </c>
      <c r="D592" s="67" t="str">
        <f t="shared" si="66"/>
        <v>9</v>
      </c>
      <c r="E592" s="67" t="str">
        <f t="shared" si="67"/>
        <v>00</v>
      </c>
      <c r="F592" s="67" t="str">
        <f t="shared" si="68"/>
        <v>0</v>
      </c>
      <c r="G592" s="67" t="str">
        <f t="shared" si="69"/>
        <v>0</v>
      </c>
      <c r="H592" s="67">
        <v>13290000</v>
      </c>
      <c r="I592" s="10" t="s">
        <v>228</v>
      </c>
      <c r="J592" s="167" t="s">
        <v>45</v>
      </c>
      <c r="K592" s="10" t="s">
        <v>229</v>
      </c>
      <c r="L592" s="10"/>
      <c r="M592" s="101"/>
    </row>
    <row r="593" spans="1:13" x14ac:dyDescent="0.25">
      <c r="A593" s="99" t="str">
        <f t="shared" si="63"/>
        <v>1</v>
      </c>
      <c r="B593" s="67" t="str">
        <f t="shared" si="64"/>
        <v>3</v>
      </c>
      <c r="C593" s="67" t="str">
        <f t="shared" si="65"/>
        <v>2</v>
      </c>
      <c r="D593" s="67" t="str">
        <f t="shared" si="66"/>
        <v>9</v>
      </c>
      <c r="E593" s="67" t="str">
        <f t="shared" si="67"/>
        <v>99</v>
      </c>
      <c r="F593" s="67" t="str">
        <f t="shared" si="68"/>
        <v>0</v>
      </c>
      <c r="G593" s="67" t="str">
        <f t="shared" si="69"/>
        <v>0</v>
      </c>
      <c r="H593" s="67">
        <v>13299900</v>
      </c>
      <c r="I593" s="10" t="s">
        <v>228</v>
      </c>
      <c r="J593" s="167" t="s">
        <v>51</v>
      </c>
      <c r="K593" s="10" t="s">
        <v>230</v>
      </c>
      <c r="L593" s="10"/>
      <c r="M593" s="101"/>
    </row>
    <row r="594" spans="1:13" ht="45" x14ac:dyDescent="0.25">
      <c r="A594" s="99" t="str">
        <f t="shared" si="63"/>
        <v>1</v>
      </c>
      <c r="B594" s="67" t="str">
        <f t="shared" si="64"/>
        <v>3</v>
      </c>
      <c r="C594" s="67" t="str">
        <f t="shared" si="65"/>
        <v>3</v>
      </c>
      <c r="D594" s="67" t="str">
        <f t="shared" si="66"/>
        <v>0</v>
      </c>
      <c r="E594" s="67" t="str">
        <f t="shared" si="67"/>
        <v>00</v>
      </c>
      <c r="F594" s="67" t="str">
        <f t="shared" si="68"/>
        <v>0</v>
      </c>
      <c r="G594" s="67" t="str">
        <f t="shared" si="69"/>
        <v>0</v>
      </c>
      <c r="H594" s="67">
        <v>13300000</v>
      </c>
      <c r="I594" s="10" t="s">
        <v>231</v>
      </c>
      <c r="J594" s="167" t="s">
        <v>45</v>
      </c>
      <c r="K594" s="10" t="s">
        <v>232</v>
      </c>
      <c r="L594" s="10"/>
      <c r="M594" s="101"/>
    </row>
    <row r="595" spans="1:13" ht="75" x14ac:dyDescent="0.25">
      <c r="A595" s="99" t="str">
        <f t="shared" si="63"/>
        <v>2</v>
      </c>
      <c r="B595" s="67" t="str">
        <f t="shared" si="64"/>
        <v>1</v>
      </c>
      <c r="C595" s="67" t="str">
        <f t="shared" si="65"/>
        <v>1</v>
      </c>
      <c r="D595" s="67" t="str">
        <f t="shared" si="66"/>
        <v>1</v>
      </c>
      <c r="E595" s="67" t="str">
        <f t="shared" si="67"/>
        <v>00</v>
      </c>
      <c r="F595" s="67" t="str">
        <f t="shared" si="68"/>
        <v>1</v>
      </c>
      <c r="G595" s="67" t="str">
        <f t="shared" si="69"/>
        <v>0</v>
      </c>
      <c r="H595" s="67">
        <v>21110010</v>
      </c>
      <c r="I595" s="10" t="s">
        <v>612</v>
      </c>
      <c r="J595" s="167" t="s">
        <v>51</v>
      </c>
      <c r="K595" s="10" t="s">
        <v>5669</v>
      </c>
      <c r="L595" s="10"/>
      <c r="M595" s="101" t="s">
        <v>22</v>
      </c>
    </row>
    <row r="596" spans="1:13" ht="105" x14ac:dyDescent="0.25">
      <c r="A596" s="99" t="str">
        <f t="shared" si="63"/>
        <v>2</v>
      </c>
      <c r="B596" s="67" t="str">
        <f t="shared" si="64"/>
        <v>1</v>
      </c>
      <c r="C596" s="67" t="str">
        <f t="shared" si="65"/>
        <v>1</v>
      </c>
      <c r="D596" s="67" t="str">
        <f t="shared" si="66"/>
        <v>1</v>
      </c>
      <c r="E596" s="67" t="str">
        <f t="shared" si="67"/>
        <v>00</v>
      </c>
      <c r="F596" s="67" t="str">
        <f t="shared" si="68"/>
        <v>2</v>
      </c>
      <c r="G596" s="67" t="str">
        <f t="shared" si="69"/>
        <v>0</v>
      </c>
      <c r="H596" s="67">
        <v>21110020</v>
      </c>
      <c r="I596" s="10" t="s">
        <v>5670</v>
      </c>
      <c r="J596" s="167" t="s">
        <v>51</v>
      </c>
      <c r="K596" s="10" t="s">
        <v>5671</v>
      </c>
      <c r="L596" s="10"/>
      <c r="M596" s="101" t="s">
        <v>22</v>
      </c>
    </row>
    <row r="597" spans="1:13" ht="90" x14ac:dyDescent="0.25">
      <c r="A597" s="99" t="str">
        <f t="shared" si="63"/>
        <v>2</v>
      </c>
      <c r="B597" s="67" t="str">
        <f t="shared" si="64"/>
        <v>1</v>
      </c>
      <c r="C597" s="67" t="str">
        <f t="shared" si="65"/>
        <v>1</v>
      </c>
      <c r="D597" s="67" t="str">
        <f t="shared" si="66"/>
        <v>1</v>
      </c>
      <c r="E597" s="67" t="str">
        <f t="shared" si="67"/>
        <v>00</v>
      </c>
      <c r="F597" s="67" t="str">
        <f t="shared" si="68"/>
        <v>3</v>
      </c>
      <c r="G597" s="67" t="str">
        <f t="shared" si="69"/>
        <v>0</v>
      </c>
      <c r="H597" s="67">
        <v>21110030</v>
      </c>
      <c r="I597" s="10" t="s">
        <v>614</v>
      </c>
      <c r="J597" s="167" t="s">
        <v>51</v>
      </c>
      <c r="K597" s="10" t="s">
        <v>5672</v>
      </c>
      <c r="L597" s="10"/>
      <c r="M597" s="101" t="s">
        <v>22</v>
      </c>
    </row>
    <row r="598" spans="1:13" ht="60" x14ac:dyDescent="0.25">
      <c r="A598" s="99" t="str">
        <f t="shared" si="63"/>
        <v>2</v>
      </c>
      <c r="B598" s="67" t="str">
        <f t="shared" si="64"/>
        <v>1</v>
      </c>
      <c r="C598" s="67" t="str">
        <f t="shared" si="65"/>
        <v>1</v>
      </c>
      <c r="D598" s="67" t="str">
        <f t="shared" si="66"/>
        <v>2</v>
      </c>
      <c r="E598" s="67" t="str">
        <f t="shared" si="67"/>
        <v>00</v>
      </c>
      <c r="F598" s="67" t="str">
        <f t="shared" si="68"/>
        <v>1</v>
      </c>
      <c r="G598" s="67" t="str">
        <f t="shared" si="69"/>
        <v>0</v>
      </c>
      <c r="H598" s="67">
        <v>21120010</v>
      </c>
      <c r="I598" s="10" t="s">
        <v>616</v>
      </c>
      <c r="J598" s="167" t="s">
        <v>51</v>
      </c>
      <c r="K598" s="10" t="s">
        <v>5673</v>
      </c>
      <c r="L598" s="10"/>
      <c r="M598" s="101" t="s">
        <v>22</v>
      </c>
    </row>
    <row r="599" spans="1:13" ht="75" x14ac:dyDescent="0.25">
      <c r="A599" s="99" t="str">
        <f t="shared" si="63"/>
        <v>2</v>
      </c>
      <c r="B599" s="67" t="str">
        <f t="shared" si="64"/>
        <v>1</v>
      </c>
      <c r="C599" s="67" t="str">
        <f t="shared" si="65"/>
        <v>1</v>
      </c>
      <c r="D599" s="67" t="str">
        <f t="shared" si="66"/>
        <v>3</v>
      </c>
      <c r="E599" s="67" t="str">
        <f t="shared" si="67"/>
        <v>00</v>
      </c>
      <c r="F599" s="67" t="str">
        <f t="shared" si="68"/>
        <v>1</v>
      </c>
      <c r="G599" s="67" t="str">
        <f t="shared" si="69"/>
        <v>0</v>
      </c>
      <c r="H599" s="67">
        <v>21130010</v>
      </c>
      <c r="I599" s="10" t="s">
        <v>5674</v>
      </c>
      <c r="J599" s="167" t="s">
        <v>51</v>
      </c>
      <c r="K599" s="10" t="s">
        <v>5675</v>
      </c>
      <c r="L599" s="10"/>
      <c r="M599" s="101" t="s">
        <v>22</v>
      </c>
    </row>
    <row r="600" spans="1:13" ht="75" x14ac:dyDescent="0.25">
      <c r="A600" s="99" t="str">
        <f t="shared" si="63"/>
        <v>2</v>
      </c>
      <c r="B600" s="67" t="str">
        <f t="shared" si="64"/>
        <v>1</v>
      </c>
      <c r="C600" s="67" t="str">
        <f t="shared" si="65"/>
        <v>1</v>
      </c>
      <c r="D600" s="67" t="str">
        <f t="shared" si="66"/>
        <v>8</v>
      </c>
      <c r="E600" s="67" t="str">
        <f t="shared" si="67"/>
        <v>00</v>
      </c>
      <c r="F600" s="67" t="str">
        <f t="shared" si="68"/>
        <v>0</v>
      </c>
      <c r="G600" s="67" t="str">
        <f t="shared" si="69"/>
        <v>0</v>
      </c>
      <c r="H600" s="67">
        <v>21180000</v>
      </c>
      <c r="I600" s="10" t="s">
        <v>5676</v>
      </c>
      <c r="J600" s="167" t="s">
        <v>45</v>
      </c>
      <c r="K600" s="10" t="s">
        <v>5677</v>
      </c>
      <c r="L600" s="10"/>
      <c r="M600" s="101" t="s">
        <v>22</v>
      </c>
    </row>
    <row r="601" spans="1:13" ht="30" x14ac:dyDescent="0.25">
      <c r="A601" s="99" t="str">
        <f t="shared" si="63"/>
        <v>2</v>
      </c>
      <c r="B601" s="67" t="str">
        <f t="shared" si="64"/>
        <v>1</v>
      </c>
      <c r="C601" s="67" t="str">
        <f t="shared" si="65"/>
        <v>1</v>
      </c>
      <c r="D601" s="67" t="str">
        <f t="shared" si="66"/>
        <v>8</v>
      </c>
      <c r="E601" s="67" t="str">
        <f t="shared" si="67"/>
        <v>01</v>
      </c>
      <c r="F601" s="67" t="str">
        <f t="shared" si="68"/>
        <v>0</v>
      </c>
      <c r="G601" s="67" t="str">
        <f t="shared" si="69"/>
        <v>0</v>
      </c>
      <c r="H601" s="67">
        <v>21180100</v>
      </c>
      <c r="I601" s="10" t="s">
        <v>5678</v>
      </c>
      <c r="J601" s="167" t="s">
        <v>55</v>
      </c>
      <c r="K601" s="10" t="s">
        <v>5679</v>
      </c>
      <c r="L601" s="10"/>
      <c r="M601" s="101" t="s">
        <v>22</v>
      </c>
    </row>
    <row r="602" spans="1:13" ht="30" x14ac:dyDescent="0.25">
      <c r="A602" s="99" t="str">
        <f t="shared" si="63"/>
        <v>2</v>
      </c>
      <c r="B602" s="67" t="str">
        <f t="shared" si="64"/>
        <v>1</v>
      </c>
      <c r="C602" s="67" t="str">
        <f t="shared" si="65"/>
        <v>1</v>
      </c>
      <c r="D602" s="67" t="str">
        <f t="shared" si="66"/>
        <v>8</v>
      </c>
      <c r="E602" s="67" t="str">
        <f t="shared" si="67"/>
        <v>01</v>
      </c>
      <c r="F602" s="67" t="str">
        <f t="shared" si="68"/>
        <v>1</v>
      </c>
      <c r="G602" s="67" t="str">
        <f t="shared" si="69"/>
        <v>0</v>
      </c>
      <c r="H602" s="67">
        <v>21180110</v>
      </c>
      <c r="I602" s="10" t="s">
        <v>619</v>
      </c>
      <c r="J602" s="167" t="s">
        <v>55</v>
      </c>
      <c r="K602" s="10" t="s">
        <v>620</v>
      </c>
      <c r="L602" s="10"/>
      <c r="M602" s="101" t="s">
        <v>22</v>
      </c>
    </row>
    <row r="603" spans="1:13" ht="30" x14ac:dyDescent="0.25">
      <c r="A603" s="99" t="str">
        <f t="shared" si="63"/>
        <v>2</v>
      </c>
      <c r="B603" s="67" t="str">
        <f t="shared" si="64"/>
        <v>1</v>
      </c>
      <c r="C603" s="67" t="str">
        <f t="shared" si="65"/>
        <v>1</v>
      </c>
      <c r="D603" s="67" t="str">
        <f t="shared" si="66"/>
        <v>8</v>
      </c>
      <c r="E603" s="67" t="str">
        <f t="shared" si="67"/>
        <v>01</v>
      </c>
      <c r="F603" s="67" t="str">
        <f t="shared" si="68"/>
        <v>2</v>
      </c>
      <c r="G603" s="67" t="str">
        <f t="shared" si="69"/>
        <v>0</v>
      </c>
      <c r="H603" s="67">
        <v>21180120</v>
      </c>
      <c r="I603" s="10" t="s">
        <v>621</v>
      </c>
      <c r="J603" s="167" t="s">
        <v>55</v>
      </c>
      <c r="K603" s="10" t="s">
        <v>622</v>
      </c>
      <c r="L603" s="10"/>
      <c r="M603" s="101" t="s">
        <v>22</v>
      </c>
    </row>
    <row r="604" spans="1:13" ht="30" x14ac:dyDescent="0.25">
      <c r="A604" s="99" t="str">
        <f t="shared" si="63"/>
        <v>2</v>
      </c>
      <c r="B604" s="67" t="str">
        <f t="shared" si="64"/>
        <v>1</v>
      </c>
      <c r="C604" s="67" t="str">
        <f t="shared" si="65"/>
        <v>1</v>
      </c>
      <c r="D604" s="67" t="str">
        <f t="shared" si="66"/>
        <v>8</v>
      </c>
      <c r="E604" s="67" t="str">
        <f t="shared" si="67"/>
        <v>01</v>
      </c>
      <c r="F604" s="67" t="str">
        <f t="shared" si="68"/>
        <v>3</v>
      </c>
      <c r="G604" s="67" t="str">
        <f t="shared" si="69"/>
        <v>0</v>
      </c>
      <c r="H604" s="67">
        <v>21180130</v>
      </c>
      <c r="I604" s="10" t="s">
        <v>623</v>
      </c>
      <c r="J604" s="167" t="s">
        <v>55</v>
      </c>
      <c r="K604" s="10" t="s">
        <v>624</v>
      </c>
      <c r="L604" s="10"/>
      <c r="M604" s="101" t="s">
        <v>22</v>
      </c>
    </row>
    <row r="605" spans="1:13" ht="30" x14ac:dyDescent="0.25">
      <c r="A605" s="99" t="str">
        <f t="shared" si="63"/>
        <v>2</v>
      </c>
      <c r="B605" s="67" t="str">
        <f t="shared" si="64"/>
        <v>1</v>
      </c>
      <c r="C605" s="67" t="str">
        <f t="shared" si="65"/>
        <v>1</v>
      </c>
      <c r="D605" s="67" t="str">
        <f t="shared" si="66"/>
        <v>8</v>
      </c>
      <c r="E605" s="67" t="str">
        <f t="shared" si="67"/>
        <v>01</v>
      </c>
      <c r="F605" s="67" t="str">
        <f t="shared" si="68"/>
        <v>4</v>
      </c>
      <c r="G605" s="67" t="str">
        <f t="shared" si="69"/>
        <v>0</v>
      </c>
      <c r="H605" s="67">
        <v>21180140</v>
      </c>
      <c r="I605" s="10" t="s">
        <v>625</v>
      </c>
      <c r="J605" s="167" t="s">
        <v>55</v>
      </c>
      <c r="K605" s="10" t="s">
        <v>626</v>
      </c>
      <c r="L605" s="10"/>
      <c r="M605" s="101" t="s">
        <v>22</v>
      </c>
    </row>
    <row r="606" spans="1:13" ht="30" x14ac:dyDescent="0.25">
      <c r="A606" s="99" t="str">
        <f t="shared" si="63"/>
        <v>2</v>
      </c>
      <c r="B606" s="67" t="str">
        <f t="shared" si="64"/>
        <v>1</v>
      </c>
      <c r="C606" s="67" t="str">
        <f t="shared" si="65"/>
        <v>1</v>
      </c>
      <c r="D606" s="67" t="str">
        <f t="shared" si="66"/>
        <v>8</v>
      </c>
      <c r="E606" s="67" t="str">
        <f t="shared" si="67"/>
        <v>01</v>
      </c>
      <c r="F606" s="67" t="str">
        <f t="shared" si="68"/>
        <v>5</v>
      </c>
      <c r="G606" s="67" t="str">
        <f t="shared" si="69"/>
        <v>0</v>
      </c>
      <c r="H606" s="67">
        <v>21180150</v>
      </c>
      <c r="I606" s="10" t="s">
        <v>627</v>
      </c>
      <c r="J606" s="167" t="s">
        <v>55</v>
      </c>
      <c r="K606" s="10" t="s">
        <v>628</v>
      </c>
      <c r="L606" s="10"/>
      <c r="M606" s="101" t="s">
        <v>22</v>
      </c>
    </row>
    <row r="607" spans="1:13" ht="30" x14ac:dyDescent="0.25">
      <c r="A607" s="99" t="str">
        <f t="shared" si="63"/>
        <v>2</v>
      </c>
      <c r="B607" s="67" t="str">
        <f t="shared" si="64"/>
        <v>1</v>
      </c>
      <c r="C607" s="67" t="str">
        <f t="shared" si="65"/>
        <v>1</v>
      </c>
      <c r="D607" s="67" t="str">
        <f t="shared" si="66"/>
        <v>8</v>
      </c>
      <c r="E607" s="67" t="str">
        <f t="shared" si="67"/>
        <v>01</v>
      </c>
      <c r="F607" s="67" t="str">
        <f t="shared" si="68"/>
        <v>6</v>
      </c>
      <c r="G607" s="67" t="str">
        <f t="shared" si="69"/>
        <v>0</v>
      </c>
      <c r="H607" s="67">
        <v>21180160</v>
      </c>
      <c r="I607" s="10" t="s">
        <v>629</v>
      </c>
      <c r="J607" s="167" t="s">
        <v>55</v>
      </c>
      <c r="K607" s="10" t="s">
        <v>630</v>
      </c>
      <c r="L607" s="10"/>
      <c r="M607" s="101" t="s">
        <v>22</v>
      </c>
    </row>
    <row r="608" spans="1:13" ht="30" x14ac:dyDescent="0.25">
      <c r="A608" s="99" t="str">
        <f t="shared" si="63"/>
        <v>2</v>
      </c>
      <c r="B608" s="67" t="str">
        <f t="shared" si="64"/>
        <v>1</v>
      </c>
      <c r="C608" s="67" t="str">
        <f t="shared" si="65"/>
        <v>1</v>
      </c>
      <c r="D608" s="67" t="str">
        <f t="shared" si="66"/>
        <v>8</v>
      </c>
      <c r="E608" s="67" t="str">
        <f t="shared" si="67"/>
        <v>01</v>
      </c>
      <c r="F608" s="67" t="str">
        <f t="shared" si="68"/>
        <v>7</v>
      </c>
      <c r="G608" s="67" t="str">
        <f t="shared" si="69"/>
        <v>0</v>
      </c>
      <c r="H608" s="67">
        <v>21180170</v>
      </c>
      <c r="I608" s="10" t="s">
        <v>631</v>
      </c>
      <c r="J608" s="167" t="s">
        <v>55</v>
      </c>
      <c r="K608" s="10" t="s">
        <v>632</v>
      </c>
      <c r="L608" s="10"/>
      <c r="M608" s="101" t="s">
        <v>22</v>
      </c>
    </row>
    <row r="609" spans="1:13" ht="30" x14ac:dyDescent="0.25">
      <c r="A609" s="99" t="str">
        <f t="shared" si="63"/>
        <v>2</v>
      </c>
      <c r="B609" s="67" t="str">
        <f t="shared" si="64"/>
        <v>1</v>
      </c>
      <c r="C609" s="67" t="str">
        <f t="shared" si="65"/>
        <v>1</v>
      </c>
      <c r="D609" s="67" t="str">
        <f t="shared" si="66"/>
        <v>9</v>
      </c>
      <c r="E609" s="67" t="str">
        <f t="shared" si="67"/>
        <v>00</v>
      </c>
      <c r="F609" s="67" t="str">
        <f t="shared" si="68"/>
        <v>1</v>
      </c>
      <c r="G609" s="67" t="str">
        <f t="shared" si="69"/>
        <v>0</v>
      </c>
      <c r="H609" s="67">
        <v>21190010</v>
      </c>
      <c r="I609" s="10" t="s">
        <v>633</v>
      </c>
      <c r="J609" s="167" t="s">
        <v>51</v>
      </c>
      <c r="K609" s="10" t="s">
        <v>634</v>
      </c>
      <c r="L609" s="10"/>
      <c r="M609" s="101" t="s">
        <v>22</v>
      </c>
    </row>
    <row r="610" spans="1:13" ht="90" x14ac:dyDescent="0.25">
      <c r="A610" s="99" t="str">
        <f t="shared" si="63"/>
        <v>2</v>
      </c>
      <c r="B610" s="67" t="str">
        <f t="shared" si="64"/>
        <v>1</v>
      </c>
      <c r="C610" s="67" t="str">
        <f t="shared" si="65"/>
        <v>2</v>
      </c>
      <c r="D610" s="67" t="str">
        <f t="shared" si="66"/>
        <v>1</v>
      </c>
      <c r="E610" s="67" t="str">
        <f t="shared" si="67"/>
        <v>00</v>
      </c>
      <c r="F610" s="67" t="str">
        <f t="shared" si="68"/>
        <v>1</v>
      </c>
      <c r="G610" s="67" t="str">
        <f t="shared" si="69"/>
        <v>0</v>
      </c>
      <c r="H610" s="67">
        <v>21210010</v>
      </c>
      <c r="I610" s="10" t="s">
        <v>638</v>
      </c>
      <c r="J610" s="167" t="s">
        <v>51</v>
      </c>
      <c r="K610" s="10" t="s">
        <v>5680</v>
      </c>
      <c r="L610" s="10"/>
      <c r="M610" s="101" t="s">
        <v>22</v>
      </c>
    </row>
    <row r="611" spans="1:13" ht="105" x14ac:dyDescent="0.25">
      <c r="A611" s="99" t="str">
        <f t="shared" si="63"/>
        <v>2</v>
      </c>
      <c r="B611" s="67" t="str">
        <f t="shared" si="64"/>
        <v>1</v>
      </c>
      <c r="C611" s="67" t="str">
        <f t="shared" si="65"/>
        <v>2</v>
      </c>
      <c r="D611" s="67" t="str">
        <f t="shared" si="66"/>
        <v>1</v>
      </c>
      <c r="E611" s="67" t="str">
        <f t="shared" si="67"/>
        <v>00</v>
      </c>
      <c r="F611" s="67" t="str">
        <f t="shared" si="68"/>
        <v>2</v>
      </c>
      <c r="G611" s="67" t="str">
        <f t="shared" si="69"/>
        <v>0</v>
      </c>
      <c r="H611" s="67">
        <v>21210020</v>
      </c>
      <c r="I611" s="10" t="s">
        <v>641</v>
      </c>
      <c r="J611" s="167" t="s">
        <v>51</v>
      </c>
      <c r="K611" s="10" t="s">
        <v>5681</v>
      </c>
      <c r="L611" s="10"/>
      <c r="M611" s="101" t="s">
        <v>22</v>
      </c>
    </row>
    <row r="612" spans="1:13" ht="75" x14ac:dyDescent="0.25">
      <c r="A612" s="99" t="str">
        <f t="shared" si="63"/>
        <v>2</v>
      </c>
      <c r="B612" s="67" t="str">
        <f t="shared" si="64"/>
        <v>1</v>
      </c>
      <c r="C612" s="67" t="str">
        <f t="shared" si="65"/>
        <v>2</v>
      </c>
      <c r="D612" s="67" t="str">
        <f t="shared" si="66"/>
        <v>2</v>
      </c>
      <c r="E612" s="67" t="str">
        <f t="shared" si="67"/>
        <v>00</v>
      </c>
      <c r="F612" s="67" t="str">
        <f t="shared" si="68"/>
        <v>1</v>
      </c>
      <c r="G612" s="67" t="str">
        <f t="shared" si="69"/>
        <v>0</v>
      </c>
      <c r="H612" s="67">
        <v>21220010</v>
      </c>
      <c r="I612" s="10" t="s">
        <v>642</v>
      </c>
      <c r="J612" s="167" t="s">
        <v>51</v>
      </c>
      <c r="K612" s="10" t="s">
        <v>643</v>
      </c>
      <c r="L612" s="10"/>
      <c r="M612" s="101" t="s">
        <v>22</v>
      </c>
    </row>
    <row r="613" spans="1:13" ht="75" x14ac:dyDescent="0.25">
      <c r="A613" s="99" t="str">
        <f t="shared" si="63"/>
        <v>2</v>
      </c>
      <c r="B613" s="67" t="str">
        <f t="shared" si="64"/>
        <v>1</v>
      </c>
      <c r="C613" s="67" t="str">
        <f t="shared" si="65"/>
        <v>2</v>
      </c>
      <c r="D613" s="67" t="str">
        <f t="shared" si="66"/>
        <v>8</v>
      </c>
      <c r="E613" s="67" t="str">
        <f t="shared" si="67"/>
        <v>00</v>
      </c>
      <c r="F613" s="67" t="str">
        <f t="shared" si="68"/>
        <v>0</v>
      </c>
      <c r="G613" s="67" t="str">
        <f t="shared" si="69"/>
        <v>0</v>
      </c>
      <c r="H613" s="67">
        <v>21280000</v>
      </c>
      <c r="I613" s="10" t="s">
        <v>5682</v>
      </c>
      <c r="J613" s="167" t="s">
        <v>45</v>
      </c>
      <c r="K613" s="10" t="s">
        <v>5683</v>
      </c>
      <c r="L613" s="10"/>
      <c r="M613" s="101" t="s">
        <v>22</v>
      </c>
    </row>
    <row r="614" spans="1:13" ht="30" x14ac:dyDescent="0.25">
      <c r="A614" s="99" t="str">
        <f t="shared" si="63"/>
        <v>2</v>
      </c>
      <c r="B614" s="67" t="str">
        <f t="shared" si="64"/>
        <v>1</v>
      </c>
      <c r="C614" s="67" t="str">
        <f t="shared" si="65"/>
        <v>2</v>
      </c>
      <c r="D614" s="67" t="str">
        <f t="shared" si="66"/>
        <v>8</v>
      </c>
      <c r="E614" s="67" t="str">
        <f t="shared" si="67"/>
        <v>01</v>
      </c>
      <c r="F614" s="67" t="str">
        <f t="shared" si="68"/>
        <v>0</v>
      </c>
      <c r="G614" s="67" t="str">
        <f t="shared" si="69"/>
        <v>0</v>
      </c>
      <c r="H614" s="67">
        <v>21280100</v>
      </c>
      <c r="I614" s="10" t="s">
        <v>5684</v>
      </c>
      <c r="J614" s="167" t="s">
        <v>55</v>
      </c>
      <c r="K614" s="10" t="s">
        <v>5685</v>
      </c>
      <c r="L614" s="10"/>
      <c r="M614" s="101" t="s">
        <v>22</v>
      </c>
    </row>
    <row r="615" spans="1:13" ht="30" x14ac:dyDescent="0.25">
      <c r="A615" s="99" t="str">
        <f t="shared" si="63"/>
        <v>2</v>
      </c>
      <c r="B615" s="67" t="str">
        <f t="shared" si="64"/>
        <v>1</v>
      </c>
      <c r="C615" s="67" t="str">
        <f t="shared" si="65"/>
        <v>2</v>
      </c>
      <c r="D615" s="67" t="str">
        <f t="shared" si="66"/>
        <v>8</v>
      </c>
      <c r="E615" s="67" t="str">
        <f t="shared" si="67"/>
        <v>01</v>
      </c>
      <c r="F615" s="67" t="str">
        <f t="shared" si="68"/>
        <v>1</v>
      </c>
      <c r="G615" s="67" t="str">
        <f t="shared" si="69"/>
        <v>0</v>
      </c>
      <c r="H615" s="67">
        <v>21280110</v>
      </c>
      <c r="I615" s="10" t="s">
        <v>645</v>
      </c>
      <c r="J615" s="167" t="s">
        <v>55</v>
      </c>
      <c r="K615" s="10" t="s">
        <v>646</v>
      </c>
      <c r="L615" s="10"/>
      <c r="M615" s="101" t="s">
        <v>22</v>
      </c>
    </row>
    <row r="616" spans="1:13" ht="30" x14ac:dyDescent="0.25">
      <c r="A616" s="99" t="str">
        <f t="shared" si="63"/>
        <v>2</v>
      </c>
      <c r="B616" s="67" t="str">
        <f t="shared" si="64"/>
        <v>1</v>
      </c>
      <c r="C616" s="67" t="str">
        <f t="shared" si="65"/>
        <v>2</v>
      </c>
      <c r="D616" s="67" t="str">
        <f t="shared" si="66"/>
        <v>8</v>
      </c>
      <c r="E616" s="67" t="str">
        <f t="shared" si="67"/>
        <v>01</v>
      </c>
      <c r="F616" s="67" t="str">
        <f t="shared" si="68"/>
        <v>2</v>
      </c>
      <c r="G616" s="67" t="str">
        <f t="shared" si="69"/>
        <v>0</v>
      </c>
      <c r="H616" s="67">
        <v>21280120</v>
      </c>
      <c r="I616" s="10" t="s">
        <v>647</v>
      </c>
      <c r="J616" s="167" t="s">
        <v>55</v>
      </c>
      <c r="K616" s="10" t="s">
        <v>648</v>
      </c>
      <c r="L616" s="10"/>
      <c r="M616" s="101" t="s">
        <v>22</v>
      </c>
    </row>
    <row r="617" spans="1:13" ht="30" x14ac:dyDescent="0.25">
      <c r="A617" s="99" t="str">
        <f t="shared" si="63"/>
        <v>2</v>
      </c>
      <c r="B617" s="67" t="str">
        <f t="shared" si="64"/>
        <v>1</v>
      </c>
      <c r="C617" s="67" t="str">
        <f t="shared" si="65"/>
        <v>2</v>
      </c>
      <c r="D617" s="67" t="str">
        <f t="shared" si="66"/>
        <v>8</v>
      </c>
      <c r="E617" s="67" t="str">
        <f t="shared" si="67"/>
        <v>01</v>
      </c>
      <c r="F617" s="67" t="str">
        <f t="shared" si="68"/>
        <v>3</v>
      </c>
      <c r="G617" s="67" t="str">
        <f t="shared" si="69"/>
        <v>0</v>
      </c>
      <c r="H617" s="67">
        <v>21280130</v>
      </c>
      <c r="I617" s="10" t="s">
        <v>649</v>
      </c>
      <c r="J617" s="167" t="s">
        <v>55</v>
      </c>
      <c r="K617" s="10" t="s">
        <v>650</v>
      </c>
      <c r="L617" s="10"/>
      <c r="M617" s="101" t="s">
        <v>22</v>
      </c>
    </row>
    <row r="618" spans="1:13" ht="30" x14ac:dyDescent="0.25">
      <c r="A618" s="99" t="str">
        <f t="shared" si="63"/>
        <v>2</v>
      </c>
      <c r="B618" s="67" t="str">
        <f t="shared" si="64"/>
        <v>1</v>
      </c>
      <c r="C618" s="67" t="str">
        <f t="shared" si="65"/>
        <v>2</v>
      </c>
      <c r="D618" s="67" t="str">
        <f t="shared" si="66"/>
        <v>8</v>
      </c>
      <c r="E618" s="67" t="str">
        <f t="shared" si="67"/>
        <v>01</v>
      </c>
      <c r="F618" s="67" t="str">
        <f t="shared" si="68"/>
        <v>4</v>
      </c>
      <c r="G618" s="67" t="str">
        <f t="shared" si="69"/>
        <v>0</v>
      </c>
      <c r="H618" s="67">
        <v>21280140</v>
      </c>
      <c r="I618" s="10" t="s">
        <v>651</v>
      </c>
      <c r="J618" s="167" t="s">
        <v>55</v>
      </c>
      <c r="K618" s="10" t="s">
        <v>652</v>
      </c>
      <c r="L618" s="10"/>
      <c r="M618" s="101" t="s">
        <v>22</v>
      </c>
    </row>
    <row r="619" spans="1:13" ht="30" x14ac:dyDescent="0.25">
      <c r="A619" s="99" t="str">
        <f t="shared" si="63"/>
        <v>2</v>
      </c>
      <c r="B619" s="67" t="str">
        <f t="shared" si="64"/>
        <v>1</v>
      </c>
      <c r="C619" s="67" t="str">
        <f t="shared" si="65"/>
        <v>2</v>
      </c>
      <c r="D619" s="67" t="str">
        <f t="shared" si="66"/>
        <v>8</v>
      </c>
      <c r="E619" s="67" t="str">
        <f t="shared" si="67"/>
        <v>01</v>
      </c>
      <c r="F619" s="67" t="str">
        <f t="shared" si="68"/>
        <v>5</v>
      </c>
      <c r="G619" s="67" t="str">
        <f t="shared" si="69"/>
        <v>0</v>
      </c>
      <c r="H619" s="67">
        <v>21280150</v>
      </c>
      <c r="I619" s="10" t="s">
        <v>653</v>
      </c>
      <c r="J619" s="167" t="s">
        <v>55</v>
      </c>
      <c r="K619" s="10" t="s">
        <v>654</v>
      </c>
      <c r="L619" s="10"/>
      <c r="M619" s="101" t="s">
        <v>22</v>
      </c>
    </row>
    <row r="620" spans="1:13" ht="30" x14ac:dyDescent="0.25">
      <c r="A620" s="99" t="str">
        <f t="shared" si="63"/>
        <v>2</v>
      </c>
      <c r="B620" s="67" t="str">
        <f t="shared" si="64"/>
        <v>1</v>
      </c>
      <c r="C620" s="67" t="str">
        <f t="shared" si="65"/>
        <v>2</v>
      </c>
      <c r="D620" s="67" t="str">
        <f t="shared" si="66"/>
        <v>8</v>
      </c>
      <c r="E620" s="67" t="str">
        <f t="shared" si="67"/>
        <v>01</v>
      </c>
      <c r="F620" s="67" t="str">
        <f t="shared" si="68"/>
        <v>6</v>
      </c>
      <c r="G620" s="67" t="str">
        <f t="shared" si="69"/>
        <v>0</v>
      </c>
      <c r="H620" s="67">
        <v>21280160</v>
      </c>
      <c r="I620" s="10" t="s">
        <v>655</v>
      </c>
      <c r="J620" s="167" t="s">
        <v>55</v>
      </c>
      <c r="K620" s="10" t="s">
        <v>656</v>
      </c>
      <c r="L620" s="10"/>
      <c r="M620" s="101" t="s">
        <v>22</v>
      </c>
    </row>
    <row r="621" spans="1:13" ht="30" x14ac:dyDescent="0.25">
      <c r="A621" s="99" t="str">
        <f t="shared" si="63"/>
        <v>2</v>
      </c>
      <c r="B621" s="67" t="str">
        <f t="shared" si="64"/>
        <v>1</v>
      </c>
      <c r="C621" s="67" t="str">
        <f t="shared" si="65"/>
        <v>2</v>
      </c>
      <c r="D621" s="67" t="str">
        <f t="shared" si="66"/>
        <v>9</v>
      </c>
      <c r="E621" s="67" t="str">
        <f t="shared" si="67"/>
        <v>00</v>
      </c>
      <c r="F621" s="67" t="str">
        <f t="shared" si="68"/>
        <v>1</v>
      </c>
      <c r="G621" s="67" t="str">
        <f t="shared" si="69"/>
        <v>0</v>
      </c>
      <c r="H621" s="67">
        <v>21290010</v>
      </c>
      <c r="I621" s="10" t="s">
        <v>657</v>
      </c>
      <c r="J621" s="167" t="s">
        <v>51</v>
      </c>
      <c r="K621" s="10" t="s">
        <v>658</v>
      </c>
      <c r="L621" s="10"/>
      <c r="M621" s="101" t="s">
        <v>22</v>
      </c>
    </row>
    <row r="622" spans="1:13" ht="30" x14ac:dyDescent="0.25">
      <c r="A622" s="99" t="str">
        <f t="shared" si="63"/>
        <v>2</v>
      </c>
      <c r="B622" s="67" t="str">
        <f t="shared" si="64"/>
        <v>2</v>
      </c>
      <c r="C622" s="67" t="str">
        <f t="shared" si="65"/>
        <v>1</v>
      </c>
      <c r="D622" s="67" t="str">
        <f t="shared" si="66"/>
        <v>1</v>
      </c>
      <c r="E622" s="67" t="str">
        <f t="shared" si="67"/>
        <v>00</v>
      </c>
      <c r="F622" s="67" t="str">
        <f t="shared" si="68"/>
        <v>0</v>
      </c>
      <c r="G622" s="67" t="str">
        <f t="shared" si="69"/>
        <v>0</v>
      </c>
      <c r="H622" s="67">
        <v>22110000</v>
      </c>
      <c r="I622" s="10" t="s">
        <v>5686</v>
      </c>
      <c r="J622" s="167" t="s">
        <v>45</v>
      </c>
      <c r="K622" s="10" t="s">
        <v>664</v>
      </c>
      <c r="L622" s="10"/>
      <c r="M622" s="101" t="s">
        <v>22</v>
      </c>
    </row>
    <row r="623" spans="1:13" ht="30" x14ac:dyDescent="0.25">
      <c r="A623" s="99" t="str">
        <f t="shared" si="63"/>
        <v>2</v>
      </c>
      <c r="B623" s="67" t="str">
        <f t="shared" si="64"/>
        <v>2</v>
      </c>
      <c r="C623" s="67" t="str">
        <f t="shared" si="65"/>
        <v>1</v>
      </c>
      <c r="D623" s="67" t="str">
        <f t="shared" si="66"/>
        <v>1</v>
      </c>
      <c r="E623" s="67" t="str">
        <f t="shared" si="67"/>
        <v>00</v>
      </c>
      <c r="F623" s="67" t="str">
        <f t="shared" si="68"/>
        <v>1</v>
      </c>
      <c r="G623" s="67" t="str">
        <f t="shared" si="69"/>
        <v>0</v>
      </c>
      <c r="H623" s="67">
        <v>22110010</v>
      </c>
      <c r="I623" s="10" t="s">
        <v>5686</v>
      </c>
      <c r="J623" s="167" t="s">
        <v>51</v>
      </c>
      <c r="K623" s="10" t="s">
        <v>664</v>
      </c>
      <c r="L623" s="10"/>
      <c r="M623" s="101" t="s">
        <v>22</v>
      </c>
    </row>
    <row r="624" spans="1:13" ht="105" x14ac:dyDescent="0.25">
      <c r="A624" s="99" t="str">
        <f t="shared" si="63"/>
        <v>2</v>
      </c>
      <c r="B624" s="67" t="str">
        <f t="shared" si="64"/>
        <v>2</v>
      </c>
      <c r="C624" s="67" t="str">
        <f t="shared" si="65"/>
        <v>1</v>
      </c>
      <c r="D624" s="67" t="str">
        <f t="shared" si="66"/>
        <v>2</v>
      </c>
      <c r="E624" s="67" t="str">
        <f t="shared" si="67"/>
        <v>01</v>
      </c>
      <c r="F624" s="67" t="str">
        <f t="shared" si="68"/>
        <v>1</v>
      </c>
      <c r="G624" s="67" t="str">
        <f t="shared" si="69"/>
        <v>0</v>
      </c>
      <c r="H624" s="67">
        <v>22120110</v>
      </c>
      <c r="I624" s="10" t="s">
        <v>5687</v>
      </c>
      <c r="J624" s="167" t="s">
        <v>51</v>
      </c>
      <c r="K624" s="10" t="s">
        <v>5688</v>
      </c>
      <c r="L624" s="10"/>
      <c r="M624" s="101" t="s">
        <v>22</v>
      </c>
    </row>
    <row r="625" spans="1:13" ht="60" x14ac:dyDescent="0.25">
      <c r="A625" s="99" t="str">
        <f t="shared" si="63"/>
        <v>2</v>
      </c>
      <c r="B625" s="67" t="str">
        <f t="shared" si="64"/>
        <v>2</v>
      </c>
      <c r="C625" s="67" t="str">
        <f t="shared" si="65"/>
        <v>1</v>
      </c>
      <c r="D625" s="67" t="str">
        <f t="shared" si="66"/>
        <v>2</v>
      </c>
      <c r="E625" s="67" t="str">
        <f t="shared" si="67"/>
        <v>02</v>
      </c>
      <c r="F625" s="67" t="str">
        <f t="shared" si="68"/>
        <v>1</v>
      </c>
      <c r="G625" s="67" t="str">
        <f t="shared" si="69"/>
        <v>0</v>
      </c>
      <c r="H625" s="67">
        <v>22120210</v>
      </c>
      <c r="I625" s="10" t="s">
        <v>671</v>
      </c>
      <c r="J625" s="167" t="s">
        <v>51</v>
      </c>
      <c r="K625" s="10" t="s">
        <v>672</v>
      </c>
      <c r="L625" s="10"/>
      <c r="M625" s="101" t="s">
        <v>22</v>
      </c>
    </row>
    <row r="626" spans="1:13" ht="60" x14ac:dyDescent="0.25">
      <c r="A626" s="99" t="str">
        <f t="shared" si="63"/>
        <v>2</v>
      </c>
      <c r="B626" s="67" t="str">
        <f t="shared" si="64"/>
        <v>2</v>
      </c>
      <c r="C626" s="67" t="str">
        <f t="shared" si="65"/>
        <v>1</v>
      </c>
      <c r="D626" s="67" t="str">
        <f t="shared" si="66"/>
        <v>2</v>
      </c>
      <c r="E626" s="67" t="str">
        <f t="shared" si="67"/>
        <v>03</v>
      </c>
      <c r="F626" s="67" t="str">
        <f t="shared" si="68"/>
        <v>1</v>
      </c>
      <c r="G626" s="67" t="str">
        <f t="shared" si="69"/>
        <v>0</v>
      </c>
      <c r="H626" s="67">
        <v>22120310</v>
      </c>
      <c r="I626" s="10" t="s">
        <v>5689</v>
      </c>
      <c r="J626" s="167" t="s">
        <v>51</v>
      </c>
      <c r="K626" s="10" t="s">
        <v>5690</v>
      </c>
      <c r="L626" s="10"/>
      <c r="M626" s="101" t="s">
        <v>22</v>
      </c>
    </row>
    <row r="627" spans="1:13" ht="45" x14ac:dyDescent="0.25">
      <c r="A627" s="99" t="str">
        <f t="shared" si="63"/>
        <v>2</v>
      </c>
      <c r="B627" s="67" t="str">
        <f t="shared" si="64"/>
        <v>2</v>
      </c>
      <c r="C627" s="67" t="str">
        <f t="shared" si="65"/>
        <v>1</v>
      </c>
      <c r="D627" s="67" t="str">
        <f t="shared" si="66"/>
        <v>2</v>
      </c>
      <c r="E627" s="67" t="str">
        <f t="shared" si="67"/>
        <v>04</v>
      </c>
      <c r="F627" s="67" t="str">
        <f t="shared" si="68"/>
        <v>1</v>
      </c>
      <c r="G627" s="67" t="str">
        <f t="shared" si="69"/>
        <v>0</v>
      </c>
      <c r="H627" s="67">
        <v>22120410</v>
      </c>
      <c r="I627" s="10" t="s">
        <v>5691</v>
      </c>
      <c r="J627" s="167" t="s">
        <v>51</v>
      </c>
      <c r="K627" s="10" t="s">
        <v>5692</v>
      </c>
      <c r="L627" s="10"/>
      <c r="M627" s="101" t="s">
        <v>22</v>
      </c>
    </row>
    <row r="628" spans="1:13" ht="30" x14ac:dyDescent="0.25">
      <c r="A628" s="99" t="str">
        <f t="shared" si="63"/>
        <v>2</v>
      </c>
      <c r="B628" s="67" t="str">
        <f t="shared" si="64"/>
        <v>2</v>
      </c>
      <c r="C628" s="67" t="str">
        <f t="shared" si="65"/>
        <v>1</v>
      </c>
      <c r="D628" s="67" t="str">
        <f t="shared" si="66"/>
        <v>3</v>
      </c>
      <c r="E628" s="67" t="str">
        <f t="shared" si="67"/>
        <v>00</v>
      </c>
      <c r="F628" s="67" t="str">
        <f t="shared" si="68"/>
        <v>1</v>
      </c>
      <c r="G628" s="67" t="str">
        <f t="shared" si="69"/>
        <v>0</v>
      </c>
      <c r="H628" s="67">
        <v>22130010</v>
      </c>
      <c r="I628" s="10" t="s">
        <v>674</v>
      </c>
      <c r="J628" s="167" t="s">
        <v>51</v>
      </c>
      <c r="K628" s="10" t="s">
        <v>5693</v>
      </c>
      <c r="L628" s="10"/>
      <c r="M628" s="101" t="s">
        <v>22</v>
      </c>
    </row>
    <row r="629" spans="1:13" ht="45" x14ac:dyDescent="0.25">
      <c r="A629" s="99" t="str">
        <f t="shared" si="63"/>
        <v>2</v>
      </c>
      <c r="B629" s="67" t="str">
        <f t="shared" si="64"/>
        <v>2</v>
      </c>
      <c r="C629" s="67" t="str">
        <f t="shared" si="65"/>
        <v>1</v>
      </c>
      <c r="D629" s="67" t="str">
        <f t="shared" si="66"/>
        <v>8</v>
      </c>
      <c r="E629" s="67" t="str">
        <f t="shared" si="67"/>
        <v>00</v>
      </c>
      <c r="F629" s="67" t="str">
        <f t="shared" si="68"/>
        <v>0</v>
      </c>
      <c r="G629" s="67" t="str">
        <f t="shared" si="69"/>
        <v>0</v>
      </c>
      <c r="H629" s="67">
        <v>22180000</v>
      </c>
      <c r="I629" s="10" t="s">
        <v>5694</v>
      </c>
      <c r="J629" s="167" t="s">
        <v>45</v>
      </c>
      <c r="K629" s="10" t="s">
        <v>5695</v>
      </c>
      <c r="L629" s="10"/>
      <c r="M629" s="101" t="s">
        <v>22</v>
      </c>
    </row>
    <row r="630" spans="1:13" ht="30" x14ac:dyDescent="0.25">
      <c r="A630" s="99" t="str">
        <f t="shared" si="63"/>
        <v>2</v>
      </c>
      <c r="B630" s="67" t="str">
        <f t="shared" si="64"/>
        <v>2</v>
      </c>
      <c r="C630" s="67" t="str">
        <f t="shared" si="65"/>
        <v>1</v>
      </c>
      <c r="D630" s="67" t="str">
        <f t="shared" si="66"/>
        <v>8</v>
      </c>
      <c r="E630" s="67" t="str">
        <f t="shared" si="67"/>
        <v>01</v>
      </c>
      <c r="F630" s="67" t="str">
        <f t="shared" si="68"/>
        <v>0</v>
      </c>
      <c r="G630" s="67" t="str">
        <f t="shared" si="69"/>
        <v>0</v>
      </c>
      <c r="H630" s="67">
        <v>22180100</v>
      </c>
      <c r="I630" s="10" t="s">
        <v>5686</v>
      </c>
      <c r="J630" s="167" t="s">
        <v>55</v>
      </c>
      <c r="K630" s="10" t="s">
        <v>5696</v>
      </c>
      <c r="L630" s="10"/>
      <c r="M630" s="101" t="s">
        <v>22</v>
      </c>
    </row>
    <row r="631" spans="1:13" ht="45" x14ac:dyDescent="0.25">
      <c r="A631" s="99" t="str">
        <f t="shared" si="63"/>
        <v>2</v>
      </c>
      <c r="B631" s="67" t="str">
        <f t="shared" si="64"/>
        <v>2</v>
      </c>
      <c r="C631" s="67" t="str">
        <f t="shared" si="65"/>
        <v>1</v>
      </c>
      <c r="D631" s="67" t="str">
        <f t="shared" si="66"/>
        <v>8</v>
      </c>
      <c r="E631" s="67" t="str">
        <f t="shared" si="67"/>
        <v>01</v>
      </c>
      <c r="F631" s="67" t="str">
        <f t="shared" si="68"/>
        <v>1</v>
      </c>
      <c r="G631" s="67" t="str">
        <f t="shared" si="69"/>
        <v>0</v>
      </c>
      <c r="H631" s="67">
        <v>22180110</v>
      </c>
      <c r="I631" s="10" t="s">
        <v>5697</v>
      </c>
      <c r="J631" s="167" t="s">
        <v>55</v>
      </c>
      <c r="K631" s="10" t="s">
        <v>5698</v>
      </c>
      <c r="L631" s="10"/>
      <c r="M631" s="101" t="s">
        <v>22</v>
      </c>
    </row>
    <row r="632" spans="1:13" x14ac:dyDescent="0.25">
      <c r="A632" s="99" t="str">
        <f t="shared" si="63"/>
        <v>2</v>
      </c>
      <c r="B632" s="67" t="str">
        <f t="shared" si="64"/>
        <v>2</v>
      </c>
      <c r="C632" s="67" t="str">
        <f t="shared" si="65"/>
        <v>1</v>
      </c>
      <c r="D632" s="67" t="str">
        <f t="shared" si="66"/>
        <v>8</v>
      </c>
      <c r="E632" s="67" t="str">
        <f t="shared" si="67"/>
        <v>01</v>
      </c>
      <c r="F632" s="67" t="str">
        <f t="shared" si="68"/>
        <v>2</v>
      </c>
      <c r="G632" s="67" t="str">
        <f t="shared" si="69"/>
        <v>0</v>
      </c>
      <c r="H632" s="67">
        <v>22180120</v>
      </c>
      <c r="I632" s="10" t="s">
        <v>5699</v>
      </c>
      <c r="J632" s="167" t="s">
        <v>55</v>
      </c>
      <c r="K632" s="10"/>
      <c r="L632" s="10"/>
      <c r="M632" s="101" t="s">
        <v>22</v>
      </c>
    </row>
    <row r="633" spans="1:13" ht="30" x14ac:dyDescent="0.25">
      <c r="A633" s="99" t="str">
        <f t="shared" si="63"/>
        <v>2</v>
      </c>
      <c r="B633" s="67" t="str">
        <f t="shared" si="64"/>
        <v>2</v>
      </c>
      <c r="C633" s="67" t="str">
        <f t="shared" si="65"/>
        <v>2</v>
      </c>
      <c r="D633" s="67" t="str">
        <f t="shared" si="66"/>
        <v>0</v>
      </c>
      <c r="E633" s="67" t="str">
        <f t="shared" si="67"/>
        <v>00</v>
      </c>
      <c r="F633" s="67" t="str">
        <f t="shared" si="68"/>
        <v>1</v>
      </c>
      <c r="G633" s="67" t="str">
        <f t="shared" si="69"/>
        <v>0</v>
      </c>
      <c r="H633" s="67">
        <v>22200010</v>
      </c>
      <c r="I633" s="10" t="s">
        <v>675</v>
      </c>
      <c r="J633" s="167" t="s">
        <v>51</v>
      </c>
      <c r="K633" s="10" t="s">
        <v>681</v>
      </c>
      <c r="L633" s="10"/>
      <c r="M633" s="101" t="s">
        <v>22</v>
      </c>
    </row>
    <row r="634" spans="1:13" ht="30" x14ac:dyDescent="0.25">
      <c r="A634" s="99" t="str">
        <f t="shared" si="63"/>
        <v>2</v>
      </c>
      <c r="B634" s="67" t="str">
        <f t="shared" si="64"/>
        <v>2</v>
      </c>
      <c r="C634" s="67" t="str">
        <f t="shared" si="65"/>
        <v>2</v>
      </c>
      <c r="D634" s="67" t="str">
        <f t="shared" si="66"/>
        <v>0</v>
      </c>
      <c r="E634" s="67" t="str">
        <f t="shared" si="67"/>
        <v>00</v>
      </c>
      <c r="F634" s="67" t="str">
        <f t="shared" si="68"/>
        <v>2</v>
      </c>
      <c r="G634" s="67" t="str">
        <f t="shared" si="69"/>
        <v>0</v>
      </c>
      <c r="H634" s="67">
        <v>22200020</v>
      </c>
      <c r="I634" s="10" t="s">
        <v>5700</v>
      </c>
      <c r="J634" s="167" t="s">
        <v>51</v>
      </c>
      <c r="K634" s="10" t="s">
        <v>5701</v>
      </c>
      <c r="L634" s="10"/>
      <c r="M634" s="101" t="s">
        <v>22</v>
      </c>
    </row>
    <row r="635" spans="1:13" ht="90" x14ac:dyDescent="0.25">
      <c r="A635" s="99" t="str">
        <f t="shared" si="63"/>
        <v>2</v>
      </c>
      <c r="B635" s="67" t="str">
        <f t="shared" si="64"/>
        <v>2</v>
      </c>
      <c r="C635" s="67" t="str">
        <f t="shared" si="65"/>
        <v>3</v>
      </c>
      <c r="D635" s="67" t="str">
        <f t="shared" si="66"/>
        <v>0</v>
      </c>
      <c r="E635" s="67" t="str">
        <f t="shared" si="67"/>
        <v>00</v>
      </c>
      <c r="F635" s="67" t="str">
        <f t="shared" si="68"/>
        <v>1</v>
      </c>
      <c r="G635" s="67" t="str">
        <f t="shared" si="69"/>
        <v>0</v>
      </c>
      <c r="H635" s="67">
        <v>22300010</v>
      </c>
      <c r="I635" s="10" t="s">
        <v>682</v>
      </c>
      <c r="J635" s="167" t="s">
        <v>51</v>
      </c>
      <c r="K635" s="10" t="s">
        <v>5702</v>
      </c>
      <c r="L635" s="10"/>
      <c r="M635" s="101" t="s">
        <v>22</v>
      </c>
    </row>
    <row r="636" spans="1:13" ht="45.75" customHeight="1" x14ac:dyDescent="0.25">
      <c r="A636" s="99" t="str">
        <f t="shared" si="63"/>
        <v>2</v>
      </c>
      <c r="B636" s="67" t="str">
        <f t="shared" si="64"/>
        <v>3</v>
      </c>
      <c r="C636" s="67" t="str">
        <f t="shared" si="65"/>
        <v>0</v>
      </c>
      <c r="D636" s="67" t="str">
        <f t="shared" si="66"/>
        <v>0</v>
      </c>
      <c r="E636" s="67" t="str">
        <f t="shared" si="67"/>
        <v>01</v>
      </c>
      <c r="F636" s="67" t="str">
        <f t="shared" si="68"/>
        <v>0</v>
      </c>
      <c r="G636" s="67" t="str">
        <f t="shared" si="69"/>
        <v>0</v>
      </c>
      <c r="H636" s="67">
        <v>23000100</v>
      </c>
      <c r="I636" s="10" t="s">
        <v>5703</v>
      </c>
      <c r="J636" s="167" t="s">
        <v>51</v>
      </c>
      <c r="K636" s="10" t="s">
        <v>5704</v>
      </c>
      <c r="L636" s="10"/>
      <c r="M636" s="101" t="s">
        <v>22</v>
      </c>
    </row>
    <row r="637" spans="1:13" ht="285" x14ac:dyDescent="0.25">
      <c r="A637" s="99" t="str">
        <f t="shared" si="63"/>
        <v>2</v>
      </c>
      <c r="B637" s="67" t="str">
        <f t="shared" si="64"/>
        <v>3</v>
      </c>
      <c r="C637" s="67" t="str">
        <f t="shared" si="65"/>
        <v>0</v>
      </c>
      <c r="D637" s="67" t="str">
        <f t="shared" si="66"/>
        <v>0</v>
      </c>
      <c r="E637" s="67" t="str">
        <f t="shared" si="67"/>
        <v>01</v>
      </c>
      <c r="F637" s="67" t="str">
        <f t="shared" si="68"/>
        <v>1</v>
      </c>
      <c r="G637" s="67" t="str">
        <f t="shared" si="69"/>
        <v>0</v>
      </c>
      <c r="H637" s="67">
        <v>23000110</v>
      </c>
      <c r="I637" s="10" t="s">
        <v>5703</v>
      </c>
      <c r="J637" s="167" t="s">
        <v>51</v>
      </c>
      <c r="K637" s="10" t="s">
        <v>5704</v>
      </c>
      <c r="L637" s="10"/>
      <c r="M637" s="101" t="s">
        <v>22</v>
      </c>
    </row>
    <row r="638" spans="1:13" ht="135" x14ac:dyDescent="0.25">
      <c r="A638" s="99" t="str">
        <f t="shared" si="63"/>
        <v>2</v>
      </c>
      <c r="B638" s="67" t="str">
        <f t="shared" si="64"/>
        <v>3</v>
      </c>
      <c r="C638" s="67" t="str">
        <f t="shared" si="65"/>
        <v>0</v>
      </c>
      <c r="D638" s="67" t="str">
        <f t="shared" si="66"/>
        <v>0</v>
      </c>
      <c r="E638" s="67" t="str">
        <f t="shared" si="67"/>
        <v>02</v>
      </c>
      <c r="F638" s="67" t="str">
        <f t="shared" si="68"/>
        <v>0</v>
      </c>
      <c r="G638" s="67" t="str">
        <f t="shared" si="69"/>
        <v>0</v>
      </c>
      <c r="H638" s="67">
        <v>23000200</v>
      </c>
      <c r="I638" s="10" t="s">
        <v>5705</v>
      </c>
      <c r="J638" s="167" t="s">
        <v>51</v>
      </c>
      <c r="K638" s="10" t="s">
        <v>5706</v>
      </c>
      <c r="L638" s="10"/>
      <c r="M638" s="101" t="s">
        <v>22</v>
      </c>
    </row>
    <row r="639" spans="1:13" ht="135" x14ac:dyDescent="0.25">
      <c r="A639" s="99" t="str">
        <f t="shared" si="63"/>
        <v>2</v>
      </c>
      <c r="B639" s="67" t="str">
        <f t="shared" si="64"/>
        <v>3</v>
      </c>
      <c r="C639" s="67" t="str">
        <f t="shared" si="65"/>
        <v>0</v>
      </c>
      <c r="D639" s="67" t="str">
        <f t="shared" si="66"/>
        <v>0</v>
      </c>
      <c r="E639" s="67" t="str">
        <f t="shared" si="67"/>
        <v>02</v>
      </c>
      <c r="F639" s="67" t="str">
        <f t="shared" si="68"/>
        <v>1</v>
      </c>
      <c r="G639" s="67" t="str">
        <f t="shared" si="69"/>
        <v>0</v>
      </c>
      <c r="H639" s="67">
        <v>23000210</v>
      </c>
      <c r="I639" s="10" t="s">
        <v>5705</v>
      </c>
      <c r="J639" s="167" t="s">
        <v>51</v>
      </c>
      <c r="K639" s="10" t="s">
        <v>5706</v>
      </c>
      <c r="L639" s="10"/>
      <c r="M639" s="101" t="s">
        <v>22</v>
      </c>
    </row>
    <row r="640" spans="1:13" ht="150" x14ac:dyDescent="0.25">
      <c r="A640" s="99" t="str">
        <f t="shared" si="63"/>
        <v>2</v>
      </c>
      <c r="B640" s="67" t="str">
        <f t="shared" si="64"/>
        <v>3</v>
      </c>
      <c r="C640" s="67" t="str">
        <f t="shared" si="65"/>
        <v>0</v>
      </c>
      <c r="D640" s="67" t="str">
        <f t="shared" si="66"/>
        <v>0</v>
      </c>
      <c r="E640" s="67" t="str">
        <f t="shared" si="67"/>
        <v>03</v>
      </c>
      <c r="F640" s="67" t="str">
        <f t="shared" si="68"/>
        <v>0</v>
      </c>
      <c r="G640" s="67" t="str">
        <f t="shared" si="69"/>
        <v>0</v>
      </c>
      <c r="H640" s="67">
        <v>23000300</v>
      </c>
      <c r="I640" s="10" t="s">
        <v>687</v>
      </c>
      <c r="J640" s="167" t="s">
        <v>51</v>
      </c>
      <c r="K640" s="10" t="s">
        <v>5707</v>
      </c>
      <c r="L640" s="10"/>
      <c r="M640" s="101" t="s">
        <v>22</v>
      </c>
    </row>
    <row r="641" spans="1:13" ht="150" x14ac:dyDescent="0.25">
      <c r="A641" s="99" t="str">
        <f t="shared" si="63"/>
        <v>2</v>
      </c>
      <c r="B641" s="67" t="str">
        <f t="shared" si="64"/>
        <v>3</v>
      </c>
      <c r="C641" s="67" t="str">
        <f t="shared" si="65"/>
        <v>0</v>
      </c>
      <c r="D641" s="67" t="str">
        <f t="shared" si="66"/>
        <v>0</v>
      </c>
      <c r="E641" s="67" t="str">
        <f t="shared" si="67"/>
        <v>03</v>
      </c>
      <c r="F641" s="67" t="str">
        <f t="shared" si="68"/>
        <v>1</v>
      </c>
      <c r="G641" s="67" t="str">
        <f t="shared" si="69"/>
        <v>0</v>
      </c>
      <c r="H641" s="67">
        <v>23000310</v>
      </c>
      <c r="I641" s="10" t="s">
        <v>687</v>
      </c>
      <c r="J641" s="167" t="s">
        <v>51</v>
      </c>
      <c r="K641" s="10" t="s">
        <v>5707</v>
      </c>
      <c r="L641" s="10"/>
      <c r="M641" s="101" t="s">
        <v>22</v>
      </c>
    </row>
    <row r="642" spans="1:13" ht="210" x14ac:dyDescent="0.25">
      <c r="A642" s="99" t="str">
        <f t="shared" si="63"/>
        <v>2</v>
      </c>
      <c r="B642" s="67" t="str">
        <f t="shared" si="64"/>
        <v>3</v>
      </c>
      <c r="C642" s="67" t="str">
        <f t="shared" si="65"/>
        <v>0</v>
      </c>
      <c r="D642" s="67" t="str">
        <f t="shared" si="66"/>
        <v>0</v>
      </c>
      <c r="E642" s="67" t="str">
        <f t="shared" si="67"/>
        <v>04</v>
      </c>
      <c r="F642" s="67" t="str">
        <f t="shared" si="68"/>
        <v>0</v>
      </c>
      <c r="G642" s="67" t="str">
        <f t="shared" si="69"/>
        <v>0</v>
      </c>
      <c r="H642" s="67">
        <v>23000400</v>
      </c>
      <c r="I642" s="10" t="s">
        <v>688</v>
      </c>
      <c r="J642" s="167" t="s">
        <v>51</v>
      </c>
      <c r="K642" s="10" t="s">
        <v>5708</v>
      </c>
      <c r="L642" s="10"/>
      <c r="M642" s="101" t="s">
        <v>22</v>
      </c>
    </row>
    <row r="643" spans="1:13" ht="210" x14ac:dyDescent="0.25">
      <c r="A643" s="99" t="str">
        <f t="shared" si="63"/>
        <v>2</v>
      </c>
      <c r="B643" s="67" t="str">
        <f t="shared" si="64"/>
        <v>3</v>
      </c>
      <c r="C643" s="67" t="str">
        <f t="shared" si="65"/>
        <v>0</v>
      </c>
      <c r="D643" s="67" t="str">
        <f t="shared" si="66"/>
        <v>0</v>
      </c>
      <c r="E643" s="67" t="str">
        <f t="shared" si="67"/>
        <v>04</v>
      </c>
      <c r="F643" s="67" t="str">
        <f t="shared" si="68"/>
        <v>1</v>
      </c>
      <c r="G643" s="67" t="str">
        <f t="shared" si="69"/>
        <v>0</v>
      </c>
      <c r="H643" s="67">
        <v>23000410</v>
      </c>
      <c r="I643" s="10" t="s">
        <v>688</v>
      </c>
      <c r="J643" s="167" t="s">
        <v>51</v>
      </c>
      <c r="K643" s="10" t="s">
        <v>5708</v>
      </c>
      <c r="L643" s="10"/>
      <c r="M643" s="101" t="s">
        <v>22</v>
      </c>
    </row>
    <row r="644" spans="1:13" ht="90" x14ac:dyDescent="0.25">
      <c r="A644" s="99" t="str">
        <f t="shared" si="63"/>
        <v>2</v>
      </c>
      <c r="B644" s="67" t="str">
        <f t="shared" si="64"/>
        <v>3</v>
      </c>
      <c r="C644" s="67" t="str">
        <f t="shared" si="65"/>
        <v>0</v>
      </c>
      <c r="D644" s="67" t="str">
        <f t="shared" si="66"/>
        <v>0</v>
      </c>
      <c r="E644" s="67" t="str">
        <f t="shared" si="67"/>
        <v>05</v>
      </c>
      <c r="F644" s="67" t="str">
        <f t="shared" si="68"/>
        <v>0</v>
      </c>
      <c r="G644" s="67" t="str">
        <f t="shared" si="69"/>
        <v>0</v>
      </c>
      <c r="H644" s="67">
        <v>23000500</v>
      </c>
      <c r="I644" s="10" t="s">
        <v>690</v>
      </c>
      <c r="J644" s="167" t="s">
        <v>51</v>
      </c>
      <c r="K644" s="10" t="s">
        <v>5709</v>
      </c>
      <c r="L644" s="10"/>
      <c r="M644" s="101" t="s">
        <v>22</v>
      </c>
    </row>
    <row r="645" spans="1:13" ht="90" x14ac:dyDescent="0.25">
      <c r="A645" s="99" t="str">
        <f t="shared" si="63"/>
        <v>2</v>
      </c>
      <c r="B645" s="67" t="str">
        <f t="shared" si="64"/>
        <v>3</v>
      </c>
      <c r="C645" s="67" t="str">
        <f t="shared" si="65"/>
        <v>0</v>
      </c>
      <c r="D645" s="67" t="str">
        <f t="shared" si="66"/>
        <v>0</v>
      </c>
      <c r="E645" s="67" t="str">
        <f t="shared" si="67"/>
        <v>05</v>
      </c>
      <c r="F645" s="67" t="str">
        <f t="shared" si="68"/>
        <v>1</v>
      </c>
      <c r="G645" s="67" t="str">
        <f t="shared" si="69"/>
        <v>0</v>
      </c>
      <c r="H645" s="67">
        <v>23000510</v>
      </c>
      <c r="I645" s="10" t="s">
        <v>690</v>
      </c>
      <c r="J645" s="167" t="s">
        <v>51</v>
      </c>
      <c r="K645" s="10" t="s">
        <v>5709</v>
      </c>
      <c r="L645" s="10"/>
      <c r="M645" s="101" t="s">
        <v>22</v>
      </c>
    </row>
    <row r="646" spans="1:13" ht="45" x14ac:dyDescent="0.25">
      <c r="A646" s="99" t="str">
        <f t="shared" si="63"/>
        <v>2</v>
      </c>
      <c r="B646" s="67" t="str">
        <f t="shared" si="64"/>
        <v>3</v>
      </c>
      <c r="C646" s="67" t="str">
        <f t="shared" si="65"/>
        <v>0</v>
      </c>
      <c r="D646" s="67" t="str">
        <f t="shared" si="66"/>
        <v>0</v>
      </c>
      <c r="E646" s="67" t="str">
        <f t="shared" si="67"/>
        <v>06</v>
      </c>
      <c r="F646" s="67" t="str">
        <f t="shared" si="68"/>
        <v>0</v>
      </c>
      <c r="G646" s="67" t="str">
        <f t="shared" si="69"/>
        <v>0</v>
      </c>
      <c r="H646" s="67">
        <v>23000600</v>
      </c>
      <c r="I646" s="10" t="s">
        <v>691</v>
      </c>
      <c r="J646" s="167" t="s">
        <v>51</v>
      </c>
      <c r="K646" s="10" t="s">
        <v>5710</v>
      </c>
      <c r="L646" s="10"/>
      <c r="M646" s="101" t="s">
        <v>22</v>
      </c>
    </row>
    <row r="647" spans="1:13" ht="45" x14ac:dyDescent="0.25">
      <c r="A647" s="99" t="str">
        <f t="shared" ref="A647:A710" si="70">MID($H647,1,1)</f>
        <v>2</v>
      </c>
      <c r="B647" s="67" t="str">
        <f t="shared" ref="B647:B710" si="71">MID($H647,2,1)</f>
        <v>3</v>
      </c>
      <c r="C647" s="67" t="str">
        <f t="shared" ref="C647:C710" si="72">MID($H647,3,1)</f>
        <v>0</v>
      </c>
      <c r="D647" s="67" t="str">
        <f t="shared" ref="D647:D710" si="73">MID($H647,4,1)</f>
        <v>0</v>
      </c>
      <c r="E647" s="67" t="str">
        <f t="shared" ref="E647:E710" si="74">MID($H647,5,2)</f>
        <v>06</v>
      </c>
      <c r="F647" s="67" t="str">
        <f t="shared" ref="F647:F710" si="75">MID($H647,7,1)</f>
        <v>1</v>
      </c>
      <c r="G647" s="67" t="str">
        <f t="shared" ref="G647:G710" si="76">MID($H647,8,1)</f>
        <v>0</v>
      </c>
      <c r="H647" s="67">
        <v>23000610</v>
      </c>
      <c r="I647" s="10" t="s">
        <v>691</v>
      </c>
      <c r="J647" s="167" t="s">
        <v>51</v>
      </c>
      <c r="K647" s="10" t="s">
        <v>5710</v>
      </c>
      <c r="L647" s="10"/>
      <c r="M647" s="101" t="s">
        <v>22</v>
      </c>
    </row>
    <row r="648" spans="1:13" x14ac:dyDescent="0.25">
      <c r="A648" s="99" t="str">
        <f t="shared" si="70"/>
        <v>2</v>
      </c>
      <c r="B648" s="67" t="str">
        <f t="shared" si="71"/>
        <v>3</v>
      </c>
      <c r="C648" s="67" t="str">
        <f t="shared" si="72"/>
        <v>0</v>
      </c>
      <c r="D648" s="67" t="str">
        <f t="shared" si="73"/>
        <v>0</v>
      </c>
      <c r="E648" s="67" t="str">
        <f t="shared" si="74"/>
        <v>07</v>
      </c>
      <c r="F648" s="67" t="str">
        <f t="shared" si="75"/>
        <v>0</v>
      </c>
      <c r="G648" s="67" t="str">
        <f t="shared" si="76"/>
        <v>0</v>
      </c>
      <c r="H648" s="67">
        <v>23000700</v>
      </c>
      <c r="I648" s="10" t="s">
        <v>693</v>
      </c>
      <c r="J648" s="167" t="s">
        <v>51</v>
      </c>
      <c r="K648" s="10" t="s">
        <v>694</v>
      </c>
      <c r="L648" s="10"/>
      <c r="M648" s="101" t="s">
        <v>22</v>
      </c>
    </row>
    <row r="649" spans="1:13" x14ac:dyDescent="0.25">
      <c r="A649" s="99" t="str">
        <f t="shared" si="70"/>
        <v>2</v>
      </c>
      <c r="B649" s="67" t="str">
        <f t="shared" si="71"/>
        <v>3</v>
      </c>
      <c r="C649" s="67" t="str">
        <f t="shared" si="72"/>
        <v>0</v>
      </c>
      <c r="D649" s="67" t="str">
        <f t="shared" si="73"/>
        <v>0</v>
      </c>
      <c r="E649" s="67" t="str">
        <f t="shared" si="74"/>
        <v>07</v>
      </c>
      <c r="F649" s="67" t="str">
        <f t="shared" si="75"/>
        <v>1</v>
      </c>
      <c r="G649" s="67" t="str">
        <f t="shared" si="76"/>
        <v>0</v>
      </c>
      <c r="H649" s="67">
        <v>23000710</v>
      </c>
      <c r="I649" s="10" t="s">
        <v>693</v>
      </c>
      <c r="J649" s="167" t="s">
        <v>51</v>
      </c>
      <c r="K649" s="10" t="s">
        <v>694</v>
      </c>
      <c r="L649" s="10"/>
      <c r="M649" s="101" t="s">
        <v>22</v>
      </c>
    </row>
    <row r="650" spans="1:13" ht="45" x14ac:dyDescent="0.25">
      <c r="A650" s="99" t="str">
        <f t="shared" si="70"/>
        <v>2</v>
      </c>
      <c r="B650" s="67" t="str">
        <f t="shared" si="71"/>
        <v>3</v>
      </c>
      <c r="C650" s="67" t="str">
        <f t="shared" si="72"/>
        <v>0</v>
      </c>
      <c r="D650" s="67" t="str">
        <f t="shared" si="73"/>
        <v>0</v>
      </c>
      <c r="E650" s="67" t="str">
        <f t="shared" si="74"/>
        <v>07</v>
      </c>
      <c r="F650" s="67" t="str">
        <f t="shared" si="75"/>
        <v>2</v>
      </c>
      <c r="G650" s="67" t="str">
        <f t="shared" si="76"/>
        <v>0</v>
      </c>
      <c r="H650" s="67">
        <v>23000720</v>
      </c>
      <c r="I650" s="10" t="s">
        <v>5711</v>
      </c>
      <c r="J650" s="167" t="s">
        <v>51</v>
      </c>
      <c r="K650" s="10" t="s">
        <v>5712</v>
      </c>
      <c r="L650" s="10" t="s">
        <v>5713</v>
      </c>
      <c r="M650" s="101" t="s">
        <v>22</v>
      </c>
    </row>
    <row r="651" spans="1:13" ht="45" x14ac:dyDescent="0.25">
      <c r="A651" s="99" t="str">
        <f t="shared" si="70"/>
        <v>2</v>
      </c>
      <c r="B651" s="67" t="str">
        <f t="shared" si="71"/>
        <v>3</v>
      </c>
      <c r="C651" s="67" t="str">
        <f t="shared" si="72"/>
        <v>0</v>
      </c>
      <c r="D651" s="67" t="str">
        <f t="shared" si="73"/>
        <v>0</v>
      </c>
      <c r="E651" s="67" t="str">
        <f t="shared" si="74"/>
        <v>07</v>
      </c>
      <c r="F651" s="67" t="str">
        <f t="shared" si="75"/>
        <v>3</v>
      </c>
      <c r="G651" s="67" t="str">
        <f t="shared" si="76"/>
        <v>0</v>
      </c>
      <c r="H651" s="67">
        <v>23000730</v>
      </c>
      <c r="I651" s="10" t="s">
        <v>5714</v>
      </c>
      <c r="J651" s="167" t="s">
        <v>51</v>
      </c>
      <c r="K651" s="10" t="s">
        <v>5715</v>
      </c>
      <c r="L651" s="10" t="s">
        <v>5713</v>
      </c>
      <c r="M651" s="101" t="s">
        <v>22</v>
      </c>
    </row>
    <row r="652" spans="1:13" ht="30" x14ac:dyDescent="0.25">
      <c r="A652" s="99" t="str">
        <f t="shared" si="70"/>
        <v>2</v>
      </c>
      <c r="B652" s="67" t="str">
        <f t="shared" si="71"/>
        <v>3</v>
      </c>
      <c r="C652" s="67" t="str">
        <f t="shared" si="72"/>
        <v>0</v>
      </c>
      <c r="D652" s="67" t="str">
        <f t="shared" si="73"/>
        <v>0</v>
      </c>
      <c r="E652" s="67" t="str">
        <f t="shared" si="74"/>
        <v>08</v>
      </c>
      <c r="F652" s="67" t="str">
        <f t="shared" si="75"/>
        <v>0</v>
      </c>
      <c r="G652" s="67" t="str">
        <f t="shared" si="76"/>
        <v>0</v>
      </c>
      <c r="H652" s="67">
        <v>23000800</v>
      </c>
      <c r="I652" s="10" t="s">
        <v>5711</v>
      </c>
      <c r="J652" s="167" t="s">
        <v>51</v>
      </c>
      <c r="K652" s="10" t="s">
        <v>5716</v>
      </c>
      <c r="L652" s="10" t="s">
        <v>5713</v>
      </c>
      <c r="M652" s="101" t="s">
        <v>22</v>
      </c>
    </row>
    <row r="653" spans="1:13" ht="30" x14ac:dyDescent="0.25">
      <c r="A653" s="99" t="str">
        <f t="shared" si="70"/>
        <v>2</v>
      </c>
      <c r="B653" s="67" t="str">
        <f t="shared" si="71"/>
        <v>3</v>
      </c>
      <c r="C653" s="67" t="str">
        <f t="shared" si="72"/>
        <v>0</v>
      </c>
      <c r="D653" s="67" t="str">
        <f t="shared" si="73"/>
        <v>0</v>
      </c>
      <c r="E653" s="67" t="str">
        <f t="shared" si="74"/>
        <v>08</v>
      </c>
      <c r="F653" s="67" t="str">
        <f t="shared" si="75"/>
        <v>1</v>
      </c>
      <c r="G653" s="67" t="str">
        <f t="shared" si="76"/>
        <v>0</v>
      </c>
      <c r="H653" s="67">
        <v>23000810</v>
      </c>
      <c r="I653" s="10" t="s">
        <v>5711</v>
      </c>
      <c r="J653" s="167" t="s">
        <v>51</v>
      </c>
      <c r="K653" s="10" t="s">
        <v>5716</v>
      </c>
      <c r="L653" s="10" t="s">
        <v>5713</v>
      </c>
      <c r="M653" s="101" t="s">
        <v>22</v>
      </c>
    </row>
    <row r="654" spans="1:13" ht="60" x14ac:dyDescent="0.25">
      <c r="A654" s="99" t="str">
        <f t="shared" si="70"/>
        <v>2</v>
      </c>
      <c r="B654" s="67" t="str">
        <f t="shared" si="71"/>
        <v>4</v>
      </c>
      <c r="C654" s="67" t="str">
        <f t="shared" si="72"/>
        <v>1</v>
      </c>
      <c r="D654" s="67" t="str">
        <f t="shared" si="73"/>
        <v>0</v>
      </c>
      <c r="E654" s="67" t="str">
        <f t="shared" si="74"/>
        <v>00</v>
      </c>
      <c r="F654" s="67" t="str">
        <f t="shared" si="75"/>
        <v>1</v>
      </c>
      <c r="G654" s="67" t="str">
        <f t="shared" si="76"/>
        <v>0</v>
      </c>
      <c r="H654" s="67">
        <v>24100010</v>
      </c>
      <c r="I654" s="10" t="s">
        <v>5246</v>
      </c>
      <c r="J654" s="167" t="s">
        <v>51</v>
      </c>
      <c r="K654" s="10" t="s">
        <v>699</v>
      </c>
      <c r="L654" s="10"/>
      <c r="M654" s="101" t="s">
        <v>22</v>
      </c>
    </row>
    <row r="655" spans="1:13" ht="45" x14ac:dyDescent="0.25">
      <c r="A655" s="99" t="str">
        <f t="shared" si="70"/>
        <v>2</v>
      </c>
      <c r="B655" s="67" t="str">
        <f t="shared" si="71"/>
        <v>4</v>
      </c>
      <c r="C655" s="67" t="str">
        <f t="shared" si="72"/>
        <v>1</v>
      </c>
      <c r="D655" s="67" t="str">
        <f t="shared" si="73"/>
        <v>8</v>
      </c>
      <c r="E655" s="67" t="str">
        <f t="shared" si="74"/>
        <v>00</v>
      </c>
      <c r="F655" s="67" t="str">
        <f t="shared" si="75"/>
        <v>0</v>
      </c>
      <c r="G655" s="67" t="str">
        <f t="shared" si="76"/>
        <v>0</v>
      </c>
      <c r="H655" s="67">
        <v>24180000</v>
      </c>
      <c r="I655" s="10" t="s">
        <v>5717</v>
      </c>
      <c r="J655" s="167" t="s">
        <v>45</v>
      </c>
      <c r="K655" s="10" t="s">
        <v>5718</v>
      </c>
      <c r="L655" s="10"/>
      <c r="M655" s="101" t="s">
        <v>22</v>
      </c>
    </row>
    <row r="656" spans="1:13" ht="30" x14ac:dyDescent="0.25">
      <c r="A656" s="99" t="str">
        <f t="shared" si="70"/>
        <v>2</v>
      </c>
      <c r="B656" s="67" t="str">
        <f t="shared" si="71"/>
        <v>4</v>
      </c>
      <c r="C656" s="67" t="str">
        <f t="shared" si="72"/>
        <v>1</v>
      </c>
      <c r="D656" s="67" t="str">
        <f t="shared" si="73"/>
        <v>8</v>
      </c>
      <c r="E656" s="67" t="str">
        <f t="shared" si="74"/>
        <v>01</v>
      </c>
      <c r="F656" s="67" t="str">
        <f t="shared" si="75"/>
        <v>0</v>
      </c>
      <c r="G656" s="67" t="str">
        <f t="shared" si="76"/>
        <v>0</v>
      </c>
      <c r="H656" s="67">
        <v>24180100</v>
      </c>
      <c r="I656" s="10" t="s">
        <v>420</v>
      </c>
      <c r="J656" s="167" t="s">
        <v>55</v>
      </c>
      <c r="K656" s="10" t="s">
        <v>709</v>
      </c>
      <c r="L656" s="10"/>
      <c r="M656" s="101" t="s">
        <v>22</v>
      </c>
    </row>
    <row r="657" spans="1:13" ht="30" x14ac:dyDescent="0.25">
      <c r="A657" s="99" t="str">
        <f t="shared" si="70"/>
        <v>2</v>
      </c>
      <c r="B657" s="67" t="str">
        <f t="shared" si="71"/>
        <v>4</v>
      </c>
      <c r="C657" s="67" t="str">
        <f t="shared" si="72"/>
        <v>1</v>
      </c>
      <c r="D657" s="67" t="str">
        <f t="shared" si="73"/>
        <v>8</v>
      </c>
      <c r="E657" s="67" t="str">
        <f t="shared" si="74"/>
        <v>01</v>
      </c>
      <c r="F657" s="67" t="str">
        <f t="shared" si="75"/>
        <v>1</v>
      </c>
      <c r="G657" s="67" t="str">
        <f t="shared" si="76"/>
        <v>0</v>
      </c>
      <c r="H657" s="67">
        <v>24180110</v>
      </c>
      <c r="I657" s="10" t="s">
        <v>420</v>
      </c>
      <c r="J657" s="167" t="s">
        <v>55</v>
      </c>
      <c r="K657" s="10" t="s">
        <v>709</v>
      </c>
      <c r="L657" s="10"/>
      <c r="M657" s="101" t="s">
        <v>22</v>
      </c>
    </row>
    <row r="658" spans="1:13" ht="60" x14ac:dyDescent="0.25">
      <c r="A658" s="99" t="str">
        <f t="shared" si="70"/>
        <v>2</v>
      </c>
      <c r="B658" s="67" t="str">
        <f t="shared" si="71"/>
        <v>4</v>
      </c>
      <c r="C658" s="67" t="str">
        <f t="shared" si="72"/>
        <v>1</v>
      </c>
      <c r="D658" s="67" t="str">
        <f t="shared" si="73"/>
        <v>8</v>
      </c>
      <c r="E658" s="67" t="str">
        <f t="shared" si="74"/>
        <v>03</v>
      </c>
      <c r="F658" s="67" t="str">
        <f t="shared" si="75"/>
        <v>0</v>
      </c>
      <c r="G658" s="67" t="str">
        <f t="shared" si="76"/>
        <v>0</v>
      </c>
      <c r="H658" s="67">
        <v>24180300</v>
      </c>
      <c r="I658" s="10" t="s">
        <v>5719</v>
      </c>
      <c r="J658" s="167" t="s">
        <v>55</v>
      </c>
      <c r="K658" s="10" t="s">
        <v>702</v>
      </c>
      <c r="L658" s="10"/>
      <c r="M658" s="101" t="s">
        <v>22</v>
      </c>
    </row>
    <row r="659" spans="1:13" ht="60" x14ac:dyDescent="0.25">
      <c r="A659" s="99" t="str">
        <f t="shared" si="70"/>
        <v>2</v>
      </c>
      <c r="B659" s="67" t="str">
        <f t="shared" si="71"/>
        <v>4</v>
      </c>
      <c r="C659" s="67" t="str">
        <f t="shared" si="72"/>
        <v>1</v>
      </c>
      <c r="D659" s="67" t="str">
        <f t="shared" si="73"/>
        <v>8</v>
      </c>
      <c r="E659" s="67" t="str">
        <f t="shared" si="74"/>
        <v>03</v>
      </c>
      <c r="F659" s="67" t="str">
        <f t="shared" si="75"/>
        <v>1</v>
      </c>
      <c r="G659" s="67" t="str">
        <f t="shared" si="76"/>
        <v>0</v>
      </c>
      <c r="H659" s="67">
        <v>24180310</v>
      </c>
      <c r="I659" s="10" t="s">
        <v>5720</v>
      </c>
      <c r="J659" s="167" t="s">
        <v>55</v>
      </c>
      <c r="K659" s="10" t="s">
        <v>5721</v>
      </c>
      <c r="L659" s="10"/>
      <c r="M659" s="101" t="s">
        <v>22</v>
      </c>
    </row>
    <row r="660" spans="1:13" ht="60" x14ac:dyDescent="0.25">
      <c r="A660" s="99" t="str">
        <f t="shared" si="70"/>
        <v>2</v>
      </c>
      <c r="B660" s="67" t="str">
        <f t="shared" si="71"/>
        <v>4</v>
      </c>
      <c r="C660" s="67" t="str">
        <f t="shared" si="72"/>
        <v>1</v>
      </c>
      <c r="D660" s="67" t="str">
        <f t="shared" si="73"/>
        <v>8</v>
      </c>
      <c r="E660" s="67" t="str">
        <f t="shared" si="74"/>
        <v>03</v>
      </c>
      <c r="F660" s="67" t="str">
        <f t="shared" si="75"/>
        <v>2</v>
      </c>
      <c r="G660" s="67" t="str">
        <f t="shared" si="76"/>
        <v>0</v>
      </c>
      <c r="H660" s="67">
        <v>24180320</v>
      </c>
      <c r="I660" s="10" t="s">
        <v>5722</v>
      </c>
      <c r="J660" s="167" t="s">
        <v>55</v>
      </c>
      <c r="K660" s="10" t="s">
        <v>5723</v>
      </c>
      <c r="L660" s="10"/>
      <c r="M660" s="101" t="s">
        <v>22</v>
      </c>
    </row>
    <row r="661" spans="1:13" ht="60" x14ac:dyDescent="0.25">
      <c r="A661" s="99" t="str">
        <f t="shared" si="70"/>
        <v>2</v>
      </c>
      <c r="B661" s="67" t="str">
        <f t="shared" si="71"/>
        <v>4</v>
      </c>
      <c r="C661" s="67" t="str">
        <f t="shared" si="72"/>
        <v>1</v>
      </c>
      <c r="D661" s="67" t="str">
        <f t="shared" si="73"/>
        <v>8</v>
      </c>
      <c r="E661" s="67" t="str">
        <f t="shared" si="74"/>
        <v>03</v>
      </c>
      <c r="F661" s="67" t="str">
        <f t="shared" si="75"/>
        <v>3</v>
      </c>
      <c r="G661" s="67" t="str">
        <f t="shared" si="76"/>
        <v>0</v>
      </c>
      <c r="H661" s="67">
        <v>24180330</v>
      </c>
      <c r="I661" s="10" t="s">
        <v>5724</v>
      </c>
      <c r="J661" s="167" t="s">
        <v>55</v>
      </c>
      <c r="K661" s="10" t="s">
        <v>5725</v>
      </c>
      <c r="L661" s="10"/>
      <c r="M661" s="101" t="s">
        <v>22</v>
      </c>
    </row>
    <row r="662" spans="1:13" ht="60" x14ac:dyDescent="0.25">
      <c r="A662" s="99" t="str">
        <f t="shared" si="70"/>
        <v>2</v>
      </c>
      <c r="B662" s="67" t="str">
        <f t="shared" si="71"/>
        <v>4</v>
      </c>
      <c r="C662" s="67" t="str">
        <f t="shared" si="72"/>
        <v>1</v>
      </c>
      <c r="D662" s="67" t="str">
        <f t="shared" si="73"/>
        <v>8</v>
      </c>
      <c r="E662" s="67" t="str">
        <f t="shared" si="74"/>
        <v>03</v>
      </c>
      <c r="F662" s="67" t="str">
        <f t="shared" si="75"/>
        <v>4</v>
      </c>
      <c r="G662" s="67" t="str">
        <f t="shared" si="76"/>
        <v>0</v>
      </c>
      <c r="H662" s="67">
        <v>24180340</v>
      </c>
      <c r="I662" s="10" t="s">
        <v>5726</v>
      </c>
      <c r="J662" s="167" t="s">
        <v>55</v>
      </c>
      <c r="K662" s="10" t="s">
        <v>5727</v>
      </c>
      <c r="L662" s="10"/>
      <c r="M662" s="101" t="s">
        <v>22</v>
      </c>
    </row>
    <row r="663" spans="1:13" ht="60" x14ac:dyDescent="0.25">
      <c r="A663" s="99" t="str">
        <f t="shared" si="70"/>
        <v>2</v>
      </c>
      <c r="B663" s="67" t="str">
        <f t="shared" si="71"/>
        <v>4</v>
      </c>
      <c r="C663" s="67" t="str">
        <f t="shared" si="72"/>
        <v>1</v>
      </c>
      <c r="D663" s="67" t="str">
        <f t="shared" si="73"/>
        <v>8</v>
      </c>
      <c r="E663" s="67" t="str">
        <f t="shared" si="74"/>
        <v>03</v>
      </c>
      <c r="F663" s="67" t="str">
        <f t="shared" si="75"/>
        <v>5</v>
      </c>
      <c r="G663" s="67" t="str">
        <f t="shared" si="76"/>
        <v>0</v>
      </c>
      <c r="H663" s="67">
        <v>24180350</v>
      </c>
      <c r="I663" s="10" t="s">
        <v>5728</v>
      </c>
      <c r="J663" s="167" t="s">
        <v>55</v>
      </c>
      <c r="K663" s="10" t="s">
        <v>5729</v>
      </c>
      <c r="L663" s="10"/>
      <c r="M663" s="101" t="s">
        <v>22</v>
      </c>
    </row>
    <row r="664" spans="1:13" ht="60" x14ac:dyDescent="0.25">
      <c r="A664" s="99" t="str">
        <f t="shared" si="70"/>
        <v>2</v>
      </c>
      <c r="B664" s="67" t="str">
        <f t="shared" si="71"/>
        <v>4</v>
      </c>
      <c r="C664" s="67" t="str">
        <f t="shared" si="72"/>
        <v>1</v>
      </c>
      <c r="D664" s="67" t="str">
        <f t="shared" si="73"/>
        <v>8</v>
      </c>
      <c r="E664" s="67" t="str">
        <f t="shared" si="74"/>
        <v>03</v>
      </c>
      <c r="F664" s="67" t="str">
        <f t="shared" si="75"/>
        <v>9</v>
      </c>
      <c r="G664" s="67" t="str">
        <f t="shared" si="76"/>
        <v>0</v>
      </c>
      <c r="H664" s="67">
        <v>24180390</v>
      </c>
      <c r="I664" s="10" t="s">
        <v>5730</v>
      </c>
      <c r="J664" s="167" t="s">
        <v>55</v>
      </c>
      <c r="K664" s="10" t="s">
        <v>5731</v>
      </c>
      <c r="L664" s="10"/>
      <c r="M664" s="101" t="s">
        <v>22</v>
      </c>
    </row>
    <row r="665" spans="1:13" ht="45" x14ac:dyDescent="0.25">
      <c r="A665" s="99" t="str">
        <f t="shared" si="70"/>
        <v>2</v>
      </c>
      <c r="B665" s="67" t="str">
        <f t="shared" si="71"/>
        <v>4</v>
      </c>
      <c r="C665" s="67" t="str">
        <f t="shared" si="72"/>
        <v>1</v>
      </c>
      <c r="D665" s="67" t="str">
        <f t="shared" si="73"/>
        <v>1</v>
      </c>
      <c r="E665" s="67" t="str">
        <f t="shared" si="74"/>
        <v>98</v>
      </c>
      <c r="F665" s="67" t="str">
        <f t="shared" si="75"/>
        <v>0</v>
      </c>
      <c r="G665" s="67" t="str">
        <f t="shared" si="76"/>
        <v>0</v>
      </c>
      <c r="H665" s="67">
        <v>24119800</v>
      </c>
      <c r="I665" s="10" t="s">
        <v>378</v>
      </c>
      <c r="J665" s="167" t="s">
        <v>55</v>
      </c>
      <c r="K665" s="10" t="s">
        <v>716</v>
      </c>
      <c r="L665" s="10"/>
      <c r="M665" s="101" t="s">
        <v>22</v>
      </c>
    </row>
    <row r="666" spans="1:13" ht="60" x14ac:dyDescent="0.25">
      <c r="A666" s="99" t="str">
        <f t="shared" si="70"/>
        <v>2</v>
      </c>
      <c r="B666" s="67" t="str">
        <f t="shared" si="71"/>
        <v>4</v>
      </c>
      <c r="C666" s="67" t="str">
        <f t="shared" si="72"/>
        <v>1</v>
      </c>
      <c r="D666" s="67" t="str">
        <f t="shared" si="73"/>
        <v>8</v>
      </c>
      <c r="E666" s="67" t="str">
        <f t="shared" si="74"/>
        <v>04</v>
      </c>
      <c r="F666" s="67" t="str">
        <f t="shared" si="75"/>
        <v>0</v>
      </c>
      <c r="G666" s="67" t="str">
        <f t="shared" si="76"/>
        <v>0</v>
      </c>
      <c r="H666" s="67">
        <v>24180400</v>
      </c>
      <c r="I666" s="10" t="s">
        <v>710</v>
      </c>
      <c r="J666" s="167" t="s">
        <v>55</v>
      </c>
      <c r="K666" s="10" t="s">
        <v>711</v>
      </c>
      <c r="L666" s="10"/>
      <c r="M666" s="101" t="s">
        <v>22</v>
      </c>
    </row>
    <row r="667" spans="1:13" ht="60" x14ac:dyDescent="0.25">
      <c r="A667" s="99" t="str">
        <f t="shared" si="70"/>
        <v>2</v>
      </c>
      <c r="B667" s="67" t="str">
        <f t="shared" si="71"/>
        <v>4</v>
      </c>
      <c r="C667" s="67" t="str">
        <f t="shared" si="72"/>
        <v>1</v>
      </c>
      <c r="D667" s="67" t="str">
        <f t="shared" si="73"/>
        <v>8</v>
      </c>
      <c r="E667" s="67" t="str">
        <f t="shared" si="74"/>
        <v>04</v>
      </c>
      <c r="F667" s="67" t="str">
        <f t="shared" si="75"/>
        <v>1</v>
      </c>
      <c r="G667" s="67" t="str">
        <f t="shared" si="76"/>
        <v>0</v>
      </c>
      <c r="H667" s="67">
        <v>24180410</v>
      </c>
      <c r="I667" s="10" t="s">
        <v>5732</v>
      </c>
      <c r="J667" s="167" t="s">
        <v>55</v>
      </c>
      <c r="K667" s="10" t="s">
        <v>5733</v>
      </c>
      <c r="L667" s="10"/>
      <c r="M667" s="101" t="s">
        <v>22</v>
      </c>
    </row>
    <row r="668" spans="1:13" ht="60" x14ac:dyDescent="0.25">
      <c r="A668" s="99" t="str">
        <f t="shared" si="70"/>
        <v>2</v>
      </c>
      <c r="B668" s="67" t="str">
        <f t="shared" si="71"/>
        <v>4</v>
      </c>
      <c r="C668" s="67" t="str">
        <f t="shared" si="72"/>
        <v>1</v>
      </c>
      <c r="D668" s="67" t="str">
        <f t="shared" si="73"/>
        <v>8</v>
      </c>
      <c r="E668" s="67" t="str">
        <f t="shared" si="74"/>
        <v>04</v>
      </c>
      <c r="F668" s="67" t="str">
        <f t="shared" si="75"/>
        <v>2</v>
      </c>
      <c r="G668" s="67" t="str">
        <f t="shared" si="76"/>
        <v>0</v>
      </c>
      <c r="H668" s="67">
        <v>24180420</v>
      </c>
      <c r="I668" s="10" t="s">
        <v>5734</v>
      </c>
      <c r="J668" s="167" t="s">
        <v>55</v>
      </c>
      <c r="K668" s="10" t="s">
        <v>5735</v>
      </c>
      <c r="L668" s="10"/>
      <c r="M668" s="101" t="s">
        <v>22</v>
      </c>
    </row>
    <row r="669" spans="1:13" ht="45" x14ac:dyDescent="0.25">
      <c r="A669" s="99" t="str">
        <f t="shared" si="70"/>
        <v>2</v>
      </c>
      <c r="B669" s="67" t="str">
        <f t="shared" si="71"/>
        <v>4</v>
      </c>
      <c r="C669" s="67" t="str">
        <f t="shared" si="72"/>
        <v>1</v>
      </c>
      <c r="D669" s="67" t="str">
        <f t="shared" si="73"/>
        <v>8</v>
      </c>
      <c r="E669" s="67" t="str">
        <f t="shared" si="74"/>
        <v>04</v>
      </c>
      <c r="F669" s="67" t="str">
        <f t="shared" si="75"/>
        <v>3</v>
      </c>
      <c r="G669" s="67" t="str">
        <f t="shared" si="76"/>
        <v>0</v>
      </c>
      <c r="H669" s="67">
        <v>24180430</v>
      </c>
      <c r="I669" s="10" t="s">
        <v>5736</v>
      </c>
      <c r="J669" s="167" t="s">
        <v>55</v>
      </c>
      <c r="K669" s="10" t="s">
        <v>5737</v>
      </c>
      <c r="L669" s="10"/>
      <c r="M669" s="101" t="s">
        <v>22</v>
      </c>
    </row>
    <row r="670" spans="1:13" ht="60" x14ac:dyDescent="0.25">
      <c r="A670" s="99" t="str">
        <f t="shared" si="70"/>
        <v>2</v>
      </c>
      <c r="B670" s="67" t="str">
        <f t="shared" si="71"/>
        <v>4</v>
      </c>
      <c r="C670" s="67" t="str">
        <f t="shared" si="72"/>
        <v>1</v>
      </c>
      <c r="D670" s="67" t="str">
        <f t="shared" si="73"/>
        <v>8</v>
      </c>
      <c r="E670" s="67" t="str">
        <f t="shared" si="74"/>
        <v>04</v>
      </c>
      <c r="F670" s="67" t="str">
        <f t="shared" si="75"/>
        <v>4</v>
      </c>
      <c r="G670" s="67" t="str">
        <f t="shared" si="76"/>
        <v>0</v>
      </c>
      <c r="H670" s="67">
        <v>24180440</v>
      </c>
      <c r="I670" s="10" t="s">
        <v>5738</v>
      </c>
      <c r="J670" s="167" t="s">
        <v>55</v>
      </c>
      <c r="K670" s="10" t="s">
        <v>5739</v>
      </c>
      <c r="L670" s="10"/>
      <c r="M670" s="101" t="s">
        <v>22</v>
      </c>
    </row>
    <row r="671" spans="1:13" ht="45" x14ac:dyDescent="0.25">
      <c r="A671" s="99" t="str">
        <f t="shared" si="70"/>
        <v>2</v>
      </c>
      <c r="B671" s="67" t="str">
        <f t="shared" si="71"/>
        <v>4</v>
      </c>
      <c r="C671" s="67" t="str">
        <f t="shared" si="72"/>
        <v>1</v>
      </c>
      <c r="D671" s="67" t="str">
        <f t="shared" si="73"/>
        <v>8</v>
      </c>
      <c r="E671" s="67" t="str">
        <f t="shared" si="74"/>
        <v>04</v>
      </c>
      <c r="F671" s="67" t="str">
        <f t="shared" si="75"/>
        <v>5</v>
      </c>
      <c r="G671" s="67" t="str">
        <f t="shared" si="76"/>
        <v>0</v>
      </c>
      <c r="H671" s="67">
        <v>24180450</v>
      </c>
      <c r="I671" s="10" t="s">
        <v>5740</v>
      </c>
      <c r="J671" s="167" t="s">
        <v>55</v>
      </c>
      <c r="K671" s="10" t="s">
        <v>5741</v>
      </c>
      <c r="L671" s="10"/>
      <c r="M671" s="101" t="s">
        <v>22</v>
      </c>
    </row>
    <row r="672" spans="1:13" ht="45" x14ac:dyDescent="0.25">
      <c r="A672" s="99" t="str">
        <f t="shared" si="70"/>
        <v>2</v>
      </c>
      <c r="B672" s="67" t="str">
        <f t="shared" si="71"/>
        <v>4</v>
      </c>
      <c r="C672" s="67" t="str">
        <f t="shared" si="72"/>
        <v>1</v>
      </c>
      <c r="D672" s="67" t="str">
        <f t="shared" si="73"/>
        <v>8</v>
      </c>
      <c r="E672" s="67" t="str">
        <f t="shared" si="74"/>
        <v>04</v>
      </c>
      <c r="F672" s="67" t="str">
        <f t="shared" si="75"/>
        <v>6</v>
      </c>
      <c r="G672" s="67" t="str">
        <f t="shared" si="76"/>
        <v>0</v>
      </c>
      <c r="H672" s="67">
        <v>24180460</v>
      </c>
      <c r="I672" s="10" t="s">
        <v>5742</v>
      </c>
      <c r="J672" s="167" t="s">
        <v>55</v>
      </c>
      <c r="K672" s="10" t="s">
        <v>5743</v>
      </c>
      <c r="L672" s="10"/>
      <c r="M672" s="101" t="s">
        <v>22</v>
      </c>
    </row>
    <row r="673" spans="1:13" ht="45" x14ac:dyDescent="0.25">
      <c r="A673" s="99" t="str">
        <f t="shared" si="70"/>
        <v>2</v>
      </c>
      <c r="B673" s="67" t="str">
        <f t="shared" si="71"/>
        <v>4</v>
      </c>
      <c r="C673" s="67" t="str">
        <f t="shared" si="72"/>
        <v>1</v>
      </c>
      <c r="D673" s="67" t="str">
        <f t="shared" si="73"/>
        <v>8</v>
      </c>
      <c r="E673" s="67" t="str">
        <f t="shared" si="74"/>
        <v>04</v>
      </c>
      <c r="F673" s="67" t="str">
        <f t="shared" si="75"/>
        <v>9</v>
      </c>
      <c r="G673" s="67" t="str">
        <f t="shared" si="76"/>
        <v>0</v>
      </c>
      <c r="H673" s="67">
        <v>24180490</v>
      </c>
      <c r="I673" s="10" t="s">
        <v>5742</v>
      </c>
      <c r="J673" s="167" t="s">
        <v>55</v>
      </c>
      <c r="K673" s="10" t="s">
        <v>5744</v>
      </c>
      <c r="L673" s="10"/>
      <c r="M673" s="101" t="s">
        <v>22</v>
      </c>
    </row>
    <row r="674" spans="1:13" ht="30" x14ac:dyDescent="0.25">
      <c r="A674" s="99" t="str">
        <f t="shared" si="70"/>
        <v>2</v>
      </c>
      <c r="B674" s="67" t="str">
        <f t="shared" si="71"/>
        <v>4</v>
      </c>
      <c r="C674" s="67" t="str">
        <f t="shared" si="72"/>
        <v>1</v>
      </c>
      <c r="D674" s="67" t="str">
        <f t="shared" si="73"/>
        <v>8</v>
      </c>
      <c r="E674" s="67" t="str">
        <f t="shared" si="74"/>
        <v>05</v>
      </c>
      <c r="F674" s="67" t="str">
        <f t="shared" si="75"/>
        <v>0</v>
      </c>
      <c r="G674" s="67" t="str">
        <f t="shared" si="76"/>
        <v>0</v>
      </c>
      <c r="H674" s="67">
        <v>24180500</v>
      </c>
      <c r="I674" s="10" t="s">
        <v>718</v>
      </c>
      <c r="J674" s="167" t="s">
        <v>55</v>
      </c>
      <c r="K674" s="10" t="s">
        <v>5745</v>
      </c>
      <c r="L674" s="10"/>
      <c r="M674" s="101" t="s">
        <v>22</v>
      </c>
    </row>
    <row r="675" spans="1:13" ht="45" x14ac:dyDescent="0.25">
      <c r="A675" s="99" t="str">
        <f t="shared" si="70"/>
        <v>2</v>
      </c>
      <c r="B675" s="67" t="str">
        <f t="shared" si="71"/>
        <v>4</v>
      </c>
      <c r="C675" s="67" t="str">
        <f t="shared" si="72"/>
        <v>1</v>
      </c>
      <c r="D675" s="67" t="str">
        <f t="shared" si="73"/>
        <v>8</v>
      </c>
      <c r="E675" s="67" t="str">
        <f t="shared" si="74"/>
        <v>05</v>
      </c>
      <c r="F675" s="67" t="str">
        <f t="shared" si="75"/>
        <v>1</v>
      </c>
      <c r="G675" s="67" t="str">
        <f t="shared" si="76"/>
        <v>0</v>
      </c>
      <c r="H675" s="67">
        <v>24180510</v>
      </c>
      <c r="I675" s="10" t="s">
        <v>5746</v>
      </c>
      <c r="J675" s="167" t="s">
        <v>55</v>
      </c>
      <c r="K675" s="10" t="s">
        <v>720</v>
      </c>
      <c r="L675" s="10" t="s">
        <v>102</v>
      </c>
      <c r="M675" s="101" t="s">
        <v>22</v>
      </c>
    </row>
    <row r="676" spans="1:13" ht="60" x14ac:dyDescent="0.25">
      <c r="A676" s="99" t="str">
        <f t="shared" si="70"/>
        <v>2</v>
      </c>
      <c r="B676" s="67" t="str">
        <f t="shared" si="71"/>
        <v>4</v>
      </c>
      <c r="C676" s="67" t="str">
        <f t="shared" si="72"/>
        <v>1</v>
      </c>
      <c r="D676" s="67" t="str">
        <f t="shared" si="73"/>
        <v>8</v>
      </c>
      <c r="E676" s="67" t="str">
        <f t="shared" si="74"/>
        <v>05</v>
      </c>
      <c r="F676" s="67" t="str">
        <f t="shared" si="75"/>
        <v>2</v>
      </c>
      <c r="G676" s="67" t="str">
        <f t="shared" si="76"/>
        <v>0</v>
      </c>
      <c r="H676" s="67">
        <v>24180520</v>
      </c>
      <c r="I676" s="10" t="s">
        <v>5747</v>
      </c>
      <c r="J676" s="167" t="s">
        <v>55</v>
      </c>
      <c r="K676" s="10" t="s">
        <v>722</v>
      </c>
      <c r="L676" s="10" t="s">
        <v>102</v>
      </c>
      <c r="M676" s="101" t="s">
        <v>22</v>
      </c>
    </row>
    <row r="677" spans="1:13" ht="45" x14ac:dyDescent="0.25">
      <c r="A677" s="99" t="str">
        <f t="shared" si="70"/>
        <v>2</v>
      </c>
      <c r="B677" s="67" t="str">
        <f t="shared" si="71"/>
        <v>4</v>
      </c>
      <c r="C677" s="67" t="str">
        <f t="shared" si="72"/>
        <v>1</v>
      </c>
      <c r="D677" s="67" t="str">
        <f t="shared" si="73"/>
        <v>8</v>
      </c>
      <c r="E677" s="67" t="str">
        <f t="shared" si="74"/>
        <v>05</v>
      </c>
      <c r="F677" s="67" t="str">
        <f t="shared" si="75"/>
        <v>9</v>
      </c>
      <c r="G677" s="67" t="str">
        <f t="shared" si="76"/>
        <v>0</v>
      </c>
      <c r="H677" s="67">
        <v>24180590</v>
      </c>
      <c r="I677" s="10" t="s">
        <v>5748</v>
      </c>
      <c r="J677" s="167" t="s">
        <v>55</v>
      </c>
      <c r="K677" s="10" t="s">
        <v>723</v>
      </c>
      <c r="L677" s="10" t="s">
        <v>102</v>
      </c>
      <c r="M677" s="101" t="s">
        <v>22</v>
      </c>
    </row>
    <row r="678" spans="1:13" ht="45" x14ac:dyDescent="0.25">
      <c r="A678" s="99" t="str">
        <f t="shared" si="70"/>
        <v>2</v>
      </c>
      <c r="B678" s="67" t="str">
        <f t="shared" si="71"/>
        <v>4</v>
      </c>
      <c r="C678" s="67" t="str">
        <f t="shared" si="72"/>
        <v>1</v>
      </c>
      <c r="D678" s="67" t="str">
        <f t="shared" si="73"/>
        <v>8</v>
      </c>
      <c r="E678" s="67" t="str">
        <f t="shared" si="74"/>
        <v>08</v>
      </c>
      <c r="F678" s="67" t="str">
        <f t="shared" si="75"/>
        <v>0</v>
      </c>
      <c r="G678" s="67" t="str">
        <f t="shared" si="76"/>
        <v>0</v>
      </c>
      <c r="H678" s="67">
        <v>24180800</v>
      </c>
      <c r="I678" s="10" t="s">
        <v>5749</v>
      </c>
      <c r="J678" s="167" t="s">
        <v>55</v>
      </c>
      <c r="K678" s="10" t="s">
        <v>5750</v>
      </c>
      <c r="L678" s="10" t="s">
        <v>5751</v>
      </c>
      <c r="M678" s="101" t="s">
        <v>22</v>
      </c>
    </row>
    <row r="679" spans="1:13" ht="45" x14ac:dyDescent="0.25">
      <c r="A679" s="99" t="str">
        <f t="shared" si="70"/>
        <v>2</v>
      </c>
      <c r="B679" s="67" t="str">
        <f t="shared" si="71"/>
        <v>4</v>
      </c>
      <c r="C679" s="67" t="str">
        <f t="shared" si="72"/>
        <v>1</v>
      </c>
      <c r="D679" s="67" t="str">
        <f t="shared" si="73"/>
        <v>8</v>
      </c>
      <c r="E679" s="67" t="str">
        <f t="shared" si="74"/>
        <v>08</v>
      </c>
      <c r="F679" s="67" t="str">
        <f t="shared" si="75"/>
        <v>1</v>
      </c>
      <c r="G679" s="67" t="str">
        <f t="shared" si="76"/>
        <v>0</v>
      </c>
      <c r="H679" s="67">
        <v>24180810</v>
      </c>
      <c r="I679" s="10" t="s">
        <v>5749</v>
      </c>
      <c r="J679" s="167" t="s">
        <v>55</v>
      </c>
      <c r="K679" s="10" t="s">
        <v>5750</v>
      </c>
      <c r="L679" s="10" t="s">
        <v>5751</v>
      </c>
      <c r="M679" s="101" t="s">
        <v>22</v>
      </c>
    </row>
    <row r="680" spans="1:13" ht="45" x14ac:dyDescent="0.25">
      <c r="A680" s="124" t="str">
        <f t="shared" si="70"/>
        <v>2</v>
      </c>
      <c r="B680" s="125" t="str">
        <f t="shared" si="71"/>
        <v>4</v>
      </c>
      <c r="C680" s="125" t="str">
        <f t="shared" si="72"/>
        <v>1</v>
      </c>
      <c r="D680" s="125" t="str">
        <f t="shared" si="73"/>
        <v>4</v>
      </c>
      <c r="E680" s="125" t="str">
        <f t="shared" si="74"/>
        <v>01</v>
      </c>
      <c r="F680" s="125" t="str">
        <f t="shared" si="75"/>
        <v>0</v>
      </c>
      <c r="G680" s="125" t="str">
        <f t="shared" si="76"/>
        <v>0</v>
      </c>
      <c r="H680" s="125">
        <v>24140100</v>
      </c>
      <c r="I680" s="121" t="s">
        <v>726</v>
      </c>
      <c r="J680" s="126" t="s">
        <v>51</v>
      </c>
      <c r="K680" s="121" t="s">
        <v>728</v>
      </c>
      <c r="L680" s="121"/>
      <c r="M680" s="127" t="s">
        <v>22</v>
      </c>
    </row>
    <row r="681" spans="1:13" ht="75" x14ac:dyDescent="0.25">
      <c r="A681" s="99" t="str">
        <f t="shared" si="70"/>
        <v>2</v>
      </c>
      <c r="B681" s="67" t="str">
        <f t="shared" si="71"/>
        <v>4</v>
      </c>
      <c r="C681" s="67" t="str">
        <f t="shared" si="72"/>
        <v>1</v>
      </c>
      <c r="D681" s="67" t="str">
        <f t="shared" si="73"/>
        <v>8</v>
      </c>
      <c r="E681" s="67" t="str">
        <f t="shared" si="74"/>
        <v>10</v>
      </c>
      <c r="F681" s="67" t="str">
        <f t="shared" si="75"/>
        <v>0</v>
      </c>
      <c r="G681" s="67" t="str">
        <f t="shared" si="76"/>
        <v>0</v>
      </c>
      <c r="H681" s="67">
        <v>24181000</v>
      </c>
      <c r="I681" s="10" t="s">
        <v>5752</v>
      </c>
      <c r="J681" s="167" t="s">
        <v>55</v>
      </c>
      <c r="K681" s="10" t="s">
        <v>5753</v>
      </c>
      <c r="L681" s="10"/>
      <c r="M681" s="101" t="s">
        <v>22</v>
      </c>
    </row>
    <row r="682" spans="1:13" ht="45" x14ac:dyDescent="0.25">
      <c r="A682" s="99" t="str">
        <f t="shared" si="70"/>
        <v>2</v>
      </c>
      <c r="B682" s="67" t="str">
        <f t="shared" si="71"/>
        <v>4</v>
      </c>
      <c r="C682" s="67" t="str">
        <f t="shared" si="72"/>
        <v>1</v>
      </c>
      <c r="D682" s="67" t="str">
        <f t="shared" si="73"/>
        <v>8</v>
      </c>
      <c r="E682" s="67" t="str">
        <f t="shared" si="74"/>
        <v>10</v>
      </c>
      <c r="F682" s="67" t="str">
        <f t="shared" si="75"/>
        <v>1</v>
      </c>
      <c r="G682" s="67" t="str">
        <f t="shared" si="76"/>
        <v>0</v>
      </c>
      <c r="H682" s="67">
        <v>24181010</v>
      </c>
      <c r="I682" s="10" t="s">
        <v>5754</v>
      </c>
      <c r="J682" s="167" t="s">
        <v>55</v>
      </c>
      <c r="K682" s="10" t="s">
        <v>728</v>
      </c>
      <c r="L682" s="10"/>
      <c r="M682" s="101" t="s">
        <v>22</v>
      </c>
    </row>
    <row r="683" spans="1:13" ht="45" x14ac:dyDescent="0.25">
      <c r="A683" s="99" t="str">
        <f t="shared" si="70"/>
        <v>2</v>
      </c>
      <c r="B683" s="67" t="str">
        <f t="shared" si="71"/>
        <v>4</v>
      </c>
      <c r="C683" s="67" t="str">
        <f t="shared" si="72"/>
        <v>1</v>
      </c>
      <c r="D683" s="67" t="str">
        <f t="shared" si="73"/>
        <v>8</v>
      </c>
      <c r="E683" s="67" t="str">
        <f t="shared" si="74"/>
        <v>10</v>
      </c>
      <c r="F683" s="67" t="str">
        <f t="shared" si="75"/>
        <v>2</v>
      </c>
      <c r="G683" s="67" t="str">
        <f t="shared" si="76"/>
        <v>0</v>
      </c>
      <c r="H683" s="67">
        <v>24181020</v>
      </c>
      <c r="I683" s="10" t="s">
        <v>5755</v>
      </c>
      <c r="J683" s="167" t="s">
        <v>55</v>
      </c>
      <c r="K683" s="10" t="s">
        <v>730</v>
      </c>
      <c r="L683" s="10"/>
      <c r="M683" s="101" t="s">
        <v>22</v>
      </c>
    </row>
    <row r="684" spans="1:13" ht="45" x14ac:dyDescent="0.25">
      <c r="A684" s="99" t="str">
        <f t="shared" si="70"/>
        <v>2</v>
      </c>
      <c r="B684" s="67" t="str">
        <f t="shared" si="71"/>
        <v>4</v>
      </c>
      <c r="C684" s="67" t="str">
        <f t="shared" si="72"/>
        <v>1</v>
      </c>
      <c r="D684" s="67" t="str">
        <f t="shared" si="73"/>
        <v>8</v>
      </c>
      <c r="E684" s="67" t="str">
        <f t="shared" si="74"/>
        <v>10</v>
      </c>
      <c r="F684" s="67" t="str">
        <f t="shared" si="75"/>
        <v>5</v>
      </c>
      <c r="G684" s="67" t="str">
        <f t="shared" si="76"/>
        <v>0</v>
      </c>
      <c r="H684" s="67">
        <v>24181050</v>
      </c>
      <c r="I684" s="10" t="s">
        <v>731</v>
      </c>
      <c r="J684" s="167" t="s">
        <v>55</v>
      </c>
      <c r="K684" s="10" t="s">
        <v>732</v>
      </c>
      <c r="L684" s="10"/>
      <c r="M684" s="101" t="s">
        <v>22</v>
      </c>
    </row>
    <row r="685" spans="1:13" ht="90" x14ac:dyDescent="0.25">
      <c r="A685" s="99" t="str">
        <f t="shared" si="70"/>
        <v>2</v>
      </c>
      <c r="B685" s="67" t="str">
        <f t="shared" si="71"/>
        <v>4</v>
      </c>
      <c r="C685" s="67" t="str">
        <f t="shared" si="72"/>
        <v>1</v>
      </c>
      <c r="D685" s="67" t="str">
        <f t="shared" si="73"/>
        <v>8</v>
      </c>
      <c r="E685" s="67" t="str">
        <f t="shared" si="74"/>
        <v>10</v>
      </c>
      <c r="F685" s="67" t="str">
        <f t="shared" si="75"/>
        <v>6</v>
      </c>
      <c r="G685" s="67" t="str">
        <f t="shared" si="76"/>
        <v>0</v>
      </c>
      <c r="H685" s="67">
        <v>24181060</v>
      </c>
      <c r="I685" s="10" t="s">
        <v>733</v>
      </c>
      <c r="J685" s="167" t="s">
        <v>55</v>
      </c>
      <c r="K685" s="10" t="s">
        <v>734</v>
      </c>
      <c r="L685" s="10"/>
      <c r="M685" s="101" t="s">
        <v>22</v>
      </c>
    </row>
    <row r="686" spans="1:13" ht="90" x14ac:dyDescent="0.25">
      <c r="A686" s="99" t="str">
        <f t="shared" si="70"/>
        <v>2</v>
      </c>
      <c r="B686" s="67" t="str">
        <f t="shared" si="71"/>
        <v>4</v>
      </c>
      <c r="C686" s="67" t="str">
        <f t="shared" si="72"/>
        <v>1</v>
      </c>
      <c r="D686" s="67" t="str">
        <f t="shared" si="73"/>
        <v>8</v>
      </c>
      <c r="E686" s="67" t="str">
        <f t="shared" si="74"/>
        <v>10</v>
      </c>
      <c r="F686" s="67" t="str">
        <f t="shared" si="75"/>
        <v>7</v>
      </c>
      <c r="G686" s="67" t="str">
        <f t="shared" si="76"/>
        <v>0</v>
      </c>
      <c r="H686" s="67">
        <v>24181070</v>
      </c>
      <c r="I686" s="10" t="s">
        <v>735</v>
      </c>
      <c r="J686" s="167" t="s">
        <v>55</v>
      </c>
      <c r="K686" s="10" t="s">
        <v>736</v>
      </c>
      <c r="L686" s="10"/>
      <c r="M686" s="101" t="s">
        <v>22</v>
      </c>
    </row>
    <row r="687" spans="1:13" ht="135.75" customHeight="1" x14ac:dyDescent="0.25">
      <c r="A687" s="99" t="str">
        <f t="shared" si="70"/>
        <v>2</v>
      </c>
      <c r="B687" s="67" t="str">
        <f t="shared" si="71"/>
        <v>4</v>
      </c>
      <c r="C687" s="67" t="str">
        <f t="shared" si="72"/>
        <v>1</v>
      </c>
      <c r="D687" s="67" t="str">
        <f t="shared" si="73"/>
        <v>8</v>
      </c>
      <c r="E687" s="67" t="str">
        <f t="shared" si="74"/>
        <v>10</v>
      </c>
      <c r="F687" s="67" t="str">
        <f t="shared" si="75"/>
        <v>9</v>
      </c>
      <c r="G687" s="67" t="str">
        <f t="shared" si="76"/>
        <v>0</v>
      </c>
      <c r="H687" s="67">
        <v>24181090</v>
      </c>
      <c r="I687" s="10" t="s">
        <v>5756</v>
      </c>
      <c r="J687" s="167" t="s">
        <v>55</v>
      </c>
      <c r="K687" s="10" t="s">
        <v>5757</v>
      </c>
      <c r="L687" s="10"/>
      <c r="M687" s="101" t="s">
        <v>22</v>
      </c>
    </row>
    <row r="688" spans="1:13" ht="45" x14ac:dyDescent="0.25">
      <c r="A688" s="99" t="str">
        <f t="shared" si="70"/>
        <v>2</v>
      </c>
      <c r="B688" s="67" t="str">
        <f t="shared" si="71"/>
        <v>4</v>
      </c>
      <c r="C688" s="67" t="str">
        <f t="shared" si="72"/>
        <v>1</v>
      </c>
      <c r="D688" s="67" t="str">
        <f t="shared" si="73"/>
        <v>8</v>
      </c>
      <c r="E688" s="67" t="str">
        <f t="shared" si="74"/>
        <v>12</v>
      </c>
      <c r="F688" s="67" t="str">
        <f t="shared" si="75"/>
        <v>0</v>
      </c>
      <c r="G688" s="67" t="str">
        <f t="shared" si="76"/>
        <v>0</v>
      </c>
      <c r="H688" s="67">
        <v>24181200</v>
      </c>
      <c r="I688" s="10" t="s">
        <v>403</v>
      </c>
      <c r="J688" s="167" t="s">
        <v>55</v>
      </c>
      <c r="K688" s="10" t="s">
        <v>725</v>
      </c>
      <c r="L688" s="10"/>
      <c r="M688" s="101" t="s">
        <v>22</v>
      </c>
    </row>
    <row r="689" spans="1:13" ht="45" x14ac:dyDescent="0.25">
      <c r="A689" s="99" t="str">
        <f t="shared" si="70"/>
        <v>2</v>
      </c>
      <c r="B689" s="67" t="str">
        <f t="shared" si="71"/>
        <v>4</v>
      </c>
      <c r="C689" s="67" t="str">
        <f t="shared" si="72"/>
        <v>1</v>
      </c>
      <c r="D689" s="67" t="str">
        <f t="shared" si="73"/>
        <v>8</v>
      </c>
      <c r="E689" s="67" t="str">
        <f t="shared" si="74"/>
        <v>12</v>
      </c>
      <c r="F689" s="67" t="str">
        <f t="shared" si="75"/>
        <v>1</v>
      </c>
      <c r="G689" s="67" t="str">
        <f t="shared" si="76"/>
        <v>0</v>
      </c>
      <c r="H689" s="67">
        <v>24181210</v>
      </c>
      <c r="I689" s="10" t="s">
        <v>403</v>
      </c>
      <c r="J689" s="167" t="s">
        <v>55</v>
      </c>
      <c r="K689" s="10" t="s">
        <v>725</v>
      </c>
      <c r="L689" s="10"/>
      <c r="M689" s="101" t="s">
        <v>22</v>
      </c>
    </row>
    <row r="690" spans="1:13" ht="75" x14ac:dyDescent="0.25">
      <c r="A690" s="99" t="str">
        <f t="shared" si="70"/>
        <v>2</v>
      </c>
      <c r="B690" s="67" t="str">
        <f t="shared" si="71"/>
        <v>4</v>
      </c>
      <c r="C690" s="67" t="str">
        <f t="shared" si="72"/>
        <v>1</v>
      </c>
      <c r="D690" s="67" t="str">
        <f t="shared" si="73"/>
        <v>8</v>
      </c>
      <c r="E690" s="67" t="str">
        <f t="shared" si="74"/>
        <v>99</v>
      </c>
      <c r="F690" s="67" t="str">
        <f t="shared" si="75"/>
        <v>0</v>
      </c>
      <c r="G690" s="67" t="str">
        <f t="shared" si="76"/>
        <v>0</v>
      </c>
      <c r="H690" s="67">
        <v>24189900</v>
      </c>
      <c r="I690" s="10" t="s">
        <v>5758</v>
      </c>
      <c r="J690" s="167" t="s">
        <v>55</v>
      </c>
      <c r="K690" s="10" t="s">
        <v>737</v>
      </c>
      <c r="L690" s="10"/>
      <c r="M690" s="101" t="s">
        <v>22</v>
      </c>
    </row>
    <row r="691" spans="1:13" ht="75" x14ac:dyDescent="0.25">
      <c r="A691" s="99" t="str">
        <f t="shared" si="70"/>
        <v>2</v>
      </c>
      <c r="B691" s="67" t="str">
        <f t="shared" si="71"/>
        <v>4</v>
      </c>
      <c r="C691" s="67" t="str">
        <f t="shared" si="72"/>
        <v>1</v>
      </c>
      <c r="D691" s="67" t="str">
        <f t="shared" si="73"/>
        <v>8</v>
      </c>
      <c r="E691" s="67" t="str">
        <f t="shared" si="74"/>
        <v>99</v>
      </c>
      <c r="F691" s="67" t="str">
        <f t="shared" si="75"/>
        <v>1</v>
      </c>
      <c r="G691" s="67" t="str">
        <f t="shared" si="76"/>
        <v>0</v>
      </c>
      <c r="H691" s="67">
        <v>24189910</v>
      </c>
      <c r="I691" s="10" t="s">
        <v>5758</v>
      </c>
      <c r="J691" s="167" t="s">
        <v>55</v>
      </c>
      <c r="K691" s="10" t="s">
        <v>737</v>
      </c>
      <c r="L691" s="10"/>
      <c r="M691" s="101" t="s">
        <v>22</v>
      </c>
    </row>
    <row r="692" spans="1:13" ht="60" x14ac:dyDescent="0.25">
      <c r="A692" s="99" t="str">
        <f t="shared" si="70"/>
        <v>2</v>
      </c>
      <c r="B692" s="67" t="str">
        <f t="shared" si="71"/>
        <v>4</v>
      </c>
      <c r="C692" s="67" t="str">
        <f t="shared" si="72"/>
        <v>2</v>
      </c>
      <c r="D692" s="67" t="str">
        <f t="shared" si="73"/>
        <v>0</v>
      </c>
      <c r="E692" s="67" t="str">
        <f t="shared" si="74"/>
        <v>00</v>
      </c>
      <c r="F692" s="67" t="str">
        <f t="shared" si="75"/>
        <v>1</v>
      </c>
      <c r="G692" s="67" t="str">
        <f t="shared" si="76"/>
        <v>0</v>
      </c>
      <c r="H692" s="67">
        <v>24200010</v>
      </c>
      <c r="I692" s="10" t="s">
        <v>5248</v>
      </c>
      <c r="J692" s="167" t="s">
        <v>51</v>
      </c>
      <c r="K692" s="10" t="s">
        <v>738</v>
      </c>
      <c r="L692" s="10"/>
      <c r="M692" s="101" t="s">
        <v>22</v>
      </c>
    </row>
    <row r="693" spans="1:13" ht="45" x14ac:dyDescent="0.25">
      <c r="A693" s="99" t="str">
        <f t="shared" si="70"/>
        <v>2</v>
      </c>
      <c r="B693" s="67" t="str">
        <f t="shared" si="71"/>
        <v>4</v>
      </c>
      <c r="C693" s="67" t="str">
        <f t="shared" si="72"/>
        <v>2</v>
      </c>
      <c r="D693" s="67" t="str">
        <f t="shared" si="73"/>
        <v>8</v>
      </c>
      <c r="E693" s="67" t="str">
        <f t="shared" si="74"/>
        <v>00</v>
      </c>
      <c r="F693" s="67" t="str">
        <f t="shared" si="75"/>
        <v>0</v>
      </c>
      <c r="G693" s="67" t="str">
        <f t="shared" si="76"/>
        <v>0</v>
      </c>
      <c r="H693" s="67">
        <v>24280000</v>
      </c>
      <c r="I693" s="10" t="s">
        <v>5759</v>
      </c>
      <c r="J693" s="167" t="s">
        <v>45</v>
      </c>
      <c r="K693" s="10" t="s">
        <v>5760</v>
      </c>
      <c r="L693" s="10"/>
      <c r="M693" s="101" t="s">
        <v>22</v>
      </c>
    </row>
    <row r="694" spans="1:13" ht="45" x14ac:dyDescent="0.25">
      <c r="A694" s="99" t="str">
        <f t="shared" si="70"/>
        <v>2</v>
      </c>
      <c r="B694" s="67" t="str">
        <f t="shared" si="71"/>
        <v>4</v>
      </c>
      <c r="C694" s="67" t="str">
        <f t="shared" si="72"/>
        <v>2</v>
      </c>
      <c r="D694" s="67" t="str">
        <f t="shared" si="73"/>
        <v>8</v>
      </c>
      <c r="E694" s="67" t="str">
        <f t="shared" si="74"/>
        <v>01</v>
      </c>
      <c r="F694" s="67" t="str">
        <f t="shared" si="75"/>
        <v>0</v>
      </c>
      <c r="G694" s="67" t="str">
        <f t="shared" si="76"/>
        <v>0</v>
      </c>
      <c r="H694" s="67">
        <v>24280100</v>
      </c>
      <c r="I694" s="10" t="s">
        <v>742</v>
      </c>
      <c r="J694" s="167" t="s">
        <v>55</v>
      </c>
      <c r="K694" s="10" t="s">
        <v>5761</v>
      </c>
      <c r="L694" s="10"/>
      <c r="M694" s="101" t="s">
        <v>22</v>
      </c>
    </row>
    <row r="695" spans="1:13" ht="45" x14ac:dyDescent="0.25">
      <c r="A695" s="99" t="str">
        <f t="shared" si="70"/>
        <v>2</v>
      </c>
      <c r="B695" s="67" t="str">
        <f t="shared" si="71"/>
        <v>4</v>
      </c>
      <c r="C695" s="67" t="str">
        <f t="shared" si="72"/>
        <v>2</v>
      </c>
      <c r="D695" s="67" t="str">
        <f t="shared" si="73"/>
        <v>8</v>
      </c>
      <c r="E695" s="67" t="str">
        <f t="shared" si="74"/>
        <v>01</v>
      </c>
      <c r="F695" s="67" t="str">
        <f t="shared" si="75"/>
        <v>1</v>
      </c>
      <c r="G695" s="67" t="str">
        <f t="shared" si="76"/>
        <v>0</v>
      </c>
      <c r="H695" s="67">
        <v>24280110</v>
      </c>
      <c r="I695" s="10" t="s">
        <v>742</v>
      </c>
      <c r="J695" s="167" t="s">
        <v>55</v>
      </c>
      <c r="K695" s="10" t="s">
        <v>5762</v>
      </c>
      <c r="L695" s="10"/>
      <c r="M695" s="101" t="s">
        <v>22</v>
      </c>
    </row>
    <row r="696" spans="1:13" ht="60" x14ac:dyDescent="0.25">
      <c r="A696" s="99" t="str">
        <f t="shared" si="70"/>
        <v>2</v>
      </c>
      <c r="B696" s="67" t="str">
        <f t="shared" si="71"/>
        <v>4</v>
      </c>
      <c r="C696" s="67" t="str">
        <f t="shared" si="72"/>
        <v>2</v>
      </c>
      <c r="D696" s="67" t="str">
        <f t="shared" si="73"/>
        <v>8</v>
      </c>
      <c r="E696" s="67" t="str">
        <f t="shared" si="74"/>
        <v>03</v>
      </c>
      <c r="F696" s="67" t="str">
        <f t="shared" si="75"/>
        <v>0</v>
      </c>
      <c r="G696" s="67" t="str">
        <f t="shared" si="76"/>
        <v>0</v>
      </c>
      <c r="H696" s="67">
        <v>24280300</v>
      </c>
      <c r="I696" s="10" t="s">
        <v>448</v>
      </c>
      <c r="J696" s="167" t="s">
        <v>55</v>
      </c>
      <c r="K696" s="10" t="s">
        <v>741</v>
      </c>
      <c r="L696" s="10"/>
      <c r="M696" s="101" t="s">
        <v>22</v>
      </c>
    </row>
    <row r="697" spans="1:13" ht="60" x14ac:dyDescent="0.25">
      <c r="A697" s="99" t="str">
        <f t="shared" si="70"/>
        <v>2</v>
      </c>
      <c r="B697" s="67" t="str">
        <f t="shared" si="71"/>
        <v>4</v>
      </c>
      <c r="C697" s="67" t="str">
        <f t="shared" si="72"/>
        <v>2</v>
      </c>
      <c r="D697" s="67" t="str">
        <f t="shared" si="73"/>
        <v>8</v>
      </c>
      <c r="E697" s="67" t="str">
        <f t="shared" si="74"/>
        <v>03</v>
      </c>
      <c r="F697" s="67" t="str">
        <f t="shared" si="75"/>
        <v>1</v>
      </c>
      <c r="G697" s="67" t="str">
        <f t="shared" si="76"/>
        <v>0</v>
      </c>
      <c r="H697" s="67">
        <v>24280310</v>
      </c>
      <c r="I697" s="10" t="s">
        <v>448</v>
      </c>
      <c r="J697" s="167" t="s">
        <v>55</v>
      </c>
      <c r="K697" s="10" t="s">
        <v>741</v>
      </c>
      <c r="L697" s="10"/>
      <c r="M697" s="101" t="s">
        <v>22</v>
      </c>
    </row>
    <row r="698" spans="1:13" ht="45" x14ac:dyDescent="0.25">
      <c r="A698" s="99" t="str">
        <f t="shared" si="70"/>
        <v>2</v>
      </c>
      <c r="B698" s="67" t="str">
        <f t="shared" si="71"/>
        <v>4</v>
      </c>
      <c r="C698" s="67" t="str">
        <f t="shared" si="72"/>
        <v>2</v>
      </c>
      <c r="D698" s="67" t="str">
        <f t="shared" si="73"/>
        <v>8</v>
      </c>
      <c r="E698" s="67" t="str">
        <f t="shared" si="74"/>
        <v>05</v>
      </c>
      <c r="F698" s="67" t="str">
        <f t="shared" si="75"/>
        <v>0</v>
      </c>
      <c r="G698" s="67" t="str">
        <f t="shared" si="76"/>
        <v>0</v>
      </c>
      <c r="H698" s="67">
        <v>24280500</v>
      </c>
      <c r="I698" s="10" t="s">
        <v>718</v>
      </c>
      <c r="J698" s="167" t="s">
        <v>55</v>
      </c>
      <c r="K698" s="10" t="s">
        <v>743</v>
      </c>
      <c r="L698" s="10"/>
      <c r="M698" s="101" t="s">
        <v>22</v>
      </c>
    </row>
    <row r="699" spans="1:13" ht="45" x14ac:dyDescent="0.25">
      <c r="A699" s="99" t="str">
        <f t="shared" si="70"/>
        <v>2</v>
      </c>
      <c r="B699" s="67" t="str">
        <f t="shared" si="71"/>
        <v>4</v>
      </c>
      <c r="C699" s="67" t="str">
        <f t="shared" si="72"/>
        <v>2</v>
      </c>
      <c r="D699" s="67" t="str">
        <f t="shared" si="73"/>
        <v>8</v>
      </c>
      <c r="E699" s="67" t="str">
        <f t="shared" si="74"/>
        <v>05</v>
      </c>
      <c r="F699" s="67" t="str">
        <f t="shared" si="75"/>
        <v>1</v>
      </c>
      <c r="G699" s="67" t="str">
        <f t="shared" si="76"/>
        <v>0</v>
      </c>
      <c r="H699" s="67">
        <v>24280510</v>
      </c>
      <c r="I699" s="10" t="s">
        <v>718</v>
      </c>
      <c r="J699" s="167" t="s">
        <v>55</v>
      </c>
      <c r="K699" s="10" t="s">
        <v>743</v>
      </c>
      <c r="L699" s="10"/>
      <c r="M699" s="101" t="s">
        <v>22</v>
      </c>
    </row>
    <row r="700" spans="1:13" ht="45" x14ac:dyDescent="0.25">
      <c r="A700" s="99" t="str">
        <f t="shared" si="70"/>
        <v>2</v>
      </c>
      <c r="B700" s="67" t="str">
        <f t="shared" si="71"/>
        <v>4</v>
      </c>
      <c r="C700" s="67" t="str">
        <f t="shared" si="72"/>
        <v>2</v>
      </c>
      <c r="D700" s="67" t="str">
        <f t="shared" si="73"/>
        <v>2</v>
      </c>
      <c r="E700" s="67" t="str">
        <f t="shared" si="74"/>
        <v>01</v>
      </c>
      <c r="F700" s="67" t="str">
        <f t="shared" si="75"/>
        <v>0</v>
      </c>
      <c r="G700" s="67" t="str">
        <f t="shared" si="76"/>
        <v>0</v>
      </c>
      <c r="H700" s="67">
        <v>24220100</v>
      </c>
      <c r="I700" s="10" t="s">
        <v>449</v>
      </c>
      <c r="J700" s="167" t="s">
        <v>51</v>
      </c>
      <c r="K700" s="10" t="s">
        <v>5763</v>
      </c>
      <c r="L700" s="10"/>
      <c r="M700" s="101" t="s">
        <v>22</v>
      </c>
    </row>
    <row r="701" spans="1:13" ht="60" x14ac:dyDescent="0.25">
      <c r="A701" s="99" t="str">
        <f t="shared" si="70"/>
        <v>2</v>
      </c>
      <c r="B701" s="67" t="str">
        <f t="shared" si="71"/>
        <v>4</v>
      </c>
      <c r="C701" s="67" t="str">
        <f t="shared" si="72"/>
        <v>2</v>
      </c>
      <c r="D701" s="67" t="str">
        <f t="shared" si="73"/>
        <v>8</v>
      </c>
      <c r="E701" s="67" t="str">
        <f t="shared" si="74"/>
        <v>10</v>
      </c>
      <c r="F701" s="67" t="str">
        <f t="shared" si="75"/>
        <v>0</v>
      </c>
      <c r="G701" s="67" t="str">
        <f t="shared" si="76"/>
        <v>0</v>
      </c>
      <c r="H701" s="67">
        <v>24281000</v>
      </c>
      <c r="I701" s="10" t="s">
        <v>5764</v>
      </c>
      <c r="J701" s="167" t="s">
        <v>55</v>
      </c>
      <c r="K701" s="10" t="s">
        <v>5765</v>
      </c>
      <c r="L701" s="10"/>
      <c r="M701" s="101" t="s">
        <v>22</v>
      </c>
    </row>
    <row r="702" spans="1:13" ht="45" x14ac:dyDescent="0.25">
      <c r="A702" s="99" t="str">
        <f t="shared" si="70"/>
        <v>2</v>
      </c>
      <c r="B702" s="67" t="str">
        <f t="shared" si="71"/>
        <v>4</v>
      </c>
      <c r="C702" s="67" t="str">
        <f t="shared" si="72"/>
        <v>2</v>
      </c>
      <c r="D702" s="67" t="str">
        <f t="shared" si="73"/>
        <v>8</v>
      </c>
      <c r="E702" s="67" t="str">
        <f t="shared" si="74"/>
        <v>10</v>
      </c>
      <c r="F702" s="67" t="str">
        <f t="shared" si="75"/>
        <v>1</v>
      </c>
      <c r="G702" s="67" t="str">
        <f t="shared" si="76"/>
        <v>0</v>
      </c>
      <c r="H702" s="67">
        <v>24281010</v>
      </c>
      <c r="I702" s="10" t="s">
        <v>746</v>
      </c>
      <c r="J702" s="167" t="s">
        <v>55</v>
      </c>
      <c r="K702" s="10" t="s">
        <v>747</v>
      </c>
      <c r="L702" s="10"/>
      <c r="M702" s="101" t="s">
        <v>22</v>
      </c>
    </row>
    <row r="703" spans="1:13" ht="45" x14ac:dyDescent="0.25">
      <c r="A703" s="99" t="str">
        <f t="shared" si="70"/>
        <v>2</v>
      </c>
      <c r="B703" s="67" t="str">
        <f t="shared" si="71"/>
        <v>4</v>
      </c>
      <c r="C703" s="67" t="str">
        <f t="shared" si="72"/>
        <v>2</v>
      </c>
      <c r="D703" s="67" t="str">
        <f t="shared" si="73"/>
        <v>8</v>
      </c>
      <c r="E703" s="67" t="str">
        <f t="shared" si="74"/>
        <v>10</v>
      </c>
      <c r="F703" s="67" t="str">
        <f t="shared" si="75"/>
        <v>2</v>
      </c>
      <c r="G703" s="67" t="str">
        <f t="shared" si="76"/>
        <v>0</v>
      </c>
      <c r="H703" s="67">
        <v>24281020</v>
      </c>
      <c r="I703" s="10" t="s">
        <v>748</v>
      </c>
      <c r="J703" s="167" t="s">
        <v>55</v>
      </c>
      <c r="K703" s="10" t="s">
        <v>749</v>
      </c>
      <c r="L703" s="10"/>
      <c r="M703" s="101" t="s">
        <v>22</v>
      </c>
    </row>
    <row r="704" spans="1:13" ht="45" x14ac:dyDescent="0.25">
      <c r="A704" s="99" t="str">
        <f t="shared" si="70"/>
        <v>2</v>
      </c>
      <c r="B704" s="67" t="str">
        <f t="shared" si="71"/>
        <v>4</v>
      </c>
      <c r="C704" s="67" t="str">
        <f t="shared" si="72"/>
        <v>2</v>
      </c>
      <c r="D704" s="67" t="str">
        <f t="shared" si="73"/>
        <v>8</v>
      </c>
      <c r="E704" s="67" t="str">
        <f t="shared" si="74"/>
        <v>10</v>
      </c>
      <c r="F704" s="67" t="str">
        <f t="shared" si="75"/>
        <v>5</v>
      </c>
      <c r="G704" s="67" t="str">
        <f t="shared" si="76"/>
        <v>0</v>
      </c>
      <c r="H704" s="67">
        <v>24281050</v>
      </c>
      <c r="I704" s="10" t="s">
        <v>750</v>
      </c>
      <c r="J704" s="167" t="s">
        <v>55</v>
      </c>
      <c r="K704" s="10" t="s">
        <v>5766</v>
      </c>
      <c r="L704" s="10"/>
      <c r="M704" s="101" t="s">
        <v>22</v>
      </c>
    </row>
    <row r="705" spans="1:13" ht="90" x14ac:dyDescent="0.25">
      <c r="A705" s="99" t="str">
        <f t="shared" si="70"/>
        <v>2</v>
      </c>
      <c r="B705" s="67" t="str">
        <f t="shared" si="71"/>
        <v>4</v>
      </c>
      <c r="C705" s="67" t="str">
        <f t="shared" si="72"/>
        <v>2</v>
      </c>
      <c r="D705" s="67" t="str">
        <f t="shared" si="73"/>
        <v>8</v>
      </c>
      <c r="E705" s="67" t="str">
        <f t="shared" si="74"/>
        <v>10</v>
      </c>
      <c r="F705" s="67" t="str">
        <f t="shared" si="75"/>
        <v>6</v>
      </c>
      <c r="G705" s="67" t="str">
        <f t="shared" si="76"/>
        <v>0</v>
      </c>
      <c r="H705" s="67">
        <v>24281060</v>
      </c>
      <c r="I705" s="10" t="s">
        <v>752</v>
      </c>
      <c r="J705" s="167" t="s">
        <v>55</v>
      </c>
      <c r="K705" s="10" t="s">
        <v>753</v>
      </c>
      <c r="L705" s="10"/>
      <c r="M705" s="101" t="s">
        <v>22</v>
      </c>
    </row>
    <row r="706" spans="1:13" ht="90" x14ac:dyDescent="0.25">
      <c r="A706" s="99" t="str">
        <f t="shared" si="70"/>
        <v>2</v>
      </c>
      <c r="B706" s="67" t="str">
        <f t="shared" si="71"/>
        <v>4</v>
      </c>
      <c r="C706" s="67" t="str">
        <f t="shared" si="72"/>
        <v>2</v>
      </c>
      <c r="D706" s="67" t="str">
        <f t="shared" si="73"/>
        <v>8</v>
      </c>
      <c r="E706" s="67" t="str">
        <f t="shared" si="74"/>
        <v>10</v>
      </c>
      <c r="F706" s="67" t="str">
        <f t="shared" si="75"/>
        <v>7</v>
      </c>
      <c r="G706" s="67" t="str">
        <f t="shared" si="76"/>
        <v>0</v>
      </c>
      <c r="H706" s="67">
        <v>24281070</v>
      </c>
      <c r="I706" s="10" t="s">
        <v>754</v>
      </c>
      <c r="J706" s="167" t="s">
        <v>55</v>
      </c>
      <c r="K706" s="10" t="s">
        <v>755</v>
      </c>
      <c r="L706" s="10"/>
      <c r="M706" s="101" t="s">
        <v>22</v>
      </c>
    </row>
    <row r="707" spans="1:13" ht="45" x14ac:dyDescent="0.25">
      <c r="A707" s="99" t="str">
        <f t="shared" si="70"/>
        <v>2</v>
      </c>
      <c r="B707" s="67" t="str">
        <f t="shared" si="71"/>
        <v>4</v>
      </c>
      <c r="C707" s="67" t="str">
        <f t="shared" si="72"/>
        <v>2</v>
      </c>
      <c r="D707" s="67" t="str">
        <f t="shared" si="73"/>
        <v>8</v>
      </c>
      <c r="E707" s="67" t="str">
        <f t="shared" si="74"/>
        <v>10</v>
      </c>
      <c r="F707" s="67" t="str">
        <f t="shared" si="75"/>
        <v>9</v>
      </c>
      <c r="G707" s="67" t="str">
        <f t="shared" si="76"/>
        <v>0</v>
      </c>
      <c r="H707" s="67">
        <v>24281090</v>
      </c>
      <c r="I707" s="10" t="s">
        <v>5767</v>
      </c>
      <c r="J707" s="167" t="s">
        <v>55</v>
      </c>
      <c r="K707" s="10" t="s">
        <v>5768</v>
      </c>
      <c r="L707" s="10"/>
      <c r="M707" s="101" t="s">
        <v>22</v>
      </c>
    </row>
    <row r="708" spans="1:13" ht="45" x14ac:dyDescent="0.25">
      <c r="A708" s="99" t="str">
        <f t="shared" si="70"/>
        <v>2</v>
      </c>
      <c r="B708" s="67" t="str">
        <f t="shared" si="71"/>
        <v>4</v>
      </c>
      <c r="C708" s="67" t="str">
        <f t="shared" si="72"/>
        <v>2</v>
      </c>
      <c r="D708" s="67" t="str">
        <f t="shared" si="73"/>
        <v>8</v>
      </c>
      <c r="E708" s="67" t="str">
        <f t="shared" si="74"/>
        <v>99</v>
      </c>
      <c r="F708" s="67" t="str">
        <f t="shared" si="75"/>
        <v>0</v>
      </c>
      <c r="G708" s="67" t="str">
        <f t="shared" si="76"/>
        <v>0</v>
      </c>
      <c r="H708" s="67">
        <v>24289900</v>
      </c>
      <c r="I708" s="10" t="s">
        <v>5769</v>
      </c>
      <c r="J708" s="167" t="s">
        <v>55</v>
      </c>
      <c r="K708" s="10" t="s">
        <v>759</v>
      </c>
      <c r="L708" s="10"/>
      <c r="M708" s="101" t="s">
        <v>22</v>
      </c>
    </row>
    <row r="709" spans="1:13" ht="45" x14ac:dyDescent="0.25">
      <c r="A709" s="99" t="str">
        <f t="shared" si="70"/>
        <v>2</v>
      </c>
      <c r="B709" s="67" t="str">
        <f t="shared" si="71"/>
        <v>4</v>
      </c>
      <c r="C709" s="67" t="str">
        <f t="shared" si="72"/>
        <v>2</v>
      </c>
      <c r="D709" s="67" t="str">
        <f t="shared" si="73"/>
        <v>8</v>
      </c>
      <c r="E709" s="67" t="str">
        <f t="shared" si="74"/>
        <v>99</v>
      </c>
      <c r="F709" s="67" t="str">
        <f t="shared" si="75"/>
        <v>1</v>
      </c>
      <c r="G709" s="67" t="str">
        <f t="shared" si="76"/>
        <v>0</v>
      </c>
      <c r="H709" s="67">
        <v>24289910</v>
      </c>
      <c r="I709" s="10" t="s">
        <v>5769</v>
      </c>
      <c r="J709" s="167" t="s">
        <v>55</v>
      </c>
      <c r="K709" s="10" t="s">
        <v>759</v>
      </c>
      <c r="L709" s="10"/>
      <c r="M709" s="101" t="s">
        <v>22</v>
      </c>
    </row>
    <row r="710" spans="1:13" ht="60" x14ac:dyDescent="0.25">
      <c r="A710" s="99" t="str">
        <f t="shared" si="70"/>
        <v>2</v>
      </c>
      <c r="B710" s="67" t="str">
        <f t="shared" si="71"/>
        <v>4</v>
      </c>
      <c r="C710" s="67" t="str">
        <f t="shared" si="72"/>
        <v>3</v>
      </c>
      <c r="D710" s="67" t="str">
        <f t="shared" si="73"/>
        <v>0</v>
      </c>
      <c r="E710" s="67" t="str">
        <f t="shared" si="74"/>
        <v>00</v>
      </c>
      <c r="F710" s="67" t="str">
        <f t="shared" si="75"/>
        <v>1</v>
      </c>
      <c r="G710" s="67" t="str">
        <f t="shared" si="76"/>
        <v>0</v>
      </c>
      <c r="H710" s="67">
        <v>24300010</v>
      </c>
      <c r="I710" s="10" t="s">
        <v>5251</v>
      </c>
      <c r="J710" s="167" t="s">
        <v>51</v>
      </c>
      <c r="K710" s="10" t="s">
        <v>760</v>
      </c>
      <c r="L710" s="10"/>
      <c r="M710" s="101" t="s">
        <v>22</v>
      </c>
    </row>
    <row r="711" spans="1:13" ht="45" x14ac:dyDescent="0.25">
      <c r="A711" s="99" t="str">
        <f t="shared" ref="A711:A774" si="77">MID($H711,1,1)</f>
        <v>2</v>
      </c>
      <c r="B711" s="67" t="str">
        <f t="shared" ref="B711:B774" si="78">MID($H711,2,1)</f>
        <v>4</v>
      </c>
      <c r="C711" s="67" t="str">
        <f t="shared" ref="C711:C774" si="79">MID($H711,3,1)</f>
        <v>3</v>
      </c>
      <c r="D711" s="67" t="str">
        <f t="shared" ref="D711:D774" si="80">MID($H711,4,1)</f>
        <v>2</v>
      </c>
      <c r="E711" s="67" t="str">
        <f t="shared" ref="E711:E774" si="81">MID($H711,5,2)</f>
        <v>01</v>
      </c>
      <c r="F711" s="67" t="str">
        <f t="shared" ref="F711:F774" si="82">MID($H711,7,1)</f>
        <v>0</v>
      </c>
      <c r="G711" s="67" t="str">
        <f t="shared" ref="G711:G774" si="83">MID($H711,8,1)</f>
        <v>0</v>
      </c>
      <c r="H711" s="67">
        <v>24320100</v>
      </c>
      <c r="I711" s="10" t="s">
        <v>762</v>
      </c>
      <c r="J711" s="167" t="s">
        <v>51</v>
      </c>
      <c r="K711" s="10" t="s">
        <v>5770</v>
      </c>
      <c r="L711" s="10"/>
      <c r="M711" s="101" t="s">
        <v>22</v>
      </c>
    </row>
    <row r="712" spans="1:13" ht="30" x14ac:dyDescent="0.25">
      <c r="A712" s="99" t="str">
        <f t="shared" si="77"/>
        <v>2</v>
      </c>
      <c r="B712" s="67" t="str">
        <f t="shared" si="78"/>
        <v>4</v>
      </c>
      <c r="C712" s="67" t="str">
        <f t="shared" si="79"/>
        <v>3</v>
      </c>
      <c r="D712" s="67" t="str">
        <f t="shared" si="80"/>
        <v>8</v>
      </c>
      <c r="E712" s="67" t="str">
        <f t="shared" si="81"/>
        <v>00</v>
      </c>
      <c r="F712" s="67" t="str">
        <f t="shared" si="82"/>
        <v>0</v>
      </c>
      <c r="G712" s="67" t="str">
        <f t="shared" si="83"/>
        <v>0</v>
      </c>
      <c r="H712" s="67">
        <v>24380000</v>
      </c>
      <c r="I712" s="10" t="s">
        <v>5251</v>
      </c>
      <c r="J712" s="167" t="s">
        <v>45</v>
      </c>
      <c r="K712" s="10" t="s">
        <v>5771</v>
      </c>
      <c r="L712" s="10"/>
      <c r="M712" s="101" t="s">
        <v>22</v>
      </c>
    </row>
    <row r="713" spans="1:13" ht="30" x14ac:dyDescent="0.25">
      <c r="A713" s="99" t="str">
        <f t="shared" si="77"/>
        <v>2</v>
      </c>
      <c r="B713" s="67" t="str">
        <f t="shared" si="78"/>
        <v>4</v>
      </c>
      <c r="C713" s="67" t="str">
        <f t="shared" si="79"/>
        <v>3</v>
      </c>
      <c r="D713" s="67" t="str">
        <f t="shared" si="80"/>
        <v>8</v>
      </c>
      <c r="E713" s="67" t="str">
        <f t="shared" si="81"/>
        <v>01</v>
      </c>
      <c r="F713" s="67" t="str">
        <f t="shared" si="82"/>
        <v>0</v>
      </c>
      <c r="G713" s="67" t="str">
        <f t="shared" si="83"/>
        <v>0</v>
      </c>
      <c r="H713" s="67">
        <v>24380100</v>
      </c>
      <c r="I713" s="10" t="s">
        <v>464</v>
      </c>
      <c r="J713" s="167" t="s">
        <v>55</v>
      </c>
      <c r="K713" s="10" t="s">
        <v>764</v>
      </c>
      <c r="L713" s="10"/>
      <c r="M713" s="101" t="s">
        <v>22</v>
      </c>
    </row>
    <row r="714" spans="1:13" ht="30" x14ac:dyDescent="0.25">
      <c r="A714" s="99" t="str">
        <f t="shared" si="77"/>
        <v>2</v>
      </c>
      <c r="B714" s="67" t="str">
        <f t="shared" si="78"/>
        <v>4</v>
      </c>
      <c r="C714" s="67" t="str">
        <f t="shared" si="79"/>
        <v>3</v>
      </c>
      <c r="D714" s="67" t="str">
        <f t="shared" si="80"/>
        <v>8</v>
      </c>
      <c r="E714" s="67" t="str">
        <f t="shared" si="81"/>
        <v>01</v>
      </c>
      <c r="F714" s="67" t="str">
        <f t="shared" si="82"/>
        <v>1</v>
      </c>
      <c r="G714" s="67" t="str">
        <f t="shared" si="83"/>
        <v>0</v>
      </c>
      <c r="H714" s="67">
        <v>24380110</v>
      </c>
      <c r="I714" s="10" t="s">
        <v>464</v>
      </c>
      <c r="J714" s="167" t="s">
        <v>55</v>
      </c>
      <c r="K714" s="10" t="s">
        <v>764</v>
      </c>
      <c r="L714" s="10"/>
      <c r="M714" s="101" t="s">
        <v>22</v>
      </c>
    </row>
    <row r="715" spans="1:13" ht="60" x14ac:dyDescent="0.25">
      <c r="A715" s="99" t="str">
        <f t="shared" si="77"/>
        <v>2</v>
      </c>
      <c r="B715" s="67" t="str">
        <f t="shared" si="78"/>
        <v>4</v>
      </c>
      <c r="C715" s="67" t="str">
        <f t="shared" si="79"/>
        <v>3</v>
      </c>
      <c r="D715" s="67" t="str">
        <f t="shared" si="80"/>
        <v>8</v>
      </c>
      <c r="E715" s="67" t="str">
        <f t="shared" si="81"/>
        <v>10</v>
      </c>
      <c r="F715" s="67" t="str">
        <f t="shared" si="82"/>
        <v>0</v>
      </c>
      <c r="G715" s="67" t="str">
        <f t="shared" si="83"/>
        <v>0</v>
      </c>
      <c r="H715" s="67">
        <v>24381000</v>
      </c>
      <c r="I715" s="10" t="s">
        <v>5772</v>
      </c>
      <c r="J715" s="167" t="s">
        <v>55</v>
      </c>
      <c r="K715" s="10" t="s">
        <v>5773</v>
      </c>
      <c r="L715" s="10"/>
      <c r="M715" s="101" t="s">
        <v>22</v>
      </c>
    </row>
    <row r="716" spans="1:13" ht="45" x14ac:dyDescent="0.25">
      <c r="A716" s="99" t="str">
        <f t="shared" si="77"/>
        <v>2</v>
      </c>
      <c r="B716" s="67" t="str">
        <f t="shared" si="78"/>
        <v>4</v>
      </c>
      <c r="C716" s="67" t="str">
        <f t="shared" si="79"/>
        <v>3</v>
      </c>
      <c r="D716" s="67" t="str">
        <f t="shared" si="80"/>
        <v>8</v>
      </c>
      <c r="E716" s="67" t="str">
        <f t="shared" si="81"/>
        <v>10</v>
      </c>
      <c r="F716" s="67" t="str">
        <f t="shared" si="82"/>
        <v>1</v>
      </c>
      <c r="G716" s="67" t="str">
        <f t="shared" si="83"/>
        <v>0</v>
      </c>
      <c r="H716" s="67">
        <v>24381010</v>
      </c>
      <c r="I716" s="10" t="s">
        <v>5774</v>
      </c>
      <c r="J716" s="167" t="s">
        <v>55</v>
      </c>
      <c r="K716" s="10" t="s">
        <v>765</v>
      </c>
      <c r="L716" s="10"/>
      <c r="M716" s="101" t="s">
        <v>22</v>
      </c>
    </row>
    <row r="717" spans="1:13" ht="45" x14ac:dyDescent="0.25">
      <c r="A717" s="99" t="str">
        <f t="shared" si="77"/>
        <v>2</v>
      </c>
      <c r="B717" s="67" t="str">
        <f t="shared" si="78"/>
        <v>4</v>
      </c>
      <c r="C717" s="67" t="str">
        <f t="shared" si="79"/>
        <v>3</v>
      </c>
      <c r="D717" s="67" t="str">
        <f t="shared" si="80"/>
        <v>8</v>
      </c>
      <c r="E717" s="67" t="str">
        <f t="shared" si="81"/>
        <v>10</v>
      </c>
      <c r="F717" s="67" t="str">
        <f t="shared" si="82"/>
        <v>2</v>
      </c>
      <c r="G717" s="67" t="str">
        <f t="shared" si="83"/>
        <v>0</v>
      </c>
      <c r="H717" s="67">
        <v>24381020</v>
      </c>
      <c r="I717" s="10" t="s">
        <v>5775</v>
      </c>
      <c r="J717" s="167" t="s">
        <v>55</v>
      </c>
      <c r="K717" s="10" t="s">
        <v>766</v>
      </c>
      <c r="L717" s="10"/>
      <c r="M717" s="101" t="s">
        <v>22</v>
      </c>
    </row>
    <row r="718" spans="1:13" ht="45" x14ac:dyDescent="0.25">
      <c r="A718" s="99" t="str">
        <f t="shared" si="77"/>
        <v>2</v>
      </c>
      <c r="B718" s="67" t="str">
        <f t="shared" si="78"/>
        <v>4</v>
      </c>
      <c r="C718" s="67" t="str">
        <f t="shared" si="79"/>
        <v>3</v>
      </c>
      <c r="D718" s="67" t="str">
        <f t="shared" si="80"/>
        <v>8</v>
      </c>
      <c r="E718" s="67" t="str">
        <f t="shared" si="81"/>
        <v>10</v>
      </c>
      <c r="F718" s="67" t="str">
        <f t="shared" si="82"/>
        <v>3</v>
      </c>
      <c r="G718" s="67" t="str">
        <f t="shared" si="83"/>
        <v>0</v>
      </c>
      <c r="H718" s="67">
        <v>24381030</v>
      </c>
      <c r="I718" s="10" t="s">
        <v>5776</v>
      </c>
      <c r="J718" s="167" t="s">
        <v>55</v>
      </c>
      <c r="K718" s="10" t="s">
        <v>767</v>
      </c>
      <c r="L718" s="10"/>
      <c r="M718" s="101" t="s">
        <v>22</v>
      </c>
    </row>
    <row r="719" spans="1:13" ht="45" x14ac:dyDescent="0.25">
      <c r="A719" s="99" t="str">
        <f t="shared" si="77"/>
        <v>2</v>
      </c>
      <c r="B719" s="67" t="str">
        <f t="shared" si="78"/>
        <v>4</v>
      </c>
      <c r="C719" s="67" t="str">
        <f t="shared" si="79"/>
        <v>3</v>
      </c>
      <c r="D719" s="67" t="str">
        <f t="shared" si="80"/>
        <v>8</v>
      </c>
      <c r="E719" s="67" t="str">
        <f t="shared" si="81"/>
        <v>10</v>
      </c>
      <c r="F719" s="67" t="str">
        <f t="shared" si="82"/>
        <v>9</v>
      </c>
      <c r="G719" s="67" t="str">
        <f t="shared" si="83"/>
        <v>0</v>
      </c>
      <c r="H719" s="67">
        <v>24381090</v>
      </c>
      <c r="I719" s="10" t="s">
        <v>5777</v>
      </c>
      <c r="J719" s="167" t="s">
        <v>55</v>
      </c>
      <c r="K719" s="10" t="s">
        <v>5770</v>
      </c>
      <c r="L719" s="10"/>
      <c r="M719" s="101" t="s">
        <v>22</v>
      </c>
    </row>
    <row r="720" spans="1:13" ht="45" x14ac:dyDescent="0.25">
      <c r="A720" s="99" t="str">
        <f t="shared" si="77"/>
        <v>2</v>
      </c>
      <c r="B720" s="67" t="str">
        <f t="shared" si="78"/>
        <v>4</v>
      </c>
      <c r="C720" s="67" t="str">
        <f t="shared" si="79"/>
        <v>3</v>
      </c>
      <c r="D720" s="67" t="str">
        <f t="shared" si="80"/>
        <v>8</v>
      </c>
      <c r="E720" s="67" t="str">
        <f t="shared" si="81"/>
        <v>99</v>
      </c>
      <c r="F720" s="67" t="str">
        <f t="shared" si="82"/>
        <v>0</v>
      </c>
      <c r="G720" s="67" t="str">
        <f t="shared" si="83"/>
        <v>0</v>
      </c>
      <c r="H720" s="67">
        <v>24389900</v>
      </c>
      <c r="I720" s="10" t="s">
        <v>470</v>
      </c>
      <c r="J720" s="167" t="s">
        <v>55</v>
      </c>
      <c r="K720" s="10" t="s">
        <v>769</v>
      </c>
      <c r="L720" s="10"/>
      <c r="M720" s="101" t="s">
        <v>22</v>
      </c>
    </row>
    <row r="721" spans="1:13" ht="45" x14ac:dyDescent="0.25">
      <c r="A721" s="99" t="str">
        <f t="shared" si="77"/>
        <v>2</v>
      </c>
      <c r="B721" s="67" t="str">
        <f t="shared" si="78"/>
        <v>4</v>
      </c>
      <c r="C721" s="67" t="str">
        <f t="shared" si="79"/>
        <v>3</v>
      </c>
      <c r="D721" s="67" t="str">
        <f t="shared" si="80"/>
        <v>8</v>
      </c>
      <c r="E721" s="67" t="str">
        <f t="shared" si="81"/>
        <v>99</v>
      </c>
      <c r="F721" s="67" t="str">
        <f t="shared" si="82"/>
        <v>1</v>
      </c>
      <c r="G721" s="67" t="str">
        <f t="shared" si="83"/>
        <v>0</v>
      </c>
      <c r="H721" s="67">
        <v>24389910</v>
      </c>
      <c r="I721" s="10" t="s">
        <v>470</v>
      </c>
      <c r="J721" s="167" t="s">
        <v>55</v>
      </c>
      <c r="K721" s="10" t="s">
        <v>769</v>
      </c>
      <c r="L721" s="10"/>
      <c r="M721" s="101" t="s">
        <v>22</v>
      </c>
    </row>
    <row r="722" spans="1:13" ht="75" x14ac:dyDescent="0.25">
      <c r="A722" s="99" t="str">
        <f t="shared" si="77"/>
        <v>2</v>
      </c>
      <c r="B722" s="105" t="str">
        <f t="shared" si="78"/>
        <v>4</v>
      </c>
      <c r="C722" s="105" t="str">
        <f t="shared" si="79"/>
        <v>4</v>
      </c>
      <c r="D722" s="67" t="str">
        <f t="shared" si="80"/>
        <v>1</v>
      </c>
      <c r="E722" s="67" t="str">
        <f t="shared" si="81"/>
        <v>01</v>
      </c>
      <c r="F722" s="67" t="str">
        <f t="shared" si="82"/>
        <v>0</v>
      </c>
      <c r="G722" s="67" t="str">
        <f t="shared" si="83"/>
        <v>0</v>
      </c>
      <c r="H722" s="67">
        <v>24410100</v>
      </c>
      <c r="I722" s="10" t="s">
        <v>471</v>
      </c>
      <c r="J722" s="167" t="s">
        <v>51</v>
      </c>
      <c r="K722" s="10" t="s">
        <v>5778</v>
      </c>
      <c r="L722" s="10"/>
      <c r="M722" s="101" t="s">
        <v>22</v>
      </c>
    </row>
    <row r="723" spans="1:13" ht="75" x14ac:dyDescent="0.25">
      <c r="A723" s="99" t="str">
        <f t="shared" si="77"/>
        <v>2</v>
      </c>
      <c r="B723" s="67" t="str">
        <f t="shared" si="78"/>
        <v>4</v>
      </c>
      <c r="C723" s="67" t="str">
        <f t="shared" si="79"/>
        <v>4</v>
      </c>
      <c r="D723" s="67" t="str">
        <f t="shared" si="80"/>
        <v>0</v>
      </c>
      <c r="E723" s="67" t="str">
        <f t="shared" si="81"/>
        <v>00</v>
      </c>
      <c r="F723" s="67" t="str">
        <f t="shared" si="82"/>
        <v>1</v>
      </c>
      <c r="G723" s="67" t="str">
        <f t="shared" si="83"/>
        <v>0</v>
      </c>
      <c r="H723" s="67">
        <v>24400010</v>
      </c>
      <c r="I723" s="10" t="s">
        <v>471</v>
      </c>
      <c r="J723" s="167" t="s">
        <v>51</v>
      </c>
      <c r="K723" s="10" t="s">
        <v>770</v>
      </c>
      <c r="L723" s="10"/>
      <c r="M723" s="101" t="s">
        <v>22</v>
      </c>
    </row>
    <row r="724" spans="1:13" ht="75" x14ac:dyDescent="0.25">
      <c r="A724" s="99" t="str">
        <f t="shared" si="77"/>
        <v>2</v>
      </c>
      <c r="B724" s="67" t="str">
        <f t="shared" si="78"/>
        <v>4</v>
      </c>
      <c r="C724" s="67" t="str">
        <f t="shared" si="79"/>
        <v>4</v>
      </c>
      <c r="D724" s="67" t="str">
        <f t="shared" si="80"/>
        <v>8</v>
      </c>
      <c r="E724" s="67" t="str">
        <f t="shared" si="81"/>
        <v>00</v>
      </c>
      <c r="F724" s="67" t="str">
        <f t="shared" si="82"/>
        <v>0</v>
      </c>
      <c r="G724" s="67" t="str">
        <f t="shared" si="83"/>
        <v>0</v>
      </c>
      <c r="H724" s="67">
        <v>24480000</v>
      </c>
      <c r="I724" s="10" t="s">
        <v>5779</v>
      </c>
      <c r="J724" s="167" t="s">
        <v>45</v>
      </c>
      <c r="K724" s="10" t="s">
        <v>5780</v>
      </c>
      <c r="L724" s="10"/>
      <c r="M724" s="101" t="s">
        <v>22</v>
      </c>
    </row>
    <row r="725" spans="1:13" ht="60" x14ac:dyDescent="0.25">
      <c r="A725" s="99" t="str">
        <f t="shared" si="77"/>
        <v>2</v>
      </c>
      <c r="B725" s="67" t="str">
        <f t="shared" si="78"/>
        <v>4</v>
      </c>
      <c r="C725" s="67" t="str">
        <f t="shared" si="79"/>
        <v>4</v>
      </c>
      <c r="D725" s="67" t="str">
        <f t="shared" si="80"/>
        <v>8</v>
      </c>
      <c r="E725" s="67" t="str">
        <f t="shared" si="81"/>
        <v>01</v>
      </c>
      <c r="F725" s="67" t="str">
        <f t="shared" si="82"/>
        <v>0</v>
      </c>
      <c r="G725" s="67" t="str">
        <f t="shared" si="83"/>
        <v>0</v>
      </c>
      <c r="H725" s="67">
        <v>24480100</v>
      </c>
      <c r="I725" s="10" t="s">
        <v>5781</v>
      </c>
      <c r="J725" s="167" t="s">
        <v>55</v>
      </c>
      <c r="K725" s="10" t="s">
        <v>5782</v>
      </c>
      <c r="L725" s="10"/>
      <c r="M725" s="101" t="s">
        <v>22</v>
      </c>
    </row>
    <row r="726" spans="1:13" ht="115.5" customHeight="1" x14ac:dyDescent="0.25">
      <c r="A726" s="99" t="str">
        <f t="shared" si="77"/>
        <v>2</v>
      </c>
      <c r="B726" s="67" t="str">
        <f t="shared" si="78"/>
        <v>4</v>
      </c>
      <c r="C726" s="67" t="str">
        <f t="shared" si="79"/>
        <v>4</v>
      </c>
      <c r="D726" s="67" t="str">
        <f t="shared" si="80"/>
        <v>8</v>
      </c>
      <c r="E726" s="67" t="str">
        <f t="shared" si="81"/>
        <v>01</v>
      </c>
      <c r="F726" s="67" t="str">
        <f t="shared" si="82"/>
        <v>1</v>
      </c>
      <c r="G726" s="67" t="str">
        <f t="shared" si="83"/>
        <v>0</v>
      </c>
      <c r="H726" s="67">
        <v>24480110</v>
      </c>
      <c r="I726" s="10" t="s">
        <v>771</v>
      </c>
      <c r="J726" s="167" t="s">
        <v>55</v>
      </c>
      <c r="K726" s="10" t="s">
        <v>5783</v>
      </c>
      <c r="L726" s="10"/>
      <c r="M726" s="101" t="s">
        <v>22</v>
      </c>
    </row>
    <row r="727" spans="1:13" ht="104.25" customHeight="1" x14ac:dyDescent="0.25">
      <c r="A727" s="99" t="str">
        <f t="shared" si="77"/>
        <v>2</v>
      </c>
      <c r="B727" s="67" t="str">
        <f t="shared" si="78"/>
        <v>4</v>
      </c>
      <c r="C727" s="67" t="str">
        <f t="shared" si="79"/>
        <v>4</v>
      </c>
      <c r="D727" s="67" t="str">
        <f t="shared" si="80"/>
        <v>8</v>
      </c>
      <c r="E727" s="67" t="str">
        <f t="shared" si="81"/>
        <v>01</v>
      </c>
      <c r="F727" s="67" t="str">
        <f t="shared" si="82"/>
        <v>2</v>
      </c>
      <c r="G727" s="67" t="str">
        <f t="shared" si="83"/>
        <v>0</v>
      </c>
      <c r="H727" s="67">
        <v>24480120</v>
      </c>
      <c r="I727" s="10" t="s">
        <v>772</v>
      </c>
      <c r="J727" s="167" t="s">
        <v>55</v>
      </c>
      <c r="K727" s="10" t="s">
        <v>5784</v>
      </c>
      <c r="L727" s="10" t="s">
        <v>102</v>
      </c>
      <c r="M727" s="101" t="s">
        <v>22</v>
      </c>
    </row>
    <row r="728" spans="1:13" ht="112.5" customHeight="1" x14ac:dyDescent="0.25">
      <c r="A728" s="99" t="str">
        <f t="shared" si="77"/>
        <v>2</v>
      </c>
      <c r="B728" s="67" t="str">
        <f t="shared" si="78"/>
        <v>4</v>
      </c>
      <c r="C728" s="67" t="str">
        <f t="shared" si="79"/>
        <v>4</v>
      </c>
      <c r="D728" s="67" t="str">
        <f t="shared" si="80"/>
        <v>8</v>
      </c>
      <c r="E728" s="67" t="str">
        <f t="shared" si="81"/>
        <v>01</v>
      </c>
      <c r="F728" s="67" t="str">
        <f t="shared" si="82"/>
        <v>9</v>
      </c>
      <c r="G728" s="67" t="str">
        <f t="shared" si="83"/>
        <v>0</v>
      </c>
      <c r="H728" s="67">
        <v>24480190</v>
      </c>
      <c r="I728" s="10" t="s">
        <v>5785</v>
      </c>
      <c r="J728" s="167" t="s">
        <v>55</v>
      </c>
      <c r="K728" s="10" t="s">
        <v>5786</v>
      </c>
      <c r="L728" s="10" t="s">
        <v>102</v>
      </c>
      <c r="M728" s="101" t="s">
        <v>22</v>
      </c>
    </row>
    <row r="729" spans="1:13" ht="60" x14ac:dyDescent="0.25">
      <c r="A729" s="99" t="str">
        <f t="shared" si="77"/>
        <v>2</v>
      </c>
      <c r="B729" s="67" t="str">
        <f t="shared" si="78"/>
        <v>4</v>
      </c>
      <c r="C729" s="67" t="str">
        <f t="shared" si="79"/>
        <v>4</v>
      </c>
      <c r="D729" s="67" t="str">
        <f t="shared" si="80"/>
        <v>8</v>
      </c>
      <c r="E729" s="67" t="str">
        <f t="shared" si="81"/>
        <v>10</v>
      </c>
      <c r="F729" s="67" t="str">
        <f t="shared" si="82"/>
        <v>0</v>
      </c>
      <c r="G729" s="67" t="str">
        <f t="shared" si="83"/>
        <v>0</v>
      </c>
      <c r="H729" s="67">
        <v>24481000</v>
      </c>
      <c r="I729" s="10" t="s">
        <v>477</v>
      </c>
      <c r="J729" s="167" t="s">
        <v>55</v>
      </c>
      <c r="K729" s="10" t="s">
        <v>5787</v>
      </c>
      <c r="L729" s="10"/>
      <c r="M729" s="101" t="s">
        <v>22</v>
      </c>
    </row>
    <row r="730" spans="1:13" ht="60" x14ac:dyDescent="0.25">
      <c r="A730" s="99" t="str">
        <f t="shared" si="77"/>
        <v>2</v>
      </c>
      <c r="B730" s="67" t="str">
        <f t="shared" si="78"/>
        <v>4</v>
      </c>
      <c r="C730" s="67" t="str">
        <f t="shared" si="79"/>
        <v>4</v>
      </c>
      <c r="D730" s="67" t="str">
        <f t="shared" si="80"/>
        <v>8</v>
      </c>
      <c r="E730" s="67" t="str">
        <f t="shared" si="81"/>
        <v>10</v>
      </c>
      <c r="F730" s="67" t="str">
        <f t="shared" si="82"/>
        <v>1</v>
      </c>
      <c r="G730" s="67" t="str">
        <f t="shared" si="83"/>
        <v>0</v>
      </c>
      <c r="H730" s="67">
        <v>24481010</v>
      </c>
      <c r="I730" s="10" t="s">
        <v>477</v>
      </c>
      <c r="J730" s="167" t="s">
        <v>55</v>
      </c>
      <c r="K730" s="10" t="s">
        <v>5787</v>
      </c>
      <c r="L730" s="10"/>
      <c r="M730" s="101" t="s">
        <v>22</v>
      </c>
    </row>
    <row r="731" spans="1:13" ht="75" x14ac:dyDescent="0.25">
      <c r="A731" s="99" t="str">
        <f t="shared" si="77"/>
        <v>2</v>
      </c>
      <c r="B731" s="67" t="str">
        <f t="shared" si="78"/>
        <v>4</v>
      </c>
      <c r="C731" s="67" t="str">
        <f t="shared" si="79"/>
        <v>5</v>
      </c>
      <c r="D731" s="67" t="str">
        <f t="shared" si="80"/>
        <v>0</v>
      </c>
      <c r="E731" s="67" t="str">
        <f t="shared" si="81"/>
        <v>00</v>
      </c>
      <c r="F731" s="67" t="str">
        <f t="shared" si="82"/>
        <v>1</v>
      </c>
      <c r="G731" s="67" t="str">
        <f t="shared" si="83"/>
        <v>0</v>
      </c>
      <c r="H731" s="67">
        <v>24500010</v>
      </c>
      <c r="I731" s="10" t="s">
        <v>478</v>
      </c>
      <c r="J731" s="167" t="s">
        <v>51</v>
      </c>
      <c r="K731" s="10" t="s">
        <v>773</v>
      </c>
      <c r="L731" s="10"/>
      <c r="M731" s="101" t="s">
        <v>22</v>
      </c>
    </row>
    <row r="732" spans="1:13" ht="75" x14ac:dyDescent="0.25">
      <c r="A732" s="99" t="str">
        <f t="shared" si="77"/>
        <v>2</v>
      </c>
      <c r="B732" s="67" t="str">
        <f t="shared" si="78"/>
        <v>4</v>
      </c>
      <c r="C732" s="67" t="str">
        <f t="shared" si="79"/>
        <v>5</v>
      </c>
      <c r="D732" s="67" t="str">
        <f t="shared" si="80"/>
        <v>8</v>
      </c>
      <c r="E732" s="67" t="str">
        <f t="shared" si="81"/>
        <v>00</v>
      </c>
      <c r="F732" s="67" t="str">
        <f t="shared" si="82"/>
        <v>0</v>
      </c>
      <c r="G732" s="67" t="str">
        <f t="shared" si="83"/>
        <v>0</v>
      </c>
      <c r="H732" s="67">
        <v>24580000</v>
      </c>
      <c r="I732" s="10" t="s">
        <v>5788</v>
      </c>
      <c r="J732" s="167" t="s">
        <v>45</v>
      </c>
      <c r="K732" s="10" t="s">
        <v>5789</v>
      </c>
      <c r="L732" s="10"/>
      <c r="M732" s="101" t="s">
        <v>22</v>
      </c>
    </row>
    <row r="733" spans="1:13" ht="75" x14ac:dyDescent="0.25">
      <c r="A733" s="99" t="str">
        <f t="shared" si="77"/>
        <v>2</v>
      </c>
      <c r="B733" s="67" t="str">
        <f t="shared" si="78"/>
        <v>4</v>
      </c>
      <c r="C733" s="67" t="str">
        <f t="shared" si="79"/>
        <v>5</v>
      </c>
      <c r="D733" s="67" t="str">
        <f t="shared" si="80"/>
        <v>8</v>
      </c>
      <c r="E733" s="67" t="str">
        <f t="shared" si="81"/>
        <v>01</v>
      </c>
      <c r="F733" s="67" t="str">
        <f t="shared" si="82"/>
        <v>0</v>
      </c>
      <c r="G733" s="67" t="str">
        <f t="shared" si="83"/>
        <v>0</v>
      </c>
      <c r="H733" s="67">
        <v>24580100</v>
      </c>
      <c r="I733" s="10" t="s">
        <v>478</v>
      </c>
      <c r="J733" s="167" t="s">
        <v>55</v>
      </c>
      <c r="K733" s="10" t="s">
        <v>773</v>
      </c>
      <c r="L733" s="10"/>
      <c r="M733" s="101" t="s">
        <v>22</v>
      </c>
    </row>
    <row r="734" spans="1:13" ht="75" x14ac:dyDescent="0.25">
      <c r="A734" s="99" t="str">
        <f t="shared" si="77"/>
        <v>2</v>
      </c>
      <c r="B734" s="67" t="str">
        <f t="shared" si="78"/>
        <v>4</v>
      </c>
      <c r="C734" s="67" t="str">
        <f t="shared" si="79"/>
        <v>5</v>
      </c>
      <c r="D734" s="67" t="str">
        <f t="shared" si="80"/>
        <v>8</v>
      </c>
      <c r="E734" s="67" t="str">
        <f t="shared" si="81"/>
        <v>01</v>
      </c>
      <c r="F734" s="67" t="str">
        <f t="shared" si="82"/>
        <v>1</v>
      </c>
      <c r="G734" s="67" t="str">
        <f t="shared" si="83"/>
        <v>0</v>
      </c>
      <c r="H734" s="67">
        <v>24580110</v>
      </c>
      <c r="I734" s="10" t="s">
        <v>478</v>
      </c>
      <c r="J734" s="167" t="s">
        <v>55</v>
      </c>
      <c r="K734" s="10" t="s">
        <v>773</v>
      </c>
      <c r="L734" s="10"/>
      <c r="M734" s="101" t="s">
        <v>22</v>
      </c>
    </row>
    <row r="735" spans="1:13" ht="45" x14ac:dyDescent="0.25">
      <c r="A735" s="99" t="str">
        <f t="shared" si="77"/>
        <v>2</v>
      </c>
      <c r="B735" s="67" t="str">
        <f t="shared" si="78"/>
        <v>4</v>
      </c>
      <c r="C735" s="67" t="str">
        <f t="shared" si="79"/>
        <v>6</v>
      </c>
      <c r="D735" s="67" t="str">
        <f t="shared" si="80"/>
        <v>1</v>
      </c>
      <c r="E735" s="67" t="str">
        <f t="shared" si="81"/>
        <v>01</v>
      </c>
      <c r="F735" s="67" t="str">
        <f t="shared" si="82"/>
        <v>0</v>
      </c>
      <c r="G735" s="67" t="str">
        <f t="shared" si="83"/>
        <v>0</v>
      </c>
      <c r="H735" s="67">
        <v>24610100</v>
      </c>
      <c r="I735" s="10" t="s">
        <v>485</v>
      </c>
      <c r="J735" s="167" t="s">
        <v>51</v>
      </c>
      <c r="K735" s="10" t="s">
        <v>5790</v>
      </c>
      <c r="L735" s="10"/>
      <c r="M735" s="101" t="s">
        <v>22</v>
      </c>
    </row>
    <row r="736" spans="1:13" ht="45" x14ac:dyDescent="0.25">
      <c r="A736" s="99" t="str">
        <f t="shared" si="77"/>
        <v>2</v>
      </c>
      <c r="B736" s="67" t="str">
        <f t="shared" si="78"/>
        <v>4</v>
      </c>
      <c r="C736" s="67" t="str">
        <f t="shared" si="79"/>
        <v>6</v>
      </c>
      <c r="D736" s="67" t="str">
        <f t="shared" si="80"/>
        <v>0</v>
      </c>
      <c r="E736" s="67" t="str">
        <f t="shared" si="81"/>
        <v>00</v>
      </c>
      <c r="F736" s="67" t="str">
        <f t="shared" si="82"/>
        <v>1</v>
      </c>
      <c r="G736" s="67" t="str">
        <f t="shared" si="83"/>
        <v>0</v>
      </c>
      <c r="H736" s="67">
        <v>24600010</v>
      </c>
      <c r="I736" s="10" t="s">
        <v>485</v>
      </c>
      <c r="J736" s="167" t="s">
        <v>51</v>
      </c>
      <c r="K736" s="10" t="s">
        <v>774</v>
      </c>
      <c r="L736" s="10"/>
      <c r="M736" s="101" t="s">
        <v>22</v>
      </c>
    </row>
    <row r="737" spans="1:13" ht="60" x14ac:dyDescent="0.25">
      <c r="A737" s="99" t="str">
        <f t="shared" si="77"/>
        <v>2</v>
      </c>
      <c r="B737" s="67" t="str">
        <f t="shared" si="78"/>
        <v>4</v>
      </c>
      <c r="C737" s="67" t="str">
        <f t="shared" si="79"/>
        <v>6</v>
      </c>
      <c r="D737" s="67" t="str">
        <f t="shared" si="80"/>
        <v>8</v>
      </c>
      <c r="E737" s="67" t="str">
        <f t="shared" si="81"/>
        <v>00</v>
      </c>
      <c r="F737" s="67" t="str">
        <f t="shared" si="82"/>
        <v>0</v>
      </c>
      <c r="G737" s="67" t="str">
        <f t="shared" si="83"/>
        <v>0</v>
      </c>
      <c r="H737" s="67">
        <v>24680000</v>
      </c>
      <c r="I737" s="10" t="s">
        <v>5791</v>
      </c>
      <c r="J737" s="167" t="s">
        <v>45</v>
      </c>
      <c r="K737" s="10" t="s">
        <v>5792</v>
      </c>
      <c r="L737" s="10"/>
      <c r="M737" s="101" t="s">
        <v>22</v>
      </c>
    </row>
    <row r="738" spans="1:13" ht="45" x14ac:dyDescent="0.25">
      <c r="A738" s="99" t="str">
        <f t="shared" si="77"/>
        <v>2</v>
      </c>
      <c r="B738" s="67" t="str">
        <f t="shared" si="78"/>
        <v>4</v>
      </c>
      <c r="C738" s="67" t="str">
        <f t="shared" si="79"/>
        <v>6</v>
      </c>
      <c r="D738" s="67" t="str">
        <f t="shared" si="80"/>
        <v>8</v>
      </c>
      <c r="E738" s="67" t="str">
        <f t="shared" si="81"/>
        <v>01</v>
      </c>
      <c r="F738" s="67" t="str">
        <f t="shared" si="82"/>
        <v>0</v>
      </c>
      <c r="G738" s="67" t="str">
        <f t="shared" si="83"/>
        <v>0</v>
      </c>
      <c r="H738" s="67">
        <v>24680100</v>
      </c>
      <c r="I738" s="10" t="s">
        <v>485</v>
      </c>
      <c r="J738" s="167" t="s">
        <v>55</v>
      </c>
      <c r="K738" s="10" t="s">
        <v>774</v>
      </c>
      <c r="L738" s="10"/>
      <c r="M738" s="101" t="s">
        <v>22</v>
      </c>
    </row>
    <row r="739" spans="1:13" ht="60" x14ac:dyDescent="0.25">
      <c r="A739" s="99" t="str">
        <f t="shared" si="77"/>
        <v>2</v>
      </c>
      <c r="B739" s="67" t="str">
        <f t="shared" si="78"/>
        <v>4</v>
      </c>
      <c r="C739" s="67" t="str">
        <f t="shared" si="79"/>
        <v>6</v>
      </c>
      <c r="D739" s="67" t="str">
        <f t="shared" si="80"/>
        <v>8</v>
      </c>
      <c r="E739" s="67" t="str">
        <f t="shared" si="81"/>
        <v>01</v>
      </c>
      <c r="F739" s="67" t="str">
        <f t="shared" si="82"/>
        <v>1</v>
      </c>
      <c r="G739" s="67" t="str">
        <f t="shared" si="83"/>
        <v>0</v>
      </c>
      <c r="H739" s="67">
        <v>24680110</v>
      </c>
      <c r="I739" s="10" t="s">
        <v>775</v>
      </c>
      <c r="J739" s="167" t="s">
        <v>55</v>
      </c>
      <c r="K739" s="10" t="s">
        <v>5793</v>
      </c>
      <c r="L739" s="10"/>
      <c r="M739" s="101" t="s">
        <v>22</v>
      </c>
    </row>
    <row r="740" spans="1:13" ht="60" x14ac:dyDescent="0.25">
      <c r="A740" s="99" t="str">
        <f t="shared" si="77"/>
        <v>2</v>
      </c>
      <c r="B740" s="67" t="str">
        <f t="shared" si="78"/>
        <v>4</v>
      </c>
      <c r="C740" s="67" t="str">
        <f t="shared" si="79"/>
        <v>6</v>
      </c>
      <c r="D740" s="67" t="str">
        <f t="shared" si="80"/>
        <v>8</v>
      </c>
      <c r="E740" s="67" t="str">
        <f t="shared" si="81"/>
        <v>01</v>
      </c>
      <c r="F740" s="67" t="str">
        <f t="shared" si="82"/>
        <v>2</v>
      </c>
      <c r="G740" s="67" t="str">
        <f t="shared" si="83"/>
        <v>0</v>
      </c>
      <c r="H740" s="67">
        <v>24680120</v>
      </c>
      <c r="I740" s="10" t="s">
        <v>776</v>
      </c>
      <c r="J740" s="167" t="s">
        <v>55</v>
      </c>
      <c r="K740" s="10" t="s">
        <v>5794</v>
      </c>
      <c r="L740" s="10" t="s">
        <v>102</v>
      </c>
      <c r="M740" s="101" t="s">
        <v>22</v>
      </c>
    </row>
    <row r="741" spans="1:13" ht="60" x14ac:dyDescent="0.25">
      <c r="A741" s="99" t="str">
        <f t="shared" si="77"/>
        <v>2</v>
      </c>
      <c r="B741" s="67" t="str">
        <f t="shared" si="78"/>
        <v>4</v>
      </c>
      <c r="C741" s="67" t="str">
        <f t="shared" si="79"/>
        <v>6</v>
      </c>
      <c r="D741" s="67" t="str">
        <f t="shared" si="80"/>
        <v>8</v>
      </c>
      <c r="E741" s="67" t="str">
        <f t="shared" si="81"/>
        <v>01</v>
      </c>
      <c r="F741" s="67" t="str">
        <f t="shared" si="82"/>
        <v>9</v>
      </c>
      <c r="G741" s="67" t="str">
        <f t="shared" si="83"/>
        <v>0</v>
      </c>
      <c r="H741" s="67">
        <v>24680190</v>
      </c>
      <c r="I741" s="10" t="s">
        <v>5795</v>
      </c>
      <c r="J741" s="167" t="s">
        <v>55</v>
      </c>
      <c r="K741" s="10" t="s">
        <v>5796</v>
      </c>
      <c r="L741" s="10" t="s">
        <v>102</v>
      </c>
      <c r="M741" s="101" t="s">
        <v>22</v>
      </c>
    </row>
    <row r="742" spans="1:13" ht="60" x14ac:dyDescent="0.25">
      <c r="A742" s="99" t="str">
        <f t="shared" si="77"/>
        <v>2</v>
      </c>
      <c r="B742" s="67" t="str">
        <f t="shared" si="78"/>
        <v>4</v>
      </c>
      <c r="C742" s="67" t="str">
        <f t="shared" si="79"/>
        <v>6</v>
      </c>
      <c r="D742" s="67" t="str">
        <f t="shared" si="80"/>
        <v>8</v>
      </c>
      <c r="E742" s="67" t="str">
        <f t="shared" si="81"/>
        <v>10</v>
      </c>
      <c r="F742" s="67" t="str">
        <f t="shared" si="82"/>
        <v>1</v>
      </c>
      <c r="G742" s="67" t="str">
        <f t="shared" si="83"/>
        <v>0</v>
      </c>
      <c r="H742" s="67">
        <v>24681010</v>
      </c>
      <c r="I742" s="10" t="s">
        <v>5795</v>
      </c>
      <c r="J742" s="167" t="s">
        <v>55</v>
      </c>
      <c r="K742" s="10" t="s">
        <v>5796</v>
      </c>
      <c r="L742" s="10" t="s">
        <v>5751</v>
      </c>
      <c r="M742" s="101" t="s">
        <v>22</v>
      </c>
    </row>
    <row r="743" spans="1:13" ht="30" x14ac:dyDescent="0.25">
      <c r="A743" s="99" t="str">
        <f t="shared" si="77"/>
        <v>2</v>
      </c>
      <c r="B743" s="67" t="str">
        <f t="shared" si="78"/>
        <v>4</v>
      </c>
      <c r="C743" s="67" t="str">
        <f t="shared" si="79"/>
        <v>9</v>
      </c>
      <c r="D743" s="67" t="str">
        <f t="shared" si="80"/>
        <v>1</v>
      </c>
      <c r="E743" s="67" t="str">
        <f t="shared" si="81"/>
        <v>01</v>
      </c>
      <c r="F743" s="67" t="str">
        <f t="shared" si="82"/>
        <v>0</v>
      </c>
      <c r="G743" s="67" t="str">
        <f t="shared" si="83"/>
        <v>0</v>
      </c>
      <c r="H743" s="67">
        <v>24910100</v>
      </c>
      <c r="I743" s="10" t="s">
        <v>492</v>
      </c>
      <c r="J743" s="167" t="s">
        <v>51</v>
      </c>
      <c r="K743" s="10" t="s">
        <v>5797</v>
      </c>
      <c r="L743" s="10"/>
      <c r="M743" s="101" t="s">
        <v>22</v>
      </c>
    </row>
    <row r="744" spans="1:13" ht="60" x14ac:dyDescent="0.25">
      <c r="A744" s="99" t="str">
        <f t="shared" si="77"/>
        <v>2</v>
      </c>
      <c r="B744" s="67" t="str">
        <f t="shared" si="78"/>
        <v>4</v>
      </c>
      <c r="C744" s="67" t="str">
        <f t="shared" si="79"/>
        <v>7</v>
      </c>
      <c r="D744" s="67" t="str">
        <f t="shared" si="80"/>
        <v>0</v>
      </c>
      <c r="E744" s="67" t="str">
        <f t="shared" si="81"/>
        <v>00</v>
      </c>
      <c r="F744" s="67" t="str">
        <f t="shared" si="82"/>
        <v>0</v>
      </c>
      <c r="G744" s="67" t="str">
        <f t="shared" si="83"/>
        <v>0</v>
      </c>
      <c r="H744" s="67">
        <v>24700000</v>
      </c>
      <c r="I744" s="10" t="s">
        <v>492</v>
      </c>
      <c r="J744" s="167" t="s">
        <v>45</v>
      </c>
      <c r="K744" s="10" t="s">
        <v>778</v>
      </c>
      <c r="L744" s="10"/>
      <c r="M744" s="101" t="s">
        <v>22</v>
      </c>
    </row>
    <row r="745" spans="1:13" ht="60" x14ac:dyDescent="0.25">
      <c r="A745" s="99" t="str">
        <f t="shared" si="77"/>
        <v>2</v>
      </c>
      <c r="B745" s="67" t="str">
        <f t="shared" si="78"/>
        <v>4</v>
      </c>
      <c r="C745" s="67" t="str">
        <f t="shared" si="79"/>
        <v>7</v>
      </c>
      <c r="D745" s="67" t="str">
        <f t="shared" si="80"/>
        <v>0</v>
      </c>
      <c r="E745" s="67" t="str">
        <f t="shared" si="81"/>
        <v>00</v>
      </c>
      <c r="F745" s="67" t="str">
        <f t="shared" si="82"/>
        <v>1</v>
      </c>
      <c r="G745" s="67" t="str">
        <f t="shared" si="83"/>
        <v>0</v>
      </c>
      <c r="H745" s="67">
        <v>24700010</v>
      </c>
      <c r="I745" s="10" t="s">
        <v>492</v>
      </c>
      <c r="J745" s="167" t="s">
        <v>51</v>
      </c>
      <c r="K745" s="10" t="s">
        <v>778</v>
      </c>
      <c r="L745" s="10"/>
      <c r="M745" s="101" t="s">
        <v>22</v>
      </c>
    </row>
    <row r="746" spans="1:13" ht="60" x14ac:dyDescent="0.25">
      <c r="A746" s="99" t="str">
        <f t="shared" si="77"/>
        <v>2</v>
      </c>
      <c r="B746" s="67" t="str">
        <f t="shared" si="78"/>
        <v>4</v>
      </c>
      <c r="C746" s="67" t="str">
        <f t="shared" si="79"/>
        <v>7</v>
      </c>
      <c r="D746" s="67" t="str">
        <f t="shared" si="80"/>
        <v>8</v>
      </c>
      <c r="E746" s="67" t="str">
        <f t="shared" si="81"/>
        <v>00</v>
      </c>
      <c r="F746" s="67" t="str">
        <f t="shared" si="82"/>
        <v>0</v>
      </c>
      <c r="G746" s="67" t="str">
        <f t="shared" si="83"/>
        <v>0</v>
      </c>
      <c r="H746" s="67">
        <v>24780000</v>
      </c>
      <c r="I746" s="10" t="s">
        <v>5798</v>
      </c>
      <c r="J746" s="167" t="s">
        <v>45</v>
      </c>
      <c r="K746" s="10" t="s">
        <v>5799</v>
      </c>
      <c r="L746" s="10"/>
      <c r="M746" s="101" t="s">
        <v>22</v>
      </c>
    </row>
    <row r="747" spans="1:13" ht="39" customHeight="1" x14ac:dyDescent="0.25">
      <c r="A747" s="99" t="str">
        <f t="shared" si="77"/>
        <v>2</v>
      </c>
      <c r="B747" s="67" t="str">
        <f t="shared" si="78"/>
        <v>4</v>
      </c>
      <c r="C747" s="67" t="str">
        <f t="shared" si="79"/>
        <v>7</v>
      </c>
      <c r="D747" s="67" t="str">
        <f t="shared" si="80"/>
        <v>8</v>
      </c>
      <c r="E747" s="67" t="str">
        <f t="shared" si="81"/>
        <v>01</v>
      </c>
      <c r="F747" s="67" t="str">
        <f t="shared" si="82"/>
        <v>0</v>
      </c>
      <c r="G747" s="67" t="str">
        <f t="shared" si="83"/>
        <v>0</v>
      </c>
      <c r="H747" s="67">
        <v>24780100</v>
      </c>
      <c r="I747" s="10" t="s">
        <v>492</v>
      </c>
      <c r="J747" s="167" t="s">
        <v>55</v>
      </c>
      <c r="K747" s="10" t="s">
        <v>5800</v>
      </c>
      <c r="L747" s="10"/>
      <c r="M747" s="101" t="s">
        <v>22</v>
      </c>
    </row>
    <row r="748" spans="1:13" ht="28.5" customHeight="1" x14ac:dyDescent="0.25">
      <c r="A748" s="99" t="str">
        <f t="shared" si="77"/>
        <v>2</v>
      </c>
      <c r="B748" s="67" t="str">
        <f t="shared" si="78"/>
        <v>4</v>
      </c>
      <c r="C748" s="67" t="str">
        <f t="shared" si="79"/>
        <v>7</v>
      </c>
      <c r="D748" s="67" t="str">
        <f t="shared" si="80"/>
        <v>8</v>
      </c>
      <c r="E748" s="67" t="str">
        <f t="shared" si="81"/>
        <v>01</v>
      </c>
      <c r="F748" s="67" t="str">
        <f t="shared" si="82"/>
        <v>1</v>
      </c>
      <c r="G748" s="67" t="str">
        <f t="shared" si="83"/>
        <v>0</v>
      </c>
      <c r="H748" s="67">
        <v>24780110</v>
      </c>
      <c r="I748" s="10" t="s">
        <v>779</v>
      </c>
      <c r="J748" s="167" t="s">
        <v>55</v>
      </c>
      <c r="K748" s="10" t="s">
        <v>5801</v>
      </c>
      <c r="L748" s="10"/>
      <c r="M748" s="101" t="s">
        <v>22</v>
      </c>
    </row>
    <row r="749" spans="1:13" ht="29.25" customHeight="1" x14ac:dyDescent="0.25">
      <c r="A749" s="99" t="str">
        <f t="shared" si="77"/>
        <v>2</v>
      </c>
      <c r="B749" s="67" t="str">
        <f t="shared" si="78"/>
        <v>4</v>
      </c>
      <c r="C749" s="67" t="str">
        <f t="shared" si="79"/>
        <v>7</v>
      </c>
      <c r="D749" s="67" t="str">
        <f t="shared" si="80"/>
        <v>8</v>
      </c>
      <c r="E749" s="67" t="str">
        <f t="shared" si="81"/>
        <v>01</v>
      </c>
      <c r="F749" s="67" t="str">
        <f t="shared" si="82"/>
        <v>2</v>
      </c>
      <c r="G749" s="67" t="str">
        <f t="shared" si="83"/>
        <v>0</v>
      </c>
      <c r="H749" s="67">
        <v>24780120</v>
      </c>
      <c r="I749" s="10" t="s">
        <v>780</v>
      </c>
      <c r="J749" s="167" t="s">
        <v>55</v>
      </c>
      <c r="K749" s="10" t="s">
        <v>5802</v>
      </c>
      <c r="L749" s="10" t="s">
        <v>102</v>
      </c>
      <c r="M749" s="101" t="s">
        <v>22</v>
      </c>
    </row>
    <row r="750" spans="1:13" ht="34.5" customHeight="1" x14ac:dyDescent="0.25">
      <c r="A750" s="99" t="str">
        <f t="shared" si="77"/>
        <v>2</v>
      </c>
      <c r="B750" s="67" t="str">
        <f t="shared" si="78"/>
        <v>4</v>
      </c>
      <c r="C750" s="67" t="str">
        <f t="shared" si="79"/>
        <v>7</v>
      </c>
      <c r="D750" s="67" t="str">
        <f t="shared" si="80"/>
        <v>8</v>
      </c>
      <c r="E750" s="67" t="str">
        <f t="shared" si="81"/>
        <v>01</v>
      </c>
      <c r="F750" s="67" t="str">
        <f t="shared" si="82"/>
        <v>9</v>
      </c>
      <c r="G750" s="67" t="str">
        <f t="shared" si="83"/>
        <v>0</v>
      </c>
      <c r="H750" s="67">
        <v>24780190</v>
      </c>
      <c r="I750" s="10" t="s">
        <v>5803</v>
      </c>
      <c r="J750" s="167" t="s">
        <v>55</v>
      </c>
      <c r="K750" s="10" t="s">
        <v>5804</v>
      </c>
      <c r="L750" s="10"/>
      <c r="M750" s="101" t="s">
        <v>22</v>
      </c>
    </row>
    <row r="751" spans="1:13" ht="39" customHeight="1" x14ac:dyDescent="0.25">
      <c r="A751" s="99" t="str">
        <f t="shared" si="77"/>
        <v>2</v>
      </c>
      <c r="B751" s="67" t="str">
        <f t="shared" si="78"/>
        <v>4</v>
      </c>
      <c r="C751" s="67" t="str">
        <f t="shared" si="79"/>
        <v>8</v>
      </c>
      <c r="D751" s="67" t="str">
        <f t="shared" si="80"/>
        <v>0</v>
      </c>
      <c r="E751" s="67" t="str">
        <f t="shared" si="81"/>
        <v>00</v>
      </c>
      <c r="F751" s="67" t="str">
        <f t="shared" si="82"/>
        <v>0</v>
      </c>
      <c r="G751" s="67" t="str">
        <f t="shared" si="83"/>
        <v>0</v>
      </c>
      <c r="H751" s="67">
        <v>24800000</v>
      </c>
      <c r="I751" s="10" t="s">
        <v>497</v>
      </c>
      <c r="J751" s="167" t="s">
        <v>45</v>
      </c>
      <c r="K751" s="10" t="s">
        <v>781</v>
      </c>
      <c r="L751" s="10"/>
      <c r="M751" s="101" t="s">
        <v>22</v>
      </c>
    </row>
    <row r="752" spans="1:13" ht="30" x14ac:dyDescent="0.25">
      <c r="A752" s="99" t="str">
        <f t="shared" si="77"/>
        <v>2</v>
      </c>
      <c r="B752" s="67" t="str">
        <f t="shared" si="78"/>
        <v>4</v>
      </c>
      <c r="C752" s="67" t="str">
        <f t="shared" si="79"/>
        <v>8</v>
      </c>
      <c r="D752" s="67" t="str">
        <f t="shared" si="80"/>
        <v>0</v>
      </c>
      <c r="E752" s="67" t="str">
        <f t="shared" si="81"/>
        <v>00</v>
      </c>
      <c r="F752" s="67" t="str">
        <f t="shared" si="82"/>
        <v>1</v>
      </c>
      <c r="G752" s="67" t="str">
        <f t="shared" si="83"/>
        <v>0</v>
      </c>
      <c r="H752" s="67">
        <v>24800010</v>
      </c>
      <c r="I752" s="10" t="s">
        <v>5805</v>
      </c>
      <c r="J752" s="167" t="s">
        <v>51</v>
      </c>
      <c r="K752" s="10" t="s">
        <v>781</v>
      </c>
      <c r="L752" s="10"/>
      <c r="M752" s="101" t="s">
        <v>22</v>
      </c>
    </row>
    <row r="753" spans="1:13" ht="54" customHeight="1" x14ac:dyDescent="0.25">
      <c r="A753" s="99" t="str">
        <f t="shared" si="77"/>
        <v>2</v>
      </c>
      <c r="B753" s="67" t="str">
        <f t="shared" si="78"/>
        <v>4</v>
      </c>
      <c r="C753" s="67" t="str">
        <f t="shared" si="79"/>
        <v>8</v>
      </c>
      <c r="D753" s="67" t="str">
        <f t="shared" si="80"/>
        <v>8</v>
      </c>
      <c r="E753" s="67" t="str">
        <f t="shared" si="81"/>
        <v>00</v>
      </c>
      <c r="F753" s="67" t="str">
        <f t="shared" si="82"/>
        <v>0</v>
      </c>
      <c r="G753" s="67" t="str">
        <f t="shared" si="83"/>
        <v>0</v>
      </c>
      <c r="H753" s="67">
        <v>24880000</v>
      </c>
      <c r="I753" s="10" t="s">
        <v>5806</v>
      </c>
      <c r="J753" s="167" t="s">
        <v>45</v>
      </c>
      <c r="K753" s="10" t="s">
        <v>5807</v>
      </c>
      <c r="L753" s="10"/>
      <c r="M753" s="101" t="s">
        <v>22</v>
      </c>
    </row>
    <row r="754" spans="1:13" ht="73.5" customHeight="1" x14ac:dyDescent="0.25">
      <c r="A754" s="99" t="str">
        <f t="shared" si="77"/>
        <v>2</v>
      </c>
      <c r="B754" s="67" t="str">
        <f t="shared" si="78"/>
        <v>4</v>
      </c>
      <c r="C754" s="67" t="str">
        <f t="shared" si="79"/>
        <v>8</v>
      </c>
      <c r="D754" s="67" t="str">
        <f t="shared" si="80"/>
        <v>8</v>
      </c>
      <c r="E754" s="67" t="str">
        <f t="shared" si="81"/>
        <v>01</v>
      </c>
      <c r="F754" s="67" t="str">
        <f t="shared" si="82"/>
        <v>0</v>
      </c>
      <c r="G754" s="67" t="str">
        <f t="shared" si="83"/>
        <v>0</v>
      </c>
      <c r="H754" s="67">
        <v>24880100</v>
      </c>
      <c r="I754" s="10" t="s">
        <v>5808</v>
      </c>
      <c r="J754" s="167" t="s">
        <v>55</v>
      </c>
      <c r="K754" s="10" t="s">
        <v>781</v>
      </c>
      <c r="L754" s="10"/>
      <c r="M754" s="101" t="s">
        <v>22</v>
      </c>
    </row>
    <row r="755" spans="1:13" ht="55.5" customHeight="1" x14ac:dyDescent="0.25">
      <c r="A755" s="99" t="str">
        <f t="shared" si="77"/>
        <v>2</v>
      </c>
      <c r="B755" s="67" t="str">
        <f t="shared" si="78"/>
        <v>4</v>
      </c>
      <c r="C755" s="67" t="str">
        <f t="shared" si="79"/>
        <v>8</v>
      </c>
      <c r="D755" s="67" t="str">
        <f t="shared" si="80"/>
        <v>8</v>
      </c>
      <c r="E755" s="67" t="str">
        <f t="shared" si="81"/>
        <v>01</v>
      </c>
      <c r="F755" s="67" t="str">
        <f t="shared" si="82"/>
        <v>1</v>
      </c>
      <c r="G755" s="67" t="str">
        <f t="shared" si="83"/>
        <v>0</v>
      </c>
      <c r="H755" s="67">
        <v>24880110</v>
      </c>
      <c r="I755" s="10" t="s">
        <v>5808</v>
      </c>
      <c r="J755" s="167" t="s">
        <v>55</v>
      </c>
      <c r="K755" s="10" t="s">
        <v>782</v>
      </c>
      <c r="L755" s="10"/>
      <c r="M755" s="101" t="s">
        <v>22</v>
      </c>
    </row>
    <row r="756" spans="1:13" ht="11.25" customHeight="1" x14ac:dyDescent="0.25">
      <c r="A756" s="99" t="str">
        <f t="shared" si="77"/>
        <v>2</v>
      </c>
      <c r="B756" s="67" t="str">
        <f t="shared" si="78"/>
        <v>9</v>
      </c>
      <c r="C756" s="67" t="str">
        <f t="shared" si="79"/>
        <v>1</v>
      </c>
      <c r="D756" s="67" t="str">
        <f t="shared" si="80"/>
        <v>0</v>
      </c>
      <c r="E756" s="67" t="str">
        <f t="shared" si="81"/>
        <v>00</v>
      </c>
      <c r="F756" s="67" t="str">
        <f t="shared" si="82"/>
        <v>1</v>
      </c>
      <c r="G756" s="67" t="str">
        <f t="shared" si="83"/>
        <v>0</v>
      </c>
      <c r="H756" s="67">
        <v>29100010</v>
      </c>
      <c r="I756" s="10" t="s">
        <v>785</v>
      </c>
      <c r="J756" s="167" t="s">
        <v>51</v>
      </c>
      <c r="K756" s="10" t="s">
        <v>786</v>
      </c>
      <c r="L756" s="10"/>
      <c r="M756" s="101" t="s">
        <v>22</v>
      </c>
    </row>
    <row r="757" spans="1:13" ht="18" customHeight="1" x14ac:dyDescent="0.25">
      <c r="A757" s="99" t="str">
        <f t="shared" si="77"/>
        <v>2</v>
      </c>
      <c r="B757" s="67" t="str">
        <f t="shared" si="78"/>
        <v>9</v>
      </c>
      <c r="C757" s="67" t="str">
        <f t="shared" si="79"/>
        <v>2</v>
      </c>
      <c r="D757" s="67" t="str">
        <f t="shared" si="80"/>
        <v>0</v>
      </c>
      <c r="E757" s="67" t="str">
        <f t="shared" si="81"/>
        <v>00</v>
      </c>
      <c r="F757" s="67" t="str">
        <f t="shared" si="82"/>
        <v>1</v>
      </c>
      <c r="G757" s="67" t="str">
        <f t="shared" si="83"/>
        <v>0</v>
      </c>
      <c r="H757" s="67">
        <v>29200010</v>
      </c>
      <c r="I757" s="10" t="s">
        <v>5809</v>
      </c>
      <c r="J757" s="167" t="s">
        <v>51</v>
      </c>
      <c r="K757" s="10" t="s">
        <v>5810</v>
      </c>
      <c r="L757" s="10"/>
      <c r="M757" s="101" t="s">
        <v>22</v>
      </c>
    </row>
    <row r="758" spans="1:13" ht="25.5" customHeight="1" x14ac:dyDescent="0.25">
      <c r="A758" s="99" t="str">
        <f t="shared" si="77"/>
        <v>2</v>
      </c>
      <c r="B758" s="67" t="str">
        <f t="shared" si="78"/>
        <v>9</v>
      </c>
      <c r="C758" s="67" t="str">
        <f t="shared" si="79"/>
        <v>2</v>
      </c>
      <c r="D758" s="67" t="str">
        <f t="shared" si="80"/>
        <v>0</v>
      </c>
      <c r="E758" s="67" t="str">
        <f t="shared" si="81"/>
        <v>00</v>
      </c>
      <c r="F758" s="67" t="str">
        <f t="shared" si="82"/>
        <v>2</v>
      </c>
      <c r="G758" s="67" t="str">
        <f t="shared" si="83"/>
        <v>0</v>
      </c>
      <c r="H758" s="67">
        <v>29200020</v>
      </c>
      <c r="I758" s="10" t="s">
        <v>5811</v>
      </c>
      <c r="J758" s="167" t="s">
        <v>51</v>
      </c>
      <c r="K758" s="10" t="s">
        <v>5812</v>
      </c>
      <c r="L758" s="10"/>
      <c r="M758" s="101" t="s">
        <v>22</v>
      </c>
    </row>
    <row r="759" spans="1:13" ht="20.25" customHeight="1" x14ac:dyDescent="0.25">
      <c r="A759" s="99" t="str">
        <f t="shared" si="77"/>
        <v>2</v>
      </c>
      <c r="B759" s="67" t="str">
        <f t="shared" si="78"/>
        <v>9</v>
      </c>
      <c r="C759" s="67" t="str">
        <f t="shared" si="79"/>
        <v>3</v>
      </c>
      <c r="D759" s="67" t="str">
        <f t="shared" si="80"/>
        <v>0</v>
      </c>
      <c r="E759" s="67" t="str">
        <f t="shared" si="81"/>
        <v>00</v>
      </c>
      <c r="F759" s="67" t="str">
        <f t="shared" si="82"/>
        <v>1</v>
      </c>
      <c r="G759" s="67" t="str">
        <f t="shared" si="83"/>
        <v>0</v>
      </c>
      <c r="H759" s="67">
        <v>29300010</v>
      </c>
      <c r="I759" s="10" t="s">
        <v>5813</v>
      </c>
      <c r="J759" s="167" t="s">
        <v>51</v>
      </c>
      <c r="K759" s="10" t="s">
        <v>5814</v>
      </c>
      <c r="L759" s="10"/>
      <c r="M759" s="101" t="s">
        <v>22</v>
      </c>
    </row>
    <row r="760" spans="1:13" ht="16.5" customHeight="1" x14ac:dyDescent="0.25">
      <c r="A760" s="99" t="str">
        <f t="shared" si="77"/>
        <v>2</v>
      </c>
      <c r="B760" s="67" t="str">
        <f t="shared" si="78"/>
        <v>9</v>
      </c>
      <c r="C760" s="67" t="str">
        <f t="shared" si="79"/>
        <v>4</v>
      </c>
      <c r="D760" s="67" t="str">
        <f t="shared" si="80"/>
        <v>0</v>
      </c>
      <c r="E760" s="67" t="str">
        <f t="shared" si="81"/>
        <v>00</v>
      </c>
      <c r="F760" s="67" t="str">
        <f t="shared" si="82"/>
        <v>1</v>
      </c>
      <c r="G760" s="67" t="str">
        <f t="shared" si="83"/>
        <v>0</v>
      </c>
      <c r="H760" s="67">
        <v>29400010</v>
      </c>
      <c r="I760" s="10" t="s">
        <v>787</v>
      </c>
      <c r="J760" s="167" t="s">
        <v>51</v>
      </c>
      <c r="K760" s="10" t="s">
        <v>788</v>
      </c>
      <c r="L760" s="10"/>
      <c r="M760" s="101" t="s">
        <v>22</v>
      </c>
    </row>
    <row r="761" spans="1:13" ht="21.75" customHeight="1" x14ac:dyDescent="0.25">
      <c r="A761" s="99" t="str">
        <f t="shared" si="77"/>
        <v>2</v>
      </c>
      <c r="B761" s="67" t="str">
        <f t="shared" si="78"/>
        <v>9</v>
      </c>
      <c r="C761" s="67" t="str">
        <f t="shared" si="79"/>
        <v>9</v>
      </c>
      <c r="D761" s="67" t="str">
        <f t="shared" si="80"/>
        <v>0</v>
      </c>
      <c r="E761" s="67" t="str">
        <f t="shared" si="81"/>
        <v>00</v>
      </c>
      <c r="F761" s="67" t="str">
        <f t="shared" si="82"/>
        <v>1</v>
      </c>
      <c r="G761" s="67" t="str">
        <f t="shared" si="83"/>
        <v>0</v>
      </c>
      <c r="H761" s="67">
        <v>29900010</v>
      </c>
      <c r="I761" s="10" t="s">
        <v>790</v>
      </c>
      <c r="J761" s="167" t="s">
        <v>51</v>
      </c>
      <c r="K761" s="10" t="s">
        <v>791</v>
      </c>
      <c r="L761" s="10"/>
      <c r="M761" s="101" t="s">
        <v>22</v>
      </c>
    </row>
    <row r="762" spans="1:13" ht="11.25" customHeight="1" x14ac:dyDescent="0.25">
      <c r="A762" s="99" t="str">
        <f t="shared" si="77"/>
        <v>2</v>
      </c>
      <c r="B762" s="67" t="str">
        <f t="shared" si="78"/>
        <v>9</v>
      </c>
      <c r="C762" s="67" t="str">
        <f t="shared" si="79"/>
        <v>9</v>
      </c>
      <c r="D762" s="67" t="str">
        <f t="shared" si="80"/>
        <v>8</v>
      </c>
      <c r="E762" s="67" t="str">
        <f t="shared" si="81"/>
        <v>00</v>
      </c>
      <c r="F762" s="67" t="str">
        <f t="shared" si="82"/>
        <v>0</v>
      </c>
      <c r="G762" s="67" t="str">
        <f t="shared" si="83"/>
        <v>0</v>
      </c>
      <c r="H762" s="67">
        <v>29980000</v>
      </c>
      <c r="I762" s="10" t="s">
        <v>5815</v>
      </c>
      <c r="J762" s="167" t="s">
        <v>45</v>
      </c>
      <c r="K762" s="10" t="s">
        <v>5816</v>
      </c>
      <c r="L762" s="10"/>
      <c r="M762" s="101" t="s">
        <v>22</v>
      </c>
    </row>
    <row r="763" spans="1:13" ht="45" x14ac:dyDescent="0.25">
      <c r="A763" s="99" t="str">
        <f t="shared" si="77"/>
        <v>2</v>
      </c>
      <c r="B763" s="67" t="str">
        <f t="shared" si="78"/>
        <v>9</v>
      </c>
      <c r="C763" s="67" t="str">
        <f t="shared" si="79"/>
        <v>9</v>
      </c>
      <c r="D763" s="67" t="str">
        <f t="shared" si="80"/>
        <v>8</v>
      </c>
      <c r="E763" s="67" t="str">
        <f t="shared" si="81"/>
        <v>01</v>
      </c>
      <c r="F763" s="67" t="str">
        <f t="shared" si="82"/>
        <v>0</v>
      </c>
      <c r="G763" s="67" t="str">
        <f t="shared" si="83"/>
        <v>0</v>
      </c>
      <c r="H763" s="67">
        <v>29980100</v>
      </c>
      <c r="I763" s="10" t="s">
        <v>5817</v>
      </c>
      <c r="J763" s="167" t="s">
        <v>55</v>
      </c>
      <c r="K763" s="10" t="s">
        <v>5816</v>
      </c>
      <c r="L763" s="10"/>
      <c r="M763" s="101" t="s">
        <v>22</v>
      </c>
    </row>
    <row r="764" spans="1:13" ht="19.5" customHeight="1" x14ac:dyDescent="0.25">
      <c r="A764" s="99" t="str">
        <f t="shared" si="77"/>
        <v>2</v>
      </c>
      <c r="B764" s="67" t="str">
        <f t="shared" si="78"/>
        <v>9</v>
      </c>
      <c r="C764" s="67" t="str">
        <f t="shared" si="79"/>
        <v>9</v>
      </c>
      <c r="D764" s="67" t="str">
        <f t="shared" si="80"/>
        <v>8</v>
      </c>
      <c r="E764" s="67" t="str">
        <f t="shared" si="81"/>
        <v>01</v>
      </c>
      <c r="F764" s="67" t="str">
        <f t="shared" si="82"/>
        <v>1</v>
      </c>
      <c r="G764" s="67" t="str">
        <f t="shared" si="83"/>
        <v>0</v>
      </c>
      <c r="H764" s="67">
        <v>29980110</v>
      </c>
      <c r="I764" s="10" t="s">
        <v>5818</v>
      </c>
      <c r="J764" s="167" t="s">
        <v>55</v>
      </c>
      <c r="K764" s="10" t="s">
        <v>792</v>
      </c>
      <c r="L764" s="10"/>
      <c r="M764" s="101" t="s">
        <v>22</v>
      </c>
    </row>
    <row r="765" spans="1:13" ht="45" x14ac:dyDescent="0.25">
      <c r="A765" s="99" t="str">
        <f t="shared" si="77"/>
        <v>1</v>
      </c>
      <c r="B765" s="67" t="str">
        <f t="shared" si="78"/>
        <v>3</v>
      </c>
      <c r="C765" s="67" t="str">
        <f t="shared" si="79"/>
        <v>3</v>
      </c>
      <c r="D765" s="67" t="str">
        <f t="shared" si="80"/>
        <v>1</v>
      </c>
      <c r="E765" s="67" t="str">
        <f t="shared" si="81"/>
        <v>00</v>
      </c>
      <c r="F765" s="67" t="str">
        <f t="shared" si="82"/>
        <v>0</v>
      </c>
      <c r="G765" s="67" t="str">
        <f t="shared" si="83"/>
        <v>0</v>
      </c>
      <c r="H765" s="67">
        <v>13310000</v>
      </c>
      <c r="I765" s="10" t="s">
        <v>233</v>
      </c>
      <c r="J765" s="167" t="s">
        <v>45</v>
      </c>
      <c r="K765" s="10" t="s">
        <v>234</v>
      </c>
      <c r="L765" s="10"/>
      <c r="M765" s="101"/>
    </row>
    <row r="766" spans="1:13" ht="45" x14ac:dyDescent="0.25">
      <c r="A766" s="99" t="str">
        <f t="shared" si="77"/>
        <v>1</v>
      </c>
      <c r="B766" s="67" t="str">
        <f t="shared" si="78"/>
        <v>3</v>
      </c>
      <c r="C766" s="67" t="str">
        <f t="shared" si="79"/>
        <v>3</v>
      </c>
      <c r="D766" s="67" t="str">
        <f t="shared" si="80"/>
        <v>1</v>
      </c>
      <c r="E766" s="67" t="str">
        <f t="shared" si="81"/>
        <v>01</v>
      </c>
      <c r="F766" s="67" t="str">
        <f t="shared" si="82"/>
        <v>0</v>
      </c>
      <c r="G766" s="67" t="str">
        <f t="shared" si="83"/>
        <v>0</v>
      </c>
      <c r="H766" s="67">
        <v>13310100</v>
      </c>
      <c r="I766" s="10" t="s">
        <v>235</v>
      </c>
      <c r="J766" s="167" t="s">
        <v>51</v>
      </c>
      <c r="K766" s="10" t="s">
        <v>236</v>
      </c>
      <c r="L766" s="10"/>
      <c r="M766" s="101"/>
    </row>
    <row r="767" spans="1:13" ht="45" x14ac:dyDescent="0.25">
      <c r="A767" s="99" t="str">
        <f t="shared" si="77"/>
        <v>1</v>
      </c>
      <c r="B767" s="67" t="str">
        <f t="shared" si="78"/>
        <v>3</v>
      </c>
      <c r="C767" s="67" t="str">
        <f t="shared" si="79"/>
        <v>3</v>
      </c>
      <c r="D767" s="67" t="str">
        <f t="shared" si="80"/>
        <v>1</v>
      </c>
      <c r="E767" s="67" t="str">
        <f t="shared" si="81"/>
        <v>02</v>
      </c>
      <c r="F767" s="67" t="str">
        <f t="shared" si="82"/>
        <v>0</v>
      </c>
      <c r="G767" s="67" t="str">
        <f t="shared" si="83"/>
        <v>0</v>
      </c>
      <c r="H767" s="67">
        <v>13310200</v>
      </c>
      <c r="I767" s="10" t="s">
        <v>5143</v>
      </c>
      <c r="J767" s="167" t="s">
        <v>51</v>
      </c>
      <c r="K767" s="10" t="s">
        <v>5819</v>
      </c>
      <c r="L767" s="10"/>
      <c r="M767" s="101"/>
    </row>
    <row r="768" spans="1:13" ht="45" x14ac:dyDescent="0.25">
      <c r="A768" s="99" t="str">
        <f t="shared" si="77"/>
        <v>1</v>
      </c>
      <c r="B768" s="67" t="str">
        <f t="shared" si="78"/>
        <v>3</v>
      </c>
      <c r="C768" s="67" t="str">
        <f t="shared" si="79"/>
        <v>3</v>
      </c>
      <c r="D768" s="67" t="str">
        <f t="shared" si="80"/>
        <v>1</v>
      </c>
      <c r="E768" s="67" t="str">
        <f t="shared" si="81"/>
        <v>03</v>
      </c>
      <c r="F768" s="67" t="str">
        <f t="shared" si="82"/>
        <v>0</v>
      </c>
      <c r="G768" s="67" t="str">
        <f t="shared" si="83"/>
        <v>0</v>
      </c>
      <c r="H768" s="67">
        <v>13310300</v>
      </c>
      <c r="I768" s="10" t="s">
        <v>5145</v>
      </c>
      <c r="J768" s="167" t="s">
        <v>51</v>
      </c>
      <c r="K768" s="10" t="s">
        <v>5820</v>
      </c>
      <c r="L768" s="10"/>
      <c r="M768" s="101"/>
    </row>
    <row r="769" spans="1:13" ht="45" x14ac:dyDescent="0.25">
      <c r="A769" s="99" t="str">
        <f t="shared" si="77"/>
        <v>1</v>
      </c>
      <c r="B769" s="67" t="str">
        <f t="shared" si="78"/>
        <v>3</v>
      </c>
      <c r="C769" s="67" t="str">
        <f t="shared" si="79"/>
        <v>3</v>
      </c>
      <c r="D769" s="67" t="str">
        <f t="shared" si="80"/>
        <v>1</v>
      </c>
      <c r="E769" s="67" t="str">
        <f t="shared" si="81"/>
        <v>04</v>
      </c>
      <c r="F769" s="67" t="str">
        <f t="shared" si="82"/>
        <v>0</v>
      </c>
      <c r="G769" s="67" t="str">
        <f t="shared" si="83"/>
        <v>0</v>
      </c>
      <c r="H769" s="67">
        <v>13310400</v>
      </c>
      <c r="I769" s="10" t="s">
        <v>5147</v>
      </c>
      <c r="J769" s="167" t="s">
        <v>51</v>
      </c>
      <c r="K769" s="10" t="s">
        <v>5821</v>
      </c>
      <c r="L769" s="10"/>
      <c r="M769" s="101"/>
    </row>
    <row r="770" spans="1:13" ht="45" x14ac:dyDescent="0.25">
      <c r="A770" s="99" t="str">
        <f t="shared" si="77"/>
        <v>1</v>
      </c>
      <c r="B770" s="67" t="str">
        <f t="shared" si="78"/>
        <v>3</v>
      </c>
      <c r="C770" s="67" t="str">
        <f t="shared" si="79"/>
        <v>3</v>
      </c>
      <c r="D770" s="67" t="str">
        <f t="shared" si="80"/>
        <v>1</v>
      </c>
      <c r="E770" s="67" t="str">
        <f t="shared" si="81"/>
        <v>05</v>
      </c>
      <c r="F770" s="67" t="str">
        <f t="shared" si="82"/>
        <v>0</v>
      </c>
      <c r="G770" s="67" t="str">
        <f t="shared" si="83"/>
        <v>0</v>
      </c>
      <c r="H770" s="67">
        <v>13310500</v>
      </c>
      <c r="I770" s="10" t="s">
        <v>5149</v>
      </c>
      <c r="J770" s="167" t="s">
        <v>51</v>
      </c>
      <c r="K770" s="10" t="s">
        <v>5822</v>
      </c>
      <c r="L770" s="10"/>
      <c r="M770" s="101"/>
    </row>
    <row r="771" spans="1:13" ht="45" x14ac:dyDescent="0.25">
      <c r="A771" s="99" t="str">
        <f t="shared" si="77"/>
        <v>1</v>
      </c>
      <c r="B771" s="67" t="str">
        <f t="shared" si="78"/>
        <v>3</v>
      </c>
      <c r="C771" s="67" t="str">
        <f t="shared" si="79"/>
        <v>3</v>
      </c>
      <c r="D771" s="67" t="str">
        <f t="shared" si="80"/>
        <v>2</v>
      </c>
      <c r="E771" s="67" t="str">
        <f t="shared" si="81"/>
        <v>00</v>
      </c>
      <c r="F771" s="67" t="str">
        <f t="shared" si="82"/>
        <v>0</v>
      </c>
      <c r="G771" s="67" t="str">
        <f t="shared" si="83"/>
        <v>0</v>
      </c>
      <c r="H771" s="67">
        <v>13320000</v>
      </c>
      <c r="I771" s="10" t="s">
        <v>237</v>
      </c>
      <c r="J771" s="167" t="s">
        <v>45</v>
      </c>
      <c r="K771" s="10" t="s">
        <v>238</v>
      </c>
      <c r="L771" s="10"/>
      <c r="M771" s="101"/>
    </row>
    <row r="772" spans="1:13" ht="45" x14ac:dyDescent="0.25">
      <c r="A772" s="99" t="str">
        <f t="shared" si="77"/>
        <v>1</v>
      </c>
      <c r="B772" s="67" t="str">
        <f t="shared" si="78"/>
        <v>3</v>
      </c>
      <c r="C772" s="67" t="str">
        <f t="shared" si="79"/>
        <v>3</v>
      </c>
      <c r="D772" s="67" t="str">
        <f t="shared" si="80"/>
        <v>2</v>
      </c>
      <c r="E772" s="67" t="str">
        <f t="shared" si="81"/>
        <v>01</v>
      </c>
      <c r="F772" s="67" t="str">
        <f t="shared" si="82"/>
        <v>0</v>
      </c>
      <c r="G772" s="67" t="str">
        <f t="shared" si="83"/>
        <v>0</v>
      </c>
      <c r="H772" s="67">
        <v>13320100</v>
      </c>
      <c r="I772" s="10" t="s">
        <v>239</v>
      </c>
      <c r="J772" s="167" t="s">
        <v>51</v>
      </c>
      <c r="K772" s="10" t="s">
        <v>240</v>
      </c>
      <c r="L772" s="10"/>
      <c r="M772" s="101"/>
    </row>
    <row r="773" spans="1:13" ht="45" x14ac:dyDescent="0.25">
      <c r="A773" s="99" t="str">
        <f t="shared" si="77"/>
        <v>1</v>
      </c>
      <c r="B773" s="67" t="str">
        <f t="shared" si="78"/>
        <v>3</v>
      </c>
      <c r="C773" s="67" t="str">
        <f t="shared" si="79"/>
        <v>3</v>
      </c>
      <c r="D773" s="67" t="str">
        <f t="shared" si="80"/>
        <v>2</v>
      </c>
      <c r="E773" s="67" t="str">
        <f t="shared" si="81"/>
        <v>01</v>
      </c>
      <c r="F773" s="67" t="str">
        <f t="shared" si="82"/>
        <v>1</v>
      </c>
      <c r="G773" s="67" t="str">
        <f t="shared" si="83"/>
        <v>0</v>
      </c>
      <c r="H773" s="67">
        <v>13320110</v>
      </c>
      <c r="I773" s="10" t="s">
        <v>241</v>
      </c>
      <c r="J773" s="167" t="s">
        <v>51</v>
      </c>
      <c r="K773" s="10" t="s">
        <v>242</v>
      </c>
      <c r="L773" s="10"/>
      <c r="M773" s="101"/>
    </row>
    <row r="774" spans="1:13" ht="75" x14ac:dyDescent="0.25">
      <c r="A774" s="99" t="str">
        <f t="shared" si="77"/>
        <v>1</v>
      </c>
      <c r="B774" s="67" t="str">
        <f t="shared" si="78"/>
        <v>3</v>
      </c>
      <c r="C774" s="67" t="str">
        <f t="shared" si="79"/>
        <v>3</v>
      </c>
      <c r="D774" s="67" t="str">
        <f t="shared" si="80"/>
        <v>2</v>
      </c>
      <c r="E774" s="67" t="str">
        <f t="shared" si="81"/>
        <v>01</v>
      </c>
      <c r="F774" s="67" t="str">
        <f t="shared" si="82"/>
        <v>2</v>
      </c>
      <c r="G774" s="67" t="str">
        <f t="shared" si="83"/>
        <v>0</v>
      </c>
      <c r="H774" s="67">
        <v>13320120</v>
      </c>
      <c r="I774" s="10" t="s">
        <v>243</v>
      </c>
      <c r="J774" s="167" t="s">
        <v>51</v>
      </c>
      <c r="K774" s="10" t="s">
        <v>244</v>
      </c>
      <c r="L774" s="10"/>
      <c r="M774" s="101"/>
    </row>
    <row r="775" spans="1:13" ht="45" x14ac:dyDescent="0.25">
      <c r="A775" s="99" t="str">
        <f t="shared" ref="A775:A838" si="84">MID($H775,1,1)</f>
        <v>1</v>
      </c>
      <c r="B775" s="67" t="str">
        <f t="shared" ref="B775:B838" si="85">MID($H775,2,1)</f>
        <v>3</v>
      </c>
      <c r="C775" s="67" t="str">
        <f t="shared" ref="C775:C838" si="86">MID($H775,3,1)</f>
        <v>3</v>
      </c>
      <c r="D775" s="67" t="str">
        <f t="shared" ref="D775:D838" si="87">MID($H775,4,1)</f>
        <v>2</v>
      </c>
      <c r="E775" s="67" t="str">
        <f t="shared" ref="E775:E838" si="88">MID($H775,5,2)</f>
        <v>02</v>
      </c>
      <c r="F775" s="67" t="str">
        <f t="shared" ref="F775:F838" si="89">MID($H775,7,1)</f>
        <v>0</v>
      </c>
      <c r="G775" s="67" t="str">
        <f t="shared" ref="G775:G838" si="90">MID($H775,8,1)</f>
        <v>0</v>
      </c>
      <c r="H775" s="67">
        <v>13320200</v>
      </c>
      <c r="I775" s="10" t="s">
        <v>5151</v>
      </c>
      <c r="J775" s="167" t="s">
        <v>51</v>
      </c>
      <c r="K775" s="10" t="s">
        <v>5823</v>
      </c>
      <c r="L775" s="10"/>
      <c r="M775" s="101"/>
    </row>
    <row r="776" spans="1:13" ht="45" x14ac:dyDescent="0.25">
      <c r="A776" s="99" t="str">
        <f t="shared" si="84"/>
        <v>1</v>
      </c>
      <c r="B776" s="67" t="str">
        <f t="shared" si="85"/>
        <v>3</v>
      </c>
      <c r="C776" s="67" t="str">
        <f t="shared" si="86"/>
        <v>3</v>
      </c>
      <c r="D776" s="67" t="str">
        <f t="shared" si="87"/>
        <v>2</v>
      </c>
      <c r="E776" s="67" t="str">
        <f t="shared" si="88"/>
        <v>03</v>
      </c>
      <c r="F776" s="67" t="str">
        <f t="shared" si="89"/>
        <v>0</v>
      </c>
      <c r="G776" s="67" t="str">
        <f t="shared" si="90"/>
        <v>0</v>
      </c>
      <c r="H776" s="67">
        <v>13320300</v>
      </c>
      <c r="I776" s="10" t="s">
        <v>5153</v>
      </c>
      <c r="J776" s="167" t="s">
        <v>51</v>
      </c>
      <c r="K776" s="10" t="s">
        <v>5824</v>
      </c>
      <c r="L776" s="10"/>
      <c r="M776" s="101"/>
    </row>
    <row r="777" spans="1:13" x14ac:dyDescent="0.25">
      <c r="A777" s="99" t="str">
        <f t="shared" si="84"/>
        <v>1</v>
      </c>
      <c r="B777" s="67" t="str">
        <f t="shared" si="85"/>
        <v>3</v>
      </c>
      <c r="C777" s="67" t="str">
        <f t="shared" si="86"/>
        <v>3</v>
      </c>
      <c r="D777" s="67" t="str">
        <f t="shared" si="87"/>
        <v>2</v>
      </c>
      <c r="E777" s="67" t="str">
        <f t="shared" si="88"/>
        <v>04</v>
      </c>
      <c r="F777" s="67" t="str">
        <f t="shared" si="89"/>
        <v>0</v>
      </c>
      <c r="G777" s="67" t="str">
        <f t="shared" si="90"/>
        <v>0</v>
      </c>
      <c r="H777" s="67">
        <v>13320400</v>
      </c>
      <c r="I777" s="10" t="s">
        <v>5155</v>
      </c>
      <c r="J777" s="167" t="s">
        <v>51</v>
      </c>
      <c r="K777" s="10" t="s">
        <v>5825</v>
      </c>
      <c r="L777" s="10"/>
      <c r="M777" s="101"/>
    </row>
    <row r="778" spans="1:13" x14ac:dyDescent="0.25">
      <c r="A778" s="99" t="str">
        <f t="shared" si="84"/>
        <v>1</v>
      </c>
      <c r="B778" s="67" t="str">
        <f t="shared" si="85"/>
        <v>3</v>
      </c>
      <c r="C778" s="67" t="str">
        <f t="shared" si="86"/>
        <v>3</v>
      </c>
      <c r="D778" s="67" t="str">
        <f t="shared" si="87"/>
        <v>3</v>
      </c>
      <c r="E778" s="67" t="str">
        <f t="shared" si="88"/>
        <v>00</v>
      </c>
      <c r="F778" s="67" t="str">
        <f t="shared" si="89"/>
        <v>0</v>
      </c>
      <c r="G778" s="67" t="str">
        <f t="shared" si="90"/>
        <v>0</v>
      </c>
      <c r="H778" s="67">
        <v>13330000</v>
      </c>
      <c r="I778" s="10" t="s">
        <v>5826</v>
      </c>
      <c r="J778" s="167" t="s">
        <v>45</v>
      </c>
      <c r="K778" s="10" t="s">
        <v>5827</v>
      </c>
      <c r="L778" s="10"/>
      <c r="M778" s="101"/>
    </row>
    <row r="779" spans="1:13" ht="45" x14ac:dyDescent="0.25">
      <c r="A779" s="99" t="str">
        <f t="shared" si="84"/>
        <v>1</v>
      </c>
      <c r="B779" s="67" t="str">
        <f t="shared" si="85"/>
        <v>3</v>
      </c>
      <c r="C779" s="67" t="str">
        <f t="shared" si="86"/>
        <v>3</v>
      </c>
      <c r="D779" s="67" t="str">
        <f t="shared" si="87"/>
        <v>3</v>
      </c>
      <c r="E779" s="67" t="str">
        <f t="shared" si="88"/>
        <v>01</v>
      </c>
      <c r="F779" s="67" t="str">
        <f t="shared" si="89"/>
        <v>0</v>
      </c>
      <c r="G779" s="67" t="str">
        <f t="shared" si="90"/>
        <v>0</v>
      </c>
      <c r="H779" s="67">
        <v>13330100</v>
      </c>
      <c r="I779" s="10" t="s">
        <v>5168</v>
      </c>
      <c r="J779" s="167" t="s">
        <v>51</v>
      </c>
      <c r="K779" s="10" t="s">
        <v>5828</v>
      </c>
      <c r="L779" s="10" t="s">
        <v>5159</v>
      </c>
      <c r="M779" s="101"/>
    </row>
    <row r="780" spans="1:13" ht="60" x14ac:dyDescent="0.25">
      <c r="A780" s="99" t="str">
        <f t="shared" si="84"/>
        <v>1</v>
      </c>
      <c r="B780" s="67" t="str">
        <f t="shared" si="85"/>
        <v>3</v>
      </c>
      <c r="C780" s="67" t="str">
        <f t="shared" si="86"/>
        <v>3</v>
      </c>
      <c r="D780" s="67" t="str">
        <f t="shared" si="87"/>
        <v>3</v>
      </c>
      <c r="E780" s="67" t="str">
        <f t="shared" si="88"/>
        <v>01</v>
      </c>
      <c r="F780" s="67" t="str">
        <f t="shared" si="89"/>
        <v>1</v>
      </c>
      <c r="G780" s="67" t="str">
        <f t="shared" si="90"/>
        <v>0</v>
      </c>
      <c r="H780" s="67">
        <v>13330110</v>
      </c>
      <c r="I780" s="10" t="s">
        <v>5829</v>
      </c>
      <c r="J780" s="167" t="s">
        <v>51</v>
      </c>
      <c r="K780" s="10" t="s">
        <v>5830</v>
      </c>
      <c r="L780" s="10" t="s">
        <v>5159</v>
      </c>
      <c r="M780" s="101"/>
    </row>
    <row r="781" spans="1:13" ht="60" x14ac:dyDescent="0.25">
      <c r="A781" s="99" t="str">
        <f t="shared" si="84"/>
        <v>1</v>
      </c>
      <c r="B781" s="67" t="str">
        <f t="shared" si="85"/>
        <v>3</v>
      </c>
      <c r="C781" s="67" t="str">
        <f t="shared" si="86"/>
        <v>3</v>
      </c>
      <c r="D781" s="67" t="str">
        <f t="shared" si="87"/>
        <v>3</v>
      </c>
      <c r="E781" s="67" t="str">
        <f t="shared" si="88"/>
        <v>01</v>
      </c>
      <c r="F781" s="67" t="str">
        <f t="shared" si="89"/>
        <v>2</v>
      </c>
      <c r="G781" s="67" t="str">
        <f t="shared" si="90"/>
        <v>0</v>
      </c>
      <c r="H781" s="67">
        <v>13330120</v>
      </c>
      <c r="I781" s="10" t="s">
        <v>5831</v>
      </c>
      <c r="J781" s="167" t="s">
        <v>51</v>
      </c>
      <c r="K781" s="10" t="s">
        <v>5832</v>
      </c>
      <c r="L781" s="10" t="s">
        <v>5159</v>
      </c>
      <c r="M781" s="101"/>
    </row>
    <row r="782" spans="1:13" ht="45" x14ac:dyDescent="0.25">
      <c r="A782" s="99" t="str">
        <f t="shared" si="84"/>
        <v>1</v>
      </c>
      <c r="B782" s="67" t="str">
        <f t="shared" si="85"/>
        <v>3</v>
      </c>
      <c r="C782" s="67" t="str">
        <f t="shared" si="86"/>
        <v>3</v>
      </c>
      <c r="D782" s="67" t="str">
        <f t="shared" si="87"/>
        <v>3</v>
      </c>
      <c r="E782" s="67" t="str">
        <f t="shared" si="88"/>
        <v>02</v>
      </c>
      <c r="F782" s="67" t="str">
        <f t="shared" si="89"/>
        <v>0</v>
      </c>
      <c r="G782" s="67" t="str">
        <f t="shared" si="90"/>
        <v>0</v>
      </c>
      <c r="H782" s="67">
        <v>13330200</v>
      </c>
      <c r="I782" s="10" t="s">
        <v>5170</v>
      </c>
      <c r="J782" s="167" t="s">
        <v>51</v>
      </c>
      <c r="K782" s="10" t="s">
        <v>5833</v>
      </c>
      <c r="L782" s="10" t="s">
        <v>5159</v>
      </c>
      <c r="M782" s="101"/>
    </row>
    <row r="783" spans="1:13" ht="60" x14ac:dyDescent="0.25">
      <c r="A783" s="99" t="str">
        <f t="shared" si="84"/>
        <v>1</v>
      </c>
      <c r="B783" s="67" t="str">
        <f t="shared" si="85"/>
        <v>3</v>
      </c>
      <c r="C783" s="67" t="str">
        <f t="shared" si="86"/>
        <v>3</v>
      </c>
      <c r="D783" s="67" t="str">
        <f t="shared" si="87"/>
        <v>3</v>
      </c>
      <c r="E783" s="67" t="str">
        <f t="shared" si="88"/>
        <v>02</v>
      </c>
      <c r="F783" s="67" t="str">
        <f t="shared" si="89"/>
        <v>1</v>
      </c>
      <c r="G783" s="67" t="str">
        <f t="shared" si="90"/>
        <v>0</v>
      </c>
      <c r="H783" s="67">
        <v>13330210</v>
      </c>
      <c r="I783" s="10" t="s">
        <v>5834</v>
      </c>
      <c r="J783" s="167" t="s">
        <v>51</v>
      </c>
      <c r="K783" s="10" t="s">
        <v>5835</v>
      </c>
      <c r="L783" s="10" t="s">
        <v>5159</v>
      </c>
      <c r="M783" s="101"/>
    </row>
    <row r="784" spans="1:13" ht="60" x14ac:dyDescent="0.25">
      <c r="A784" s="99" t="str">
        <f t="shared" si="84"/>
        <v>1</v>
      </c>
      <c r="B784" s="67" t="str">
        <f t="shared" si="85"/>
        <v>3</v>
      </c>
      <c r="C784" s="67" t="str">
        <f t="shared" si="86"/>
        <v>3</v>
      </c>
      <c r="D784" s="67" t="str">
        <f t="shared" si="87"/>
        <v>3</v>
      </c>
      <c r="E784" s="67" t="str">
        <f t="shared" si="88"/>
        <v>02</v>
      </c>
      <c r="F784" s="67" t="str">
        <f t="shared" si="89"/>
        <v>2</v>
      </c>
      <c r="G784" s="67" t="str">
        <f t="shared" si="90"/>
        <v>0</v>
      </c>
      <c r="H784" s="67">
        <v>13330220</v>
      </c>
      <c r="I784" s="10" t="s">
        <v>5836</v>
      </c>
      <c r="J784" s="167" t="s">
        <v>51</v>
      </c>
      <c r="K784" s="10" t="s">
        <v>5837</v>
      </c>
      <c r="L784" s="10" t="s">
        <v>5159</v>
      </c>
      <c r="M784" s="101"/>
    </row>
    <row r="785" spans="1:13" ht="45" x14ac:dyDescent="0.25">
      <c r="A785" s="99" t="str">
        <f t="shared" si="84"/>
        <v>1</v>
      </c>
      <c r="B785" s="67" t="str">
        <f t="shared" si="85"/>
        <v>3</v>
      </c>
      <c r="C785" s="67" t="str">
        <f t="shared" si="86"/>
        <v>3</v>
      </c>
      <c r="D785" s="67" t="str">
        <f t="shared" si="87"/>
        <v>3</v>
      </c>
      <c r="E785" s="67" t="str">
        <f t="shared" si="88"/>
        <v>03</v>
      </c>
      <c r="F785" s="67" t="str">
        <f t="shared" si="89"/>
        <v>0</v>
      </c>
      <c r="G785" s="67" t="str">
        <f t="shared" si="90"/>
        <v>0</v>
      </c>
      <c r="H785" s="67">
        <v>13330300</v>
      </c>
      <c r="I785" s="10" t="s">
        <v>5172</v>
      </c>
      <c r="J785" s="167" t="s">
        <v>51</v>
      </c>
      <c r="K785" s="10" t="s">
        <v>5173</v>
      </c>
      <c r="L785" s="10" t="s">
        <v>5159</v>
      </c>
      <c r="M785" s="101"/>
    </row>
    <row r="786" spans="1:13" ht="60" x14ac:dyDescent="0.25">
      <c r="A786" s="99" t="str">
        <f t="shared" si="84"/>
        <v>1</v>
      </c>
      <c r="B786" s="67" t="str">
        <f t="shared" si="85"/>
        <v>3</v>
      </c>
      <c r="C786" s="67" t="str">
        <f t="shared" si="86"/>
        <v>3</v>
      </c>
      <c r="D786" s="67" t="str">
        <f t="shared" si="87"/>
        <v>3</v>
      </c>
      <c r="E786" s="67" t="str">
        <f t="shared" si="88"/>
        <v>03</v>
      </c>
      <c r="F786" s="67" t="str">
        <f t="shared" si="89"/>
        <v>1</v>
      </c>
      <c r="G786" s="67" t="str">
        <f t="shared" si="90"/>
        <v>0</v>
      </c>
      <c r="H786" s="67">
        <v>13330310</v>
      </c>
      <c r="I786" s="10" t="s">
        <v>5838</v>
      </c>
      <c r="J786" s="167" t="s">
        <v>51</v>
      </c>
      <c r="K786" s="10" t="s">
        <v>5839</v>
      </c>
      <c r="L786" s="10" t="s">
        <v>5159</v>
      </c>
      <c r="M786" s="101"/>
    </row>
    <row r="787" spans="1:13" ht="60" x14ac:dyDescent="0.25">
      <c r="A787" s="99" t="str">
        <f t="shared" si="84"/>
        <v>1</v>
      </c>
      <c r="B787" s="67" t="str">
        <f t="shared" si="85"/>
        <v>3</v>
      </c>
      <c r="C787" s="67" t="str">
        <f t="shared" si="86"/>
        <v>3</v>
      </c>
      <c r="D787" s="67" t="str">
        <f t="shared" si="87"/>
        <v>3</v>
      </c>
      <c r="E787" s="67" t="str">
        <f t="shared" si="88"/>
        <v>03</v>
      </c>
      <c r="F787" s="67" t="str">
        <f t="shared" si="89"/>
        <v>2</v>
      </c>
      <c r="G787" s="67" t="str">
        <f t="shared" si="90"/>
        <v>0</v>
      </c>
      <c r="H787" s="67">
        <v>13330320</v>
      </c>
      <c r="I787" s="10" t="s">
        <v>5840</v>
      </c>
      <c r="J787" s="167" t="s">
        <v>51</v>
      </c>
      <c r="K787" s="10" t="s">
        <v>5841</v>
      </c>
      <c r="L787" s="10" t="s">
        <v>5159</v>
      </c>
      <c r="M787" s="101"/>
    </row>
    <row r="788" spans="1:13" ht="30" x14ac:dyDescent="0.25">
      <c r="A788" s="99" t="str">
        <f t="shared" si="84"/>
        <v>1</v>
      </c>
      <c r="B788" s="67" t="str">
        <f t="shared" si="85"/>
        <v>3</v>
      </c>
      <c r="C788" s="67" t="str">
        <f t="shared" si="86"/>
        <v>3</v>
      </c>
      <c r="D788" s="67" t="str">
        <f t="shared" si="87"/>
        <v>3</v>
      </c>
      <c r="E788" s="67" t="str">
        <f t="shared" si="88"/>
        <v>04</v>
      </c>
      <c r="F788" s="67" t="str">
        <f t="shared" si="89"/>
        <v>0</v>
      </c>
      <c r="G788" s="67" t="str">
        <f t="shared" si="90"/>
        <v>0</v>
      </c>
      <c r="H788" s="67">
        <v>13330400</v>
      </c>
      <c r="I788" s="10" t="s">
        <v>5174</v>
      </c>
      <c r="J788" s="167" t="s">
        <v>51</v>
      </c>
      <c r="K788" s="10" t="s">
        <v>5842</v>
      </c>
      <c r="L788" s="10" t="s">
        <v>5159</v>
      </c>
      <c r="M788" s="101"/>
    </row>
    <row r="789" spans="1:13" ht="45" x14ac:dyDescent="0.25">
      <c r="A789" s="99" t="str">
        <f t="shared" si="84"/>
        <v>1</v>
      </c>
      <c r="B789" s="67" t="str">
        <f t="shared" si="85"/>
        <v>3</v>
      </c>
      <c r="C789" s="67" t="str">
        <f t="shared" si="86"/>
        <v>3</v>
      </c>
      <c r="D789" s="67" t="str">
        <f t="shared" si="87"/>
        <v>3</v>
      </c>
      <c r="E789" s="67" t="str">
        <f t="shared" si="88"/>
        <v>04</v>
      </c>
      <c r="F789" s="67" t="str">
        <f t="shared" si="89"/>
        <v>1</v>
      </c>
      <c r="G789" s="67" t="str">
        <f t="shared" si="90"/>
        <v>0</v>
      </c>
      <c r="H789" s="67">
        <v>13330410</v>
      </c>
      <c r="I789" s="10" t="s">
        <v>5843</v>
      </c>
      <c r="J789" s="167" t="s">
        <v>51</v>
      </c>
      <c r="K789" s="10" t="s">
        <v>5844</v>
      </c>
      <c r="L789" s="10" t="s">
        <v>5159</v>
      </c>
      <c r="M789" s="101"/>
    </row>
    <row r="790" spans="1:13" ht="45" x14ac:dyDescent="0.25">
      <c r="A790" s="99" t="str">
        <f t="shared" si="84"/>
        <v>1</v>
      </c>
      <c r="B790" s="67" t="str">
        <f t="shared" si="85"/>
        <v>3</v>
      </c>
      <c r="C790" s="67" t="str">
        <f t="shared" si="86"/>
        <v>3</v>
      </c>
      <c r="D790" s="67" t="str">
        <f t="shared" si="87"/>
        <v>3</v>
      </c>
      <c r="E790" s="67" t="str">
        <f t="shared" si="88"/>
        <v>04</v>
      </c>
      <c r="F790" s="67" t="str">
        <f t="shared" si="89"/>
        <v>2</v>
      </c>
      <c r="G790" s="67" t="str">
        <f t="shared" si="90"/>
        <v>0</v>
      </c>
      <c r="H790" s="67">
        <v>13330420</v>
      </c>
      <c r="I790" s="10" t="s">
        <v>5845</v>
      </c>
      <c r="J790" s="167" t="s">
        <v>51</v>
      </c>
      <c r="K790" s="10" t="s">
        <v>5846</v>
      </c>
      <c r="L790" s="10" t="s">
        <v>5159</v>
      </c>
      <c r="M790" s="101"/>
    </row>
    <row r="791" spans="1:13" ht="135" x14ac:dyDescent="0.25">
      <c r="A791" s="99" t="str">
        <f t="shared" si="84"/>
        <v>1</v>
      </c>
      <c r="B791" s="67" t="str">
        <f t="shared" si="85"/>
        <v>3</v>
      </c>
      <c r="C791" s="67" t="str">
        <f t="shared" si="86"/>
        <v>3</v>
      </c>
      <c r="D791" s="67" t="str">
        <f t="shared" si="87"/>
        <v>3</v>
      </c>
      <c r="E791" s="67" t="str">
        <f t="shared" si="88"/>
        <v>05</v>
      </c>
      <c r="F791" s="67" t="str">
        <f t="shared" si="89"/>
        <v>0</v>
      </c>
      <c r="G791" s="67" t="str">
        <f t="shared" si="90"/>
        <v>0</v>
      </c>
      <c r="H791" s="67">
        <v>13330500</v>
      </c>
      <c r="I791" s="10" t="s">
        <v>5157</v>
      </c>
      <c r="J791" s="167" t="s">
        <v>51</v>
      </c>
      <c r="K791" s="10" t="s">
        <v>5158</v>
      </c>
      <c r="L791" s="10" t="s">
        <v>3086</v>
      </c>
      <c r="M791" s="101"/>
    </row>
    <row r="792" spans="1:13" ht="75" x14ac:dyDescent="0.25">
      <c r="A792" s="99" t="str">
        <f t="shared" si="84"/>
        <v>1</v>
      </c>
      <c r="B792" s="67" t="str">
        <f t="shared" si="85"/>
        <v>3</v>
      </c>
      <c r="C792" s="67" t="str">
        <f t="shared" si="86"/>
        <v>3</v>
      </c>
      <c r="D792" s="67" t="str">
        <f t="shared" si="87"/>
        <v>3</v>
      </c>
      <c r="E792" s="67" t="str">
        <f t="shared" si="88"/>
        <v>06</v>
      </c>
      <c r="F792" s="67" t="str">
        <f t="shared" si="89"/>
        <v>0</v>
      </c>
      <c r="G792" s="67" t="str">
        <f t="shared" si="90"/>
        <v>0</v>
      </c>
      <c r="H792" s="67">
        <v>13330600</v>
      </c>
      <c r="I792" s="10" t="s">
        <v>5177</v>
      </c>
      <c r="J792" s="167" t="s">
        <v>51</v>
      </c>
      <c r="K792" s="10" t="s">
        <v>5178</v>
      </c>
      <c r="L792" s="10" t="s">
        <v>5159</v>
      </c>
      <c r="M792" s="101"/>
    </row>
    <row r="793" spans="1:13" ht="90" x14ac:dyDescent="0.25">
      <c r="A793" s="99" t="str">
        <f t="shared" si="84"/>
        <v>1</v>
      </c>
      <c r="B793" s="67" t="str">
        <f t="shared" si="85"/>
        <v>3</v>
      </c>
      <c r="C793" s="67" t="str">
        <f t="shared" si="86"/>
        <v>3</v>
      </c>
      <c r="D793" s="67" t="str">
        <f t="shared" si="87"/>
        <v>3</v>
      </c>
      <c r="E793" s="67" t="str">
        <f t="shared" si="88"/>
        <v>06</v>
      </c>
      <c r="F793" s="67" t="str">
        <f t="shared" si="89"/>
        <v>1</v>
      </c>
      <c r="G793" s="67" t="str">
        <f t="shared" si="90"/>
        <v>0</v>
      </c>
      <c r="H793" s="67">
        <v>13330610</v>
      </c>
      <c r="I793" s="10" t="s">
        <v>5847</v>
      </c>
      <c r="J793" s="167" t="s">
        <v>51</v>
      </c>
      <c r="K793" s="10" t="s">
        <v>5848</v>
      </c>
      <c r="L793" s="10" t="s">
        <v>5159</v>
      </c>
      <c r="M793" s="101"/>
    </row>
    <row r="794" spans="1:13" ht="90" x14ac:dyDescent="0.25">
      <c r="A794" s="99" t="str">
        <f t="shared" si="84"/>
        <v>1</v>
      </c>
      <c r="B794" s="67" t="str">
        <f t="shared" si="85"/>
        <v>3</v>
      </c>
      <c r="C794" s="67" t="str">
        <f t="shared" si="86"/>
        <v>3</v>
      </c>
      <c r="D794" s="67" t="str">
        <f t="shared" si="87"/>
        <v>3</v>
      </c>
      <c r="E794" s="67" t="str">
        <f t="shared" si="88"/>
        <v>06</v>
      </c>
      <c r="F794" s="67" t="str">
        <f t="shared" si="89"/>
        <v>2</v>
      </c>
      <c r="G794" s="67" t="str">
        <f t="shared" si="90"/>
        <v>0</v>
      </c>
      <c r="H794" s="67">
        <v>13330620</v>
      </c>
      <c r="I794" s="10" t="s">
        <v>5849</v>
      </c>
      <c r="J794" s="167" t="s">
        <v>51</v>
      </c>
      <c r="K794" s="10" t="s">
        <v>5850</v>
      </c>
      <c r="L794" s="10" t="s">
        <v>5159</v>
      </c>
      <c r="M794" s="101"/>
    </row>
    <row r="795" spans="1:13" ht="30" x14ac:dyDescent="0.25">
      <c r="A795" s="99" t="str">
        <f t="shared" si="84"/>
        <v>1</v>
      </c>
      <c r="B795" s="67" t="str">
        <f t="shared" si="85"/>
        <v>3</v>
      </c>
      <c r="C795" s="67" t="str">
        <f t="shared" si="86"/>
        <v>3</v>
      </c>
      <c r="D795" s="67" t="str">
        <f t="shared" si="87"/>
        <v>3</v>
      </c>
      <c r="E795" s="67" t="str">
        <f t="shared" si="88"/>
        <v>07</v>
      </c>
      <c r="F795" s="67" t="str">
        <f t="shared" si="89"/>
        <v>0</v>
      </c>
      <c r="G795" s="67" t="str">
        <f t="shared" si="90"/>
        <v>0</v>
      </c>
      <c r="H795" s="67">
        <v>13330700</v>
      </c>
      <c r="I795" s="10" t="s">
        <v>5160</v>
      </c>
      <c r="J795" s="167" t="s">
        <v>51</v>
      </c>
      <c r="K795" s="10" t="s">
        <v>5161</v>
      </c>
      <c r="L795" s="10" t="s">
        <v>5159</v>
      </c>
      <c r="M795" s="101"/>
    </row>
    <row r="796" spans="1:13" ht="45" x14ac:dyDescent="0.25">
      <c r="A796" s="99" t="str">
        <f t="shared" si="84"/>
        <v>1</v>
      </c>
      <c r="B796" s="67" t="str">
        <f t="shared" si="85"/>
        <v>3</v>
      </c>
      <c r="C796" s="67" t="str">
        <f t="shared" si="86"/>
        <v>3</v>
      </c>
      <c r="D796" s="67" t="str">
        <f t="shared" si="87"/>
        <v>3</v>
      </c>
      <c r="E796" s="67" t="str">
        <f t="shared" si="88"/>
        <v>99</v>
      </c>
      <c r="F796" s="67" t="str">
        <f t="shared" si="89"/>
        <v>0</v>
      </c>
      <c r="G796" s="67" t="str">
        <f t="shared" si="90"/>
        <v>0</v>
      </c>
      <c r="H796" s="67">
        <v>13339900</v>
      </c>
      <c r="I796" s="10" t="s">
        <v>5162</v>
      </c>
      <c r="J796" s="167" t="s">
        <v>51</v>
      </c>
      <c r="K796" s="10" t="s">
        <v>5851</v>
      </c>
      <c r="L796" s="10" t="s">
        <v>5159</v>
      </c>
      <c r="M796" s="101"/>
    </row>
    <row r="797" spans="1:13" ht="60" x14ac:dyDescent="0.25">
      <c r="A797" s="99" t="str">
        <f t="shared" si="84"/>
        <v>1</v>
      </c>
      <c r="B797" s="67" t="str">
        <f t="shared" si="85"/>
        <v>3</v>
      </c>
      <c r="C797" s="67" t="str">
        <f t="shared" si="86"/>
        <v>3</v>
      </c>
      <c r="D797" s="67" t="str">
        <f t="shared" si="87"/>
        <v>3</v>
      </c>
      <c r="E797" s="67" t="str">
        <f t="shared" si="88"/>
        <v>99</v>
      </c>
      <c r="F797" s="67" t="str">
        <f t="shared" si="89"/>
        <v>1</v>
      </c>
      <c r="G797" s="67" t="str">
        <f t="shared" si="90"/>
        <v>0</v>
      </c>
      <c r="H797" s="67">
        <v>13339910</v>
      </c>
      <c r="I797" s="10" t="s">
        <v>5164</v>
      </c>
      <c r="J797" s="167" t="s">
        <v>51</v>
      </c>
      <c r="K797" s="10" t="s">
        <v>5852</v>
      </c>
      <c r="L797" s="10" t="s">
        <v>5159</v>
      </c>
      <c r="M797" s="101"/>
    </row>
    <row r="798" spans="1:13" ht="60" x14ac:dyDescent="0.25">
      <c r="A798" s="99" t="str">
        <f t="shared" si="84"/>
        <v>1</v>
      </c>
      <c r="B798" s="67" t="str">
        <f t="shared" si="85"/>
        <v>3</v>
      </c>
      <c r="C798" s="67" t="str">
        <f t="shared" si="86"/>
        <v>3</v>
      </c>
      <c r="D798" s="67" t="str">
        <f t="shared" si="87"/>
        <v>3</v>
      </c>
      <c r="E798" s="67" t="str">
        <f t="shared" si="88"/>
        <v>99</v>
      </c>
      <c r="F798" s="67" t="str">
        <f t="shared" si="89"/>
        <v>2</v>
      </c>
      <c r="G798" s="67" t="str">
        <f t="shared" si="90"/>
        <v>0</v>
      </c>
      <c r="H798" s="67">
        <v>13339920</v>
      </c>
      <c r="I798" s="10" t="s">
        <v>5166</v>
      </c>
      <c r="J798" s="167" t="s">
        <v>51</v>
      </c>
      <c r="K798" s="10" t="s">
        <v>5853</v>
      </c>
      <c r="L798" s="10" t="s">
        <v>5159</v>
      </c>
      <c r="M798" s="101"/>
    </row>
    <row r="799" spans="1:13" ht="30" x14ac:dyDescent="0.25">
      <c r="A799" s="99" t="str">
        <f t="shared" si="84"/>
        <v>1</v>
      </c>
      <c r="B799" s="67" t="str">
        <f t="shared" si="85"/>
        <v>3</v>
      </c>
      <c r="C799" s="67" t="str">
        <f t="shared" si="86"/>
        <v>3</v>
      </c>
      <c r="D799" s="67" t="str">
        <f t="shared" si="87"/>
        <v>4</v>
      </c>
      <c r="E799" s="67" t="str">
        <f t="shared" si="88"/>
        <v>00</v>
      </c>
      <c r="F799" s="67" t="str">
        <f t="shared" si="89"/>
        <v>0</v>
      </c>
      <c r="G799" s="67" t="str">
        <f t="shared" si="90"/>
        <v>0</v>
      </c>
      <c r="H799" s="67">
        <v>13340000</v>
      </c>
      <c r="I799" s="10" t="s">
        <v>5854</v>
      </c>
      <c r="J799" s="167" t="s">
        <v>45</v>
      </c>
      <c r="K799" s="10" t="s">
        <v>5855</v>
      </c>
      <c r="L799" s="10" t="s">
        <v>5183</v>
      </c>
      <c r="M799" s="101"/>
    </row>
    <row r="800" spans="1:13" ht="30" x14ac:dyDescent="0.25">
      <c r="A800" s="99" t="str">
        <f t="shared" si="84"/>
        <v>1</v>
      </c>
      <c r="B800" s="67" t="str">
        <f t="shared" si="85"/>
        <v>3</v>
      </c>
      <c r="C800" s="67" t="str">
        <f t="shared" si="86"/>
        <v>3</v>
      </c>
      <c r="D800" s="67" t="str">
        <f t="shared" si="87"/>
        <v>4</v>
      </c>
      <c r="E800" s="67" t="str">
        <f t="shared" si="88"/>
        <v>01</v>
      </c>
      <c r="F800" s="67" t="str">
        <f t="shared" si="89"/>
        <v>0</v>
      </c>
      <c r="G800" s="67" t="str">
        <f t="shared" si="90"/>
        <v>0</v>
      </c>
      <c r="H800" s="67">
        <v>13340100</v>
      </c>
      <c r="I800" s="10" t="s">
        <v>5181</v>
      </c>
      <c r="J800" s="167" t="s">
        <v>51</v>
      </c>
      <c r="K800" s="10" t="s">
        <v>5856</v>
      </c>
      <c r="L800" s="10" t="s">
        <v>5183</v>
      </c>
      <c r="M800" s="101"/>
    </row>
    <row r="801" spans="1:13" x14ac:dyDescent="0.25">
      <c r="A801" s="99" t="str">
        <f t="shared" si="84"/>
        <v>1</v>
      </c>
      <c r="B801" s="67" t="str">
        <f t="shared" si="85"/>
        <v>3</v>
      </c>
      <c r="C801" s="67" t="str">
        <f t="shared" si="86"/>
        <v>3</v>
      </c>
      <c r="D801" s="67" t="str">
        <f t="shared" si="87"/>
        <v>9</v>
      </c>
      <c r="E801" s="67" t="str">
        <f t="shared" si="88"/>
        <v>00</v>
      </c>
      <c r="F801" s="67" t="str">
        <f t="shared" si="89"/>
        <v>0</v>
      </c>
      <c r="G801" s="67" t="str">
        <f t="shared" si="90"/>
        <v>0</v>
      </c>
      <c r="H801" s="67">
        <v>13390000</v>
      </c>
      <c r="I801" s="10" t="s">
        <v>245</v>
      </c>
      <c r="J801" s="167" t="s">
        <v>45</v>
      </c>
      <c r="K801" s="10" t="s">
        <v>246</v>
      </c>
      <c r="L801" s="10"/>
      <c r="M801" s="101"/>
    </row>
    <row r="802" spans="1:13" ht="30" x14ac:dyDescent="0.25">
      <c r="A802" s="99" t="str">
        <f t="shared" si="84"/>
        <v>1</v>
      </c>
      <c r="B802" s="67" t="str">
        <f t="shared" si="85"/>
        <v>3</v>
      </c>
      <c r="C802" s="67" t="str">
        <f t="shared" si="86"/>
        <v>3</v>
      </c>
      <c r="D802" s="67" t="str">
        <f t="shared" si="87"/>
        <v>9</v>
      </c>
      <c r="E802" s="67" t="str">
        <f t="shared" si="88"/>
        <v>99</v>
      </c>
      <c r="F802" s="67" t="str">
        <f t="shared" si="89"/>
        <v>0</v>
      </c>
      <c r="G802" s="67" t="str">
        <f t="shared" si="90"/>
        <v>0</v>
      </c>
      <c r="H802" s="67">
        <v>13399900</v>
      </c>
      <c r="I802" s="10" t="s">
        <v>247</v>
      </c>
      <c r="J802" s="167" t="s">
        <v>51</v>
      </c>
      <c r="K802" s="10" t="s">
        <v>248</v>
      </c>
      <c r="L802" s="10"/>
      <c r="M802" s="101"/>
    </row>
    <row r="803" spans="1:13" x14ac:dyDescent="0.25">
      <c r="A803" s="99" t="str">
        <f t="shared" si="84"/>
        <v>1</v>
      </c>
      <c r="B803" s="67" t="str">
        <f t="shared" si="85"/>
        <v>3</v>
      </c>
      <c r="C803" s="67" t="str">
        <f t="shared" si="86"/>
        <v>4</v>
      </c>
      <c r="D803" s="67" t="str">
        <f t="shared" si="87"/>
        <v>0</v>
      </c>
      <c r="E803" s="67" t="str">
        <f t="shared" si="88"/>
        <v>00</v>
      </c>
      <c r="F803" s="67" t="str">
        <f t="shared" si="89"/>
        <v>0</v>
      </c>
      <c r="G803" s="67" t="str">
        <f t="shared" si="90"/>
        <v>0</v>
      </c>
      <c r="H803" s="67">
        <v>13400000</v>
      </c>
      <c r="I803" s="10" t="s">
        <v>249</v>
      </c>
      <c r="J803" s="167" t="s">
        <v>45</v>
      </c>
      <c r="K803" s="10" t="s">
        <v>250</v>
      </c>
      <c r="L803" s="10"/>
      <c r="M803" s="101"/>
    </row>
    <row r="804" spans="1:13" ht="30" x14ac:dyDescent="0.25">
      <c r="A804" s="99" t="str">
        <f t="shared" si="84"/>
        <v>1</v>
      </c>
      <c r="B804" s="67" t="str">
        <f t="shared" si="85"/>
        <v>3</v>
      </c>
      <c r="C804" s="67" t="str">
        <f t="shared" si="86"/>
        <v>4</v>
      </c>
      <c r="D804" s="67" t="str">
        <f t="shared" si="87"/>
        <v>1</v>
      </c>
      <c r="E804" s="67" t="str">
        <f t="shared" si="88"/>
        <v>00</v>
      </c>
      <c r="F804" s="67" t="str">
        <f t="shared" si="89"/>
        <v>0</v>
      </c>
      <c r="G804" s="67" t="str">
        <f t="shared" si="90"/>
        <v>0</v>
      </c>
      <c r="H804" s="67">
        <v>13410000</v>
      </c>
      <c r="I804" s="10" t="s">
        <v>5857</v>
      </c>
      <c r="J804" s="167" t="s">
        <v>45</v>
      </c>
      <c r="K804" s="10" t="s">
        <v>5858</v>
      </c>
      <c r="L804" s="10"/>
      <c r="M804" s="101"/>
    </row>
    <row r="805" spans="1:13" ht="30" x14ac:dyDescent="0.25">
      <c r="A805" s="99" t="str">
        <f t="shared" si="84"/>
        <v>1</v>
      </c>
      <c r="B805" s="67" t="str">
        <f t="shared" si="85"/>
        <v>3</v>
      </c>
      <c r="C805" s="67" t="str">
        <f t="shared" si="86"/>
        <v>4</v>
      </c>
      <c r="D805" s="67" t="str">
        <f t="shared" si="87"/>
        <v>1</v>
      </c>
      <c r="E805" s="67" t="str">
        <f t="shared" si="88"/>
        <v>01</v>
      </c>
      <c r="F805" s="67" t="str">
        <f t="shared" si="89"/>
        <v>0</v>
      </c>
      <c r="G805" s="67" t="str">
        <f t="shared" si="90"/>
        <v>0</v>
      </c>
      <c r="H805" s="67">
        <v>13410100</v>
      </c>
      <c r="I805" s="10" t="s">
        <v>5859</v>
      </c>
      <c r="J805" s="167" t="s">
        <v>51</v>
      </c>
      <c r="K805" s="10" t="s">
        <v>5860</v>
      </c>
      <c r="L805" s="10"/>
      <c r="M805" s="101"/>
    </row>
    <row r="806" spans="1:13" ht="45" x14ac:dyDescent="0.25">
      <c r="A806" s="99" t="str">
        <f t="shared" si="84"/>
        <v>1</v>
      </c>
      <c r="B806" s="67" t="str">
        <f t="shared" si="85"/>
        <v>3</v>
      </c>
      <c r="C806" s="67" t="str">
        <f t="shared" si="86"/>
        <v>4</v>
      </c>
      <c r="D806" s="67" t="str">
        <f t="shared" si="87"/>
        <v>1</v>
      </c>
      <c r="E806" s="67" t="str">
        <f t="shared" si="88"/>
        <v>01</v>
      </c>
      <c r="F806" s="67" t="str">
        <f t="shared" si="89"/>
        <v>1</v>
      </c>
      <c r="G806" s="67" t="str">
        <f t="shared" si="90"/>
        <v>0</v>
      </c>
      <c r="H806" s="67">
        <v>13410110</v>
      </c>
      <c r="I806" s="10" t="s">
        <v>5861</v>
      </c>
      <c r="J806" s="167" t="s">
        <v>51</v>
      </c>
      <c r="K806" s="10" t="s">
        <v>5862</v>
      </c>
      <c r="L806" s="10"/>
      <c r="M806" s="101"/>
    </row>
    <row r="807" spans="1:13" ht="30" x14ac:dyDescent="0.25">
      <c r="A807" s="99" t="str">
        <f t="shared" si="84"/>
        <v>1</v>
      </c>
      <c r="B807" s="67" t="str">
        <f t="shared" si="85"/>
        <v>3</v>
      </c>
      <c r="C807" s="67" t="str">
        <f t="shared" si="86"/>
        <v>4</v>
      </c>
      <c r="D807" s="67" t="str">
        <f t="shared" si="87"/>
        <v>1</v>
      </c>
      <c r="E807" s="67" t="str">
        <f t="shared" si="88"/>
        <v>01</v>
      </c>
      <c r="F807" s="67" t="str">
        <f t="shared" si="89"/>
        <v>2</v>
      </c>
      <c r="G807" s="67" t="str">
        <f t="shared" si="90"/>
        <v>0</v>
      </c>
      <c r="H807" s="67">
        <v>13410120</v>
      </c>
      <c r="I807" s="10" t="s">
        <v>5863</v>
      </c>
      <c r="J807" s="167" t="s">
        <v>51</v>
      </c>
      <c r="K807" s="10" t="s">
        <v>5864</v>
      </c>
      <c r="L807" s="10"/>
      <c r="M807" s="101"/>
    </row>
    <row r="808" spans="1:13" ht="30" x14ac:dyDescent="0.25">
      <c r="A808" s="99" t="str">
        <f t="shared" si="84"/>
        <v>1</v>
      </c>
      <c r="B808" s="67" t="str">
        <f t="shared" si="85"/>
        <v>3</v>
      </c>
      <c r="C808" s="67" t="str">
        <f t="shared" si="86"/>
        <v>4</v>
      </c>
      <c r="D808" s="67" t="str">
        <f t="shared" si="87"/>
        <v>1</v>
      </c>
      <c r="E808" s="67" t="str">
        <f t="shared" si="88"/>
        <v>02</v>
      </c>
      <c r="F808" s="67" t="str">
        <f t="shared" si="89"/>
        <v>0</v>
      </c>
      <c r="G808" s="67" t="str">
        <f t="shared" si="90"/>
        <v>0</v>
      </c>
      <c r="H808" s="67">
        <v>13410200</v>
      </c>
      <c r="I808" s="10" t="s">
        <v>5865</v>
      </c>
      <c r="J808" s="167" t="s">
        <v>51</v>
      </c>
      <c r="K808" s="10" t="s">
        <v>5858</v>
      </c>
      <c r="L808" s="10"/>
      <c r="M808" s="101"/>
    </row>
    <row r="809" spans="1:13" ht="45" x14ac:dyDescent="0.25">
      <c r="A809" s="99" t="str">
        <f t="shared" si="84"/>
        <v>1</v>
      </c>
      <c r="B809" s="67" t="str">
        <f t="shared" si="85"/>
        <v>3</v>
      </c>
      <c r="C809" s="67" t="str">
        <f t="shared" si="86"/>
        <v>4</v>
      </c>
      <c r="D809" s="67" t="str">
        <f t="shared" si="87"/>
        <v>1</v>
      </c>
      <c r="E809" s="67" t="str">
        <f t="shared" si="88"/>
        <v>02</v>
      </c>
      <c r="F809" s="67" t="str">
        <f t="shared" si="89"/>
        <v>1</v>
      </c>
      <c r="G809" s="67" t="str">
        <f t="shared" si="90"/>
        <v>0</v>
      </c>
      <c r="H809" s="67">
        <v>13410210</v>
      </c>
      <c r="I809" s="10" t="s">
        <v>5866</v>
      </c>
      <c r="J809" s="167" t="s">
        <v>51</v>
      </c>
      <c r="K809" s="10" t="s">
        <v>5867</v>
      </c>
      <c r="L809" s="10"/>
      <c r="M809" s="101"/>
    </row>
    <row r="810" spans="1:13" ht="150" x14ac:dyDescent="0.25">
      <c r="A810" s="99" t="str">
        <f t="shared" si="84"/>
        <v>1</v>
      </c>
      <c r="B810" s="67" t="str">
        <f t="shared" si="85"/>
        <v>3</v>
      </c>
      <c r="C810" s="67" t="str">
        <f t="shared" si="86"/>
        <v>4</v>
      </c>
      <c r="D810" s="67" t="str">
        <f t="shared" si="87"/>
        <v>1</v>
      </c>
      <c r="E810" s="67" t="str">
        <f t="shared" si="88"/>
        <v>02</v>
      </c>
      <c r="F810" s="67" t="str">
        <f t="shared" si="89"/>
        <v>2</v>
      </c>
      <c r="G810" s="67" t="str">
        <f t="shared" si="90"/>
        <v>0</v>
      </c>
      <c r="H810" s="67">
        <v>13410220</v>
      </c>
      <c r="I810" s="10" t="s">
        <v>5868</v>
      </c>
      <c r="J810" s="167" t="s">
        <v>51</v>
      </c>
      <c r="K810" s="10" t="s">
        <v>5869</v>
      </c>
      <c r="L810" s="10"/>
      <c r="M810" s="101"/>
    </row>
    <row r="811" spans="1:13" ht="225" x14ac:dyDescent="0.25">
      <c r="A811" s="99" t="str">
        <f t="shared" si="84"/>
        <v>1</v>
      </c>
      <c r="B811" s="67" t="str">
        <f t="shared" si="85"/>
        <v>3</v>
      </c>
      <c r="C811" s="67" t="str">
        <f t="shared" si="86"/>
        <v>4</v>
      </c>
      <c r="D811" s="67" t="str">
        <f t="shared" si="87"/>
        <v>1</v>
      </c>
      <c r="E811" s="67" t="str">
        <f t="shared" si="88"/>
        <v>02</v>
      </c>
      <c r="F811" s="67" t="str">
        <f t="shared" si="89"/>
        <v>3</v>
      </c>
      <c r="G811" s="67" t="str">
        <f t="shared" si="90"/>
        <v>0</v>
      </c>
      <c r="H811" s="67">
        <v>13410230</v>
      </c>
      <c r="I811" s="10" t="s">
        <v>5870</v>
      </c>
      <c r="J811" s="167" t="s">
        <v>51</v>
      </c>
      <c r="K811" s="10" t="s">
        <v>5871</v>
      </c>
      <c r="L811" s="10"/>
      <c r="M811" s="101"/>
    </row>
    <row r="812" spans="1:13" ht="75" x14ac:dyDescent="0.25">
      <c r="A812" s="99" t="str">
        <f t="shared" si="84"/>
        <v>1</v>
      </c>
      <c r="B812" s="67" t="str">
        <f t="shared" si="85"/>
        <v>3</v>
      </c>
      <c r="C812" s="67" t="str">
        <f t="shared" si="86"/>
        <v>4</v>
      </c>
      <c r="D812" s="67" t="str">
        <f t="shared" si="87"/>
        <v>1</v>
      </c>
      <c r="E812" s="67" t="str">
        <f t="shared" si="88"/>
        <v>02</v>
      </c>
      <c r="F812" s="67" t="str">
        <f t="shared" si="89"/>
        <v>4</v>
      </c>
      <c r="G812" s="67" t="str">
        <f t="shared" si="90"/>
        <v>0</v>
      </c>
      <c r="H812" s="67">
        <v>13410240</v>
      </c>
      <c r="I812" s="10" t="s">
        <v>5872</v>
      </c>
      <c r="J812" s="167" t="s">
        <v>51</v>
      </c>
      <c r="K812" s="10" t="s">
        <v>5873</v>
      </c>
      <c r="L812" s="10"/>
      <c r="M812" s="101"/>
    </row>
    <row r="813" spans="1:13" ht="69.75" customHeight="1" x14ac:dyDescent="0.25">
      <c r="A813" s="99" t="str">
        <f t="shared" si="84"/>
        <v>1</v>
      </c>
      <c r="B813" s="67" t="str">
        <f t="shared" si="85"/>
        <v>3</v>
      </c>
      <c r="C813" s="67" t="str">
        <f t="shared" si="86"/>
        <v>4</v>
      </c>
      <c r="D813" s="67" t="str">
        <f t="shared" si="87"/>
        <v>1</v>
      </c>
      <c r="E813" s="67" t="str">
        <f t="shared" si="88"/>
        <v>03</v>
      </c>
      <c r="F813" s="67" t="str">
        <f t="shared" si="89"/>
        <v>0</v>
      </c>
      <c r="G813" s="67" t="str">
        <f t="shared" si="90"/>
        <v>0</v>
      </c>
      <c r="H813" s="67">
        <v>13410300</v>
      </c>
      <c r="I813" s="10" t="s">
        <v>5874</v>
      </c>
      <c r="J813" s="167" t="s">
        <v>51</v>
      </c>
      <c r="K813" s="10" t="s">
        <v>5858</v>
      </c>
      <c r="L813" s="10"/>
      <c r="M813" s="101"/>
    </row>
    <row r="814" spans="1:13" ht="45" x14ac:dyDescent="0.25">
      <c r="A814" s="99" t="str">
        <f t="shared" si="84"/>
        <v>1</v>
      </c>
      <c r="B814" s="67" t="str">
        <f t="shared" si="85"/>
        <v>3</v>
      </c>
      <c r="C814" s="67" t="str">
        <f t="shared" si="86"/>
        <v>4</v>
      </c>
      <c r="D814" s="67" t="str">
        <f t="shared" si="87"/>
        <v>1</v>
      </c>
      <c r="E814" s="67" t="str">
        <f t="shared" si="88"/>
        <v>03</v>
      </c>
      <c r="F814" s="67" t="str">
        <f t="shared" si="89"/>
        <v>1</v>
      </c>
      <c r="G814" s="67" t="str">
        <f t="shared" si="90"/>
        <v>0</v>
      </c>
      <c r="H814" s="67">
        <v>13410310</v>
      </c>
      <c r="I814" s="10" t="s">
        <v>5875</v>
      </c>
      <c r="J814" s="167" t="s">
        <v>51</v>
      </c>
      <c r="K814" s="10" t="s">
        <v>5876</v>
      </c>
      <c r="L814" s="10"/>
      <c r="M814" s="101"/>
    </row>
    <row r="815" spans="1:13" ht="150" x14ac:dyDescent="0.25">
      <c r="A815" s="99" t="str">
        <f t="shared" si="84"/>
        <v>1</v>
      </c>
      <c r="B815" s="67" t="str">
        <f t="shared" si="85"/>
        <v>3</v>
      </c>
      <c r="C815" s="67" t="str">
        <f t="shared" si="86"/>
        <v>4</v>
      </c>
      <c r="D815" s="67" t="str">
        <f t="shared" si="87"/>
        <v>1</v>
      </c>
      <c r="E815" s="67" t="str">
        <f t="shared" si="88"/>
        <v>03</v>
      </c>
      <c r="F815" s="67" t="str">
        <f t="shared" si="89"/>
        <v>2</v>
      </c>
      <c r="G815" s="67" t="str">
        <f t="shared" si="90"/>
        <v>0</v>
      </c>
      <c r="H815" s="67">
        <v>13410320</v>
      </c>
      <c r="I815" s="10" t="s">
        <v>5877</v>
      </c>
      <c r="J815" s="167" t="s">
        <v>51</v>
      </c>
      <c r="K815" s="10" t="s">
        <v>5878</v>
      </c>
      <c r="L815" s="10"/>
      <c r="M815" s="101"/>
    </row>
    <row r="816" spans="1:13" ht="225" x14ac:dyDescent="0.25">
      <c r="A816" s="99" t="str">
        <f t="shared" si="84"/>
        <v>1</v>
      </c>
      <c r="B816" s="67" t="str">
        <f t="shared" si="85"/>
        <v>3</v>
      </c>
      <c r="C816" s="67" t="str">
        <f t="shared" si="86"/>
        <v>4</v>
      </c>
      <c r="D816" s="67" t="str">
        <f t="shared" si="87"/>
        <v>1</v>
      </c>
      <c r="E816" s="67" t="str">
        <f t="shared" si="88"/>
        <v>03</v>
      </c>
      <c r="F816" s="67" t="str">
        <f t="shared" si="89"/>
        <v>3</v>
      </c>
      <c r="G816" s="67" t="str">
        <f t="shared" si="90"/>
        <v>0</v>
      </c>
      <c r="H816" s="67">
        <v>13410330</v>
      </c>
      <c r="I816" s="10" t="s">
        <v>5879</v>
      </c>
      <c r="J816" s="167" t="s">
        <v>51</v>
      </c>
      <c r="K816" s="10" t="s">
        <v>5880</v>
      </c>
      <c r="L816" s="10"/>
      <c r="M816" s="101"/>
    </row>
    <row r="817" spans="1:13" ht="75" x14ac:dyDescent="0.25">
      <c r="A817" s="99" t="str">
        <f t="shared" si="84"/>
        <v>1</v>
      </c>
      <c r="B817" s="67" t="str">
        <f t="shared" si="85"/>
        <v>3</v>
      </c>
      <c r="C817" s="67" t="str">
        <f t="shared" si="86"/>
        <v>4</v>
      </c>
      <c r="D817" s="67" t="str">
        <f t="shared" si="87"/>
        <v>1</v>
      </c>
      <c r="E817" s="67" t="str">
        <f t="shared" si="88"/>
        <v>03</v>
      </c>
      <c r="F817" s="67" t="str">
        <f t="shared" si="89"/>
        <v>4</v>
      </c>
      <c r="G817" s="67" t="str">
        <f t="shared" si="90"/>
        <v>0</v>
      </c>
      <c r="H817" s="67">
        <v>13410340</v>
      </c>
      <c r="I817" s="10" t="s">
        <v>5881</v>
      </c>
      <c r="J817" s="167" t="s">
        <v>51</v>
      </c>
      <c r="K817" s="10" t="s">
        <v>5882</v>
      </c>
      <c r="L817" s="10"/>
      <c r="M817" s="101"/>
    </row>
    <row r="818" spans="1:13" ht="45" x14ac:dyDescent="0.25">
      <c r="A818" s="99" t="str">
        <f t="shared" si="84"/>
        <v>1</v>
      </c>
      <c r="B818" s="67" t="str">
        <f t="shared" si="85"/>
        <v>3</v>
      </c>
      <c r="C818" s="67" t="str">
        <f t="shared" si="86"/>
        <v>4</v>
      </c>
      <c r="D818" s="67" t="str">
        <f t="shared" si="87"/>
        <v>1</v>
      </c>
      <c r="E818" s="67" t="str">
        <f t="shared" si="88"/>
        <v>04</v>
      </c>
      <c r="F818" s="67" t="str">
        <f t="shared" si="89"/>
        <v>0</v>
      </c>
      <c r="G818" s="67" t="str">
        <f t="shared" si="90"/>
        <v>0</v>
      </c>
      <c r="H818" s="67">
        <v>13410400</v>
      </c>
      <c r="I818" s="10" t="s">
        <v>5883</v>
      </c>
      <c r="J818" s="167" t="s">
        <v>51</v>
      </c>
      <c r="K818" s="10" t="s">
        <v>5884</v>
      </c>
      <c r="L818" s="10"/>
      <c r="M818" s="101"/>
    </row>
    <row r="819" spans="1:13" ht="150" x14ac:dyDescent="0.25">
      <c r="A819" s="99" t="str">
        <f t="shared" si="84"/>
        <v>1</v>
      </c>
      <c r="B819" s="67" t="str">
        <f t="shared" si="85"/>
        <v>3</v>
      </c>
      <c r="C819" s="67" t="str">
        <f t="shared" si="86"/>
        <v>4</v>
      </c>
      <c r="D819" s="67" t="str">
        <f t="shared" si="87"/>
        <v>1</v>
      </c>
      <c r="E819" s="67" t="str">
        <f t="shared" si="88"/>
        <v>04</v>
      </c>
      <c r="F819" s="67" t="str">
        <f t="shared" si="89"/>
        <v>1</v>
      </c>
      <c r="G819" s="67" t="str">
        <f t="shared" si="90"/>
        <v>0</v>
      </c>
      <c r="H819" s="67">
        <v>13410410</v>
      </c>
      <c r="I819" s="10" t="s">
        <v>5885</v>
      </c>
      <c r="J819" s="167" t="s">
        <v>51</v>
      </c>
      <c r="K819" s="10" t="s">
        <v>5886</v>
      </c>
      <c r="L819" s="10"/>
      <c r="M819" s="101"/>
    </row>
    <row r="820" spans="1:13" ht="255" x14ac:dyDescent="0.25">
      <c r="A820" s="99" t="str">
        <f t="shared" si="84"/>
        <v>1</v>
      </c>
      <c r="B820" s="67" t="str">
        <f t="shared" si="85"/>
        <v>3</v>
      </c>
      <c r="C820" s="67" t="str">
        <f t="shared" si="86"/>
        <v>4</v>
      </c>
      <c r="D820" s="67" t="str">
        <f t="shared" si="87"/>
        <v>1</v>
      </c>
      <c r="E820" s="67" t="str">
        <f t="shared" si="88"/>
        <v>04</v>
      </c>
      <c r="F820" s="67" t="str">
        <f t="shared" si="89"/>
        <v>2</v>
      </c>
      <c r="G820" s="67" t="str">
        <f t="shared" si="90"/>
        <v>0</v>
      </c>
      <c r="H820" s="67">
        <v>13410420</v>
      </c>
      <c r="I820" s="10" t="s">
        <v>5887</v>
      </c>
      <c r="J820" s="167" t="s">
        <v>51</v>
      </c>
      <c r="K820" s="10" t="s">
        <v>5888</v>
      </c>
      <c r="L820" s="10"/>
      <c r="M820" s="101"/>
    </row>
    <row r="821" spans="1:13" ht="330" x14ac:dyDescent="0.25">
      <c r="A821" s="99" t="str">
        <f t="shared" si="84"/>
        <v>1</v>
      </c>
      <c r="B821" s="67" t="str">
        <f t="shared" si="85"/>
        <v>3</v>
      </c>
      <c r="C821" s="67" t="str">
        <f t="shared" si="86"/>
        <v>4</v>
      </c>
      <c r="D821" s="67" t="str">
        <f t="shared" si="87"/>
        <v>1</v>
      </c>
      <c r="E821" s="67" t="str">
        <f t="shared" si="88"/>
        <v>04</v>
      </c>
      <c r="F821" s="67" t="str">
        <f t="shared" si="89"/>
        <v>3</v>
      </c>
      <c r="G821" s="67" t="str">
        <f t="shared" si="90"/>
        <v>0</v>
      </c>
      <c r="H821" s="67">
        <v>13410430</v>
      </c>
      <c r="I821" s="10" t="s">
        <v>5889</v>
      </c>
      <c r="J821" s="167" t="s">
        <v>51</v>
      </c>
      <c r="K821" s="10" t="s">
        <v>5890</v>
      </c>
      <c r="L821" s="10"/>
      <c r="M821" s="101"/>
    </row>
    <row r="822" spans="1:13" ht="180" x14ac:dyDescent="0.25">
      <c r="A822" s="99" t="str">
        <f t="shared" si="84"/>
        <v>1</v>
      </c>
      <c r="B822" s="67" t="str">
        <f t="shared" si="85"/>
        <v>3</v>
      </c>
      <c r="C822" s="67" t="str">
        <f t="shared" si="86"/>
        <v>4</v>
      </c>
      <c r="D822" s="67" t="str">
        <f t="shared" si="87"/>
        <v>1</v>
      </c>
      <c r="E822" s="67" t="str">
        <f t="shared" si="88"/>
        <v>04</v>
      </c>
      <c r="F822" s="67" t="str">
        <f t="shared" si="89"/>
        <v>4</v>
      </c>
      <c r="G822" s="67" t="str">
        <f t="shared" si="90"/>
        <v>0</v>
      </c>
      <c r="H822" s="67">
        <v>13410440</v>
      </c>
      <c r="I822" s="10" t="s">
        <v>5891</v>
      </c>
      <c r="J822" s="167" t="s">
        <v>51</v>
      </c>
      <c r="K822" s="10" t="s">
        <v>5892</v>
      </c>
      <c r="L822" s="10"/>
      <c r="M822" s="101"/>
    </row>
    <row r="823" spans="1:13" ht="45" x14ac:dyDescent="0.25">
      <c r="A823" s="99" t="str">
        <f t="shared" si="84"/>
        <v>1</v>
      </c>
      <c r="B823" s="67" t="str">
        <f t="shared" si="85"/>
        <v>3</v>
      </c>
      <c r="C823" s="67" t="str">
        <f t="shared" si="86"/>
        <v>4</v>
      </c>
      <c r="D823" s="67" t="str">
        <f t="shared" si="87"/>
        <v>1</v>
      </c>
      <c r="E823" s="67" t="str">
        <f t="shared" si="88"/>
        <v>05</v>
      </c>
      <c r="F823" s="67" t="str">
        <f t="shared" si="89"/>
        <v>0</v>
      </c>
      <c r="G823" s="67" t="str">
        <f t="shared" si="90"/>
        <v>0</v>
      </c>
      <c r="H823" s="67">
        <v>13410500</v>
      </c>
      <c r="I823" s="100" t="s">
        <v>5893</v>
      </c>
      <c r="J823" s="167" t="s">
        <v>51</v>
      </c>
      <c r="K823" s="100" t="s">
        <v>5894</v>
      </c>
      <c r="L823" s="10" t="s">
        <v>5895</v>
      </c>
      <c r="M823" s="101" t="s">
        <v>14</v>
      </c>
    </row>
    <row r="824" spans="1:13" ht="45" x14ac:dyDescent="0.25">
      <c r="A824" s="99" t="str">
        <f t="shared" si="84"/>
        <v>1</v>
      </c>
      <c r="B824" s="67" t="str">
        <f t="shared" si="85"/>
        <v>3</v>
      </c>
      <c r="C824" s="67" t="str">
        <f t="shared" si="86"/>
        <v>4</v>
      </c>
      <c r="D824" s="67" t="str">
        <f t="shared" si="87"/>
        <v>2</v>
      </c>
      <c r="E824" s="67" t="str">
        <f t="shared" si="88"/>
        <v>00</v>
      </c>
      <c r="F824" s="67" t="str">
        <f t="shared" si="89"/>
        <v>0</v>
      </c>
      <c r="G824" s="67" t="str">
        <f t="shared" si="90"/>
        <v>0</v>
      </c>
      <c r="H824" s="67">
        <v>13420000</v>
      </c>
      <c r="I824" s="10" t="s">
        <v>5896</v>
      </c>
      <c r="J824" s="167" t="s">
        <v>45</v>
      </c>
      <c r="K824" s="10" t="s">
        <v>5897</v>
      </c>
      <c r="L824" s="10"/>
      <c r="M824" s="101"/>
    </row>
    <row r="825" spans="1:13" ht="45" x14ac:dyDescent="0.25">
      <c r="A825" s="99" t="str">
        <f t="shared" si="84"/>
        <v>1</v>
      </c>
      <c r="B825" s="67" t="str">
        <f t="shared" si="85"/>
        <v>3</v>
      </c>
      <c r="C825" s="67" t="str">
        <f t="shared" si="86"/>
        <v>4</v>
      </c>
      <c r="D825" s="67" t="str">
        <f t="shared" si="87"/>
        <v>2</v>
      </c>
      <c r="E825" s="67" t="str">
        <f t="shared" si="88"/>
        <v>02</v>
      </c>
      <c r="F825" s="67" t="str">
        <f t="shared" si="89"/>
        <v>0</v>
      </c>
      <c r="G825" s="67" t="str">
        <f t="shared" si="90"/>
        <v>0</v>
      </c>
      <c r="H825" s="67">
        <v>13420200</v>
      </c>
      <c r="I825" s="10" t="s">
        <v>5898</v>
      </c>
      <c r="J825" s="167" t="s">
        <v>51</v>
      </c>
      <c r="K825" s="10" t="s">
        <v>5899</v>
      </c>
      <c r="L825" s="10"/>
      <c r="M825" s="101"/>
    </row>
    <row r="826" spans="1:13" ht="60" x14ac:dyDescent="0.25">
      <c r="A826" s="99" t="str">
        <f t="shared" si="84"/>
        <v>1</v>
      </c>
      <c r="B826" s="67" t="str">
        <f t="shared" si="85"/>
        <v>3</v>
      </c>
      <c r="C826" s="67" t="str">
        <f t="shared" si="86"/>
        <v>4</v>
      </c>
      <c r="D826" s="67" t="str">
        <f t="shared" si="87"/>
        <v>2</v>
      </c>
      <c r="E826" s="67" t="str">
        <f t="shared" si="88"/>
        <v>02</v>
      </c>
      <c r="F826" s="67" t="str">
        <f t="shared" si="89"/>
        <v>1</v>
      </c>
      <c r="G826" s="67" t="str">
        <f t="shared" si="90"/>
        <v>0</v>
      </c>
      <c r="H826" s="67">
        <v>13420210</v>
      </c>
      <c r="I826" s="10" t="s">
        <v>5900</v>
      </c>
      <c r="J826" s="167" t="s">
        <v>51</v>
      </c>
      <c r="K826" s="10" t="s">
        <v>5901</v>
      </c>
      <c r="L826" s="10"/>
      <c r="M826" s="101"/>
    </row>
    <row r="827" spans="1:13" ht="60" x14ac:dyDescent="0.25">
      <c r="A827" s="99" t="str">
        <f t="shared" si="84"/>
        <v>1</v>
      </c>
      <c r="B827" s="67" t="str">
        <f t="shared" si="85"/>
        <v>3</v>
      </c>
      <c r="C827" s="67" t="str">
        <f t="shared" si="86"/>
        <v>4</v>
      </c>
      <c r="D827" s="67" t="str">
        <f t="shared" si="87"/>
        <v>2</v>
      </c>
      <c r="E827" s="67" t="str">
        <f t="shared" si="88"/>
        <v>02</v>
      </c>
      <c r="F827" s="67" t="str">
        <f t="shared" si="89"/>
        <v>4</v>
      </c>
      <c r="G827" s="67" t="str">
        <f t="shared" si="90"/>
        <v>0</v>
      </c>
      <c r="H827" s="67">
        <v>13420240</v>
      </c>
      <c r="I827" s="10" t="s">
        <v>5902</v>
      </c>
      <c r="J827" s="167" t="s">
        <v>51</v>
      </c>
      <c r="K827" s="10" t="s">
        <v>5903</v>
      </c>
      <c r="L827" s="10"/>
      <c r="M827" s="101"/>
    </row>
    <row r="828" spans="1:13" ht="45" x14ac:dyDescent="0.25">
      <c r="A828" s="99" t="str">
        <f t="shared" si="84"/>
        <v>1</v>
      </c>
      <c r="B828" s="67" t="str">
        <f t="shared" si="85"/>
        <v>3</v>
      </c>
      <c r="C828" s="67" t="str">
        <f t="shared" si="86"/>
        <v>4</v>
      </c>
      <c r="D828" s="67" t="str">
        <f t="shared" si="87"/>
        <v>2</v>
      </c>
      <c r="E828" s="67" t="str">
        <f t="shared" si="88"/>
        <v>03</v>
      </c>
      <c r="F828" s="67" t="str">
        <f t="shared" si="89"/>
        <v>0</v>
      </c>
      <c r="G828" s="67" t="str">
        <f t="shared" si="90"/>
        <v>0</v>
      </c>
      <c r="H828" s="67">
        <v>13420300</v>
      </c>
      <c r="I828" s="10" t="s">
        <v>5904</v>
      </c>
      <c r="J828" s="167" t="s">
        <v>51</v>
      </c>
      <c r="K828" s="10" t="s">
        <v>5905</v>
      </c>
      <c r="L828" s="10"/>
      <c r="M828" s="101"/>
    </row>
    <row r="829" spans="1:13" ht="60" x14ac:dyDescent="0.25">
      <c r="A829" s="99" t="str">
        <f t="shared" si="84"/>
        <v>1</v>
      </c>
      <c r="B829" s="67" t="str">
        <f t="shared" si="85"/>
        <v>3</v>
      </c>
      <c r="C829" s="67" t="str">
        <f t="shared" si="86"/>
        <v>4</v>
      </c>
      <c r="D829" s="67" t="str">
        <f t="shared" si="87"/>
        <v>2</v>
      </c>
      <c r="E829" s="67" t="str">
        <f t="shared" si="88"/>
        <v>03</v>
      </c>
      <c r="F829" s="67" t="str">
        <f t="shared" si="89"/>
        <v>1</v>
      </c>
      <c r="G829" s="67" t="str">
        <f t="shared" si="90"/>
        <v>0</v>
      </c>
      <c r="H829" s="67">
        <v>13420310</v>
      </c>
      <c r="I829" s="10" t="s">
        <v>5906</v>
      </c>
      <c r="J829" s="167" t="s">
        <v>51</v>
      </c>
      <c r="K829" s="10" t="s">
        <v>5907</v>
      </c>
      <c r="L829" s="10"/>
      <c r="M829" s="101"/>
    </row>
    <row r="830" spans="1:13" ht="60" x14ac:dyDescent="0.25">
      <c r="A830" s="99" t="str">
        <f t="shared" si="84"/>
        <v>1</v>
      </c>
      <c r="B830" s="67" t="str">
        <f t="shared" si="85"/>
        <v>3</v>
      </c>
      <c r="C830" s="67" t="str">
        <f t="shared" si="86"/>
        <v>4</v>
      </c>
      <c r="D830" s="67" t="str">
        <f t="shared" si="87"/>
        <v>2</v>
      </c>
      <c r="E830" s="67" t="str">
        <f t="shared" si="88"/>
        <v>03</v>
      </c>
      <c r="F830" s="67" t="str">
        <f t="shared" si="89"/>
        <v>4</v>
      </c>
      <c r="G830" s="67" t="str">
        <f t="shared" si="90"/>
        <v>0</v>
      </c>
      <c r="H830" s="67">
        <v>13420340</v>
      </c>
      <c r="I830" s="10" t="s">
        <v>5908</v>
      </c>
      <c r="J830" s="167" t="s">
        <v>51</v>
      </c>
      <c r="K830" s="10" t="s">
        <v>5909</v>
      </c>
      <c r="L830" s="10"/>
      <c r="M830" s="101"/>
    </row>
    <row r="831" spans="1:13" ht="45" x14ac:dyDescent="0.25">
      <c r="A831" s="99" t="str">
        <f t="shared" si="84"/>
        <v>1</v>
      </c>
      <c r="B831" s="67" t="str">
        <f t="shared" si="85"/>
        <v>3</v>
      </c>
      <c r="C831" s="67" t="str">
        <f t="shared" si="86"/>
        <v>4</v>
      </c>
      <c r="D831" s="67" t="str">
        <f t="shared" si="87"/>
        <v>3</v>
      </c>
      <c r="E831" s="67" t="str">
        <f t="shared" si="88"/>
        <v>00</v>
      </c>
      <c r="F831" s="67" t="str">
        <f t="shared" si="89"/>
        <v>0</v>
      </c>
      <c r="G831" s="67" t="str">
        <f t="shared" si="90"/>
        <v>0</v>
      </c>
      <c r="H831" s="67">
        <v>13430000</v>
      </c>
      <c r="I831" s="10" t="s">
        <v>5910</v>
      </c>
      <c r="J831" s="167" t="s">
        <v>45</v>
      </c>
      <c r="K831" s="10" t="s">
        <v>5911</v>
      </c>
      <c r="L831" s="10"/>
      <c r="M831" s="101"/>
    </row>
    <row r="832" spans="1:13" ht="30" x14ac:dyDescent="0.25">
      <c r="A832" s="99" t="str">
        <f t="shared" si="84"/>
        <v>1</v>
      </c>
      <c r="B832" s="67" t="str">
        <f t="shared" si="85"/>
        <v>3</v>
      </c>
      <c r="C832" s="67" t="str">
        <f t="shared" si="86"/>
        <v>4</v>
      </c>
      <c r="D832" s="67" t="str">
        <f t="shared" si="87"/>
        <v>3</v>
      </c>
      <c r="E832" s="67" t="str">
        <f t="shared" si="88"/>
        <v>01</v>
      </c>
      <c r="F832" s="67" t="str">
        <f t="shared" si="89"/>
        <v>0</v>
      </c>
      <c r="G832" s="67" t="str">
        <f t="shared" si="90"/>
        <v>0</v>
      </c>
      <c r="H832" s="67">
        <v>13430100</v>
      </c>
      <c r="I832" s="10" t="s">
        <v>5912</v>
      </c>
      <c r="J832" s="167" t="s">
        <v>51</v>
      </c>
      <c r="K832" s="10" t="s">
        <v>5913</v>
      </c>
      <c r="L832" s="10"/>
      <c r="M832" s="101"/>
    </row>
    <row r="833" spans="1:13" ht="150" x14ac:dyDescent="0.25">
      <c r="A833" s="99" t="str">
        <f t="shared" si="84"/>
        <v>1</v>
      </c>
      <c r="B833" s="67" t="str">
        <f t="shared" si="85"/>
        <v>3</v>
      </c>
      <c r="C833" s="67" t="str">
        <f t="shared" si="86"/>
        <v>4</v>
      </c>
      <c r="D833" s="67" t="str">
        <f t="shared" si="87"/>
        <v>3</v>
      </c>
      <c r="E833" s="67" t="str">
        <f t="shared" si="88"/>
        <v>01</v>
      </c>
      <c r="F833" s="67" t="str">
        <f t="shared" si="89"/>
        <v>1</v>
      </c>
      <c r="G833" s="67" t="str">
        <f t="shared" si="90"/>
        <v>0</v>
      </c>
      <c r="H833" s="67">
        <v>13430110</v>
      </c>
      <c r="I833" s="10" t="s">
        <v>5914</v>
      </c>
      <c r="J833" s="167" t="s">
        <v>51</v>
      </c>
      <c r="K833" s="10" t="s">
        <v>5915</v>
      </c>
      <c r="L833" s="10"/>
      <c r="M833" s="101"/>
    </row>
    <row r="834" spans="1:13" ht="150" x14ac:dyDescent="0.25">
      <c r="A834" s="99" t="str">
        <f t="shared" si="84"/>
        <v>1</v>
      </c>
      <c r="B834" s="67" t="str">
        <f t="shared" si="85"/>
        <v>3</v>
      </c>
      <c r="C834" s="67" t="str">
        <f t="shared" si="86"/>
        <v>4</v>
      </c>
      <c r="D834" s="67" t="str">
        <f t="shared" si="87"/>
        <v>3</v>
      </c>
      <c r="E834" s="67" t="str">
        <f t="shared" si="88"/>
        <v>01</v>
      </c>
      <c r="F834" s="67" t="str">
        <f t="shared" si="89"/>
        <v>2</v>
      </c>
      <c r="G834" s="67" t="str">
        <f t="shared" si="90"/>
        <v>0</v>
      </c>
      <c r="H834" s="67">
        <v>13430120</v>
      </c>
      <c r="I834" s="10" t="s">
        <v>5916</v>
      </c>
      <c r="J834" s="167" t="s">
        <v>51</v>
      </c>
      <c r="K834" s="10" t="s">
        <v>5917</v>
      </c>
      <c r="L834" s="10"/>
      <c r="M834" s="101"/>
    </row>
    <row r="835" spans="1:13" ht="150" x14ac:dyDescent="0.25">
      <c r="A835" s="99" t="str">
        <f t="shared" si="84"/>
        <v>1</v>
      </c>
      <c r="B835" s="67" t="str">
        <f t="shared" si="85"/>
        <v>3</v>
      </c>
      <c r="C835" s="67" t="str">
        <f t="shared" si="86"/>
        <v>4</v>
      </c>
      <c r="D835" s="67" t="str">
        <f t="shared" si="87"/>
        <v>3</v>
      </c>
      <c r="E835" s="67" t="str">
        <f t="shared" si="88"/>
        <v>01</v>
      </c>
      <c r="F835" s="67" t="str">
        <f t="shared" si="89"/>
        <v>3</v>
      </c>
      <c r="G835" s="67" t="str">
        <f t="shared" si="90"/>
        <v>0</v>
      </c>
      <c r="H835" s="67">
        <v>13430130</v>
      </c>
      <c r="I835" s="10" t="s">
        <v>5918</v>
      </c>
      <c r="J835" s="167" t="s">
        <v>51</v>
      </c>
      <c r="K835" s="10" t="s">
        <v>5919</v>
      </c>
      <c r="L835" s="10"/>
      <c r="M835" s="101"/>
    </row>
    <row r="836" spans="1:13" ht="60" x14ac:dyDescent="0.25">
      <c r="A836" s="99" t="str">
        <f t="shared" si="84"/>
        <v>1</v>
      </c>
      <c r="B836" s="67" t="str">
        <f t="shared" si="85"/>
        <v>3</v>
      </c>
      <c r="C836" s="67" t="str">
        <f t="shared" si="86"/>
        <v>4</v>
      </c>
      <c r="D836" s="67" t="str">
        <f t="shared" si="87"/>
        <v>3</v>
      </c>
      <c r="E836" s="67" t="str">
        <f t="shared" si="88"/>
        <v>01</v>
      </c>
      <c r="F836" s="67" t="str">
        <f t="shared" si="89"/>
        <v>4</v>
      </c>
      <c r="G836" s="67" t="str">
        <f t="shared" si="90"/>
        <v>0</v>
      </c>
      <c r="H836" s="67">
        <v>13430140</v>
      </c>
      <c r="I836" s="10" t="s">
        <v>5920</v>
      </c>
      <c r="J836" s="167" t="s">
        <v>51</v>
      </c>
      <c r="K836" s="10" t="s">
        <v>5921</v>
      </c>
      <c r="L836" s="10"/>
      <c r="M836" s="101"/>
    </row>
    <row r="837" spans="1:13" ht="45" x14ac:dyDescent="0.25">
      <c r="A837" s="99" t="str">
        <f t="shared" si="84"/>
        <v>1</v>
      </c>
      <c r="B837" s="67" t="str">
        <f t="shared" si="85"/>
        <v>3</v>
      </c>
      <c r="C837" s="67" t="str">
        <f t="shared" si="86"/>
        <v>4</v>
      </c>
      <c r="D837" s="67" t="str">
        <f t="shared" si="87"/>
        <v>3</v>
      </c>
      <c r="E837" s="67" t="str">
        <f t="shared" si="88"/>
        <v>02</v>
      </c>
      <c r="F837" s="67" t="str">
        <f t="shared" si="89"/>
        <v>0</v>
      </c>
      <c r="G837" s="67" t="str">
        <f t="shared" si="90"/>
        <v>0</v>
      </c>
      <c r="H837" s="67">
        <v>13430200</v>
      </c>
      <c r="I837" s="10" t="s">
        <v>5922</v>
      </c>
      <c r="J837" s="167" t="s">
        <v>51</v>
      </c>
      <c r="K837" s="10" t="s">
        <v>5923</v>
      </c>
      <c r="L837" s="10"/>
      <c r="M837" s="101"/>
    </row>
    <row r="838" spans="1:13" ht="60" x14ac:dyDescent="0.25">
      <c r="A838" s="99" t="str">
        <f t="shared" si="84"/>
        <v>1</v>
      </c>
      <c r="B838" s="67" t="str">
        <f t="shared" si="85"/>
        <v>3</v>
      </c>
      <c r="C838" s="67" t="str">
        <f t="shared" si="86"/>
        <v>4</v>
      </c>
      <c r="D838" s="67" t="str">
        <f t="shared" si="87"/>
        <v>3</v>
      </c>
      <c r="E838" s="67" t="str">
        <f t="shared" si="88"/>
        <v>02</v>
      </c>
      <c r="F838" s="67" t="str">
        <f t="shared" si="89"/>
        <v>1</v>
      </c>
      <c r="G838" s="67" t="str">
        <f t="shared" si="90"/>
        <v>0</v>
      </c>
      <c r="H838" s="67">
        <v>13430210</v>
      </c>
      <c r="I838" s="10" t="s">
        <v>5924</v>
      </c>
      <c r="J838" s="167" t="s">
        <v>51</v>
      </c>
      <c r="K838" s="10" t="s">
        <v>5925</v>
      </c>
      <c r="L838" s="10"/>
      <c r="M838" s="101"/>
    </row>
    <row r="839" spans="1:13" ht="60" x14ac:dyDescent="0.25">
      <c r="A839" s="99" t="str">
        <f t="shared" ref="A839:A905" si="91">MID($H839,1,1)</f>
        <v>1</v>
      </c>
      <c r="B839" s="67" t="str">
        <f t="shared" ref="B839:B905" si="92">MID($H839,2,1)</f>
        <v>3</v>
      </c>
      <c r="C839" s="67" t="str">
        <f t="shared" ref="C839:C905" si="93">MID($H839,3,1)</f>
        <v>4</v>
      </c>
      <c r="D839" s="67" t="str">
        <f t="shared" ref="D839:D905" si="94">MID($H839,4,1)</f>
        <v>3</v>
      </c>
      <c r="E839" s="67" t="str">
        <f t="shared" ref="E839:E905" si="95">MID($H839,5,2)</f>
        <v>02</v>
      </c>
      <c r="F839" s="67" t="str">
        <f t="shared" ref="F839:F905" si="96">MID($H839,7,1)</f>
        <v>4</v>
      </c>
      <c r="G839" s="67" t="str">
        <f t="shared" ref="G839:G905" si="97">MID($H839,8,1)</f>
        <v>0</v>
      </c>
      <c r="H839" s="67">
        <v>13430240</v>
      </c>
      <c r="I839" s="10" t="s">
        <v>5926</v>
      </c>
      <c r="J839" s="167" t="s">
        <v>51</v>
      </c>
      <c r="K839" s="10" t="s">
        <v>5927</v>
      </c>
      <c r="L839" s="10"/>
      <c r="M839" s="101"/>
    </row>
    <row r="840" spans="1:13" x14ac:dyDescent="0.25">
      <c r="A840" s="99" t="str">
        <f t="shared" si="91"/>
        <v>1</v>
      </c>
      <c r="B840" s="67" t="str">
        <f t="shared" si="92"/>
        <v>3</v>
      </c>
      <c r="C840" s="67" t="str">
        <f t="shared" si="93"/>
        <v>4</v>
      </c>
      <c r="D840" s="67" t="str">
        <f t="shared" si="94"/>
        <v>4</v>
      </c>
      <c r="E840" s="67" t="str">
        <f t="shared" si="95"/>
        <v>00</v>
      </c>
      <c r="F840" s="67" t="str">
        <f t="shared" si="96"/>
        <v>0</v>
      </c>
      <c r="G840" s="67" t="str">
        <f t="shared" si="97"/>
        <v>0</v>
      </c>
      <c r="H840" s="67">
        <v>13440000</v>
      </c>
      <c r="I840" s="10" t="s">
        <v>5928</v>
      </c>
      <c r="J840" s="167" t="s">
        <v>45</v>
      </c>
      <c r="K840" s="10" t="s">
        <v>5929</v>
      </c>
      <c r="L840" s="10"/>
      <c r="M840" s="101"/>
    </row>
    <row r="841" spans="1:13" x14ac:dyDescent="0.25">
      <c r="A841" s="99" t="str">
        <f t="shared" si="91"/>
        <v>1</v>
      </c>
      <c r="B841" s="67" t="str">
        <f t="shared" si="92"/>
        <v>3</v>
      </c>
      <c r="C841" s="67" t="str">
        <f t="shared" si="93"/>
        <v>4</v>
      </c>
      <c r="D841" s="67" t="str">
        <f t="shared" si="94"/>
        <v>4</v>
      </c>
      <c r="E841" s="67" t="str">
        <f t="shared" si="95"/>
        <v>01</v>
      </c>
      <c r="F841" s="67" t="str">
        <f t="shared" si="96"/>
        <v>0</v>
      </c>
      <c r="G841" s="67" t="str">
        <f t="shared" si="97"/>
        <v>0</v>
      </c>
      <c r="H841" s="67">
        <v>13440100</v>
      </c>
      <c r="I841" s="10" t="s">
        <v>5185</v>
      </c>
      <c r="J841" s="167" t="s">
        <v>51</v>
      </c>
      <c r="K841" s="10" t="s">
        <v>5930</v>
      </c>
      <c r="L841" s="10"/>
      <c r="M841" s="101"/>
    </row>
    <row r="842" spans="1:13" ht="30" x14ac:dyDescent="0.25">
      <c r="A842" s="99" t="str">
        <f t="shared" si="91"/>
        <v>1</v>
      </c>
      <c r="B842" s="67" t="str">
        <f t="shared" si="92"/>
        <v>3</v>
      </c>
      <c r="C842" s="67" t="str">
        <f t="shared" si="93"/>
        <v>4</v>
      </c>
      <c r="D842" s="67" t="str">
        <f t="shared" si="94"/>
        <v>4</v>
      </c>
      <c r="E842" s="67" t="str">
        <f t="shared" si="95"/>
        <v>02</v>
      </c>
      <c r="F842" s="67" t="str">
        <f t="shared" si="96"/>
        <v>0</v>
      </c>
      <c r="G842" s="67" t="str">
        <f t="shared" si="97"/>
        <v>0</v>
      </c>
      <c r="H842" s="67">
        <v>13440200</v>
      </c>
      <c r="I842" s="10" t="s">
        <v>5187</v>
      </c>
      <c r="J842" s="167" t="s">
        <v>51</v>
      </c>
      <c r="K842" s="10" t="s">
        <v>5931</v>
      </c>
      <c r="L842" s="10"/>
      <c r="M842" s="101"/>
    </row>
    <row r="843" spans="1:13" ht="30" x14ac:dyDescent="0.25">
      <c r="A843" s="99" t="str">
        <f t="shared" si="91"/>
        <v>1</v>
      </c>
      <c r="B843" s="67" t="str">
        <f t="shared" si="92"/>
        <v>3</v>
      </c>
      <c r="C843" s="67" t="str">
        <f t="shared" si="93"/>
        <v>4</v>
      </c>
      <c r="D843" s="67" t="str">
        <f t="shared" si="94"/>
        <v>5</v>
      </c>
      <c r="E843" s="67" t="str">
        <f t="shared" si="95"/>
        <v>00</v>
      </c>
      <c r="F843" s="67" t="str">
        <f t="shared" si="96"/>
        <v>0</v>
      </c>
      <c r="G843" s="67" t="str">
        <f t="shared" si="97"/>
        <v>0</v>
      </c>
      <c r="H843" s="67">
        <v>13450000</v>
      </c>
      <c r="I843" s="10" t="s">
        <v>5932</v>
      </c>
      <c r="J843" s="167" t="s">
        <v>45</v>
      </c>
      <c r="K843" s="10" t="s">
        <v>5933</v>
      </c>
      <c r="L843" s="10"/>
      <c r="M843" s="101"/>
    </row>
    <row r="844" spans="1:13" ht="75" x14ac:dyDescent="0.25">
      <c r="A844" s="99" t="str">
        <f t="shared" si="91"/>
        <v>1</v>
      </c>
      <c r="B844" s="67" t="str">
        <f t="shared" si="92"/>
        <v>3</v>
      </c>
      <c r="C844" s="67" t="str">
        <f t="shared" si="93"/>
        <v>4</v>
      </c>
      <c r="D844" s="67" t="str">
        <f t="shared" si="94"/>
        <v>5</v>
      </c>
      <c r="E844" s="67" t="str">
        <f t="shared" si="95"/>
        <v>01</v>
      </c>
      <c r="F844" s="67" t="str">
        <f t="shared" si="96"/>
        <v>0</v>
      </c>
      <c r="G844" s="67" t="str">
        <f t="shared" si="97"/>
        <v>0</v>
      </c>
      <c r="H844" s="67">
        <v>13450100</v>
      </c>
      <c r="I844" s="10" t="s">
        <v>5189</v>
      </c>
      <c r="J844" s="167" t="s">
        <v>51</v>
      </c>
      <c r="K844" s="10" t="s">
        <v>5934</v>
      </c>
      <c r="L844" s="10"/>
      <c r="M844" s="101"/>
    </row>
    <row r="845" spans="1:13" ht="30" x14ac:dyDescent="0.25">
      <c r="A845" s="99" t="str">
        <f t="shared" si="91"/>
        <v>1</v>
      </c>
      <c r="B845" s="67" t="str">
        <f t="shared" si="92"/>
        <v>3</v>
      </c>
      <c r="C845" s="67" t="str">
        <f t="shared" si="93"/>
        <v>4</v>
      </c>
      <c r="D845" s="67" t="str">
        <f t="shared" si="94"/>
        <v>5</v>
      </c>
      <c r="E845" s="67" t="str">
        <f t="shared" si="95"/>
        <v>02</v>
      </c>
      <c r="F845" s="67" t="str">
        <f t="shared" si="96"/>
        <v>0</v>
      </c>
      <c r="G845" s="67" t="str">
        <f t="shared" si="97"/>
        <v>0</v>
      </c>
      <c r="H845" s="67">
        <v>13450200</v>
      </c>
      <c r="I845" s="10" t="s">
        <v>5191</v>
      </c>
      <c r="J845" s="167" t="s">
        <v>51</v>
      </c>
      <c r="K845" s="10" t="s">
        <v>5935</v>
      </c>
      <c r="L845" s="10"/>
      <c r="M845" s="101"/>
    </row>
    <row r="846" spans="1:13" ht="30" x14ac:dyDescent="0.25">
      <c r="A846" s="99" t="str">
        <f t="shared" si="91"/>
        <v>1</v>
      </c>
      <c r="B846" s="67" t="str">
        <f t="shared" si="92"/>
        <v>3</v>
      </c>
      <c r="C846" s="67" t="str">
        <f t="shared" si="93"/>
        <v>4</v>
      </c>
      <c r="D846" s="67" t="str">
        <f t="shared" si="94"/>
        <v>5</v>
      </c>
      <c r="E846" s="67" t="str">
        <f t="shared" si="95"/>
        <v>03</v>
      </c>
      <c r="F846" s="67" t="str">
        <f t="shared" si="96"/>
        <v>0</v>
      </c>
      <c r="G846" s="67" t="str">
        <f t="shared" si="97"/>
        <v>0</v>
      </c>
      <c r="H846" s="67">
        <v>13450300</v>
      </c>
      <c r="I846" s="10" t="s">
        <v>5936</v>
      </c>
      <c r="J846" s="167" t="s">
        <v>51</v>
      </c>
      <c r="K846" s="10" t="s">
        <v>5937</v>
      </c>
      <c r="L846" s="10"/>
      <c r="M846" s="101"/>
    </row>
    <row r="847" spans="1:13" ht="30" x14ac:dyDescent="0.25">
      <c r="A847" s="99" t="str">
        <f t="shared" si="91"/>
        <v>1</v>
      </c>
      <c r="B847" s="67" t="str">
        <f t="shared" si="92"/>
        <v>3</v>
      </c>
      <c r="C847" s="67" t="str">
        <f t="shared" si="93"/>
        <v>4</v>
      </c>
      <c r="D847" s="67" t="str">
        <f t="shared" si="94"/>
        <v>5</v>
      </c>
      <c r="E847" s="67" t="str">
        <f t="shared" si="95"/>
        <v>03</v>
      </c>
      <c r="F847" s="67" t="str">
        <f t="shared" si="96"/>
        <v>1</v>
      </c>
      <c r="G847" s="67" t="str">
        <f t="shared" si="97"/>
        <v>0</v>
      </c>
      <c r="H847" s="67">
        <v>13450310</v>
      </c>
      <c r="I847" s="10" t="s">
        <v>5938</v>
      </c>
      <c r="J847" s="167" t="s">
        <v>51</v>
      </c>
      <c r="K847" s="10" t="s">
        <v>5939</v>
      </c>
      <c r="L847" s="10"/>
      <c r="M847" s="101"/>
    </row>
    <row r="848" spans="1:13" ht="30" x14ac:dyDescent="0.25">
      <c r="A848" s="99" t="str">
        <f t="shared" si="91"/>
        <v>1</v>
      </c>
      <c r="B848" s="67" t="str">
        <f t="shared" si="92"/>
        <v>3</v>
      </c>
      <c r="C848" s="67" t="str">
        <f t="shared" si="93"/>
        <v>4</v>
      </c>
      <c r="D848" s="67" t="str">
        <f t="shared" si="94"/>
        <v>5</v>
      </c>
      <c r="E848" s="67" t="str">
        <f t="shared" si="95"/>
        <v>03</v>
      </c>
      <c r="F848" s="67" t="str">
        <f t="shared" si="96"/>
        <v>2</v>
      </c>
      <c r="G848" s="67" t="str">
        <f t="shared" si="97"/>
        <v>0</v>
      </c>
      <c r="H848" s="67">
        <v>13450320</v>
      </c>
      <c r="I848" s="10" t="s">
        <v>5940</v>
      </c>
      <c r="J848" s="167" t="s">
        <v>51</v>
      </c>
      <c r="K848" s="10" t="s">
        <v>5941</v>
      </c>
      <c r="L848" s="10"/>
      <c r="M848" s="101"/>
    </row>
    <row r="849" spans="1:13" ht="60" x14ac:dyDescent="0.25">
      <c r="A849" s="99" t="str">
        <f t="shared" si="91"/>
        <v>1</v>
      </c>
      <c r="B849" s="67" t="str">
        <f t="shared" si="92"/>
        <v>3</v>
      </c>
      <c r="C849" s="67" t="str">
        <f t="shared" si="93"/>
        <v>4</v>
      </c>
      <c r="D849" s="67" t="str">
        <f t="shared" si="94"/>
        <v>5</v>
      </c>
      <c r="E849" s="67" t="str">
        <f t="shared" si="95"/>
        <v>03</v>
      </c>
      <c r="F849" s="67" t="str">
        <f t="shared" si="96"/>
        <v>3</v>
      </c>
      <c r="G849" s="67" t="str">
        <f t="shared" si="97"/>
        <v>0</v>
      </c>
      <c r="H849" s="67">
        <v>13450330</v>
      </c>
      <c r="I849" s="10" t="s">
        <v>5942</v>
      </c>
      <c r="J849" s="167" t="s">
        <v>51</v>
      </c>
      <c r="K849" s="10" t="s">
        <v>5943</v>
      </c>
      <c r="L849" s="10"/>
      <c r="M849" s="101"/>
    </row>
    <row r="850" spans="1:13" x14ac:dyDescent="0.25">
      <c r="A850" s="99" t="str">
        <f t="shared" si="91"/>
        <v>1</v>
      </c>
      <c r="B850" s="67" t="str">
        <f t="shared" si="92"/>
        <v>3</v>
      </c>
      <c r="C850" s="67" t="str">
        <f t="shared" si="93"/>
        <v>4</v>
      </c>
      <c r="D850" s="67" t="str">
        <f t="shared" si="94"/>
        <v>6</v>
      </c>
      <c r="E850" s="67" t="str">
        <f t="shared" si="95"/>
        <v>00</v>
      </c>
      <c r="F850" s="67" t="str">
        <f t="shared" si="96"/>
        <v>0</v>
      </c>
      <c r="G850" s="67" t="str">
        <f t="shared" si="97"/>
        <v>0</v>
      </c>
      <c r="H850" s="67">
        <v>13460000</v>
      </c>
      <c r="I850" s="10" t="s">
        <v>5944</v>
      </c>
      <c r="J850" s="167" t="s">
        <v>45</v>
      </c>
      <c r="K850" s="10" t="s">
        <v>5945</v>
      </c>
      <c r="L850" s="10"/>
      <c r="M850" s="101"/>
    </row>
    <row r="851" spans="1:13" ht="45" x14ac:dyDescent="0.25">
      <c r="A851" s="99" t="str">
        <f t="shared" si="91"/>
        <v>1</v>
      </c>
      <c r="B851" s="67" t="str">
        <f t="shared" si="92"/>
        <v>3</v>
      </c>
      <c r="C851" s="67" t="str">
        <f t="shared" si="93"/>
        <v>4</v>
      </c>
      <c r="D851" s="67" t="str">
        <f t="shared" si="94"/>
        <v>6</v>
      </c>
      <c r="E851" s="67" t="str">
        <f t="shared" si="95"/>
        <v>01</v>
      </c>
      <c r="F851" s="67" t="str">
        <f t="shared" si="96"/>
        <v>0</v>
      </c>
      <c r="G851" s="67" t="str">
        <f t="shared" si="97"/>
        <v>0</v>
      </c>
      <c r="H851" s="67">
        <v>13460100</v>
      </c>
      <c r="I851" s="10" t="s">
        <v>5946</v>
      </c>
      <c r="J851" s="167" t="s">
        <v>51</v>
      </c>
      <c r="K851" s="10" t="s">
        <v>5947</v>
      </c>
      <c r="L851" s="10"/>
      <c r="M851" s="101"/>
    </row>
    <row r="852" spans="1:13" ht="90" x14ac:dyDescent="0.25">
      <c r="A852" s="99" t="str">
        <f t="shared" si="91"/>
        <v>1</v>
      </c>
      <c r="B852" s="67" t="str">
        <f t="shared" si="92"/>
        <v>3</v>
      </c>
      <c r="C852" s="67" t="str">
        <f t="shared" si="93"/>
        <v>4</v>
      </c>
      <c r="D852" s="67" t="str">
        <f t="shared" si="94"/>
        <v>6</v>
      </c>
      <c r="E852" s="67" t="str">
        <f t="shared" si="95"/>
        <v>01</v>
      </c>
      <c r="F852" s="67" t="str">
        <f t="shared" si="96"/>
        <v>1</v>
      </c>
      <c r="G852" s="67" t="str">
        <f t="shared" si="97"/>
        <v>0</v>
      </c>
      <c r="H852" s="67">
        <v>13460110</v>
      </c>
      <c r="I852" s="10" t="s">
        <v>5948</v>
      </c>
      <c r="J852" s="167" t="s">
        <v>51</v>
      </c>
      <c r="K852" s="10" t="s">
        <v>5949</v>
      </c>
      <c r="L852" s="10"/>
      <c r="M852" s="101"/>
    </row>
    <row r="853" spans="1:13" ht="90" x14ac:dyDescent="0.25">
      <c r="A853" s="99" t="str">
        <f t="shared" si="91"/>
        <v>1</v>
      </c>
      <c r="B853" s="67" t="str">
        <f t="shared" si="92"/>
        <v>3</v>
      </c>
      <c r="C853" s="67" t="str">
        <f t="shared" si="93"/>
        <v>4</v>
      </c>
      <c r="D853" s="67" t="str">
        <f t="shared" si="94"/>
        <v>6</v>
      </c>
      <c r="E853" s="67" t="str">
        <f t="shared" si="95"/>
        <v>01</v>
      </c>
      <c r="F853" s="67" t="str">
        <f t="shared" si="96"/>
        <v>2</v>
      </c>
      <c r="G853" s="67" t="str">
        <f t="shared" si="97"/>
        <v>0</v>
      </c>
      <c r="H853" s="67">
        <v>13460120</v>
      </c>
      <c r="I853" s="10" t="s">
        <v>5950</v>
      </c>
      <c r="J853" s="167" t="s">
        <v>51</v>
      </c>
      <c r="K853" s="10" t="s">
        <v>5951</v>
      </c>
      <c r="L853" s="10"/>
      <c r="M853" s="101"/>
    </row>
    <row r="854" spans="1:13" ht="45" x14ac:dyDescent="0.25">
      <c r="A854" s="99" t="str">
        <f t="shared" si="91"/>
        <v>1</v>
      </c>
      <c r="B854" s="67" t="str">
        <f t="shared" si="92"/>
        <v>3</v>
      </c>
      <c r="C854" s="67" t="str">
        <f t="shared" si="93"/>
        <v>4</v>
      </c>
      <c r="D854" s="67" t="str">
        <f t="shared" si="94"/>
        <v>6</v>
      </c>
      <c r="E854" s="67" t="str">
        <f t="shared" si="95"/>
        <v>02</v>
      </c>
      <c r="F854" s="67" t="str">
        <f t="shared" si="96"/>
        <v>0</v>
      </c>
      <c r="G854" s="67" t="str">
        <f t="shared" si="97"/>
        <v>0</v>
      </c>
      <c r="H854" s="67">
        <v>13460200</v>
      </c>
      <c r="I854" s="10" t="s">
        <v>5952</v>
      </c>
      <c r="J854" s="167" t="s">
        <v>51</v>
      </c>
      <c r="K854" s="10" t="s">
        <v>5953</v>
      </c>
      <c r="L854" s="10"/>
      <c r="M854" s="101"/>
    </row>
    <row r="855" spans="1:13" ht="105" x14ac:dyDescent="0.25">
      <c r="A855" s="99" t="str">
        <f t="shared" si="91"/>
        <v>1</v>
      </c>
      <c r="B855" s="67" t="str">
        <f t="shared" si="92"/>
        <v>3</v>
      </c>
      <c r="C855" s="67" t="str">
        <f t="shared" si="93"/>
        <v>4</v>
      </c>
      <c r="D855" s="67" t="str">
        <f t="shared" si="94"/>
        <v>6</v>
      </c>
      <c r="E855" s="67" t="str">
        <f t="shared" si="95"/>
        <v>02</v>
      </c>
      <c r="F855" s="67" t="str">
        <f t="shared" si="96"/>
        <v>1</v>
      </c>
      <c r="G855" s="67" t="str">
        <f t="shared" si="97"/>
        <v>0</v>
      </c>
      <c r="H855" s="67">
        <v>13460210</v>
      </c>
      <c r="I855" s="10" t="s">
        <v>5954</v>
      </c>
      <c r="J855" s="167" t="s">
        <v>51</v>
      </c>
      <c r="K855" s="10" t="s">
        <v>5955</v>
      </c>
      <c r="L855" s="10"/>
      <c r="M855" s="101"/>
    </row>
    <row r="856" spans="1:13" ht="105" x14ac:dyDescent="0.25">
      <c r="A856" s="99" t="str">
        <f t="shared" si="91"/>
        <v>1</v>
      </c>
      <c r="B856" s="67" t="str">
        <f t="shared" si="92"/>
        <v>3</v>
      </c>
      <c r="C856" s="67" t="str">
        <f t="shared" si="93"/>
        <v>4</v>
      </c>
      <c r="D856" s="67" t="str">
        <f t="shared" si="94"/>
        <v>6</v>
      </c>
      <c r="E856" s="67" t="str">
        <f t="shared" si="95"/>
        <v>02</v>
      </c>
      <c r="F856" s="67" t="str">
        <f t="shared" si="96"/>
        <v>2</v>
      </c>
      <c r="G856" s="67" t="str">
        <f t="shared" si="97"/>
        <v>0</v>
      </c>
      <c r="H856" s="67">
        <v>13460220</v>
      </c>
      <c r="I856" s="10" t="s">
        <v>5956</v>
      </c>
      <c r="J856" s="167" t="s">
        <v>51</v>
      </c>
      <c r="K856" s="10" t="s">
        <v>5957</v>
      </c>
      <c r="L856" s="10"/>
      <c r="M856" s="101"/>
    </row>
    <row r="857" spans="1:13" ht="30" x14ac:dyDescent="0.25">
      <c r="A857" s="99" t="str">
        <f t="shared" si="91"/>
        <v>1</v>
      </c>
      <c r="B857" s="67" t="str">
        <f t="shared" si="92"/>
        <v>3</v>
      </c>
      <c r="C857" s="67" t="str">
        <f t="shared" si="93"/>
        <v>4</v>
      </c>
      <c r="D857" s="67" t="str">
        <f t="shared" si="94"/>
        <v>6</v>
      </c>
      <c r="E857" s="67" t="str">
        <f t="shared" si="95"/>
        <v>03</v>
      </c>
      <c r="F857" s="67" t="str">
        <f t="shared" si="96"/>
        <v>0</v>
      </c>
      <c r="G857" s="67" t="str">
        <f t="shared" si="97"/>
        <v>0</v>
      </c>
      <c r="H857" s="67">
        <v>13460300</v>
      </c>
      <c r="I857" s="10" t="s">
        <v>5193</v>
      </c>
      <c r="J857" s="167" t="s">
        <v>51</v>
      </c>
      <c r="K857" s="10" t="s">
        <v>5958</v>
      </c>
      <c r="L857" s="10"/>
      <c r="M857" s="101"/>
    </row>
    <row r="858" spans="1:13" ht="45" x14ac:dyDescent="0.25">
      <c r="A858" s="99" t="str">
        <f t="shared" si="91"/>
        <v>1</v>
      </c>
      <c r="B858" s="67" t="str">
        <f t="shared" si="92"/>
        <v>3</v>
      </c>
      <c r="C858" s="67" t="str">
        <f t="shared" si="93"/>
        <v>4</v>
      </c>
      <c r="D858" s="67" t="str">
        <f t="shared" si="94"/>
        <v>6</v>
      </c>
      <c r="E858" s="67" t="str">
        <f t="shared" si="95"/>
        <v>04</v>
      </c>
      <c r="F858" s="67" t="str">
        <f t="shared" si="96"/>
        <v>0</v>
      </c>
      <c r="G858" s="67" t="str">
        <f t="shared" si="97"/>
        <v>0</v>
      </c>
      <c r="H858" s="67">
        <v>13460400</v>
      </c>
      <c r="I858" s="10" t="s">
        <v>5195</v>
      </c>
      <c r="J858" s="167" t="s">
        <v>51</v>
      </c>
      <c r="K858" s="10" t="s">
        <v>5959</v>
      </c>
      <c r="L858" s="10"/>
      <c r="M858" s="101"/>
    </row>
    <row r="859" spans="1:13" ht="30" x14ac:dyDescent="0.25">
      <c r="A859" s="99" t="str">
        <f t="shared" si="91"/>
        <v>1</v>
      </c>
      <c r="B859" s="67" t="str">
        <f t="shared" si="92"/>
        <v>3</v>
      </c>
      <c r="C859" s="67" t="str">
        <f t="shared" si="93"/>
        <v>4</v>
      </c>
      <c r="D859" s="67" t="str">
        <f t="shared" si="94"/>
        <v>6</v>
      </c>
      <c r="E859" s="67" t="str">
        <f t="shared" si="95"/>
        <v>99</v>
      </c>
      <c r="F859" s="67" t="str">
        <f t="shared" si="96"/>
        <v>0</v>
      </c>
      <c r="G859" s="67" t="str">
        <f t="shared" si="97"/>
        <v>0</v>
      </c>
      <c r="H859" s="67">
        <v>13469900</v>
      </c>
      <c r="I859" s="10" t="s">
        <v>5960</v>
      </c>
      <c r="J859" s="167" t="s">
        <v>51</v>
      </c>
      <c r="K859" s="10" t="s">
        <v>5961</v>
      </c>
      <c r="L859" s="10" t="s">
        <v>3086</v>
      </c>
      <c r="M859" s="101"/>
    </row>
    <row r="860" spans="1:13" ht="30" x14ac:dyDescent="0.25">
      <c r="A860" s="99" t="str">
        <f t="shared" si="91"/>
        <v>1</v>
      </c>
      <c r="B860" s="67" t="str">
        <f t="shared" si="92"/>
        <v>3</v>
      </c>
      <c r="C860" s="67" t="str">
        <f t="shared" si="93"/>
        <v>4</v>
      </c>
      <c r="D860" s="67" t="str">
        <f t="shared" si="94"/>
        <v>9</v>
      </c>
      <c r="E860" s="67" t="str">
        <f t="shared" si="95"/>
        <v>00</v>
      </c>
      <c r="F860" s="67" t="str">
        <f t="shared" si="96"/>
        <v>0</v>
      </c>
      <c r="G860" s="67" t="str">
        <f t="shared" si="97"/>
        <v>0</v>
      </c>
      <c r="H860" s="67">
        <v>13490000</v>
      </c>
      <c r="I860" s="10" t="s">
        <v>251</v>
      </c>
      <c r="J860" s="167" t="s">
        <v>45</v>
      </c>
      <c r="K860" s="10" t="s">
        <v>252</v>
      </c>
      <c r="L860" s="10"/>
      <c r="M860" s="101"/>
    </row>
    <row r="861" spans="1:13" x14ac:dyDescent="0.25">
      <c r="A861" s="99" t="str">
        <f t="shared" si="91"/>
        <v>1</v>
      </c>
      <c r="B861" s="67" t="str">
        <f t="shared" si="92"/>
        <v>3</v>
      </c>
      <c r="C861" s="67" t="str">
        <f t="shared" si="93"/>
        <v>4</v>
      </c>
      <c r="D861" s="67" t="str">
        <f t="shared" si="94"/>
        <v>9</v>
      </c>
      <c r="E861" s="67" t="str">
        <f t="shared" si="95"/>
        <v>01</v>
      </c>
      <c r="F861" s="67" t="str">
        <f t="shared" si="96"/>
        <v>0</v>
      </c>
      <c r="G861" s="67" t="str">
        <f t="shared" si="97"/>
        <v>0</v>
      </c>
      <c r="H861" s="67">
        <v>13490100</v>
      </c>
      <c r="I861" s="10" t="s">
        <v>253</v>
      </c>
      <c r="J861" s="167" t="s">
        <v>51</v>
      </c>
      <c r="K861" s="10" t="s">
        <v>254</v>
      </c>
      <c r="L861" s="10"/>
      <c r="M861" s="101"/>
    </row>
    <row r="862" spans="1:13" ht="30" x14ac:dyDescent="0.25">
      <c r="A862" s="99" t="str">
        <f t="shared" si="91"/>
        <v>1</v>
      </c>
      <c r="B862" s="67" t="str">
        <f t="shared" si="92"/>
        <v>3</v>
      </c>
      <c r="C862" s="67" t="str">
        <f t="shared" si="93"/>
        <v>4</v>
      </c>
      <c r="D862" s="67" t="str">
        <f t="shared" si="94"/>
        <v>9</v>
      </c>
      <c r="E862" s="67" t="str">
        <f t="shared" si="95"/>
        <v>99</v>
      </c>
      <c r="F862" s="67" t="str">
        <f t="shared" si="96"/>
        <v>0</v>
      </c>
      <c r="G862" s="67" t="str">
        <f t="shared" si="97"/>
        <v>0</v>
      </c>
      <c r="H862" s="67">
        <v>13499900</v>
      </c>
      <c r="I862" s="10" t="s">
        <v>255</v>
      </c>
      <c r="J862" s="167" t="s">
        <v>51</v>
      </c>
      <c r="K862" s="10" t="s">
        <v>256</v>
      </c>
      <c r="L862" s="10"/>
      <c r="M862" s="101"/>
    </row>
    <row r="863" spans="1:13" x14ac:dyDescent="0.25">
      <c r="A863" s="99" t="str">
        <f t="shared" si="91"/>
        <v>1</v>
      </c>
      <c r="B863" s="67" t="str">
        <f t="shared" si="92"/>
        <v>3</v>
      </c>
      <c r="C863" s="67" t="str">
        <f t="shared" si="93"/>
        <v>5</v>
      </c>
      <c r="D863" s="67" t="str">
        <f t="shared" si="94"/>
        <v>0</v>
      </c>
      <c r="E863" s="67" t="str">
        <f t="shared" si="95"/>
        <v>00</v>
      </c>
      <c r="F863" s="67" t="str">
        <f t="shared" si="96"/>
        <v>0</v>
      </c>
      <c r="G863" s="67" t="str">
        <f t="shared" si="97"/>
        <v>0</v>
      </c>
      <c r="H863" s="67">
        <v>13500000</v>
      </c>
      <c r="I863" s="10" t="s">
        <v>257</v>
      </c>
      <c r="J863" s="167" t="s">
        <v>45</v>
      </c>
      <c r="K863" s="10" t="s">
        <v>258</v>
      </c>
      <c r="L863" s="10"/>
      <c r="M863" s="101"/>
    </row>
    <row r="864" spans="1:13" x14ac:dyDescent="0.25">
      <c r="A864" s="99" t="str">
        <f t="shared" si="91"/>
        <v>1</v>
      </c>
      <c r="B864" s="67" t="str">
        <f t="shared" si="92"/>
        <v>3</v>
      </c>
      <c r="C864" s="67" t="str">
        <f t="shared" si="93"/>
        <v>5</v>
      </c>
      <c r="D864" s="67" t="str">
        <f t="shared" si="94"/>
        <v>1</v>
      </c>
      <c r="E864" s="67" t="str">
        <f t="shared" si="95"/>
        <v>00</v>
      </c>
      <c r="F864" s="67" t="str">
        <f t="shared" si="96"/>
        <v>0</v>
      </c>
      <c r="G864" s="67" t="str">
        <f t="shared" si="97"/>
        <v>0</v>
      </c>
      <c r="H864" s="67">
        <v>13510000</v>
      </c>
      <c r="I864" s="10" t="s">
        <v>257</v>
      </c>
      <c r="J864" s="167" t="s">
        <v>45</v>
      </c>
      <c r="K864" s="10" t="s">
        <v>258</v>
      </c>
      <c r="L864" s="10"/>
      <c r="M864" s="101"/>
    </row>
    <row r="865" spans="1:13" ht="45" x14ac:dyDescent="0.25">
      <c r="A865" s="99" t="str">
        <f t="shared" si="91"/>
        <v>1</v>
      </c>
      <c r="B865" s="67" t="str">
        <f t="shared" si="92"/>
        <v>3</v>
      </c>
      <c r="C865" s="67" t="str">
        <f t="shared" si="93"/>
        <v>5</v>
      </c>
      <c r="D865" s="67" t="str">
        <f t="shared" si="94"/>
        <v>1</v>
      </c>
      <c r="E865" s="67" t="str">
        <f t="shared" si="95"/>
        <v>01</v>
      </c>
      <c r="F865" s="67" t="str">
        <f t="shared" si="96"/>
        <v>0</v>
      </c>
      <c r="G865" s="67" t="str">
        <f t="shared" si="97"/>
        <v>0</v>
      </c>
      <c r="H865" s="67">
        <v>13510100</v>
      </c>
      <c r="I865" s="10" t="s">
        <v>5201</v>
      </c>
      <c r="J865" s="167" t="s">
        <v>51</v>
      </c>
      <c r="K865" s="10" t="s">
        <v>5962</v>
      </c>
      <c r="L865" s="10"/>
      <c r="M865" s="101"/>
    </row>
    <row r="866" spans="1:13" ht="45" x14ac:dyDescent="0.25">
      <c r="A866" s="99" t="str">
        <f t="shared" si="91"/>
        <v>1</v>
      </c>
      <c r="B866" s="67" t="str">
        <f t="shared" si="92"/>
        <v>3</v>
      </c>
      <c r="C866" s="67" t="str">
        <f t="shared" si="93"/>
        <v>5</v>
      </c>
      <c r="D866" s="67" t="str">
        <f t="shared" si="94"/>
        <v>1</v>
      </c>
      <c r="E866" s="67" t="str">
        <f t="shared" si="95"/>
        <v>02</v>
      </c>
      <c r="F866" s="67" t="str">
        <f t="shared" si="96"/>
        <v>0</v>
      </c>
      <c r="G866" s="67" t="str">
        <f t="shared" si="97"/>
        <v>0</v>
      </c>
      <c r="H866" s="67">
        <v>13510200</v>
      </c>
      <c r="I866" s="10" t="s">
        <v>259</v>
      </c>
      <c r="J866" s="167" t="s">
        <v>51</v>
      </c>
      <c r="K866" s="10" t="s">
        <v>260</v>
      </c>
      <c r="L866" s="10"/>
      <c r="M866" s="101"/>
    </row>
    <row r="867" spans="1:13" ht="30" x14ac:dyDescent="0.25">
      <c r="A867" s="99" t="str">
        <f t="shared" si="91"/>
        <v>1</v>
      </c>
      <c r="B867" s="67" t="str">
        <f t="shared" si="92"/>
        <v>3</v>
      </c>
      <c r="C867" s="67" t="str">
        <f t="shared" si="93"/>
        <v>5</v>
      </c>
      <c r="D867" s="67" t="str">
        <f t="shared" si="94"/>
        <v>1</v>
      </c>
      <c r="E867" s="67" t="str">
        <f t="shared" si="95"/>
        <v>03</v>
      </c>
      <c r="F867" s="67" t="str">
        <f t="shared" si="96"/>
        <v>0</v>
      </c>
      <c r="G867" s="67" t="str">
        <f t="shared" si="97"/>
        <v>0</v>
      </c>
      <c r="H867" s="67">
        <v>13510300</v>
      </c>
      <c r="I867" s="10" t="s">
        <v>5204</v>
      </c>
      <c r="J867" s="167" t="s">
        <v>51</v>
      </c>
      <c r="K867" s="10" t="s">
        <v>5205</v>
      </c>
      <c r="L867" s="10"/>
      <c r="M867" s="101"/>
    </row>
    <row r="868" spans="1:13" ht="60" x14ac:dyDescent="0.25">
      <c r="A868" s="99" t="str">
        <f t="shared" si="91"/>
        <v>1</v>
      </c>
      <c r="B868" s="67" t="str">
        <f t="shared" si="92"/>
        <v>3</v>
      </c>
      <c r="C868" s="67" t="str">
        <f t="shared" si="93"/>
        <v>5</v>
      </c>
      <c r="D868" s="67" t="str">
        <f t="shared" si="94"/>
        <v>1</v>
      </c>
      <c r="E868" s="67" t="str">
        <f t="shared" si="95"/>
        <v>04</v>
      </c>
      <c r="F868" s="67" t="str">
        <f t="shared" si="96"/>
        <v>0</v>
      </c>
      <c r="G868" s="67" t="str">
        <f t="shared" si="97"/>
        <v>0</v>
      </c>
      <c r="H868" s="67">
        <v>13510400</v>
      </c>
      <c r="I868" s="10" t="s">
        <v>5206</v>
      </c>
      <c r="J868" s="167" t="s">
        <v>51</v>
      </c>
      <c r="K868" s="10" t="s">
        <v>5963</v>
      </c>
      <c r="L868" s="10"/>
      <c r="M868" s="101"/>
    </row>
    <row r="869" spans="1:13" x14ac:dyDescent="0.25">
      <c r="A869" s="99" t="str">
        <f t="shared" si="91"/>
        <v>1</v>
      </c>
      <c r="B869" s="67" t="str">
        <f t="shared" si="92"/>
        <v>3</v>
      </c>
      <c r="C869" s="67" t="str">
        <f t="shared" si="93"/>
        <v>6</v>
      </c>
      <c r="D869" s="67" t="str">
        <f t="shared" si="94"/>
        <v>0</v>
      </c>
      <c r="E869" s="67" t="str">
        <f t="shared" si="95"/>
        <v>00</v>
      </c>
      <c r="F869" s="67" t="str">
        <f t="shared" si="96"/>
        <v>0</v>
      </c>
      <c r="G869" s="67" t="str">
        <f t="shared" si="97"/>
        <v>0</v>
      </c>
      <c r="H869" s="67">
        <v>13600000</v>
      </c>
      <c r="I869" s="10" t="s">
        <v>261</v>
      </c>
      <c r="J869" s="167" t="s">
        <v>45</v>
      </c>
      <c r="K869" s="10" t="s">
        <v>262</v>
      </c>
      <c r="L869" s="10"/>
      <c r="M869" s="101"/>
    </row>
    <row r="870" spans="1:13" x14ac:dyDescent="0.25">
      <c r="A870" s="99" t="str">
        <f t="shared" si="91"/>
        <v>1</v>
      </c>
      <c r="B870" s="67" t="str">
        <f t="shared" si="92"/>
        <v>3</v>
      </c>
      <c r="C870" s="67" t="str">
        <f t="shared" si="93"/>
        <v>6</v>
      </c>
      <c r="D870" s="67" t="str">
        <f t="shared" si="94"/>
        <v>1</v>
      </c>
      <c r="E870" s="67" t="str">
        <f t="shared" si="95"/>
        <v>00</v>
      </c>
      <c r="F870" s="67" t="str">
        <f t="shared" si="96"/>
        <v>0</v>
      </c>
      <c r="G870" s="67" t="str">
        <f t="shared" si="97"/>
        <v>0</v>
      </c>
      <c r="H870" s="67">
        <v>13610000</v>
      </c>
      <c r="I870" s="10" t="s">
        <v>261</v>
      </c>
      <c r="J870" s="167" t="s">
        <v>45</v>
      </c>
      <c r="K870" s="10" t="s">
        <v>262</v>
      </c>
      <c r="L870" s="10"/>
      <c r="M870" s="101"/>
    </row>
    <row r="871" spans="1:13" ht="90" x14ac:dyDescent="0.25">
      <c r="A871" s="99" t="str">
        <f t="shared" si="91"/>
        <v>1</v>
      </c>
      <c r="B871" s="67" t="str">
        <f t="shared" si="92"/>
        <v>3</v>
      </c>
      <c r="C871" s="67" t="str">
        <f t="shared" si="93"/>
        <v>6</v>
      </c>
      <c r="D871" s="67" t="str">
        <f t="shared" si="94"/>
        <v>1</v>
      </c>
      <c r="E871" s="67" t="str">
        <f t="shared" si="95"/>
        <v>01</v>
      </c>
      <c r="F871" s="67" t="str">
        <f t="shared" si="96"/>
        <v>0</v>
      </c>
      <c r="G871" s="67" t="str">
        <f t="shared" si="97"/>
        <v>0</v>
      </c>
      <c r="H871" s="67">
        <v>13610100</v>
      </c>
      <c r="I871" s="10" t="s">
        <v>263</v>
      </c>
      <c r="J871" s="167" t="s">
        <v>51</v>
      </c>
      <c r="K871" s="10" t="s">
        <v>264</v>
      </c>
      <c r="L871" s="10"/>
      <c r="M871" s="101"/>
    </row>
    <row r="872" spans="1:13" ht="180" x14ac:dyDescent="0.25">
      <c r="A872" s="99" t="str">
        <f t="shared" si="91"/>
        <v>1</v>
      </c>
      <c r="B872" s="67" t="str">
        <f t="shared" si="92"/>
        <v>3</v>
      </c>
      <c r="C872" s="67" t="str">
        <f t="shared" si="93"/>
        <v>6</v>
      </c>
      <c r="D872" s="67" t="str">
        <f t="shared" si="94"/>
        <v>1</v>
      </c>
      <c r="E872" s="67" t="str">
        <f t="shared" si="95"/>
        <v>01</v>
      </c>
      <c r="F872" s="67" t="str">
        <f t="shared" si="96"/>
        <v>1</v>
      </c>
      <c r="G872" s="67" t="str">
        <f t="shared" si="97"/>
        <v>0</v>
      </c>
      <c r="H872" s="67">
        <v>13610110</v>
      </c>
      <c r="I872" s="10" t="s">
        <v>265</v>
      </c>
      <c r="J872" s="167" t="s">
        <v>51</v>
      </c>
      <c r="K872" s="10" t="s">
        <v>5964</v>
      </c>
      <c r="L872" s="10" t="s">
        <v>3086</v>
      </c>
      <c r="M872" s="101"/>
    </row>
    <row r="873" spans="1:13" ht="180" x14ac:dyDescent="0.25">
      <c r="A873" s="99" t="str">
        <f t="shared" si="91"/>
        <v>1</v>
      </c>
      <c r="B873" s="67" t="str">
        <f t="shared" si="92"/>
        <v>3</v>
      </c>
      <c r="C873" s="67" t="str">
        <f t="shared" si="93"/>
        <v>6</v>
      </c>
      <c r="D873" s="67" t="str">
        <f t="shared" si="94"/>
        <v>1</v>
      </c>
      <c r="E873" s="67" t="str">
        <f t="shared" si="95"/>
        <v>01</v>
      </c>
      <c r="F873" s="67" t="str">
        <f t="shared" si="96"/>
        <v>2</v>
      </c>
      <c r="G873" s="67" t="str">
        <f t="shared" si="97"/>
        <v>0</v>
      </c>
      <c r="H873" s="67">
        <v>13610120</v>
      </c>
      <c r="I873" s="10" t="s">
        <v>5209</v>
      </c>
      <c r="J873" s="167" t="s">
        <v>51</v>
      </c>
      <c r="K873" s="10" t="s">
        <v>5965</v>
      </c>
      <c r="L873" s="10" t="s">
        <v>267</v>
      </c>
      <c r="M873" s="101"/>
    </row>
    <row r="874" spans="1:13" ht="30" x14ac:dyDescent="0.25">
      <c r="A874" s="99" t="str">
        <f t="shared" si="91"/>
        <v>1</v>
      </c>
      <c r="B874" s="67" t="str">
        <f t="shared" si="92"/>
        <v>3</v>
      </c>
      <c r="C874" s="67" t="str">
        <f t="shared" si="93"/>
        <v>9</v>
      </c>
      <c r="D874" s="67" t="str">
        <f t="shared" si="94"/>
        <v>0</v>
      </c>
      <c r="E874" s="67" t="str">
        <f t="shared" si="95"/>
        <v>00</v>
      </c>
      <c r="F874" s="67" t="str">
        <f t="shared" si="96"/>
        <v>0</v>
      </c>
      <c r="G874" s="67" t="str">
        <f t="shared" si="97"/>
        <v>0</v>
      </c>
      <c r="H874" s="67">
        <v>13900000</v>
      </c>
      <c r="I874" s="10" t="s">
        <v>268</v>
      </c>
      <c r="J874" s="167" t="s">
        <v>45</v>
      </c>
      <c r="K874" s="10" t="s">
        <v>269</v>
      </c>
      <c r="L874" s="10"/>
      <c r="M874" s="101"/>
    </row>
    <row r="875" spans="1:13" ht="45" x14ac:dyDescent="0.25">
      <c r="A875" s="99" t="str">
        <f t="shared" si="91"/>
        <v>1</v>
      </c>
      <c r="B875" s="67" t="str">
        <f t="shared" si="92"/>
        <v>3</v>
      </c>
      <c r="C875" s="67" t="str">
        <f t="shared" si="93"/>
        <v>9</v>
      </c>
      <c r="D875" s="67" t="str">
        <f t="shared" si="94"/>
        <v>1</v>
      </c>
      <c r="E875" s="67" t="str">
        <f t="shared" si="95"/>
        <v>00</v>
      </c>
      <c r="F875" s="67" t="str">
        <f t="shared" si="96"/>
        <v>0</v>
      </c>
      <c r="G875" s="67" t="str">
        <f t="shared" si="97"/>
        <v>0</v>
      </c>
      <c r="H875" s="67">
        <v>13910000</v>
      </c>
      <c r="I875" s="10" t="s">
        <v>5966</v>
      </c>
      <c r="J875" s="167" t="s">
        <v>45</v>
      </c>
      <c r="K875" s="10" t="s">
        <v>5967</v>
      </c>
      <c r="L875" s="10"/>
      <c r="M875" s="101"/>
    </row>
    <row r="876" spans="1:13" ht="45" x14ac:dyDescent="0.25">
      <c r="A876" s="99" t="str">
        <f t="shared" si="91"/>
        <v>1</v>
      </c>
      <c r="B876" s="67" t="str">
        <f t="shared" si="92"/>
        <v>3</v>
      </c>
      <c r="C876" s="67" t="str">
        <f t="shared" si="93"/>
        <v>9</v>
      </c>
      <c r="D876" s="67" t="str">
        <f t="shared" si="94"/>
        <v>1</v>
      </c>
      <c r="E876" s="67" t="str">
        <f t="shared" si="95"/>
        <v>01</v>
      </c>
      <c r="F876" s="67" t="str">
        <f t="shared" si="96"/>
        <v>0</v>
      </c>
      <c r="G876" s="67" t="str">
        <f t="shared" si="97"/>
        <v>0</v>
      </c>
      <c r="H876" s="67">
        <v>13910100</v>
      </c>
      <c r="I876" s="10" t="s">
        <v>5968</v>
      </c>
      <c r="J876" s="167" t="s">
        <v>51</v>
      </c>
      <c r="K876" s="10" t="s">
        <v>5969</v>
      </c>
      <c r="L876" s="10"/>
      <c r="M876" s="101"/>
    </row>
    <row r="877" spans="1:13" ht="45" x14ac:dyDescent="0.25">
      <c r="A877" s="99" t="str">
        <f t="shared" si="91"/>
        <v>1</v>
      </c>
      <c r="B877" s="67" t="str">
        <f t="shared" si="92"/>
        <v>3</v>
      </c>
      <c r="C877" s="67" t="str">
        <f t="shared" si="93"/>
        <v>9</v>
      </c>
      <c r="D877" s="67" t="str">
        <f t="shared" si="94"/>
        <v>1</v>
      </c>
      <c r="E877" s="67" t="str">
        <f t="shared" si="95"/>
        <v>01</v>
      </c>
      <c r="F877" s="67" t="str">
        <f t="shared" si="96"/>
        <v>1</v>
      </c>
      <c r="G877" s="67" t="str">
        <f t="shared" si="97"/>
        <v>0</v>
      </c>
      <c r="H877" s="67">
        <v>13910110</v>
      </c>
      <c r="I877" s="10" t="s">
        <v>5970</v>
      </c>
      <c r="J877" s="167" t="s">
        <v>51</v>
      </c>
      <c r="K877" s="10" t="s">
        <v>5971</v>
      </c>
      <c r="L877" s="10"/>
      <c r="M877" s="101"/>
    </row>
    <row r="878" spans="1:13" ht="45" x14ac:dyDescent="0.25">
      <c r="A878" s="99" t="str">
        <f t="shared" si="91"/>
        <v>1</v>
      </c>
      <c r="B878" s="67" t="str">
        <f t="shared" si="92"/>
        <v>3</v>
      </c>
      <c r="C878" s="67" t="str">
        <f t="shared" si="93"/>
        <v>9</v>
      </c>
      <c r="D878" s="67" t="str">
        <f t="shared" si="94"/>
        <v>1</v>
      </c>
      <c r="E878" s="67" t="str">
        <f t="shared" si="95"/>
        <v>01</v>
      </c>
      <c r="F878" s="67" t="str">
        <f t="shared" si="96"/>
        <v>2</v>
      </c>
      <c r="G878" s="67" t="str">
        <f t="shared" si="97"/>
        <v>0</v>
      </c>
      <c r="H878" s="67">
        <v>13910120</v>
      </c>
      <c r="I878" s="10" t="s">
        <v>5972</v>
      </c>
      <c r="J878" s="167" t="s">
        <v>51</v>
      </c>
      <c r="K878" s="10" t="s">
        <v>5973</v>
      </c>
      <c r="L878" s="10"/>
      <c r="M878" s="101"/>
    </row>
    <row r="879" spans="1:13" ht="45" x14ac:dyDescent="0.25">
      <c r="A879" s="99" t="str">
        <f t="shared" si="91"/>
        <v>1</v>
      </c>
      <c r="B879" s="67" t="str">
        <f t="shared" si="92"/>
        <v>3</v>
      </c>
      <c r="C879" s="67" t="str">
        <f t="shared" si="93"/>
        <v>9</v>
      </c>
      <c r="D879" s="67" t="str">
        <f t="shared" si="94"/>
        <v>1</v>
      </c>
      <c r="E879" s="67" t="str">
        <f t="shared" si="95"/>
        <v>01</v>
      </c>
      <c r="F879" s="67" t="str">
        <f t="shared" si="96"/>
        <v>4</v>
      </c>
      <c r="G879" s="67" t="str">
        <f t="shared" si="97"/>
        <v>0</v>
      </c>
      <c r="H879" s="67">
        <v>13910140</v>
      </c>
      <c r="I879" s="10" t="s">
        <v>5974</v>
      </c>
      <c r="J879" s="167" t="s">
        <v>51</v>
      </c>
      <c r="K879" s="10" t="s">
        <v>5975</v>
      </c>
      <c r="L879" s="10"/>
      <c r="M879" s="101"/>
    </row>
    <row r="880" spans="1:13" ht="45" x14ac:dyDescent="0.25">
      <c r="A880" s="99" t="str">
        <f t="shared" si="91"/>
        <v>1</v>
      </c>
      <c r="B880" s="67" t="str">
        <f t="shared" si="92"/>
        <v>3</v>
      </c>
      <c r="C880" s="67" t="str">
        <f t="shared" si="93"/>
        <v>9</v>
      </c>
      <c r="D880" s="67" t="str">
        <f t="shared" si="94"/>
        <v>1</v>
      </c>
      <c r="E880" s="67" t="str">
        <f t="shared" si="95"/>
        <v>01</v>
      </c>
      <c r="F880" s="67" t="str">
        <f t="shared" si="96"/>
        <v>5</v>
      </c>
      <c r="G880" s="67" t="str">
        <f t="shared" si="97"/>
        <v>0</v>
      </c>
      <c r="H880" s="67">
        <v>13910150</v>
      </c>
      <c r="I880" s="10" t="s">
        <v>5976</v>
      </c>
      <c r="J880" s="167" t="s">
        <v>51</v>
      </c>
      <c r="K880" s="10" t="s">
        <v>5977</v>
      </c>
      <c r="L880" s="10"/>
      <c r="M880" s="101"/>
    </row>
    <row r="881" spans="1:13" ht="45" x14ac:dyDescent="0.25">
      <c r="A881" s="99" t="str">
        <f t="shared" si="91"/>
        <v>1</v>
      </c>
      <c r="B881" s="67" t="str">
        <f t="shared" si="92"/>
        <v>3</v>
      </c>
      <c r="C881" s="67" t="str">
        <f t="shared" si="93"/>
        <v>9</v>
      </c>
      <c r="D881" s="67" t="str">
        <f t="shared" si="94"/>
        <v>1</v>
      </c>
      <c r="E881" s="67" t="str">
        <f t="shared" si="95"/>
        <v>01</v>
      </c>
      <c r="F881" s="67" t="str">
        <f t="shared" si="96"/>
        <v>6</v>
      </c>
      <c r="G881" s="67" t="str">
        <f t="shared" si="97"/>
        <v>0</v>
      </c>
      <c r="H881" s="67">
        <v>13910160</v>
      </c>
      <c r="I881" s="10" t="s">
        <v>5978</v>
      </c>
      <c r="J881" s="167" t="s">
        <v>51</v>
      </c>
      <c r="K881" s="10" t="s">
        <v>5979</v>
      </c>
      <c r="L881" s="10"/>
      <c r="M881" s="101"/>
    </row>
    <row r="882" spans="1:13" ht="30" x14ac:dyDescent="0.25">
      <c r="A882" s="99" t="str">
        <f t="shared" si="91"/>
        <v>1</v>
      </c>
      <c r="B882" s="67" t="str">
        <f t="shared" si="92"/>
        <v>3</v>
      </c>
      <c r="C882" s="67" t="str">
        <f t="shared" si="93"/>
        <v>9</v>
      </c>
      <c r="D882" s="67" t="str">
        <f t="shared" si="94"/>
        <v>9</v>
      </c>
      <c r="E882" s="67" t="str">
        <f t="shared" si="95"/>
        <v>00</v>
      </c>
      <c r="F882" s="67" t="str">
        <f t="shared" si="96"/>
        <v>0</v>
      </c>
      <c r="G882" s="67" t="str">
        <f t="shared" si="97"/>
        <v>0</v>
      </c>
      <c r="H882" s="67">
        <v>13990000</v>
      </c>
      <c r="I882" s="10" t="s">
        <v>270</v>
      </c>
      <c r="J882" s="167" t="s">
        <v>45</v>
      </c>
      <c r="K882" s="10" t="s">
        <v>269</v>
      </c>
      <c r="L882" s="10"/>
      <c r="M882" s="101"/>
    </row>
    <row r="883" spans="1:13" ht="30" x14ac:dyDescent="0.25">
      <c r="A883" s="99" t="str">
        <f t="shared" si="91"/>
        <v>1</v>
      </c>
      <c r="B883" s="67" t="str">
        <f t="shared" si="92"/>
        <v>3</v>
      </c>
      <c r="C883" s="67" t="str">
        <f t="shared" si="93"/>
        <v>9</v>
      </c>
      <c r="D883" s="67" t="str">
        <f t="shared" si="94"/>
        <v>9</v>
      </c>
      <c r="E883" s="67" t="str">
        <f t="shared" si="95"/>
        <v>99</v>
      </c>
      <c r="F883" s="67" t="str">
        <f t="shared" si="96"/>
        <v>0</v>
      </c>
      <c r="G883" s="67" t="str">
        <f t="shared" si="97"/>
        <v>0</v>
      </c>
      <c r="H883" s="67">
        <v>13999900</v>
      </c>
      <c r="I883" s="10" t="s">
        <v>270</v>
      </c>
      <c r="J883" s="167" t="s">
        <v>51</v>
      </c>
      <c r="K883" s="10" t="s">
        <v>271</v>
      </c>
      <c r="L883" s="10"/>
      <c r="M883" s="101"/>
    </row>
    <row r="884" spans="1:13" ht="30" x14ac:dyDescent="0.25">
      <c r="A884" s="99" t="str">
        <f t="shared" si="91"/>
        <v>1</v>
      </c>
      <c r="B884" s="67" t="str">
        <f t="shared" si="92"/>
        <v>4</v>
      </c>
      <c r="C884" s="67" t="str">
        <f t="shared" si="93"/>
        <v>0</v>
      </c>
      <c r="D884" s="67" t="str">
        <f t="shared" si="94"/>
        <v>0</v>
      </c>
      <c r="E884" s="67" t="str">
        <f t="shared" si="95"/>
        <v>00</v>
      </c>
      <c r="F884" s="67" t="str">
        <f t="shared" si="96"/>
        <v>0</v>
      </c>
      <c r="G884" s="67" t="str">
        <f t="shared" si="97"/>
        <v>0</v>
      </c>
      <c r="H884" s="67">
        <v>14000000</v>
      </c>
      <c r="I884" s="10" t="s">
        <v>272</v>
      </c>
      <c r="J884" s="167" t="s">
        <v>45</v>
      </c>
      <c r="K884" s="10" t="s">
        <v>273</v>
      </c>
      <c r="L884" s="10"/>
      <c r="M884" s="101"/>
    </row>
    <row r="885" spans="1:13" ht="30" x14ac:dyDescent="0.25">
      <c r="A885" s="99" t="str">
        <f t="shared" si="91"/>
        <v>1</v>
      </c>
      <c r="B885" s="67" t="str">
        <f t="shared" si="92"/>
        <v>4</v>
      </c>
      <c r="C885" s="67" t="str">
        <f t="shared" si="93"/>
        <v>1</v>
      </c>
      <c r="D885" s="67" t="str">
        <f t="shared" si="94"/>
        <v>0</v>
      </c>
      <c r="E885" s="67" t="str">
        <f t="shared" si="95"/>
        <v>00</v>
      </c>
      <c r="F885" s="67" t="str">
        <f t="shared" si="96"/>
        <v>0</v>
      </c>
      <c r="G885" s="67" t="str">
        <f t="shared" si="97"/>
        <v>0</v>
      </c>
      <c r="H885" s="67">
        <v>14100000</v>
      </c>
      <c r="I885" s="10" t="s">
        <v>272</v>
      </c>
      <c r="J885" s="167" t="s">
        <v>45</v>
      </c>
      <c r="K885" s="10" t="s">
        <v>273</v>
      </c>
      <c r="L885" s="10"/>
      <c r="M885" s="101"/>
    </row>
    <row r="886" spans="1:13" ht="30" x14ac:dyDescent="0.25">
      <c r="A886" s="99" t="str">
        <f t="shared" si="91"/>
        <v>1</v>
      </c>
      <c r="B886" s="67" t="str">
        <f t="shared" si="92"/>
        <v>4</v>
      </c>
      <c r="C886" s="67" t="str">
        <f t="shared" si="93"/>
        <v>1</v>
      </c>
      <c r="D886" s="67" t="str">
        <f t="shared" si="94"/>
        <v>1</v>
      </c>
      <c r="E886" s="67" t="str">
        <f t="shared" si="95"/>
        <v>00</v>
      </c>
      <c r="F886" s="67" t="str">
        <f t="shared" si="96"/>
        <v>0</v>
      </c>
      <c r="G886" s="67" t="str">
        <f t="shared" si="97"/>
        <v>0</v>
      </c>
      <c r="H886" s="67">
        <v>14110000</v>
      </c>
      <c r="I886" s="10" t="s">
        <v>272</v>
      </c>
      <c r="J886" s="167" t="s">
        <v>45</v>
      </c>
      <c r="K886" s="10" t="s">
        <v>273</v>
      </c>
      <c r="L886" s="10"/>
      <c r="M886" s="101"/>
    </row>
    <row r="887" spans="1:13" ht="91.5" customHeight="1" x14ac:dyDescent="0.25">
      <c r="A887" s="99" t="str">
        <f t="shared" si="91"/>
        <v>1</v>
      </c>
      <c r="B887" s="67" t="str">
        <f t="shared" si="92"/>
        <v>4</v>
      </c>
      <c r="C887" s="67" t="str">
        <f t="shared" si="93"/>
        <v>1</v>
      </c>
      <c r="D887" s="67" t="str">
        <f t="shared" si="94"/>
        <v>1</v>
      </c>
      <c r="E887" s="67" t="str">
        <f t="shared" si="95"/>
        <v>01</v>
      </c>
      <c r="F887" s="67" t="str">
        <f t="shared" si="96"/>
        <v>0</v>
      </c>
      <c r="G887" s="67" t="str">
        <f t="shared" si="97"/>
        <v>0</v>
      </c>
      <c r="H887" s="67">
        <v>14110100</v>
      </c>
      <c r="I887" s="10" t="s">
        <v>272</v>
      </c>
      <c r="J887" s="167" t="s">
        <v>51</v>
      </c>
      <c r="K887" s="10" t="s">
        <v>274</v>
      </c>
      <c r="L887" s="10"/>
      <c r="M887" s="101"/>
    </row>
    <row r="888" spans="1:13" x14ac:dyDescent="0.25">
      <c r="A888" s="99" t="str">
        <f t="shared" si="91"/>
        <v>1</v>
      </c>
      <c r="B888" s="67" t="str">
        <f t="shared" si="92"/>
        <v>5</v>
      </c>
      <c r="C888" s="67" t="str">
        <f t="shared" si="93"/>
        <v>0</v>
      </c>
      <c r="D888" s="67" t="str">
        <f t="shared" si="94"/>
        <v>0</v>
      </c>
      <c r="E888" s="67" t="str">
        <f t="shared" si="95"/>
        <v>00</v>
      </c>
      <c r="F888" s="67" t="str">
        <f t="shared" si="96"/>
        <v>0</v>
      </c>
      <c r="G888" s="67" t="str">
        <f t="shared" si="97"/>
        <v>0</v>
      </c>
      <c r="H888" s="67">
        <v>15000000</v>
      </c>
      <c r="I888" s="10" t="s">
        <v>275</v>
      </c>
      <c r="J888" s="167" t="s">
        <v>45</v>
      </c>
      <c r="K888" s="10" t="s">
        <v>276</v>
      </c>
      <c r="L888" s="10"/>
      <c r="M888" s="101"/>
    </row>
    <row r="889" spans="1:13" x14ac:dyDescent="0.25">
      <c r="A889" s="99" t="str">
        <f t="shared" si="91"/>
        <v>1</v>
      </c>
      <c r="B889" s="67" t="str">
        <f t="shared" si="92"/>
        <v>5</v>
      </c>
      <c r="C889" s="67" t="str">
        <f t="shared" si="93"/>
        <v>1</v>
      </c>
      <c r="D889" s="67" t="str">
        <f t="shared" si="94"/>
        <v>0</v>
      </c>
      <c r="E889" s="67" t="str">
        <f t="shared" si="95"/>
        <v>00</v>
      </c>
      <c r="F889" s="67" t="str">
        <f t="shared" si="96"/>
        <v>0</v>
      </c>
      <c r="G889" s="67" t="str">
        <f t="shared" si="97"/>
        <v>0</v>
      </c>
      <c r="H889" s="67">
        <v>15100000</v>
      </c>
      <c r="I889" s="10" t="s">
        <v>275</v>
      </c>
      <c r="J889" s="167" t="s">
        <v>45</v>
      </c>
      <c r="K889" s="10" t="s">
        <v>276</v>
      </c>
      <c r="L889" s="10"/>
      <c r="M889" s="101"/>
    </row>
    <row r="890" spans="1:13" x14ac:dyDescent="0.25">
      <c r="A890" s="99" t="str">
        <f t="shared" si="91"/>
        <v>1</v>
      </c>
      <c r="B890" s="67" t="str">
        <f t="shared" si="92"/>
        <v>5</v>
      </c>
      <c r="C890" s="67" t="str">
        <f t="shared" si="93"/>
        <v>1</v>
      </c>
      <c r="D890" s="67" t="str">
        <f t="shared" si="94"/>
        <v>1</v>
      </c>
      <c r="E890" s="67" t="str">
        <f t="shared" si="95"/>
        <v>00</v>
      </c>
      <c r="F890" s="67" t="str">
        <f t="shared" si="96"/>
        <v>0</v>
      </c>
      <c r="G890" s="67" t="str">
        <f t="shared" si="97"/>
        <v>0</v>
      </c>
      <c r="H890" s="67">
        <v>15110000</v>
      </c>
      <c r="I890" s="10" t="s">
        <v>275</v>
      </c>
      <c r="J890" s="167" t="s">
        <v>45</v>
      </c>
      <c r="K890" s="10" t="s">
        <v>276</v>
      </c>
      <c r="L890" s="10"/>
      <c r="M890" s="101"/>
    </row>
    <row r="891" spans="1:13" ht="60" x14ac:dyDescent="0.25">
      <c r="A891" s="99" t="str">
        <f t="shared" si="91"/>
        <v>1</v>
      </c>
      <c r="B891" s="67" t="str">
        <f t="shared" si="92"/>
        <v>5</v>
      </c>
      <c r="C891" s="67" t="str">
        <f t="shared" si="93"/>
        <v>1</v>
      </c>
      <c r="D891" s="67" t="str">
        <f t="shared" si="94"/>
        <v>1</v>
      </c>
      <c r="E891" s="67" t="str">
        <f t="shared" si="95"/>
        <v>01</v>
      </c>
      <c r="F891" s="67" t="str">
        <f t="shared" si="96"/>
        <v>0</v>
      </c>
      <c r="G891" s="67" t="str">
        <f t="shared" si="97"/>
        <v>0</v>
      </c>
      <c r="H891" s="67">
        <v>15110100</v>
      </c>
      <c r="I891" s="10" t="s">
        <v>275</v>
      </c>
      <c r="J891" s="167" t="s">
        <v>51</v>
      </c>
      <c r="K891" s="10" t="s">
        <v>5980</v>
      </c>
      <c r="L891" s="10"/>
      <c r="M891" s="101"/>
    </row>
    <row r="892" spans="1:13" ht="30" x14ac:dyDescent="0.25">
      <c r="A892" s="99" t="str">
        <f t="shared" si="91"/>
        <v>1</v>
      </c>
      <c r="B892" s="67" t="str">
        <f t="shared" si="92"/>
        <v>6</v>
      </c>
      <c r="C892" s="67" t="str">
        <f t="shared" si="93"/>
        <v>0</v>
      </c>
      <c r="D892" s="67" t="str">
        <f t="shared" si="94"/>
        <v>0</v>
      </c>
      <c r="E892" s="67" t="str">
        <f t="shared" si="95"/>
        <v>00</v>
      </c>
      <c r="F892" s="67" t="str">
        <f t="shared" si="96"/>
        <v>0</v>
      </c>
      <c r="G892" s="67" t="str">
        <f t="shared" si="97"/>
        <v>0</v>
      </c>
      <c r="H892" s="67">
        <v>16000000</v>
      </c>
      <c r="I892" s="10" t="s">
        <v>277</v>
      </c>
      <c r="J892" s="167" t="s">
        <v>45</v>
      </c>
      <c r="K892" s="10" t="s">
        <v>278</v>
      </c>
      <c r="L892" s="10"/>
      <c r="M892" s="101"/>
    </row>
    <row r="893" spans="1:13" ht="75" x14ac:dyDescent="0.25">
      <c r="A893" s="99" t="str">
        <f t="shared" si="91"/>
        <v>1</v>
      </c>
      <c r="B893" s="67" t="str">
        <f t="shared" si="92"/>
        <v>6</v>
      </c>
      <c r="C893" s="67" t="str">
        <f t="shared" si="93"/>
        <v>1</v>
      </c>
      <c r="D893" s="67" t="str">
        <f t="shared" si="94"/>
        <v>0</v>
      </c>
      <c r="E893" s="67" t="str">
        <f t="shared" si="95"/>
        <v>00</v>
      </c>
      <c r="F893" s="67" t="str">
        <f t="shared" si="96"/>
        <v>0</v>
      </c>
      <c r="G893" s="67" t="str">
        <f t="shared" si="97"/>
        <v>0</v>
      </c>
      <c r="H893" s="67">
        <v>16100000</v>
      </c>
      <c r="I893" s="10" t="s">
        <v>279</v>
      </c>
      <c r="J893" s="167" t="s">
        <v>45</v>
      </c>
      <c r="K893" s="10" t="s">
        <v>280</v>
      </c>
      <c r="L893" s="10"/>
      <c r="M893" s="101"/>
    </row>
    <row r="894" spans="1:13" ht="75" x14ac:dyDescent="0.25">
      <c r="A894" s="99" t="str">
        <f t="shared" si="91"/>
        <v>1</v>
      </c>
      <c r="B894" s="67" t="str">
        <f t="shared" si="92"/>
        <v>6</v>
      </c>
      <c r="C894" s="67" t="str">
        <f t="shared" si="93"/>
        <v>1</v>
      </c>
      <c r="D894" s="67" t="str">
        <f t="shared" si="94"/>
        <v>1</v>
      </c>
      <c r="E894" s="67" t="str">
        <f t="shared" si="95"/>
        <v>00</v>
      </c>
      <c r="F894" s="67" t="str">
        <f t="shared" si="96"/>
        <v>0</v>
      </c>
      <c r="G894" s="67" t="str">
        <f t="shared" si="97"/>
        <v>0</v>
      </c>
      <c r="H894" s="67">
        <v>16110000</v>
      </c>
      <c r="I894" s="10" t="s">
        <v>279</v>
      </c>
      <c r="J894" s="167" t="s">
        <v>45</v>
      </c>
      <c r="K894" s="10" t="s">
        <v>280</v>
      </c>
      <c r="L894" s="10" t="s">
        <v>5668</v>
      </c>
      <c r="M894" s="101"/>
    </row>
    <row r="895" spans="1:13" ht="30" x14ac:dyDescent="0.25">
      <c r="A895" s="99" t="str">
        <f t="shared" si="91"/>
        <v>1</v>
      </c>
      <c r="B895" s="67" t="str">
        <f t="shared" si="92"/>
        <v>6</v>
      </c>
      <c r="C895" s="67" t="str">
        <f t="shared" si="93"/>
        <v>1</v>
      </c>
      <c r="D895" s="67" t="str">
        <f t="shared" si="94"/>
        <v>1</v>
      </c>
      <c r="E895" s="67" t="str">
        <f t="shared" si="95"/>
        <v>01</v>
      </c>
      <c r="F895" s="67" t="str">
        <f t="shared" si="96"/>
        <v>0</v>
      </c>
      <c r="G895" s="67" t="str">
        <f t="shared" si="97"/>
        <v>0</v>
      </c>
      <c r="H895" s="67">
        <v>16110100</v>
      </c>
      <c r="I895" s="10" t="s">
        <v>5981</v>
      </c>
      <c r="J895" s="167" t="s">
        <v>51</v>
      </c>
      <c r="K895" s="10" t="s">
        <v>281</v>
      </c>
      <c r="L895" s="10" t="s">
        <v>3086</v>
      </c>
      <c r="M895" s="101"/>
    </row>
    <row r="896" spans="1:13" ht="30" x14ac:dyDescent="0.25">
      <c r="A896" s="99" t="str">
        <f t="shared" si="91"/>
        <v>1</v>
      </c>
      <c r="B896" s="67" t="str">
        <f t="shared" si="92"/>
        <v>6</v>
      </c>
      <c r="C896" s="67" t="str">
        <f t="shared" si="93"/>
        <v>1</v>
      </c>
      <c r="D896" s="67" t="str">
        <f t="shared" si="94"/>
        <v>1</v>
      </c>
      <c r="E896" s="67" t="str">
        <f t="shared" si="95"/>
        <v>02</v>
      </c>
      <c r="F896" s="67" t="str">
        <f t="shared" si="96"/>
        <v>0</v>
      </c>
      <c r="G896" s="67" t="str">
        <f t="shared" si="97"/>
        <v>0</v>
      </c>
      <c r="H896" s="67">
        <v>16110200</v>
      </c>
      <c r="I896" s="10" t="s">
        <v>282</v>
      </c>
      <c r="J896" s="167" t="s">
        <v>51</v>
      </c>
      <c r="K896" s="10" t="s">
        <v>283</v>
      </c>
      <c r="L896" s="10"/>
      <c r="M896" s="101"/>
    </row>
    <row r="897" spans="1:13" ht="150" x14ac:dyDescent="0.25">
      <c r="A897" s="99" t="str">
        <f t="shared" si="91"/>
        <v>1</v>
      </c>
      <c r="B897" s="67" t="str">
        <f t="shared" si="92"/>
        <v>6</v>
      </c>
      <c r="C897" s="67" t="str">
        <f t="shared" si="93"/>
        <v>1</v>
      </c>
      <c r="D897" s="67" t="str">
        <f t="shared" si="94"/>
        <v>1</v>
      </c>
      <c r="E897" s="67" t="str">
        <f t="shared" si="95"/>
        <v>03</v>
      </c>
      <c r="F897" s="67" t="str">
        <f t="shared" si="96"/>
        <v>0</v>
      </c>
      <c r="G897" s="67" t="str">
        <f t="shared" si="97"/>
        <v>0</v>
      </c>
      <c r="H897" s="67">
        <v>16110300</v>
      </c>
      <c r="I897" s="10" t="s">
        <v>284</v>
      </c>
      <c r="J897" s="167" t="s">
        <v>51</v>
      </c>
      <c r="K897" s="10" t="s">
        <v>5982</v>
      </c>
      <c r="L897" s="10"/>
      <c r="M897" s="101"/>
    </row>
    <row r="898" spans="1:13" ht="75" x14ac:dyDescent="0.25">
      <c r="A898" s="99" t="str">
        <f t="shared" si="91"/>
        <v>1</v>
      </c>
      <c r="B898" s="67" t="str">
        <f t="shared" si="92"/>
        <v>6</v>
      </c>
      <c r="C898" s="67" t="str">
        <f t="shared" si="93"/>
        <v>1</v>
      </c>
      <c r="D898" s="67" t="str">
        <f t="shared" si="94"/>
        <v>1</v>
      </c>
      <c r="E898" s="67" t="str">
        <f t="shared" si="95"/>
        <v>04</v>
      </c>
      <c r="F898" s="67" t="str">
        <f t="shared" si="96"/>
        <v>0</v>
      </c>
      <c r="G898" s="67" t="str">
        <f t="shared" si="97"/>
        <v>0</v>
      </c>
      <c r="H898" s="67">
        <v>16110400</v>
      </c>
      <c r="I898" s="10" t="s">
        <v>286</v>
      </c>
      <c r="J898" s="167" t="s">
        <v>51</v>
      </c>
      <c r="K898" s="10" t="s">
        <v>5983</v>
      </c>
      <c r="L898" s="10"/>
      <c r="M898" s="101"/>
    </row>
    <row r="899" spans="1:13" ht="45" x14ac:dyDescent="0.25">
      <c r="A899" s="99" t="str">
        <f t="shared" si="91"/>
        <v>1</v>
      </c>
      <c r="B899" s="67" t="str">
        <f t="shared" si="92"/>
        <v>6</v>
      </c>
      <c r="C899" s="67" t="str">
        <f t="shared" si="93"/>
        <v>1</v>
      </c>
      <c r="D899" s="67" t="str">
        <f t="shared" si="94"/>
        <v>1</v>
      </c>
      <c r="E899" s="67" t="str">
        <f t="shared" si="95"/>
        <v>05</v>
      </c>
      <c r="F899" s="67" t="str">
        <f t="shared" si="96"/>
        <v>0</v>
      </c>
      <c r="G899" s="67" t="str">
        <f t="shared" si="97"/>
        <v>0</v>
      </c>
      <c r="H899" s="67">
        <v>16110500</v>
      </c>
      <c r="I899" s="10" t="s">
        <v>5219</v>
      </c>
      <c r="J899" s="167" t="s">
        <v>51</v>
      </c>
      <c r="K899" s="10" t="s">
        <v>5984</v>
      </c>
      <c r="L899" s="10" t="s">
        <v>5159</v>
      </c>
      <c r="M899" s="101"/>
    </row>
    <row r="900" spans="1:13" ht="45" x14ac:dyDescent="0.25">
      <c r="A900" s="99" t="str">
        <f t="shared" si="91"/>
        <v>1</v>
      </c>
      <c r="B900" s="67" t="str">
        <f t="shared" si="92"/>
        <v>6</v>
      </c>
      <c r="C900" s="67" t="str">
        <f t="shared" si="93"/>
        <v>1</v>
      </c>
      <c r="D900" s="67" t="str">
        <f t="shared" si="94"/>
        <v>1</v>
      </c>
      <c r="E900" s="67" t="str">
        <f t="shared" si="95"/>
        <v>50</v>
      </c>
      <c r="F900" s="67" t="str">
        <f t="shared" si="96"/>
        <v>0</v>
      </c>
      <c r="G900" s="67" t="str">
        <f t="shared" si="97"/>
        <v>0</v>
      </c>
      <c r="H900" s="67">
        <v>16115000</v>
      </c>
      <c r="I900" s="10" t="s">
        <v>4606</v>
      </c>
      <c r="J900" s="167" t="s">
        <v>55</v>
      </c>
      <c r="K900" s="10" t="s">
        <v>4608</v>
      </c>
      <c r="L900" s="10"/>
      <c r="M900" s="101" t="s">
        <v>14</v>
      </c>
    </row>
    <row r="901" spans="1:13" ht="60" x14ac:dyDescent="0.25">
      <c r="A901" s="99" t="str">
        <f t="shared" si="91"/>
        <v>1</v>
      </c>
      <c r="B901" s="67" t="str">
        <f t="shared" si="92"/>
        <v>6</v>
      </c>
      <c r="C901" s="67" t="str">
        <f t="shared" si="93"/>
        <v>1</v>
      </c>
      <c r="D901" s="67" t="str">
        <f t="shared" si="94"/>
        <v>1</v>
      </c>
      <c r="E901" s="67" t="str">
        <f t="shared" si="95"/>
        <v>50</v>
      </c>
      <c r="F901" s="67" t="str">
        <f t="shared" si="96"/>
        <v>1</v>
      </c>
      <c r="G901" s="67" t="str">
        <f t="shared" si="97"/>
        <v>0</v>
      </c>
      <c r="H901" s="67">
        <v>16115010</v>
      </c>
      <c r="I901" s="10" t="s">
        <v>4607</v>
      </c>
      <c r="J901" s="167" t="s">
        <v>55</v>
      </c>
      <c r="K901" s="10" t="s">
        <v>4609</v>
      </c>
      <c r="L901" s="10" t="s">
        <v>6998</v>
      </c>
      <c r="M901" s="101" t="s">
        <v>18</v>
      </c>
    </row>
    <row r="902" spans="1:13" ht="45" x14ac:dyDescent="0.25">
      <c r="A902" s="99" t="str">
        <f t="shared" si="91"/>
        <v>1</v>
      </c>
      <c r="B902" s="67" t="str">
        <f t="shared" si="92"/>
        <v>6</v>
      </c>
      <c r="C902" s="67" t="str">
        <f t="shared" si="93"/>
        <v>1</v>
      </c>
      <c r="D902" s="67" t="str">
        <f t="shared" si="94"/>
        <v>1</v>
      </c>
      <c r="E902" s="67" t="str">
        <f t="shared" si="95"/>
        <v>50</v>
      </c>
      <c r="F902" s="67" t="str">
        <f t="shared" si="96"/>
        <v>9</v>
      </c>
      <c r="G902" s="67" t="str">
        <f t="shared" si="97"/>
        <v>0</v>
      </c>
      <c r="H902" s="67">
        <v>16115090</v>
      </c>
      <c r="I902" s="10" t="s">
        <v>4611</v>
      </c>
      <c r="J902" s="167" t="s">
        <v>55</v>
      </c>
      <c r="K902" s="10" t="s">
        <v>4612</v>
      </c>
      <c r="L902" s="10"/>
      <c r="M902" s="101" t="s">
        <v>14</v>
      </c>
    </row>
    <row r="903" spans="1:13" ht="60" x14ac:dyDescent="0.25">
      <c r="A903" s="99" t="str">
        <f t="shared" si="91"/>
        <v>1</v>
      </c>
      <c r="B903" s="67" t="str">
        <f t="shared" si="92"/>
        <v>6</v>
      </c>
      <c r="C903" s="67" t="str">
        <f t="shared" si="93"/>
        <v>2</v>
      </c>
      <c r="D903" s="67" t="str">
        <f t="shared" si="94"/>
        <v>0</v>
      </c>
      <c r="E903" s="67" t="str">
        <f t="shared" si="95"/>
        <v>00</v>
      </c>
      <c r="F903" s="67" t="str">
        <f t="shared" si="96"/>
        <v>0</v>
      </c>
      <c r="G903" s="67" t="str">
        <f t="shared" si="97"/>
        <v>0</v>
      </c>
      <c r="H903" s="67">
        <v>16200000</v>
      </c>
      <c r="I903" s="10" t="s">
        <v>288</v>
      </c>
      <c r="J903" s="167" t="s">
        <v>45</v>
      </c>
      <c r="K903" s="10" t="s">
        <v>289</v>
      </c>
      <c r="L903" s="10"/>
      <c r="M903" s="101"/>
    </row>
    <row r="904" spans="1:13" ht="60" x14ac:dyDescent="0.25">
      <c r="A904" s="99" t="str">
        <f t="shared" si="91"/>
        <v>1</v>
      </c>
      <c r="B904" s="67" t="str">
        <f t="shared" si="92"/>
        <v>6</v>
      </c>
      <c r="C904" s="67" t="str">
        <f t="shared" si="93"/>
        <v>2</v>
      </c>
      <c r="D904" s="67" t="str">
        <f t="shared" si="94"/>
        <v>1</v>
      </c>
      <c r="E904" s="67" t="str">
        <f t="shared" si="95"/>
        <v>00</v>
      </c>
      <c r="F904" s="67" t="str">
        <f t="shared" si="96"/>
        <v>0</v>
      </c>
      <c r="G904" s="67" t="str">
        <f t="shared" si="97"/>
        <v>0</v>
      </c>
      <c r="H904" s="67">
        <v>16210000</v>
      </c>
      <c r="I904" s="10" t="s">
        <v>288</v>
      </c>
      <c r="J904" s="167" t="s">
        <v>45</v>
      </c>
      <c r="K904" s="10" t="s">
        <v>289</v>
      </c>
      <c r="L904" s="10"/>
      <c r="M904" s="101"/>
    </row>
    <row r="905" spans="1:13" ht="45" x14ac:dyDescent="0.25">
      <c r="A905" s="99" t="str">
        <f t="shared" si="91"/>
        <v>1</v>
      </c>
      <c r="B905" s="67" t="str">
        <f t="shared" si="92"/>
        <v>6</v>
      </c>
      <c r="C905" s="67" t="str">
        <f t="shared" si="93"/>
        <v>2</v>
      </c>
      <c r="D905" s="67" t="str">
        <f t="shared" si="94"/>
        <v>1</v>
      </c>
      <c r="E905" s="67" t="str">
        <f t="shared" si="95"/>
        <v>01</v>
      </c>
      <c r="F905" s="67" t="str">
        <f t="shared" si="96"/>
        <v>0</v>
      </c>
      <c r="G905" s="67" t="str">
        <f t="shared" si="97"/>
        <v>0</v>
      </c>
      <c r="H905" s="67">
        <v>16210100</v>
      </c>
      <c r="I905" s="10" t="s">
        <v>290</v>
      </c>
      <c r="J905" s="167" t="s">
        <v>51</v>
      </c>
      <c r="K905" s="10" t="s">
        <v>291</v>
      </c>
      <c r="L905" s="10"/>
      <c r="M905" s="101"/>
    </row>
    <row r="906" spans="1:13" ht="210" x14ac:dyDescent="0.25">
      <c r="A906" s="99" t="str">
        <f t="shared" ref="A906:A969" si="98">MID($H906,1,1)</f>
        <v>1</v>
      </c>
      <c r="B906" s="67" t="str">
        <f t="shared" ref="B906:B969" si="99">MID($H906,2,1)</f>
        <v>6</v>
      </c>
      <c r="C906" s="67" t="str">
        <f t="shared" ref="C906:C969" si="100">MID($H906,3,1)</f>
        <v>2</v>
      </c>
      <c r="D906" s="67" t="str">
        <f t="shared" ref="D906:D969" si="101">MID($H906,4,1)</f>
        <v>1</v>
      </c>
      <c r="E906" s="67" t="str">
        <f t="shared" ref="E906:E969" si="102">MID($H906,5,2)</f>
        <v>01</v>
      </c>
      <c r="F906" s="67" t="str">
        <f t="shared" ref="F906:F969" si="103">MID($H906,7,1)</f>
        <v>1</v>
      </c>
      <c r="G906" s="67" t="str">
        <f t="shared" ref="G906:G969" si="104">MID($H906,8,1)</f>
        <v>0</v>
      </c>
      <c r="H906" s="67">
        <v>16210110</v>
      </c>
      <c r="I906" s="10" t="s">
        <v>292</v>
      </c>
      <c r="J906" s="167" t="s">
        <v>51</v>
      </c>
      <c r="K906" s="10" t="s">
        <v>5985</v>
      </c>
      <c r="L906" s="10"/>
      <c r="M906" s="101"/>
    </row>
    <row r="907" spans="1:13" ht="30" x14ac:dyDescent="0.25">
      <c r="A907" s="99" t="str">
        <f t="shared" si="98"/>
        <v>1</v>
      </c>
      <c r="B907" s="67" t="str">
        <f t="shared" si="99"/>
        <v>6</v>
      </c>
      <c r="C907" s="67" t="str">
        <f t="shared" si="100"/>
        <v>2</v>
      </c>
      <c r="D907" s="67" t="str">
        <f t="shared" si="101"/>
        <v>1</v>
      </c>
      <c r="E907" s="67" t="str">
        <f t="shared" si="102"/>
        <v>01</v>
      </c>
      <c r="F907" s="67" t="str">
        <f t="shared" si="103"/>
        <v>2</v>
      </c>
      <c r="G907" s="67" t="str">
        <f t="shared" si="104"/>
        <v>0</v>
      </c>
      <c r="H907" s="67">
        <v>16210120</v>
      </c>
      <c r="I907" s="10" t="s">
        <v>293</v>
      </c>
      <c r="J907" s="167" t="s">
        <v>51</v>
      </c>
      <c r="K907" s="10" t="s">
        <v>5986</v>
      </c>
      <c r="L907" s="10"/>
      <c r="M907" s="101"/>
    </row>
    <row r="908" spans="1:13" ht="45" x14ac:dyDescent="0.25">
      <c r="A908" s="99" t="str">
        <f t="shared" si="98"/>
        <v>1</v>
      </c>
      <c r="B908" s="67" t="str">
        <f t="shared" si="99"/>
        <v>6</v>
      </c>
      <c r="C908" s="67" t="str">
        <f t="shared" si="100"/>
        <v>2</v>
      </c>
      <c r="D908" s="67" t="str">
        <f t="shared" si="101"/>
        <v>1</v>
      </c>
      <c r="E908" s="67" t="str">
        <f t="shared" si="102"/>
        <v>02</v>
      </c>
      <c r="F908" s="67" t="str">
        <f t="shared" si="103"/>
        <v>0</v>
      </c>
      <c r="G908" s="67" t="str">
        <f t="shared" si="104"/>
        <v>0</v>
      </c>
      <c r="H908" s="67">
        <v>16210200</v>
      </c>
      <c r="I908" s="10" t="s">
        <v>294</v>
      </c>
      <c r="J908" s="167" t="s">
        <v>51</v>
      </c>
      <c r="K908" s="10" t="s">
        <v>295</v>
      </c>
      <c r="L908" s="10"/>
      <c r="M908" s="101"/>
    </row>
    <row r="909" spans="1:13" ht="30" x14ac:dyDescent="0.25">
      <c r="A909" s="99" t="str">
        <f t="shared" si="98"/>
        <v>1</v>
      </c>
      <c r="B909" s="67" t="str">
        <f t="shared" si="99"/>
        <v>6</v>
      </c>
      <c r="C909" s="67" t="str">
        <f t="shared" si="100"/>
        <v>2</v>
      </c>
      <c r="D909" s="67" t="str">
        <f t="shared" si="101"/>
        <v>1</v>
      </c>
      <c r="E909" s="67" t="str">
        <f t="shared" si="102"/>
        <v>03</v>
      </c>
      <c r="F909" s="67" t="str">
        <f t="shared" si="103"/>
        <v>0</v>
      </c>
      <c r="G909" s="67" t="str">
        <f t="shared" si="104"/>
        <v>0</v>
      </c>
      <c r="H909" s="67">
        <v>16210300</v>
      </c>
      <c r="I909" s="10" t="s">
        <v>296</v>
      </c>
      <c r="J909" s="167" t="s">
        <v>51</v>
      </c>
      <c r="K909" s="10" t="s">
        <v>297</v>
      </c>
      <c r="L909" s="10"/>
      <c r="M909" s="101"/>
    </row>
    <row r="910" spans="1:13" ht="74.25" customHeight="1" x14ac:dyDescent="0.25">
      <c r="A910" s="99" t="str">
        <f t="shared" si="98"/>
        <v>1</v>
      </c>
      <c r="B910" s="67" t="str">
        <f t="shared" si="99"/>
        <v>6</v>
      </c>
      <c r="C910" s="67" t="str">
        <f t="shared" si="100"/>
        <v>2</v>
      </c>
      <c r="D910" s="67" t="str">
        <f t="shared" si="101"/>
        <v>1</v>
      </c>
      <c r="E910" s="67" t="str">
        <f t="shared" si="102"/>
        <v>04</v>
      </c>
      <c r="F910" s="67" t="str">
        <f t="shared" si="103"/>
        <v>0</v>
      </c>
      <c r="G910" s="67" t="str">
        <f t="shared" si="104"/>
        <v>0</v>
      </c>
      <c r="H910" s="67">
        <v>16210400</v>
      </c>
      <c r="I910" s="10" t="s">
        <v>5227</v>
      </c>
      <c r="J910" s="167" t="s">
        <v>51</v>
      </c>
      <c r="K910" s="10" t="s">
        <v>5228</v>
      </c>
      <c r="L910" s="10"/>
      <c r="M910" s="101"/>
    </row>
    <row r="911" spans="1:13" ht="74.25" customHeight="1" x14ac:dyDescent="0.25">
      <c r="A911" s="99" t="str">
        <f t="shared" si="98"/>
        <v>1</v>
      </c>
      <c r="B911" s="67" t="str">
        <f t="shared" si="99"/>
        <v>6</v>
      </c>
      <c r="C911" s="67" t="str">
        <f t="shared" si="100"/>
        <v>2</v>
      </c>
      <c r="D911" s="67" t="str">
        <f t="shared" si="101"/>
        <v>1</v>
      </c>
      <c r="E911" s="67" t="str">
        <f t="shared" si="102"/>
        <v>04</v>
      </c>
      <c r="F911" s="67" t="str">
        <f t="shared" si="103"/>
        <v>1</v>
      </c>
      <c r="G911" s="67" t="str">
        <f t="shared" si="104"/>
        <v>0</v>
      </c>
      <c r="H911" s="67">
        <v>16210410</v>
      </c>
      <c r="I911" s="10" t="s">
        <v>5229</v>
      </c>
      <c r="J911" s="167" t="s">
        <v>51</v>
      </c>
      <c r="K911" s="10" t="s">
        <v>5987</v>
      </c>
      <c r="L911" s="10"/>
      <c r="M911" s="101"/>
    </row>
    <row r="912" spans="1:13" ht="74.25" customHeight="1" x14ac:dyDescent="0.25">
      <c r="A912" s="99" t="str">
        <f t="shared" si="98"/>
        <v>1</v>
      </c>
      <c r="B912" s="67" t="str">
        <f t="shared" si="99"/>
        <v>6</v>
      </c>
      <c r="C912" s="67" t="str">
        <f t="shared" si="100"/>
        <v>2</v>
      </c>
      <c r="D912" s="67" t="str">
        <f t="shared" si="101"/>
        <v>1</v>
      </c>
      <c r="E912" s="67" t="str">
        <f t="shared" si="102"/>
        <v>04</v>
      </c>
      <c r="F912" s="67" t="str">
        <f t="shared" si="103"/>
        <v>2</v>
      </c>
      <c r="G912" s="67" t="str">
        <f t="shared" si="104"/>
        <v>0</v>
      </c>
      <c r="H912" s="67">
        <v>16210420</v>
      </c>
      <c r="I912" s="10" t="s">
        <v>5231</v>
      </c>
      <c r="J912" s="167" t="s">
        <v>51</v>
      </c>
      <c r="K912" s="10" t="s">
        <v>5988</v>
      </c>
      <c r="L912" s="10"/>
      <c r="M912" s="101"/>
    </row>
    <row r="913" spans="1:13" ht="74.25" customHeight="1" x14ac:dyDescent="0.25">
      <c r="A913" s="99" t="str">
        <f t="shared" si="98"/>
        <v>1</v>
      </c>
      <c r="B913" s="67" t="str">
        <f t="shared" si="99"/>
        <v>6</v>
      </c>
      <c r="C913" s="67" t="str">
        <f t="shared" si="100"/>
        <v>2</v>
      </c>
      <c r="D913" s="67" t="str">
        <f t="shared" si="101"/>
        <v>1</v>
      </c>
      <c r="E913" s="67" t="str">
        <f t="shared" si="102"/>
        <v>04</v>
      </c>
      <c r="F913" s="67" t="str">
        <f t="shared" si="103"/>
        <v>3</v>
      </c>
      <c r="G913" s="67" t="str">
        <f t="shared" si="104"/>
        <v>0</v>
      </c>
      <c r="H913" s="67">
        <v>16210430</v>
      </c>
      <c r="I913" s="10" t="s">
        <v>5233</v>
      </c>
      <c r="J913" s="167" t="s">
        <v>51</v>
      </c>
      <c r="K913" s="10" t="s">
        <v>5989</v>
      </c>
      <c r="L913" s="10"/>
      <c r="M913" s="101"/>
    </row>
    <row r="914" spans="1:13" ht="74.25" customHeight="1" x14ac:dyDescent="0.25">
      <c r="A914" s="99" t="str">
        <f t="shared" si="98"/>
        <v>1</v>
      </c>
      <c r="B914" s="67" t="str">
        <f t="shared" si="99"/>
        <v>6</v>
      </c>
      <c r="C914" s="67" t="str">
        <f t="shared" si="100"/>
        <v>3</v>
      </c>
      <c r="D914" s="67" t="str">
        <f t="shared" si="101"/>
        <v>0</v>
      </c>
      <c r="E914" s="67" t="str">
        <f t="shared" si="102"/>
        <v>00</v>
      </c>
      <c r="F914" s="67" t="str">
        <f t="shared" si="103"/>
        <v>0</v>
      </c>
      <c r="G914" s="67" t="str">
        <f t="shared" si="104"/>
        <v>0</v>
      </c>
      <c r="H914" s="67">
        <v>16300000</v>
      </c>
      <c r="I914" s="10" t="s">
        <v>298</v>
      </c>
      <c r="J914" s="167" t="s">
        <v>45</v>
      </c>
      <c r="K914" s="10" t="s">
        <v>299</v>
      </c>
      <c r="L914" s="10"/>
      <c r="M914" s="101"/>
    </row>
    <row r="915" spans="1:13" ht="74.25" customHeight="1" x14ac:dyDescent="0.25">
      <c r="A915" s="99" t="str">
        <f t="shared" si="98"/>
        <v>1</v>
      </c>
      <c r="B915" s="67" t="str">
        <f t="shared" si="99"/>
        <v>6</v>
      </c>
      <c r="C915" s="67" t="str">
        <f t="shared" si="100"/>
        <v>3</v>
      </c>
      <c r="D915" s="67" t="str">
        <f t="shared" si="101"/>
        <v>1</v>
      </c>
      <c r="E915" s="67" t="str">
        <f t="shared" si="102"/>
        <v>00</v>
      </c>
      <c r="F915" s="67" t="str">
        <f t="shared" si="103"/>
        <v>0</v>
      </c>
      <c r="G915" s="67" t="str">
        <f t="shared" si="104"/>
        <v>0</v>
      </c>
      <c r="H915" s="67">
        <v>16310000</v>
      </c>
      <c r="I915" s="10" t="s">
        <v>300</v>
      </c>
      <c r="J915" s="167" t="s">
        <v>45</v>
      </c>
      <c r="K915" s="10" t="s">
        <v>299</v>
      </c>
      <c r="L915" s="10"/>
      <c r="M915" s="101"/>
    </row>
    <row r="916" spans="1:13" ht="74.25" customHeight="1" x14ac:dyDescent="0.25">
      <c r="A916" s="99" t="str">
        <f t="shared" si="98"/>
        <v>1</v>
      </c>
      <c r="B916" s="67" t="str">
        <f t="shared" si="99"/>
        <v>6</v>
      </c>
      <c r="C916" s="67" t="str">
        <f t="shared" si="100"/>
        <v>3</v>
      </c>
      <c r="D916" s="67" t="str">
        <f t="shared" si="101"/>
        <v>1</v>
      </c>
      <c r="E916" s="67" t="str">
        <f t="shared" si="102"/>
        <v>01</v>
      </c>
      <c r="F916" s="67" t="str">
        <f t="shared" si="103"/>
        <v>0</v>
      </c>
      <c r="G916" s="67" t="str">
        <f t="shared" si="104"/>
        <v>0</v>
      </c>
      <c r="H916" s="67">
        <v>16310100</v>
      </c>
      <c r="I916" s="10" t="s">
        <v>301</v>
      </c>
      <c r="J916" s="167" t="s">
        <v>51</v>
      </c>
      <c r="K916" s="10" t="s">
        <v>5990</v>
      </c>
      <c r="L916" s="10"/>
      <c r="M916" s="101"/>
    </row>
    <row r="917" spans="1:13" ht="74.25" customHeight="1" x14ac:dyDescent="0.25">
      <c r="A917" s="99" t="str">
        <f t="shared" si="98"/>
        <v>1</v>
      </c>
      <c r="B917" s="67" t="str">
        <f t="shared" si="99"/>
        <v>6</v>
      </c>
      <c r="C917" s="67" t="str">
        <f t="shared" si="100"/>
        <v>3</v>
      </c>
      <c r="D917" s="67" t="str">
        <f t="shared" si="101"/>
        <v>1</v>
      </c>
      <c r="E917" s="67" t="str">
        <f t="shared" si="102"/>
        <v>50</v>
      </c>
      <c r="F917" s="67" t="str">
        <f t="shared" si="103"/>
        <v>0</v>
      </c>
      <c r="G917" s="67" t="str">
        <f t="shared" si="104"/>
        <v>0</v>
      </c>
      <c r="H917" s="67">
        <v>16315000</v>
      </c>
      <c r="I917" s="10" t="s">
        <v>302</v>
      </c>
      <c r="J917" s="167" t="s">
        <v>55</v>
      </c>
      <c r="K917" s="10" t="s">
        <v>303</v>
      </c>
      <c r="L917" s="10"/>
      <c r="M917" s="101"/>
    </row>
    <row r="918" spans="1:13" ht="74.25" customHeight="1" x14ac:dyDescent="0.25">
      <c r="A918" s="99" t="str">
        <f t="shared" si="98"/>
        <v>1</v>
      </c>
      <c r="B918" s="67" t="str">
        <f t="shared" si="99"/>
        <v>6</v>
      </c>
      <c r="C918" s="67" t="str">
        <f t="shared" si="100"/>
        <v>3</v>
      </c>
      <c r="D918" s="67" t="str">
        <f t="shared" si="101"/>
        <v>1</v>
      </c>
      <c r="E918" s="67" t="str">
        <f t="shared" si="102"/>
        <v>51</v>
      </c>
      <c r="F918" s="67" t="str">
        <f t="shared" si="103"/>
        <v>0</v>
      </c>
      <c r="G918" s="67" t="str">
        <f t="shared" si="104"/>
        <v>0</v>
      </c>
      <c r="H918" s="67">
        <v>16315100</v>
      </c>
      <c r="I918" s="10" t="s">
        <v>304</v>
      </c>
      <c r="J918" s="167" t="s">
        <v>55</v>
      </c>
      <c r="K918" s="10" t="s">
        <v>305</v>
      </c>
      <c r="L918" s="10"/>
      <c r="M918" s="101"/>
    </row>
    <row r="919" spans="1:13" ht="45" x14ac:dyDescent="0.25">
      <c r="A919" s="99" t="str">
        <f t="shared" si="98"/>
        <v>1</v>
      </c>
      <c r="B919" s="67" t="str">
        <f t="shared" si="99"/>
        <v>6</v>
      </c>
      <c r="C919" s="67" t="str">
        <f t="shared" si="100"/>
        <v>3</v>
      </c>
      <c r="D919" s="67" t="str">
        <f t="shared" si="101"/>
        <v>1</v>
      </c>
      <c r="E919" s="67" t="str">
        <f t="shared" si="102"/>
        <v>52</v>
      </c>
      <c r="F919" s="67" t="str">
        <f t="shared" si="103"/>
        <v>0</v>
      </c>
      <c r="G919" s="67" t="str">
        <f t="shared" si="104"/>
        <v>0</v>
      </c>
      <c r="H919" s="67">
        <v>16315200</v>
      </c>
      <c r="I919" s="10" t="s">
        <v>306</v>
      </c>
      <c r="J919" s="167" t="s">
        <v>55</v>
      </c>
      <c r="K919" s="10" t="s">
        <v>307</v>
      </c>
      <c r="L919" s="10"/>
      <c r="M919" s="101"/>
    </row>
    <row r="920" spans="1:13" ht="45" x14ac:dyDescent="0.25">
      <c r="A920" s="99" t="str">
        <f t="shared" si="98"/>
        <v>1</v>
      </c>
      <c r="B920" s="67" t="str">
        <f t="shared" si="99"/>
        <v>6</v>
      </c>
      <c r="C920" s="67" t="str">
        <f t="shared" si="100"/>
        <v>3</v>
      </c>
      <c r="D920" s="67" t="str">
        <f t="shared" si="101"/>
        <v>1</v>
      </c>
      <c r="E920" s="67" t="str">
        <f t="shared" si="102"/>
        <v>53</v>
      </c>
      <c r="F920" s="67" t="str">
        <f t="shared" si="103"/>
        <v>0</v>
      </c>
      <c r="G920" s="67" t="str">
        <f t="shared" si="104"/>
        <v>0</v>
      </c>
      <c r="H920" s="67">
        <v>16315300</v>
      </c>
      <c r="I920" s="10" t="s">
        <v>308</v>
      </c>
      <c r="J920" s="167" t="s">
        <v>55</v>
      </c>
      <c r="K920" s="10" t="s">
        <v>309</v>
      </c>
      <c r="L920" s="10"/>
      <c r="M920" s="101"/>
    </row>
    <row r="921" spans="1:13" ht="120" x14ac:dyDescent="0.25">
      <c r="A921" s="99" t="str">
        <f t="shared" si="98"/>
        <v>1</v>
      </c>
      <c r="B921" s="67" t="str">
        <f t="shared" si="99"/>
        <v>6</v>
      </c>
      <c r="C921" s="67" t="str">
        <f t="shared" si="100"/>
        <v>3</v>
      </c>
      <c r="D921" s="67" t="str">
        <f t="shared" si="101"/>
        <v>1</v>
      </c>
      <c r="E921" s="67" t="str">
        <f t="shared" si="102"/>
        <v>99</v>
      </c>
      <c r="F921" s="67" t="str">
        <f t="shared" si="103"/>
        <v>0</v>
      </c>
      <c r="G921" s="67" t="str">
        <f t="shared" si="104"/>
        <v>0</v>
      </c>
      <c r="H921" s="67">
        <v>16319900</v>
      </c>
      <c r="I921" s="10" t="s">
        <v>310</v>
      </c>
      <c r="J921" s="167" t="s">
        <v>51</v>
      </c>
      <c r="K921" s="10" t="s">
        <v>5991</v>
      </c>
      <c r="L921" s="10" t="s">
        <v>5992</v>
      </c>
      <c r="M921" s="101"/>
    </row>
    <row r="922" spans="1:13" ht="90" x14ac:dyDescent="0.25">
      <c r="A922" s="99" t="str">
        <f t="shared" si="98"/>
        <v>1</v>
      </c>
      <c r="B922" s="67" t="str">
        <f t="shared" si="99"/>
        <v>6</v>
      </c>
      <c r="C922" s="67" t="str">
        <f t="shared" si="100"/>
        <v>3</v>
      </c>
      <c r="D922" s="67" t="str">
        <f t="shared" si="101"/>
        <v>2</v>
      </c>
      <c r="E922" s="67" t="str">
        <f t="shared" si="102"/>
        <v>00</v>
      </c>
      <c r="F922" s="67" t="str">
        <f t="shared" si="103"/>
        <v>0</v>
      </c>
      <c r="G922" s="67" t="str">
        <f t="shared" si="104"/>
        <v>0</v>
      </c>
      <c r="H922" s="67">
        <v>16320000</v>
      </c>
      <c r="I922" s="10" t="s">
        <v>312</v>
      </c>
      <c r="J922" s="167" t="s">
        <v>45</v>
      </c>
      <c r="K922" s="10" t="s">
        <v>313</v>
      </c>
      <c r="L922" s="10"/>
      <c r="M922" s="101"/>
    </row>
    <row r="923" spans="1:13" ht="45" x14ac:dyDescent="0.25">
      <c r="A923" s="99" t="str">
        <f t="shared" si="98"/>
        <v>1</v>
      </c>
      <c r="B923" s="67" t="str">
        <f t="shared" si="99"/>
        <v>6</v>
      </c>
      <c r="C923" s="67" t="str">
        <f t="shared" si="100"/>
        <v>3</v>
      </c>
      <c r="D923" s="67" t="str">
        <f t="shared" si="101"/>
        <v>2</v>
      </c>
      <c r="E923" s="67" t="str">
        <f t="shared" si="102"/>
        <v>01</v>
      </c>
      <c r="F923" s="67" t="str">
        <f t="shared" si="103"/>
        <v>0</v>
      </c>
      <c r="G923" s="67" t="str">
        <f t="shared" si="104"/>
        <v>0</v>
      </c>
      <c r="H923" s="67">
        <v>16320100</v>
      </c>
      <c r="I923" s="10" t="s">
        <v>314</v>
      </c>
      <c r="J923" s="167" t="s">
        <v>51</v>
      </c>
      <c r="K923" s="10" t="s">
        <v>3070</v>
      </c>
      <c r="L923" s="10"/>
      <c r="M923" s="101"/>
    </row>
    <row r="924" spans="1:13" ht="45" x14ac:dyDescent="0.25">
      <c r="A924" s="99" t="str">
        <f t="shared" si="98"/>
        <v>1</v>
      </c>
      <c r="B924" s="67" t="str">
        <f t="shared" si="99"/>
        <v>6</v>
      </c>
      <c r="C924" s="67" t="str">
        <f t="shared" si="100"/>
        <v>4</v>
      </c>
      <c r="D924" s="67" t="str">
        <f t="shared" si="101"/>
        <v>0</v>
      </c>
      <c r="E924" s="67" t="str">
        <f t="shared" si="102"/>
        <v>00</v>
      </c>
      <c r="F924" s="67" t="str">
        <f t="shared" si="103"/>
        <v>0</v>
      </c>
      <c r="G924" s="67" t="str">
        <f t="shared" si="104"/>
        <v>0</v>
      </c>
      <c r="H924" s="67">
        <v>16400000</v>
      </c>
      <c r="I924" s="10" t="s">
        <v>315</v>
      </c>
      <c r="J924" s="167" t="s">
        <v>45</v>
      </c>
      <c r="K924" s="10" t="s">
        <v>316</v>
      </c>
      <c r="L924" s="10"/>
      <c r="M924" s="101"/>
    </row>
    <row r="925" spans="1:13" ht="45" x14ac:dyDescent="0.25">
      <c r="A925" s="99" t="str">
        <f t="shared" si="98"/>
        <v>1</v>
      </c>
      <c r="B925" s="67" t="str">
        <f t="shared" si="99"/>
        <v>6</v>
      </c>
      <c r="C925" s="67" t="str">
        <f t="shared" si="100"/>
        <v>4</v>
      </c>
      <c r="D925" s="67" t="str">
        <f t="shared" si="101"/>
        <v>1</v>
      </c>
      <c r="E925" s="67" t="str">
        <f t="shared" si="102"/>
        <v>00</v>
      </c>
      <c r="F925" s="67" t="str">
        <f t="shared" si="103"/>
        <v>0</v>
      </c>
      <c r="G925" s="67" t="str">
        <f t="shared" si="104"/>
        <v>0</v>
      </c>
      <c r="H925" s="67">
        <v>16410000</v>
      </c>
      <c r="I925" s="10" t="s">
        <v>315</v>
      </c>
      <c r="J925" s="167" t="s">
        <v>45</v>
      </c>
      <c r="K925" s="10" t="s">
        <v>316</v>
      </c>
      <c r="L925" s="10"/>
      <c r="M925" s="101"/>
    </row>
    <row r="926" spans="1:13" ht="90" x14ac:dyDescent="0.25">
      <c r="A926" s="99" t="str">
        <f t="shared" si="98"/>
        <v>1</v>
      </c>
      <c r="B926" s="67" t="str">
        <f t="shared" si="99"/>
        <v>6</v>
      </c>
      <c r="C926" s="67" t="str">
        <f t="shared" si="100"/>
        <v>4</v>
      </c>
      <c r="D926" s="67" t="str">
        <f t="shared" si="101"/>
        <v>1</v>
      </c>
      <c r="E926" s="67" t="str">
        <f t="shared" si="102"/>
        <v>01</v>
      </c>
      <c r="F926" s="67" t="str">
        <f t="shared" si="103"/>
        <v>0</v>
      </c>
      <c r="G926" s="67" t="str">
        <f t="shared" si="104"/>
        <v>0</v>
      </c>
      <c r="H926" s="67">
        <v>16410100</v>
      </c>
      <c r="I926" s="10" t="s">
        <v>317</v>
      </c>
      <c r="J926" s="167" t="s">
        <v>51</v>
      </c>
      <c r="K926" s="10" t="s">
        <v>318</v>
      </c>
      <c r="L926" s="10"/>
      <c r="M926" s="101"/>
    </row>
    <row r="927" spans="1:13" ht="30" x14ac:dyDescent="0.25">
      <c r="A927" s="99" t="str">
        <f t="shared" si="98"/>
        <v>1</v>
      </c>
      <c r="B927" s="67" t="str">
        <f t="shared" si="99"/>
        <v>6</v>
      </c>
      <c r="C927" s="67" t="str">
        <f t="shared" si="100"/>
        <v>4</v>
      </c>
      <c r="D927" s="67" t="str">
        <f t="shared" si="101"/>
        <v>1</v>
      </c>
      <c r="E927" s="67" t="str">
        <f t="shared" si="102"/>
        <v>02</v>
      </c>
      <c r="F927" s="67" t="str">
        <f t="shared" si="103"/>
        <v>0</v>
      </c>
      <c r="G927" s="67" t="str">
        <f t="shared" si="104"/>
        <v>0</v>
      </c>
      <c r="H927" s="67">
        <v>16410200</v>
      </c>
      <c r="I927" s="10" t="s">
        <v>5242</v>
      </c>
      <c r="J927" s="167" t="s">
        <v>51</v>
      </c>
      <c r="K927" s="10" t="s">
        <v>5993</v>
      </c>
      <c r="L927" s="10"/>
      <c r="M927" s="101"/>
    </row>
    <row r="928" spans="1:13" ht="60" x14ac:dyDescent="0.25">
      <c r="A928" s="99" t="str">
        <f t="shared" si="98"/>
        <v>1</v>
      </c>
      <c r="B928" s="67" t="str">
        <f t="shared" si="99"/>
        <v>6</v>
      </c>
      <c r="C928" s="67" t="str">
        <f t="shared" si="100"/>
        <v>4</v>
      </c>
      <c r="D928" s="67" t="str">
        <f t="shared" si="101"/>
        <v>1</v>
      </c>
      <c r="E928" s="67" t="str">
        <f t="shared" si="102"/>
        <v>03</v>
      </c>
      <c r="F928" s="67" t="str">
        <f t="shared" si="103"/>
        <v>0</v>
      </c>
      <c r="G928" s="67" t="str">
        <f t="shared" si="104"/>
        <v>0</v>
      </c>
      <c r="H928" s="67">
        <v>16410300</v>
      </c>
      <c r="I928" s="10" t="s">
        <v>5244</v>
      </c>
      <c r="J928" s="167" t="s">
        <v>51</v>
      </c>
      <c r="K928" s="10" t="s">
        <v>5994</v>
      </c>
      <c r="L928" s="10"/>
      <c r="M928" s="101"/>
    </row>
    <row r="929" spans="1:13" x14ac:dyDescent="0.25">
      <c r="A929" s="99" t="str">
        <f t="shared" si="98"/>
        <v>1</v>
      </c>
      <c r="B929" s="67" t="str">
        <f t="shared" si="99"/>
        <v>6</v>
      </c>
      <c r="C929" s="67" t="str">
        <f t="shared" si="100"/>
        <v>9</v>
      </c>
      <c r="D929" s="67" t="str">
        <f t="shared" si="101"/>
        <v>0</v>
      </c>
      <c r="E929" s="67" t="str">
        <f t="shared" si="102"/>
        <v>00</v>
      </c>
      <c r="F929" s="67" t="str">
        <f t="shared" si="103"/>
        <v>0</v>
      </c>
      <c r="G929" s="67" t="str">
        <f t="shared" si="104"/>
        <v>0</v>
      </c>
      <c r="H929" s="67">
        <v>16900000</v>
      </c>
      <c r="I929" s="10" t="s">
        <v>319</v>
      </c>
      <c r="J929" s="167" t="s">
        <v>45</v>
      </c>
      <c r="K929" s="10" t="s">
        <v>320</v>
      </c>
      <c r="L929" s="10"/>
      <c r="M929" s="101"/>
    </row>
    <row r="930" spans="1:13" ht="30" x14ac:dyDescent="0.25">
      <c r="A930" s="99" t="str">
        <f t="shared" si="98"/>
        <v>1</v>
      </c>
      <c r="B930" s="67" t="str">
        <f t="shared" si="99"/>
        <v>1</v>
      </c>
      <c r="C930" s="67" t="str">
        <f t="shared" si="100"/>
        <v>1</v>
      </c>
      <c r="D930" s="67" t="str">
        <f t="shared" si="101"/>
        <v>8</v>
      </c>
      <c r="E930" s="67" t="str">
        <f t="shared" si="102"/>
        <v>01</v>
      </c>
      <c r="F930" s="67" t="str">
        <f t="shared" si="103"/>
        <v>0</v>
      </c>
      <c r="G930" s="67" t="str">
        <f t="shared" si="104"/>
        <v>0</v>
      </c>
      <c r="H930" s="67">
        <v>11180100</v>
      </c>
      <c r="I930" s="10" t="s">
        <v>5995</v>
      </c>
      <c r="J930" s="167" t="s">
        <v>55</v>
      </c>
      <c r="K930" s="10" t="s">
        <v>5996</v>
      </c>
      <c r="L930" s="10"/>
      <c r="M930" s="101" t="s">
        <v>22</v>
      </c>
    </row>
    <row r="931" spans="1:13" ht="60" x14ac:dyDescent="0.25">
      <c r="A931" s="99" t="str">
        <f t="shared" si="98"/>
        <v>1</v>
      </c>
      <c r="B931" s="67" t="str">
        <f t="shared" si="99"/>
        <v>1</v>
      </c>
      <c r="C931" s="67" t="str">
        <f t="shared" si="100"/>
        <v>1</v>
      </c>
      <c r="D931" s="67" t="str">
        <f t="shared" si="101"/>
        <v>8</v>
      </c>
      <c r="E931" s="67" t="str">
        <f t="shared" si="102"/>
        <v>01</v>
      </c>
      <c r="F931" s="67" t="str">
        <f t="shared" si="103"/>
        <v>1</v>
      </c>
      <c r="G931" s="67" t="str">
        <f t="shared" si="104"/>
        <v>0</v>
      </c>
      <c r="H931" s="67">
        <v>11180110</v>
      </c>
      <c r="I931" s="10" t="s">
        <v>54</v>
      </c>
      <c r="J931" s="167" t="s">
        <v>55</v>
      </c>
      <c r="K931" s="10" t="s">
        <v>56</v>
      </c>
      <c r="L931" s="10"/>
      <c r="M931" s="101" t="s">
        <v>22</v>
      </c>
    </row>
    <row r="932" spans="1:13" ht="45" x14ac:dyDescent="0.25">
      <c r="A932" s="99" t="str">
        <f t="shared" si="98"/>
        <v>1</v>
      </c>
      <c r="B932" s="67" t="str">
        <f t="shared" si="99"/>
        <v>1</v>
      </c>
      <c r="C932" s="67" t="str">
        <f t="shared" si="100"/>
        <v>1</v>
      </c>
      <c r="D932" s="67" t="str">
        <f t="shared" si="101"/>
        <v>8</v>
      </c>
      <c r="E932" s="67" t="str">
        <f t="shared" si="102"/>
        <v>01</v>
      </c>
      <c r="F932" s="67" t="str">
        <f t="shared" si="103"/>
        <v>2</v>
      </c>
      <c r="G932" s="67" t="str">
        <f t="shared" si="104"/>
        <v>0</v>
      </c>
      <c r="H932" s="67">
        <v>11180120</v>
      </c>
      <c r="I932" s="10" t="s">
        <v>5388</v>
      </c>
      <c r="J932" s="167" t="s">
        <v>55</v>
      </c>
      <c r="K932" s="10" t="s">
        <v>5389</v>
      </c>
      <c r="L932" s="10"/>
      <c r="M932" s="101" t="s">
        <v>22</v>
      </c>
    </row>
    <row r="933" spans="1:13" ht="75" x14ac:dyDescent="0.25">
      <c r="A933" s="99" t="str">
        <f t="shared" si="98"/>
        <v>1</v>
      </c>
      <c r="B933" s="67" t="str">
        <f t="shared" si="99"/>
        <v>1</v>
      </c>
      <c r="C933" s="67" t="str">
        <f t="shared" si="100"/>
        <v>1</v>
      </c>
      <c r="D933" s="67" t="str">
        <f t="shared" si="101"/>
        <v>8</v>
      </c>
      <c r="E933" s="67" t="str">
        <f t="shared" si="102"/>
        <v>01</v>
      </c>
      <c r="F933" s="67" t="str">
        <f t="shared" si="103"/>
        <v>3</v>
      </c>
      <c r="G933" s="67" t="str">
        <f t="shared" si="104"/>
        <v>0</v>
      </c>
      <c r="H933" s="67">
        <v>11180130</v>
      </c>
      <c r="I933" s="10" t="s">
        <v>5390</v>
      </c>
      <c r="J933" s="167" t="s">
        <v>55</v>
      </c>
      <c r="K933" s="10" t="s">
        <v>5391</v>
      </c>
      <c r="L933" s="10"/>
      <c r="M933" s="101" t="s">
        <v>22</v>
      </c>
    </row>
    <row r="934" spans="1:13" ht="75" x14ac:dyDescent="0.25">
      <c r="A934" s="99" t="str">
        <f t="shared" si="98"/>
        <v>1</v>
      </c>
      <c r="B934" s="67" t="str">
        <f t="shared" si="99"/>
        <v>1</v>
      </c>
      <c r="C934" s="67" t="str">
        <f t="shared" si="100"/>
        <v>1</v>
      </c>
      <c r="D934" s="67" t="str">
        <f t="shared" si="101"/>
        <v>8</v>
      </c>
      <c r="E934" s="67" t="str">
        <f t="shared" si="102"/>
        <v>01</v>
      </c>
      <c r="F934" s="67" t="str">
        <f t="shared" si="103"/>
        <v>4</v>
      </c>
      <c r="G934" s="67" t="str">
        <f t="shared" si="104"/>
        <v>0</v>
      </c>
      <c r="H934" s="194">
        <v>11180140</v>
      </c>
      <c r="I934" s="10" t="s">
        <v>5997</v>
      </c>
      <c r="J934" s="167" t="s">
        <v>55</v>
      </c>
      <c r="K934" s="10" t="s">
        <v>58</v>
      </c>
      <c r="L934" s="10"/>
      <c r="M934" s="101" t="s">
        <v>22</v>
      </c>
    </row>
    <row r="935" spans="1:13" ht="45" x14ac:dyDescent="0.25">
      <c r="A935" s="99" t="str">
        <f t="shared" si="98"/>
        <v>1</v>
      </c>
      <c r="B935" s="67" t="str">
        <f t="shared" si="99"/>
        <v>1</v>
      </c>
      <c r="C935" s="67" t="str">
        <f t="shared" si="100"/>
        <v>1</v>
      </c>
      <c r="D935" s="67" t="str">
        <f t="shared" si="101"/>
        <v>8</v>
      </c>
      <c r="E935" s="67" t="str">
        <f t="shared" si="102"/>
        <v>02</v>
      </c>
      <c r="F935" s="67" t="str">
        <f t="shared" si="103"/>
        <v>0</v>
      </c>
      <c r="G935" s="67" t="str">
        <f t="shared" si="104"/>
        <v>0</v>
      </c>
      <c r="H935" s="194">
        <v>11180200</v>
      </c>
      <c r="I935" s="10" t="s">
        <v>5998</v>
      </c>
      <c r="J935" s="167" t="s">
        <v>55</v>
      </c>
      <c r="K935" s="10" t="s">
        <v>5999</v>
      </c>
      <c r="L935" s="10"/>
      <c r="M935" s="101" t="s">
        <v>22</v>
      </c>
    </row>
    <row r="936" spans="1:13" ht="90" x14ac:dyDescent="0.25">
      <c r="A936" s="99" t="str">
        <f t="shared" si="98"/>
        <v>1</v>
      </c>
      <c r="B936" s="67" t="str">
        <f t="shared" si="99"/>
        <v>1</v>
      </c>
      <c r="C936" s="67" t="str">
        <f t="shared" si="100"/>
        <v>1</v>
      </c>
      <c r="D936" s="67" t="str">
        <f t="shared" si="101"/>
        <v>8</v>
      </c>
      <c r="E936" s="67" t="str">
        <f t="shared" si="102"/>
        <v>02</v>
      </c>
      <c r="F936" s="67" t="str">
        <f t="shared" si="103"/>
        <v>1</v>
      </c>
      <c r="G936" s="67" t="str">
        <f t="shared" si="104"/>
        <v>0</v>
      </c>
      <c r="H936" s="194">
        <v>11180210</v>
      </c>
      <c r="I936" s="10" t="s">
        <v>5410</v>
      </c>
      <c r="J936" s="167" t="s">
        <v>55</v>
      </c>
      <c r="K936" s="10" t="s">
        <v>6000</v>
      </c>
      <c r="L936" s="10"/>
      <c r="M936" s="101" t="s">
        <v>22</v>
      </c>
    </row>
    <row r="937" spans="1:13" ht="90" x14ac:dyDescent="0.25">
      <c r="A937" s="99" t="str">
        <f t="shared" si="98"/>
        <v>1</v>
      </c>
      <c r="B937" s="67" t="str">
        <f t="shared" si="99"/>
        <v>1</v>
      </c>
      <c r="C937" s="67" t="str">
        <f t="shared" si="100"/>
        <v>1</v>
      </c>
      <c r="D937" s="67" t="str">
        <f t="shared" si="101"/>
        <v>8</v>
      </c>
      <c r="E937" s="67" t="str">
        <f t="shared" si="102"/>
        <v>02</v>
      </c>
      <c r="F937" s="67" t="str">
        <f t="shared" si="103"/>
        <v>2</v>
      </c>
      <c r="G937" s="67" t="str">
        <f t="shared" si="104"/>
        <v>0</v>
      </c>
      <c r="H937" s="194">
        <v>11180220</v>
      </c>
      <c r="I937" s="10" t="s">
        <v>5412</v>
      </c>
      <c r="J937" s="167" t="s">
        <v>55</v>
      </c>
      <c r="K937" s="10" t="s">
        <v>6001</v>
      </c>
      <c r="L937" s="10"/>
      <c r="M937" s="101" t="s">
        <v>22</v>
      </c>
    </row>
    <row r="938" spans="1:13" ht="60" x14ac:dyDescent="0.25">
      <c r="A938" s="99" t="str">
        <f t="shared" si="98"/>
        <v>1</v>
      </c>
      <c r="B938" s="67" t="str">
        <f t="shared" si="99"/>
        <v>1</v>
      </c>
      <c r="C938" s="67" t="str">
        <f t="shared" si="100"/>
        <v>1</v>
      </c>
      <c r="D938" s="67" t="str">
        <f t="shared" si="101"/>
        <v>8</v>
      </c>
      <c r="E938" s="67" t="str">
        <f t="shared" si="102"/>
        <v>02</v>
      </c>
      <c r="F938" s="67" t="str">
        <f t="shared" si="103"/>
        <v>3</v>
      </c>
      <c r="G938" s="67" t="str">
        <f t="shared" si="104"/>
        <v>0</v>
      </c>
      <c r="H938" s="67">
        <v>11180230</v>
      </c>
      <c r="I938" s="10" t="s">
        <v>6002</v>
      </c>
      <c r="J938" s="167" t="s">
        <v>55</v>
      </c>
      <c r="K938" s="10" t="s">
        <v>6003</v>
      </c>
      <c r="L938" s="10"/>
      <c r="M938" s="101" t="s">
        <v>22</v>
      </c>
    </row>
    <row r="939" spans="1:13" ht="60" x14ac:dyDescent="0.25">
      <c r="A939" s="99" t="str">
        <f t="shared" si="98"/>
        <v>1</v>
      </c>
      <c r="B939" s="67" t="str">
        <f t="shared" si="99"/>
        <v>1</v>
      </c>
      <c r="C939" s="67" t="str">
        <f t="shared" si="100"/>
        <v>1</v>
      </c>
      <c r="D939" s="67" t="str">
        <f t="shared" si="101"/>
        <v>8</v>
      </c>
      <c r="E939" s="67" t="str">
        <f t="shared" si="102"/>
        <v>02</v>
      </c>
      <c r="F939" s="67" t="str">
        <f t="shared" si="103"/>
        <v>4</v>
      </c>
      <c r="G939" s="67" t="str">
        <f t="shared" si="104"/>
        <v>0</v>
      </c>
      <c r="H939" s="67">
        <v>11180240</v>
      </c>
      <c r="I939" s="10" t="s">
        <v>72</v>
      </c>
      <c r="J939" s="167" t="s">
        <v>55</v>
      </c>
      <c r="K939" s="10" t="s">
        <v>6004</v>
      </c>
      <c r="L939" s="10"/>
      <c r="M939" s="101" t="s">
        <v>22</v>
      </c>
    </row>
    <row r="940" spans="1:13" ht="44.25" customHeight="1" x14ac:dyDescent="0.25">
      <c r="A940" s="99" t="str">
        <f t="shared" si="98"/>
        <v>1</v>
      </c>
      <c r="B940" s="67" t="str">
        <f t="shared" si="99"/>
        <v>1</v>
      </c>
      <c r="C940" s="67" t="str">
        <f t="shared" si="100"/>
        <v>1</v>
      </c>
      <c r="D940" s="67" t="str">
        <f t="shared" si="101"/>
        <v>8</v>
      </c>
      <c r="E940" s="67" t="str">
        <f t="shared" si="102"/>
        <v>02</v>
      </c>
      <c r="F940" s="67" t="str">
        <f t="shared" si="103"/>
        <v>5</v>
      </c>
      <c r="G940" s="67" t="str">
        <f t="shared" si="104"/>
        <v>0</v>
      </c>
      <c r="H940" s="67">
        <v>11180250</v>
      </c>
      <c r="I940" s="10" t="s">
        <v>74</v>
      </c>
      <c r="J940" s="167" t="s">
        <v>55</v>
      </c>
      <c r="K940" s="10" t="s">
        <v>6005</v>
      </c>
      <c r="L940" s="10"/>
      <c r="M940" s="101" t="s">
        <v>22</v>
      </c>
    </row>
    <row r="941" spans="1:13" ht="45" x14ac:dyDescent="0.25">
      <c r="A941" s="99" t="str">
        <f t="shared" si="98"/>
        <v>1</v>
      </c>
      <c r="B941" s="67" t="str">
        <f t="shared" si="99"/>
        <v>1</v>
      </c>
      <c r="C941" s="67" t="str">
        <f t="shared" si="100"/>
        <v>2</v>
      </c>
      <c r="D941" s="67" t="str">
        <f t="shared" si="101"/>
        <v>1</v>
      </c>
      <c r="E941" s="67" t="str">
        <f t="shared" si="102"/>
        <v>98</v>
      </c>
      <c r="F941" s="67" t="str">
        <f t="shared" si="103"/>
        <v>0</v>
      </c>
      <c r="G941" s="67" t="str">
        <f t="shared" si="104"/>
        <v>0</v>
      </c>
      <c r="H941" s="67">
        <v>11219800</v>
      </c>
      <c r="I941" s="10" t="s">
        <v>6006</v>
      </c>
      <c r="J941" s="167" t="s">
        <v>55</v>
      </c>
      <c r="K941" s="10" t="s">
        <v>6007</v>
      </c>
      <c r="L941" s="10"/>
      <c r="M941" s="101" t="s">
        <v>22</v>
      </c>
    </row>
    <row r="942" spans="1:13" ht="45" x14ac:dyDescent="0.25">
      <c r="A942" s="99" t="str">
        <f t="shared" si="98"/>
        <v>1</v>
      </c>
      <c r="B942" s="67" t="str">
        <f t="shared" si="99"/>
        <v>1</v>
      </c>
      <c r="C942" s="67" t="str">
        <f t="shared" si="100"/>
        <v>2</v>
      </c>
      <c r="D942" s="67" t="str">
        <f t="shared" si="101"/>
        <v>2</v>
      </c>
      <c r="E942" s="67" t="str">
        <f t="shared" si="102"/>
        <v>98</v>
      </c>
      <c r="F942" s="67" t="str">
        <f t="shared" si="103"/>
        <v>0</v>
      </c>
      <c r="G942" s="67" t="str">
        <f t="shared" si="104"/>
        <v>0</v>
      </c>
      <c r="H942" s="67">
        <v>11229800</v>
      </c>
      <c r="I942" s="10" t="s">
        <v>6008</v>
      </c>
      <c r="J942" s="167" t="s">
        <v>55</v>
      </c>
      <c r="K942" s="10" t="s">
        <v>6009</v>
      </c>
      <c r="L942" s="10" t="s">
        <v>102</v>
      </c>
      <c r="M942" s="101" t="s">
        <v>22</v>
      </c>
    </row>
    <row r="943" spans="1:13" ht="30" x14ac:dyDescent="0.25">
      <c r="A943" s="99" t="str">
        <f t="shared" si="98"/>
        <v>1</v>
      </c>
      <c r="B943" s="67" t="str">
        <f t="shared" si="99"/>
        <v>1</v>
      </c>
      <c r="C943" s="67" t="str">
        <f t="shared" si="100"/>
        <v>2</v>
      </c>
      <c r="D943" s="67" t="str">
        <f t="shared" si="101"/>
        <v>8</v>
      </c>
      <c r="E943" s="67" t="str">
        <f t="shared" si="102"/>
        <v>01</v>
      </c>
      <c r="F943" s="67" t="str">
        <f t="shared" si="103"/>
        <v>0</v>
      </c>
      <c r="G943" s="67" t="str">
        <f t="shared" si="104"/>
        <v>0</v>
      </c>
      <c r="H943" s="67">
        <v>11280100</v>
      </c>
      <c r="I943" s="10" t="s">
        <v>6006</v>
      </c>
      <c r="J943" s="167" t="s">
        <v>55</v>
      </c>
      <c r="K943" s="10" t="s">
        <v>6010</v>
      </c>
      <c r="L943" s="10"/>
      <c r="M943" s="101" t="s">
        <v>22</v>
      </c>
    </row>
    <row r="944" spans="1:13" ht="30" x14ac:dyDescent="0.25">
      <c r="A944" s="99" t="str">
        <f t="shared" si="98"/>
        <v>1</v>
      </c>
      <c r="B944" s="67" t="str">
        <f t="shared" si="99"/>
        <v>1</v>
      </c>
      <c r="C944" s="67" t="str">
        <f t="shared" si="100"/>
        <v>2</v>
      </c>
      <c r="D944" s="67" t="str">
        <f t="shared" si="101"/>
        <v>8</v>
      </c>
      <c r="E944" s="67" t="str">
        <f t="shared" si="102"/>
        <v>01</v>
      </c>
      <c r="F944" s="67" t="str">
        <f t="shared" si="103"/>
        <v>1</v>
      </c>
      <c r="G944" s="67" t="str">
        <f t="shared" si="104"/>
        <v>0</v>
      </c>
      <c r="H944" s="67">
        <v>11280110</v>
      </c>
      <c r="I944" s="10" t="s">
        <v>92</v>
      </c>
      <c r="J944" s="167" t="s">
        <v>55</v>
      </c>
      <c r="K944" s="10" t="s">
        <v>6011</v>
      </c>
      <c r="L944" s="10"/>
      <c r="M944" s="101" t="s">
        <v>22</v>
      </c>
    </row>
    <row r="945" spans="1:13" ht="45" x14ac:dyDescent="0.25">
      <c r="A945" s="99" t="str">
        <f t="shared" si="98"/>
        <v>1</v>
      </c>
      <c r="B945" s="67" t="str">
        <f t="shared" si="99"/>
        <v>1</v>
      </c>
      <c r="C945" s="67" t="str">
        <f t="shared" si="100"/>
        <v>2</v>
      </c>
      <c r="D945" s="67" t="str">
        <f t="shared" si="101"/>
        <v>8</v>
      </c>
      <c r="E945" s="67" t="str">
        <f t="shared" si="102"/>
        <v>01</v>
      </c>
      <c r="F945" s="67" t="str">
        <f t="shared" si="103"/>
        <v>2</v>
      </c>
      <c r="G945" s="67" t="str">
        <f t="shared" si="104"/>
        <v>0</v>
      </c>
      <c r="H945" s="67">
        <v>11280120</v>
      </c>
      <c r="I945" s="10" t="s">
        <v>94</v>
      </c>
      <c r="J945" s="167" t="s">
        <v>55</v>
      </c>
      <c r="K945" s="10" t="s">
        <v>6012</v>
      </c>
      <c r="L945" s="10"/>
      <c r="M945" s="101" t="s">
        <v>22</v>
      </c>
    </row>
    <row r="946" spans="1:13" ht="45" x14ac:dyDescent="0.25">
      <c r="A946" s="99" t="str">
        <f t="shared" si="98"/>
        <v>1</v>
      </c>
      <c r="B946" s="67" t="str">
        <f t="shared" si="99"/>
        <v>1</v>
      </c>
      <c r="C946" s="67" t="str">
        <f t="shared" si="100"/>
        <v>2</v>
      </c>
      <c r="D946" s="67" t="str">
        <f t="shared" si="101"/>
        <v>8</v>
      </c>
      <c r="E946" s="67" t="str">
        <f t="shared" si="102"/>
        <v>01</v>
      </c>
      <c r="F946" s="67" t="str">
        <f t="shared" si="103"/>
        <v>9</v>
      </c>
      <c r="G946" s="67" t="str">
        <f t="shared" si="104"/>
        <v>0</v>
      </c>
      <c r="H946" s="67">
        <v>11280190</v>
      </c>
      <c r="I946" s="10" t="s">
        <v>6006</v>
      </c>
      <c r="J946" s="167" t="s">
        <v>55</v>
      </c>
      <c r="K946" s="10" t="s">
        <v>6013</v>
      </c>
      <c r="L946" s="10"/>
      <c r="M946" s="101" t="s">
        <v>22</v>
      </c>
    </row>
    <row r="947" spans="1:13" ht="45" x14ac:dyDescent="0.25">
      <c r="A947" s="99" t="str">
        <f t="shared" si="98"/>
        <v>1</v>
      </c>
      <c r="B947" s="67" t="str">
        <f t="shared" si="99"/>
        <v>1</v>
      </c>
      <c r="C947" s="67" t="str">
        <f t="shared" si="100"/>
        <v>2</v>
      </c>
      <c r="D947" s="67" t="str">
        <f t="shared" si="101"/>
        <v>8</v>
      </c>
      <c r="E947" s="67" t="str">
        <f t="shared" si="102"/>
        <v>02</v>
      </c>
      <c r="F947" s="67" t="str">
        <f t="shared" si="103"/>
        <v>0</v>
      </c>
      <c r="G947" s="67" t="str">
        <f t="shared" si="104"/>
        <v>0</v>
      </c>
      <c r="H947" s="67">
        <v>11280200</v>
      </c>
      <c r="I947" s="10" t="s">
        <v>5004</v>
      </c>
      <c r="J947" s="167" t="s">
        <v>55</v>
      </c>
      <c r="K947" s="10" t="s">
        <v>96</v>
      </c>
      <c r="L947" s="10"/>
      <c r="M947" s="101" t="s">
        <v>22</v>
      </c>
    </row>
    <row r="948" spans="1:13" ht="60" x14ac:dyDescent="0.25">
      <c r="A948" s="99" t="str">
        <f t="shared" si="98"/>
        <v>1</v>
      </c>
      <c r="B948" s="67" t="str">
        <f t="shared" si="99"/>
        <v>1</v>
      </c>
      <c r="C948" s="67" t="str">
        <f t="shared" si="100"/>
        <v>2</v>
      </c>
      <c r="D948" s="67" t="str">
        <f t="shared" si="101"/>
        <v>8</v>
      </c>
      <c r="E948" s="67" t="str">
        <f t="shared" si="102"/>
        <v>02</v>
      </c>
      <c r="F948" s="67" t="str">
        <f t="shared" si="103"/>
        <v>1</v>
      </c>
      <c r="G948" s="67" t="str">
        <f t="shared" si="104"/>
        <v>0</v>
      </c>
      <c r="H948" s="67">
        <v>11280210</v>
      </c>
      <c r="I948" s="10" t="s">
        <v>100</v>
      </c>
      <c r="J948" s="167" t="s">
        <v>55</v>
      </c>
      <c r="K948" s="10" t="s">
        <v>6014</v>
      </c>
      <c r="L948" s="10" t="s">
        <v>102</v>
      </c>
      <c r="M948" s="101" t="s">
        <v>22</v>
      </c>
    </row>
    <row r="949" spans="1:13" ht="60" x14ac:dyDescent="0.25">
      <c r="A949" s="99" t="str">
        <f t="shared" si="98"/>
        <v>1</v>
      </c>
      <c r="B949" s="67" t="str">
        <f t="shared" si="99"/>
        <v>1</v>
      </c>
      <c r="C949" s="67" t="str">
        <f t="shared" si="100"/>
        <v>2</v>
      </c>
      <c r="D949" s="67" t="str">
        <f t="shared" si="101"/>
        <v>8</v>
      </c>
      <c r="E949" s="67" t="str">
        <f t="shared" si="102"/>
        <v>02</v>
      </c>
      <c r="F949" s="67" t="str">
        <f t="shared" si="103"/>
        <v>2</v>
      </c>
      <c r="G949" s="67" t="str">
        <f t="shared" si="104"/>
        <v>0</v>
      </c>
      <c r="H949" s="67">
        <v>11280220</v>
      </c>
      <c r="I949" s="10" t="s">
        <v>103</v>
      </c>
      <c r="J949" s="167" t="s">
        <v>55</v>
      </c>
      <c r="K949" s="10" t="s">
        <v>6015</v>
      </c>
      <c r="L949" s="10" t="s">
        <v>102</v>
      </c>
      <c r="M949" s="101" t="s">
        <v>22</v>
      </c>
    </row>
    <row r="950" spans="1:13" ht="30" x14ac:dyDescent="0.25">
      <c r="A950" s="99" t="str">
        <f t="shared" si="98"/>
        <v>1</v>
      </c>
      <c r="B950" s="67" t="str">
        <f t="shared" si="99"/>
        <v>1</v>
      </c>
      <c r="C950" s="67" t="str">
        <f t="shared" si="100"/>
        <v>2</v>
      </c>
      <c r="D950" s="67" t="str">
        <f t="shared" si="101"/>
        <v>8</v>
      </c>
      <c r="E950" s="67" t="str">
        <f t="shared" si="102"/>
        <v>02</v>
      </c>
      <c r="F950" s="67" t="str">
        <f t="shared" si="103"/>
        <v>3</v>
      </c>
      <c r="G950" s="67" t="str">
        <f t="shared" si="104"/>
        <v>0</v>
      </c>
      <c r="H950" s="67">
        <v>11280230</v>
      </c>
      <c r="I950" s="10" t="s">
        <v>105</v>
      </c>
      <c r="J950" s="167" t="s">
        <v>55</v>
      </c>
      <c r="K950" s="10" t="s">
        <v>6016</v>
      </c>
      <c r="L950" s="10" t="s">
        <v>102</v>
      </c>
      <c r="M950" s="101" t="s">
        <v>22</v>
      </c>
    </row>
    <row r="951" spans="1:13" ht="45" x14ac:dyDescent="0.25">
      <c r="A951" s="99" t="str">
        <f t="shared" si="98"/>
        <v>1</v>
      </c>
      <c r="B951" s="67" t="str">
        <f t="shared" si="99"/>
        <v>1</v>
      </c>
      <c r="C951" s="67" t="str">
        <f t="shared" si="100"/>
        <v>2</v>
      </c>
      <c r="D951" s="67" t="str">
        <f t="shared" si="101"/>
        <v>8</v>
      </c>
      <c r="E951" s="67" t="str">
        <f t="shared" si="102"/>
        <v>02</v>
      </c>
      <c r="F951" s="67" t="str">
        <f t="shared" si="103"/>
        <v>9</v>
      </c>
      <c r="G951" s="67" t="str">
        <f t="shared" si="104"/>
        <v>0</v>
      </c>
      <c r="H951" s="67">
        <v>11280290</v>
      </c>
      <c r="I951" s="10" t="s">
        <v>6008</v>
      </c>
      <c r="J951" s="167" t="s">
        <v>55</v>
      </c>
      <c r="K951" s="10" t="s">
        <v>6017</v>
      </c>
      <c r="L951" s="10" t="s">
        <v>102</v>
      </c>
      <c r="M951" s="101" t="s">
        <v>22</v>
      </c>
    </row>
    <row r="952" spans="1:13" ht="30" x14ac:dyDescent="0.25">
      <c r="A952" s="102" t="str">
        <f t="shared" si="98"/>
        <v>1</v>
      </c>
      <c r="B952" s="103" t="str">
        <f t="shared" si="99"/>
        <v>1</v>
      </c>
      <c r="C952" s="103" t="str">
        <f t="shared" si="100"/>
        <v>3</v>
      </c>
      <c r="D952" s="103" t="str">
        <f t="shared" si="101"/>
        <v>1</v>
      </c>
      <c r="E952" s="103" t="str">
        <f t="shared" si="102"/>
        <v>98</v>
      </c>
      <c r="F952" s="103" t="str">
        <f t="shared" si="103"/>
        <v>0</v>
      </c>
      <c r="G952" s="103" t="str">
        <f t="shared" si="104"/>
        <v>0</v>
      </c>
      <c r="H952" s="103">
        <v>11319800</v>
      </c>
      <c r="I952" s="10" t="s">
        <v>117</v>
      </c>
      <c r="J952" s="167" t="s">
        <v>55</v>
      </c>
      <c r="K952" s="10" t="s">
        <v>118</v>
      </c>
      <c r="L952" s="119"/>
      <c r="M952" s="120" t="s">
        <v>22</v>
      </c>
    </row>
    <row r="953" spans="1:13" ht="45" x14ac:dyDescent="0.25">
      <c r="A953" s="99" t="str">
        <f t="shared" si="98"/>
        <v>1</v>
      </c>
      <c r="B953" s="67" t="str">
        <f t="shared" si="99"/>
        <v>1</v>
      </c>
      <c r="C953" s="67" t="str">
        <f t="shared" si="100"/>
        <v>3</v>
      </c>
      <c r="D953" s="67" t="str">
        <f t="shared" si="101"/>
        <v>8</v>
      </c>
      <c r="E953" s="67" t="str">
        <f t="shared" si="102"/>
        <v>01</v>
      </c>
      <c r="F953" s="67" t="str">
        <f t="shared" si="103"/>
        <v>0</v>
      </c>
      <c r="G953" s="67" t="str">
        <f t="shared" si="104"/>
        <v>0</v>
      </c>
      <c r="H953" s="67">
        <v>11380100</v>
      </c>
      <c r="I953" s="10" t="s">
        <v>109</v>
      </c>
      <c r="J953" s="167" t="s">
        <v>55</v>
      </c>
      <c r="K953" s="10" t="s">
        <v>110</v>
      </c>
      <c r="L953" s="10"/>
      <c r="M953" s="101" t="s">
        <v>22</v>
      </c>
    </row>
    <row r="954" spans="1:13" ht="45" x14ac:dyDescent="0.25">
      <c r="A954" s="99" t="str">
        <f t="shared" si="98"/>
        <v>1</v>
      </c>
      <c r="B954" s="67" t="str">
        <f t="shared" si="99"/>
        <v>1</v>
      </c>
      <c r="C954" s="67" t="str">
        <f t="shared" si="100"/>
        <v>3</v>
      </c>
      <c r="D954" s="67" t="str">
        <f t="shared" si="101"/>
        <v>8</v>
      </c>
      <c r="E954" s="67" t="str">
        <f t="shared" si="102"/>
        <v>01</v>
      </c>
      <c r="F954" s="67" t="str">
        <f t="shared" si="103"/>
        <v>1</v>
      </c>
      <c r="G954" s="67" t="str">
        <f t="shared" si="104"/>
        <v>0</v>
      </c>
      <c r="H954" s="67">
        <v>11380110</v>
      </c>
      <c r="I954" s="10" t="s">
        <v>109</v>
      </c>
      <c r="J954" s="167" t="s">
        <v>55</v>
      </c>
      <c r="K954" s="10" t="s">
        <v>110</v>
      </c>
      <c r="L954" s="10"/>
      <c r="M954" s="101" t="s">
        <v>22</v>
      </c>
    </row>
    <row r="955" spans="1:13" ht="45" x14ac:dyDescent="0.25">
      <c r="A955" s="99" t="str">
        <f t="shared" si="98"/>
        <v>1</v>
      </c>
      <c r="B955" s="67" t="str">
        <f t="shared" si="99"/>
        <v>1</v>
      </c>
      <c r="C955" s="67" t="str">
        <f t="shared" si="100"/>
        <v>3</v>
      </c>
      <c r="D955" s="67" t="str">
        <f t="shared" si="101"/>
        <v>8</v>
      </c>
      <c r="E955" s="67" t="str">
        <f t="shared" si="102"/>
        <v>02</v>
      </c>
      <c r="F955" s="67" t="str">
        <f t="shared" si="103"/>
        <v>0</v>
      </c>
      <c r="G955" s="67" t="str">
        <f t="shared" si="104"/>
        <v>0</v>
      </c>
      <c r="H955" s="67">
        <v>11380200</v>
      </c>
      <c r="I955" s="10" t="s">
        <v>111</v>
      </c>
      <c r="J955" s="167" t="s">
        <v>55</v>
      </c>
      <c r="K955" s="10" t="s">
        <v>112</v>
      </c>
      <c r="L955" s="10"/>
      <c r="M955" s="101" t="s">
        <v>22</v>
      </c>
    </row>
    <row r="956" spans="1:13" ht="45" x14ac:dyDescent="0.25">
      <c r="A956" s="99" t="str">
        <f t="shared" si="98"/>
        <v>1</v>
      </c>
      <c r="B956" s="67" t="str">
        <f t="shared" si="99"/>
        <v>1</v>
      </c>
      <c r="C956" s="67" t="str">
        <f t="shared" si="100"/>
        <v>3</v>
      </c>
      <c r="D956" s="67" t="str">
        <f t="shared" si="101"/>
        <v>8</v>
      </c>
      <c r="E956" s="67" t="str">
        <f t="shared" si="102"/>
        <v>02</v>
      </c>
      <c r="F956" s="67" t="str">
        <f t="shared" si="103"/>
        <v>1</v>
      </c>
      <c r="G956" s="67" t="str">
        <f t="shared" si="104"/>
        <v>0</v>
      </c>
      <c r="H956" s="67">
        <v>11380210</v>
      </c>
      <c r="I956" s="10" t="s">
        <v>111</v>
      </c>
      <c r="J956" s="167" t="s">
        <v>55</v>
      </c>
      <c r="K956" s="10" t="s">
        <v>112</v>
      </c>
      <c r="L956" s="10"/>
      <c r="M956" s="101" t="s">
        <v>22</v>
      </c>
    </row>
    <row r="957" spans="1:13" ht="57.75" customHeight="1" x14ac:dyDescent="0.25">
      <c r="A957" s="99" t="str">
        <f t="shared" si="98"/>
        <v>1</v>
      </c>
      <c r="B957" s="67" t="str">
        <f t="shared" si="99"/>
        <v>1</v>
      </c>
      <c r="C957" s="67" t="str">
        <f t="shared" si="100"/>
        <v>3</v>
      </c>
      <c r="D957" s="67" t="str">
        <f t="shared" si="101"/>
        <v>8</v>
      </c>
      <c r="E957" s="67" t="str">
        <f t="shared" si="102"/>
        <v>03</v>
      </c>
      <c r="F957" s="67" t="str">
        <f t="shared" si="103"/>
        <v>0</v>
      </c>
      <c r="G957" s="67" t="str">
        <f t="shared" si="104"/>
        <v>0</v>
      </c>
      <c r="H957" s="67">
        <v>11380300</v>
      </c>
      <c r="I957" s="10" t="s">
        <v>113</v>
      </c>
      <c r="J957" s="167" t="s">
        <v>55</v>
      </c>
      <c r="K957" s="10" t="s">
        <v>114</v>
      </c>
      <c r="L957" s="10"/>
      <c r="M957" s="101" t="s">
        <v>22</v>
      </c>
    </row>
    <row r="958" spans="1:13" ht="45" x14ac:dyDescent="0.25">
      <c r="A958" s="99" t="str">
        <f t="shared" si="98"/>
        <v>1</v>
      </c>
      <c r="B958" s="67" t="str">
        <f t="shared" si="99"/>
        <v>1</v>
      </c>
      <c r="C958" s="67" t="str">
        <f t="shared" si="100"/>
        <v>3</v>
      </c>
      <c r="D958" s="67" t="str">
        <f t="shared" si="101"/>
        <v>8</v>
      </c>
      <c r="E958" s="67" t="str">
        <f t="shared" si="102"/>
        <v>03</v>
      </c>
      <c r="F958" s="67" t="str">
        <f t="shared" si="103"/>
        <v>1</v>
      </c>
      <c r="G958" s="67" t="str">
        <f t="shared" si="104"/>
        <v>0</v>
      </c>
      <c r="H958" s="67">
        <v>11380310</v>
      </c>
      <c r="I958" s="10" t="s">
        <v>113</v>
      </c>
      <c r="J958" s="167" t="s">
        <v>55</v>
      </c>
      <c r="K958" s="10" t="s">
        <v>114</v>
      </c>
      <c r="L958" s="10"/>
      <c r="M958" s="101" t="s">
        <v>22</v>
      </c>
    </row>
    <row r="959" spans="1:13" ht="45" x14ac:dyDescent="0.25">
      <c r="A959" s="99" t="str">
        <f t="shared" si="98"/>
        <v>1</v>
      </c>
      <c r="B959" s="67" t="str">
        <f t="shared" si="99"/>
        <v>1</v>
      </c>
      <c r="C959" s="67" t="str">
        <f t="shared" si="100"/>
        <v>3</v>
      </c>
      <c r="D959" s="67" t="str">
        <f t="shared" si="101"/>
        <v>8</v>
      </c>
      <c r="E959" s="67" t="str">
        <f t="shared" si="102"/>
        <v>04</v>
      </c>
      <c r="F959" s="67" t="str">
        <f t="shared" si="103"/>
        <v>0</v>
      </c>
      <c r="G959" s="67" t="str">
        <f t="shared" si="104"/>
        <v>0</v>
      </c>
      <c r="H959" s="67">
        <v>11380400</v>
      </c>
      <c r="I959" s="10" t="s">
        <v>115</v>
      </c>
      <c r="J959" s="167" t="s">
        <v>55</v>
      </c>
      <c r="K959" s="10" t="s">
        <v>116</v>
      </c>
      <c r="L959" s="10"/>
      <c r="M959" s="101" t="s">
        <v>22</v>
      </c>
    </row>
    <row r="960" spans="1:13" ht="45" x14ac:dyDescent="0.25">
      <c r="A960" s="99" t="str">
        <f t="shared" si="98"/>
        <v>1</v>
      </c>
      <c r="B960" s="67" t="str">
        <f t="shared" si="99"/>
        <v>1</v>
      </c>
      <c r="C960" s="67" t="str">
        <f t="shared" si="100"/>
        <v>3</v>
      </c>
      <c r="D960" s="67" t="str">
        <f t="shared" si="101"/>
        <v>8</v>
      </c>
      <c r="E960" s="67" t="str">
        <f t="shared" si="102"/>
        <v>04</v>
      </c>
      <c r="F960" s="67" t="str">
        <f t="shared" si="103"/>
        <v>1</v>
      </c>
      <c r="G960" s="67" t="str">
        <f t="shared" si="104"/>
        <v>0</v>
      </c>
      <c r="H960" s="67">
        <v>11380410</v>
      </c>
      <c r="I960" s="10" t="s">
        <v>115</v>
      </c>
      <c r="J960" s="167" t="s">
        <v>55</v>
      </c>
      <c r="K960" s="10" t="s">
        <v>116</v>
      </c>
      <c r="L960" s="10"/>
      <c r="M960" s="101" t="s">
        <v>22</v>
      </c>
    </row>
    <row r="961" spans="1:13" x14ac:dyDescent="0.25">
      <c r="A961" s="99" t="str">
        <f t="shared" si="98"/>
        <v>1</v>
      </c>
      <c r="B961" s="67" t="str">
        <f t="shared" si="99"/>
        <v>2</v>
      </c>
      <c r="C961" s="67" t="str">
        <f t="shared" si="100"/>
        <v>1</v>
      </c>
      <c r="D961" s="67" t="str">
        <f t="shared" si="101"/>
        <v>5</v>
      </c>
      <c r="E961" s="67" t="str">
        <f t="shared" si="102"/>
        <v>52</v>
      </c>
      <c r="F961" s="67" t="str">
        <f t="shared" si="103"/>
        <v>0</v>
      </c>
      <c r="G961" s="67" t="str">
        <f t="shared" si="104"/>
        <v>0</v>
      </c>
      <c r="H961" s="67">
        <v>12155200</v>
      </c>
      <c r="I961" s="10" t="s">
        <v>6018</v>
      </c>
      <c r="J961" s="167" t="s">
        <v>55</v>
      </c>
      <c r="K961" s="10"/>
      <c r="L961" s="10"/>
      <c r="M961" s="101" t="s">
        <v>22</v>
      </c>
    </row>
    <row r="962" spans="1:13" x14ac:dyDescent="0.25">
      <c r="A962" s="99" t="str">
        <f t="shared" si="98"/>
        <v>1</v>
      </c>
      <c r="B962" s="67" t="str">
        <f t="shared" si="99"/>
        <v>2</v>
      </c>
      <c r="C962" s="67" t="str">
        <f t="shared" si="100"/>
        <v>1</v>
      </c>
      <c r="D962" s="67" t="str">
        <f t="shared" si="101"/>
        <v>5</v>
      </c>
      <c r="E962" s="67" t="str">
        <f t="shared" si="102"/>
        <v>53</v>
      </c>
      <c r="F962" s="67" t="str">
        <f t="shared" si="103"/>
        <v>0</v>
      </c>
      <c r="G962" s="67" t="str">
        <f t="shared" si="104"/>
        <v>0</v>
      </c>
      <c r="H962" s="67">
        <v>12155300</v>
      </c>
      <c r="I962" s="10" t="s">
        <v>6019</v>
      </c>
      <c r="J962" s="167" t="s">
        <v>55</v>
      </c>
      <c r="K962" s="35"/>
      <c r="L962" s="10"/>
      <c r="M962" s="101" t="s">
        <v>22</v>
      </c>
    </row>
    <row r="963" spans="1:13" x14ac:dyDescent="0.25">
      <c r="A963" s="99" t="str">
        <f t="shared" si="98"/>
        <v>1</v>
      </c>
      <c r="B963" s="67" t="str">
        <f t="shared" si="99"/>
        <v>2</v>
      </c>
      <c r="C963" s="67" t="str">
        <f t="shared" si="100"/>
        <v>1</v>
      </c>
      <c r="D963" s="67" t="str">
        <f t="shared" si="101"/>
        <v>5</v>
      </c>
      <c r="E963" s="67" t="str">
        <f t="shared" si="102"/>
        <v>54</v>
      </c>
      <c r="F963" s="67" t="str">
        <f t="shared" si="103"/>
        <v>0</v>
      </c>
      <c r="G963" s="67" t="str">
        <f t="shared" si="104"/>
        <v>0</v>
      </c>
      <c r="H963" s="67">
        <v>12155400</v>
      </c>
      <c r="I963" s="10" t="s">
        <v>6020</v>
      </c>
      <c r="J963" s="167" t="s">
        <v>55</v>
      </c>
      <c r="K963" s="10"/>
      <c r="L963" s="10"/>
      <c r="M963" s="101" t="s">
        <v>22</v>
      </c>
    </row>
    <row r="964" spans="1:13" x14ac:dyDescent="0.25">
      <c r="A964" s="99" t="str">
        <f t="shared" si="98"/>
        <v>1</v>
      </c>
      <c r="B964" s="67" t="str">
        <f t="shared" si="99"/>
        <v>2</v>
      </c>
      <c r="C964" s="67" t="str">
        <f t="shared" si="100"/>
        <v>1</v>
      </c>
      <c r="D964" s="67" t="str">
        <f t="shared" si="101"/>
        <v>5</v>
      </c>
      <c r="E964" s="67" t="str">
        <f t="shared" si="102"/>
        <v>55</v>
      </c>
      <c r="F964" s="67" t="str">
        <f t="shared" si="103"/>
        <v>0</v>
      </c>
      <c r="G964" s="67" t="str">
        <f t="shared" si="104"/>
        <v>0</v>
      </c>
      <c r="H964" s="67">
        <v>12155500</v>
      </c>
      <c r="I964" s="10" t="s">
        <v>6021</v>
      </c>
      <c r="J964" s="167" t="s">
        <v>55</v>
      </c>
      <c r="K964" s="10"/>
      <c r="L964" s="10"/>
      <c r="M964" s="101" t="s">
        <v>22</v>
      </c>
    </row>
    <row r="965" spans="1:13" x14ac:dyDescent="0.25">
      <c r="A965" s="99" t="str">
        <f t="shared" si="98"/>
        <v>1</v>
      </c>
      <c r="B965" s="67" t="str">
        <f t="shared" si="99"/>
        <v>2</v>
      </c>
      <c r="C965" s="67" t="str">
        <f t="shared" si="100"/>
        <v>1</v>
      </c>
      <c r="D965" s="67" t="str">
        <f t="shared" si="101"/>
        <v>5</v>
      </c>
      <c r="E965" s="67" t="str">
        <f t="shared" si="102"/>
        <v>56</v>
      </c>
      <c r="F965" s="67" t="str">
        <f t="shared" si="103"/>
        <v>0</v>
      </c>
      <c r="G965" s="67" t="str">
        <f t="shared" si="104"/>
        <v>0</v>
      </c>
      <c r="H965" s="67">
        <v>12155600</v>
      </c>
      <c r="I965" s="10" t="s">
        <v>6022</v>
      </c>
      <c r="J965" s="167" t="s">
        <v>55</v>
      </c>
      <c r="K965" s="10"/>
      <c r="L965" s="10"/>
      <c r="M965" s="101" t="s">
        <v>22</v>
      </c>
    </row>
    <row r="966" spans="1:13" ht="45" x14ac:dyDescent="0.25">
      <c r="A966" s="99" t="str">
        <f t="shared" si="98"/>
        <v>1</v>
      </c>
      <c r="B966" s="67" t="str">
        <f t="shared" si="99"/>
        <v>2</v>
      </c>
      <c r="C966" s="67" t="str">
        <f t="shared" si="100"/>
        <v>1</v>
      </c>
      <c r="D966" s="67" t="str">
        <f t="shared" si="101"/>
        <v>8</v>
      </c>
      <c r="E966" s="67" t="str">
        <f t="shared" si="102"/>
        <v>01</v>
      </c>
      <c r="F966" s="67" t="str">
        <f t="shared" si="103"/>
        <v>0</v>
      </c>
      <c r="G966" s="67" t="str">
        <f t="shared" si="104"/>
        <v>0</v>
      </c>
      <c r="H966" s="67">
        <v>12180100</v>
      </c>
      <c r="I966" s="10" t="s">
        <v>6023</v>
      </c>
      <c r="J966" s="167" t="s">
        <v>55</v>
      </c>
      <c r="K966" s="10" t="s">
        <v>6024</v>
      </c>
      <c r="L966" s="10"/>
      <c r="M966" s="101" t="s">
        <v>22</v>
      </c>
    </row>
    <row r="967" spans="1:13" ht="30" x14ac:dyDescent="0.25">
      <c r="A967" s="99" t="str">
        <f t="shared" si="98"/>
        <v>1</v>
      </c>
      <c r="B967" s="67" t="str">
        <f t="shared" si="99"/>
        <v>2</v>
      </c>
      <c r="C967" s="67" t="str">
        <f t="shared" si="100"/>
        <v>1</v>
      </c>
      <c r="D967" s="67" t="str">
        <f t="shared" si="101"/>
        <v>8</v>
      </c>
      <c r="E967" s="67" t="str">
        <f t="shared" si="102"/>
        <v>01</v>
      </c>
      <c r="F967" s="67" t="str">
        <f t="shared" si="103"/>
        <v>1</v>
      </c>
      <c r="G967" s="67" t="str">
        <f t="shared" si="104"/>
        <v>0</v>
      </c>
      <c r="H967" s="67">
        <v>12180110</v>
      </c>
      <c r="I967" s="10" t="s">
        <v>6025</v>
      </c>
      <c r="J967" s="167" t="s">
        <v>55</v>
      </c>
      <c r="K967" s="10" t="s">
        <v>6026</v>
      </c>
      <c r="L967" s="10"/>
      <c r="M967" s="101" t="s">
        <v>22</v>
      </c>
    </row>
    <row r="968" spans="1:13" ht="30" x14ac:dyDescent="0.25">
      <c r="A968" s="99" t="str">
        <f t="shared" si="98"/>
        <v>1</v>
      </c>
      <c r="B968" s="67" t="str">
        <f t="shared" si="99"/>
        <v>2</v>
      </c>
      <c r="C968" s="67" t="str">
        <f t="shared" si="100"/>
        <v>1</v>
      </c>
      <c r="D968" s="67" t="str">
        <f t="shared" si="101"/>
        <v>8</v>
      </c>
      <c r="E968" s="67" t="str">
        <f t="shared" si="102"/>
        <v>01</v>
      </c>
      <c r="F968" s="67" t="str">
        <f t="shared" si="103"/>
        <v>2</v>
      </c>
      <c r="G968" s="67" t="str">
        <f t="shared" si="104"/>
        <v>0</v>
      </c>
      <c r="H968" s="67">
        <v>12180120</v>
      </c>
      <c r="I968" s="10" t="s">
        <v>6027</v>
      </c>
      <c r="J968" s="167" t="s">
        <v>55</v>
      </c>
      <c r="K968" s="10" t="s">
        <v>6028</v>
      </c>
      <c r="L968" s="10"/>
      <c r="M968" s="101" t="s">
        <v>22</v>
      </c>
    </row>
    <row r="969" spans="1:13" ht="30" x14ac:dyDescent="0.25">
      <c r="A969" s="99" t="str">
        <f t="shared" si="98"/>
        <v>1</v>
      </c>
      <c r="B969" s="67" t="str">
        <f t="shared" si="99"/>
        <v>2</v>
      </c>
      <c r="C969" s="67" t="str">
        <f t="shared" si="100"/>
        <v>1</v>
      </c>
      <c r="D969" s="67" t="str">
        <f t="shared" si="101"/>
        <v>8</v>
      </c>
      <c r="E969" s="67" t="str">
        <f t="shared" si="102"/>
        <v>01</v>
      </c>
      <c r="F969" s="67" t="str">
        <f t="shared" si="103"/>
        <v>3</v>
      </c>
      <c r="G969" s="67" t="str">
        <f t="shared" si="104"/>
        <v>0</v>
      </c>
      <c r="H969" s="67">
        <v>12180130</v>
      </c>
      <c r="I969" s="10" t="s">
        <v>6029</v>
      </c>
      <c r="J969" s="167" t="s">
        <v>55</v>
      </c>
      <c r="K969" s="10" t="s">
        <v>6030</v>
      </c>
      <c r="L969" s="10"/>
      <c r="M969" s="101" t="s">
        <v>22</v>
      </c>
    </row>
    <row r="970" spans="1:13" ht="51" customHeight="1" x14ac:dyDescent="0.25">
      <c r="A970" s="99" t="str">
        <f t="shared" ref="A970:A1033" si="105">MID($H970,1,1)</f>
        <v>1</v>
      </c>
      <c r="B970" s="67" t="str">
        <f t="shared" ref="B970:B1033" si="106">MID($H970,2,1)</f>
        <v>2</v>
      </c>
      <c r="C970" s="67" t="str">
        <f t="shared" ref="C970:C1033" si="107">MID($H970,3,1)</f>
        <v>1</v>
      </c>
      <c r="D970" s="67" t="str">
        <f t="shared" ref="D970:D1033" si="108">MID($H970,4,1)</f>
        <v>8</v>
      </c>
      <c r="E970" s="67" t="str">
        <f t="shared" ref="E970:E1033" si="109">MID($H970,5,2)</f>
        <v>01</v>
      </c>
      <c r="F970" s="67" t="str">
        <f t="shared" ref="F970:F1033" si="110">MID($H970,7,1)</f>
        <v>4</v>
      </c>
      <c r="G970" s="67" t="str">
        <f t="shared" ref="G970:G1033" si="111">MID($H970,8,1)</f>
        <v>0</v>
      </c>
      <c r="H970" s="67">
        <v>12180140</v>
      </c>
      <c r="I970" s="10" t="s">
        <v>5075</v>
      </c>
      <c r="J970" s="167" t="s">
        <v>55</v>
      </c>
      <c r="K970" s="10" t="s">
        <v>6031</v>
      </c>
      <c r="L970" s="10"/>
      <c r="M970" s="101" t="s">
        <v>22</v>
      </c>
    </row>
    <row r="971" spans="1:13" ht="45" x14ac:dyDescent="0.25">
      <c r="A971" s="99" t="str">
        <f t="shared" si="105"/>
        <v>1</v>
      </c>
      <c r="B971" s="67" t="str">
        <f t="shared" si="106"/>
        <v>2</v>
      </c>
      <c r="C971" s="67" t="str">
        <f t="shared" si="107"/>
        <v>1</v>
      </c>
      <c r="D971" s="67" t="str">
        <f t="shared" si="108"/>
        <v>8</v>
      </c>
      <c r="E971" s="67" t="str">
        <f t="shared" si="109"/>
        <v>01</v>
      </c>
      <c r="F971" s="67" t="str">
        <f t="shared" si="110"/>
        <v>5</v>
      </c>
      <c r="G971" s="67" t="str">
        <f t="shared" si="111"/>
        <v>0</v>
      </c>
      <c r="H971" s="67">
        <v>12180150</v>
      </c>
      <c r="I971" s="10" t="s">
        <v>5077</v>
      </c>
      <c r="J971" s="167" t="s">
        <v>55</v>
      </c>
      <c r="K971" s="10" t="s">
        <v>6032</v>
      </c>
      <c r="L971" s="10"/>
      <c r="M971" s="101" t="s">
        <v>22</v>
      </c>
    </row>
    <row r="972" spans="1:13" ht="45" x14ac:dyDescent="0.25">
      <c r="A972" s="99" t="str">
        <f t="shared" si="105"/>
        <v>1</v>
      </c>
      <c r="B972" s="67" t="str">
        <f t="shared" si="106"/>
        <v>2</v>
      </c>
      <c r="C972" s="67" t="str">
        <f t="shared" si="107"/>
        <v>1</v>
      </c>
      <c r="D972" s="67" t="str">
        <f t="shared" si="108"/>
        <v>8</v>
      </c>
      <c r="E972" s="67" t="str">
        <f t="shared" si="109"/>
        <v>01</v>
      </c>
      <c r="F972" s="67" t="str">
        <f t="shared" si="110"/>
        <v>6</v>
      </c>
      <c r="G972" s="67" t="str">
        <f t="shared" si="111"/>
        <v>0</v>
      </c>
      <c r="H972" s="67">
        <v>12180160</v>
      </c>
      <c r="I972" s="10" t="s">
        <v>5079</v>
      </c>
      <c r="J972" s="167" t="s">
        <v>55</v>
      </c>
      <c r="K972" s="10" t="s">
        <v>6033</v>
      </c>
      <c r="L972" s="10"/>
      <c r="M972" s="101" t="s">
        <v>22</v>
      </c>
    </row>
    <row r="973" spans="1:13" ht="45" x14ac:dyDescent="0.25">
      <c r="A973" s="99" t="str">
        <f t="shared" si="105"/>
        <v>1</v>
      </c>
      <c r="B973" s="67" t="str">
        <f t="shared" si="106"/>
        <v>2</v>
      </c>
      <c r="C973" s="67" t="str">
        <f t="shared" si="107"/>
        <v>1</v>
      </c>
      <c r="D973" s="67" t="str">
        <f t="shared" si="108"/>
        <v>8</v>
      </c>
      <c r="E973" s="67" t="str">
        <f t="shared" si="109"/>
        <v>02</v>
      </c>
      <c r="F973" s="67" t="str">
        <f t="shared" si="110"/>
        <v>0</v>
      </c>
      <c r="G973" s="67" t="str">
        <f t="shared" si="111"/>
        <v>0</v>
      </c>
      <c r="H973" s="67">
        <v>12180200</v>
      </c>
      <c r="I973" s="10" t="s">
        <v>6034</v>
      </c>
      <c r="J973" s="167" t="s">
        <v>55</v>
      </c>
      <c r="K973" s="10" t="s">
        <v>6035</v>
      </c>
      <c r="L973" s="10"/>
      <c r="M973" s="101" t="s">
        <v>22</v>
      </c>
    </row>
    <row r="974" spans="1:13" ht="45" x14ac:dyDescent="0.25">
      <c r="A974" s="99" t="str">
        <f t="shared" si="105"/>
        <v>1</v>
      </c>
      <c r="B974" s="67" t="str">
        <f t="shared" si="106"/>
        <v>2</v>
      </c>
      <c r="C974" s="67" t="str">
        <f t="shared" si="107"/>
        <v>1</v>
      </c>
      <c r="D974" s="67" t="str">
        <f t="shared" si="108"/>
        <v>8</v>
      </c>
      <c r="E974" s="67" t="str">
        <f t="shared" si="109"/>
        <v>02</v>
      </c>
      <c r="F974" s="67" t="str">
        <f t="shared" si="110"/>
        <v>1</v>
      </c>
      <c r="G974" s="67" t="str">
        <f t="shared" si="111"/>
        <v>0</v>
      </c>
      <c r="H974" s="67">
        <v>12180210</v>
      </c>
      <c r="I974" s="10" t="s">
        <v>6036</v>
      </c>
      <c r="J974" s="167" t="s">
        <v>55</v>
      </c>
      <c r="K974" s="10" t="s">
        <v>6037</v>
      </c>
      <c r="L974" s="10"/>
      <c r="M974" s="101" t="s">
        <v>22</v>
      </c>
    </row>
    <row r="975" spans="1:13" ht="45" x14ac:dyDescent="0.25">
      <c r="A975" s="99" t="str">
        <f t="shared" si="105"/>
        <v>1</v>
      </c>
      <c r="B975" s="67" t="str">
        <f t="shared" si="106"/>
        <v>2</v>
      </c>
      <c r="C975" s="67" t="str">
        <f t="shared" si="107"/>
        <v>1</v>
      </c>
      <c r="D975" s="67" t="str">
        <f t="shared" si="108"/>
        <v>8</v>
      </c>
      <c r="E975" s="67" t="str">
        <f t="shared" si="109"/>
        <v>02</v>
      </c>
      <c r="F975" s="67" t="str">
        <f t="shared" si="110"/>
        <v>2</v>
      </c>
      <c r="G975" s="67" t="str">
        <f t="shared" si="111"/>
        <v>0</v>
      </c>
      <c r="H975" s="67">
        <v>12180220</v>
      </c>
      <c r="I975" s="10" t="s">
        <v>6038</v>
      </c>
      <c r="J975" s="167" t="s">
        <v>55</v>
      </c>
      <c r="K975" s="10" t="s">
        <v>6039</v>
      </c>
      <c r="L975" s="10"/>
      <c r="M975" s="101" t="s">
        <v>22</v>
      </c>
    </row>
    <row r="976" spans="1:13" ht="45" x14ac:dyDescent="0.25">
      <c r="A976" s="99" t="str">
        <f t="shared" si="105"/>
        <v>1</v>
      </c>
      <c r="B976" s="67" t="str">
        <f t="shared" si="106"/>
        <v>2</v>
      </c>
      <c r="C976" s="67" t="str">
        <f t="shared" si="107"/>
        <v>1</v>
      </c>
      <c r="D976" s="67" t="str">
        <f t="shared" si="108"/>
        <v>8</v>
      </c>
      <c r="E976" s="67" t="str">
        <f t="shared" si="109"/>
        <v>02</v>
      </c>
      <c r="F976" s="67" t="str">
        <f t="shared" si="110"/>
        <v>3</v>
      </c>
      <c r="G976" s="67" t="str">
        <f t="shared" si="111"/>
        <v>0</v>
      </c>
      <c r="H976" s="67">
        <v>12180230</v>
      </c>
      <c r="I976" s="10" t="s">
        <v>6040</v>
      </c>
      <c r="J976" s="167" t="s">
        <v>55</v>
      </c>
      <c r="K976" s="10" t="s">
        <v>6041</v>
      </c>
      <c r="L976" s="10"/>
      <c r="M976" s="101" t="s">
        <v>22</v>
      </c>
    </row>
    <row r="977" spans="1:13" ht="45" x14ac:dyDescent="0.25">
      <c r="A977" s="99" t="str">
        <f t="shared" si="105"/>
        <v>1</v>
      </c>
      <c r="B977" s="67" t="str">
        <f t="shared" si="106"/>
        <v>2</v>
      </c>
      <c r="C977" s="67" t="str">
        <f t="shared" si="107"/>
        <v>1</v>
      </c>
      <c r="D977" s="67" t="str">
        <f t="shared" si="108"/>
        <v>8</v>
      </c>
      <c r="E977" s="67" t="str">
        <f t="shared" si="109"/>
        <v>02</v>
      </c>
      <c r="F977" s="67" t="str">
        <f t="shared" si="110"/>
        <v>4</v>
      </c>
      <c r="G977" s="67" t="str">
        <f t="shared" si="111"/>
        <v>0</v>
      </c>
      <c r="H977" s="67">
        <v>12180240</v>
      </c>
      <c r="I977" s="10" t="s">
        <v>6042</v>
      </c>
      <c r="J977" s="167" t="s">
        <v>55</v>
      </c>
      <c r="K977" s="10" t="s">
        <v>6043</v>
      </c>
      <c r="L977" s="10"/>
      <c r="M977" s="101" t="s">
        <v>22</v>
      </c>
    </row>
    <row r="978" spans="1:13" ht="45" x14ac:dyDescent="0.25">
      <c r="A978" s="99" t="str">
        <f t="shared" si="105"/>
        <v>1</v>
      </c>
      <c r="B978" s="67" t="str">
        <f t="shared" si="106"/>
        <v>2</v>
      </c>
      <c r="C978" s="67" t="str">
        <f t="shared" si="107"/>
        <v>1</v>
      </c>
      <c r="D978" s="67" t="str">
        <f t="shared" si="108"/>
        <v>8</v>
      </c>
      <c r="E978" s="67" t="str">
        <f t="shared" si="109"/>
        <v>02</v>
      </c>
      <c r="F978" s="67" t="str">
        <f t="shared" si="110"/>
        <v>5</v>
      </c>
      <c r="G978" s="67" t="str">
        <f t="shared" si="111"/>
        <v>0</v>
      </c>
      <c r="H978" s="67">
        <v>12180250</v>
      </c>
      <c r="I978" s="10" t="s">
        <v>6044</v>
      </c>
      <c r="J978" s="167" t="s">
        <v>55</v>
      </c>
      <c r="K978" s="10" t="s">
        <v>6045</v>
      </c>
      <c r="L978" s="10"/>
      <c r="M978" s="101" t="s">
        <v>22</v>
      </c>
    </row>
    <row r="979" spans="1:13" ht="45" x14ac:dyDescent="0.25">
      <c r="A979" s="99" t="str">
        <f t="shared" si="105"/>
        <v>1</v>
      </c>
      <c r="B979" s="67" t="str">
        <f t="shared" si="106"/>
        <v>2</v>
      </c>
      <c r="C979" s="67" t="str">
        <f t="shared" si="107"/>
        <v>1</v>
      </c>
      <c r="D979" s="67" t="str">
        <f t="shared" si="108"/>
        <v>8</v>
      </c>
      <c r="E979" s="67" t="str">
        <f t="shared" si="109"/>
        <v>02</v>
      </c>
      <c r="F979" s="67" t="str">
        <f t="shared" si="110"/>
        <v>6</v>
      </c>
      <c r="G979" s="67" t="str">
        <f t="shared" si="111"/>
        <v>0</v>
      </c>
      <c r="H979" s="67">
        <v>12180260</v>
      </c>
      <c r="I979" s="10" t="s">
        <v>6046</v>
      </c>
      <c r="J979" s="167" t="s">
        <v>55</v>
      </c>
      <c r="K979" s="10" t="s">
        <v>6047</v>
      </c>
      <c r="L979" s="10"/>
      <c r="M979" s="101" t="s">
        <v>22</v>
      </c>
    </row>
    <row r="980" spans="1:13" ht="45" x14ac:dyDescent="0.25">
      <c r="A980" s="99" t="str">
        <f t="shared" si="105"/>
        <v>1</v>
      </c>
      <c r="B980" s="67" t="str">
        <f t="shared" si="106"/>
        <v>2</v>
      </c>
      <c r="C980" s="67" t="str">
        <f t="shared" si="107"/>
        <v>1</v>
      </c>
      <c r="D980" s="67" t="str">
        <f t="shared" si="108"/>
        <v>8</v>
      </c>
      <c r="E980" s="67" t="str">
        <f t="shared" si="109"/>
        <v>03</v>
      </c>
      <c r="F980" s="67" t="str">
        <f t="shared" si="110"/>
        <v>0</v>
      </c>
      <c r="G980" s="67" t="str">
        <f t="shared" si="111"/>
        <v>0</v>
      </c>
      <c r="H980" s="67">
        <v>12180300</v>
      </c>
      <c r="I980" s="10" t="s">
        <v>6048</v>
      </c>
      <c r="J980" s="167" t="s">
        <v>55</v>
      </c>
      <c r="K980" s="10" t="s">
        <v>6049</v>
      </c>
      <c r="L980" s="10"/>
      <c r="M980" s="101" t="s">
        <v>22</v>
      </c>
    </row>
    <row r="981" spans="1:13" ht="30" x14ac:dyDescent="0.25">
      <c r="A981" s="99" t="str">
        <f t="shared" si="105"/>
        <v>1</v>
      </c>
      <c r="B981" s="67" t="str">
        <f t="shared" si="106"/>
        <v>2</v>
      </c>
      <c r="C981" s="67" t="str">
        <f t="shared" si="107"/>
        <v>1</v>
      </c>
      <c r="D981" s="67" t="str">
        <f t="shared" si="108"/>
        <v>8</v>
      </c>
      <c r="E981" s="67" t="str">
        <f t="shared" si="109"/>
        <v>03</v>
      </c>
      <c r="F981" s="67" t="str">
        <f t="shared" si="110"/>
        <v>1</v>
      </c>
      <c r="G981" s="67" t="str">
        <f t="shared" si="111"/>
        <v>0</v>
      </c>
      <c r="H981" s="67">
        <v>12180310</v>
      </c>
      <c r="I981" s="10" t="s">
        <v>6050</v>
      </c>
      <c r="J981" s="167" t="s">
        <v>55</v>
      </c>
      <c r="K981" s="10" t="s">
        <v>6051</v>
      </c>
      <c r="L981" s="10"/>
      <c r="M981" s="101" t="s">
        <v>22</v>
      </c>
    </row>
    <row r="982" spans="1:13" ht="30" x14ac:dyDescent="0.25">
      <c r="A982" s="99" t="str">
        <f t="shared" si="105"/>
        <v>1</v>
      </c>
      <c r="B982" s="67" t="str">
        <f t="shared" si="106"/>
        <v>2</v>
      </c>
      <c r="C982" s="67" t="str">
        <f t="shared" si="107"/>
        <v>1</v>
      </c>
      <c r="D982" s="67" t="str">
        <f t="shared" si="108"/>
        <v>8</v>
      </c>
      <c r="E982" s="67" t="str">
        <f t="shared" si="109"/>
        <v>03</v>
      </c>
      <c r="F982" s="67" t="str">
        <f t="shared" si="110"/>
        <v>2</v>
      </c>
      <c r="G982" s="67" t="str">
        <f t="shared" si="111"/>
        <v>0</v>
      </c>
      <c r="H982" s="67">
        <v>12180320</v>
      </c>
      <c r="I982" s="10" t="s">
        <v>6052</v>
      </c>
      <c r="J982" s="167" t="s">
        <v>55</v>
      </c>
      <c r="K982" s="10" t="s">
        <v>6053</v>
      </c>
      <c r="L982" s="10"/>
      <c r="M982" s="101" t="s">
        <v>22</v>
      </c>
    </row>
    <row r="983" spans="1:13" ht="30" x14ac:dyDescent="0.25">
      <c r="A983" s="99" t="str">
        <f t="shared" si="105"/>
        <v>1</v>
      </c>
      <c r="B983" s="67" t="str">
        <f t="shared" si="106"/>
        <v>2</v>
      </c>
      <c r="C983" s="67" t="str">
        <f t="shared" si="107"/>
        <v>1</v>
      </c>
      <c r="D983" s="67" t="str">
        <f t="shared" si="108"/>
        <v>8</v>
      </c>
      <c r="E983" s="67" t="str">
        <f t="shared" si="109"/>
        <v>03</v>
      </c>
      <c r="F983" s="67" t="str">
        <f t="shared" si="110"/>
        <v>3</v>
      </c>
      <c r="G983" s="67" t="str">
        <f t="shared" si="111"/>
        <v>0</v>
      </c>
      <c r="H983" s="67">
        <v>12180330</v>
      </c>
      <c r="I983" s="10" t="s">
        <v>6054</v>
      </c>
      <c r="J983" s="167" t="s">
        <v>55</v>
      </c>
      <c r="K983" s="10" t="s">
        <v>6055</v>
      </c>
      <c r="L983" s="10"/>
      <c r="M983" s="101" t="s">
        <v>22</v>
      </c>
    </row>
    <row r="984" spans="1:13" ht="45" x14ac:dyDescent="0.25">
      <c r="A984" s="99" t="str">
        <f t="shared" si="105"/>
        <v>1</v>
      </c>
      <c r="B984" s="67" t="str">
        <f t="shared" si="106"/>
        <v>2</v>
      </c>
      <c r="C984" s="67" t="str">
        <f t="shared" si="107"/>
        <v>1</v>
      </c>
      <c r="D984" s="67" t="str">
        <f t="shared" si="108"/>
        <v>8</v>
      </c>
      <c r="E984" s="67" t="str">
        <f t="shared" si="109"/>
        <v>03</v>
      </c>
      <c r="F984" s="67" t="str">
        <f t="shared" si="110"/>
        <v>4</v>
      </c>
      <c r="G984" s="67" t="str">
        <f t="shared" si="111"/>
        <v>0</v>
      </c>
      <c r="H984" s="67">
        <v>12180340</v>
      </c>
      <c r="I984" s="10" t="s">
        <v>6056</v>
      </c>
      <c r="J984" s="167" t="s">
        <v>55</v>
      </c>
      <c r="K984" s="10" t="s">
        <v>6057</v>
      </c>
      <c r="L984" s="10"/>
      <c r="M984" s="101" t="s">
        <v>22</v>
      </c>
    </row>
    <row r="985" spans="1:13" ht="45" x14ac:dyDescent="0.25">
      <c r="A985" s="99" t="str">
        <f t="shared" si="105"/>
        <v>1</v>
      </c>
      <c r="B985" s="67" t="str">
        <f t="shared" si="106"/>
        <v>2</v>
      </c>
      <c r="C985" s="67" t="str">
        <f t="shared" si="107"/>
        <v>1</v>
      </c>
      <c r="D985" s="67" t="str">
        <f t="shared" si="108"/>
        <v>8</v>
      </c>
      <c r="E985" s="67" t="str">
        <f t="shared" si="109"/>
        <v>03</v>
      </c>
      <c r="F985" s="67" t="str">
        <f t="shared" si="110"/>
        <v>5</v>
      </c>
      <c r="G985" s="67" t="str">
        <f t="shared" si="111"/>
        <v>0</v>
      </c>
      <c r="H985" s="67">
        <v>12180350</v>
      </c>
      <c r="I985" s="10" t="s">
        <v>6058</v>
      </c>
      <c r="J985" s="167" t="s">
        <v>55</v>
      </c>
      <c r="K985" s="10" t="s">
        <v>6059</v>
      </c>
      <c r="L985" s="10"/>
      <c r="M985" s="101" t="s">
        <v>22</v>
      </c>
    </row>
    <row r="986" spans="1:13" ht="45" x14ac:dyDescent="0.25">
      <c r="A986" s="99" t="str">
        <f t="shared" si="105"/>
        <v>1</v>
      </c>
      <c r="B986" s="67" t="str">
        <f t="shared" si="106"/>
        <v>2</v>
      </c>
      <c r="C986" s="67" t="str">
        <f t="shared" si="107"/>
        <v>1</v>
      </c>
      <c r="D986" s="67" t="str">
        <f t="shared" si="108"/>
        <v>8</v>
      </c>
      <c r="E986" s="67" t="str">
        <f t="shared" si="109"/>
        <v>03</v>
      </c>
      <c r="F986" s="67" t="str">
        <f t="shared" si="110"/>
        <v>6</v>
      </c>
      <c r="G986" s="67" t="str">
        <f t="shared" si="111"/>
        <v>0</v>
      </c>
      <c r="H986" s="67">
        <v>12180360</v>
      </c>
      <c r="I986" s="10" t="s">
        <v>6060</v>
      </c>
      <c r="J986" s="167" t="s">
        <v>55</v>
      </c>
      <c r="K986" s="10" t="s">
        <v>6061</v>
      </c>
      <c r="L986" s="10"/>
      <c r="M986" s="101" t="s">
        <v>22</v>
      </c>
    </row>
    <row r="987" spans="1:13" ht="45" x14ac:dyDescent="0.25">
      <c r="A987" s="99" t="str">
        <f t="shared" si="105"/>
        <v>1</v>
      </c>
      <c r="B987" s="67" t="str">
        <f t="shared" si="106"/>
        <v>2</v>
      </c>
      <c r="C987" s="67" t="str">
        <f t="shared" si="107"/>
        <v>1</v>
      </c>
      <c r="D987" s="67" t="str">
        <f t="shared" si="108"/>
        <v>8</v>
      </c>
      <c r="E987" s="67" t="str">
        <f t="shared" si="109"/>
        <v>04</v>
      </c>
      <c r="F987" s="67" t="str">
        <f t="shared" si="110"/>
        <v>0</v>
      </c>
      <c r="G987" s="67" t="str">
        <f t="shared" si="111"/>
        <v>0</v>
      </c>
      <c r="H987" s="67">
        <v>12180400</v>
      </c>
      <c r="I987" s="10" t="s">
        <v>6062</v>
      </c>
      <c r="J987" s="167" t="s">
        <v>55</v>
      </c>
      <c r="K987" s="10" t="s">
        <v>173</v>
      </c>
      <c r="L987" s="10"/>
      <c r="M987" s="101" t="s">
        <v>22</v>
      </c>
    </row>
    <row r="988" spans="1:13" ht="45" x14ac:dyDescent="0.25">
      <c r="A988" s="99" t="str">
        <f t="shared" si="105"/>
        <v>1</v>
      </c>
      <c r="B988" s="67" t="str">
        <f t="shared" si="106"/>
        <v>2</v>
      </c>
      <c r="C988" s="67" t="str">
        <f t="shared" si="107"/>
        <v>1</v>
      </c>
      <c r="D988" s="67" t="str">
        <f t="shared" si="108"/>
        <v>8</v>
      </c>
      <c r="E988" s="67" t="str">
        <f t="shared" si="109"/>
        <v>04</v>
      </c>
      <c r="F988" s="67" t="str">
        <f t="shared" si="110"/>
        <v>1</v>
      </c>
      <c r="G988" s="67" t="str">
        <f t="shared" si="111"/>
        <v>0</v>
      </c>
      <c r="H988" s="67">
        <v>12180410</v>
      </c>
      <c r="I988" s="10" t="s">
        <v>6063</v>
      </c>
      <c r="J988" s="167" t="s">
        <v>55</v>
      </c>
      <c r="K988" s="10" t="s">
        <v>6064</v>
      </c>
      <c r="L988" s="10"/>
      <c r="M988" s="101" t="s">
        <v>22</v>
      </c>
    </row>
    <row r="989" spans="1:13" ht="45" x14ac:dyDescent="0.25">
      <c r="A989" s="99" t="str">
        <f t="shared" si="105"/>
        <v>1</v>
      </c>
      <c r="B989" s="67" t="str">
        <f t="shared" si="106"/>
        <v>2</v>
      </c>
      <c r="C989" s="67" t="str">
        <f t="shared" si="107"/>
        <v>1</v>
      </c>
      <c r="D989" s="67" t="str">
        <f t="shared" si="108"/>
        <v>8</v>
      </c>
      <c r="E989" s="67" t="str">
        <f t="shared" si="109"/>
        <v>04</v>
      </c>
      <c r="F989" s="67" t="str">
        <f t="shared" si="110"/>
        <v>2</v>
      </c>
      <c r="G989" s="67" t="str">
        <f t="shared" si="111"/>
        <v>0</v>
      </c>
      <c r="H989" s="67">
        <v>12180420</v>
      </c>
      <c r="I989" s="10" t="s">
        <v>6065</v>
      </c>
      <c r="J989" s="167" t="s">
        <v>55</v>
      </c>
      <c r="K989" s="10" t="s">
        <v>6066</v>
      </c>
      <c r="L989" s="10"/>
      <c r="M989" s="101" t="s">
        <v>22</v>
      </c>
    </row>
    <row r="990" spans="1:13" ht="45" x14ac:dyDescent="0.25">
      <c r="A990" s="99" t="str">
        <f t="shared" si="105"/>
        <v>1</v>
      </c>
      <c r="B990" s="67" t="str">
        <f t="shared" si="106"/>
        <v>2</v>
      </c>
      <c r="C990" s="67" t="str">
        <f t="shared" si="107"/>
        <v>1</v>
      </c>
      <c r="D990" s="67" t="str">
        <f t="shared" si="108"/>
        <v>8</v>
      </c>
      <c r="E990" s="67" t="str">
        <f t="shared" si="109"/>
        <v>04</v>
      </c>
      <c r="F990" s="67" t="str">
        <f t="shared" si="110"/>
        <v>3</v>
      </c>
      <c r="G990" s="67" t="str">
        <f t="shared" si="111"/>
        <v>0</v>
      </c>
      <c r="H990" s="67">
        <v>12180430</v>
      </c>
      <c r="I990" s="10" t="s">
        <v>6067</v>
      </c>
      <c r="J990" s="167" t="s">
        <v>55</v>
      </c>
      <c r="K990" s="10" t="s">
        <v>6068</v>
      </c>
      <c r="L990" s="10"/>
      <c r="M990" s="101" t="s">
        <v>22</v>
      </c>
    </row>
    <row r="991" spans="1:13" ht="45" x14ac:dyDescent="0.25">
      <c r="A991" s="99" t="str">
        <f t="shared" si="105"/>
        <v>1</v>
      </c>
      <c r="B991" s="67" t="str">
        <f t="shared" si="106"/>
        <v>2</v>
      </c>
      <c r="C991" s="67" t="str">
        <f t="shared" si="107"/>
        <v>1</v>
      </c>
      <c r="D991" s="67" t="str">
        <f t="shared" si="108"/>
        <v>8</v>
      </c>
      <c r="E991" s="67" t="str">
        <f t="shared" si="109"/>
        <v>04</v>
      </c>
      <c r="F991" s="67" t="str">
        <f t="shared" si="110"/>
        <v>4</v>
      </c>
      <c r="G991" s="67" t="str">
        <f t="shared" si="111"/>
        <v>0</v>
      </c>
      <c r="H991" s="67">
        <v>12180440</v>
      </c>
      <c r="I991" s="10" t="s">
        <v>6069</v>
      </c>
      <c r="J991" s="167" t="s">
        <v>55</v>
      </c>
      <c r="K991" s="10" t="s">
        <v>6070</v>
      </c>
      <c r="L991" s="10"/>
      <c r="M991" s="101" t="s">
        <v>22</v>
      </c>
    </row>
    <row r="992" spans="1:13" ht="45" x14ac:dyDescent="0.25">
      <c r="A992" s="99" t="str">
        <f t="shared" si="105"/>
        <v>1</v>
      </c>
      <c r="B992" s="67" t="str">
        <f t="shared" si="106"/>
        <v>2</v>
      </c>
      <c r="C992" s="67" t="str">
        <f t="shared" si="107"/>
        <v>1</v>
      </c>
      <c r="D992" s="67" t="str">
        <f t="shared" si="108"/>
        <v>8</v>
      </c>
      <c r="E992" s="67" t="str">
        <f t="shared" si="109"/>
        <v>04</v>
      </c>
      <c r="F992" s="67" t="str">
        <f t="shared" si="110"/>
        <v>5</v>
      </c>
      <c r="G992" s="67" t="str">
        <f t="shared" si="111"/>
        <v>0</v>
      </c>
      <c r="H992" s="67">
        <v>12180450</v>
      </c>
      <c r="I992" s="10" t="s">
        <v>6071</v>
      </c>
      <c r="J992" s="167" t="s">
        <v>55</v>
      </c>
      <c r="K992" s="10" t="s">
        <v>6072</v>
      </c>
      <c r="L992" s="10"/>
      <c r="M992" s="101" t="s">
        <v>22</v>
      </c>
    </row>
    <row r="993" spans="1:13" ht="45" x14ac:dyDescent="0.25">
      <c r="A993" s="99" t="str">
        <f t="shared" si="105"/>
        <v>1</v>
      </c>
      <c r="B993" s="67" t="str">
        <f t="shared" si="106"/>
        <v>2</v>
      </c>
      <c r="C993" s="67" t="str">
        <f t="shared" si="107"/>
        <v>1</v>
      </c>
      <c r="D993" s="67" t="str">
        <f t="shared" si="108"/>
        <v>8</v>
      </c>
      <c r="E993" s="67" t="str">
        <f t="shared" si="109"/>
        <v>04</v>
      </c>
      <c r="F993" s="67" t="str">
        <f t="shared" si="110"/>
        <v>6</v>
      </c>
      <c r="G993" s="67" t="str">
        <f t="shared" si="111"/>
        <v>0</v>
      </c>
      <c r="H993" s="67">
        <v>12180460</v>
      </c>
      <c r="I993" s="10" t="s">
        <v>6073</v>
      </c>
      <c r="J993" s="167" t="s">
        <v>55</v>
      </c>
      <c r="K993" s="10" t="s">
        <v>6074</v>
      </c>
      <c r="L993" s="10"/>
      <c r="M993" s="101" t="s">
        <v>22</v>
      </c>
    </row>
    <row r="994" spans="1:13" ht="30" x14ac:dyDescent="0.25">
      <c r="A994" s="99" t="str">
        <f t="shared" si="105"/>
        <v>1</v>
      </c>
      <c r="B994" s="67" t="str">
        <f t="shared" si="106"/>
        <v>2</v>
      </c>
      <c r="C994" s="67" t="str">
        <f t="shared" si="107"/>
        <v>1</v>
      </c>
      <c r="D994" s="67" t="str">
        <f t="shared" si="108"/>
        <v>8</v>
      </c>
      <c r="E994" s="67" t="str">
        <f t="shared" si="109"/>
        <v>05</v>
      </c>
      <c r="F994" s="67" t="str">
        <f t="shared" si="110"/>
        <v>0</v>
      </c>
      <c r="G994" s="67" t="str">
        <f t="shared" si="111"/>
        <v>0</v>
      </c>
      <c r="H994" s="67">
        <v>12180500</v>
      </c>
      <c r="I994" s="10" t="s">
        <v>6075</v>
      </c>
      <c r="J994" s="167" t="s">
        <v>55</v>
      </c>
      <c r="K994" s="10" t="s">
        <v>6076</v>
      </c>
      <c r="L994" s="10" t="s">
        <v>5477</v>
      </c>
      <c r="M994" s="101" t="s">
        <v>22</v>
      </c>
    </row>
    <row r="995" spans="1:13" ht="30" x14ac:dyDescent="0.25">
      <c r="A995" s="99" t="str">
        <f t="shared" si="105"/>
        <v>1</v>
      </c>
      <c r="B995" s="67" t="str">
        <f t="shared" si="106"/>
        <v>2</v>
      </c>
      <c r="C995" s="67" t="str">
        <f t="shared" si="107"/>
        <v>1</v>
      </c>
      <c r="D995" s="67" t="str">
        <f t="shared" si="108"/>
        <v>8</v>
      </c>
      <c r="E995" s="67" t="str">
        <f t="shared" si="109"/>
        <v>05</v>
      </c>
      <c r="F995" s="67" t="str">
        <f t="shared" si="110"/>
        <v>1</v>
      </c>
      <c r="G995" s="67" t="str">
        <f t="shared" si="111"/>
        <v>0</v>
      </c>
      <c r="H995" s="67">
        <v>12180510</v>
      </c>
      <c r="I995" s="10" t="s">
        <v>6077</v>
      </c>
      <c r="J995" s="167" t="s">
        <v>55</v>
      </c>
      <c r="K995" s="10" t="s">
        <v>6078</v>
      </c>
      <c r="L995" s="10" t="s">
        <v>5477</v>
      </c>
      <c r="M995" s="101" t="s">
        <v>22</v>
      </c>
    </row>
    <row r="996" spans="1:13" ht="30" x14ac:dyDescent="0.25">
      <c r="A996" s="99" t="str">
        <f t="shared" si="105"/>
        <v>1</v>
      </c>
      <c r="B996" s="67" t="str">
        <f t="shared" si="106"/>
        <v>2</v>
      </c>
      <c r="C996" s="67" t="str">
        <f t="shared" si="107"/>
        <v>1</v>
      </c>
      <c r="D996" s="67" t="str">
        <f t="shared" si="108"/>
        <v>8</v>
      </c>
      <c r="E996" s="67" t="str">
        <f t="shared" si="109"/>
        <v>05</v>
      </c>
      <c r="F996" s="67" t="str">
        <f t="shared" si="110"/>
        <v>2</v>
      </c>
      <c r="G996" s="67" t="str">
        <f t="shared" si="111"/>
        <v>0</v>
      </c>
      <c r="H996" s="67">
        <v>12180520</v>
      </c>
      <c r="I996" s="10" t="s">
        <v>6079</v>
      </c>
      <c r="J996" s="167" t="s">
        <v>55</v>
      </c>
      <c r="K996" s="10" t="s">
        <v>6080</v>
      </c>
      <c r="L996" s="10" t="s">
        <v>5477</v>
      </c>
      <c r="M996" s="101" t="s">
        <v>22</v>
      </c>
    </row>
    <row r="997" spans="1:13" ht="30" x14ac:dyDescent="0.25">
      <c r="A997" s="99" t="str">
        <f t="shared" si="105"/>
        <v>1</v>
      </c>
      <c r="B997" s="67" t="str">
        <f t="shared" si="106"/>
        <v>2</v>
      </c>
      <c r="C997" s="67" t="str">
        <f t="shared" si="107"/>
        <v>1</v>
      </c>
      <c r="D997" s="67" t="str">
        <f t="shared" si="108"/>
        <v>8</v>
      </c>
      <c r="E997" s="67" t="str">
        <f t="shared" si="109"/>
        <v>05</v>
      </c>
      <c r="F997" s="67" t="str">
        <f t="shared" si="110"/>
        <v>3</v>
      </c>
      <c r="G997" s="67" t="str">
        <f t="shared" si="111"/>
        <v>0</v>
      </c>
      <c r="H997" s="67">
        <v>12180530</v>
      </c>
      <c r="I997" s="10" t="s">
        <v>6081</v>
      </c>
      <c r="J997" s="167" t="s">
        <v>55</v>
      </c>
      <c r="K997" s="10" t="s">
        <v>6082</v>
      </c>
      <c r="L997" s="10" t="s">
        <v>5477</v>
      </c>
      <c r="M997" s="101" t="s">
        <v>22</v>
      </c>
    </row>
    <row r="998" spans="1:13" ht="30" x14ac:dyDescent="0.25">
      <c r="A998" s="99" t="str">
        <f t="shared" si="105"/>
        <v>1</v>
      </c>
      <c r="B998" s="67" t="str">
        <f t="shared" si="106"/>
        <v>2</v>
      </c>
      <c r="C998" s="67" t="str">
        <f t="shared" si="107"/>
        <v>1</v>
      </c>
      <c r="D998" s="67" t="str">
        <f t="shared" si="108"/>
        <v>8</v>
      </c>
      <c r="E998" s="67" t="str">
        <f t="shared" si="109"/>
        <v>06</v>
      </c>
      <c r="F998" s="67" t="str">
        <f t="shared" si="110"/>
        <v>0</v>
      </c>
      <c r="G998" s="67" t="str">
        <f t="shared" si="111"/>
        <v>0</v>
      </c>
      <c r="H998" s="67">
        <v>12180600</v>
      </c>
      <c r="I998" s="10" t="s">
        <v>6083</v>
      </c>
      <c r="J998" s="167" t="s">
        <v>55</v>
      </c>
      <c r="K998" s="10" t="s">
        <v>6084</v>
      </c>
      <c r="L998" s="10" t="s">
        <v>5477</v>
      </c>
      <c r="M998" s="101" t="s">
        <v>22</v>
      </c>
    </row>
    <row r="999" spans="1:13" ht="45" x14ac:dyDescent="0.25">
      <c r="A999" s="99" t="str">
        <f t="shared" si="105"/>
        <v>1</v>
      </c>
      <c r="B999" s="67" t="str">
        <f t="shared" si="106"/>
        <v>2</v>
      </c>
      <c r="C999" s="67" t="str">
        <f t="shared" si="107"/>
        <v>1</v>
      </c>
      <c r="D999" s="67" t="str">
        <f t="shared" si="108"/>
        <v>8</v>
      </c>
      <c r="E999" s="67" t="str">
        <f t="shared" si="109"/>
        <v>06</v>
      </c>
      <c r="F999" s="67" t="str">
        <f t="shared" si="110"/>
        <v>1</v>
      </c>
      <c r="G999" s="67" t="str">
        <f t="shared" si="111"/>
        <v>0</v>
      </c>
      <c r="H999" s="67">
        <v>12180610</v>
      </c>
      <c r="I999" s="10" t="s">
        <v>6085</v>
      </c>
      <c r="J999" s="167" t="s">
        <v>55</v>
      </c>
      <c r="K999" s="10" t="s">
        <v>6086</v>
      </c>
      <c r="L999" s="10" t="s">
        <v>5477</v>
      </c>
      <c r="M999" s="101" t="s">
        <v>22</v>
      </c>
    </row>
    <row r="1000" spans="1:13" ht="45" x14ac:dyDescent="0.25">
      <c r="A1000" s="99" t="str">
        <f t="shared" si="105"/>
        <v>1</v>
      </c>
      <c r="B1000" s="67" t="str">
        <f t="shared" si="106"/>
        <v>2</v>
      </c>
      <c r="C1000" s="67" t="str">
        <f t="shared" si="107"/>
        <v>1</v>
      </c>
      <c r="D1000" s="67" t="str">
        <f t="shared" si="108"/>
        <v>8</v>
      </c>
      <c r="E1000" s="67" t="str">
        <f t="shared" si="109"/>
        <v>06</v>
      </c>
      <c r="F1000" s="67" t="str">
        <f t="shared" si="110"/>
        <v>2</v>
      </c>
      <c r="G1000" s="67" t="str">
        <f t="shared" si="111"/>
        <v>0</v>
      </c>
      <c r="H1000" s="67">
        <v>12180620</v>
      </c>
      <c r="I1000" s="10" t="s">
        <v>6087</v>
      </c>
      <c r="J1000" s="167" t="s">
        <v>55</v>
      </c>
      <c r="K1000" s="10" t="s">
        <v>6088</v>
      </c>
      <c r="L1000" s="10" t="s">
        <v>5477</v>
      </c>
      <c r="M1000" s="101" t="s">
        <v>22</v>
      </c>
    </row>
    <row r="1001" spans="1:13" ht="45" x14ac:dyDescent="0.25">
      <c r="A1001" s="99" t="str">
        <f t="shared" si="105"/>
        <v>1</v>
      </c>
      <c r="B1001" s="67" t="str">
        <f t="shared" si="106"/>
        <v>2</v>
      </c>
      <c r="C1001" s="67" t="str">
        <f t="shared" si="107"/>
        <v>1</v>
      </c>
      <c r="D1001" s="67" t="str">
        <f t="shared" si="108"/>
        <v>8</v>
      </c>
      <c r="E1001" s="67" t="str">
        <f t="shared" si="109"/>
        <v>06</v>
      </c>
      <c r="F1001" s="67" t="str">
        <f t="shared" si="110"/>
        <v>3</v>
      </c>
      <c r="G1001" s="67" t="str">
        <f t="shared" si="111"/>
        <v>0</v>
      </c>
      <c r="H1001" s="67">
        <v>12180630</v>
      </c>
      <c r="I1001" s="10" t="s">
        <v>6089</v>
      </c>
      <c r="J1001" s="167" t="s">
        <v>55</v>
      </c>
      <c r="K1001" s="10" t="s">
        <v>6090</v>
      </c>
      <c r="L1001" s="10" t="s">
        <v>5477</v>
      </c>
      <c r="M1001" s="101" t="s">
        <v>22</v>
      </c>
    </row>
    <row r="1002" spans="1:13" ht="30" x14ac:dyDescent="0.25">
      <c r="A1002" s="99" t="str">
        <f t="shared" si="105"/>
        <v>1</v>
      </c>
      <c r="B1002" s="67" t="str">
        <f t="shared" si="106"/>
        <v>2</v>
      </c>
      <c r="C1002" s="67" t="str">
        <f t="shared" si="107"/>
        <v>1</v>
      </c>
      <c r="D1002" s="67" t="str">
        <f t="shared" si="108"/>
        <v>8</v>
      </c>
      <c r="E1002" s="67" t="str">
        <f t="shared" si="109"/>
        <v>07</v>
      </c>
      <c r="F1002" s="67" t="str">
        <f t="shared" si="110"/>
        <v>0</v>
      </c>
      <c r="G1002" s="67" t="str">
        <f t="shared" si="111"/>
        <v>0</v>
      </c>
      <c r="H1002" s="67">
        <v>12180700</v>
      </c>
      <c r="I1002" s="10" t="s">
        <v>6091</v>
      </c>
      <c r="J1002" s="167" t="s">
        <v>55</v>
      </c>
      <c r="K1002" s="10" t="s">
        <v>6092</v>
      </c>
      <c r="L1002" s="10" t="s">
        <v>5477</v>
      </c>
      <c r="M1002" s="101" t="s">
        <v>22</v>
      </c>
    </row>
    <row r="1003" spans="1:13" ht="30" x14ac:dyDescent="0.25">
      <c r="A1003" s="99" t="str">
        <f t="shared" si="105"/>
        <v>1</v>
      </c>
      <c r="B1003" s="67" t="str">
        <f t="shared" si="106"/>
        <v>2</v>
      </c>
      <c r="C1003" s="67" t="str">
        <f t="shared" si="107"/>
        <v>1</v>
      </c>
      <c r="D1003" s="67" t="str">
        <f t="shared" si="108"/>
        <v>8</v>
      </c>
      <c r="E1003" s="67" t="str">
        <f t="shared" si="109"/>
        <v>07</v>
      </c>
      <c r="F1003" s="67" t="str">
        <f t="shared" si="110"/>
        <v>1</v>
      </c>
      <c r="G1003" s="67" t="str">
        <f t="shared" si="111"/>
        <v>0</v>
      </c>
      <c r="H1003" s="67">
        <v>12180710</v>
      </c>
      <c r="I1003" s="10" t="s">
        <v>6093</v>
      </c>
      <c r="J1003" s="167" t="s">
        <v>55</v>
      </c>
      <c r="K1003" s="10" t="s">
        <v>6094</v>
      </c>
      <c r="L1003" s="10" t="s">
        <v>5477</v>
      </c>
      <c r="M1003" s="101" t="s">
        <v>22</v>
      </c>
    </row>
    <row r="1004" spans="1:13" ht="30" x14ac:dyDescent="0.25">
      <c r="A1004" s="99" t="str">
        <f t="shared" si="105"/>
        <v>1</v>
      </c>
      <c r="B1004" s="67" t="str">
        <f t="shared" si="106"/>
        <v>2</v>
      </c>
      <c r="C1004" s="67" t="str">
        <f t="shared" si="107"/>
        <v>1</v>
      </c>
      <c r="D1004" s="67" t="str">
        <f t="shared" si="108"/>
        <v>8</v>
      </c>
      <c r="E1004" s="67" t="str">
        <f t="shared" si="109"/>
        <v>07</v>
      </c>
      <c r="F1004" s="67" t="str">
        <f t="shared" si="110"/>
        <v>2</v>
      </c>
      <c r="G1004" s="67" t="str">
        <f t="shared" si="111"/>
        <v>0</v>
      </c>
      <c r="H1004" s="67">
        <v>12180720</v>
      </c>
      <c r="I1004" s="10" t="s">
        <v>6095</v>
      </c>
      <c r="J1004" s="167" t="s">
        <v>55</v>
      </c>
      <c r="K1004" s="10" t="s">
        <v>6096</v>
      </c>
      <c r="L1004" s="10" t="s">
        <v>5477</v>
      </c>
      <c r="M1004" s="101" t="s">
        <v>22</v>
      </c>
    </row>
    <row r="1005" spans="1:13" ht="30" x14ac:dyDescent="0.25">
      <c r="A1005" s="99" t="str">
        <f t="shared" si="105"/>
        <v>1</v>
      </c>
      <c r="B1005" s="67" t="str">
        <f t="shared" si="106"/>
        <v>2</v>
      </c>
      <c r="C1005" s="67" t="str">
        <f t="shared" si="107"/>
        <v>1</v>
      </c>
      <c r="D1005" s="67" t="str">
        <f t="shared" si="108"/>
        <v>8</v>
      </c>
      <c r="E1005" s="67" t="str">
        <f t="shared" si="109"/>
        <v>07</v>
      </c>
      <c r="F1005" s="67" t="str">
        <f t="shared" si="110"/>
        <v>3</v>
      </c>
      <c r="G1005" s="67" t="str">
        <f t="shared" si="111"/>
        <v>0</v>
      </c>
      <c r="H1005" s="67">
        <v>12180730</v>
      </c>
      <c r="I1005" s="10" t="s">
        <v>6097</v>
      </c>
      <c r="J1005" s="167" t="s">
        <v>55</v>
      </c>
      <c r="K1005" s="10" t="s">
        <v>6098</v>
      </c>
      <c r="L1005" s="10" t="s">
        <v>5477</v>
      </c>
      <c r="M1005" s="101" t="s">
        <v>22</v>
      </c>
    </row>
    <row r="1006" spans="1:13" ht="30" x14ac:dyDescent="0.25">
      <c r="A1006" s="99" t="str">
        <f t="shared" si="105"/>
        <v>1</v>
      </c>
      <c r="B1006" s="67" t="str">
        <f t="shared" si="106"/>
        <v>2</v>
      </c>
      <c r="C1006" s="67" t="str">
        <f t="shared" si="107"/>
        <v>1</v>
      </c>
      <c r="D1006" s="67" t="str">
        <f t="shared" si="108"/>
        <v>8</v>
      </c>
      <c r="E1006" s="67" t="str">
        <f t="shared" si="109"/>
        <v>08</v>
      </c>
      <c r="F1006" s="67" t="str">
        <f t="shared" si="110"/>
        <v>0</v>
      </c>
      <c r="G1006" s="67" t="str">
        <f t="shared" si="111"/>
        <v>0</v>
      </c>
      <c r="H1006" s="67">
        <v>12180800</v>
      </c>
      <c r="I1006" s="10" t="s">
        <v>6099</v>
      </c>
      <c r="J1006" s="167" t="s">
        <v>55</v>
      </c>
      <c r="K1006" s="10" t="s">
        <v>6100</v>
      </c>
      <c r="L1006" s="10" t="s">
        <v>5477</v>
      </c>
      <c r="M1006" s="101" t="s">
        <v>22</v>
      </c>
    </row>
    <row r="1007" spans="1:13" ht="45" x14ac:dyDescent="0.25">
      <c r="A1007" s="99" t="str">
        <f t="shared" si="105"/>
        <v>1</v>
      </c>
      <c r="B1007" s="67" t="str">
        <f t="shared" si="106"/>
        <v>2</v>
      </c>
      <c r="C1007" s="67" t="str">
        <f t="shared" si="107"/>
        <v>1</v>
      </c>
      <c r="D1007" s="67" t="str">
        <f t="shared" si="108"/>
        <v>8</v>
      </c>
      <c r="E1007" s="67" t="str">
        <f t="shared" si="109"/>
        <v>08</v>
      </c>
      <c r="F1007" s="67" t="str">
        <f t="shared" si="110"/>
        <v>1</v>
      </c>
      <c r="G1007" s="67" t="str">
        <f t="shared" si="111"/>
        <v>0</v>
      </c>
      <c r="H1007" s="67">
        <v>12180810</v>
      </c>
      <c r="I1007" s="10" t="s">
        <v>6101</v>
      </c>
      <c r="J1007" s="167" t="s">
        <v>55</v>
      </c>
      <c r="K1007" s="10" t="s">
        <v>6102</v>
      </c>
      <c r="L1007" s="10" t="s">
        <v>5477</v>
      </c>
      <c r="M1007" s="101" t="s">
        <v>22</v>
      </c>
    </row>
    <row r="1008" spans="1:13" ht="45" x14ac:dyDescent="0.25">
      <c r="A1008" s="99" t="str">
        <f t="shared" si="105"/>
        <v>1</v>
      </c>
      <c r="B1008" s="67" t="str">
        <f t="shared" si="106"/>
        <v>2</v>
      </c>
      <c r="C1008" s="67" t="str">
        <f t="shared" si="107"/>
        <v>1</v>
      </c>
      <c r="D1008" s="67" t="str">
        <f t="shared" si="108"/>
        <v>8</v>
      </c>
      <c r="E1008" s="67" t="str">
        <f t="shared" si="109"/>
        <v>08</v>
      </c>
      <c r="F1008" s="67" t="str">
        <f t="shared" si="110"/>
        <v>2</v>
      </c>
      <c r="G1008" s="67" t="str">
        <f t="shared" si="111"/>
        <v>0</v>
      </c>
      <c r="H1008" s="67">
        <v>12180820</v>
      </c>
      <c r="I1008" s="10" t="s">
        <v>6103</v>
      </c>
      <c r="J1008" s="167" t="s">
        <v>55</v>
      </c>
      <c r="K1008" s="10" t="s">
        <v>6104</v>
      </c>
      <c r="L1008" s="10" t="s">
        <v>5477</v>
      </c>
      <c r="M1008" s="101" t="s">
        <v>22</v>
      </c>
    </row>
    <row r="1009" spans="1:13" ht="45" x14ac:dyDescent="0.25">
      <c r="A1009" s="99" t="str">
        <f t="shared" si="105"/>
        <v>1</v>
      </c>
      <c r="B1009" s="67" t="str">
        <f t="shared" si="106"/>
        <v>2</v>
      </c>
      <c r="C1009" s="67" t="str">
        <f t="shared" si="107"/>
        <v>1</v>
      </c>
      <c r="D1009" s="67" t="str">
        <f t="shared" si="108"/>
        <v>8</v>
      </c>
      <c r="E1009" s="67" t="str">
        <f t="shared" si="109"/>
        <v>08</v>
      </c>
      <c r="F1009" s="67" t="str">
        <f t="shared" si="110"/>
        <v>3</v>
      </c>
      <c r="G1009" s="67" t="str">
        <f t="shared" si="111"/>
        <v>0</v>
      </c>
      <c r="H1009" s="67">
        <v>12180830</v>
      </c>
      <c r="I1009" s="10" t="s">
        <v>6105</v>
      </c>
      <c r="J1009" s="167" t="s">
        <v>55</v>
      </c>
      <c r="K1009" s="10" t="s">
        <v>6106</v>
      </c>
      <c r="L1009" s="10" t="s">
        <v>5477</v>
      </c>
      <c r="M1009" s="101" t="s">
        <v>22</v>
      </c>
    </row>
    <row r="1010" spans="1:13" ht="30" x14ac:dyDescent="0.25">
      <c r="A1010" s="99" t="str">
        <f t="shared" si="105"/>
        <v>1</v>
      </c>
      <c r="B1010" s="67" t="str">
        <f t="shared" si="106"/>
        <v>2</v>
      </c>
      <c r="C1010" s="67" t="str">
        <f t="shared" si="107"/>
        <v>2</v>
      </c>
      <c r="D1010" s="67" t="str">
        <f t="shared" si="108"/>
        <v>8</v>
      </c>
      <c r="E1010" s="67" t="str">
        <f t="shared" si="109"/>
        <v>01</v>
      </c>
      <c r="F1010" s="67" t="str">
        <f t="shared" si="110"/>
        <v>0</v>
      </c>
      <c r="G1010" s="67" t="str">
        <f t="shared" si="111"/>
        <v>0</v>
      </c>
      <c r="H1010" s="67">
        <v>12280100</v>
      </c>
      <c r="I1010" s="10" t="s">
        <v>5662</v>
      </c>
      <c r="J1010" s="167" t="s">
        <v>55</v>
      </c>
      <c r="K1010" s="10" t="s">
        <v>5663</v>
      </c>
      <c r="L1010" s="10"/>
      <c r="M1010" s="101" t="s">
        <v>22</v>
      </c>
    </row>
    <row r="1011" spans="1:13" ht="30" x14ac:dyDescent="0.25">
      <c r="A1011" s="99" t="str">
        <f t="shared" si="105"/>
        <v>1</v>
      </c>
      <c r="B1011" s="67" t="str">
        <f t="shared" si="106"/>
        <v>2</v>
      </c>
      <c r="C1011" s="67" t="str">
        <f t="shared" si="107"/>
        <v>2</v>
      </c>
      <c r="D1011" s="67" t="str">
        <f t="shared" si="108"/>
        <v>8</v>
      </c>
      <c r="E1011" s="67" t="str">
        <f t="shared" si="109"/>
        <v>01</v>
      </c>
      <c r="F1011" s="67" t="str">
        <f t="shared" si="110"/>
        <v>1</v>
      </c>
      <c r="G1011" s="67" t="str">
        <f t="shared" si="111"/>
        <v>0</v>
      </c>
      <c r="H1011" s="67">
        <v>12280110</v>
      </c>
      <c r="I1011" s="10" t="s">
        <v>5664</v>
      </c>
      <c r="J1011" s="167" t="s">
        <v>55</v>
      </c>
      <c r="K1011" s="10" t="s">
        <v>6107</v>
      </c>
      <c r="L1011" s="10"/>
      <c r="M1011" s="101" t="s">
        <v>22</v>
      </c>
    </row>
    <row r="1012" spans="1:13" ht="30" x14ac:dyDescent="0.25">
      <c r="A1012" s="99" t="str">
        <f t="shared" si="105"/>
        <v>1</v>
      </c>
      <c r="B1012" s="67" t="str">
        <f t="shared" si="106"/>
        <v>6</v>
      </c>
      <c r="C1012" s="67" t="str">
        <f t="shared" si="107"/>
        <v>3</v>
      </c>
      <c r="D1012" s="67" t="str">
        <f t="shared" si="108"/>
        <v>1</v>
      </c>
      <c r="E1012" s="67" t="str">
        <f t="shared" si="109"/>
        <v>98</v>
      </c>
      <c r="F1012" s="67" t="str">
        <f t="shared" si="110"/>
        <v>0</v>
      </c>
      <c r="G1012" s="67" t="str">
        <f t="shared" si="111"/>
        <v>0</v>
      </c>
      <c r="H1012" s="67">
        <v>16319800</v>
      </c>
      <c r="I1012" s="10" t="s">
        <v>310</v>
      </c>
      <c r="J1012" s="167" t="s">
        <v>55</v>
      </c>
      <c r="K1012" s="10" t="s">
        <v>311</v>
      </c>
      <c r="L1012" s="10"/>
      <c r="M1012" s="101" t="s">
        <v>22</v>
      </c>
    </row>
    <row r="1013" spans="1:13" ht="75" x14ac:dyDescent="0.25">
      <c r="A1013" s="99" t="str">
        <f t="shared" si="105"/>
        <v>1</v>
      </c>
      <c r="B1013" s="67" t="str">
        <f t="shared" si="106"/>
        <v>6</v>
      </c>
      <c r="C1013" s="67" t="str">
        <f t="shared" si="107"/>
        <v>3</v>
      </c>
      <c r="D1013" s="67" t="str">
        <f t="shared" si="108"/>
        <v>8</v>
      </c>
      <c r="E1013" s="67" t="str">
        <f t="shared" si="109"/>
        <v>01</v>
      </c>
      <c r="F1013" s="67" t="str">
        <f t="shared" si="110"/>
        <v>0</v>
      </c>
      <c r="G1013" s="67" t="str">
        <f t="shared" si="111"/>
        <v>0</v>
      </c>
      <c r="H1013" s="67">
        <v>16380100</v>
      </c>
      <c r="I1013" s="10" t="s">
        <v>6108</v>
      </c>
      <c r="J1013" s="167" t="s">
        <v>55</v>
      </c>
      <c r="K1013" s="10" t="s">
        <v>6109</v>
      </c>
      <c r="L1013" s="10"/>
      <c r="M1013" s="101" t="s">
        <v>22</v>
      </c>
    </row>
    <row r="1014" spans="1:13" ht="45" x14ac:dyDescent="0.25">
      <c r="A1014" s="99" t="str">
        <f t="shared" si="105"/>
        <v>1</v>
      </c>
      <c r="B1014" s="67" t="str">
        <f t="shared" si="106"/>
        <v>6</v>
      </c>
      <c r="C1014" s="67" t="str">
        <f t="shared" si="107"/>
        <v>3</v>
      </c>
      <c r="D1014" s="67" t="str">
        <f t="shared" si="108"/>
        <v>8</v>
      </c>
      <c r="E1014" s="67" t="str">
        <f t="shared" si="109"/>
        <v>01</v>
      </c>
      <c r="F1014" s="67" t="str">
        <f t="shared" si="110"/>
        <v>1</v>
      </c>
      <c r="G1014" s="67" t="str">
        <f t="shared" si="111"/>
        <v>0</v>
      </c>
      <c r="H1014" s="67">
        <v>16380110</v>
      </c>
      <c r="I1014" s="10" t="s">
        <v>302</v>
      </c>
      <c r="J1014" s="167" t="s">
        <v>55</v>
      </c>
      <c r="K1014" s="10" t="s">
        <v>6110</v>
      </c>
      <c r="L1014" s="10"/>
      <c r="M1014" s="101" t="s">
        <v>22</v>
      </c>
    </row>
    <row r="1015" spans="1:13" ht="30" x14ac:dyDescent="0.25">
      <c r="A1015" s="99" t="str">
        <f t="shared" si="105"/>
        <v>1</v>
      </c>
      <c r="B1015" s="67" t="str">
        <f t="shared" si="106"/>
        <v>6</v>
      </c>
      <c r="C1015" s="67" t="str">
        <f t="shared" si="107"/>
        <v>3</v>
      </c>
      <c r="D1015" s="67" t="str">
        <f t="shared" si="108"/>
        <v>8</v>
      </c>
      <c r="E1015" s="67" t="str">
        <f t="shared" si="109"/>
        <v>01</v>
      </c>
      <c r="F1015" s="67" t="str">
        <f t="shared" si="110"/>
        <v>2</v>
      </c>
      <c r="G1015" s="67" t="str">
        <f t="shared" si="111"/>
        <v>0</v>
      </c>
      <c r="H1015" s="67">
        <v>16380120</v>
      </c>
      <c r="I1015" s="10" t="s">
        <v>6111</v>
      </c>
      <c r="J1015" s="167" t="s">
        <v>55</v>
      </c>
      <c r="K1015" s="10" t="s">
        <v>6112</v>
      </c>
      <c r="L1015" s="10"/>
      <c r="M1015" s="101" t="s">
        <v>22</v>
      </c>
    </row>
    <row r="1016" spans="1:13" ht="45" x14ac:dyDescent="0.25">
      <c r="A1016" s="99" t="str">
        <f t="shared" si="105"/>
        <v>1</v>
      </c>
      <c r="B1016" s="67" t="str">
        <f t="shared" si="106"/>
        <v>6</v>
      </c>
      <c r="C1016" s="67" t="str">
        <f t="shared" si="107"/>
        <v>3</v>
      </c>
      <c r="D1016" s="67" t="str">
        <f t="shared" si="108"/>
        <v>8</v>
      </c>
      <c r="E1016" s="67" t="str">
        <f t="shared" si="109"/>
        <v>01</v>
      </c>
      <c r="F1016" s="67" t="str">
        <f t="shared" si="110"/>
        <v>3</v>
      </c>
      <c r="G1016" s="67" t="str">
        <f t="shared" si="111"/>
        <v>0</v>
      </c>
      <c r="H1016" s="67">
        <v>16380130</v>
      </c>
      <c r="I1016" s="10" t="s">
        <v>306</v>
      </c>
      <c r="J1016" s="167" t="s">
        <v>55</v>
      </c>
      <c r="K1016" s="10" t="s">
        <v>6113</v>
      </c>
      <c r="L1016" s="10"/>
      <c r="M1016" s="101" t="s">
        <v>22</v>
      </c>
    </row>
    <row r="1017" spans="1:13" s="128" customFormat="1" ht="45" x14ac:dyDescent="0.25">
      <c r="A1017" s="99" t="str">
        <f t="shared" si="105"/>
        <v>1</v>
      </c>
      <c r="B1017" s="67" t="str">
        <f t="shared" si="106"/>
        <v>6</v>
      </c>
      <c r="C1017" s="67" t="str">
        <f t="shared" si="107"/>
        <v>3</v>
      </c>
      <c r="D1017" s="67" t="str">
        <f t="shared" si="108"/>
        <v>8</v>
      </c>
      <c r="E1017" s="67" t="str">
        <f t="shared" si="109"/>
        <v>01</v>
      </c>
      <c r="F1017" s="67" t="str">
        <f t="shared" si="110"/>
        <v>4</v>
      </c>
      <c r="G1017" s="67" t="str">
        <f t="shared" si="111"/>
        <v>0</v>
      </c>
      <c r="H1017" s="67">
        <v>16380140</v>
      </c>
      <c r="I1017" s="10" t="s">
        <v>308</v>
      </c>
      <c r="J1017" s="167" t="s">
        <v>55</v>
      </c>
      <c r="K1017" s="10" t="s">
        <v>6114</v>
      </c>
      <c r="L1017" s="10"/>
      <c r="M1017" s="101" t="s">
        <v>22</v>
      </c>
    </row>
    <row r="1018" spans="1:13" s="128" customFormat="1" ht="30" x14ac:dyDescent="0.25">
      <c r="A1018" s="99" t="str">
        <f t="shared" si="105"/>
        <v>1</v>
      </c>
      <c r="B1018" s="67" t="str">
        <f t="shared" si="106"/>
        <v>6</v>
      </c>
      <c r="C1018" s="67" t="str">
        <f t="shared" si="107"/>
        <v>3</v>
      </c>
      <c r="D1018" s="67" t="str">
        <f t="shared" si="108"/>
        <v>8</v>
      </c>
      <c r="E1018" s="67" t="str">
        <f t="shared" si="109"/>
        <v>01</v>
      </c>
      <c r="F1018" s="67" t="str">
        <f t="shared" si="110"/>
        <v>9</v>
      </c>
      <c r="G1018" s="67" t="str">
        <f t="shared" si="111"/>
        <v>0</v>
      </c>
      <c r="H1018" s="67">
        <v>16380190</v>
      </c>
      <c r="I1018" s="10" t="s">
        <v>6115</v>
      </c>
      <c r="J1018" s="167" t="s">
        <v>55</v>
      </c>
      <c r="K1018" s="10" t="s">
        <v>6116</v>
      </c>
      <c r="L1018" s="10"/>
      <c r="M1018" s="101" t="s">
        <v>22</v>
      </c>
    </row>
    <row r="1019" spans="1:13" s="128" customFormat="1" ht="30" x14ac:dyDescent="0.25">
      <c r="A1019" s="99" t="str">
        <f t="shared" si="105"/>
        <v>1</v>
      </c>
      <c r="B1019" s="67" t="str">
        <f t="shared" si="106"/>
        <v>7</v>
      </c>
      <c r="C1019" s="67" t="str">
        <f t="shared" si="107"/>
        <v>1</v>
      </c>
      <c r="D1019" s="67" t="str">
        <f t="shared" si="108"/>
        <v>8</v>
      </c>
      <c r="E1019" s="67" t="str">
        <f t="shared" si="109"/>
        <v>01</v>
      </c>
      <c r="F1019" s="67" t="str">
        <f t="shared" si="110"/>
        <v>0</v>
      </c>
      <c r="G1019" s="67" t="str">
        <f t="shared" si="111"/>
        <v>0</v>
      </c>
      <c r="H1019" s="67">
        <v>17180100</v>
      </c>
      <c r="I1019" s="10" t="s">
        <v>6117</v>
      </c>
      <c r="J1019" s="167" t="s">
        <v>55</v>
      </c>
      <c r="K1019" s="10" t="s">
        <v>6118</v>
      </c>
      <c r="L1019" s="10"/>
      <c r="M1019" s="101" t="s">
        <v>22</v>
      </c>
    </row>
    <row r="1020" spans="1:13" ht="30" x14ac:dyDescent="0.25">
      <c r="A1020" s="99" t="str">
        <f t="shared" si="105"/>
        <v>1</v>
      </c>
      <c r="B1020" s="67" t="str">
        <f t="shared" si="106"/>
        <v>7</v>
      </c>
      <c r="C1020" s="67" t="str">
        <f t="shared" si="107"/>
        <v>1</v>
      </c>
      <c r="D1020" s="67" t="str">
        <f t="shared" si="108"/>
        <v>8</v>
      </c>
      <c r="E1020" s="67" t="str">
        <f t="shared" si="109"/>
        <v>01</v>
      </c>
      <c r="F1020" s="67" t="str">
        <f t="shared" si="110"/>
        <v>1</v>
      </c>
      <c r="G1020" s="67" t="str">
        <f t="shared" si="111"/>
        <v>0</v>
      </c>
      <c r="H1020" s="67">
        <v>17180110</v>
      </c>
      <c r="I1020" s="10" t="s">
        <v>6119</v>
      </c>
      <c r="J1020" s="167" t="s">
        <v>55</v>
      </c>
      <c r="K1020" s="10" t="s">
        <v>6120</v>
      </c>
      <c r="L1020" s="10"/>
      <c r="M1020" s="101" t="s">
        <v>22</v>
      </c>
    </row>
    <row r="1021" spans="1:13" ht="61.5" customHeight="1" x14ac:dyDescent="0.25">
      <c r="A1021" s="99" t="str">
        <f t="shared" si="105"/>
        <v>1</v>
      </c>
      <c r="B1021" s="67" t="str">
        <f t="shared" si="106"/>
        <v>7</v>
      </c>
      <c r="C1021" s="67" t="str">
        <f t="shared" si="107"/>
        <v>1</v>
      </c>
      <c r="D1021" s="67" t="str">
        <f t="shared" si="108"/>
        <v>8</v>
      </c>
      <c r="E1021" s="67" t="str">
        <f t="shared" si="109"/>
        <v>01</v>
      </c>
      <c r="F1021" s="67" t="str">
        <f t="shared" si="110"/>
        <v>2</v>
      </c>
      <c r="G1021" s="67" t="str">
        <f t="shared" si="111"/>
        <v>0</v>
      </c>
      <c r="H1021" s="67">
        <v>17180120</v>
      </c>
      <c r="I1021" s="10" t="s">
        <v>329</v>
      </c>
      <c r="J1021" s="167" t="s">
        <v>55</v>
      </c>
      <c r="K1021" s="10" t="s">
        <v>6121</v>
      </c>
      <c r="L1021" s="10"/>
      <c r="M1021" s="101" t="s">
        <v>22</v>
      </c>
    </row>
    <row r="1022" spans="1:13" ht="45" x14ac:dyDescent="0.25">
      <c r="A1022" s="99" t="str">
        <f t="shared" si="105"/>
        <v>1</v>
      </c>
      <c r="B1022" s="67" t="str">
        <f t="shared" si="106"/>
        <v>7</v>
      </c>
      <c r="C1022" s="67" t="str">
        <f t="shared" si="107"/>
        <v>1</v>
      </c>
      <c r="D1022" s="67" t="str">
        <f t="shared" si="108"/>
        <v>8</v>
      </c>
      <c r="E1022" s="67" t="str">
        <f t="shared" si="109"/>
        <v>01</v>
      </c>
      <c r="F1022" s="67" t="str">
        <f t="shared" si="110"/>
        <v>3</v>
      </c>
      <c r="G1022" s="67" t="str">
        <f t="shared" si="111"/>
        <v>0</v>
      </c>
      <c r="H1022" s="67">
        <v>17180130</v>
      </c>
      <c r="I1022" s="10" t="s">
        <v>6122</v>
      </c>
      <c r="J1022" s="167" t="s">
        <v>55</v>
      </c>
      <c r="K1022" s="10" t="s">
        <v>6123</v>
      </c>
      <c r="L1022" s="10"/>
      <c r="M1022" s="101" t="s">
        <v>22</v>
      </c>
    </row>
    <row r="1023" spans="1:13" ht="45" x14ac:dyDescent="0.25">
      <c r="A1023" s="99" t="str">
        <f t="shared" si="105"/>
        <v>1</v>
      </c>
      <c r="B1023" s="67" t="str">
        <f t="shared" si="106"/>
        <v>7</v>
      </c>
      <c r="C1023" s="67" t="str">
        <f t="shared" si="107"/>
        <v>1</v>
      </c>
      <c r="D1023" s="67" t="str">
        <f t="shared" si="108"/>
        <v>8</v>
      </c>
      <c r="E1023" s="67" t="str">
        <f t="shared" si="109"/>
        <v>01</v>
      </c>
      <c r="F1023" s="67" t="str">
        <f t="shared" si="110"/>
        <v>4</v>
      </c>
      <c r="G1023" s="67" t="str">
        <f t="shared" si="111"/>
        <v>0</v>
      </c>
      <c r="H1023" s="67">
        <v>17180140</v>
      </c>
      <c r="I1023" s="10" t="s">
        <v>6124</v>
      </c>
      <c r="J1023" s="167" t="s">
        <v>55</v>
      </c>
      <c r="K1023" s="10" t="s">
        <v>6125</v>
      </c>
      <c r="L1023" s="10"/>
      <c r="M1023" s="101" t="s">
        <v>22</v>
      </c>
    </row>
    <row r="1024" spans="1:13" ht="30" x14ac:dyDescent="0.25">
      <c r="A1024" s="99" t="str">
        <f t="shared" si="105"/>
        <v>1</v>
      </c>
      <c r="B1024" s="67" t="str">
        <f t="shared" si="106"/>
        <v>7</v>
      </c>
      <c r="C1024" s="67" t="str">
        <f t="shared" si="107"/>
        <v>1</v>
      </c>
      <c r="D1024" s="67" t="str">
        <f t="shared" si="108"/>
        <v>8</v>
      </c>
      <c r="E1024" s="67" t="str">
        <f t="shared" si="109"/>
        <v>01</v>
      </c>
      <c r="F1024" s="67" t="str">
        <f t="shared" si="110"/>
        <v>5</v>
      </c>
      <c r="G1024" s="67" t="str">
        <f t="shared" si="111"/>
        <v>0</v>
      </c>
      <c r="H1024" s="67">
        <v>17180150</v>
      </c>
      <c r="I1024" s="10" t="s">
        <v>6126</v>
      </c>
      <c r="J1024" s="167" t="s">
        <v>55</v>
      </c>
      <c r="K1024" s="10" t="s">
        <v>6127</v>
      </c>
      <c r="L1024" s="10"/>
      <c r="M1024" s="101" t="s">
        <v>22</v>
      </c>
    </row>
    <row r="1025" spans="1:13" ht="30" x14ac:dyDescent="0.25">
      <c r="A1025" s="99" t="str">
        <f t="shared" si="105"/>
        <v>1</v>
      </c>
      <c r="B1025" s="67" t="str">
        <f t="shared" si="106"/>
        <v>7</v>
      </c>
      <c r="C1025" s="67" t="str">
        <f t="shared" si="107"/>
        <v>1</v>
      </c>
      <c r="D1025" s="67" t="str">
        <f t="shared" si="108"/>
        <v>8</v>
      </c>
      <c r="E1025" s="67" t="str">
        <f t="shared" si="109"/>
        <v>01</v>
      </c>
      <c r="F1025" s="67" t="str">
        <f t="shared" si="110"/>
        <v>6</v>
      </c>
      <c r="G1025" s="67" t="str">
        <f t="shared" si="111"/>
        <v>0</v>
      </c>
      <c r="H1025" s="67">
        <v>17180160</v>
      </c>
      <c r="I1025" s="10" t="s">
        <v>332</v>
      </c>
      <c r="J1025" s="167" t="s">
        <v>55</v>
      </c>
      <c r="K1025" s="10" t="s">
        <v>6128</v>
      </c>
      <c r="L1025" s="10"/>
      <c r="M1025" s="101" t="s">
        <v>22</v>
      </c>
    </row>
    <row r="1026" spans="1:13" ht="45" x14ac:dyDescent="0.25">
      <c r="A1026" s="99" t="str">
        <f t="shared" si="105"/>
        <v>1</v>
      </c>
      <c r="B1026" s="67" t="str">
        <f t="shared" si="106"/>
        <v>7</v>
      </c>
      <c r="C1026" s="67" t="str">
        <f t="shared" si="107"/>
        <v>1</v>
      </c>
      <c r="D1026" s="67" t="str">
        <f t="shared" si="108"/>
        <v>8</v>
      </c>
      <c r="E1026" s="67" t="str">
        <f t="shared" si="109"/>
        <v>01</v>
      </c>
      <c r="F1026" s="67" t="str">
        <f t="shared" si="110"/>
        <v>7</v>
      </c>
      <c r="G1026" s="67" t="str">
        <f t="shared" si="111"/>
        <v>0</v>
      </c>
      <c r="H1026" s="67">
        <v>17180170</v>
      </c>
      <c r="I1026" s="10" t="s">
        <v>334</v>
      </c>
      <c r="J1026" s="167" t="s">
        <v>55</v>
      </c>
      <c r="K1026" s="10" t="s">
        <v>6129</v>
      </c>
      <c r="L1026" s="10"/>
      <c r="M1026" s="101" t="s">
        <v>22</v>
      </c>
    </row>
    <row r="1027" spans="1:13" ht="30" x14ac:dyDescent="0.25">
      <c r="A1027" s="99" t="str">
        <f t="shared" si="105"/>
        <v>1</v>
      </c>
      <c r="B1027" s="67" t="str">
        <f t="shared" si="106"/>
        <v>7</v>
      </c>
      <c r="C1027" s="67" t="str">
        <f t="shared" si="107"/>
        <v>1</v>
      </c>
      <c r="D1027" s="67" t="str">
        <f t="shared" si="108"/>
        <v>8</v>
      </c>
      <c r="E1027" s="67" t="str">
        <f t="shared" si="109"/>
        <v>01</v>
      </c>
      <c r="F1027" s="67" t="str">
        <f t="shared" si="110"/>
        <v>8</v>
      </c>
      <c r="G1027" s="67" t="str">
        <f t="shared" si="111"/>
        <v>0</v>
      </c>
      <c r="H1027" s="67">
        <v>17180180</v>
      </c>
      <c r="I1027" s="10" t="s">
        <v>335</v>
      </c>
      <c r="J1027" s="167" t="s">
        <v>55</v>
      </c>
      <c r="K1027" s="10" t="s">
        <v>6130</v>
      </c>
      <c r="L1027" s="10"/>
      <c r="M1027" s="101" t="s">
        <v>22</v>
      </c>
    </row>
    <row r="1028" spans="1:13" ht="30" x14ac:dyDescent="0.25">
      <c r="A1028" s="99" t="str">
        <f t="shared" si="105"/>
        <v>1</v>
      </c>
      <c r="B1028" s="67" t="str">
        <f t="shared" si="106"/>
        <v>7</v>
      </c>
      <c r="C1028" s="67" t="str">
        <f t="shared" si="107"/>
        <v>1</v>
      </c>
      <c r="D1028" s="67" t="str">
        <f t="shared" si="108"/>
        <v>2</v>
      </c>
      <c r="E1028" s="67" t="str">
        <f t="shared" si="109"/>
        <v>98</v>
      </c>
      <c r="F1028" s="67" t="str">
        <f t="shared" si="110"/>
        <v>0</v>
      </c>
      <c r="G1028" s="67" t="str">
        <f t="shared" si="111"/>
        <v>0</v>
      </c>
      <c r="H1028" s="67">
        <v>17129800</v>
      </c>
      <c r="I1028" s="10" t="s">
        <v>6131</v>
      </c>
      <c r="J1028" s="167" t="s">
        <v>55</v>
      </c>
      <c r="K1028" s="10" t="s">
        <v>349</v>
      </c>
      <c r="L1028" s="10"/>
      <c r="M1028" s="101" t="s">
        <v>22</v>
      </c>
    </row>
    <row r="1029" spans="1:13" ht="30" x14ac:dyDescent="0.25">
      <c r="A1029" s="99" t="str">
        <f t="shared" si="105"/>
        <v>1</v>
      </c>
      <c r="B1029" s="67" t="str">
        <f t="shared" si="106"/>
        <v>7</v>
      </c>
      <c r="C1029" s="67" t="str">
        <f t="shared" si="107"/>
        <v>1</v>
      </c>
      <c r="D1029" s="67" t="str">
        <f t="shared" si="108"/>
        <v>8</v>
      </c>
      <c r="E1029" s="67" t="str">
        <f t="shared" si="109"/>
        <v>02</v>
      </c>
      <c r="F1029" s="67" t="str">
        <f t="shared" si="110"/>
        <v>0</v>
      </c>
      <c r="G1029" s="67" t="str">
        <f t="shared" si="111"/>
        <v>0</v>
      </c>
      <c r="H1029" s="67">
        <v>17180200</v>
      </c>
      <c r="I1029" s="10" t="s">
        <v>6132</v>
      </c>
      <c r="J1029" s="167" t="s">
        <v>55</v>
      </c>
      <c r="K1029" s="10" t="s">
        <v>337</v>
      </c>
      <c r="L1029" s="10"/>
      <c r="M1029" s="101" t="s">
        <v>22</v>
      </c>
    </row>
    <row r="1030" spans="1:13" ht="30" x14ac:dyDescent="0.25">
      <c r="A1030" s="99" t="str">
        <f t="shared" si="105"/>
        <v>1</v>
      </c>
      <c r="B1030" s="67" t="str">
        <f t="shared" si="106"/>
        <v>7</v>
      </c>
      <c r="C1030" s="67" t="str">
        <f t="shared" si="107"/>
        <v>1</v>
      </c>
      <c r="D1030" s="67" t="str">
        <f t="shared" si="108"/>
        <v>8</v>
      </c>
      <c r="E1030" s="67" t="str">
        <f t="shared" si="109"/>
        <v>02</v>
      </c>
      <c r="F1030" s="67" t="str">
        <f t="shared" si="110"/>
        <v>1</v>
      </c>
      <c r="G1030" s="67" t="str">
        <f t="shared" si="111"/>
        <v>0</v>
      </c>
      <c r="H1030" s="67">
        <v>17180210</v>
      </c>
      <c r="I1030" s="10" t="s">
        <v>350</v>
      </c>
      <c r="J1030" s="167" t="s">
        <v>55</v>
      </c>
      <c r="K1030" s="10" t="s">
        <v>6133</v>
      </c>
      <c r="L1030" s="10"/>
      <c r="M1030" s="101" t="s">
        <v>22</v>
      </c>
    </row>
    <row r="1031" spans="1:13" ht="30" x14ac:dyDescent="0.25">
      <c r="A1031" s="99" t="str">
        <f t="shared" si="105"/>
        <v>1</v>
      </c>
      <c r="B1031" s="67" t="str">
        <f t="shared" si="106"/>
        <v>7</v>
      </c>
      <c r="C1031" s="67" t="str">
        <f t="shared" si="107"/>
        <v>1</v>
      </c>
      <c r="D1031" s="67" t="str">
        <f t="shared" si="108"/>
        <v>8</v>
      </c>
      <c r="E1031" s="67" t="str">
        <f t="shared" si="109"/>
        <v>02</v>
      </c>
      <c r="F1031" s="67" t="str">
        <f t="shared" si="110"/>
        <v>2</v>
      </c>
      <c r="G1031" s="67" t="str">
        <f t="shared" si="111"/>
        <v>0</v>
      </c>
      <c r="H1031" s="67">
        <v>17180220</v>
      </c>
      <c r="I1031" s="10" t="s">
        <v>6134</v>
      </c>
      <c r="J1031" s="167" t="s">
        <v>55</v>
      </c>
      <c r="K1031" s="10" t="s">
        <v>6135</v>
      </c>
      <c r="L1031" s="10"/>
      <c r="M1031" s="101" t="s">
        <v>22</v>
      </c>
    </row>
    <row r="1032" spans="1:13" ht="30" x14ac:dyDescent="0.25">
      <c r="A1032" s="99" t="str">
        <f t="shared" si="105"/>
        <v>1</v>
      </c>
      <c r="B1032" s="67" t="str">
        <f t="shared" si="106"/>
        <v>7</v>
      </c>
      <c r="C1032" s="67" t="str">
        <f t="shared" si="107"/>
        <v>1</v>
      </c>
      <c r="D1032" s="67" t="str">
        <f t="shared" si="108"/>
        <v>8</v>
      </c>
      <c r="E1032" s="67" t="str">
        <f t="shared" si="109"/>
        <v>02</v>
      </c>
      <c r="F1032" s="67" t="str">
        <f t="shared" si="110"/>
        <v>3</v>
      </c>
      <c r="G1032" s="67" t="str">
        <f t="shared" si="111"/>
        <v>0</v>
      </c>
      <c r="H1032" s="67">
        <v>17180230</v>
      </c>
      <c r="I1032" s="10" t="s">
        <v>6136</v>
      </c>
      <c r="J1032" s="167" t="s">
        <v>55</v>
      </c>
      <c r="K1032" s="10" t="s">
        <v>6137</v>
      </c>
      <c r="L1032" s="10"/>
      <c r="M1032" s="101" t="s">
        <v>22</v>
      </c>
    </row>
    <row r="1033" spans="1:13" ht="30" x14ac:dyDescent="0.25">
      <c r="A1033" s="99" t="str">
        <f t="shared" si="105"/>
        <v>1</v>
      </c>
      <c r="B1033" s="67" t="str">
        <f t="shared" si="106"/>
        <v>7</v>
      </c>
      <c r="C1033" s="67" t="str">
        <f t="shared" si="107"/>
        <v>1</v>
      </c>
      <c r="D1033" s="67" t="str">
        <f t="shared" si="108"/>
        <v>8</v>
      </c>
      <c r="E1033" s="67" t="str">
        <f t="shared" si="109"/>
        <v>02</v>
      </c>
      <c r="F1033" s="67" t="str">
        <f t="shared" si="110"/>
        <v>4</v>
      </c>
      <c r="G1033" s="67" t="str">
        <f t="shared" si="111"/>
        <v>0</v>
      </c>
      <c r="H1033" s="67">
        <v>17180240</v>
      </c>
      <c r="I1033" s="10" t="s">
        <v>6138</v>
      </c>
      <c r="J1033" s="167" t="s">
        <v>55</v>
      </c>
      <c r="K1033" s="10" t="s">
        <v>340</v>
      </c>
      <c r="L1033" s="10"/>
      <c r="M1033" s="101" t="s">
        <v>22</v>
      </c>
    </row>
    <row r="1034" spans="1:13" ht="30" x14ac:dyDescent="0.25">
      <c r="A1034" s="99" t="str">
        <f t="shared" ref="A1034:A1097" si="112">MID($H1034,1,1)</f>
        <v>1</v>
      </c>
      <c r="B1034" s="67" t="str">
        <f t="shared" ref="B1034:B1097" si="113">MID($H1034,2,1)</f>
        <v>7</v>
      </c>
      <c r="C1034" s="67" t="str">
        <f t="shared" ref="C1034:C1097" si="114">MID($H1034,3,1)</f>
        <v>1</v>
      </c>
      <c r="D1034" s="67" t="str">
        <f t="shared" ref="D1034:D1097" si="115">MID($H1034,4,1)</f>
        <v>8</v>
      </c>
      <c r="E1034" s="67" t="str">
        <f t="shared" ref="E1034:E1097" si="116">MID($H1034,5,2)</f>
        <v>02</v>
      </c>
      <c r="F1034" s="67" t="str">
        <f t="shared" ref="F1034:F1097" si="117">MID($H1034,7,1)</f>
        <v>5</v>
      </c>
      <c r="G1034" s="67" t="str">
        <f t="shared" ref="G1034:G1097" si="118">MID($H1034,8,1)</f>
        <v>0</v>
      </c>
      <c r="H1034" s="67">
        <v>17180250</v>
      </c>
      <c r="I1034" s="10" t="s">
        <v>6139</v>
      </c>
      <c r="J1034" s="167" t="s">
        <v>55</v>
      </c>
      <c r="K1034" s="10" t="s">
        <v>6140</v>
      </c>
      <c r="L1034" s="10"/>
      <c r="M1034" s="101" t="s">
        <v>22</v>
      </c>
    </row>
    <row r="1035" spans="1:13" ht="30" x14ac:dyDescent="0.25">
      <c r="A1035" s="99" t="str">
        <f t="shared" si="112"/>
        <v>1</v>
      </c>
      <c r="B1035" s="67" t="str">
        <f t="shared" si="113"/>
        <v>7</v>
      </c>
      <c r="C1035" s="67" t="str">
        <f t="shared" si="114"/>
        <v>1</v>
      </c>
      <c r="D1035" s="67" t="str">
        <f t="shared" si="115"/>
        <v>8</v>
      </c>
      <c r="E1035" s="67" t="str">
        <f t="shared" si="116"/>
        <v>02</v>
      </c>
      <c r="F1035" s="67" t="str">
        <f t="shared" si="117"/>
        <v>6</v>
      </c>
      <c r="G1035" s="67" t="str">
        <f t="shared" si="118"/>
        <v>0</v>
      </c>
      <c r="H1035" s="67">
        <v>17180260</v>
      </c>
      <c r="I1035" s="10" t="s">
        <v>347</v>
      </c>
      <c r="J1035" s="167" t="s">
        <v>55</v>
      </c>
      <c r="K1035" s="10" t="s">
        <v>6141</v>
      </c>
      <c r="L1035" s="10"/>
      <c r="M1035" s="101" t="s">
        <v>22</v>
      </c>
    </row>
    <row r="1036" spans="1:13" ht="30" x14ac:dyDescent="0.25">
      <c r="A1036" s="99" t="str">
        <f t="shared" si="112"/>
        <v>1</v>
      </c>
      <c r="B1036" s="67" t="str">
        <f t="shared" si="113"/>
        <v>7</v>
      </c>
      <c r="C1036" s="67" t="str">
        <f t="shared" si="114"/>
        <v>1</v>
      </c>
      <c r="D1036" s="67" t="str">
        <f t="shared" si="115"/>
        <v>8</v>
      </c>
      <c r="E1036" s="67" t="str">
        <f t="shared" si="116"/>
        <v>02</v>
      </c>
      <c r="F1036" s="67" t="str">
        <f t="shared" si="117"/>
        <v>9</v>
      </c>
      <c r="G1036" s="67" t="str">
        <f t="shared" si="118"/>
        <v>0</v>
      </c>
      <c r="H1036" s="67">
        <v>17180290</v>
      </c>
      <c r="I1036" s="10" t="s">
        <v>6131</v>
      </c>
      <c r="J1036" s="167" t="s">
        <v>55</v>
      </c>
      <c r="K1036" s="10" t="s">
        <v>6142</v>
      </c>
      <c r="L1036" s="10"/>
      <c r="M1036" s="101" t="s">
        <v>22</v>
      </c>
    </row>
    <row r="1037" spans="1:13" ht="60" x14ac:dyDescent="0.25">
      <c r="A1037" s="99" t="str">
        <f t="shared" si="112"/>
        <v>1</v>
      </c>
      <c r="B1037" s="67" t="str">
        <f t="shared" si="113"/>
        <v>7</v>
      </c>
      <c r="C1037" s="67" t="str">
        <f t="shared" si="114"/>
        <v>1</v>
      </c>
      <c r="D1037" s="67" t="str">
        <f t="shared" si="115"/>
        <v>8</v>
      </c>
      <c r="E1037" s="67" t="str">
        <f t="shared" si="116"/>
        <v>03</v>
      </c>
      <c r="F1037" s="67" t="str">
        <f t="shared" si="117"/>
        <v>0</v>
      </c>
      <c r="G1037" s="67" t="str">
        <f t="shared" si="118"/>
        <v>0</v>
      </c>
      <c r="H1037" s="67">
        <v>17180300</v>
      </c>
      <c r="I1037" s="10" t="s">
        <v>6143</v>
      </c>
      <c r="J1037" s="167" t="s">
        <v>55</v>
      </c>
      <c r="K1037" s="10" t="s">
        <v>353</v>
      </c>
      <c r="L1037" s="10"/>
      <c r="M1037" s="101" t="s">
        <v>22</v>
      </c>
    </row>
    <row r="1038" spans="1:13" ht="60" x14ac:dyDescent="0.25">
      <c r="A1038" s="99" t="str">
        <f t="shared" si="112"/>
        <v>1</v>
      </c>
      <c r="B1038" s="67" t="str">
        <f t="shared" si="113"/>
        <v>7</v>
      </c>
      <c r="C1038" s="67" t="str">
        <f t="shared" si="114"/>
        <v>1</v>
      </c>
      <c r="D1038" s="67" t="str">
        <f t="shared" si="115"/>
        <v>8</v>
      </c>
      <c r="E1038" s="67" t="str">
        <f t="shared" si="116"/>
        <v>03</v>
      </c>
      <c r="F1038" s="67" t="str">
        <f t="shared" si="117"/>
        <v>1</v>
      </c>
      <c r="G1038" s="67" t="str">
        <f t="shared" si="118"/>
        <v>0</v>
      </c>
      <c r="H1038" s="67">
        <v>17180310</v>
      </c>
      <c r="I1038" s="10" t="s">
        <v>5720</v>
      </c>
      <c r="J1038" s="167" t="s">
        <v>55</v>
      </c>
      <c r="K1038" s="10" t="s">
        <v>6144</v>
      </c>
      <c r="L1038" s="10"/>
      <c r="M1038" s="101" t="s">
        <v>22</v>
      </c>
    </row>
    <row r="1039" spans="1:13" ht="60" x14ac:dyDescent="0.25">
      <c r="A1039" s="99" t="str">
        <f t="shared" si="112"/>
        <v>1</v>
      </c>
      <c r="B1039" s="67" t="str">
        <f t="shared" si="113"/>
        <v>7</v>
      </c>
      <c r="C1039" s="67" t="str">
        <f t="shared" si="114"/>
        <v>1</v>
      </c>
      <c r="D1039" s="67" t="str">
        <f t="shared" si="115"/>
        <v>8</v>
      </c>
      <c r="E1039" s="67" t="str">
        <f t="shared" si="116"/>
        <v>03</v>
      </c>
      <c r="F1039" s="67" t="str">
        <f t="shared" si="117"/>
        <v>2</v>
      </c>
      <c r="G1039" s="67" t="str">
        <f t="shared" si="118"/>
        <v>0</v>
      </c>
      <c r="H1039" s="67">
        <v>17180320</v>
      </c>
      <c r="I1039" s="10" t="s">
        <v>5722</v>
      </c>
      <c r="J1039" s="167" t="s">
        <v>55</v>
      </c>
      <c r="K1039" s="10" t="s">
        <v>6145</v>
      </c>
      <c r="L1039" s="10"/>
      <c r="M1039" s="101" t="s">
        <v>22</v>
      </c>
    </row>
    <row r="1040" spans="1:13" ht="60" x14ac:dyDescent="0.25">
      <c r="A1040" s="99" t="str">
        <f t="shared" si="112"/>
        <v>1</v>
      </c>
      <c r="B1040" s="67" t="str">
        <f t="shared" si="113"/>
        <v>7</v>
      </c>
      <c r="C1040" s="67" t="str">
        <f t="shared" si="114"/>
        <v>1</v>
      </c>
      <c r="D1040" s="67" t="str">
        <f t="shared" si="115"/>
        <v>8</v>
      </c>
      <c r="E1040" s="67" t="str">
        <f t="shared" si="116"/>
        <v>03</v>
      </c>
      <c r="F1040" s="67" t="str">
        <f t="shared" si="117"/>
        <v>3</v>
      </c>
      <c r="G1040" s="67" t="str">
        <f t="shared" si="118"/>
        <v>0</v>
      </c>
      <c r="H1040" s="67">
        <v>17180330</v>
      </c>
      <c r="I1040" s="10" t="s">
        <v>5724</v>
      </c>
      <c r="J1040" s="167" t="s">
        <v>55</v>
      </c>
      <c r="K1040" s="10" t="s">
        <v>6146</v>
      </c>
      <c r="L1040" s="10"/>
      <c r="M1040" s="101" t="s">
        <v>22</v>
      </c>
    </row>
    <row r="1041" spans="1:13" ht="60" x14ac:dyDescent="0.25">
      <c r="A1041" s="99" t="str">
        <f t="shared" si="112"/>
        <v>1</v>
      </c>
      <c r="B1041" s="67" t="str">
        <f t="shared" si="113"/>
        <v>7</v>
      </c>
      <c r="C1041" s="67" t="str">
        <f t="shared" si="114"/>
        <v>1</v>
      </c>
      <c r="D1041" s="67" t="str">
        <f t="shared" si="115"/>
        <v>8</v>
      </c>
      <c r="E1041" s="67" t="str">
        <f t="shared" si="116"/>
        <v>03</v>
      </c>
      <c r="F1041" s="67" t="str">
        <f t="shared" si="117"/>
        <v>4</v>
      </c>
      <c r="G1041" s="67" t="str">
        <f t="shared" si="118"/>
        <v>0</v>
      </c>
      <c r="H1041" s="67">
        <v>17180340</v>
      </c>
      <c r="I1041" s="10" t="s">
        <v>5726</v>
      </c>
      <c r="J1041" s="167" t="s">
        <v>55</v>
      </c>
      <c r="K1041" s="10" t="s">
        <v>6147</v>
      </c>
      <c r="L1041" s="10"/>
      <c r="M1041" s="101" t="s">
        <v>22</v>
      </c>
    </row>
    <row r="1042" spans="1:13" ht="60" x14ac:dyDescent="0.25">
      <c r="A1042" s="99" t="str">
        <f t="shared" si="112"/>
        <v>1</v>
      </c>
      <c r="B1042" s="67" t="str">
        <f t="shared" si="113"/>
        <v>7</v>
      </c>
      <c r="C1042" s="67" t="str">
        <f t="shared" si="114"/>
        <v>1</v>
      </c>
      <c r="D1042" s="67" t="str">
        <f t="shared" si="115"/>
        <v>8</v>
      </c>
      <c r="E1042" s="67" t="str">
        <f t="shared" si="116"/>
        <v>03</v>
      </c>
      <c r="F1042" s="67" t="str">
        <f t="shared" si="117"/>
        <v>5</v>
      </c>
      <c r="G1042" s="67" t="str">
        <f t="shared" si="118"/>
        <v>0</v>
      </c>
      <c r="H1042" s="67">
        <v>17180350</v>
      </c>
      <c r="I1042" s="10" t="s">
        <v>5728</v>
      </c>
      <c r="J1042" s="167" t="s">
        <v>55</v>
      </c>
      <c r="K1042" s="10" t="s">
        <v>6148</v>
      </c>
      <c r="L1042" s="10"/>
      <c r="M1042" s="101" t="s">
        <v>22</v>
      </c>
    </row>
    <row r="1043" spans="1:13" ht="60" x14ac:dyDescent="0.25">
      <c r="A1043" s="99" t="str">
        <f t="shared" si="112"/>
        <v>1</v>
      </c>
      <c r="B1043" s="67" t="str">
        <f t="shared" si="113"/>
        <v>7</v>
      </c>
      <c r="C1043" s="67" t="str">
        <f t="shared" si="114"/>
        <v>1</v>
      </c>
      <c r="D1043" s="67" t="str">
        <f t="shared" si="115"/>
        <v>8</v>
      </c>
      <c r="E1043" s="67" t="str">
        <f t="shared" si="116"/>
        <v>03</v>
      </c>
      <c r="F1043" s="67" t="str">
        <f t="shared" si="117"/>
        <v>9</v>
      </c>
      <c r="G1043" s="67" t="str">
        <f t="shared" si="118"/>
        <v>0</v>
      </c>
      <c r="H1043" s="67">
        <v>17180390</v>
      </c>
      <c r="I1043" s="10" t="s">
        <v>5730</v>
      </c>
      <c r="J1043" s="167" t="s">
        <v>55</v>
      </c>
      <c r="K1043" s="10" t="s">
        <v>6149</v>
      </c>
      <c r="L1043" s="10"/>
      <c r="M1043" s="101" t="s">
        <v>22</v>
      </c>
    </row>
    <row r="1044" spans="1:13" ht="45" x14ac:dyDescent="0.25">
      <c r="A1044" s="99" t="str">
        <f t="shared" si="112"/>
        <v>1</v>
      </c>
      <c r="B1044" s="67" t="str">
        <f t="shared" si="113"/>
        <v>7</v>
      </c>
      <c r="C1044" s="67" t="str">
        <f t="shared" si="114"/>
        <v>1</v>
      </c>
      <c r="D1044" s="67" t="str">
        <f t="shared" si="115"/>
        <v>3</v>
      </c>
      <c r="E1044" s="67" t="str">
        <f t="shared" si="116"/>
        <v>98</v>
      </c>
      <c r="F1044" s="67" t="str">
        <f t="shared" si="117"/>
        <v>0</v>
      </c>
      <c r="G1044" s="67" t="str">
        <f t="shared" si="118"/>
        <v>0</v>
      </c>
      <c r="H1044" s="67">
        <v>17139800</v>
      </c>
      <c r="I1044" s="10" t="s">
        <v>378</v>
      </c>
      <c r="J1044" s="167" t="s">
        <v>55</v>
      </c>
      <c r="K1044" s="10" t="s">
        <v>379</v>
      </c>
      <c r="L1044" s="10"/>
      <c r="M1044" s="101" t="s">
        <v>22</v>
      </c>
    </row>
    <row r="1045" spans="1:13" ht="60" x14ac:dyDescent="0.25">
      <c r="A1045" s="99" t="str">
        <f t="shared" si="112"/>
        <v>1</v>
      </c>
      <c r="B1045" s="67" t="str">
        <f t="shared" si="113"/>
        <v>7</v>
      </c>
      <c r="C1045" s="67" t="str">
        <f t="shared" si="114"/>
        <v>1</v>
      </c>
      <c r="D1045" s="67" t="str">
        <f t="shared" si="115"/>
        <v>8</v>
      </c>
      <c r="E1045" s="67" t="str">
        <f t="shared" si="116"/>
        <v>04</v>
      </c>
      <c r="F1045" s="67" t="str">
        <f t="shared" si="117"/>
        <v>0</v>
      </c>
      <c r="G1045" s="67" t="str">
        <f t="shared" si="118"/>
        <v>0</v>
      </c>
      <c r="H1045" s="67">
        <v>17180400</v>
      </c>
      <c r="I1045" s="10" t="s">
        <v>366</v>
      </c>
      <c r="J1045" s="167" t="s">
        <v>55</v>
      </c>
      <c r="K1045" s="10" t="s">
        <v>367</v>
      </c>
      <c r="L1045" s="10"/>
      <c r="M1045" s="101" t="s">
        <v>22</v>
      </c>
    </row>
    <row r="1046" spans="1:13" ht="60" x14ac:dyDescent="0.25">
      <c r="A1046" s="99" t="str">
        <f t="shared" si="112"/>
        <v>1</v>
      </c>
      <c r="B1046" s="67" t="str">
        <f t="shared" si="113"/>
        <v>7</v>
      </c>
      <c r="C1046" s="67" t="str">
        <f t="shared" si="114"/>
        <v>1</v>
      </c>
      <c r="D1046" s="67" t="str">
        <f t="shared" si="115"/>
        <v>8</v>
      </c>
      <c r="E1046" s="67" t="str">
        <f t="shared" si="116"/>
        <v>04</v>
      </c>
      <c r="F1046" s="67" t="str">
        <f t="shared" si="117"/>
        <v>1</v>
      </c>
      <c r="G1046" s="67" t="str">
        <f t="shared" si="118"/>
        <v>0</v>
      </c>
      <c r="H1046" s="67">
        <v>17180410</v>
      </c>
      <c r="I1046" s="10" t="s">
        <v>5732</v>
      </c>
      <c r="J1046" s="167" t="s">
        <v>55</v>
      </c>
      <c r="K1046" s="10" t="s">
        <v>6150</v>
      </c>
      <c r="L1046" s="10"/>
      <c r="M1046" s="101" t="s">
        <v>22</v>
      </c>
    </row>
    <row r="1047" spans="1:13" ht="60" x14ac:dyDescent="0.25">
      <c r="A1047" s="99" t="str">
        <f t="shared" si="112"/>
        <v>1</v>
      </c>
      <c r="B1047" s="67" t="str">
        <f t="shared" si="113"/>
        <v>7</v>
      </c>
      <c r="C1047" s="67" t="str">
        <f t="shared" si="114"/>
        <v>1</v>
      </c>
      <c r="D1047" s="67" t="str">
        <f t="shared" si="115"/>
        <v>8</v>
      </c>
      <c r="E1047" s="67" t="str">
        <f t="shared" si="116"/>
        <v>04</v>
      </c>
      <c r="F1047" s="67" t="str">
        <f t="shared" si="117"/>
        <v>2</v>
      </c>
      <c r="G1047" s="67" t="str">
        <f t="shared" si="118"/>
        <v>0</v>
      </c>
      <c r="H1047" s="67">
        <v>17180420</v>
      </c>
      <c r="I1047" s="10" t="s">
        <v>5734</v>
      </c>
      <c r="J1047" s="167" t="s">
        <v>55</v>
      </c>
      <c r="K1047" s="10" t="s">
        <v>6151</v>
      </c>
      <c r="L1047" s="10"/>
      <c r="M1047" s="101" t="s">
        <v>22</v>
      </c>
    </row>
    <row r="1048" spans="1:13" ht="45" x14ac:dyDescent="0.25">
      <c r="A1048" s="99" t="str">
        <f t="shared" si="112"/>
        <v>1</v>
      </c>
      <c r="B1048" s="67" t="str">
        <f t="shared" si="113"/>
        <v>7</v>
      </c>
      <c r="C1048" s="67" t="str">
        <f t="shared" si="114"/>
        <v>1</v>
      </c>
      <c r="D1048" s="67" t="str">
        <f t="shared" si="115"/>
        <v>8</v>
      </c>
      <c r="E1048" s="67" t="str">
        <f t="shared" si="116"/>
        <v>04</v>
      </c>
      <c r="F1048" s="67" t="str">
        <f t="shared" si="117"/>
        <v>3</v>
      </c>
      <c r="G1048" s="67" t="str">
        <f t="shared" si="118"/>
        <v>0</v>
      </c>
      <c r="H1048" s="67">
        <v>17180430</v>
      </c>
      <c r="I1048" s="10" t="s">
        <v>5736</v>
      </c>
      <c r="J1048" s="167" t="s">
        <v>55</v>
      </c>
      <c r="K1048" s="10" t="s">
        <v>6152</v>
      </c>
      <c r="L1048" s="10"/>
      <c r="M1048" s="101" t="s">
        <v>22</v>
      </c>
    </row>
    <row r="1049" spans="1:13" ht="60" x14ac:dyDescent="0.25">
      <c r="A1049" s="99" t="str">
        <f t="shared" si="112"/>
        <v>1</v>
      </c>
      <c r="B1049" s="67" t="str">
        <f t="shared" si="113"/>
        <v>7</v>
      </c>
      <c r="C1049" s="67" t="str">
        <f t="shared" si="114"/>
        <v>1</v>
      </c>
      <c r="D1049" s="67" t="str">
        <f t="shared" si="115"/>
        <v>8</v>
      </c>
      <c r="E1049" s="67" t="str">
        <f t="shared" si="116"/>
        <v>04</v>
      </c>
      <c r="F1049" s="67" t="str">
        <f t="shared" si="117"/>
        <v>4</v>
      </c>
      <c r="G1049" s="67" t="str">
        <f t="shared" si="118"/>
        <v>0</v>
      </c>
      <c r="H1049" s="67">
        <v>17180440</v>
      </c>
      <c r="I1049" s="10" t="s">
        <v>5738</v>
      </c>
      <c r="J1049" s="167" t="s">
        <v>55</v>
      </c>
      <c r="K1049" s="10" t="s">
        <v>6153</v>
      </c>
      <c r="L1049" s="10"/>
      <c r="M1049" s="101" t="s">
        <v>22</v>
      </c>
    </row>
    <row r="1050" spans="1:13" ht="45" x14ac:dyDescent="0.25">
      <c r="A1050" s="99" t="str">
        <f t="shared" si="112"/>
        <v>1</v>
      </c>
      <c r="B1050" s="67" t="str">
        <f t="shared" si="113"/>
        <v>7</v>
      </c>
      <c r="C1050" s="67" t="str">
        <f t="shared" si="114"/>
        <v>1</v>
      </c>
      <c r="D1050" s="67" t="str">
        <f t="shared" si="115"/>
        <v>8</v>
      </c>
      <c r="E1050" s="67" t="str">
        <f t="shared" si="116"/>
        <v>04</v>
      </c>
      <c r="F1050" s="67" t="str">
        <f t="shared" si="117"/>
        <v>5</v>
      </c>
      <c r="G1050" s="67" t="str">
        <f t="shared" si="118"/>
        <v>0</v>
      </c>
      <c r="H1050" s="67">
        <v>17180450</v>
      </c>
      <c r="I1050" s="10" t="s">
        <v>5740</v>
      </c>
      <c r="J1050" s="167" t="s">
        <v>55</v>
      </c>
      <c r="K1050" s="10" t="s">
        <v>6154</v>
      </c>
      <c r="L1050" s="10"/>
      <c r="M1050" s="101" t="s">
        <v>22</v>
      </c>
    </row>
    <row r="1051" spans="1:13" s="129" customFormat="1" ht="45" x14ac:dyDescent="0.25">
      <c r="A1051" s="99" t="str">
        <f t="shared" si="112"/>
        <v>1</v>
      </c>
      <c r="B1051" s="67" t="str">
        <f t="shared" si="113"/>
        <v>7</v>
      </c>
      <c r="C1051" s="67" t="str">
        <f t="shared" si="114"/>
        <v>1</v>
      </c>
      <c r="D1051" s="67" t="str">
        <f t="shared" si="115"/>
        <v>8</v>
      </c>
      <c r="E1051" s="67" t="str">
        <f t="shared" si="116"/>
        <v>04</v>
      </c>
      <c r="F1051" s="67" t="str">
        <f t="shared" si="117"/>
        <v>6</v>
      </c>
      <c r="G1051" s="67" t="str">
        <f t="shared" si="118"/>
        <v>0</v>
      </c>
      <c r="H1051" s="67">
        <v>17180460</v>
      </c>
      <c r="I1051" s="10" t="s">
        <v>5742</v>
      </c>
      <c r="J1051" s="167" t="s">
        <v>55</v>
      </c>
      <c r="K1051" s="10" t="s">
        <v>6155</v>
      </c>
      <c r="L1051" s="10"/>
      <c r="M1051" s="101" t="s">
        <v>22</v>
      </c>
    </row>
    <row r="1052" spans="1:13" s="129" customFormat="1" ht="45" x14ac:dyDescent="0.25">
      <c r="A1052" s="99" t="str">
        <f t="shared" si="112"/>
        <v>1</v>
      </c>
      <c r="B1052" s="67" t="str">
        <f t="shared" si="113"/>
        <v>7</v>
      </c>
      <c r="C1052" s="67" t="str">
        <f t="shared" si="114"/>
        <v>1</v>
      </c>
      <c r="D1052" s="67" t="str">
        <f t="shared" si="115"/>
        <v>8</v>
      </c>
      <c r="E1052" s="67" t="str">
        <f t="shared" si="116"/>
        <v>04</v>
      </c>
      <c r="F1052" s="67" t="str">
        <f t="shared" si="117"/>
        <v>9</v>
      </c>
      <c r="G1052" s="67" t="str">
        <f t="shared" si="118"/>
        <v>0</v>
      </c>
      <c r="H1052" s="67">
        <v>17180490</v>
      </c>
      <c r="I1052" s="10" t="s">
        <v>5742</v>
      </c>
      <c r="J1052" s="167" t="s">
        <v>55</v>
      </c>
      <c r="K1052" s="10" t="s">
        <v>6156</v>
      </c>
      <c r="L1052" s="10"/>
      <c r="M1052" s="101" t="s">
        <v>22</v>
      </c>
    </row>
    <row r="1053" spans="1:13" s="129" customFormat="1" ht="60" x14ac:dyDescent="0.25">
      <c r="A1053" s="99" t="str">
        <f t="shared" si="112"/>
        <v>1</v>
      </c>
      <c r="B1053" s="67" t="str">
        <f t="shared" si="113"/>
        <v>7</v>
      </c>
      <c r="C1053" s="67" t="str">
        <f t="shared" si="114"/>
        <v>1</v>
      </c>
      <c r="D1053" s="67" t="str">
        <f t="shared" si="115"/>
        <v>4</v>
      </c>
      <c r="E1053" s="67" t="str">
        <f t="shared" si="116"/>
        <v>98</v>
      </c>
      <c r="F1053" s="67" t="str">
        <f t="shared" si="117"/>
        <v>0</v>
      </c>
      <c r="G1053" s="67" t="str">
        <f t="shared" si="118"/>
        <v>0</v>
      </c>
      <c r="H1053" s="67">
        <v>17149800</v>
      </c>
      <c r="I1053" s="10" t="s">
        <v>6157</v>
      </c>
      <c r="J1053" s="167" t="s">
        <v>55</v>
      </c>
      <c r="K1053" s="10" t="s">
        <v>396</v>
      </c>
      <c r="L1053" s="10"/>
      <c r="M1053" s="101" t="s">
        <v>22</v>
      </c>
    </row>
    <row r="1054" spans="1:13" ht="60" x14ac:dyDescent="0.25">
      <c r="A1054" s="99" t="str">
        <f t="shared" si="112"/>
        <v>1</v>
      </c>
      <c r="B1054" s="67" t="str">
        <f t="shared" si="113"/>
        <v>7</v>
      </c>
      <c r="C1054" s="67" t="str">
        <f t="shared" si="114"/>
        <v>1</v>
      </c>
      <c r="D1054" s="67" t="str">
        <f t="shared" si="115"/>
        <v>8</v>
      </c>
      <c r="E1054" s="67" t="str">
        <f t="shared" si="116"/>
        <v>05</v>
      </c>
      <c r="F1054" s="67" t="str">
        <f t="shared" si="117"/>
        <v>0</v>
      </c>
      <c r="G1054" s="67" t="str">
        <f t="shared" si="118"/>
        <v>0</v>
      </c>
      <c r="H1054" s="67">
        <v>17180500</v>
      </c>
      <c r="I1054" s="10" t="s">
        <v>6158</v>
      </c>
      <c r="J1054" s="167" t="s">
        <v>55</v>
      </c>
      <c r="K1054" s="10" t="s">
        <v>6159</v>
      </c>
      <c r="L1054" s="10"/>
      <c r="M1054" s="101" t="s">
        <v>22</v>
      </c>
    </row>
    <row r="1055" spans="1:13" ht="30" x14ac:dyDescent="0.25">
      <c r="A1055" s="99" t="str">
        <f t="shared" si="112"/>
        <v>1</v>
      </c>
      <c r="B1055" s="67" t="str">
        <f t="shared" si="113"/>
        <v>7</v>
      </c>
      <c r="C1055" s="67" t="str">
        <f t="shared" si="114"/>
        <v>1</v>
      </c>
      <c r="D1055" s="67" t="str">
        <f t="shared" si="115"/>
        <v>8</v>
      </c>
      <c r="E1055" s="67" t="str">
        <f t="shared" si="116"/>
        <v>05</v>
      </c>
      <c r="F1055" s="67" t="str">
        <f t="shared" si="117"/>
        <v>1</v>
      </c>
      <c r="G1055" s="67" t="str">
        <f t="shared" si="118"/>
        <v>0</v>
      </c>
      <c r="H1055" s="67">
        <v>17180510</v>
      </c>
      <c r="I1055" s="10" t="s">
        <v>6160</v>
      </c>
      <c r="J1055" s="167" t="s">
        <v>55</v>
      </c>
      <c r="K1055" s="10" t="s">
        <v>382</v>
      </c>
      <c r="L1055" s="10"/>
      <c r="M1055" s="101" t="s">
        <v>22</v>
      </c>
    </row>
    <row r="1056" spans="1:13" ht="30" x14ac:dyDescent="0.25">
      <c r="A1056" s="99" t="str">
        <f t="shared" si="112"/>
        <v>1</v>
      </c>
      <c r="B1056" s="67" t="str">
        <f t="shared" si="113"/>
        <v>7</v>
      </c>
      <c r="C1056" s="67" t="str">
        <f t="shared" si="114"/>
        <v>1</v>
      </c>
      <c r="D1056" s="67" t="str">
        <f t="shared" si="115"/>
        <v>8</v>
      </c>
      <c r="E1056" s="67" t="str">
        <f t="shared" si="116"/>
        <v>05</v>
      </c>
      <c r="F1056" s="67" t="str">
        <f t="shared" si="117"/>
        <v>2</v>
      </c>
      <c r="G1056" s="67" t="str">
        <f t="shared" si="118"/>
        <v>0</v>
      </c>
      <c r="H1056" s="67">
        <v>17180520</v>
      </c>
      <c r="I1056" s="10" t="s">
        <v>383</v>
      </c>
      <c r="J1056" s="167" t="s">
        <v>55</v>
      </c>
      <c r="K1056" s="10" t="s">
        <v>6161</v>
      </c>
      <c r="L1056" s="10"/>
      <c r="M1056" s="101" t="s">
        <v>22</v>
      </c>
    </row>
    <row r="1057" spans="1:13" ht="45" x14ac:dyDescent="0.25">
      <c r="A1057" s="99" t="str">
        <f t="shared" si="112"/>
        <v>1</v>
      </c>
      <c r="B1057" s="67" t="str">
        <f t="shared" si="113"/>
        <v>7</v>
      </c>
      <c r="C1057" s="67" t="str">
        <f t="shared" si="114"/>
        <v>1</v>
      </c>
      <c r="D1057" s="67" t="str">
        <f t="shared" si="115"/>
        <v>8</v>
      </c>
      <c r="E1057" s="67" t="str">
        <f t="shared" si="116"/>
        <v>05</v>
      </c>
      <c r="F1057" s="67" t="str">
        <f t="shared" si="117"/>
        <v>3</v>
      </c>
      <c r="G1057" s="67" t="str">
        <f t="shared" si="118"/>
        <v>0</v>
      </c>
      <c r="H1057" s="67">
        <v>17180530</v>
      </c>
      <c r="I1057" s="10" t="s">
        <v>6162</v>
      </c>
      <c r="J1057" s="167" t="s">
        <v>55</v>
      </c>
      <c r="K1057" s="10" t="s">
        <v>385</v>
      </c>
      <c r="L1057" s="10"/>
      <c r="M1057" s="101" t="s">
        <v>22</v>
      </c>
    </row>
    <row r="1058" spans="1:13" ht="45" x14ac:dyDescent="0.25">
      <c r="A1058" s="99" t="str">
        <f t="shared" si="112"/>
        <v>1</v>
      </c>
      <c r="B1058" s="67" t="str">
        <f t="shared" si="113"/>
        <v>7</v>
      </c>
      <c r="C1058" s="67" t="str">
        <f t="shared" si="114"/>
        <v>1</v>
      </c>
      <c r="D1058" s="67" t="str">
        <f t="shared" si="115"/>
        <v>8</v>
      </c>
      <c r="E1058" s="67" t="str">
        <f t="shared" si="116"/>
        <v>05</v>
      </c>
      <c r="F1058" s="67" t="str">
        <f t="shared" si="117"/>
        <v>4</v>
      </c>
      <c r="G1058" s="67" t="str">
        <f t="shared" si="118"/>
        <v>0</v>
      </c>
      <c r="H1058" s="67">
        <v>17180540</v>
      </c>
      <c r="I1058" s="10" t="s">
        <v>6163</v>
      </c>
      <c r="J1058" s="167" t="s">
        <v>55</v>
      </c>
      <c r="K1058" s="10" t="s">
        <v>387</v>
      </c>
      <c r="L1058" s="10"/>
      <c r="M1058" s="101" t="s">
        <v>22</v>
      </c>
    </row>
    <row r="1059" spans="1:13" ht="45" x14ac:dyDescent="0.25">
      <c r="A1059" s="99" t="str">
        <f t="shared" si="112"/>
        <v>1</v>
      </c>
      <c r="B1059" s="67" t="str">
        <f t="shared" si="113"/>
        <v>7</v>
      </c>
      <c r="C1059" s="67" t="str">
        <f t="shared" si="114"/>
        <v>1</v>
      </c>
      <c r="D1059" s="67" t="str">
        <f t="shared" si="115"/>
        <v>8</v>
      </c>
      <c r="E1059" s="67" t="str">
        <f t="shared" si="116"/>
        <v>05</v>
      </c>
      <c r="F1059" s="67" t="str">
        <f t="shared" si="117"/>
        <v>5</v>
      </c>
      <c r="G1059" s="67" t="str">
        <f t="shared" si="118"/>
        <v>0</v>
      </c>
      <c r="H1059" s="67">
        <v>17180550</v>
      </c>
      <c r="I1059" s="10" t="s">
        <v>6164</v>
      </c>
      <c r="J1059" s="167" t="s">
        <v>55</v>
      </c>
      <c r="K1059" s="10" t="s">
        <v>389</v>
      </c>
      <c r="L1059" s="10" t="s">
        <v>102</v>
      </c>
      <c r="M1059" s="101" t="s">
        <v>22</v>
      </c>
    </row>
    <row r="1060" spans="1:13" ht="45" x14ac:dyDescent="0.25">
      <c r="A1060" s="99" t="str">
        <f t="shared" si="112"/>
        <v>1</v>
      </c>
      <c r="B1060" s="67" t="str">
        <f t="shared" si="113"/>
        <v>7</v>
      </c>
      <c r="C1060" s="67" t="str">
        <f t="shared" si="114"/>
        <v>1</v>
      </c>
      <c r="D1060" s="67" t="str">
        <f t="shared" si="115"/>
        <v>8</v>
      </c>
      <c r="E1060" s="67" t="str">
        <f t="shared" si="116"/>
        <v>05</v>
      </c>
      <c r="F1060" s="67" t="str">
        <f t="shared" si="117"/>
        <v>6</v>
      </c>
      <c r="G1060" s="67" t="str">
        <f t="shared" si="118"/>
        <v>0</v>
      </c>
      <c r="H1060" s="67">
        <v>17180560</v>
      </c>
      <c r="I1060" s="10" t="s">
        <v>6165</v>
      </c>
      <c r="J1060" s="167" t="s">
        <v>55</v>
      </c>
      <c r="K1060" s="10" t="s">
        <v>390</v>
      </c>
      <c r="L1060" s="10" t="s">
        <v>102</v>
      </c>
      <c r="M1060" s="101" t="s">
        <v>22</v>
      </c>
    </row>
    <row r="1061" spans="1:13" ht="45" x14ac:dyDescent="0.25">
      <c r="A1061" s="99" t="str">
        <f t="shared" si="112"/>
        <v>1</v>
      </c>
      <c r="B1061" s="67" t="str">
        <f t="shared" si="113"/>
        <v>7</v>
      </c>
      <c r="C1061" s="67" t="str">
        <f t="shared" si="114"/>
        <v>1</v>
      </c>
      <c r="D1061" s="67" t="str">
        <f t="shared" si="115"/>
        <v>8</v>
      </c>
      <c r="E1061" s="67" t="str">
        <f t="shared" si="116"/>
        <v>05</v>
      </c>
      <c r="F1061" s="67" t="str">
        <f t="shared" si="117"/>
        <v>7</v>
      </c>
      <c r="G1061" s="67" t="str">
        <f t="shared" si="118"/>
        <v>0</v>
      </c>
      <c r="H1061" s="67">
        <v>17180570</v>
      </c>
      <c r="I1061" s="10" t="s">
        <v>6166</v>
      </c>
      <c r="J1061" s="167" t="s">
        <v>55</v>
      </c>
      <c r="K1061" s="10" t="s">
        <v>391</v>
      </c>
      <c r="L1061" s="10" t="s">
        <v>102</v>
      </c>
      <c r="M1061" s="101" t="s">
        <v>22</v>
      </c>
    </row>
    <row r="1062" spans="1:13" ht="36.75" customHeight="1" x14ac:dyDescent="0.25">
      <c r="A1062" s="99" t="str">
        <f t="shared" si="112"/>
        <v>1</v>
      </c>
      <c r="B1062" s="67" t="str">
        <f t="shared" si="113"/>
        <v>7</v>
      </c>
      <c r="C1062" s="67" t="str">
        <f t="shared" si="114"/>
        <v>1</v>
      </c>
      <c r="D1062" s="67" t="str">
        <f t="shared" si="115"/>
        <v>8</v>
      </c>
      <c r="E1062" s="67" t="str">
        <f t="shared" si="116"/>
        <v>05</v>
      </c>
      <c r="F1062" s="67" t="str">
        <f t="shared" si="117"/>
        <v>8</v>
      </c>
      <c r="G1062" s="67" t="str">
        <f t="shared" si="118"/>
        <v>0</v>
      </c>
      <c r="H1062" s="67">
        <v>17180580</v>
      </c>
      <c r="I1062" s="10" t="s">
        <v>6167</v>
      </c>
      <c r="J1062" s="167" t="s">
        <v>55</v>
      </c>
      <c r="K1062" s="10" t="s">
        <v>392</v>
      </c>
      <c r="L1062" s="10" t="s">
        <v>102</v>
      </c>
      <c r="M1062" s="101" t="s">
        <v>22</v>
      </c>
    </row>
    <row r="1063" spans="1:13" ht="60" x14ac:dyDescent="0.25">
      <c r="A1063" s="99" t="str">
        <f t="shared" si="112"/>
        <v>1</v>
      </c>
      <c r="B1063" s="67" t="str">
        <f t="shared" si="113"/>
        <v>7</v>
      </c>
      <c r="C1063" s="67" t="str">
        <f t="shared" si="114"/>
        <v>1</v>
      </c>
      <c r="D1063" s="67" t="str">
        <f t="shared" si="115"/>
        <v>8</v>
      </c>
      <c r="E1063" s="67" t="str">
        <f t="shared" si="116"/>
        <v>05</v>
      </c>
      <c r="F1063" s="67" t="str">
        <f t="shared" si="117"/>
        <v>9</v>
      </c>
      <c r="G1063" s="67" t="str">
        <f t="shared" si="118"/>
        <v>0</v>
      </c>
      <c r="H1063" s="67">
        <v>17180590</v>
      </c>
      <c r="I1063" s="10" t="s">
        <v>6157</v>
      </c>
      <c r="J1063" s="167" t="s">
        <v>55</v>
      </c>
      <c r="K1063" s="10" t="s">
        <v>396</v>
      </c>
      <c r="L1063" s="10"/>
      <c r="M1063" s="101" t="s">
        <v>22</v>
      </c>
    </row>
    <row r="1064" spans="1:13" ht="60" x14ac:dyDescent="0.25">
      <c r="A1064" s="124" t="str">
        <f t="shared" si="112"/>
        <v>1</v>
      </c>
      <c r="B1064" s="125" t="str">
        <f t="shared" si="113"/>
        <v>7</v>
      </c>
      <c r="C1064" s="125" t="str">
        <f t="shared" si="114"/>
        <v>1</v>
      </c>
      <c r="D1064" s="125" t="str">
        <f t="shared" si="115"/>
        <v>5</v>
      </c>
      <c r="E1064" s="125" t="str">
        <f t="shared" si="116"/>
        <v>50</v>
      </c>
      <c r="F1064" s="125" t="str">
        <f t="shared" si="117"/>
        <v>0</v>
      </c>
      <c r="G1064" s="125" t="str">
        <f t="shared" si="118"/>
        <v>0</v>
      </c>
      <c r="H1064" s="125">
        <v>17155000</v>
      </c>
      <c r="I1064" s="121" t="s">
        <v>6168</v>
      </c>
      <c r="J1064" s="126" t="s">
        <v>55</v>
      </c>
      <c r="K1064" s="121" t="s">
        <v>398</v>
      </c>
      <c r="L1064" s="10"/>
      <c r="M1064" s="101" t="s">
        <v>22</v>
      </c>
    </row>
    <row r="1065" spans="1:13" ht="30" x14ac:dyDescent="0.25">
      <c r="A1065" s="124" t="str">
        <f t="shared" si="112"/>
        <v>1</v>
      </c>
      <c r="B1065" s="125" t="str">
        <f t="shared" si="113"/>
        <v>7</v>
      </c>
      <c r="C1065" s="125" t="str">
        <f t="shared" si="114"/>
        <v>1</v>
      </c>
      <c r="D1065" s="125" t="str">
        <f t="shared" si="115"/>
        <v>5</v>
      </c>
      <c r="E1065" s="125" t="str">
        <f t="shared" si="116"/>
        <v>50</v>
      </c>
      <c r="F1065" s="125" t="str">
        <f t="shared" si="117"/>
        <v>1</v>
      </c>
      <c r="G1065" s="125" t="str">
        <f t="shared" si="118"/>
        <v>0</v>
      </c>
      <c r="H1065" s="125">
        <v>17155010</v>
      </c>
      <c r="I1065" s="121" t="s">
        <v>399</v>
      </c>
      <c r="J1065" s="126" t="s">
        <v>55</v>
      </c>
      <c r="K1065" s="121" t="s">
        <v>6169</v>
      </c>
      <c r="L1065" s="10"/>
      <c r="M1065" s="101" t="s">
        <v>22</v>
      </c>
    </row>
    <row r="1066" spans="1:13" ht="30" x14ac:dyDescent="0.25">
      <c r="A1066" s="124" t="str">
        <f t="shared" si="112"/>
        <v>1</v>
      </c>
      <c r="B1066" s="125" t="str">
        <f t="shared" si="113"/>
        <v>7</v>
      </c>
      <c r="C1066" s="125" t="str">
        <f t="shared" si="114"/>
        <v>1</v>
      </c>
      <c r="D1066" s="125" t="str">
        <f t="shared" si="115"/>
        <v>5</v>
      </c>
      <c r="E1066" s="125" t="str">
        <f t="shared" si="116"/>
        <v>50</v>
      </c>
      <c r="F1066" s="125" t="str">
        <f t="shared" si="117"/>
        <v>2</v>
      </c>
      <c r="G1066" s="125" t="str">
        <f t="shared" si="118"/>
        <v>0</v>
      </c>
      <c r="H1066" s="125">
        <v>17155020</v>
      </c>
      <c r="I1066" s="121" t="s">
        <v>400</v>
      </c>
      <c r="J1066" s="126" t="s">
        <v>55</v>
      </c>
      <c r="K1066" s="121" t="s">
        <v>6170</v>
      </c>
      <c r="L1066" s="10"/>
      <c r="M1066" s="101" t="s">
        <v>22</v>
      </c>
    </row>
    <row r="1067" spans="1:13" ht="30" x14ac:dyDescent="0.25">
      <c r="A1067" s="124" t="str">
        <f t="shared" si="112"/>
        <v>1</v>
      </c>
      <c r="B1067" s="125" t="str">
        <f t="shared" si="113"/>
        <v>7</v>
      </c>
      <c r="C1067" s="125" t="str">
        <f t="shared" si="114"/>
        <v>1</v>
      </c>
      <c r="D1067" s="125" t="str">
        <f t="shared" si="115"/>
        <v>5</v>
      </c>
      <c r="E1067" s="125" t="str">
        <f t="shared" si="116"/>
        <v>50</v>
      </c>
      <c r="F1067" s="125" t="str">
        <f t="shared" si="117"/>
        <v>3</v>
      </c>
      <c r="G1067" s="125" t="str">
        <f t="shared" si="118"/>
        <v>0</v>
      </c>
      <c r="H1067" s="125">
        <v>17155030</v>
      </c>
      <c r="I1067" s="121" t="s">
        <v>401</v>
      </c>
      <c r="J1067" s="126" t="s">
        <v>55</v>
      </c>
      <c r="K1067" s="121" t="s">
        <v>6171</v>
      </c>
      <c r="L1067" s="10"/>
      <c r="M1067" s="101" t="s">
        <v>22</v>
      </c>
    </row>
    <row r="1068" spans="1:13" ht="30" x14ac:dyDescent="0.25">
      <c r="A1068" s="99" t="str">
        <f t="shared" si="112"/>
        <v>1</v>
      </c>
      <c r="B1068" s="67" t="str">
        <f t="shared" si="113"/>
        <v>7</v>
      </c>
      <c r="C1068" s="67" t="str">
        <f t="shared" si="114"/>
        <v>1</v>
      </c>
      <c r="D1068" s="67" t="str">
        <f t="shared" si="115"/>
        <v>9</v>
      </c>
      <c r="E1068" s="67" t="str">
        <f t="shared" si="116"/>
        <v>50</v>
      </c>
      <c r="F1068" s="67" t="str">
        <f t="shared" si="117"/>
        <v>0</v>
      </c>
      <c r="G1068" s="67" t="str">
        <f t="shared" si="118"/>
        <v>0</v>
      </c>
      <c r="H1068" s="67">
        <v>17195000</v>
      </c>
      <c r="I1068" s="10" t="s">
        <v>6172</v>
      </c>
      <c r="J1068" s="167" t="s">
        <v>55</v>
      </c>
      <c r="K1068" s="10" t="s">
        <v>418</v>
      </c>
      <c r="L1068" s="10"/>
      <c r="M1068" s="101" t="s">
        <v>22</v>
      </c>
    </row>
    <row r="1069" spans="1:13" ht="90" x14ac:dyDescent="0.25">
      <c r="A1069" s="99" t="str">
        <f t="shared" si="112"/>
        <v>1</v>
      </c>
      <c r="B1069" s="67" t="str">
        <f t="shared" si="113"/>
        <v>7</v>
      </c>
      <c r="C1069" s="67" t="str">
        <f t="shared" si="114"/>
        <v>1</v>
      </c>
      <c r="D1069" s="67" t="str">
        <f t="shared" si="115"/>
        <v>8</v>
      </c>
      <c r="E1069" s="67" t="str">
        <f t="shared" si="116"/>
        <v>06</v>
      </c>
      <c r="F1069" s="67" t="str">
        <f t="shared" si="117"/>
        <v>0</v>
      </c>
      <c r="G1069" s="67" t="str">
        <f t="shared" si="118"/>
        <v>0</v>
      </c>
      <c r="H1069" s="67">
        <v>17180600</v>
      </c>
      <c r="I1069" s="10" t="s">
        <v>6173</v>
      </c>
      <c r="J1069" s="167" t="s">
        <v>55</v>
      </c>
      <c r="K1069" s="10" t="s">
        <v>6174</v>
      </c>
      <c r="L1069" s="10"/>
      <c r="M1069" s="101" t="s">
        <v>22</v>
      </c>
    </row>
    <row r="1070" spans="1:13" ht="90" x14ac:dyDescent="0.25">
      <c r="A1070" s="99" t="str">
        <f t="shared" si="112"/>
        <v>1</v>
      </c>
      <c r="B1070" s="67" t="str">
        <f t="shared" si="113"/>
        <v>7</v>
      </c>
      <c r="C1070" s="67" t="str">
        <f t="shared" si="114"/>
        <v>1</v>
      </c>
      <c r="D1070" s="67" t="str">
        <f t="shared" si="115"/>
        <v>8</v>
      </c>
      <c r="E1070" s="67" t="str">
        <f t="shared" si="116"/>
        <v>06</v>
      </c>
      <c r="F1070" s="67" t="str">
        <f t="shared" si="117"/>
        <v>1</v>
      </c>
      <c r="G1070" s="67" t="str">
        <f t="shared" si="118"/>
        <v>0</v>
      </c>
      <c r="H1070" s="67">
        <v>17180610</v>
      </c>
      <c r="I1070" s="10" t="s">
        <v>6173</v>
      </c>
      <c r="J1070" s="167" t="s">
        <v>55</v>
      </c>
      <c r="K1070" s="10" t="s">
        <v>6174</v>
      </c>
      <c r="L1070" s="10"/>
      <c r="M1070" s="101" t="s">
        <v>22</v>
      </c>
    </row>
    <row r="1071" spans="1:13" ht="30" x14ac:dyDescent="0.25">
      <c r="A1071" s="99" t="str">
        <f t="shared" si="112"/>
        <v>1</v>
      </c>
      <c r="B1071" s="67" t="str">
        <f t="shared" si="113"/>
        <v>7</v>
      </c>
      <c r="C1071" s="67" t="str">
        <f t="shared" si="114"/>
        <v>1</v>
      </c>
      <c r="D1071" s="67" t="str">
        <f t="shared" si="115"/>
        <v>8</v>
      </c>
      <c r="E1071" s="67" t="str">
        <f t="shared" si="116"/>
        <v>07</v>
      </c>
      <c r="F1071" s="67" t="str">
        <f t="shared" si="117"/>
        <v>0</v>
      </c>
      <c r="G1071" s="67" t="str">
        <f t="shared" si="118"/>
        <v>0</v>
      </c>
      <c r="H1071" s="67">
        <v>17180700</v>
      </c>
      <c r="I1071" s="10" t="s">
        <v>420</v>
      </c>
      <c r="J1071" s="167" t="s">
        <v>55</v>
      </c>
      <c r="K1071" s="10" t="s">
        <v>421</v>
      </c>
      <c r="L1071" s="10"/>
      <c r="M1071" s="101" t="s">
        <v>22</v>
      </c>
    </row>
    <row r="1072" spans="1:13" ht="30" x14ac:dyDescent="0.25">
      <c r="A1072" s="99" t="str">
        <f t="shared" si="112"/>
        <v>1</v>
      </c>
      <c r="B1072" s="67" t="str">
        <f t="shared" si="113"/>
        <v>7</v>
      </c>
      <c r="C1072" s="67" t="str">
        <f t="shared" si="114"/>
        <v>1</v>
      </c>
      <c r="D1072" s="67" t="str">
        <f t="shared" si="115"/>
        <v>8</v>
      </c>
      <c r="E1072" s="67" t="str">
        <f t="shared" si="116"/>
        <v>07</v>
      </c>
      <c r="F1072" s="67" t="str">
        <f t="shared" si="117"/>
        <v>1</v>
      </c>
      <c r="G1072" s="67" t="str">
        <f t="shared" si="118"/>
        <v>0</v>
      </c>
      <c r="H1072" s="67">
        <v>17180710</v>
      </c>
      <c r="I1072" s="10" t="s">
        <v>420</v>
      </c>
      <c r="J1072" s="167" t="s">
        <v>55</v>
      </c>
      <c r="K1072" s="10" t="s">
        <v>421</v>
      </c>
      <c r="L1072" s="10"/>
      <c r="M1072" s="101" t="s">
        <v>22</v>
      </c>
    </row>
    <row r="1073" spans="1:13" ht="45" x14ac:dyDescent="0.25">
      <c r="A1073" s="99" t="str">
        <f t="shared" si="112"/>
        <v>1</v>
      </c>
      <c r="B1073" s="67" t="str">
        <f t="shared" si="113"/>
        <v>7</v>
      </c>
      <c r="C1073" s="67" t="str">
        <f t="shared" si="114"/>
        <v>1</v>
      </c>
      <c r="D1073" s="67" t="str">
        <f t="shared" si="115"/>
        <v>8</v>
      </c>
      <c r="E1073" s="67" t="str">
        <f t="shared" si="116"/>
        <v>08</v>
      </c>
      <c r="F1073" s="67" t="str">
        <f t="shared" si="117"/>
        <v>0</v>
      </c>
      <c r="G1073" s="67" t="str">
        <f t="shared" si="118"/>
        <v>0</v>
      </c>
      <c r="H1073" s="67">
        <v>17180800</v>
      </c>
      <c r="I1073" s="10" t="s">
        <v>5749</v>
      </c>
      <c r="J1073" s="167" t="s">
        <v>55</v>
      </c>
      <c r="K1073" s="10" t="s">
        <v>6175</v>
      </c>
      <c r="L1073" s="10" t="s">
        <v>5751</v>
      </c>
      <c r="M1073" s="101" t="s">
        <v>22</v>
      </c>
    </row>
    <row r="1074" spans="1:13" ht="45" x14ac:dyDescent="0.25">
      <c r="A1074" s="99" t="str">
        <f t="shared" si="112"/>
        <v>1</v>
      </c>
      <c r="B1074" s="67" t="str">
        <f t="shared" si="113"/>
        <v>7</v>
      </c>
      <c r="C1074" s="67" t="str">
        <f t="shared" si="114"/>
        <v>1</v>
      </c>
      <c r="D1074" s="67" t="str">
        <f t="shared" si="115"/>
        <v>8</v>
      </c>
      <c r="E1074" s="67" t="str">
        <f t="shared" si="116"/>
        <v>08</v>
      </c>
      <c r="F1074" s="67" t="str">
        <f t="shared" si="117"/>
        <v>1</v>
      </c>
      <c r="G1074" s="67" t="str">
        <f t="shared" si="118"/>
        <v>0</v>
      </c>
      <c r="H1074" s="67">
        <v>17180810</v>
      </c>
      <c r="I1074" s="10" t="s">
        <v>5749</v>
      </c>
      <c r="J1074" s="167" t="s">
        <v>55</v>
      </c>
      <c r="K1074" s="10" t="s">
        <v>6175</v>
      </c>
      <c r="L1074" s="10" t="s">
        <v>5751</v>
      </c>
      <c r="M1074" s="101" t="s">
        <v>22</v>
      </c>
    </row>
    <row r="1075" spans="1:13" ht="60" x14ac:dyDescent="0.25">
      <c r="A1075" s="99" t="str">
        <f t="shared" si="112"/>
        <v>1</v>
      </c>
      <c r="B1075" s="67" t="str">
        <f t="shared" si="113"/>
        <v>7</v>
      </c>
      <c r="C1075" s="67" t="str">
        <f t="shared" si="114"/>
        <v>1</v>
      </c>
      <c r="D1075" s="67" t="str">
        <f t="shared" si="115"/>
        <v>8</v>
      </c>
      <c r="E1075" s="67" t="str">
        <f t="shared" si="116"/>
        <v>09</v>
      </c>
      <c r="F1075" s="67" t="str">
        <f t="shared" si="117"/>
        <v>0</v>
      </c>
      <c r="G1075" s="67" t="str">
        <f t="shared" si="118"/>
        <v>0</v>
      </c>
      <c r="H1075" s="67">
        <v>17180900</v>
      </c>
      <c r="I1075" s="10" t="s">
        <v>6176</v>
      </c>
      <c r="J1075" s="167" t="s">
        <v>55</v>
      </c>
      <c r="K1075" s="10" t="s">
        <v>398</v>
      </c>
      <c r="L1075" s="10"/>
      <c r="M1075" s="101" t="s">
        <v>22</v>
      </c>
    </row>
    <row r="1076" spans="1:13" ht="60" x14ac:dyDescent="0.25">
      <c r="A1076" s="99" t="str">
        <f t="shared" si="112"/>
        <v>1</v>
      </c>
      <c r="B1076" s="67" t="str">
        <f t="shared" si="113"/>
        <v>7</v>
      </c>
      <c r="C1076" s="67" t="str">
        <f t="shared" si="114"/>
        <v>1</v>
      </c>
      <c r="D1076" s="67" t="str">
        <f t="shared" si="115"/>
        <v>8</v>
      </c>
      <c r="E1076" s="67" t="str">
        <f t="shared" si="116"/>
        <v>09</v>
      </c>
      <c r="F1076" s="67" t="str">
        <f t="shared" si="117"/>
        <v>1</v>
      </c>
      <c r="G1076" s="67" t="str">
        <f t="shared" si="118"/>
        <v>0</v>
      </c>
      <c r="H1076" s="67">
        <v>17180910</v>
      </c>
      <c r="I1076" s="10" t="s">
        <v>6168</v>
      </c>
      <c r="J1076" s="167" t="s">
        <v>55</v>
      </c>
      <c r="K1076" s="10" t="s">
        <v>398</v>
      </c>
      <c r="L1076" s="10"/>
      <c r="M1076" s="101" t="s">
        <v>22</v>
      </c>
    </row>
    <row r="1077" spans="1:13" ht="75" x14ac:dyDescent="0.25">
      <c r="A1077" s="99" t="str">
        <f t="shared" si="112"/>
        <v>1</v>
      </c>
      <c r="B1077" s="67" t="str">
        <f t="shared" si="113"/>
        <v>7</v>
      </c>
      <c r="C1077" s="67" t="str">
        <f t="shared" si="114"/>
        <v>1</v>
      </c>
      <c r="D1077" s="67" t="str">
        <f t="shared" si="115"/>
        <v>8</v>
      </c>
      <c r="E1077" s="67" t="str">
        <f t="shared" si="116"/>
        <v>10</v>
      </c>
      <c r="F1077" s="67" t="str">
        <f t="shared" si="117"/>
        <v>0</v>
      </c>
      <c r="G1077" s="67" t="str">
        <f t="shared" si="118"/>
        <v>0</v>
      </c>
      <c r="H1077" s="67">
        <v>17181000</v>
      </c>
      <c r="I1077" s="10" t="s">
        <v>405</v>
      </c>
      <c r="J1077" s="167" t="s">
        <v>55</v>
      </c>
      <c r="K1077" s="10" t="s">
        <v>5247</v>
      </c>
      <c r="L1077" s="10"/>
      <c r="M1077" s="101" t="s">
        <v>22</v>
      </c>
    </row>
    <row r="1078" spans="1:13" ht="75" x14ac:dyDescent="0.25">
      <c r="A1078" s="99" t="str">
        <f t="shared" si="112"/>
        <v>1</v>
      </c>
      <c r="B1078" s="67" t="str">
        <f t="shared" si="113"/>
        <v>7</v>
      </c>
      <c r="C1078" s="67" t="str">
        <f t="shared" si="114"/>
        <v>1</v>
      </c>
      <c r="D1078" s="67" t="str">
        <f t="shared" si="115"/>
        <v>8</v>
      </c>
      <c r="E1078" s="67" t="str">
        <f t="shared" si="116"/>
        <v>10</v>
      </c>
      <c r="F1078" s="67" t="str">
        <f t="shared" si="117"/>
        <v>1</v>
      </c>
      <c r="G1078" s="67" t="str">
        <f t="shared" si="118"/>
        <v>0</v>
      </c>
      <c r="H1078" s="67">
        <v>17181010</v>
      </c>
      <c r="I1078" s="10" t="s">
        <v>407</v>
      </c>
      <c r="J1078" s="167" t="s">
        <v>55</v>
      </c>
      <c r="K1078" s="10" t="s">
        <v>408</v>
      </c>
      <c r="L1078" s="10"/>
      <c r="M1078" s="101" t="s">
        <v>22</v>
      </c>
    </row>
    <row r="1079" spans="1:13" ht="30" x14ac:dyDescent="0.25">
      <c r="A1079" s="99" t="str">
        <f t="shared" si="112"/>
        <v>1</v>
      </c>
      <c r="B1079" s="67" t="str">
        <f t="shared" si="113"/>
        <v>7</v>
      </c>
      <c r="C1079" s="67" t="str">
        <f t="shared" si="114"/>
        <v>1</v>
      </c>
      <c r="D1079" s="67" t="str">
        <f t="shared" si="115"/>
        <v>8</v>
      </c>
      <c r="E1079" s="67" t="str">
        <f t="shared" si="116"/>
        <v>10</v>
      </c>
      <c r="F1079" s="67" t="str">
        <f t="shared" si="117"/>
        <v>2</v>
      </c>
      <c r="G1079" s="67" t="str">
        <f t="shared" si="118"/>
        <v>0</v>
      </c>
      <c r="H1079" s="67">
        <v>17181020</v>
      </c>
      <c r="I1079" s="10" t="s">
        <v>409</v>
      </c>
      <c r="J1079" s="167" t="s">
        <v>55</v>
      </c>
      <c r="K1079" s="10" t="s">
        <v>410</v>
      </c>
      <c r="L1079" s="10"/>
      <c r="M1079" s="101" t="s">
        <v>22</v>
      </c>
    </row>
    <row r="1080" spans="1:13" ht="60" x14ac:dyDescent="0.25">
      <c r="A1080" s="99" t="str">
        <f t="shared" si="112"/>
        <v>1</v>
      </c>
      <c r="B1080" s="67" t="str">
        <f t="shared" si="113"/>
        <v>7</v>
      </c>
      <c r="C1080" s="67" t="str">
        <f t="shared" si="114"/>
        <v>1</v>
      </c>
      <c r="D1080" s="67" t="str">
        <f t="shared" si="115"/>
        <v>8</v>
      </c>
      <c r="E1080" s="67" t="str">
        <f t="shared" si="116"/>
        <v>10</v>
      </c>
      <c r="F1080" s="67" t="str">
        <f t="shared" si="117"/>
        <v>3</v>
      </c>
      <c r="G1080" s="67" t="str">
        <f t="shared" si="118"/>
        <v>0</v>
      </c>
      <c r="H1080" s="67">
        <v>17181030</v>
      </c>
      <c r="I1080" s="10" t="s">
        <v>411</v>
      </c>
      <c r="J1080" s="167" t="s">
        <v>55</v>
      </c>
      <c r="K1080" s="10" t="s">
        <v>412</v>
      </c>
      <c r="L1080" s="10"/>
      <c r="M1080" s="101" t="s">
        <v>22</v>
      </c>
    </row>
    <row r="1081" spans="1:13" ht="30" x14ac:dyDescent="0.25">
      <c r="A1081" s="99" t="str">
        <f t="shared" si="112"/>
        <v>1</v>
      </c>
      <c r="B1081" s="67" t="str">
        <f t="shared" si="113"/>
        <v>7</v>
      </c>
      <c r="C1081" s="67" t="str">
        <f t="shared" si="114"/>
        <v>1</v>
      </c>
      <c r="D1081" s="67" t="str">
        <f t="shared" si="115"/>
        <v>8</v>
      </c>
      <c r="E1081" s="67" t="str">
        <f t="shared" si="116"/>
        <v>10</v>
      </c>
      <c r="F1081" s="67" t="str">
        <f t="shared" si="117"/>
        <v>4</v>
      </c>
      <c r="G1081" s="67" t="str">
        <f t="shared" si="118"/>
        <v>0</v>
      </c>
      <c r="H1081" s="67">
        <v>17181040</v>
      </c>
      <c r="I1081" s="10" t="s">
        <v>413</v>
      </c>
      <c r="J1081" s="167" t="s">
        <v>55</v>
      </c>
      <c r="K1081" s="10" t="s">
        <v>414</v>
      </c>
      <c r="L1081" s="10"/>
      <c r="M1081" s="101" t="s">
        <v>22</v>
      </c>
    </row>
    <row r="1082" spans="1:13" ht="30" x14ac:dyDescent="0.25">
      <c r="A1082" s="99" t="str">
        <f t="shared" si="112"/>
        <v>1</v>
      </c>
      <c r="B1082" s="67" t="str">
        <f t="shared" si="113"/>
        <v>7</v>
      </c>
      <c r="C1082" s="67" t="str">
        <f t="shared" si="114"/>
        <v>1</v>
      </c>
      <c r="D1082" s="67" t="str">
        <f t="shared" si="115"/>
        <v>8</v>
      </c>
      <c r="E1082" s="67" t="str">
        <f t="shared" si="116"/>
        <v>10</v>
      </c>
      <c r="F1082" s="67" t="str">
        <f t="shared" si="117"/>
        <v>5</v>
      </c>
      <c r="G1082" s="67" t="str">
        <f t="shared" si="118"/>
        <v>0</v>
      </c>
      <c r="H1082" s="67">
        <v>17181050</v>
      </c>
      <c r="I1082" s="10" t="s">
        <v>415</v>
      </c>
      <c r="J1082" s="167" t="s">
        <v>55</v>
      </c>
      <c r="K1082" s="10" t="s">
        <v>416</v>
      </c>
      <c r="L1082" s="10"/>
      <c r="M1082" s="101" t="s">
        <v>22</v>
      </c>
    </row>
    <row r="1083" spans="1:13" ht="30" x14ac:dyDescent="0.25">
      <c r="A1083" s="99" t="str">
        <f t="shared" si="112"/>
        <v>1</v>
      </c>
      <c r="B1083" s="67" t="str">
        <f t="shared" si="113"/>
        <v>7</v>
      </c>
      <c r="C1083" s="67" t="str">
        <f t="shared" si="114"/>
        <v>1</v>
      </c>
      <c r="D1083" s="67" t="str">
        <f t="shared" si="115"/>
        <v>8</v>
      </c>
      <c r="E1083" s="67" t="str">
        <f t="shared" si="116"/>
        <v>10</v>
      </c>
      <c r="F1083" s="67" t="str">
        <f t="shared" si="117"/>
        <v>9</v>
      </c>
      <c r="G1083" s="67" t="str">
        <f t="shared" si="118"/>
        <v>0</v>
      </c>
      <c r="H1083" s="67">
        <v>17181090</v>
      </c>
      <c r="I1083" s="10" t="s">
        <v>5756</v>
      </c>
      <c r="J1083" s="167" t="s">
        <v>55</v>
      </c>
      <c r="K1083" s="10" t="s">
        <v>6177</v>
      </c>
      <c r="L1083" s="10"/>
      <c r="M1083" s="101" t="s">
        <v>22</v>
      </c>
    </row>
    <row r="1084" spans="1:13" ht="90.75" customHeight="1" x14ac:dyDescent="0.25">
      <c r="A1084" s="99" t="str">
        <f t="shared" si="112"/>
        <v>1</v>
      </c>
      <c r="B1084" s="67" t="str">
        <f t="shared" si="113"/>
        <v>7</v>
      </c>
      <c r="C1084" s="67" t="str">
        <f t="shared" si="114"/>
        <v>1</v>
      </c>
      <c r="D1084" s="67" t="str">
        <f t="shared" si="115"/>
        <v>8</v>
      </c>
      <c r="E1084" s="67" t="str">
        <f t="shared" si="116"/>
        <v>11</v>
      </c>
      <c r="F1084" s="67" t="str">
        <f t="shared" si="117"/>
        <v>0</v>
      </c>
      <c r="G1084" s="67" t="str">
        <f t="shared" si="118"/>
        <v>0</v>
      </c>
      <c r="H1084" s="67">
        <v>17181100</v>
      </c>
      <c r="I1084" s="10" t="s">
        <v>6178</v>
      </c>
      <c r="J1084" s="167" t="s">
        <v>55</v>
      </c>
      <c r="K1084" s="10" t="s">
        <v>6179</v>
      </c>
      <c r="L1084" s="10"/>
      <c r="M1084" s="101" t="s">
        <v>22</v>
      </c>
    </row>
    <row r="1085" spans="1:13" ht="45" x14ac:dyDescent="0.25">
      <c r="A1085" s="99" t="str">
        <f t="shared" si="112"/>
        <v>1</v>
      </c>
      <c r="B1085" s="67" t="str">
        <f t="shared" si="113"/>
        <v>7</v>
      </c>
      <c r="C1085" s="67" t="str">
        <f t="shared" si="114"/>
        <v>1</v>
      </c>
      <c r="D1085" s="67" t="str">
        <f t="shared" si="115"/>
        <v>8</v>
      </c>
      <c r="E1085" s="67" t="str">
        <f t="shared" si="116"/>
        <v>11</v>
      </c>
      <c r="F1085" s="67" t="str">
        <f t="shared" si="117"/>
        <v>1</v>
      </c>
      <c r="G1085" s="67" t="str">
        <f t="shared" si="118"/>
        <v>0</v>
      </c>
      <c r="H1085" s="67">
        <v>17181110</v>
      </c>
      <c r="I1085" s="10" t="s">
        <v>6180</v>
      </c>
      <c r="J1085" s="167" t="s">
        <v>55</v>
      </c>
      <c r="K1085" s="10" t="s">
        <v>423</v>
      </c>
      <c r="L1085" s="10"/>
      <c r="M1085" s="101" t="s">
        <v>22</v>
      </c>
    </row>
    <row r="1086" spans="1:13" ht="90" x14ac:dyDescent="0.25">
      <c r="A1086" s="99" t="str">
        <f t="shared" si="112"/>
        <v>1</v>
      </c>
      <c r="B1086" s="67" t="str">
        <f t="shared" si="113"/>
        <v>7</v>
      </c>
      <c r="C1086" s="67" t="str">
        <f t="shared" si="114"/>
        <v>1</v>
      </c>
      <c r="D1086" s="67" t="str">
        <f t="shared" si="115"/>
        <v>8</v>
      </c>
      <c r="E1086" s="67" t="str">
        <f t="shared" si="116"/>
        <v>11</v>
      </c>
      <c r="F1086" s="67" t="str">
        <f t="shared" si="117"/>
        <v>2</v>
      </c>
      <c r="G1086" s="67" t="str">
        <f t="shared" si="118"/>
        <v>0</v>
      </c>
      <c r="H1086" s="67">
        <v>17181120</v>
      </c>
      <c r="I1086" s="10" t="s">
        <v>6181</v>
      </c>
      <c r="J1086" s="167" t="s">
        <v>55</v>
      </c>
      <c r="K1086" s="10" t="s">
        <v>6182</v>
      </c>
      <c r="L1086" s="10" t="s">
        <v>427</v>
      </c>
      <c r="M1086" s="101" t="s">
        <v>22</v>
      </c>
    </row>
    <row r="1087" spans="1:13" ht="90" x14ac:dyDescent="0.25">
      <c r="A1087" s="99" t="str">
        <f t="shared" si="112"/>
        <v>1</v>
      </c>
      <c r="B1087" s="67" t="str">
        <f t="shared" si="113"/>
        <v>7</v>
      </c>
      <c r="C1087" s="67" t="str">
        <f t="shared" si="114"/>
        <v>1</v>
      </c>
      <c r="D1087" s="67" t="str">
        <f t="shared" si="115"/>
        <v>8</v>
      </c>
      <c r="E1087" s="67" t="str">
        <f t="shared" si="116"/>
        <v>11</v>
      </c>
      <c r="F1087" s="67" t="str">
        <f t="shared" si="117"/>
        <v>3</v>
      </c>
      <c r="G1087" s="67" t="str">
        <f t="shared" si="118"/>
        <v>0</v>
      </c>
      <c r="H1087" s="67">
        <v>17181130</v>
      </c>
      <c r="I1087" s="10" t="s">
        <v>6183</v>
      </c>
      <c r="J1087" s="167" t="s">
        <v>55</v>
      </c>
      <c r="K1087" s="10" t="s">
        <v>6184</v>
      </c>
      <c r="L1087" s="10" t="s">
        <v>427</v>
      </c>
      <c r="M1087" s="101" t="s">
        <v>22</v>
      </c>
    </row>
    <row r="1088" spans="1:13" ht="30" x14ac:dyDescent="0.25">
      <c r="A1088" s="99" t="str">
        <f t="shared" si="112"/>
        <v>1</v>
      </c>
      <c r="B1088" s="67" t="str">
        <f t="shared" si="113"/>
        <v>7</v>
      </c>
      <c r="C1088" s="67" t="str">
        <f t="shared" si="114"/>
        <v>1</v>
      </c>
      <c r="D1088" s="67" t="str">
        <f t="shared" si="115"/>
        <v>8</v>
      </c>
      <c r="E1088" s="67" t="str">
        <f t="shared" si="116"/>
        <v>11</v>
      </c>
      <c r="F1088" s="67" t="str">
        <f t="shared" si="117"/>
        <v>9</v>
      </c>
      <c r="G1088" s="67" t="str">
        <f t="shared" si="118"/>
        <v>0</v>
      </c>
      <c r="H1088" s="67">
        <v>17181190</v>
      </c>
      <c r="I1088" s="10" t="s">
        <v>430</v>
      </c>
      <c r="J1088" s="167" t="s">
        <v>55</v>
      </c>
      <c r="K1088" s="10" t="s">
        <v>6185</v>
      </c>
      <c r="L1088" s="10"/>
      <c r="M1088" s="101" t="s">
        <v>22</v>
      </c>
    </row>
    <row r="1089" spans="1:13" ht="45" x14ac:dyDescent="0.25">
      <c r="A1089" s="99" t="str">
        <f t="shared" si="112"/>
        <v>1</v>
      </c>
      <c r="B1089" s="67" t="str">
        <f t="shared" si="113"/>
        <v>7</v>
      </c>
      <c r="C1089" s="67" t="str">
        <f t="shared" si="114"/>
        <v>1</v>
      </c>
      <c r="D1089" s="67" t="str">
        <f t="shared" si="115"/>
        <v>8</v>
      </c>
      <c r="E1089" s="67" t="str">
        <f t="shared" si="116"/>
        <v>12</v>
      </c>
      <c r="F1089" s="67" t="str">
        <f t="shared" si="117"/>
        <v>0</v>
      </c>
      <c r="G1089" s="67" t="str">
        <f t="shared" si="118"/>
        <v>0</v>
      </c>
      <c r="H1089" s="67">
        <v>17181200</v>
      </c>
      <c r="I1089" s="10" t="s">
        <v>403</v>
      </c>
      <c r="J1089" s="167" t="s">
        <v>55</v>
      </c>
      <c r="K1089" s="10" t="s">
        <v>404</v>
      </c>
      <c r="L1089" s="10"/>
      <c r="M1089" s="101" t="s">
        <v>22</v>
      </c>
    </row>
    <row r="1090" spans="1:13" ht="45" x14ac:dyDescent="0.25">
      <c r="A1090" s="99" t="str">
        <f t="shared" si="112"/>
        <v>1</v>
      </c>
      <c r="B1090" s="67" t="str">
        <f t="shared" si="113"/>
        <v>7</v>
      </c>
      <c r="C1090" s="67" t="str">
        <f t="shared" si="114"/>
        <v>1</v>
      </c>
      <c r="D1090" s="67" t="str">
        <f t="shared" si="115"/>
        <v>8</v>
      </c>
      <c r="E1090" s="67" t="str">
        <f t="shared" si="116"/>
        <v>12</v>
      </c>
      <c r="F1090" s="67" t="str">
        <f t="shared" si="117"/>
        <v>1</v>
      </c>
      <c r="G1090" s="67" t="str">
        <f t="shared" si="118"/>
        <v>0</v>
      </c>
      <c r="H1090" s="67">
        <v>17181210</v>
      </c>
      <c r="I1090" s="10" t="s">
        <v>403</v>
      </c>
      <c r="J1090" s="167" t="s">
        <v>55</v>
      </c>
      <c r="K1090" s="10" t="s">
        <v>404</v>
      </c>
      <c r="L1090" s="10"/>
      <c r="M1090" s="101" t="s">
        <v>22</v>
      </c>
    </row>
    <row r="1091" spans="1:13" ht="105" x14ac:dyDescent="0.25">
      <c r="A1091" s="99" t="str">
        <f t="shared" si="112"/>
        <v>1</v>
      </c>
      <c r="B1091" s="67" t="str">
        <f t="shared" si="113"/>
        <v>7</v>
      </c>
      <c r="C1091" s="67" t="str">
        <f t="shared" si="114"/>
        <v>1</v>
      </c>
      <c r="D1091" s="67" t="str">
        <f t="shared" si="115"/>
        <v>8</v>
      </c>
      <c r="E1091" s="67" t="str">
        <f t="shared" si="116"/>
        <v>13</v>
      </c>
      <c r="F1091" s="67" t="str">
        <f t="shared" si="117"/>
        <v>0</v>
      </c>
      <c r="G1091" s="67" t="str">
        <f t="shared" si="118"/>
        <v>0</v>
      </c>
      <c r="H1091" s="67">
        <v>17181300</v>
      </c>
      <c r="I1091" s="10" t="s">
        <v>432</v>
      </c>
      <c r="J1091" s="167" t="s">
        <v>55</v>
      </c>
      <c r="K1091" s="10" t="s">
        <v>6186</v>
      </c>
      <c r="L1091" s="10" t="s">
        <v>102</v>
      </c>
      <c r="M1091" s="101" t="s">
        <v>22</v>
      </c>
    </row>
    <row r="1092" spans="1:13" ht="105" x14ac:dyDescent="0.25">
      <c r="A1092" s="99" t="str">
        <f t="shared" si="112"/>
        <v>1</v>
      </c>
      <c r="B1092" s="67" t="str">
        <f t="shared" si="113"/>
        <v>7</v>
      </c>
      <c r="C1092" s="67" t="str">
        <f t="shared" si="114"/>
        <v>1</v>
      </c>
      <c r="D1092" s="67" t="str">
        <f t="shared" si="115"/>
        <v>8</v>
      </c>
      <c r="E1092" s="67" t="str">
        <f t="shared" si="116"/>
        <v>13</v>
      </c>
      <c r="F1092" s="67" t="str">
        <f t="shared" si="117"/>
        <v>1</v>
      </c>
      <c r="G1092" s="67" t="str">
        <f t="shared" si="118"/>
        <v>0</v>
      </c>
      <c r="H1092" s="67">
        <v>17181310</v>
      </c>
      <c r="I1092" s="10" t="s">
        <v>432</v>
      </c>
      <c r="J1092" s="167" t="s">
        <v>55</v>
      </c>
      <c r="K1092" s="10" t="s">
        <v>6186</v>
      </c>
      <c r="L1092" s="10" t="s">
        <v>102</v>
      </c>
      <c r="M1092" s="101" t="s">
        <v>22</v>
      </c>
    </row>
    <row r="1093" spans="1:13" ht="30" x14ac:dyDescent="0.25">
      <c r="A1093" s="99" t="str">
        <f t="shared" si="112"/>
        <v>1</v>
      </c>
      <c r="B1093" s="67" t="str">
        <f t="shared" si="113"/>
        <v>7</v>
      </c>
      <c r="C1093" s="67" t="str">
        <f t="shared" si="114"/>
        <v>1</v>
      </c>
      <c r="D1093" s="67" t="str">
        <f t="shared" si="115"/>
        <v>8</v>
      </c>
      <c r="E1093" s="67" t="str">
        <f t="shared" si="116"/>
        <v>99</v>
      </c>
      <c r="F1093" s="67" t="str">
        <f t="shared" si="117"/>
        <v>0</v>
      </c>
      <c r="G1093" s="67" t="str">
        <f t="shared" si="118"/>
        <v>0</v>
      </c>
      <c r="H1093" s="67">
        <v>17189900</v>
      </c>
      <c r="I1093" s="10" t="s">
        <v>5758</v>
      </c>
      <c r="J1093" s="167" t="s">
        <v>55</v>
      </c>
      <c r="K1093" s="10" t="s">
        <v>6187</v>
      </c>
      <c r="L1093" s="10"/>
      <c r="M1093" s="101" t="s">
        <v>22</v>
      </c>
    </row>
    <row r="1094" spans="1:13" ht="30" x14ac:dyDescent="0.25">
      <c r="A1094" s="99" t="str">
        <f t="shared" si="112"/>
        <v>1</v>
      </c>
      <c r="B1094" s="67" t="str">
        <f t="shared" si="113"/>
        <v>7</v>
      </c>
      <c r="C1094" s="67" t="str">
        <f t="shared" si="114"/>
        <v>1</v>
      </c>
      <c r="D1094" s="67" t="str">
        <f t="shared" si="115"/>
        <v>8</v>
      </c>
      <c r="E1094" s="67" t="str">
        <f t="shared" si="116"/>
        <v>99</v>
      </c>
      <c r="F1094" s="67" t="str">
        <f t="shared" si="117"/>
        <v>1</v>
      </c>
      <c r="G1094" s="67" t="str">
        <f t="shared" si="118"/>
        <v>0</v>
      </c>
      <c r="H1094" s="67">
        <v>17189910</v>
      </c>
      <c r="I1094" s="10" t="s">
        <v>5758</v>
      </c>
      <c r="J1094" s="167" t="s">
        <v>55</v>
      </c>
      <c r="K1094" s="10" t="s">
        <v>6187</v>
      </c>
      <c r="L1094" s="10"/>
      <c r="M1094" s="101" t="s">
        <v>22</v>
      </c>
    </row>
    <row r="1095" spans="1:13" ht="30" x14ac:dyDescent="0.25">
      <c r="A1095" s="99" t="str">
        <f t="shared" si="112"/>
        <v>1</v>
      </c>
      <c r="B1095" s="67" t="str">
        <f t="shared" si="113"/>
        <v>7</v>
      </c>
      <c r="C1095" s="67" t="str">
        <f t="shared" si="114"/>
        <v>2</v>
      </c>
      <c r="D1095" s="67" t="str">
        <f t="shared" si="115"/>
        <v>1</v>
      </c>
      <c r="E1095" s="67" t="str">
        <f t="shared" si="116"/>
        <v>54</v>
      </c>
      <c r="F1095" s="67" t="str">
        <f t="shared" si="117"/>
        <v>0</v>
      </c>
      <c r="G1095" s="67" t="str">
        <f t="shared" si="118"/>
        <v>0</v>
      </c>
      <c r="H1095" s="67">
        <v>17215400</v>
      </c>
      <c r="I1095" s="10" t="s">
        <v>6188</v>
      </c>
      <c r="J1095" s="167" t="s">
        <v>55</v>
      </c>
      <c r="K1095" s="10" t="s">
        <v>6189</v>
      </c>
      <c r="L1095" s="10"/>
      <c r="M1095" s="101" t="s">
        <v>22</v>
      </c>
    </row>
    <row r="1096" spans="1:13" ht="120" x14ac:dyDescent="0.25">
      <c r="A1096" s="99" t="str">
        <f t="shared" si="112"/>
        <v>1</v>
      </c>
      <c r="B1096" s="67" t="str">
        <f t="shared" si="113"/>
        <v>7</v>
      </c>
      <c r="C1096" s="67" t="str">
        <f t="shared" si="114"/>
        <v>2</v>
      </c>
      <c r="D1096" s="67" t="str">
        <f t="shared" si="115"/>
        <v>8</v>
      </c>
      <c r="E1096" s="67" t="str">
        <f t="shared" si="116"/>
        <v>01</v>
      </c>
      <c r="F1096" s="67" t="str">
        <f t="shared" si="117"/>
        <v>0</v>
      </c>
      <c r="G1096" s="67" t="str">
        <f t="shared" si="118"/>
        <v>0</v>
      </c>
      <c r="H1096" s="67">
        <v>17280100</v>
      </c>
      <c r="I1096" s="10" t="s">
        <v>6190</v>
      </c>
      <c r="J1096" s="167" t="s">
        <v>55</v>
      </c>
      <c r="K1096" s="10" t="s">
        <v>6191</v>
      </c>
      <c r="L1096" s="10"/>
      <c r="M1096" s="101" t="s">
        <v>22</v>
      </c>
    </row>
    <row r="1097" spans="1:13" ht="45" x14ac:dyDescent="0.25">
      <c r="A1097" s="99" t="str">
        <f t="shared" si="112"/>
        <v>1</v>
      </c>
      <c r="B1097" s="67" t="str">
        <f t="shared" si="113"/>
        <v>7</v>
      </c>
      <c r="C1097" s="67" t="str">
        <f t="shared" si="114"/>
        <v>2</v>
      </c>
      <c r="D1097" s="67" t="str">
        <f t="shared" si="115"/>
        <v>8</v>
      </c>
      <c r="E1097" s="67" t="str">
        <f t="shared" si="116"/>
        <v>01</v>
      </c>
      <c r="F1097" s="67" t="str">
        <f t="shared" si="117"/>
        <v>1</v>
      </c>
      <c r="G1097" s="67" t="str">
        <f t="shared" si="118"/>
        <v>0</v>
      </c>
      <c r="H1097" s="67">
        <v>17280110</v>
      </c>
      <c r="I1097" s="10" t="s">
        <v>436</v>
      </c>
      <c r="J1097" s="167" t="s">
        <v>55</v>
      </c>
      <c r="K1097" s="10" t="s">
        <v>437</v>
      </c>
      <c r="L1097" s="10"/>
      <c r="M1097" s="101" t="s">
        <v>22</v>
      </c>
    </row>
    <row r="1098" spans="1:13" ht="45" x14ac:dyDescent="0.25">
      <c r="A1098" s="99" t="str">
        <f t="shared" ref="A1098:A1161" si="119">MID($H1098,1,1)</f>
        <v>1</v>
      </c>
      <c r="B1098" s="67" t="str">
        <f t="shared" ref="B1098:B1161" si="120">MID($H1098,2,1)</f>
        <v>7</v>
      </c>
      <c r="C1098" s="67" t="str">
        <f t="shared" ref="C1098:C1161" si="121">MID($H1098,3,1)</f>
        <v>2</v>
      </c>
      <c r="D1098" s="67" t="str">
        <f t="shared" ref="D1098:D1161" si="122">MID($H1098,4,1)</f>
        <v>8</v>
      </c>
      <c r="E1098" s="67" t="str">
        <f t="shared" ref="E1098:E1161" si="123">MID($H1098,5,2)</f>
        <v>01</v>
      </c>
      <c r="F1098" s="67" t="str">
        <f t="shared" ref="F1098:F1161" si="124">MID($H1098,7,1)</f>
        <v>2</v>
      </c>
      <c r="G1098" s="67" t="str">
        <f t="shared" ref="G1098:G1161" si="125">MID($H1098,8,1)</f>
        <v>0</v>
      </c>
      <c r="H1098" s="67">
        <v>17280120</v>
      </c>
      <c r="I1098" s="10" t="s">
        <v>438</v>
      </c>
      <c r="J1098" s="167" t="s">
        <v>55</v>
      </c>
      <c r="K1098" s="10" t="s">
        <v>439</v>
      </c>
      <c r="L1098" s="10"/>
      <c r="M1098" s="101" t="s">
        <v>22</v>
      </c>
    </row>
    <row r="1099" spans="1:13" ht="45" x14ac:dyDescent="0.25">
      <c r="A1099" s="99" t="str">
        <f t="shared" si="119"/>
        <v>1</v>
      </c>
      <c r="B1099" s="67" t="str">
        <f t="shared" si="120"/>
        <v>7</v>
      </c>
      <c r="C1099" s="67" t="str">
        <f t="shared" si="121"/>
        <v>2</v>
      </c>
      <c r="D1099" s="67" t="str">
        <f t="shared" si="122"/>
        <v>8</v>
      </c>
      <c r="E1099" s="67" t="str">
        <f t="shared" si="123"/>
        <v>01</v>
      </c>
      <c r="F1099" s="67" t="str">
        <f t="shared" si="124"/>
        <v>3</v>
      </c>
      <c r="G1099" s="67" t="str">
        <f t="shared" si="125"/>
        <v>0</v>
      </c>
      <c r="H1099" s="67">
        <v>17280130</v>
      </c>
      <c r="I1099" s="10" t="s">
        <v>440</v>
      </c>
      <c r="J1099" s="167" t="s">
        <v>55</v>
      </c>
      <c r="K1099" s="10" t="s">
        <v>441</v>
      </c>
      <c r="L1099" s="10"/>
      <c r="M1099" s="101" t="s">
        <v>22</v>
      </c>
    </row>
    <row r="1100" spans="1:13" ht="45" x14ac:dyDescent="0.25">
      <c r="A1100" s="99" t="str">
        <f t="shared" si="119"/>
        <v>1</v>
      </c>
      <c r="B1100" s="67" t="str">
        <f t="shared" si="120"/>
        <v>7</v>
      </c>
      <c r="C1100" s="67" t="str">
        <f t="shared" si="121"/>
        <v>2</v>
      </c>
      <c r="D1100" s="67" t="str">
        <f t="shared" si="122"/>
        <v>8</v>
      </c>
      <c r="E1100" s="67" t="str">
        <f t="shared" si="123"/>
        <v>01</v>
      </c>
      <c r="F1100" s="67" t="str">
        <f t="shared" si="124"/>
        <v>4</v>
      </c>
      <c r="G1100" s="67" t="str">
        <f t="shared" si="125"/>
        <v>0</v>
      </c>
      <c r="H1100" s="67">
        <v>17280140</v>
      </c>
      <c r="I1100" s="10" t="s">
        <v>334</v>
      </c>
      <c r="J1100" s="167" t="s">
        <v>55</v>
      </c>
      <c r="K1100" s="10" t="s">
        <v>442</v>
      </c>
      <c r="L1100" s="10"/>
      <c r="M1100" s="101" t="s">
        <v>22</v>
      </c>
    </row>
    <row r="1101" spans="1:13" ht="30" x14ac:dyDescent="0.25">
      <c r="A1101" s="99" t="str">
        <f t="shared" si="119"/>
        <v>1</v>
      </c>
      <c r="B1101" s="67" t="str">
        <f t="shared" si="120"/>
        <v>7</v>
      </c>
      <c r="C1101" s="67" t="str">
        <f t="shared" si="121"/>
        <v>2</v>
      </c>
      <c r="D1101" s="67" t="str">
        <f t="shared" si="122"/>
        <v>8</v>
      </c>
      <c r="E1101" s="67" t="str">
        <f t="shared" si="123"/>
        <v>01</v>
      </c>
      <c r="F1101" s="67" t="str">
        <f t="shared" si="124"/>
        <v>5</v>
      </c>
      <c r="G1101" s="67" t="str">
        <f t="shared" si="125"/>
        <v>0</v>
      </c>
      <c r="H1101" s="67">
        <v>17280150</v>
      </c>
      <c r="I1101" s="10" t="s">
        <v>6188</v>
      </c>
      <c r="J1101" s="167" t="s">
        <v>55</v>
      </c>
      <c r="K1101" s="10" t="s">
        <v>6189</v>
      </c>
      <c r="L1101" s="10"/>
      <c r="M1101" s="101" t="s">
        <v>22</v>
      </c>
    </row>
    <row r="1102" spans="1:13" x14ac:dyDescent="0.25">
      <c r="A1102" s="99" t="str">
        <f t="shared" si="119"/>
        <v>1</v>
      </c>
      <c r="B1102" s="67" t="str">
        <f t="shared" si="120"/>
        <v>7</v>
      </c>
      <c r="C1102" s="67" t="str">
        <f t="shared" si="121"/>
        <v>2</v>
      </c>
      <c r="D1102" s="67" t="str">
        <f t="shared" si="122"/>
        <v>8</v>
      </c>
      <c r="E1102" s="67" t="str">
        <f t="shared" si="123"/>
        <v>01</v>
      </c>
      <c r="F1102" s="67" t="str">
        <f t="shared" si="124"/>
        <v>9</v>
      </c>
      <c r="G1102" s="67" t="str">
        <f t="shared" si="125"/>
        <v>0</v>
      </c>
      <c r="H1102" s="67">
        <v>17280190</v>
      </c>
      <c r="I1102" s="10" t="s">
        <v>5769</v>
      </c>
      <c r="J1102" s="167" t="s">
        <v>55</v>
      </c>
      <c r="K1102" s="10" t="s">
        <v>6192</v>
      </c>
      <c r="L1102" s="10"/>
      <c r="M1102" s="101" t="s">
        <v>22</v>
      </c>
    </row>
    <row r="1103" spans="1:13" ht="90" x14ac:dyDescent="0.25">
      <c r="A1103" s="99" t="str">
        <f t="shared" si="119"/>
        <v>1</v>
      </c>
      <c r="B1103" s="67" t="str">
        <f t="shared" si="120"/>
        <v>7</v>
      </c>
      <c r="C1103" s="67" t="str">
        <f t="shared" si="121"/>
        <v>2</v>
      </c>
      <c r="D1103" s="67" t="str">
        <f t="shared" si="122"/>
        <v>8</v>
      </c>
      <c r="E1103" s="67" t="str">
        <f t="shared" si="123"/>
        <v>03</v>
      </c>
      <c r="F1103" s="67" t="str">
        <f t="shared" si="124"/>
        <v>0</v>
      </c>
      <c r="G1103" s="67" t="str">
        <f t="shared" si="125"/>
        <v>0</v>
      </c>
      <c r="H1103" s="67">
        <v>17280300</v>
      </c>
      <c r="I1103" s="10" t="s">
        <v>6193</v>
      </c>
      <c r="J1103" s="167" t="s">
        <v>55</v>
      </c>
      <c r="K1103" s="10" t="s">
        <v>6194</v>
      </c>
      <c r="L1103" s="10"/>
      <c r="M1103" s="101" t="s">
        <v>22</v>
      </c>
    </row>
    <row r="1104" spans="1:13" ht="90" x14ac:dyDescent="0.25">
      <c r="A1104" s="99" t="str">
        <f t="shared" si="119"/>
        <v>1</v>
      </c>
      <c r="B1104" s="67" t="str">
        <f t="shared" si="120"/>
        <v>7</v>
      </c>
      <c r="C1104" s="67" t="str">
        <f t="shared" si="121"/>
        <v>2</v>
      </c>
      <c r="D1104" s="67" t="str">
        <f t="shared" si="122"/>
        <v>8</v>
      </c>
      <c r="E1104" s="67" t="str">
        <f t="shared" si="123"/>
        <v>03</v>
      </c>
      <c r="F1104" s="67" t="str">
        <f t="shared" si="124"/>
        <v>1</v>
      </c>
      <c r="G1104" s="67" t="str">
        <f t="shared" si="125"/>
        <v>0</v>
      </c>
      <c r="H1104" s="67">
        <v>17280310</v>
      </c>
      <c r="I1104" s="10" t="s">
        <v>6193</v>
      </c>
      <c r="J1104" s="167" t="s">
        <v>55</v>
      </c>
      <c r="K1104" s="10" t="s">
        <v>6194</v>
      </c>
      <c r="L1104" s="10"/>
      <c r="M1104" s="101" t="s">
        <v>22</v>
      </c>
    </row>
    <row r="1105" spans="1:13" ht="30" x14ac:dyDescent="0.25">
      <c r="A1105" s="99" t="str">
        <f t="shared" si="119"/>
        <v>1</v>
      </c>
      <c r="B1105" s="67" t="str">
        <f t="shared" si="120"/>
        <v>7</v>
      </c>
      <c r="C1105" s="67" t="str">
        <f t="shared" si="121"/>
        <v>2</v>
      </c>
      <c r="D1105" s="67" t="str">
        <f t="shared" si="122"/>
        <v>8</v>
      </c>
      <c r="E1105" s="67" t="str">
        <f t="shared" si="123"/>
        <v>04</v>
      </c>
      <c r="F1105" s="67" t="str">
        <f t="shared" si="124"/>
        <v>0</v>
      </c>
      <c r="G1105" s="67" t="str">
        <f t="shared" si="125"/>
        <v>0</v>
      </c>
      <c r="H1105" s="67">
        <v>17280400</v>
      </c>
      <c r="I1105" s="10" t="s">
        <v>456</v>
      </c>
      <c r="J1105" s="167" t="s">
        <v>55</v>
      </c>
      <c r="K1105" s="10" t="s">
        <v>457</v>
      </c>
      <c r="L1105" s="10"/>
      <c r="M1105" s="101" t="s">
        <v>22</v>
      </c>
    </row>
    <row r="1106" spans="1:13" ht="30" x14ac:dyDescent="0.25">
      <c r="A1106" s="99" t="str">
        <f t="shared" si="119"/>
        <v>1</v>
      </c>
      <c r="B1106" s="67" t="str">
        <f t="shared" si="120"/>
        <v>7</v>
      </c>
      <c r="C1106" s="67" t="str">
        <f t="shared" si="121"/>
        <v>2</v>
      </c>
      <c r="D1106" s="67" t="str">
        <f t="shared" si="122"/>
        <v>8</v>
      </c>
      <c r="E1106" s="67" t="str">
        <f t="shared" si="123"/>
        <v>04</v>
      </c>
      <c r="F1106" s="67" t="str">
        <f t="shared" si="124"/>
        <v>1</v>
      </c>
      <c r="G1106" s="67" t="str">
        <f t="shared" si="125"/>
        <v>0</v>
      </c>
      <c r="H1106" s="67">
        <v>17280410</v>
      </c>
      <c r="I1106" s="10" t="s">
        <v>456</v>
      </c>
      <c r="J1106" s="167" t="s">
        <v>55</v>
      </c>
      <c r="K1106" s="10" t="s">
        <v>457</v>
      </c>
      <c r="L1106" s="10"/>
      <c r="M1106" s="101" t="s">
        <v>22</v>
      </c>
    </row>
    <row r="1107" spans="1:13" ht="30" x14ac:dyDescent="0.25">
      <c r="A1107" s="99" t="str">
        <f t="shared" si="119"/>
        <v>1</v>
      </c>
      <c r="B1107" s="67" t="str">
        <f t="shared" si="120"/>
        <v>7</v>
      </c>
      <c r="C1107" s="67" t="str">
        <f t="shared" si="121"/>
        <v>2</v>
      </c>
      <c r="D1107" s="67" t="str">
        <f t="shared" si="122"/>
        <v>8</v>
      </c>
      <c r="E1107" s="67" t="str">
        <f t="shared" si="123"/>
        <v>07</v>
      </c>
      <c r="F1107" s="67" t="str">
        <f t="shared" si="124"/>
        <v>0</v>
      </c>
      <c r="G1107" s="67" t="str">
        <f t="shared" si="125"/>
        <v>0</v>
      </c>
      <c r="H1107" s="67">
        <v>17280700</v>
      </c>
      <c r="I1107" s="10" t="s">
        <v>458</v>
      </c>
      <c r="J1107" s="167" t="s">
        <v>55</v>
      </c>
      <c r="K1107" s="10" t="s">
        <v>459</v>
      </c>
      <c r="L1107" s="10"/>
      <c r="M1107" s="101" t="s">
        <v>22</v>
      </c>
    </row>
    <row r="1108" spans="1:13" ht="30" x14ac:dyDescent="0.25">
      <c r="A1108" s="99" t="str">
        <f t="shared" si="119"/>
        <v>1</v>
      </c>
      <c r="B1108" s="67" t="str">
        <f t="shared" si="120"/>
        <v>7</v>
      </c>
      <c r="C1108" s="67" t="str">
        <f t="shared" si="121"/>
        <v>2</v>
      </c>
      <c r="D1108" s="67" t="str">
        <f t="shared" si="122"/>
        <v>8</v>
      </c>
      <c r="E1108" s="67" t="str">
        <f t="shared" si="123"/>
        <v>07</v>
      </c>
      <c r="F1108" s="67" t="str">
        <f t="shared" si="124"/>
        <v>1</v>
      </c>
      <c r="G1108" s="67" t="str">
        <f t="shared" si="125"/>
        <v>0</v>
      </c>
      <c r="H1108" s="67">
        <v>17280710</v>
      </c>
      <c r="I1108" s="10" t="s">
        <v>458</v>
      </c>
      <c r="J1108" s="167" t="s">
        <v>55</v>
      </c>
      <c r="K1108" s="10" t="s">
        <v>459</v>
      </c>
      <c r="L1108" s="10"/>
      <c r="M1108" s="101" t="s">
        <v>22</v>
      </c>
    </row>
    <row r="1109" spans="1:13" ht="60" x14ac:dyDescent="0.25">
      <c r="A1109" s="99" t="str">
        <f t="shared" si="119"/>
        <v>1</v>
      </c>
      <c r="B1109" s="67" t="str">
        <f t="shared" si="120"/>
        <v>7</v>
      </c>
      <c r="C1109" s="67" t="str">
        <f t="shared" si="121"/>
        <v>2</v>
      </c>
      <c r="D1109" s="67" t="str">
        <f t="shared" si="122"/>
        <v>8</v>
      </c>
      <c r="E1109" s="67" t="str">
        <f t="shared" si="123"/>
        <v>10</v>
      </c>
      <c r="F1109" s="67" t="str">
        <f t="shared" si="124"/>
        <v>0</v>
      </c>
      <c r="G1109" s="67" t="str">
        <f t="shared" si="125"/>
        <v>0</v>
      </c>
      <c r="H1109" s="67">
        <v>17281000</v>
      </c>
      <c r="I1109" s="10" t="s">
        <v>6195</v>
      </c>
      <c r="J1109" s="167" t="s">
        <v>55</v>
      </c>
      <c r="K1109" s="10" t="s">
        <v>5249</v>
      </c>
      <c r="L1109" s="10"/>
      <c r="M1109" s="101" t="s">
        <v>22</v>
      </c>
    </row>
    <row r="1110" spans="1:13" ht="60" x14ac:dyDescent="0.25">
      <c r="A1110" s="99" t="str">
        <f t="shared" si="119"/>
        <v>1</v>
      </c>
      <c r="B1110" s="67" t="str">
        <f t="shared" si="120"/>
        <v>7</v>
      </c>
      <c r="C1110" s="67" t="str">
        <f t="shared" si="121"/>
        <v>2</v>
      </c>
      <c r="D1110" s="67" t="str">
        <f t="shared" si="122"/>
        <v>8</v>
      </c>
      <c r="E1110" s="67" t="str">
        <f t="shared" si="123"/>
        <v>10</v>
      </c>
      <c r="F1110" s="67" t="str">
        <f t="shared" si="124"/>
        <v>1</v>
      </c>
      <c r="G1110" s="67" t="str">
        <f t="shared" si="125"/>
        <v>0</v>
      </c>
      <c r="H1110" s="67">
        <v>17281010</v>
      </c>
      <c r="I1110" s="10" t="s">
        <v>6196</v>
      </c>
      <c r="J1110" s="167" t="s">
        <v>55</v>
      </c>
      <c r="K1110" s="10" t="s">
        <v>452</v>
      </c>
      <c r="L1110" s="10"/>
      <c r="M1110" s="101" t="s">
        <v>22</v>
      </c>
    </row>
    <row r="1111" spans="1:13" customFormat="1" ht="60" x14ac:dyDescent="0.25">
      <c r="A1111" s="99" t="str">
        <f t="shared" si="119"/>
        <v>1</v>
      </c>
      <c r="B1111" s="67" t="str">
        <f t="shared" si="120"/>
        <v>7</v>
      </c>
      <c r="C1111" s="67" t="str">
        <f t="shared" si="121"/>
        <v>2</v>
      </c>
      <c r="D1111" s="67" t="str">
        <f t="shared" si="122"/>
        <v>8</v>
      </c>
      <c r="E1111" s="67" t="str">
        <f t="shared" si="123"/>
        <v>10</v>
      </c>
      <c r="F1111" s="67" t="str">
        <f t="shared" si="124"/>
        <v>2</v>
      </c>
      <c r="G1111" s="67" t="str">
        <f t="shared" si="125"/>
        <v>0</v>
      </c>
      <c r="H1111" s="67">
        <v>17281020</v>
      </c>
      <c r="I1111" s="10" t="s">
        <v>6197</v>
      </c>
      <c r="J1111" s="167" t="s">
        <v>55</v>
      </c>
      <c r="K1111" s="10" t="s">
        <v>454</v>
      </c>
      <c r="L1111" s="10"/>
      <c r="M1111" s="101" t="s">
        <v>22</v>
      </c>
    </row>
    <row r="1112" spans="1:13" ht="75" x14ac:dyDescent="0.25">
      <c r="A1112" s="99" t="str">
        <f t="shared" si="119"/>
        <v>1</v>
      </c>
      <c r="B1112" s="67" t="str">
        <f t="shared" si="120"/>
        <v>7</v>
      </c>
      <c r="C1112" s="67" t="str">
        <f t="shared" si="121"/>
        <v>2</v>
      </c>
      <c r="D1112" s="67" t="str">
        <f t="shared" si="122"/>
        <v>8</v>
      </c>
      <c r="E1112" s="67" t="str">
        <f t="shared" si="123"/>
        <v>10</v>
      </c>
      <c r="F1112" s="67" t="str">
        <f t="shared" si="124"/>
        <v>9</v>
      </c>
      <c r="G1112" s="67" t="str">
        <f t="shared" si="125"/>
        <v>0</v>
      </c>
      <c r="H1112" s="67">
        <v>17281090</v>
      </c>
      <c r="I1112" s="10" t="s">
        <v>5767</v>
      </c>
      <c r="J1112" s="167" t="s">
        <v>55</v>
      </c>
      <c r="K1112" s="10" t="s">
        <v>6198</v>
      </c>
      <c r="L1112" s="10"/>
      <c r="M1112" s="101" t="s">
        <v>22</v>
      </c>
    </row>
    <row r="1113" spans="1:13" ht="45" x14ac:dyDescent="0.25">
      <c r="A1113" s="99" t="str">
        <f t="shared" si="119"/>
        <v>1</v>
      </c>
      <c r="B1113" s="67" t="str">
        <f t="shared" si="120"/>
        <v>7</v>
      </c>
      <c r="C1113" s="67" t="str">
        <f t="shared" si="121"/>
        <v>2</v>
      </c>
      <c r="D1113" s="67" t="str">
        <f t="shared" si="122"/>
        <v>8</v>
      </c>
      <c r="E1113" s="67" t="str">
        <f t="shared" si="123"/>
        <v>99</v>
      </c>
      <c r="F1113" s="67" t="str">
        <f t="shared" si="124"/>
        <v>0</v>
      </c>
      <c r="G1113" s="67" t="str">
        <f t="shared" si="125"/>
        <v>0</v>
      </c>
      <c r="H1113" s="67">
        <v>17289900</v>
      </c>
      <c r="I1113" s="10" t="s">
        <v>5769</v>
      </c>
      <c r="J1113" s="167" t="s">
        <v>55</v>
      </c>
      <c r="K1113" s="10" t="s">
        <v>6199</v>
      </c>
      <c r="L1113" s="10"/>
      <c r="M1113" s="101" t="s">
        <v>22</v>
      </c>
    </row>
    <row r="1114" spans="1:13" ht="45" x14ac:dyDescent="0.25">
      <c r="A1114" s="99" t="str">
        <f t="shared" si="119"/>
        <v>1</v>
      </c>
      <c r="B1114" s="67" t="str">
        <f t="shared" si="120"/>
        <v>7</v>
      </c>
      <c r="C1114" s="67" t="str">
        <f t="shared" si="121"/>
        <v>2</v>
      </c>
      <c r="D1114" s="67" t="str">
        <f t="shared" si="122"/>
        <v>8</v>
      </c>
      <c r="E1114" s="67" t="str">
        <f t="shared" si="123"/>
        <v>99</v>
      </c>
      <c r="F1114" s="67" t="str">
        <f t="shared" si="124"/>
        <v>1</v>
      </c>
      <c r="G1114" s="67" t="str">
        <f t="shared" si="125"/>
        <v>0</v>
      </c>
      <c r="H1114" s="67">
        <v>17289910</v>
      </c>
      <c r="I1114" s="10" t="s">
        <v>5769</v>
      </c>
      <c r="J1114" s="167" t="s">
        <v>55</v>
      </c>
      <c r="K1114" s="10" t="s">
        <v>6199</v>
      </c>
      <c r="L1114" s="10"/>
      <c r="M1114" s="101" t="s">
        <v>22</v>
      </c>
    </row>
    <row r="1115" spans="1:13" ht="45" x14ac:dyDescent="0.25">
      <c r="A1115" s="99" t="str">
        <f t="shared" si="119"/>
        <v>1</v>
      </c>
      <c r="B1115" s="67" t="str">
        <f t="shared" si="120"/>
        <v>7</v>
      </c>
      <c r="C1115" s="67" t="str">
        <f t="shared" si="121"/>
        <v>3</v>
      </c>
      <c r="D1115" s="67" t="str">
        <f t="shared" si="122"/>
        <v>8</v>
      </c>
      <c r="E1115" s="67" t="str">
        <f t="shared" si="123"/>
        <v>01</v>
      </c>
      <c r="F1115" s="67" t="str">
        <f t="shared" si="124"/>
        <v>0</v>
      </c>
      <c r="G1115" s="67" t="str">
        <f t="shared" si="125"/>
        <v>0</v>
      </c>
      <c r="H1115" s="67">
        <v>17380100</v>
      </c>
      <c r="I1115" s="10" t="s">
        <v>448</v>
      </c>
      <c r="J1115" s="167" t="s">
        <v>55</v>
      </c>
      <c r="K1115" s="10" t="s">
        <v>463</v>
      </c>
      <c r="L1115" s="10"/>
      <c r="M1115" s="101" t="s">
        <v>22</v>
      </c>
    </row>
    <row r="1116" spans="1:13" s="130" customFormat="1" ht="45" x14ac:dyDescent="0.25">
      <c r="A1116" s="99" t="str">
        <f t="shared" si="119"/>
        <v>1</v>
      </c>
      <c r="B1116" s="67" t="str">
        <f t="shared" si="120"/>
        <v>7</v>
      </c>
      <c r="C1116" s="67" t="str">
        <f t="shared" si="121"/>
        <v>3</v>
      </c>
      <c r="D1116" s="67" t="str">
        <f t="shared" si="122"/>
        <v>8</v>
      </c>
      <c r="E1116" s="67" t="str">
        <f t="shared" si="123"/>
        <v>01</v>
      </c>
      <c r="F1116" s="67" t="str">
        <f t="shared" si="124"/>
        <v>1</v>
      </c>
      <c r="G1116" s="67" t="str">
        <f t="shared" si="125"/>
        <v>0</v>
      </c>
      <c r="H1116" s="67">
        <v>17380110</v>
      </c>
      <c r="I1116" s="10" t="s">
        <v>448</v>
      </c>
      <c r="J1116" s="167" t="s">
        <v>55</v>
      </c>
      <c r="K1116" s="10" t="s">
        <v>463</v>
      </c>
      <c r="L1116" s="10"/>
      <c r="M1116" s="101" t="s">
        <v>22</v>
      </c>
    </row>
    <row r="1117" spans="1:13" ht="30" x14ac:dyDescent="0.25">
      <c r="A1117" s="99" t="str">
        <f t="shared" si="119"/>
        <v>1</v>
      </c>
      <c r="B1117" s="67" t="str">
        <f t="shared" si="120"/>
        <v>7</v>
      </c>
      <c r="C1117" s="67" t="str">
        <f t="shared" si="121"/>
        <v>3</v>
      </c>
      <c r="D1117" s="67" t="str">
        <f t="shared" si="122"/>
        <v>8</v>
      </c>
      <c r="E1117" s="67" t="str">
        <f t="shared" si="123"/>
        <v>02</v>
      </c>
      <c r="F1117" s="67" t="str">
        <f t="shared" si="124"/>
        <v>0</v>
      </c>
      <c r="G1117" s="67" t="str">
        <f t="shared" si="125"/>
        <v>0</v>
      </c>
      <c r="H1117" s="67">
        <v>17380200</v>
      </c>
      <c r="I1117" s="10" t="s">
        <v>464</v>
      </c>
      <c r="J1117" s="167" t="s">
        <v>55</v>
      </c>
      <c r="K1117" s="10" t="s">
        <v>465</v>
      </c>
      <c r="L1117" s="10"/>
      <c r="M1117" s="101" t="s">
        <v>22</v>
      </c>
    </row>
    <row r="1118" spans="1:13" ht="30" x14ac:dyDescent="0.25">
      <c r="A1118" s="99" t="str">
        <f t="shared" si="119"/>
        <v>1</v>
      </c>
      <c r="B1118" s="67" t="str">
        <f t="shared" si="120"/>
        <v>7</v>
      </c>
      <c r="C1118" s="67" t="str">
        <f t="shared" si="121"/>
        <v>3</v>
      </c>
      <c r="D1118" s="67" t="str">
        <f t="shared" si="122"/>
        <v>8</v>
      </c>
      <c r="E1118" s="67" t="str">
        <f t="shared" si="123"/>
        <v>02</v>
      </c>
      <c r="F1118" s="67" t="str">
        <f t="shared" si="124"/>
        <v>1</v>
      </c>
      <c r="G1118" s="67" t="str">
        <f t="shared" si="125"/>
        <v>0</v>
      </c>
      <c r="H1118" s="67">
        <v>17380210</v>
      </c>
      <c r="I1118" s="10" t="s">
        <v>464</v>
      </c>
      <c r="J1118" s="167" t="s">
        <v>55</v>
      </c>
      <c r="K1118" s="10" t="s">
        <v>465</v>
      </c>
      <c r="L1118" s="10"/>
      <c r="M1118" s="101" t="s">
        <v>22</v>
      </c>
    </row>
    <row r="1119" spans="1:13" ht="60" x14ac:dyDescent="0.25">
      <c r="A1119" s="99" t="str">
        <f t="shared" si="119"/>
        <v>1</v>
      </c>
      <c r="B1119" s="67" t="str">
        <f t="shared" si="120"/>
        <v>7</v>
      </c>
      <c r="C1119" s="67" t="str">
        <f t="shared" si="121"/>
        <v>3</v>
      </c>
      <c r="D1119" s="67" t="str">
        <f t="shared" si="122"/>
        <v>8</v>
      </c>
      <c r="E1119" s="67" t="str">
        <f t="shared" si="123"/>
        <v>10</v>
      </c>
      <c r="F1119" s="67" t="str">
        <f t="shared" si="124"/>
        <v>0</v>
      </c>
      <c r="G1119" s="67" t="str">
        <f t="shared" si="125"/>
        <v>0</v>
      </c>
      <c r="H1119" s="67">
        <v>17381000</v>
      </c>
      <c r="I1119" s="10" t="s">
        <v>6200</v>
      </c>
      <c r="J1119" s="167" t="s">
        <v>55</v>
      </c>
      <c r="K1119" s="10" t="s">
        <v>6201</v>
      </c>
      <c r="L1119" s="10"/>
      <c r="M1119" s="101" t="s">
        <v>22</v>
      </c>
    </row>
    <row r="1120" spans="1:13" ht="60" x14ac:dyDescent="0.25">
      <c r="A1120" s="99" t="str">
        <f t="shared" si="119"/>
        <v>1</v>
      </c>
      <c r="B1120" s="67" t="str">
        <f t="shared" si="120"/>
        <v>7</v>
      </c>
      <c r="C1120" s="67" t="str">
        <f t="shared" si="121"/>
        <v>3</v>
      </c>
      <c r="D1120" s="67" t="str">
        <f t="shared" si="122"/>
        <v>8</v>
      </c>
      <c r="E1120" s="67" t="str">
        <f t="shared" si="123"/>
        <v>10</v>
      </c>
      <c r="F1120" s="67" t="str">
        <f t="shared" si="124"/>
        <v>1</v>
      </c>
      <c r="G1120" s="67" t="str">
        <f t="shared" si="125"/>
        <v>0</v>
      </c>
      <c r="H1120" s="67">
        <v>17381010</v>
      </c>
      <c r="I1120" s="10" t="s">
        <v>6202</v>
      </c>
      <c r="J1120" s="167" t="s">
        <v>55</v>
      </c>
      <c r="K1120" s="10" t="s">
        <v>468</v>
      </c>
      <c r="L1120" s="10"/>
      <c r="M1120" s="101" t="s">
        <v>22</v>
      </c>
    </row>
    <row r="1121" spans="1:13" ht="60" x14ac:dyDescent="0.25">
      <c r="A1121" s="99" t="str">
        <f t="shared" si="119"/>
        <v>1</v>
      </c>
      <c r="B1121" s="67" t="str">
        <f t="shared" si="120"/>
        <v>7</v>
      </c>
      <c r="C1121" s="67" t="str">
        <f t="shared" si="121"/>
        <v>3</v>
      </c>
      <c r="D1121" s="67" t="str">
        <f t="shared" si="122"/>
        <v>8</v>
      </c>
      <c r="E1121" s="67" t="str">
        <f t="shared" si="123"/>
        <v>10</v>
      </c>
      <c r="F1121" s="67" t="str">
        <f t="shared" si="124"/>
        <v>2</v>
      </c>
      <c r="G1121" s="67" t="str">
        <f t="shared" si="125"/>
        <v>0</v>
      </c>
      <c r="H1121" s="67">
        <v>17381020</v>
      </c>
      <c r="I1121" s="10" t="s">
        <v>6203</v>
      </c>
      <c r="J1121" s="167" t="s">
        <v>55</v>
      </c>
      <c r="K1121" s="10" t="s">
        <v>469</v>
      </c>
      <c r="L1121" s="10"/>
      <c r="M1121" s="101" t="s">
        <v>22</v>
      </c>
    </row>
    <row r="1122" spans="1:13" ht="60" x14ac:dyDescent="0.25">
      <c r="A1122" s="99" t="str">
        <f t="shared" si="119"/>
        <v>1</v>
      </c>
      <c r="B1122" s="67" t="str">
        <f t="shared" si="120"/>
        <v>7</v>
      </c>
      <c r="C1122" s="67" t="str">
        <f t="shared" si="121"/>
        <v>3</v>
      </c>
      <c r="D1122" s="67" t="str">
        <f t="shared" si="122"/>
        <v>8</v>
      </c>
      <c r="E1122" s="67" t="str">
        <f t="shared" si="123"/>
        <v>10</v>
      </c>
      <c r="F1122" s="67" t="str">
        <f t="shared" si="124"/>
        <v>9</v>
      </c>
      <c r="G1122" s="67" t="str">
        <f t="shared" si="125"/>
        <v>0</v>
      </c>
      <c r="H1122" s="67">
        <v>17381090</v>
      </c>
      <c r="I1122" s="10" t="s">
        <v>5777</v>
      </c>
      <c r="J1122" s="167" t="s">
        <v>55</v>
      </c>
      <c r="K1122" s="10" t="s">
        <v>6204</v>
      </c>
      <c r="L1122" s="10"/>
      <c r="M1122" s="101" t="s">
        <v>22</v>
      </c>
    </row>
    <row r="1123" spans="1:13" ht="60" x14ac:dyDescent="0.25">
      <c r="A1123" s="99" t="str">
        <f t="shared" si="119"/>
        <v>1</v>
      </c>
      <c r="B1123" s="67" t="str">
        <f t="shared" si="120"/>
        <v>7</v>
      </c>
      <c r="C1123" s="67" t="str">
        <f t="shared" si="121"/>
        <v>3</v>
      </c>
      <c r="D1123" s="67" t="str">
        <f t="shared" si="122"/>
        <v>8</v>
      </c>
      <c r="E1123" s="67" t="str">
        <f t="shared" si="123"/>
        <v>99</v>
      </c>
      <c r="F1123" s="67" t="str">
        <f t="shared" si="124"/>
        <v>0</v>
      </c>
      <c r="G1123" s="67" t="str">
        <f t="shared" si="125"/>
        <v>0</v>
      </c>
      <c r="H1123" s="67">
        <v>17389900</v>
      </c>
      <c r="I1123" s="10" t="s">
        <v>470</v>
      </c>
      <c r="J1123" s="167" t="s">
        <v>55</v>
      </c>
      <c r="K1123" s="10" t="s">
        <v>6205</v>
      </c>
      <c r="L1123" s="10"/>
      <c r="M1123" s="101" t="s">
        <v>22</v>
      </c>
    </row>
    <row r="1124" spans="1:13" ht="60" x14ac:dyDescent="0.25">
      <c r="A1124" s="99" t="str">
        <f t="shared" si="119"/>
        <v>1</v>
      </c>
      <c r="B1124" s="67" t="str">
        <f t="shared" si="120"/>
        <v>7</v>
      </c>
      <c r="C1124" s="67" t="str">
        <f t="shared" si="121"/>
        <v>3</v>
      </c>
      <c r="D1124" s="67" t="str">
        <f t="shared" si="122"/>
        <v>8</v>
      </c>
      <c r="E1124" s="67" t="str">
        <f t="shared" si="123"/>
        <v>99</v>
      </c>
      <c r="F1124" s="67" t="str">
        <f t="shared" si="124"/>
        <v>1</v>
      </c>
      <c r="G1124" s="67" t="str">
        <f t="shared" si="125"/>
        <v>0</v>
      </c>
      <c r="H1124" s="67">
        <v>17389910</v>
      </c>
      <c r="I1124" s="10" t="s">
        <v>470</v>
      </c>
      <c r="J1124" s="167" t="s">
        <v>55</v>
      </c>
      <c r="K1124" s="10" t="s">
        <v>6205</v>
      </c>
      <c r="L1124" s="10"/>
      <c r="M1124" s="101" t="s">
        <v>22</v>
      </c>
    </row>
    <row r="1125" spans="1:13" ht="60" x14ac:dyDescent="0.25">
      <c r="A1125" s="99" t="str">
        <f t="shared" si="119"/>
        <v>1</v>
      </c>
      <c r="B1125" s="67" t="str">
        <f t="shared" si="120"/>
        <v>7</v>
      </c>
      <c r="C1125" s="67" t="str">
        <f t="shared" si="121"/>
        <v>4</v>
      </c>
      <c r="D1125" s="67" t="str">
        <f t="shared" si="122"/>
        <v>1</v>
      </c>
      <c r="E1125" s="67" t="str">
        <f t="shared" si="123"/>
        <v>98</v>
      </c>
      <c r="F1125" s="67" t="str">
        <f t="shared" si="124"/>
        <v>0</v>
      </c>
      <c r="G1125" s="67" t="str">
        <f t="shared" si="125"/>
        <v>0</v>
      </c>
      <c r="H1125" s="67">
        <v>17419800</v>
      </c>
      <c r="I1125" s="10" t="s">
        <v>5785</v>
      </c>
      <c r="J1125" s="167" t="s">
        <v>55</v>
      </c>
      <c r="K1125" s="10" t="s">
        <v>6206</v>
      </c>
      <c r="L1125" s="10" t="s">
        <v>102</v>
      </c>
      <c r="M1125" s="101" t="s">
        <v>22</v>
      </c>
    </row>
    <row r="1126" spans="1:13" ht="60" x14ac:dyDescent="0.25">
      <c r="A1126" s="99" t="str">
        <f t="shared" si="119"/>
        <v>1</v>
      </c>
      <c r="B1126" s="67" t="str">
        <f t="shared" si="120"/>
        <v>7</v>
      </c>
      <c r="C1126" s="67" t="str">
        <f t="shared" si="121"/>
        <v>4</v>
      </c>
      <c r="D1126" s="67" t="str">
        <f t="shared" si="122"/>
        <v>8</v>
      </c>
      <c r="E1126" s="67" t="str">
        <f t="shared" si="123"/>
        <v>01</v>
      </c>
      <c r="F1126" s="67" t="str">
        <f t="shared" si="124"/>
        <v>0</v>
      </c>
      <c r="G1126" s="67" t="str">
        <f t="shared" si="125"/>
        <v>0</v>
      </c>
      <c r="H1126" s="67">
        <v>17480100</v>
      </c>
      <c r="I1126" s="10" t="s">
        <v>6207</v>
      </c>
      <c r="J1126" s="167" t="s">
        <v>55</v>
      </c>
      <c r="K1126" s="10" t="s">
        <v>6208</v>
      </c>
      <c r="L1126" s="10"/>
      <c r="M1126" s="101" t="s">
        <v>22</v>
      </c>
    </row>
    <row r="1127" spans="1:13" ht="75" x14ac:dyDescent="0.25">
      <c r="A1127" s="99" t="str">
        <f t="shared" si="119"/>
        <v>1</v>
      </c>
      <c r="B1127" s="67" t="str">
        <f t="shared" si="120"/>
        <v>7</v>
      </c>
      <c r="C1127" s="67" t="str">
        <f t="shared" si="121"/>
        <v>4</v>
      </c>
      <c r="D1127" s="67" t="str">
        <f t="shared" si="122"/>
        <v>8</v>
      </c>
      <c r="E1127" s="67" t="str">
        <f t="shared" si="123"/>
        <v>01</v>
      </c>
      <c r="F1127" s="67" t="str">
        <f t="shared" si="124"/>
        <v>1</v>
      </c>
      <c r="G1127" s="67" t="str">
        <f t="shared" si="125"/>
        <v>0</v>
      </c>
      <c r="H1127" s="67">
        <v>17480110</v>
      </c>
      <c r="I1127" s="10" t="s">
        <v>473</v>
      </c>
      <c r="J1127" s="167" t="s">
        <v>55</v>
      </c>
      <c r="K1127" s="10" t="s">
        <v>6209</v>
      </c>
      <c r="L1127" s="10"/>
      <c r="M1127" s="101" t="s">
        <v>22</v>
      </c>
    </row>
    <row r="1128" spans="1:13" ht="75" x14ac:dyDescent="0.25">
      <c r="A1128" s="99" t="str">
        <f t="shared" si="119"/>
        <v>1</v>
      </c>
      <c r="B1128" s="67" t="str">
        <f t="shared" si="120"/>
        <v>7</v>
      </c>
      <c r="C1128" s="67" t="str">
        <f t="shared" si="121"/>
        <v>4</v>
      </c>
      <c r="D1128" s="67" t="str">
        <f t="shared" si="122"/>
        <v>8</v>
      </c>
      <c r="E1128" s="67" t="str">
        <f t="shared" si="123"/>
        <v>01</v>
      </c>
      <c r="F1128" s="67" t="str">
        <f t="shared" si="124"/>
        <v>2</v>
      </c>
      <c r="G1128" s="67" t="str">
        <f t="shared" si="125"/>
        <v>0</v>
      </c>
      <c r="H1128" s="67">
        <v>17480120</v>
      </c>
      <c r="I1128" s="10" t="s">
        <v>475</v>
      </c>
      <c r="J1128" s="167" t="s">
        <v>55</v>
      </c>
      <c r="K1128" s="10" t="s">
        <v>6210</v>
      </c>
      <c r="L1128" s="10" t="s">
        <v>102</v>
      </c>
      <c r="M1128" s="101" t="s">
        <v>22</v>
      </c>
    </row>
    <row r="1129" spans="1:13" ht="60" x14ac:dyDescent="0.25">
      <c r="A1129" s="99" t="str">
        <f t="shared" si="119"/>
        <v>1</v>
      </c>
      <c r="B1129" s="67" t="str">
        <f t="shared" si="120"/>
        <v>7</v>
      </c>
      <c r="C1129" s="67" t="str">
        <f t="shared" si="121"/>
        <v>4</v>
      </c>
      <c r="D1129" s="67" t="str">
        <f t="shared" si="122"/>
        <v>8</v>
      </c>
      <c r="E1129" s="67" t="str">
        <f t="shared" si="123"/>
        <v>01</v>
      </c>
      <c r="F1129" s="67" t="str">
        <f t="shared" si="124"/>
        <v>9</v>
      </c>
      <c r="G1129" s="67" t="str">
        <f t="shared" si="125"/>
        <v>0</v>
      </c>
      <c r="H1129" s="67">
        <v>17480190</v>
      </c>
      <c r="I1129" s="10" t="s">
        <v>5785</v>
      </c>
      <c r="J1129" s="167" t="s">
        <v>55</v>
      </c>
      <c r="K1129" s="10" t="s">
        <v>6211</v>
      </c>
      <c r="L1129" s="10" t="s">
        <v>102</v>
      </c>
      <c r="M1129" s="101" t="s">
        <v>22</v>
      </c>
    </row>
    <row r="1130" spans="1:13" ht="45" x14ac:dyDescent="0.25">
      <c r="A1130" s="99" t="str">
        <f t="shared" si="119"/>
        <v>1</v>
      </c>
      <c r="B1130" s="67" t="str">
        <f t="shared" si="120"/>
        <v>7</v>
      </c>
      <c r="C1130" s="67" t="str">
        <f t="shared" si="121"/>
        <v>4</v>
      </c>
      <c r="D1130" s="67" t="str">
        <f t="shared" si="122"/>
        <v>8</v>
      </c>
      <c r="E1130" s="67" t="str">
        <f t="shared" si="123"/>
        <v>10</v>
      </c>
      <c r="F1130" s="67" t="str">
        <f t="shared" si="124"/>
        <v>0</v>
      </c>
      <c r="G1130" s="67" t="str">
        <f t="shared" si="125"/>
        <v>0</v>
      </c>
      <c r="H1130" s="67">
        <v>17481000</v>
      </c>
      <c r="I1130" s="10" t="s">
        <v>6212</v>
      </c>
      <c r="J1130" s="167" t="s">
        <v>55</v>
      </c>
      <c r="K1130" s="10" t="s">
        <v>6213</v>
      </c>
      <c r="L1130" s="10"/>
      <c r="M1130" s="101" t="s">
        <v>22</v>
      </c>
    </row>
    <row r="1131" spans="1:13" ht="45" x14ac:dyDescent="0.25">
      <c r="A1131" s="99" t="str">
        <f t="shared" si="119"/>
        <v>1</v>
      </c>
      <c r="B1131" s="67" t="str">
        <f t="shared" si="120"/>
        <v>7</v>
      </c>
      <c r="C1131" s="67" t="str">
        <f t="shared" si="121"/>
        <v>4</v>
      </c>
      <c r="D1131" s="67" t="str">
        <f t="shared" si="122"/>
        <v>8</v>
      </c>
      <c r="E1131" s="67" t="str">
        <f t="shared" si="123"/>
        <v>10</v>
      </c>
      <c r="F1131" s="67" t="str">
        <f t="shared" si="124"/>
        <v>1</v>
      </c>
      <c r="G1131" s="67" t="str">
        <f t="shared" si="125"/>
        <v>0</v>
      </c>
      <c r="H1131" s="67">
        <v>17481010</v>
      </c>
      <c r="I1131" s="10" t="s">
        <v>6212</v>
      </c>
      <c r="J1131" s="167" t="s">
        <v>55</v>
      </c>
      <c r="K1131" s="10" t="s">
        <v>6213</v>
      </c>
      <c r="L1131" s="10"/>
      <c r="M1131" s="101" t="s">
        <v>22</v>
      </c>
    </row>
    <row r="1132" spans="1:13" ht="45" x14ac:dyDescent="0.25">
      <c r="A1132" s="99" t="str">
        <f t="shared" si="119"/>
        <v>1</v>
      </c>
      <c r="B1132" s="67" t="str">
        <f t="shared" si="120"/>
        <v>7</v>
      </c>
      <c r="C1132" s="67" t="str">
        <f t="shared" si="121"/>
        <v>5</v>
      </c>
      <c r="D1132" s="67" t="str">
        <f t="shared" si="122"/>
        <v>8</v>
      </c>
      <c r="E1132" s="67" t="str">
        <f t="shared" si="123"/>
        <v>01</v>
      </c>
      <c r="F1132" s="67" t="str">
        <f t="shared" si="124"/>
        <v>0</v>
      </c>
      <c r="G1132" s="67" t="str">
        <f t="shared" si="125"/>
        <v>0</v>
      </c>
      <c r="H1132" s="67">
        <v>17580100</v>
      </c>
      <c r="I1132" s="10" t="s">
        <v>481</v>
      </c>
      <c r="J1132" s="167" t="s">
        <v>55</v>
      </c>
      <c r="K1132" s="10" t="s">
        <v>482</v>
      </c>
      <c r="L1132" s="10"/>
      <c r="M1132" s="101" t="s">
        <v>22</v>
      </c>
    </row>
    <row r="1133" spans="1:13" ht="45" x14ac:dyDescent="0.25">
      <c r="A1133" s="99" t="str">
        <f t="shared" si="119"/>
        <v>1</v>
      </c>
      <c r="B1133" s="67" t="str">
        <f t="shared" si="120"/>
        <v>7</v>
      </c>
      <c r="C1133" s="67" t="str">
        <f t="shared" si="121"/>
        <v>5</v>
      </c>
      <c r="D1133" s="67" t="str">
        <f t="shared" si="122"/>
        <v>8</v>
      </c>
      <c r="E1133" s="67" t="str">
        <f t="shared" si="123"/>
        <v>01</v>
      </c>
      <c r="F1133" s="67" t="str">
        <f t="shared" si="124"/>
        <v>1</v>
      </c>
      <c r="G1133" s="67" t="str">
        <f t="shared" si="125"/>
        <v>0</v>
      </c>
      <c r="H1133" s="67">
        <v>17580110</v>
      </c>
      <c r="I1133" s="10" t="s">
        <v>481</v>
      </c>
      <c r="J1133" s="167" t="s">
        <v>55</v>
      </c>
      <c r="K1133" s="10" t="s">
        <v>482</v>
      </c>
      <c r="L1133" s="10"/>
      <c r="M1133" s="101" t="s">
        <v>22</v>
      </c>
    </row>
    <row r="1134" spans="1:13" ht="30" x14ac:dyDescent="0.25">
      <c r="A1134" s="99" t="str">
        <f t="shared" si="119"/>
        <v>1</v>
      </c>
      <c r="B1134" s="67" t="str">
        <f t="shared" si="120"/>
        <v>7</v>
      </c>
      <c r="C1134" s="67" t="str">
        <f t="shared" si="121"/>
        <v>5</v>
      </c>
      <c r="D1134" s="67" t="str">
        <f t="shared" si="122"/>
        <v>8</v>
      </c>
      <c r="E1134" s="67" t="str">
        <f t="shared" si="123"/>
        <v>99</v>
      </c>
      <c r="F1134" s="67" t="str">
        <f t="shared" si="124"/>
        <v>0</v>
      </c>
      <c r="G1134" s="67" t="str">
        <f t="shared" si="125"/>
        <v>0</v>
      </c>
      <c r="H1134" s="67">
        <v>17589900</v>
      </c>
      <c r="I1134" s="10" t="s">
        <v>6214</v>
      </c>
      <c r="J1134" s="167" t="s">
        <v>55</v>
      </c>
      <c r="K1134" s="10" t="s">
        <v>484</v>
      </c>
      <c r="L1134" s="10"/>
      <c r="M1134" s="101" t="s">
        <v>22</v>
      </c>
    </row>
    <row r="1135" spans="1:13" ht="30" x14ac:dyDescent="0.25">
      <c r="A1135" s="99" t="str">
        <f t="shared" si="119"/>
        <v>1</v>
      </c>
      <c r="B1135" s="67" t="str">
        <f t="shared" si="120"/>
        <v>7</v>
      </c>
      <c r="C1135" s="67" t="str">
        <f t="shared" si="121"/>
        <v>5</v>
      </c>
      <c r="D1135" s="67" t="str">
        <f t="shared" si="122"/>
        <v>8</v>
      </c>
      <c r="E1135" s="67" t="str">
        <f t="shared" si="123"/>
        <v>99</v>
      </c>
      <c r="F1135" s="67" t="str">
        <f t="shared" si="124"/>
        <v>1</v>
      </c>
      <c r="G1135" s="67" t="str">
        <f t="shared" si="125"/>
        <v>0</v>
      </c>
      <c r="H1135" s="67">
        <v>17589910</v>
      </c>
      <c r="I1135" s="10" t="s">
        <v>6214</v>
      </c>
      <c r="J1135" s="167" t="s">
        <v>55</v>
      </c>
      <c r="K1135" s="10" t="s">
        <v>484</v>
      </c>
      <c r="L1135" s="10"/>
      <c r="M1135" s="101" t="s">
        <v>22</v>
      </c>
    </row>
    <row r="1136" spans="1:13" ht="30" x14ac:dyDescent="0.25">
      <c r="A1136" s="99" t="str">
        <f t="shared" si="119"/>
        <v>1</v>
      </c>
      <c r="B1136" s="67" t="str">
        <f t="shared" si="120"/>
        <v>7</v>
      </c>
      <c r="C1136" s="67" t="str">
        <f t="shared" si="121"/>
        <v>6</v>
      </c>
      <c r="D1136" s="67" t="str">
        <f t="shared" si="122"/>
        <v>1</v>
      </c>
      <c r="E1136" s="67" t="str">
        <f t="shared" si="123"/>
        <v>98</v>
      </c>
      <c r="F1136" s="67" t="str">
        <f t="shared" si="124"/>
        <v>0</v>
      </c>
      <c r="G1136" s="67" t="str">
        <f t="shared" si="125"/>
        <v>0</v>
      </c>
      <c r="H1136" s="67">
        <v>17619800</v>
      </c>
      <c r="I1136" s="10" t="s">
        <v>6215</v>
      </c>
      <c r="J1136" s="167" t="s">
        <v>55</v>
      </c>
      <c r="K1136" s="10" t="s">
        <v>6216</v>
      </c>
      <c r="L1136" s="10" t="s">
        <v>102</v>
      </c>
      <c r="M1136" s="101" t="s">
        <v>22</v>
      </c>
    </row>
    <row r="1137" spans="1:13" ht="45" x14ac:dyDescent="0.25">
      <c r="A1137" s="99" t="str">
        <f t="shared" si="119"/>
        <v>1</v>
      </c>
      <c r="B1137" s="67" t="str">
        <f t="shared" si="120"/>
        <v>7</v>
      </c>
      <c r="C1137" s="67" t="str">
        <f t="shared" si="121"/>
        <v>6</v>
      </c>
      <c r="D1137" s="67" t="str">
        <f t="shared" si="122"/>
        <v>8</v>
      </c>
      <c r="E1137" s="67" t="str">
        <f t="shared" si="123"/>
        <v>01</v>
      </c>
      <c r="F1137" s="67" t="str">
        <f t="shared" si="124"/>
        <v>0</v>
      </c>
      <c r="G1137" s="67" t="str">
        <f t="shared" si="125"/>
        <v>0</v>
      </c>
      <c r="H1137" s="67">
        <v>17680100</v>
      </c>
      <c r="I1137" s="10" t="s">
        <v>6217</v>
      </c>
      <c r="J1137" s="167" t="s">
        <v>55</v>
      </c>
      <c r="K1137" s="10" t="s">
        <v>6218</v>
      </c>
      <c r="L1137" s="10"/>
      <c r="M1137" s="101" t="s">
        <v>22</v>
      </c>
    </row>
    <row r="1138" spans="1:13" ht="45" x14ac:dyDescent="0.25">
      <c r="A1138" s="99" t="str">
        <f t="shared" si="119"/>
        <v>1</v>
      </c>
      <c r="B1138" s="67" t="str">
        <f t="shared" si="120"/>
        <v>7</v>
      </c>
      <c r="C1138" s="67" t="str">
        <f t="shared" si="121"/>
        <v>6</v>
      </c>
      <c r="D1138" s="67" t="str">
        <f t="shared" si="122"/>
        <v>8</v>
      </c>
      <c r="E1138" s="67" t="str">
        <f t="shared" si="123"/>
        <v>01</v>
      </c>
      <c r="F1138" s="67" t="str">
        <f t="shared" si="124"/>
        <v>1</v>
      </c>
      <c r="G1138" s="67" t="str">
        <f t="shared" si="125"/>
        <v>0</v>
      </c>
      <c r="H1138" s="67">
        <v>17680110</v>
      </c>
      <c r="I1138" s="10" t="s">
        <v>6219</v>
      </c>
      <c r="J1138" s="167" t="s">
        <v>55</v>
      </c>
      <c r="K1138" s="10" t="s">
        <v>6220</v>
      </c>
      <c r="L1138" s="10"/>
      <c r="M1138" s="101" t="s">
        <v>22</v>
      </c>
    </row>
    <row r="1139" spans="1:13" ht="45" x14ac:dyDescent="0.25">
      <c r="A1139" s="99" t="str">
        <f t="shared" si="119"/>
        <v>1</v>
      </c>
      <c r="B1139" s="67" t="str">
        <f t="shared" si="120"/>
        <v>7</v>
      </c>
      <c r="C1139" s="67" t="str">
        <f t="shared" si="121"/>
        <v>6</v>
      </c>
      <c r="D1139" s="67" t="str">
        <f t="shared" si="122"/>
        <v>8</v>
      </c>
      <c r="E1139" s="67" t="str">
        <f t="shared" si="123"/>
        <v>01</v>
      </c>
      <c r="F1139" s="67" t="str">
        <f t="shared" si="124"/>
        <v>2</v>
      </c>
      <c r="G1139" s="67" t="str">
        <f t="shared" si="125"/>
        <v>0</v>
      </c>
      <c r="H1139" s="67">
        <v>17680120</v>
      </c>
      <c r="I1139" s="10" t="s">
        <v>6221</v>
      </c>
      <c r="J1139" s="167" t="s">
        <v>55</v>
      </c>
      <c r="K1139" s="10" t="s">
        <v>6222</v>
      </c>
      <c r="L1139" s="10" t="s">
        <v>102</v>
      </c>
      <c r="M1139" s="101" t="s">
        <v>22</v>
      </c>
    </row>
    <row r="1140" spans="1:13" ht="30" x14ac:dyDescent="0.25">
      <c r="A1140" s="99" t="str">
        <f t="shared" si="119"/>
        <v>1</v>
      </c>
      <c r="B1140" s="67" t="str">
        <f t="shared" si="120"/>
        <v>7</v>
      </c>
      <c r="C1140" s="67" t="str">
        <f t="shared" si="121"/>
        <v>6</v>
      </c>
      <c r="D1140" s="67" t="str">
        <f t="shared" si="122"/>
        <v>8</v>
      </c>
      <c r="E1140" s="67" t="str">
        <f t="shared" si="123"/>
        <v>01</v>
      </c>
      <c r="F1140" s="67" t="str">
        <f t="shared" si="124"/>
        <v>9</v>
      </c>
      <c r="G1140" s="67" t="str">
        <f t="shared" si="125"/>
        <v>0</v>
      </c>
      <c r="H1140" s="67">
        <v>17680190</v>
      </c>
      <c r="I1140" s="10" t="s">
        <v>6223</v>
      </c>
      <c r="J1140" s="167" t="s">
        <v>55</v>
      </c>
      <c r="K1140" s="10" t="s">
        <v>6223</v>
      </c>
      <c r="L1140" s="10" t="s">
        <v>102</v>
      </c>
      <c r="M1140" s="101" t="s">
        <v>22</v>
      </c>
    </row>
    <row r="1141" spans="1:13" ht="45" x14ac:dyDescent="0.25">
      <c r="A1141" s="99" t="str">
        <f t="shared" si="119"/>
        <v>1</v>
      </c>
      <c r="B1141" s="67" t="str">
        <f t="shared" si="120"/>
        <v>7</v>
      </c>
      <c r="C1141" s="67" t="str">
        <f t="shared" si="121"/>
        <v>6</v>
      </c>
      <c r="D1141" s="67" t="str">
        <f t="shared" si="122"/>
        <v>8</v>
      </c>
      <c r="E1141" s="67" t="str">
        <f t="shared" si="123"/>
        <v>10</v>
      </c>
      <c r="F1141" s="67" t="str">
        <f t="shared" si="124"/>
        <v>1</v>
      </c>
      <c r="G1141" s="67" t="str">
        <f t="shared" si="125"/>
        <v>0</v>
      </c>
      <c r="H1141" s="67">
        <v>17681010</v>
      </c>
      <c r="I1141" s="10" t="s">
        <v>6223</v>
      </c>
      <c r="J1141" s="167" t="s">
        <v>55</v>
      </c>
      <c r="K1141" s="10" t="s">
        <v>6224</v>
      </c>
      <c r="L1141" s="10" t="s">
        <v>5751</v>
      </c>
      <c r="M1141" s="101" t="s">
        <v>22</v>
      </c>
    </row>
    <row r="1142" spans="1:13" ht="75" x14ac:dyDescent="0.25">
      <c r="A1142" s="99" t="str">
        <f t="shared" si="119"/>
        <v>1</v>
      </c>
      <c r="B1142" s="67" t="str">
        <f t="shared" si="120"/>
        <v>7</v>
      </c>
      <c r="C1142" s="67" t="str">
        <f t="shared" si="121"/>
        <v>9</v>
      </c>
      <c r="D1142" s="67" t="str">
        <f t="shared" si="122"/>
        <v>1</v>
      </c>
      <c r="E1142" s="67" t="str">
        <f t="shared" si="123"/>
        <v>98</v>
      </c>
      <c r="F1142" s="67" t="str">
        <f t="shared" si="124"/>
        <v>0</v>
      </c>
      <c r="G1142" s="67" t="str">
        <f t="shared" si="125"/>
        <v>0</v>
      </c>
      <c r="H1142" s="67">
        <v>17919800</v>
      </c>
      <c r="I1142" s="10" t="s">
        <v>6225</v>
      </c>
      <c r="J1142" s="167" t="s">
        <v>55</v>
      </c>
      <c r="K1142" s="10" t="s">
        <v>6226</v>
      </c>
      <c r="L1142" s="10"/>
      <c r="M1142" s="101" t="s">
        <v>22</v>
      </c>
    </row>
    <row r="1143" spans="1:13" ht="75" x14ac:dyDescent="0.25">
      <c r="A1143" s="99" t="str">
        <f t="shared" si="119"/>
        <v>1</v>
      </c>
      <c r="B1143" s="67" t="str">
        <f t="shared" si="120"/>
        <v>7</v>
      </c>
      <c r="C1143" s="67" t="str">
        <f t="shared" si="121"/>
        <v>7</v>
      </c>
      <c r="D1143" s="67" t="str">
        <f t="shared" si="122"/>
        <v>8</v>
      </c>
      <c r="E1143" s="67" t="str">
        <f t="shared" si="123"/>
        <v>01</v>
      </c>
      <c r="F1143" s="67" t="str">
        <f t="shared" si="124"/>
        <v>0</v>
      </c>
      <c r="G1143" s="67" t="str">
        <f t="shared" si="125"/>
        <v>0</v>
      </c>
      <c r="H1143" s="67">
        <v>17780100</v>
      </c>
      <c r="I1143" s="10" t="s">
        <v>6227</v>
      </c>
      <c r="J1143" s="167" t="s">
        <v>55</v>
      </c>
      <c r="K1143" s="10" t="s">
        <v>6228</v>
      </c>
      <c r="L1143" s="10"/>
      <c r="M1143" s="101" t="s">
        <v>22</v>
      </c>
    </row>
    <row r="1144" spans="1:13" ht="60" x14ac:dyDescent="0.25">
      <c r="A1144" s="99" t="str">
        <f t="shared" si="119"/>
        <v>1</v>
      </c>
      <c r="B1144" s="67" t="str">
        <f t="shared" si="120"/>
        <v>7</v>
      </c>
      <c r="C1144" s="67" t="str">
        <f t="shared" si="121"/>
        <v>7</v>
      </c>
      <c r="D1144" s="67" t="str">
        <f t="shared" si="122"/>
        <v>8</v>
      </c>
      <c r="E1144" s="67" t="str">
        <f t="shared" si="123"/>
        <v>01</v>
      </c>
      <c r="F1144" s="67" t="str">
        <f t="shared" si="124"/>
        <v>1</v>
      </c>
      <c r="G1144" s="67" t="str">
        <f t="shared" si="125"/>
        <v>0</v>
      </c>
      <c r="H1144" s="67">
        <v>17780110</v>
      </c>
      <c r="I1144" s="10" t="s">
        <v>6229</v>
      </c>
      <c r="J1144" s="167" t="s">
        <v>55</v>
      </c>
      <c r="K1144" s="10" t="s">
        <v>6230</v>
      </c>
      <c r="L1144" s="10"/>
      <c r="M1144" s="101" t="s">
        <v>22</v>
      </c>
    </row>
    <row r="1145" spans="1:13" ht="60" x14ac:dyDescent="0.25">
      <c r="A1145" s="99" t="str">
        <f t="shared" si="119"/>
        <v>1</v>
      </c>
      <c r="B1145" s="67" t="str">
        <f t="shared" si="120"/>
        <v>7</v>
      </c>
      <c r="C1145" s="67" t="str">
        <f t="shared" si="121"/>
        <v>7</v>
      </c>
      <c r="D1145" s="67" t="str">
        <f t="shared" si="122"/>
        <v>8</v>
      </c>
      <c r="E1145" s="67" t="str">
        <f t="shared" si="123"/>
        <v>01</v>
      </c>
      <c r="F1145" s="67" t="str">
        <f t="shared" si="124"/>
        <v>2</v>
      </c>
      <c r="G1145" s="67" t="str">
        <f t="shared" si="125"/>
        <v>0</v>
      </c>
      <c r="H1145" s="67">
        <v>17780120</v>
      </c>
      <c r="I1145" s="10" t="s">
        <v>6231</v>
      </c>
      <c r="J1145" s="167" t="s">
        <v>55</v>
      </c>
      <c r="K1145" s="10" t="s">
        <v>6232</v>
      </c>
      <c r="L1145" s="10"/>
      <c r="M1145" s="101" t="s">
        <v>22</v>
      </c>
    </row>
    <row r="1146" spans="1:13" ht="75" x14ac:dyDescent="0.25">
      <c r="A1146" s="99" t="str">
        <f t="shared" si="119"/>
        <v>1</v>
      </c>
      <c r="B1146" s="67" t="str">
        <f t="shared" si="120"/>
        <v>7</v>
      </c>
      <c r="C1146" s="67" t="str">
        <f t="shared" si="121"/>
        <v>7</v>
      </c>
      <c r="D1146" s="67" t="str">
        <f t="shared" si="122"/>
        <v>8</v>
      </c>
      <c r="E1146" s="67" t="str">
        <f t="shared" si="123"/>
        <v>01</v>
      </c>
      <c r="F1146" s="67" t="str">
        <f t="shared" si="124"/>
        <v>9</v>
      </c>
      <c r="G1146" s="67" t="str">
        <f t="shared" si="125"/>
        <v>0</v>
      </c>
      <c r="H1146" s="67">
        <v>17780190</v>
      </c>
      <c r="I1146" s="10" t="s">
        <v>6233</v>
      </c>
      <c r="J1146" s="167" t="s">
        <v>55</v>
      </c>
      <c r="K1146" s="10" t="s">
        <v>6234</v>
      </c>
      <c r="L1146" s="10"/>
      <c r="M1146" s="101" t="s">
        <v>22</v>
      </c>
    </row>
    <row r="1147" spans="1:13" ht="75" x14ac:dyDescent="0.25">
      <c r="A1147" s="99" t="str">
        <f t="shared" si="119"/>
        <v>1</v>
      </c>
      <c r="B1147" s="67" t="str">
        <f t="shared" si="120"/>
        <v>7</v>
      </c>
      <c r="C1147" s="67" t="str">
        <f t="shared" si="121"/>
        <v>7</v>
      </c>
      <c r="D1147" s="67" t="str">
        <f t="shared" si="122"/>
        <v>8</v>
      </c>
      <c r="E1147" s="67" t="str">
        <f t="shared" si="123"/>
        <v>10</v>
      </c>
      <c r="F1147" s="67" t="str">
        <f t="shared" si="124"/>
        <v>1</v>
      </c>
      <c r="G1147" s="67" t="str">
        <f t="shared" si="125"/>
        <v>0</v>
      </c>
      <c r="H1147" s="67">
        <v>17781010</v>
      </c>
      <c r="I1147" s="10" t="s">
        <v>6233</v>
      </c>
      <c r="J1147" s="167" t="s">
        <v>55</v>
      </c>
      <c r="K1147" s="10" t="s">
        <v>6234</v>
      </c>
      <c r="L1147" s="10" t="s">
        <v>5751</v>
      </c>
      <c r="M1147" s="101" t="s">
        <v>22</v>
      </c>
    </row>
    <row r="1148" spans="1:13" ht="30" x14ac:dyDescent="0.25">
      <c r="A1148" s="99" t="str">
        <f t="shared" si="119"/>
        <v>1</v>
      </c>
      <c r="B1148" s="67" t="str">
        <f t="shared" si="120"/>
        <v>9</v>
      </c>
      <c r="C1148" s="67" t="str">
        <f t="shared" si="121"/>
        <v>2</v>
      </c>
      <c r="D1148" s="67" t="str">
        <f t="shared" si="122"/>
        <v>8</v>
      </c>
      <c r="E1148" s="67" t="str">
        <f t="shared" si="123"/>
        <v>01</v>
      </c>
      <c r="F1148" s="67" t="str">
        <f t="shared" si="124"/>
        <v>0</v>
      </c>
      <c r="G1148" s="67" t="str">
        <f t="shared" si="125"/>
        <v>0</v>
      </c>
      <c r="H1148" s="67">
        <v>19280100</v>
      </c>
      <c r="I1148" s="10" t="s">
        <v>6235</v>
      </c>
      <c r="J1148" s="167" t="s">
        <v>55</v>
      </c>
      <c r="K1148" s="10" t="s">
        <v>6236</v>
      </c>
      <c r="L1148" s="10"/>
      <c r="M1148" s="101" t="s">
        <v>22</v>
      </c>
    </row>
    <row r="1149" spans="1:13" ht="30" x14ac:dyDescent="0.25">
      <c r="A1149" s="99" t="str">
        <f t="shared" si="119"/>
        <v>1</v>
      </c>
      <c r="B1149" s="67" t="str">
        <f t="shared" si="120"/>
        <v>9</v>
      </c>
      <c r="C1149" s="67" t="str">
        <f t="shared" si="121"/>
        <v>2</v>
      </c>
      <c r="D1149" s="67" t="str">
        <f t="shared" si="122"/>
        <v>8</v>
      </c>
      <c r="E1149" s="67" t="str">
        <f t="shared" si="123"/>
        <v>01</v>
      </c>
      <c r="F1149" s="67" t="str">
        <f t="shared" si="124"/>
        <v>1</v>
      </c>
      <c r="G1149" s="67" t="str">
        <f t="shared" si="125"/>
        <v>0</v>
      </c>
      <c r="H1149" s="67">
        <v>19280110</v>
      </c>
      <c r="I1149" s="10" t="s">
        <v>6237</v>
      </c>
      <c r="J1149" s="167" t="s">
        <v>55</v>
      </c>
      <c r="K1149" s="10" t="s">
        <v>6236</v>
      </c>
      <c r="L1149" s="10"/>
      <c r="M1149" s="101" t="s">
        <v>22</v>
      </c>
    </row>
    <row r="1150" spans="1:13" ht="30" x14ac:dyDescent="0.25">
      <c r="A1150" s="99" t="str">
        <f t="shared" si="119"/>
        <v>1</v>
      </c>
      <c r="B1150" s="67" t="str">
        <f t="shared" si="120"/>
        <v>9</v>
      </c>
      <c r="C1150" s="67" t="str">
        <f t="shared" si="121"/>
        <v>2</v>
      </c>
      <c r="D1150" s="67" t="str">
        <f t="shared" si="122"/>
        <v>8</v>
      </c>
      <c r="E1150" s="67" t="str">
        <f t="shared" si="123"/>
        <v>02</v>
      </c>
      <c r="F1150" s="67" t="str">
        <f t="shared" si="124"/>
        <v>0</v>
      </c>
      <c r="G1150" s="67" t="str">
        <f t="shared" si="125"/>
        <v>0</v>
      </c>
      <c r="H1150" s="67">
        <v>19280200</v>
      </c>
      <c r="I1150" s="10" t="s">
        <v>6238</v>
      </c>
      <c r="J1150" s="167" t="s">
        <v>55</v>
      </c>
      <c r="K1150" s="10" t="s">
        <v>6239</v>
      </c>
      <c r="L1150" s="10"/>
      <c r="M1150" s="101" t="s">
        <v>22</v>
      </c>
    </row>
    <row r="1151" spans="1:13" ht="30" customHeight="1" x14ac:dyDescent="0.25">
      <c r="A1151" s="99" t="str">
        <f t="shared" si="119"/>
        <v>1</v>
      </c>
      <c r="B1151" s="67" t="str">
        <f t="shared" si="120"/>
        <v>9</v>
      </c>
      <c r="C1151" s="67" t="str">
        <f t="shared" si="121"/>
        <v>2</v>
      </c>
      <c r="D1151" s="67" t="str">
        <f t="shared" si="122"/>
        <v>8</v>
      </c>
      <c r="E1151" s="67" t="str">
        <f t="shared" si="123"/>
        <v>02</v>
      </c>
      <c r="F1151" s="67" t="str">
        <f t="shared" si="124"/>
        <v>1</v>
      </c>
      <c r="G1151" s="67" t="str">
        <f t="shared" si="125"/>
        <v>0</v>
      </c>
      <c r="H1151" s="67">
        <v>19280210</v>
      </c>
      <c r="I1151" s="10" t="s">
        <v>6240</v>
      </c>
      <c r="J1151" s="167" t="s">
        <v>55</v>
      </c>
      <c r="K1151" s="10" t="s">
        <v>6239</v>
      </c>
      <c r="L1151" s="10"/>
      <c r="M1151" s="101" t="s">
        <v>22</v>
      </c>
    </row>
    <row r="1152" spans="1:13" ht="48.75" customHeight="1" x14ac:dyDescent="0.25">
      <c r="A1152" s="99" t="str">
        <f t="shared" si="119"/>
        <v>1</v>
      </c>
      <c r="B1152" s="67" t="str">
        <f t="shared" si="120"/>
        <v>9</v>
      </c>
      <c r="C1152" s="67" t="str">
        <f t="shared" si="121"/>
        <v>2</v>
      </c>
      <c r="D1152" s="67" t="str">
        <f t="shared" si="122"/>
        <v>8</v>
      </c>
      <c r="E1152" s="67" t="str">
        <f t="shared" si="123"/>
        <v>02</v>
      </c>
      <c r="F1152" s="67" t="str">
        <f t="shared" si="124"/>
        <v>9</v>
      </c>
      <c r="G1152" s="67" t="str">
        <f t="shared" si="125"/>
        <v>0</v>
      </c>
      <c r="H1152" s="67">
        <v>19280290</v>
      </c>
      <c r="I1152" s="10" t="s">
        <v>6241</v>
      </c>
      <c r="J1152" s="167" t="s">
        <v>55</v>
      </c>
      <c r="K1152" s="10" t="s">
        <v>6242</v>
      </c>
      <c r="L1152" s="10"/>
      <c r="M1152" s="101" t="s">
        <v>22</v>
      </c>
    </row>
    <row r="1153" spans="1:13" ht="48.75" customHeight="1" x14ac:dyDescent="0.25">
      <c r="A1153" s="99" t="str">
        <f t="shared" si="119"/>
        <v>1</v>
      </c>
      <c r="B1153" s="67" t="str">
        <f t="shared" si="120"/>
        <v>9</v>
      </c>
      <c r="C1153" s="67" t="str">
        <f t="shared" si="121"/>
        <v>2</v>
      </c>
      <c r="D1153" s="67" t="str">
        <f t="shared" si="122"/>
        <v>8</v>
      </c>
      <c r="E1153" s="67" t="str">
        <f t="shared" si="123"/>
        <v>03</v>
      </c>
      <c r="F1153" s="67" t="str">
        <f t="shared" si="124"/>
        <v>0</v>
      </c>
      <c r="G1153" s="67" t="str">
        <f t="shared" si="125"/>
        <v>0</v>
      </c>
      <c r="H1153" s="67">
        <v>19280300</v>
      </c>
      <c r="I1153" s="10" t="s">
        <v>6243</v>
      </c>
      <c r="J1153" s="167" t="s">
        <v>55</v>
      </c>
      <c r="K1153" s="10" t="s">
        <v>6244</v>
      </c>
      <c r="L1153" s="10"/>
      <c r="M1153" s="101" t="s">
        <v>22</v>
      </c>
    </row>
    <row r="1154" spans="1:13" ht="48.75" customHeight="1" x14ac:dyDescent="0.25">
      <c r="A1154" s="99" t="str">
        <f t="shared" si="119"/>
        <v>1</v>
      </c>
      <c r="B1154" s="67" t="str">
        <f t="shared" si="120"/>
        <v>9</v>
      </c>
      <c r="C1154" s="67" t="str">
        <f t="shared" si="121"/>
        <v>2</v>
      </c>
      <c r="D1154" s="67" t="str">
        <f t="shared" si="122"/>
        <v>8</v>
      </c>
      <c r="E1154" s="67" t="str">
        <f t="shared" si="123"/>
        <v>03</v>
      </c>
      <c r="F1154" s="67" t="str">
        <f t="shared" si="124"/>
        <v>1</v>
      </c>
      <c r="G1154" s="67" t="str">
        <f t="shared" si="125"/>
        <v>0</v>
      </c>
      <c r="H1154" s="67">
        <v>19280310</v>
      </c>
      <c r="I1154" s="10" t="s">
        <v>6245</v>
      </c>
      <c r="J1154" s="167" t="s">
        <v>55</v>
      </c>
      <c r="K1154" s="10" t="s">
        <v>6244</v>
      </c>
      <c r="L1154" s="10"/>
      <c r="M1154" s="101" t="s">
        <v>22</v>
      </c>
    </row>
    <row r="1155" spans="1:13" ht="48.75" customHeight="1" x14ac:dyDescent="0.25">
      <c r="A1155" s="99" t="str">
        <f t="shared" si="119"/>
        <v>1</v>
      </c>
      <c r="B1155" s="67" t="str">
        <f t="shared" si="120"/>
        <v>6</v>
      </c>
      <c r="C1155" s="67" t="str">
        <f t="shared" si="121"/>
        <v>9</v>
      </c>
      <c r="D1155" s="67" t="str">
        <f t="shared" si="122"/>
        <v>9</v>
      </c>
      <c r="E1155" s="67" t="str">
        <f t="shared" si="123"/>
        <v>00</v>
      </c>
      <c r="F1155" s="67" t="str">
        <f t="shared" si="124"/>
        <v>0</v>
      </c>
      <c r="G1155" s="67" t="str">
        <f t="shared" si="125"/>
        <v>0</v>
      </c>
      <c r="H1155" s="67">
        <v>16990000</v>
      </c>
      <c r="I1155" s="10" t="s">
        <v>319</v>
      </c>
      <c r="J1155" s="167" t="s">
        <v>45</v>
      </c>
      <c r="K1155" s="10" t="s">
        <v>320</v>
      </c>
      <c r="L1155" s="10"/>
      <c r="M1155" s="101"/>
    </row>
    <row r="1156" spans="1:13" ht="48.75" customHeight="1" x14ac:dyDescent="0.25">
      <c r="A1156" s="99" t="str">
        <f t="shared" si="119"/>
        <v>1</v>
      </c>
      <c r="B1156" s="67" t="str">
        <f t="shared" si="120"/>
        <v>6</v>
      </c>
      <c r="C1156" s="67" t="str">
        <f t="shared" si="121"/>
        <v>9</v>
      </c>
      <c r="D1156" s="67" t="str">
        <f t="shared" si="122"/>
        <v>9</v>
      </c>
      <c r="E1156" s="67" t="str">
        <f t="shared" si="123"/>
        <v>50</v>
      </c>
      <c r="F1156" s="67" t="str">
        <f t="shared" si="124"/>
        <v>0</v>
      </c>
      <c r="G1156" s="67" t="str">
        <f t="shared" si="125"/>
        <v>0</v>
      </c>
      <c r="H1156" s="67">
        <v>16995000</v>
      </c>
      <c r="I1156" s="10" t="s">
        <v>4643</v>
      </c>
      <c r="J1156" s="167" t="s">
        <v>55</v>
      </c>
      <c r="K1156" s="10" t="s">
        <v>4597</v>
      </c>
      <c r="L1156" s="10"/>
      <c r="M1156" s="101" t="s">
        <v>14</v>
      </c>
    </row>
    <row r="1157" spans="1:13" ht="48.75" customHeight="1" x14ac:dyDescent="0.25">
      <c r="A1157" s="99" t="str">
        <f t="shared" si="119"/>
        <v>1</v>
      </c>
      <c r="B1157" s="67" t="str">
        <f t="shared" si="120"/>
        <v>6</v>
      </c>
      <c r="C1157" s="67" t="str">
        <f t="shared" si="121"/>
        <v>9</v>
      </c>
      <c r="D1157" s="67" t="str">
        <f t="shared" si="122"/>
        <v>9</v>
      </c>
      <c r="E1157" s="67" t="str">
        <f t="shared" si="123"/>
        <v>50</v>
      </c>
      <c r="F1157" s="67" t="str">
        <f t="shared" si="124"/>
        <v>1</v>
      </c>
      <c r="G1157" s="67" t="str">
        <f t="shared" si="125"/>
        <v>0</v>
      </c>
      <c r="H1157" s="67">
        <v>16995010</v>
      </c>
      <c r="I1157" s="10" t="s">
        <v>4641</v>
      </c>
      <c r="J1157" s="167" t="s">
        <v>55</v>
      </c>
      <c r="K1157" s="10" t="s">
        <v>4642</v>
      </c>
      <c r="L1157" s="10" t="s">
        <v>4600</v>
      </c>
      <c r="M1157" s="101" t="s">
        <v>14</v>
      </c>
    </row>
    <row r="1158" spans="1:13" ht="48.75" customHeight="1" x14ac:dyDescent="0.25">
      <c r="A1158" s="99" t="str">
        <f t="shared" si="119"/>
        <v>1</v>
      </c>
      <c r="B1158" s="67" t="str">
        <f t="shared" si="120"/>
        <v>6</v>
      </c>
      <c r="C1158" s="67" t="str">
        <f t="shared" si="121"/>
        <v>9</v>
      </c>
      <c r="D1158" s="67" t="str">
        <f t="shared" si="122"/>
        <v>9</v>
      </c>
      <c r="E1158" s="67" t="str">
        <f t="shared" si="123"/>
        <v>50</v>
      </c>
      <c r="F1158" s="67" t="str">
        <f t="shared" si="124"/>
        <v>2</v>
      </c>
      <c r="G1158" s="67" t="str">
        <f t="shared" si="125"/>
        <v>0</v>
      </c>
      <c r="H1158" s="67">
        <v>16995020</v>
      </c>
      <c r="I1158" s="10" t="s">
        <v>4644</v>
      </c>
      <c r="J1158" s="167" t="s">
        <v>55</v>
      </c>
      <c r="K1158" s="10" t="s">
        <v>4645</v>
      </c>
      <c r="L1158" s="10"/>
      <c r="M1158" s="101" t="s">
        <v>14</v>
      </c>
    </row>
    <row r="1159" spans="1:13" ht="48.75" customHeight="1" x14ac:dyDescent="0.25">
      <c r="A1159" s="99" t="str">
        <f t="shared" si="119"/>
        <v>1</v>
      </c>
      <c r="B1159" s="67" t="str">
        <f t="shared" si="120"/>
        <v>6</v>
      </c>
      <c r="C1159" s="67" t="str">
        <f t="shared" si="121"/>
        <v>9</v>
      </c>
      <c r="D1159" s="67" t="str">
        <f t="shared" si="122"/>
        <v>9</v>
      </c>
      <c r="E1159" s="67" t="str">
        <f t="shared" si="123"/>
        <v>50</v>
      </c>
      <c r="F1159" s="67" t="str">
        <f t="shared" si="124"/>
        <v>3</v>
      </c>
      <c r="G1159" s="67" t="str">
        <f t="shared" si="125"/>
        <v>0</v>
      </c>
      <c r="H1159" s="67">
        <v>16995030</v>
      </c>
      <c r="I1159" s="10" t="s">
        <v>4655</v>
      </c>
      <c r="J1159" s="167" t="s">
        <v>55</v>
      </c>
      <c r="K1159" s="10" t="s">
        <v>4656</v>
      </c>
      <c r="L1159" s="10"/>
      <c r="M1159" s="101" t="s">
        <v>14</v>
      </c>
    </row>
    <row r="1160" spans="1:13" ht="48.75" customHeight="1" x14ac:dyDescent="0.25">
      <c r="A1160" s="99" t="str">
        <f t="shared" si="119"/>
        <v>1</v>
      </c>
      <c r="B1160" s="67" t="str">
        <f t="shared" si="120"/>
        <v>6</v>
      </c>
      <c r="C1160" s="67" t="str">
        <f t="shared" si="121"/>
        <v>9</v>
      </c>
      <c r="D1160" s="67" t="str">
        <f t="shared" si="122"/>
        <v>9</v>
      </c>
      <c r="E1160" s="67" t="str">
        <f t="shared" si="123"/>
        <v>50</v>
      </c>
      <c r="F1160" s="67" t="str">
        <f t="shared" si="124"/>
        <v>4</v>
      </c>
      <c r="G1160" s="67" t="str">
        <f t="shared" si="125"/>
        <v>0</v>
      </c>
      <c r="H1160" s="67">
        <v>16995040</v>
      </c>
      <c r="I1160" s="10" t="s">
        <v>4666</v>
      </c>
      <c r="J1160" s="167" t="s">
        <v>55</v>
      </c>
      <c r="K1160" s="10" t="s">
        <v>4598</v>
      </c>
      <c r="L1160" s="10"/>
      <c r="M1160" s="101" t="s">
        <v>14</v>
      </c>
    </row>
    <row r="1161" spans="1:13" ht="48.75" customHeight="1" x14ac:dyDescent="0.25">
      <c r="A1161" s="99" t="str">
        <f t="shared" si="119"/>
        <v>1</v>
      </c>
      <c r="B1161" s="67" t="str">
        <f t="shared" si="120"/>
        <v>6</v>
      </c>
      <c r="C1161" s="67" t="str">
        <f t="shared" si="121"/>
        <v>9</v>
      </c>
      <c r="D1161" s="67" t="str">
        <f t="shared" si="122"/>
        <v>9</v>
      </c>
      <c r="E1161" s="67" t="str">
        <f t="shared" si="123"/>
        <v>50</v>
      </c>
      <c r="F1161" s="67" t="str">
        <f t="shared" si="124"/>
        <v>9</v>
      </c>
      <c r="G1161" s="67" t="str">
        <f t="shared" si="125"/>
        <v>0</v>
      </c>
      <c r="H1161" s="67">
        <v>16995090</v>
      </c>
      <c r="I1161" s="10" t="s">
        <v>4667</v>
      </c>
      <c r="J1161" s="167" t="s">
        <v>55</v>
      </c>
      <c r="K1161" s="10" t="s">
        <v>4601</v>
      </c>
      <c r="L1161" s="10"/>
      <c r="M1161" s="101" t="s">
        <v>14</v>
      </c>
    </row>
    <row r="1162" spans="1:13" ht="48.75" customHeight="1" x14ac:dyDescent="0.25">
      <c r="A1162" s="99" t="str">
        <f t="shared" ref="A1162:A1225" si="126">MID($H1162,1,1)</f>
        <v>1</v>
      </c>
      <c r="B1162" s="67" t="str">
        <f t="shared" ref="B1162:B1225" si="127">MID($H1162,2,1)</f>
        <v>6</v>
      </c>
      <c r="C1162" s="67" t="str">
        <f t="shared" ref="C1162:C1225" si="128">MID($H1162,3,1)</f>
        <v>9</v>
      </c>
      <c r="D1162" s="67" t="str">
        <f t="shared" ref="D1162:D1225" si="129">MID($H1162,4,1)</f>
        <v>9</v>
      </c>
      <c r="E1162" s="67" t="str">
        <f t="shared" ref="E1162:E1225" si="130">MID($H1162,5,2)</f>
        <v>99</v>
      </c>
      <c r="F1162" s="67" t="str">
        <f t="shared" ref="F1162:F1225" si="131">MID($H1162,7,1)</f>
        <v>0</v>
      </c>
      <c r="G1162" s="67" t="str">
        <f t="shared" ref="G1162:G1225" si="132">MID($H1162,8,1)</f>
        <v>0</v>
      </c>
      <c r="H1162" s="67">
        <v>16999900</v>
      </c>
      <c r="I1162" s="10" t="s">
        <v>319</v>
      </c>
      <c r="J1162" s="167" t="s">
        <v>51</v>
      </c>
      <c r="K1162" s="10" t="s">
        <v>321</v>
      </c>
      <c r="L1162" s="10"/>
      <c r="M1162" s="101"/>
    </row>
    <row r="1163" spans="1:13" ht="48.75" customHeight="1" x14ac:dyDescent="0.25">
      <c r="A1163" s="99" t="str">
        <f t="shared" si="126"/>
        <v>1</v>
      </c>
      <c r="B1163" s="67" t="str">
        <f t="shared" si="127"/>
        <v>7</v>
      </c>
      <c r="C1163" s="67" t="str">
        <f t="shared" si="128"/>
        <v>0</v>
      </c>
      <c r="D1163" s="67" t="str">
        <f t="shared" si="129"/>
        <v>0</v>
      </c>
      <c r="E1163" s="67" t="str">
        <f t="shared" si="130"/>
        <v>00</v>
      </c>
      <c r="F1163" s="67" t="str">
        <f t="shared" si="131"/>
        <v>0</v>
      </c>
      <c r="G1163" s="67" t="str">
        <f t="shared" si="132"/>
        <v>0</v>
      </c>
      <c r="H1163" s="67">
        <v>17000000</v>
      </c>
      <c r="I1163" s="10" t="s">
        <v>322</v>
      </c>
      <c r="J1163" s="167" t="s">
        <v>45</v>
      </c>
      <c r="K1163" s="10" t="s">
        <v>323</v>
      </c>
      <c r="L1163" s="10"/>
      <c r="M1163" s="101"/>
    </row>
    <row r="1164" spans="1:13" ht="48.75" customHeight="1" x14ac:dyDescent="0.25">
      <c r="A1164" s="99" t="str">
        <f t="shared" si="126"/>
        <v>1</v>
      </c>
      <c r="B1164" s="67" t="str">
        <f t="shared" si="127"/>
        <v>7</v>
      </c>
      <c r="C1164" s="67" t="str">
        <f t="shared" si="128"/>
        <v>1</v>
      </c>
      <c r="D1164" s="67" t="str">
        <f t="shared" si="129"/>
        <v>0</v>
      </c>
      <c r="E1164" s="67" t="str">
        <f t="shared" si="130"/>
        <v>00</v>
      </c>
      <c r="F1164" s="67" t="str">
        <f t="shared" si="131"/>
        <v>0</v>
      </c>
      <c r="G1164" s="67" t="str">
        <f t="shared" si="132"/>
        <v>0</v>
      </c>
      <c r="H1164" s="67">
        <v>17100000</v>
      </c>
      <c r="I1164" s="10" t="s">
        <v>5246</v>
      </c>
      <c r="J1164" s="167" t="s">
        <v>45</v>
      </c>
      <c r="K1164" s="10" t="s">
        <v>324</v>
      </c>
      <c r="L1164" s="10"/>
      <c r="M1164" s="101"/>
    </row>
    <row r="1165" spans="1:13" ht="48.75" customHeight="1" x14ac:dyDescent="0.25">
      <c r="A1165" s="99" t="str">
        <f t="shared" si="126"/>
        <v>1</v>
      </c>
      <c r="B1165" s="67" t="str">
        <f t="shared" si="127"/>
        <v>7</v>
      </c>
      <c r="C1165" s="67" t="str">
        <f t="shared" si="128"/>
        <v>1</v>
      </c>
      <c r="D1165" s="67" t="str">
        <f t="shared" si="129"/>
        <v>1</v>
      </c>
      <c r="E1165" s="67" t="str">
        <f t="shared" si="130"/>
        <v>00</v>
      </c>
      <c r="F1165" s="67" t="str">
        <f t="shared" si="131"/>
        <v>0</v>
      </c>
      <c r="G1165" s="67" t="str">
        <f t="shared" si="132"/>
        <v>0</v>
      </c>
      <c r="H1165" s="67">
        <v>17110000</v>
      </c>
      <c r="I1165" s="10" t="s">
        <v>325</v>
      </c>
      <c r="J1165" s="167" t="s">
        <v>45</v>
      </c>
      <c r="K1165" s="10" t="s">
        <v>324</v>
      </c>
      <c r="L1165" s="10"/>
      <c r="M1165" s="101"/>
    </row>
    <row r="1166" spans="1:13" ht="48.75" customHeight="1" x14ac:dyDescent="0.25">
      <c r="A1166" s="99" t="str">
        <f t="shared" si="126"/>
        <v>1</v>
      </c>
      <c r="B1166" s="67" t="str">
        <f t="shared" si="127"/>
        <v>7</v>
      </c>
      <c r="C1166" s="67" t="str">
        <f t="shared" si="128"/>
        <v>1</v>
      </c>
      <c r="D1166" s="67" t="str">
        <f t="shared" si="129"/>
        <v>1</v>
      </c>
      <c r="E1166" s="67" t="str">
        <f t="shared" si="130"/>
        <v>50</v>
      </c>
      <c r="F1166" s="67" t="str">
        <f t="shared" si="131"/>
        <v>0</v>
      </c>
      <c r="G1166" s="67" t="str">
        <f t="shared" si="132"/>
        <v>0</v>
      </c>
      <c r="H1166" s="67">
        <v>17115000</v>
      </c>
      <c r="I1166" s="10" t="s">
        <v>6246</v>
      </c>
      <c r="J1166" s="167" t="s">
        <v>55</v>
      </c>
      <c r="K1166" s="10" t="s">
        <v>6247</v>
      </c>
      <c r="L1166" s="10"/>
      <c r="M1166" s="101"/>
    </row>
    <row r="1167" spans="1:13" ht="30" x14ac:dyDescent="0.25">
      <c r="A1167" s="99" t="str">
        <f t="shared" si="126"/>
        <v>1</v>
      </c>
      <c r="B1167" s="67" t="str">
        <f t="shared" si="127"/>
        <v>7</v>
      </c>
      <c r="C1167" s="67" t="str">
        <f t="shared" si="128"/>
        <v>1</v>
      </c>
      <c r="D1167" s="67" t="str">
        <f t="shared" si="129"/>
        <v>1</v>
      </c>
      <c r="E1167" s="67" t="str">
        <f t="shared" si="130"/>
        <v>51</v>
      </c>
      <c r="F1167" s="67" t="str">
        <f t="shared" si="131"/>
        <v>0</v>
      </c>
      <c r="G1167" s="67" t="str">
        <f t="shared" si="132"/>
        <v>0</v>
      </c>
      <c r="H1167" s="67">
        <v>17115100</v>
      </c>
      <c r="I1167" s="10" t="s">
        <v>327</v>
      </c>
      <c r="J1167" s="167" t="s">
        <v>55</v>
      </c>
      <c r="K1167" s="10" t="s">
        <v>328</v>
      </c>
      <c r="L1167" s="10"/>
      <c r="M1167" s="101"/>
    </row>
    <row r="1168" spans="1:13" ht="45" x14ac:dyDescent="0.25">
      <c r="A1168" s="99" t="str">
        <f t="shared" si="126"/>
        <v>1</v>
      </c>
      <c r="B1168" s="67" t="str">
        <f t="shared" si="127"/>
        <v>7</v>
      </c>
      <c r="C1168" s="67" t="str">
        <f t="shared" si="128"/>
        <v>1</v>
      </c>
      <c r="D1168" s="67" t="str">
        <f t="shared" si="129"/>
        <v>1</v>
      </c>
      <c r="E1168" s="67" t="str">
        <f t="shared" si="130"/>
        <v>51</v>
      </c>
      <c r="F1168" s="67" t="str">
        <f t="shared" si="131"/>
        <v>1</v>
      </c>
      <c r="G1168" s="67" t="str">
        <f t="shared" si="132"/>
        <v>0</v>
      </c>
      <c r="H1168" s="67">
        <v>17115110</v>
      </c>
      <c r="I1168" s="10" t="s">
        <v>329</v>
      </c>
      <c r="J1168" s="167" t="s">
        <v>55</v>
      </c>
      <c r="K1168" s="10" t="s">
        <v>330</v>
      </c>
      <c r="L1168" s="10"/>
      <c r="M1168" s="101"/>
    </row>
    <row r="1169" spans="1:13" ht="45" x14ac:dyDescent="0.25">
      <c r="A1169" s="99" t="str">
        <f t="shared" si="126"/>
        <v>1</v>
      </c>
      <c r="B1169" s="67" t="str">
        <f t="shared" si="127"/>
        <v>7</v>
      </c>
      <c r="C1169" s="67" t="str">
        <f t="shared" si="128"/>
        <v>1</v>
      </c>
      <c r="D1169" s="67" t="str">
        <f t="shared" si="129"/>
        <v>1</v>
      </c>
      <c r="E1169" s="67" t="str">
        <f t="shared" si="130"/>
        <v>51</v>
      </c>
      <c r="F1169" s="67" t="str">
        <f t="shared" si="131"/>
        <v>2</v>
      </c>
      <c r="G1169" s="67" t="str">
        <f t="shared" si="132"/>
        <v>0</v>
      </c>
      <c r="H1169" s="67">
        <v>17115120</v>
      </c>
      <c r="I1169" s="10" t="s">
        <v>4602</v>
      </c>
      <c r="J1169" s="167" t="s">
        <v>55</v>
      </c>
      <c r="K1169" s="10" t="s">
        <v>4603</v>
      </c>
      <c r="L1169" s="10"/>
      <c r="M1169" s="101" t="s">
        <v>10</v>
      </c>
    </row>
    <row r="1170" spans="1:13" ht="45" x14ac:dyDescent="0.25">
      <c r="A1170" s="99" t="str">
        <f t="shared" si="126"/>
        <v>1</v>
      </c>
      <c r="B1170" s="67" t="str">
        <f t="shared" si="127"/>
        <v>7</v>
      </c>
      <c r="C1170" s="67" t="str">
        <f t="shared" si="128"/>
        <v>1</v>
      </c>
      <c r="D1170" s="67" t="str">
        <f t="shared" si="129"/>
        <v>1</v>
      </c>
      <c r="E1170" s="67" t="str">
        <f t="shared" si="130"/>
        <v>51</v>
      </c>
      <c r="F1170" s="67" t="str">
        <f t="shared" si="131"/>
        <v>2</v>
      </c>
      <c r="G1170" s="67" t="str">
        <f t="shared" si="132"/>
        <v>0</v>
      </c>
      <c r="H1170" s="67">
        <v>17115120</v>
      </c>
      <c r="I1170" s="10" t="s">
        <v>6122</v>
      </c>
      <c r="J1170" s="167" t="s">
        <v>55</v>
      </c>
      <c r="K1170" s="10" t="s">
        <v>6248</v>
      </c>
      <c r="L1170" s="10"/>
      <c r="M1170" s="101" t="s">
        <v>18</v>
      </c>
    </row>
    <row r="1171" spans="1:13" ht="45" x14ac:dyDescent="0.25">
      <c r="A1171" s="99" t="str">
        <f t="shared" si="126"/>
        <v>1</v>
      </c>
      <c r="B1171" s="67" t="str">
        <f t="shared" si="127"/>
        <v>7</v>
      </c>
      <c r="C1171" s="67" t="str">
        <f t="shared" si="128"/>
        <v>1</v>
      </c>
      <c r="D1171" s="67" t="str">
        <f t="shared" si="129"/>
        <v>1</v>
      </c>
      <c r="E1171" s="67" t="str">
        <f t="shared" si="130"/>
        <v>51</v>
      </c>
      <c r="F1171" s="67" t="str">
        <f t="shared" si="131"/>
        <v>3</v>
      </c>
      <c r="G1171" s="67" t="str">
        <f t="shared" si="132"/>
        <v>0</v>
      </c>
      <c r="H1171" s="67">
        <v>17115130</v>
      </c>
      <c r="I1171" s="10" t="s">
        <v>6124</v>
      </c>
      <c r="J1171" s="167" t="s">
        <v>55</v>
      </c>
      <c r="K1171" s="10" t="s">
        <v>6249</v>
      </c>
      <c r="L1171" s="10"/>
      <c r="M1171" s="101" t="s">
        <v>18</v>
      </c>
    </row>
    <row r="1172" spans="1:13" ht="30" x14ac:dyDescent="0.25">
      <c r="A1172" s="99" t="str">
        <f t="shared" si="126"/>
        <v>1</v>
      </c>
      <c r="B1172" s="67" t="str">
        <f t="shared" si="127"/>
        <v>7</v>
      </c>
      <c r="C1172" s="67" t="str">
        <f t="shared" si="128"/>
        <v>1</v>
      </c>
      <c r="D1172" s="67" t="str">
        <f t="shared" si="129"/>
        <v>1</v>
      </c>
      <c r="E1172" s="67" t="str">
        <f t="shared" si="130"/>
        <v>52</v>
      </c>
      <c r="F1172" s="67" t="str">
        <f t="shared" si="131"/>
        <v>0</v>
      </c>
      <c r="G1172" s="67" t="str">
        <f t="shared" si="132"/>
        <v>0</v>
      </c>
      <c r="H1172" s="67">
        <v>17115200</v>
      </c>
      <c r="I1172" s="10" t="s">
        <v>6126</v>
      </c>
      <c r="J1172" s="167" t="s">
        <v>55</v>
      </c>
      <c r="K1172" s="10" t="s">
        <v>331</v>
      </c>
      <c r="L1172" s="10"/>
      <c r="M1172" s="101"/>
    </row>
    <row r="1173" spans="1:13" ht="30" x14ac:dyDescent="0.25">
      <c r="A1173" s="99" t="str">
        <f t="shared" si="126"/>
        <v>1</v>
      </c>
      <c r="B1173" s="67" t="str">
        <f t="shared" si="127"/>
        <v>7</v>
      </c>
      <c r="C1173" s="67" t="str">
        <f t="shared" si="128"/>
        <v>1</v>
      </c>
      <c r="D1173" s="67" t="str">
        <f t="shared" si="129"/>
        <v>1</v>
      </c>
      <c r="E1173" s="67" t="str">
        <f t="shared" si="130"/>
        <v>53</v>
      </c>
      <c r="F1173" s="67" t="str">
        <f t="shared" si="131"/>
        <v>0</v>
      </c>
      <c r="G1173" s="67" t="str">
        <f t="shared" si="132"/>
        <v>0</v>
      </c>
      <c r="H1173" s="67">
        <v>17115300</v>
      </c>
      <c r="I1173" s="10" t="s">
        <v>332</v>
      </c>
      <c r="J1173" s="167" t="s">
        <v>55</v>
      </c>
      <c r="K1173" s="10" t="s">
        <v>333</v>
      </c>
      <c r="L1173" s="10"/>
      <c r="M1173" s="101"/>
    </row>
    <row r="1174" spans="1:13" ht="45" x14ac:dyDescent="0.25">
      <c r="A1174" s="99" t="str">
        <f t="shared" si="126"/>
        <v>1</v>
      </c>
      <c r="B1174" s="67" t="str">
        <f t="shared" si="127"/>
        <v>7</v>
      </c>
      <c r="C1174" s="67" t="str">
        <f t="shared" si="128"/>
        <v>1</v>
      </c>
      <c r="D1174" s="67" t="str">
        <f t="shared" si="129"/>
        <v>1</v>
      </c>
      <c r="E1174" s="67" t="str">
        <f t="shared" si="130"/>
        <v>54</v>
      </c>
      <c r="F1174" s="67" t="str">
        <f t="shared" si="131"/>
        <v>0</v>
      </c>
      <c r="G1174" s="67" t="str">
        <f t="shared" si="132"/>
        <v>0</v>
      </c>
      <c r="H1174" s="67">
        <v>17115400</v>
      </c>
      <c r="I1174" s="10" t="s">
        <v>334</v>
      </c>
      <c r="J1174" s="167" t="s">
        <v>55</v>
      </c>
      <c r="K1174" s="10" t="s">
        <v>6250</v>
      </c>
      <c r="L1174" s="10"/>
      <c r="M1174" s="101"/>
    </row>
    <row r="1175" spans="1:13" ht="30" x14ac:dyDescent="0.25">
      <c r="A1175" s="99" t="str">
        <f t="shared" si="126"/>
        <v>1</v>
      </c>
      <c r="B1175" s="67" t="str">
        <f t="shared" si="127"/>
        <v>7</v>
      </c>
      <c r="C1175" s="67" t="str">
        <f t="shared" si="128"/>
        <v>1</v>
      </c>
      <c r="D1175" s="67" t="str">
        <f t="shared" si="129"/>
        <v>1</v>
      </c>
      <c r="E1175" s="67" t="str">
        <f t="shared" si="130"/>
        <v>55</v>
      </c>
      <c r="F1175" s="67" t="str">
        <f t="shared" si="131"/>
        <v>0</v>
      </c>
      <c r="G1175" s="67" t="str">
        <f t="shared" si="132"/>
        <v>0</v>
      </c>
      <c r="H1175" s="67">
        <v>17115500</v>
      </c>
      <c r="I1175" s="10" t="s">
        <v>335</v>
      </c>
      <c r="J1175" s="167" t="s">
        <v>55</v>
      </c>
      <c r="K1175" s="10" t="s">
        <v>336</v>
      </c>
      <c r="L1175" s="10"/>
      <c r="M1175" s="101"/>
    </row>
    <row r="1176" spans="1:13" ht="45" x14ac:dyDescent="0.25">
      <c r="A1176" s="99" t="str">
        <f t="shared" si="126"/>
        <v>1</v>
      </c>
      <c r="B1176" s="67" t="str">
        <f t="shared" si="127"/>
        <v>7</v>
      </c>
      <c r="C1176" s="67" t="str">
        <f t="shared" si="128"/>
        <v>1</v>
      </c>
      <c r="D1176" s="67" t="str">
        <f t="shared" si="129"/>
        <v>1</v>
      </c>
      <c r="E1176" s="67" t="str">
        <f t="shared" si="130"/>
        <v>98</v>
      </c>
      <c r="F1176" s="67" t="str">
        <f t="shared" si="131"/>
        <v>0</v>
      </c>
      <c r="G1176" s="67" t="str">
        <f t="shared" si="132"/>
        <v>0</v>
      </c>
      <c r="H1176" s="67">
        <v>17119800</v>
      </c>
      <c r="I1176" s="10" t="s">
        <v>3072</v>
      </c>
      <c r="J1176" s="167" t="s">
        <v>55</v>
      </c>
      <c r="K1176" s="10" t="s">
        <v>3073</v>
      </c>
      <c r="L1176" s="10"/>
      <c r="M1176" s="101"/>
    </row>
    <row r="1177" spans="1:13" ht="60" x14ac:dyDescent="0.25">
      <c r="A1177" s="99" t="str">
        <f t="shared" si="126"/>
        <v>1</v>
      </c>
      <c r="B1177" s="67" t="str">
        <f t="shared" si="127"/>
        <v>7</v>
      </c>
      <c r="C1177" s="67" t="str">
        <f t="shared" si="128"/>
        <v>1</v>
      </c>
      <c r="D1177" s="67" t="str">
        <f t="shared" si="129"/>
        <v>2</v>
      </c>
      <c r="E1177" s="67" t="str">
        <f t="shared" si="130"/>
        <v>00</v>
      </c>
      <c r="F1177" s="67" t="str">
        <f t="shared" si="131"/>
        <v>0</v>
      </c>
      <c r="G1177" s="67" t="str">
        <f t="shared" si="132"/>
        <v>0</v>
      </c>
      <c r="H1177" s="67">
        <v>17120000</v>
      </c>
      <c r="I1177" s="10" t="s">
        <v>6251</v>
      </c>
      <c r="J1177" s="167" t="s">
        <v>45</v>
      </c>
      <c r="K1177" s="10" t="s">
        <v>6252</v>
      </c>
      <c r="L1177" s="10" t="s">
        <v>5668</v>
      </c>
      <c r="M1177" s="101"/>
    </row>
    <row r="1178" spans="1:13" ht="30" x14ac:dyDescent="0.25">
      <c r="A1178" s="99" t="str">
        <f t="shared" si="126"/>
        <v>1</v>
      </c>
      <c r="B1178" s="67" t="str">
        <f t="shared" si="127"/>
        <v>7</v>
      </c>
      <c r="C1178" s="67" t="str">
        <f t="shared" si="128"/>
        <v>1</v>
      </c>
      <c r="D1178" s="67" t="str">
        <f t="shared" si="129"/>
        <v>2</v>
      </c>
      <c r="E1178" s="67" t="str">
        <f t="shared" si="130"/>
        <v>50</v>
      </c>
      <c r="F1178" s="67" t="str">
        <f t="shared" si="131"/>
        <v>0</v>
      </c>
      <c r="G1178" s="67" t="str">
        <f t="shared" si="132"/>
        <v>0</v>
      </c>
      <c r="H1178" s="67">
        <v>17125000</v>
      </c>
      <c r="I1178" s="10" t="s">
        <v>6253</v>
      </c>
      <c r="J1178" s="167" t="s">
        <v>55</v>
      </c>
      <c r="K1178" s="10" t="s">
        <v>338</v>
      </c>
      <c r="L1178" s="10"/>
      <c r="M1178" s="101"/>
    </row>
    <row r="1179" spans="1:13" ht="30" x14ac:dyDescent="0.25">
      <c r="A1179" s="99" t="str">
        <f t="shared" si="126"/>
        <v>1</v>
      </c>
      <c r="B1179" s="67" t="str">
        <f t="shared" si="127"/>
        <v>7</v>
      </c>
      <c r="C1179" s="67" t="str">
        <f t="shared" si="128"/>
        <v>1</v>
      </c>
      <c r="D1179" s="67" t="str">
        <f t="shared" si="129"/>
        <v>2</v>
      </c>
      <c r="E1179" s="67" t="str">
        <f t="shared" si="130"/>
        <v>51</v>
      </c>
      <c r="F1179" s="67" t="str">
        <f t="shared" si="131"/>
        <v>0</v>
      </c>
      <c r="G1179" s="67" t="str">
        <f t="shared" si="132"/>
        <v>0</v>
      </c>
      <c r="H1179" s="67">
        <v>17125100</v>
      </c>
      <c r="I1179" s="10" t="s">
        <v>6254</v>
      </c>
      <c r="J1179" s="167" t="s">
        <v>55</v>
      </c>
      <c r="K1179" s="10" t="s">
        <v>339</v>
      </c>
      <c r="L1179" s="10"/>
      <c r="M1179" s="101"/>
    </row>
    <row r="1180" spans="1:13" ht="30" x14ac:dyDescent="0.25">
      <c r="A1180" s="99" t="str">
        <f t="shared" si="126"/>
        <v>1</v>
      </c>
      <c r="B1180" s="67" t="str">
        <f t="shared" si="127"/>
        <v>7</v>
      </c>
      <c r="C1180" s="67" t="str">
        <f t="shared" si="128"/>
        <v>1</v>
      </c>
      <c r="D1180" s="67" t="str">
        <f t="shared" si="129"/>
        <v>2</v>
      </c>
      <c r="E1180" s="67" t="str">
        <f t="shared" si="130"/>
        <v>52</v>
      </c>
      <c r="F1180" s="67" t="str">
        <f t="shared" si="131"/>
        <v>0</v>
      </c>
      <c r="G1180" s="67" t="str">
        <f t="shared" si="132"/>
        <v>0</v>
      </c>
      <c r="H1180" s="67">
        <v>17125200</v>
      </c>
      <c r="I1180" s="10" t="s">
        <v>6255</v>
      </c>
      <c r="J1180" s="167" t="s">
        <v>55</v>
      </c>
      <c r="K1180" s="10" t="s">
        <v>340</v>
      </c>
      <c r="L1180" s="10"/>
      <c r="M1180" s="101"/>
    </row>
    <row r="1181" spans="1:13" ht="30" x14ac:dyDescent="0.25">
      <c r="A1181" s="99" t="str">
        <f t="shared" si="126"/>
        <v>1</v>
      </c>
      <c r="B1181" s="67" t="str">
        <f t="shared" si="127"/>
        <v>7</v>
      </c>
      <c r="C1181" s="67" t="str">
        <f t="shared" si="128"/>
        <v>1</v>
      </c>
      <c r="D1181" s="67" t="str">
        <f t="shared" si="129"/>
        <v>2</v>
      </c>
      <c r="E1181" s="67" t="str">
        <f t="shared" si="130"/>
        <v>52</v>
      </c>
      <c r="F1181" s="67" t="str">
        <f t="shared" si="131"/>
        <v>1</v>
      </c>
      <c r="G1181" s="67" t="str">
        <f t="shared" si="132"/>
        <v>0</v>
      </c>
      <c r="H1181" s="67">
        <v>17125210</v>
      </c>
      <c r="I1181" s="10" t="s">
        <v>341</v>
      </c>
      <c r="J1181" s="167" t="s">
        <v>55</v>
      </c>
      <c r="K1181" s="10" t="s">
        <v>342</v>
      </c>
      <c r="L1181" s="10"/>
      <c r="M1181" s="101"/>
    </row>
    <row r="1182" spans="1:13" ht="30" x14ac:dyDescent="0.25">
      <c r="A1182" s="99" t="str">
        <f t="shared" si="126"/>
        <v>1</v>
      </c>
      <c r="B1182" s="67" t="str">
        <f t="shared" si="127"/>
        <v>7</v>
      </c>
      <c r="C1182" s="67" t="str">
        <f t="shared" si="128"/>
        <v>1</v>
      </c>
      <c r="D1182" s="67" t="str">
        <f t="shared" si="129"/>
        <v>2</v>
      </c>
      <c r="E1182" s="67" t="str">
        <f t="shared" si="130"/>
        <v>52</v>
      </c>
      <c r="F1182" s="67" t="str">
        <f t="shared" si="131"/>
        <v>2</v>
      </c>
      <c r="G1182" s="67" t="str">
        <f t="shared" si="132"/>
        <v>0</v>
      </c>
      <c r="H1182" s="67">
        <v>17125220</v>
      </c>
      <c r="I1182" s="10" t="s">
        <v>343</v>
      </c>
      <c r="J1182" s="167" t="s">
        <v>55</v>
      </c>
      <c r="K1182" s="10" t="s">
        <v>344</v>
      </c>
      <c r="L1182" s="10"/>
      <c r="M1182" s="101"/>
    </row>
    <row r="1183" spans="1:13" ht="30" x14ac:dyDescent="0.25">
      <c r="A1183" s="99" t="str">
        <f t="shared" si="126"/>
        <v>1</v>
      </c>
      <c r="B1183" s="67" t="str">
        <f t="shared" si="127"/>
        <v>7</v>
      </c>
      <c r="C1183" s="67" t="str">
        <f t="shared" si="128"/>
        <v>1</v>
      </c>
      <c r="D1183" s="67" t="str">
        <f t="shared" si="129"/>
        <v>2</v>
      </c>
      <c r="E1183" s="67" t="str">
        <f t="shared" si="130"/>
        <v>52</v>
      </c>
      <c r="F1183" s="67" t="str">
        <f t="shared" si="131"/>
        <v>3</v>
      </c>
      <c r="G1183" s="67" t="str">
        <f t="shared" si="132"/>
        <v>0</v>
      </c>
      <c r="H1183" s="67">
        <v>17125230</v>
      </c>
      <c r="I1183" s="10" t="s">
        <v>345</v>
      </c>
      <c r="J1183" s="167" t="s">
        <v>55</v>
      </c>
      <c r="K1183" s="10" t="s">
        <v>346</v>
      </c>
      <c r="L1183" s="10"/>
      <c r="M1183" s="101"/>
    </row>
    <row r="1184" spans="1:13" ht="30" x14ac:dyDescent="0.25">
      <c r="A1184" s="99" t="str">
        <f t="shared" si="126"/>
        <v>1</v>
      </c>
      <c r="B1184" s="67" t="str">
        <f t="shared" si="127"/>
        <v>7</v>
      </c>
      <c r="C1184" s="67" t="str">
        <f t="shared" si="128"/>
        <v>1</v>
      </c>
      <c r="D1184" s="67" t="str">
        <f t="shared" si="129"/>
        <v>2</v>
      </c>
      <c r="E1184" s="67" t="str">
        <f t="shared" si="130"/>
        <v>52</v>
      </c>
      <c r="F1184" s="67" t="str">
        <f t="shared" si="131"/>
        <v>4</v>
      </c>
      <c r="G1184" s="67" t="str">
        <f t="shared" si="132"/>
        <v>0</v>
      </c>
      <c r="H1184" s="67">
        <v>17125240</v>
      </c>
      <c r="I1184" s="10" t="s">
        <v>347</v>
      </c>
      <c r="J1184" s="167" t="s">
        <v>55</v>
      </c>
      <c r="K1184" s="10" t="s">
        <v>348</v>
      </c>
      <c r="L1184" s="10"/>
      <c r="M1184" s="101"/>
    </row>
    <row r="1185" spans="1:13" ht="30" x14ac:dyDescent="0.25">
      <c r="A1185" s="99" t="str">
        <f t="shared" si="126"/>
        <v>1</v>
      </c>
      <c r="B1185" s="67" t="str">
        <f t="shared" si="127"/>
        <v>7</v>
      </c>
      <c r="C1185" s="67" t="str">
        <f t="shared" si="128"/>
        <v>1</v>
      </c>
      <c r="D1185" s="67" t="str">
        <f t="shared" si="129"/>
        <v>2</v>
      </c>
      <c r="E1185" s="67" t="str">
        <f t="shared" si="130"/>
        <v>53</v>
      </c>
      <c r="F1185" s="67" t="str">
        <f t="shared" si="131"/>
        <v>0</v>
      </c>
      <c r="G1185" s="67" t="str">
        <f t="shared" si="132"/>
        <v>0</v>
      </c>
      <c r="H1185" s="67">
        <v>17125300</v>
      </c>
      <c r="I1185" s="122" t="s">
        <v>6256</v>
      </c>
      <c r="J1185" s="167" t="s">
        <v>55</v>
      </c>
      <c r="K1185" s="10" t="s">
        <v>6257</v>
      </c>
      <c r="L1185" s="10"/>
      <c r="M1185" s="101" t="s">
        <v>14</v>
      </c>
    </row>
    <row r="1186" spans="1:13" ht="75" x14ac:dyDescent="0.25">
      <c r="A1186" s="99" t="str">
        <f t="shared" si="126"/>
        <v>1</v>
      </c>
      <c r="B1186" s="67" t="str">
        <f t="shared" si="127"/>
        <v>7</v>
      </c>
      <c r="C1186" s="67" t="str">
        <f t="shared" si="128"/>
        <v>1</v>
      </c>
      <c r="D1186" s="67" t="str">
        <f t="shared" si="129"/>
        <v>2</v>
      </c>
      <c r="E1186" s="67" t="str">
        <f t="shared" si="130"/>
        <v>99</v>
      </c>
      <c r="F1186" s="67" t="str">
        <f t="shared" si="131"/>
        <v>0</v>
      </c>
      <c r="G1186" s="67" t="str">
        <f t="shared" si="132"/>
        <v>0</v>
      </c>
      <c r="H1186" s="67">
        <v>17129900</v>
      </c>
      <c r="I1186" s="10" t="s">
        <v>3074</v>
      </c>
      <c r="J1186" s="167" t="s">
        <v>51</v>
      </c>
      <c r="K1186" s="123" t="s">
        <v>6258</v>
      </c>
      <c r="L1186" s="10" t="s">
        <v>5992</v>
      </c>
      <c r="M1186" s="101"/>
    </row>
    <row r="1187" spans="1:13" ht="30" x14ac:dyDescent="0.25">
      <c r="A1187" s="99" t="str">
        <f t="shared" si="126"/>
        <v>1</v>
      </c>
      <c r="B1187" s="67" t="str">
        <f t="shared" si="127"/>
        <v>7</v>
      </c>
      <c r="C1187" s="67" t="str">
        <f t="shared" si="128"/>
        <v>1</v>
      </c>
      <c r="D1187" s="67" t="str">
        <f t="shared" si="129"/>
        <v>3</v>
      </c>
      <c r="E1187" s="67" t="str">
        <f t="shared" si="130"/>
        <v>00</v>
      </c>
      <c r="F1187" s="67" t="str">
        <f t="shared" si="131"/>
        <v>0</v>
      </c>
      <c r="G1187" s="67" t="str">
        <f t="shared" si="132"/>
        <v>0</v>
      </c>
      <c r="H1187" s="67">
        <v>17130000</v>
      </c>
      <c r="I1187" s="10" t="s">
        <v>351</v>
      </c>
      <c r="J1187" s="167" t="s">
        <v>45</v>
      </c>
      <c r="K1187" s="10" t="s">
        <v>6259</v>
      </c>
      <c r="L1187" s="131" t="s">
        <v>3075</v>
      </c>
      <c r="M1187" s="101"/>
    </row>
    <row r="1188" spans="1:13" ht="60" x14ac:dyDescent="0.25">
      <c r="A1188" s="99" t="str">
        <f t="shared" si="126"/>
        <v>1</v>
      </c>
      <c r="B1188" s="67" t="str">
        <f t="shared" si="127"/>
        <v>7</v>
      </c>
      <c r="C1188" s="67" t="str">
        <f t="shared" si="128"/>
        <v>1</v>
      </c>
      <c r="D1188" s="67" t="str">
        <f t="shared" si="129"/>
        <v>3</v>
      </c>
      <c r="E1188" s="67" t="str">
        <f t="shared" si="130"/>
        <v>50</v>
      </c>
      <c r="F1188" s="67" t="str">
        <f t="shared" si="131"/>
        <v>0</v>
      </c>
      <c r="G1188" s="67" t="str">
        <f t="shared" si="132"/>
        <v>0</v>
      </c>
      <c r="H1188" s="67">
        <v>17135000</v>
      </c>
      <c r="I1188" s="10" t="s">
        <v>352</v>
      </c>
      <c r="J1188" s="167" t="s">
        <v>55</v>
      </c>
      <c r="K1188" s="10" t="s">
        <v>353</v>
      </c>
      <c r="L1188" s="10"/>
      <c r="M1188" s="101"/>
    </row>
    <row r="1189" spans="1:13" ht="60" x14ac:dyDescent="0.25">
      <c r="A1189" s="99" t="str">
        <f t="shared" si="126"/>
        <v>1</v>
      </c>
      <c r="B1189" s="67" t="str">
        <f t="shared" si="127"/>
        <v>7</v>
      </c>
      <c r="C1189" s="67" t="str">
        <f t="shared" si="128"/>
        <v>1</v>
      </c>
      <c r="D1189" s="67" t="str">
        <f t="shared" si="129"/>
        <v>3</v>
      </c>
      <c r="E1189" s="67" t="str">
        <f t="shared" si="130"/>
        <v>50</v>
      </c>
      <c r="F1189" s="67" t="str">
        <f t="shared" si="131"/>
        <v>1</v>
      </c>
      <c r="G1189" s="67" t="str">
        <f t="shared" si="132"/>
        <v>0</v>
      </c>
      <c r="H1189" s="67">
        <v>17135010</v>
      </c>
      <c r="I1189" s="10" t="s">
        <v>354</v>
      </c>
      <c r="J1189" s="167" t="s">
        <v>55</v>
      </c>
      <c r="K1189" s="10" t="s">
        <v>355</v>
      </c>
      <c r="L1189" s="10"/>
      <c r="M1189" s="101"/>
    </row>
    <row r="1190" spans="1:13" ht="60" x14ac:dyDescent="0.25">
      <c r="A1190" s="99" t="str">
        <f t="shared" si="126"/>
        <v>1</v>
      </c>
      <c r="B1190" s="67" t="str">
        <f t="shared" si="127"/>
        <v>7</v>
      </c>
      <c r="C1190" s="67" t="str">
        <f t="shared" si="128"/>
        <v>1</v>
      </c>
      <c r="D1190" s="67" t="str">
        <f t="shared" si="129"/>
        <v>3</v>
      </c>
      <c r="E1190" s="67" t="str">
        <f t="shared" si="130"/>
        <v>50</v>
      </c>
      <c r="F1190" s="67" t="str">
        <f t="shared" si="131"/>
        <v>2</v>
      </c>
      <c r="G1190" s="67" t="str">
        <f t="shared" si="132"/>
        <v>0</v>
      </c>
      <c r="H1190" s="67">
        <v>17135020</v>
      </c>
      <c r="I1190" s="10" t="s">
        <v>356</v>
      </c>
      <c r="J1190" s="167" t="s">
        <v>55</v>
      </c>
      <c r="K1190" s="10" t="s">
        <v>357</v>
      </c>
      <c r="L1190" s="10"/>
      <c r="M1190" s="101"/>
    </row>
    <row r="1191" spans="1:13" ht="60" x14ac:dyDescent="0.25">
      <c r="A1191" s="99" t="str">
        <f t="shared" si="126"/>
        <v>1</v>
      </c>
      <c r="B1191" s="67" t="str">
        <f t="shared" si="127"/>
        <v>7</v>
      </c>
      <c r="C1191" s="67" t="str">
        <f t="shared" si="128"/>
        <v>1</v>
      </c>
      <c r="D1191" s="67" t="str">
        <f t="shared" si="129"/>
        <v>3</v>
      </c>
      <c r="E1191" s="67" t="str">
        <f t="shared" si="130"/>
        <v>50</v>
      </c>
      <c r="F1191" s="67" t="str">
        <f t="shared" si="131"/>
        <v>3</v>
      </c>
      <c r="G1191" s="67" t="str">
        <f t="shared" si="132"/>
        <v>0</v>
      </c>
      <c r="H1191" s="67">
        <v>17135030</v>
      </c>
      <c r="I1191" s="10" t="s">
        <v>358</v>
      </c>
      <c r="J1191" s="167" t="s">
        <v>55</v>
      </c>
      <c r="K1191" s="10" t="s">
        <v>359</v>
      </c>
      <c r="L1191" s="10"/>
      <c r="M1191" s="101"/>
    </row>
    <row r="1192" spans="1:13" ht="60" x14ac:dyDescent="0.25">
      <c r="A1192" s="99" t="str">
        <f t="shared" si="126"/>
        <v>1</v>
      </c>
      <c r="B1192" s="67" t="str">
        <f t="shared" si="127"/>
        <v>7</v>
      </c>
      <c r="C1192" s="67" t="str">
        <f t="shared" si="128"/>
        <v>1</v>
      </c>
      <c r="D1192" s="67" t="str">
        <f t="shared" si="129"/>
        <v>3</v>
      </c>
      <c r="E1192" s="67" t="str">
        <f t="shared" si="130"/>
        <v>50</v>
      </c>
      <c r="F1192" s="67" t="str">
        <f t="shared" si="131"/>
        <v>4</v>
      </c>
      <c r="G1192" s="67" t="str">
        <f t="shared" si="132"/>
        <v>0</v>
      </c>
      <c r="H1192" s="67">
        <v>17135040</v>
      </c>
      <c r="I1192" s="10" t="s">
        <v>360</v>
      </c>
      <c r="J1192" s="167" t="s">
        <v>55</v>
      </c>
      <c r="K1192" s="10" t="s">
        <v>361</v>
      </c>
      <c r="L1192" s="10"/>
      <c r="M1192" s="101"/>
    </row>
    <row r="1193" spans="1:13" ht="60" x14ac:dyDescent="0.25">
      <c r="A1193" s="99" t="str">
        <f t="shared" si="126"/>
        <v>1</v>
      </c>
      <c r="B1193" s="67" t="str">
        <f t="shared" si="127"/>
        <v>7</v>
      </c>
      <c r="C1193" s="67" t="str">
        <f t="shared" si="128"/>
        <v>1</v>
      </c>
      <c r="D1193" s="67" t="str">
        <f t="shared" si="129"/>
        <v>3</v>
      </c>
      <c r="E1193" s="67" t="str">
        <f t="shared" si="130"/>
        <v>50</v>
      </c>
      <c r="F1193" s="67" t="str">
        <f t="shared" si="131"/>
        <v>5</v>
      </c>
      <c r="G1193" s="67" t="str">
        <f t="shared" si="132"/>
        <v>0</v>
      </c>
      <c r="H1193" s="67">
        <v>17135050</v>
      </c>
      <c r="I1193" s="10" t="s">
        <v>362</v>
      </c>
      <c r="J1193" s="167" t="s">
        <v>55</v>
      </c>
      <c r="K1193" s="10" t="s">
        <v>363</v>
      </c>
      <c r="L1193" s="10"/>
      <c r="M1193" s="101"/>
    </row>
    <row r="1194" spans="1:13" ht="60" x14ac:dyDescent="0.25">
      <c r="A1194" s="99" t="str">
        <f t="shared" si="126"/>
        <v>1</v>
      </c>
      <c r="B1194" s="67" t="str">
        <f t="shared" si="127"/>
        <v>7</v>
      </c>
      <c r="C1194" s="67" t="str">
        <f t="shared" si="128"/>
        <v>1</v>
      </c>
      <c r="D1194" s="67" t="str">
        <f t="shared" si="129"/>
        <v>3</v>
      </c>
      <c r="E1194" s="67" t="str">
        <f t="shared" si="130"/>
        <v>50</v>
      </c>
      <c r="F1194" s="67" t="str">
        <f t="shared" si="131"/>
        <v>9</v>
      </c>
      <c r="G1194" s="67" t="str">
        <f t="shared" si="132"/>
        <v>0</v>
      </c>
      <c r="H1194" s="67">
        <v>17135090</v>
      </c>
      <c r="I1194" s="10" t="s">
        <v>364</v>
      </c>
      <c r="J1194" s="167" t="s">
        <v>55</v>
      </c>
      <c r="K1194" s="10" t="s">
        <v>365</v>
      </c>
      <c r="L1194" s="10"/>
      <c r="M1194" s="101"/>
    </row>
    <row r="1195" spans="1:13" ht="60" x14ac:dyDescent="0.25">
      <c r="A1195" s="99" t="str">
        <f t="shared" si="126"/>
        <v>1</v>
      </c>
      <c r="B1195" s="67" t="str">
        <f t="shared" si="127"/>
        <v>7</v>
      </c>
      <c r="C1195" s="67" t="str">
        <f t="shared" si="128"/>
        <v>1</v>
      </c>
      <c r="D1195" s="67" t="str">
        <f t="shared" si="129"/>
        <v>3</v>
      </c>
      <c r="E1195" s="67" t="str">
        <f t="shared" si="130"/>
        <v>51</v>
      </c>
      <c r="F1195" s="67" t="str">
        <f t="shared" si="131"/>
        <v>0</v>
      </c>
      <c r="G1195" s="67" t="str">
        <f t="shared" si="132"/>
        <v>0</v>
      </c>
      <c r="H1195" s="67">
        <v>17135100</v>
      </c>
      <c r="I1195" s="10" t="s">
        <v>366</v>
      </c>
      <c r="J1195" s="167" t="s">
        <v>55</v>
      </c>
      <c r="K1195" s="10" t="s">
        <v>367</v>
      </c>
      <c r="L1195" s="10"/>
      <c r="M1195" s="101"/>
    </row>
    <row r="1196" spans="1:13" ht="60" x14ac:dyDescent="0.25">
      <c r="A1196" s="99" t="str">
        <f t="shared" si="126"/>
        <v>1</v>
      </c>
      <c r="B1196" s="67" t="str">
        <f t="shared" si="127"/>
        <v>7</v>
      </c>
      <c r="C1196" s="67" t="str">
        <f t="shared" si="128"/>
        <v>1</v>
      </c>
      <c r="D1196" s="67" t="str">
        <f t="shared" si="129"/>
        <v>3</v>
      </c>
      <c r="E1196" s="67" t="str">
        <f t="shared" si="130"/>
        <v>51</v>
      </c>
      <c r="F1196" s="67" t="str">
        <f t="shared" si="131"/>
        <v>1</v>
      </c>
      <c r="G1196" s="67" t="str">
        <f t="shared" si="132"/>
        <v>0</v>
      </c>
      <c r="H1196" s="67">
        <v>17135110</v>
      </c>
      <c r="I1196" s="10" t="s">
        <v>368</v>
      </c>
      <c r="J1196" s="167" t="s">
        <v>55</v>
      </c>
      <c r="K1196" s="10" t="s">
        <v>369</v>
      </c>
      <c r="L1196" s="10"/>
      <c r="M1196" s="101"/>
    </row>
    <row r="1197" spans="1:13" ht="60" x14ac:dyDescent="0.25">
      <c r="A1197" s="99" t="str">
        <f t="shared" si="126"/>
        <v>1</v>
      </c>
      <c r="B1197" s="67" t="str">
        <f t="shared" si="127"/>
        <v>7</v>
      </c>
      <c r="C1197" s="67" t="str">
        <f t="shared" si="128"/>
        <v>1</v>
      </c>
      <c r="D1197" s="67" t="str">
        <f t="shared" si="129"/>
        <v>3</v>
      </c>
      <c r="E1197" s="67" t="str">
        <f t="shared" si="130"/>
        <v>51</v>
      </c>
      <c r="F1197" s="67" t="str">
        <f t="shared" si="131"/>
        <v>2</v>
      </c>
      <c r="G1197" s="67" t="str">
        <f t="shared" si="132"/>
        <v>0</v>
      </c>
      <c r="H1197" s="67">
        <v>17135120</v>
      </c>
      <c r="I1197" s="10" t="s">
        <v>370</v>
      </c>
      <c r="J1197" s="167" t="s">
        <v>55</v>
      </c>
      <c r="K1197" s="10" t="s">
        <v>371</v>
      </c>
      <c r="L1197" s="10"/>
      <c r="M1197" s="101"/>
    </row>
    <row r="1198" spans="1:13" ht="45" x14ac:dyDescent="0.25">
      <c r="A1198" s="99" t="str">
        <f t="shared" si="126"/>
        <v>1</v>
      </c>
      <c r="B1198" s="67" t="str">
        <f t="shared" si="127"/>
        <v>7</v>
      </c>
      <c r="C1198" s="67" t="str">
        <f t="shared" si="128"/>
        <v>1</v>
      </c>
      <c r="D1198" s="67" t="str">
        <f t="shared" si="129"/>
        <v>3</v>
      </c>
      <c r="E1198" s="67" t="str">
        <f t="shared" si="130"/>
        <v>51</v>
      </c>
      <c r="F1198" s="67" t="str">
        <f t="shared" si="131"/>
        <v>3</v>
      </c>
      <c r="G1198" s="67" t="str">
        <f t="shared" si="132"/>
        <v>0</v>
      </c>
      <c r="H1198" s="67">
        <v>17135130</v>
      </c>
      <c r="I1198" s="10" t="s">
        <v>372</v>
      </c>
      <c r="J1198" s="167" t="s">
        <v>55</v>
      </c>
      <c r="K1198" s="10" t="s">
        <v>373</v>
      </c>
      <c r="L1198" s="10"/>
      <c r="M1198" s="101"/>
    </row>
    <row r="1199" spans="1:13" ht="45" x14ac:dyDescent="0.25">
      <c r="A1199" s="99" t="str">
        <f t="shared" si="126"/>
        <v>1</v>
      </c>
      <c r="B1199" s="67" t="str">
        <f t="shared" si="127"/>
        <v>7</v>
      </c>
      <c r="C1199" s="67" t="str">
        <f t="shared" si="128"/>
        <v>1</v>
      </c>
      <c r="D1199" s="67" t="str">
        <f t="shared" si="129"/>
        <v>3</v>
      </c>
      <c r="E1199" s="67" t="str">
        <f t="shared" si="130"/>
        <v>51</v>
      </c>
      <c r="F1199" s="67" t="str">
        <f t="shared" si="131"/>
        <v>4</v>
      </c>
      <c r="G1199" s="67" t="str">
        <f t="shared" si="132"/>
        <v>0</v>
      </c>
      <c r="H1199" s="67">
        <v>17135140</v>
      </c>
      <c r="I1199" s="10" t="s">
        <v>374</v>
      </c>
      <c r="J1199" s="167" t="s">
        <v>55</v>
      </c>
      <c r="K1199" s="10" t="s">
        <v>3076</v>
      </c>
      <c r="L1199" s="10"/>
      <c r="M1199" s="101"/>
    </row>
    <row r="1200" spans="1:13" ht="45" x14ac:dyDescent="0.25">
      <c r="A1200" s="99" t="str">
        <f t="shared" si="126"/>
        <v>1</v>
      </c>
      <c r="B1200" s="67" t="str">
        <f t="shared" si="127"/>
        <v>7</v>
      </c>
      <c r="C1200" s="67" t="str">
        <f t="shared" si="128"/>
        <v>1</v>
      </c>
      <c r="D1200" s="67" t="str">
        <f t="shared" si="129"/>
        <v>3</v>
      </c>
      <c r="E1200" s="67" t="str">
        <f t="shared" si="130"/>
        <v>51</v>
      </c>
      <c r="F1200" s="67" t="str">
        <f t="shared" si="131"/>
        <v>5</v>
      </c>
      <c r="G1200" s="67" t="str">
        <f t="shared" si="132"/>
        <v>0</v>
      </c>
      <c r="H1200" s="67">
        <v>17135150</v>
      </c>
      <c r="I1200" s="10" t="s">
        <v>375</v>
      </c>
      <c r="J1200" s="167" t="s">
        <v>55</v>
      </c>
      <c r="K1200" s="10" t="s">
        <v>376</v>
      </c>
      <c r="L1200" s="10"/>
      <c r="M1200" s="101"/>
    </row>
    <row r="1201" spans="1:13" ht="60" x14ac:dyDescent="0.25">
      <c r="A1201" s="99" t="str">
        <f t="shared" si="126"/>
        <v>1</v>
      </c>
      <c r="B1201" s="67" t="str">
        <f t="shared" si="127"/>
        <v>7</v>
      </c>
      <c r="C1201" s="67" t="str">
        <f t="shared" si="128"/>
        <v>1</v>
      </c>
      <c r="D1201" s="67" t="str">
        <f t="shared" si="129"/>
        <v>3</v>
      </c>
      <c r="E1201" s="67" t="str">
        <f t="shared" si="130"/>
        <v>51</v>
      </c>
      <c r="F1201" s="67" t="str">
        <f t="shared" si="131"/>
        <v>9</v>
      </c>
      <c r="G1201" s="67" t="str">
        <f t="shared" si="132"/>
        <v>0</v>
      </c>
      <c r="H1201" s="67">
        <v>17135190</v>
      </c>
      <c r="I1201" s="10" t="s">
        <v>377</v>
      </c>
      <c r="J1201" s="167" t="s">
        <v>55</v>
      </c>
      <c r="K1201" s="10" t="s">
        <v>3077</v>
      </c>
      <c r="L1201" s="10"/>
      <c r="M1201" s="101"/>
    </row>
    <row r="1202" spans="1:13" ht="60" x14ac:dyDescent="0.25">
      <c r="A1202" s="99" t="str">
        <f t="shared" si="126"/>
        <v>1</v>
      </c>
      <c r="B1202" s="67" t="str">
        <f t="shared" si="127"/>
        <v>7</v>
      </c>
      <c r="C1202" s="67" t="str">
        <f t="shared" si="128"/>
        <v>1</v>
      </c>
      <c r="D1202" s="67" t="str">
        <f t="shared" si="129"/>
        <v>3</v>
      </c>
      <c r="E1202" s="67" t="str">
        <f t="shared" si="130"/>
        <v>99</v>
      </c>
      <c r="F1202" s="67" t="str">
        <f t="shared" si="131"/>
        <v>0</v>
      </c>
      <c r="G1202" s="67" t="str">
        <f t="shared" si="132"/>
        <v>0</v>
      </c>
      <c r="H1202" s="67">
        <v>17139900</v>
      </c>
      <c r="I1202" s="10" t="s">
        <v>3078</v>
      </c>
      <c r="J1202" s="167" t="s">
        <v>51</v>
      </c>
      <c r="K1202" s="10" t="s">
        <v>6260</v>
      </c>
      <c r="L1202" s="10"/>
      <c r="M1202" s="101"/>
    </row>
    <row r="1203" spans="1:13" ht="60" x14ac:dyDescent="0.25">
      <c r="A1203" s="99" t="str">
        <f t="shared" si="126"/>
        <v>1</v>
      </c>
      <c r="B1203" s="67" t="str">
        <f t="shared" si="127"/>
        <v>7</v>
      </c>
      <c r="C1203" s="67" t="str">
        <f t="shared" si="128"/>
        <v>1</v>
      </c>
      <c r="D1203" s="67" t="str">
        <f t="shared" si="129"/>
        <v>4</v>
      </c>
      <c r="E1203" s="67" t="str">
        <f t="shared" si="130"/>
        <v>00</v>
      </c>
      <c r="F1203" s="67" t="str">
        <f t="shared" si="131"/>
        <v>0</v>
      </c>
      <c r="G1203" s="67" t="str">
        <f t="shared" si="132"/>
        <v>0</v>
      </c>
      <c r="H1203" s="67">
        <v>17140000</v>
      </c>
      <c r="I1203" s="10" t="s">
        <v>380</v>
      </c>
      <c r="J1203" s="167" t="s">
        <v>45</v>
      </c>
      <c r="K1203" s="10" t="s">
        <v>381</v>
      </c>
      <c r="L1203" s="10"/>
      <c r="M1203" s="101"/>
    </row>
    <row r="1204" spans="1:13" ht="30" x14ac:dyDescent="0.25">
      <c r="A1204" s="99" t="str">
        <f t="shared" si="126"/>
        <v>1</v>
      </c>
      <c r="B1204" s="67" t="str">
        <f t="shared" si="127"/>
        <v>7</v>
      </c>
      <c r="C1204" s="67" t="str">
        <f t="shared" si="128"/>
        <v>1</v>
      </c>
      <c r="D1204" s="67" t="str">
        <f t="shared" si="129"/>
        <v>4</v>
      </c>
      <c r="E1204" s="67" t="str">
        <f t="shared" si="130"/>
        <v>50</v>
      </c>
      <c r="F1204" s="67" t="str">
        <f t="shared" si="131"/>
        <v>0</v>
      </c>
      <c r="G1204" s="67" t="str">
        <f t="shared" si="132"/>
        <v>0</v>
      </c>
      <c r="H1204" s="67">
        <v>17145000</v>
      </c>
      <c r="I1204" s="10" t="s">
        <v>6261</v>
      </c>
      <c r="J1204" s="167" t="s">
        <v>55</v>
      </c>
      <c r="K1204" s="10" t="s">
        <v>382</v>
      </c>
      <c r="L1204" s="10"/>
      <c r="M1204" s="101"/>
    </row>
    <row r="1205" spans="1:13" ht="30" x14ac:dyDescent="0.25">
      <c r="A1205" s="99" t="str">
        <f t="shared" si="126"/>
        <v>1</v>
      </c>
      <c r="B1205" s="67" t="str">
        <f t="shared" si="127"/>
        <v>7</v>
      </c>
      <c r="C1205" s="67" t="str">
        <f t="shared" si="128"/>
        <v>1</v>
      </c>
      <c r="D1205" s="67" t="str">
        <f t="shared" si="129"/>
        <v>4</v>
      </c>
      <c r="E1205" s="67" t="str">
        <f t="shared" si="130"/>
        <v>51</v>
      </c>
      <c r="F1205" s="67" t="str">
        <f t="shared" si="131"/>
        <v>0</v>
      </c>
      <c r="G1205" s="67" t="str">
        <f t="shared" si="132"/>
        <v>0</v>
      </c>
      <c r="H1205" s="67">
        <v>17145100</v>
      </c>
      <c r="I1205" s="10" t="s">
        <v>383</v>
      </c>
      <c r="J1205" s="167" t="s">
        <v>55</v>
      </c>
      <c r="K1205" s="10" t="s">
        <v>6161</v>
      </c>
      <c r="L1205" s="10"/>
      <c r="M1205" s="101"/>
    </row>
    <row r="1206" spans="1:13" ht="45" x14ac:dyDescent="0.25">
      <c r="A1206" s="99" t="str">
        <f t="shared" si="126"/>
        <v>1</v>
      </c>
      <c r="B1206" s="67" t="str">
        <f t="shared" si="127"/>
        <v>7</v>
      </c>
      <c r="C1206" s="67" t="str">
        <f t="shared" si="128"/>
        <v>1</v>
      </c>
      <c r="D1206" s="67" t="str">
        <f t="shared" si="129"/>
        <v>4</v>
      </c>
      <c r="E1206" s="67" t="str">
        <f t="shared" si="130"/>
        <v>52</v>
      </c>
      <c r="F1206" s="67" t="str">
        <f t="shared" si="131"/>
        <v>0</v>
      </c>
      <c r="G1206" s="67" t="str">
        <f t="shared" si="132"/>
        <v>0</v>
      </c>
      <c r="H1206" s="67">
        <v>17145200</v>
      </c>
      <c r="I1206" s="10" t="s">
        <v>384</v>
      </c>
      <c r="J1206" s="167" t="s">
        <v>55</v>
      </c>
      <c r="K1206" s="10" t="s">
        <v>385</v>
      </c>
      <c r="L1206" s="10"/>
      <c r="M1206" s="101"/>
    </row>
    <row r="1207" spans="1:13" ht="45" x14ac:dyDescent="0.25">
      <c r="A1207" s="99" t="str">
        <f t="shared" si="126"/>
        <v>1</v>
      </c>
      <c r="B1207" s="67" t="str">
        <f t="shared" si="127"/>
        <v>7</v>
      </c>
      <c r="C1207" s="67" t="str">
        <f t="shared" si="128"/>
        <v>1</v>
      </c>
      <c r="D1207" s="67" t="str">
        <f t="shared" si="129"/>
        <v>4</v>
      </c>
      <c r="E1207" s="67" t="str">
        <f t="shared" si="130"/>
        <v>53</v>
      </c>
      <c r="F1207" s="67" t="str">
        <f t="shared" si="131"/>
        <v>0</v>
      </c>
      <c r="G1207" s="67" t="str">
        <f t="shared" si="132"/>
        <v>0</v>
      </c>
      <c r="H1207" s="67">
        <v>17145300</v>
      </c>
      <c r="I1207" s="10" t="s">
        <v>386</v>
      </c>
      <c r="J1207" s="167" t="s">
        <v>55</v>
      </c>
      <c r="K1207" s="10" t="s">
        <v>387</v>
      </c>
      <c r="L1207" s="10"/>
      <c r="M1207" s="101"/>
    </row>
    <row r="1208" spans="1:13" ht="45" x14ac:dyDescent="0.25">
      <c r="A1208" s="99" t="str">
        <f t="shared" si="126"/>
        <v>1</v>
      </c>
      <c r="B1208" s="67" t="str">
        <f t="shared" si="127"/>
        <v>7</v>
      </c>
      <c r="C1208" s="67" t="str">
        <f t="shared" si="128"/>
        <v>1</v>
      </c>
      <c r="D1208" s="67" t="str">
        <f t="shared" si="129"/>
        <v>4</v>
      </c>
      <c r="E1208" s="67" t="str">
        <f t="shared" si="130"/>
        <v>54</v>
      </c>
      <c r="F1208" s="67" t="str">
        <f t="shared" si="131"/>
        <v>0</v>
      </c>
      <c r="G1208" s="67" t="str">
        <f t="shared" si="132"/>
        <v>0</v>
      </c>
      <c r="H1208" s="67">
        <v>17145400</v>
      </c>
      <c r="I1208" s="10" t="s">
        <v>6262</v>
      </c>
      <c r="J1208" s="167" t="s">
        <v>55</v>
      </c>
      <c r="K1208" s="10" t="s">
        <v>388</v>
      </c>
      <c r="L1208" s="10"/>
      <c r="M1208" s="101"/>
    </row>
    <row r="1209" spans="1:13" ht="45" x14ac:dyDescent="0.25">
      <c r="A1209" s="99" t="str">
        <f t="shared" si="126"/>
        <v>1</v>
      </c>
      <c r="B1209" s="67" t="str">
        <f t="shared" si="127"/>
        <v>7</v>
      </c>
      <c r="C1209" s="67" t="str">
        <f t="shared" si="128"/>
        <v>1</v>
      </c>
      <c r="D1209" s="67" t="str">
        <f t="shared" si="129"/>
        <v>4</v>
      </c>
      <c r="E1209" s="67" t="str">
        <f t="shared" si="130"/>
        <v>54</v>
      </c>
      <c r="F1209" s="67" t="str">
        <f t="shared" si="131"/>
        <v>1</v>
      </c>
      <c r="G1209" s="67" t="str">
        <f t="shared" si="132"/>
        <v>0</v>
      </c>
      <c r="H1209" s="67">
        <v>17145410</v>
      </c>
      <c r="I1209" s="10" t="s">
        <v>6263</v>
      </c>
      <c r="J1209" s="167" t="s">
        <v>55</v>
      </c>
      <c r="K1209" s="10" t="s">
        <v>389</v>
      </c>
      <c r="L1209" s="10" t="s">
        <v>102</v>
      </c>
      <c r="M1209" s="101"/>
    </row>
    <row r="1210" spans="1:13" ht="45" x14ac:dyDescent="0.25">
      <c r="A1210" s="99" t="str">
        <f t="shared" si="126"/>
        <v>1</v>
      </c>
      <c r="B1210" s="67" t="str">
        <f t="shared" si="127"/>
        <v>7</v>
      </c>
      <c r="C1210" s="67" t="str">
        <f t="shared" si="128"/>
        <v>1</v>
      </c>
      <c r="D1210" s="67" t="str">
        <f t="shared" si="129"/>
        <v>4</v>
      </c>
      <c r="E1210" s="67" t="str">
        <f t="shared" si="130"/>
        <v>54</v>
      </c>
      <c r="F1210" s="67" t="str">
        <f t="shared" si="131"/>
        <v>2</v>
      </c>
      <c r="G1210" s="67" t="str">
        <f t="shared" si="132"/>
        <v>0</v>
      </c>
      <c r="H1210" s="67">
        <v>17145420</v>
      </c>
      <c r="I1210" s="10" t="s">
        <v>6264</v>
      </c>
      <c r="J1210" s="167" t="s">
        <v>55</v>
      </c>
      <c r="K1210" s="10" t="s">
        <v>390</v>
      </c>
      <c r="L1210" s="10" t="s">
        <v>102</v>
      </c>
      <c r="M1210" s="101"/>
    </row>
    <row r="1211" spans="1:13" ht="45" x14ac:dyDescent="0.25">
      <c r="A1211" s="99" t="str">
        <f t="shared" si="126"/>
        <v>1</v>
      </c>
      <c r="B1211" s="67" t="str">
        <f t="shared" si="127"/>
        <v>7</v>
      </c>
      <c r="C1211" s="67" t="str">
        <f t="shared" si="128"/>
        <v>1</v>
      </c>
      <c r="D1211" s="67" t="str">
        <f t="shared" si="129"/>
        <v>4</v>
      </c>
      <c r="E1211" s="67" t="str">
        <f t="shared" si="130"/>
        <v>55</v>
      </c>
      <c r="F1211" s="67" t="str">
        <f t="shared" si="131"/>
        <v>0</v>
      </c>
      <c r="G1211" s="67" t="str">
        <f t="shared" si="132"/>
        <v>0</v>
      </c>
      <c r="H1211" s="67">
        <v>17145500</v>
      </c>
      <c r="I1211" s="10" t="s">
        <v>6265</v>
      </c>
      <c r="J1211" s="167" t="s">
        <v>55</v>
      </c>
      <c r="K1211" s="10" t="s">
        <v>391</v>
      </c>
      <c r="L1211" s="10" t="s">
        <v>102</v>
      </c>
      <c r="M1211" s="101"/>
    </row>
    <row r="1212" spans="1:13" ht="60" x14ac:dyDescent="0.25">
      <c r="A1212" s="99" t="str">
        <f t="shared" si="126"/>
        <v>1</v>
      </c>
      <c r="B1212" s="67" t="str">
        <f t="shared" si="127"/>
        <v>7</v>
      </c>
      <c r="C1212" s="67" t="str">
        <f t="shared" si="128"/>
        <v>1</v>
      </c>
      <c r="D1212" s="67" t="str">
        <f t="shared" si="129"/>
        <v>4</v>
      </c>
      <c r="E1212" s="67" t="str">
        <f t="shared" si="130"/>
        <v>56</v>
      </c>
      <c r="F1212" s="67" t="str">
        <f t="shared" si="131"/>
        <v>0</v>
      </c>
      <c r="G1212" s="67" t="str">
        <f t="shared" si="132"/>
        <v>0</v>
      </c>
      <c r="H1212" s="67">
        <v>17145600</v>
      </c>
      <c r="I1212" s="10" t="s">
        <v>6266</v>
      </c>
      <c r="J1212" s="167" t="s">
        <v>55</v>
      </c>
      <c r="K1212" s="10" t="s">
        <v>392</v>
      </c>
      <c r="L1212" s="10" t="s">
        <v>102</v>
      </c>
      <c r="M1212" s="101"/>
    </row>
    <row r="1213" spans="1:13" ht="30" x14ac:dyDescent="0.25">
      <c r="A1213" s="99" t="str">
        <f t="shared" si="126"/>
        <v>1</v>
      </c>
      <c r="B1213" s="67" t="str">
        <f t="shared" si="127"/>
        <v>7</v>
      </c>
      <c r="C1213" s="67" t="str">
        <f t="shared" si="128"/>
        <v>1</v>
      </c>
      <c r="D1213" s="67" t="str">
        <f t="shared" si="129"/>
        <v>4</v>
      </c>
      <c r="E1213" s="67" t="str">
        <f t="shared" si="130"/>
        <v>57</v>
      </c>
      <c r="F1213" s="67" t="str">
        <f t="shared" si="131"/>
        <v>0</v>
      </c>
      <c r="G1213" s="67" t="str">
        <f t="shared" si="132"/>
        <v>0</v>
      </c>
      <c r="H1213" s="67">
        <v>17145700</v>
      </c>
      <c r="I1213" s="10" t="s">
        <v>6267</v>
      </c>
      <c r="J1213" s="167" t="s">
        <v>55</v>
      </c>
      <c r="K1213" s="10" t="s">
        <v>393</v>
      </c>
      <c r="L1213" s="10"/>
      <c r="M1213" s="101"/>
    </row>
    <row r="1214" spans="1:13" ht="45" x14ac:dyDescent="0.25">
      <c r="A1214" s="99" t="str">
        <f t="shared" si="126"/>
        <v>1</v>
      </c>
      <c r="B1214" s="67" t="str">
        <f t="shared" si="127"/>
        <v>7</v>
      </c>
      <c r="C1214" s="67" t="str">
        <f t="shared" si="128"/>
        <v>1</v>
      </c>
      <c r="D1214" s="67" t="str">
        <f t="shared" si="129"/>
        <v>4</v>
      </c>
      <c r="E1214" s="67" t="str">
        <f t="shared" si="130"/>
        <v>58</v>
      </c>
      <c r="F1214" s="67" t="str">
        <f t="shared" si="131"/>
        <v>0</v>
      </c>
      <c r="G1214" s="67" t="str">
        <f t="shared" si="132"/>
        <v>0</v>
      </c>
      <c r="H1214" s="67">
        <v>17145800</v>
      </c>
      <c r="I1214" s="10" t="s">
        <v>6268</v>
      </c>
      <c r="J1214" s="167" t="s">
        <v>55</v>
      </c>
      <c r="K1214" s="10" t="s">
        <v>394</v>
      </c>
      <c r="L1214" s="10"/>
      <c r="M1214" s="101"/>
    </row>
    <row r="1215" spans="1:13" ht="45" x14ac:dyDescent="0.25">
      <c r="A1215" s="99" t="str">
        <f t="shared" si="126"/>
        <v>1</v>
      </c>
      <c r="B1215" s="67" t="str">
        <f t="shared" si="127"/>
        <v>7</v>
      </c>
      <c r="C1215" s="67" t="str">
        <f t="shared" si="128"/>
        <v>1</v>
      </c>
      <c r="D1215" s="67" t="str">
        <f t="shared" si="129"/>
        <v>4</v>
      </c>
      <c r="E1215" s="67" t="str">
        <f t="shared" si="130"/>
        <v>59</v>
      </c>
      <c r="F1215" s="67" t="str">
        <f t="shared" si="131"/>
        <v>0</v>
      </c>
      <c r="G1215" s="67" t="str">
        <f t="shared" si="132"/>
        <v>0</v>
      </c>
      <c r="H1215" s="67">
        <v>17145900</v>
      </c>
      <c r="I1215" s="10" t="s">
        <v>6269</v>
      </c>
      <c r="J1215" s="167" t="s">
        <v>55</v>
      </c>
      <c r="K1215" s="10" t="s">
        <v>395</v>
      </c>
      <c r="L1215" s="10"/>
      <c r="M1215" s="101"/>
    </row>
    <row r="1216" spans="1:13" ht="60" x14ac:dyDescent="0.25">
      <c r="A1216" s="99" t="str">
        <f t="shared" si="126"/>
        <v>1</v>
      </c>
      <c r="B1216" s="67" t="str">
        <f t="shared" si="127"/>
        <v>7</v>
      </c>
      <c r="C1216" s="67" t="str">
        <f t="shared" si="128"/>
        <v>1</v>
      </c>
      <c r="D1216" s="67" t="str">
        <f t="shared" si="129"/>
        <v>4</v>
      </c>
      <c r="E1216" s="67" t="str">
        <f t="shared" si="130"/>
        <v>99</v>
      </c>
      <c r="F1216" s="67" t="str">
        <f t="shared" si="131"/>
        <v>0</v>
      </c>
      <c r="G1216" s="67" t="str">
        <f t="shared" si="132"/>
        <v>0</v>
      </c>
      <c r="H1216" s="67">
        <v>17149900</v>
      </c>
      <c r="I1216" s="10" t="s">
        <v>3079</v>
      </c>
      <c r="J1216" s="167" t="s">
        <v>51</v>
      </c>
      <c r="K1216" s="10" t="s">
        <v>396</v>
      </c>
      <c r="L1216" s="10"/>
      <c r="M1216" s="101"/>
    </row>
    <row r="1217" spans="1:13" ht="60" x14ac:dyDescent="0.25">
      <c r="A1217" s="99" t="str">
        <f t="shared" si="126"/>
        <v>1</v>
      </c>
      <c r="B1217" s="67" t="str">
        <f t="shared" si="127"/>
        <v>7</v>
      </c>
      <c r="C1217" s="67" t="str">
        <f t="shared" si="128"/>
        <v>1</v>
      </c>
      <c r="D1217" s="67" t="str">
        <f t="shared" si="129"/>
        <v>5</v>
      </c>
      <c r="E1217" s="67" t="str">
        <f t="shared" si="130"/>
        <v>00</v>
      </c>
      <c r="F1217" s="67" t="str">
        <f t="shared" si="131"/>
        <v>0</v>
      </c>
      <c r="G1217" s="67" t="str">
        <f t="shared" si="132"/>
        <v>0</v>
      </c>
      <c r="H1217" s="67">
        <v>17150000</v>
      </c>
      <c r="I1217" s="10" t="s">
        <v>397</v>
      </c>
      <c r="J1217" s="167" t="s">
        <v>45</v>
      </c>
      <c r="K1217" s="10" t="s">
        <v>398</v>
      </c>
      <c r="L1217" s="10"/>
      <c r="M1217" s="101"/>
    </row>
    <row r="1218" spans="1:13" ht="45" x14ac:dyDescent="0.25">
      <c r="A1218" s="99" t="str">
        <f t="shared" si="126"/>
        <v>1</v>
      </c>
      <c r="B1218" s="67" t="str">
        <f t="shared" si="127"/>
        <v>7</v>
      </c>
      <c r="C1218" s="67" t="str">
        <f t="shared" si="128"/>
        <v>1</v>
      </c>
      <c r="D1218" s="67" t="str">
        <f t="shared" si="129"/>
        <v>5</v>
      </c>
      <c r="E1218" s="67" t="str">
        <f t="shared" si="130"/>
        <v>50</v>
      </c>
      <c r="F1218" s="67" t="str">
        <f t="shared" si="131"/>
        <v>0</v>
      </c>
      <c r="G1218" s="67" t="str">
        <f t="shared" si="132"/>
        <v>0</v>
      </c>
      <c r="H1218" s="67">
        <v>17155000</v>
      </c>
      <c r="I1218" s="100" t="s">
        <v>399</v>
      </c>
      <c r="J1218" s="167" t="s">
        <v>55</v>
      </c>
      <c r="K1218" s="100" t="s">
        <v>3080</v>
      </c>
      <c r="L1218" s="10"/>
      <c r="M1218" s="101"/>
    </row>
    <row r="1219" spans="1:13" ht="45" x14ac:dyDescent="0.25">
      <c r="A1219" s="99" t="str">
        <f t="shared" si="126"/>
        <v>1</v>
      </c>
      <c r="B1219" s="67" t="str">
        <f t="shared" si="127"/>
        <v>7</v>
      </c>
      <c r="C1219" s="67" t="str">
        <f t="shared" si="128"/>
        <v>1</v>
      </c>
      <c r="D1219" s="67" t="str">
        <f t="shared" si="129"/>
        <v>5</v>
      </c>
      <c r="E1219" s="67" t="str">
        <f t="shared" si="130"/>
        <v>51</v>
      </c>
      <c r="F1219" s="67" t="str">
        <f t="shared" si="131"/>
        <v>0</v>
      </c>
      <c r="G1219" s="67" t="str">
        <f t="shared" si="132"/>
        <v>0</v>
      </c>
      <c r="H1219" s="67">
        <v>17155100</v>
      </c>
      <c r="I1219" s="100" t="s">
        <v>400</v>
      </c>
      <c r="J1219" s="167" t="s">
        <v>55</v>
      </c>
      <c r="K1219" s="100" t="s">
        <v>3081</v>
      </c>
      <c r="L1219" s="10"/>
      <c r="M1219" s="101"/>
    </row>
    <row r="1220" spans="1:13" ht="45" x14ac:dyDescent="0.25">
      <c r="A1220" s="99" t="str">
        <f t="shared" si="126"/>
        <v>1</v>
      </c>
      <c r="B1220" s="67" t="str">
        <f t="shared" si="127"/>
        <v>7</v>
      </c>
      <c r="C1220" s="67" t="str">
        <f t="shared" si="128"/>
        <v>1</v>
      </c>
      <c r="D1220" s="67" t="str">
        <f t="shared" si="129"/>
        <v>5</v>
      </c>
      <c r="E1220" s="67" t="str">
        <f t="shared" si="130"/>
        <v>52</v>
      </c>
      <c r="F1220" s="67" t="str">
        <f t="shared" si="131"/>
        <v>0</v>
      </c>
      <c r="G1220" s="67" t="str">
        <f t="shared" si="132"/>
        <v>0</v>
      </c>
      <c r="H1220" s="67">
        <v>17155200</v>
      </c>
      <c r="I1220" s="100" t="s">
        <v>401</v>
      </c>
      <c r="J1220" s="167" t="s">
        <v>55</v>
      </c>
      <c r="K1220" s="100" t="s">
        <v>3082</v>
      </c>
      <c r="L1220" s="10"/>
      <c r="M1220" s="101"/>
    </row>
    <row r="1221" spans="1:13" ht="45" x14ac:dyDescent="0.25">
      <c r="A1221" s="99" t="str">
        <f t="shared" si="126"/>
        <v>1</v>
      </c>
      <c r="B1221" s="67" t="str">
        <f t="shared" si="127"/>
        <v>7</v>
      </c>
      <c r="C1221" s="67" t="str">
        <f t="shared" si="128"/>
        <v>1</v>
      </c>
      <c r="D1221" s="67" t="str">
        <f t="shared" si="129"/>
        <v>6</v>
      </c>
      <c r="E1221" s="67" t="str">
        <f t="shared" si="130"/>
        <v>00</v>
      </c>
      <c r="F1221" s="67" t="str">
        <f t="shared" si="131"/>
        <v>0</v>
      </c>
      <c r="G1221" s="67" t="str">
        <f t="shared" si="132"/>
        <v>0</v>
      </c>
      <c r="H1221" s="67">
        <v>17160000</v>
      </c>
      <c r="I1221" s="10" t="s">
        <v>402</v>
      </c>
      <c r="J1221" s="167" t="s">
        <v>45</v>
      </c>
      <c r="K1221" s="10" t="s">
        <v>3083</v>
      </c>
      <c r="L1221" s="131" t="s">
        <v>3075</v>
      </c>
      <c r="M1221" s="101"/>
    </row>
    <row r="1222" spans="1:13" ht="45" x14ac:dyDescent="0.25">
      <c r="A1222" s="99" t="str">
        <f t="shared" si="126"/>
        <v>1</v>
      </c>
      <c r="B1222" s="67" t="str">
        <f t="shared" si="127"/>
        <v>7</v>
      </c>
      <c r="C1222" s="67" t="str">
        <f t="shared" si="128"/>
        <v>1</v>
      </c>
      <c r="D1222" s="67" t="str">
        <f t="shared" si="129"/>
        <v>6</v>
      </c>
      <c r="E1222" s="67" t="str">
        <f t="shared" si="130"/>
        <v>50</v>
      </c>
      <c r="F1222" s="67" t="str">
        <f t="shared" si="131"/>
        <v>0</v>
      </c>
      <c r="G1222" s="67" t="str">
        <f t="shared" si="132"/>
        <v>0</v>
      </c>
      <c r="H1222" s="67">
        <v>17165000</v>
      </c>
      <c r="I1222" s="10" t="s">
        <v>403</v>
      </c>
      <c r="J1222" s="167" t="s">
        <v>55</v>
      </c>
      <c r="K1222" s="10" t="s">
        <v>404</v>
      </c>
      <c r="L1222" s="10"/>
      <c r="M1222" s="101"/>
    </row>
    <row r="1223" spans="1:13" ht="75" x14ac:dyDescent="0.25">
      <c r="A1223" s="99" t="str">
        <f t="shared" si="126"/>
        <v>1</v>
      </c>
      <c r="B1223" s="67" t="str">
        <f t="shared" si="127"/>
        <v>7</v>
      </c>
      <c r="C1223" s="67" t="str">
        <f t="shared" si="128"/>
        <v>1</v>
      </c>
      <c r="D1223" s="67" t="str">
        <f t="shared" si="129"/>
        <v>7</v>
      </c>
      <c r="E1223" s="67" t="str">
        <f t="shared" si="130"/>
        <v>00</v>
      </c>
      <c r="F1223" s="67" t="str">
        <f t="shared" si="131"/>
        <v>0</v>
      </c>
      <c r="G1223" s="67" t="str">
        <f t="shared" si="132"/>
        <v>0</v>
      </c>
      <c r="H1223" s="67">
        <v>17170000</v>
      </c>
      <c r="I1223" s="10" t="s">
        <v>405</v>
      </c>
      <c r="J1223" s="167" t="s">
        <v>45</v>
      </c>
      <c r="K1223" s="10" t="s">
        <v>406</v>
      </c>
      <c r="L1223" s="10"/>
      <c r="M1223" s="101"/>
    </row>
    <row r="1224" spans="1:13" ht="75" x14ac:dyDescent="0.25">
      <c r="A1224" s="99" t="str">
        <f t="shared" si="126"/>
        <v>1</v>
      </c>
      <c r="B1224" s="67" t="str">
        <f t="shared" si="127"/>
        <v>7</v>
      </c>
      <c r="C1224" s="67" t="str">
        <f t="shared" si="128"/>
        <v>1</v>
      </c>
      <c r="D1224" s="67" t="str">
        <f t="shared" si="129"/>
        <v>7</v>
      </c>
      <c r="E1224" s="67" t="str">
        <f t="shared" si="130"/>
        <v>50</v>
      </c>
      <c r="F1224" s="67" t="str">
        <f t="shared" si="131"/>
        <v>0</v>
      </c>
      <c r="G1224" s="67" t="str">
        <f t="shared" si="132"/>
        <v>0</v>
      </c>
      <c r="H1224" s="67">
        <v>17175000</v>
      </c>
      <c r="I1224" s="10" t="s">
        <v>407</v>
      </c>
      <c r="J1224" s="167" t="s">
        <v>55</v>
      </c>
      <c r="K1224" s="10" t="s">
        <v>408</v>
      </c>
      <c r="L1224" s="10"/>
      <c r="M1224" s="101"/>
    </row>
    <row r="1225" spans="1:13" ht="30" x14ac:dyDescent="0.25">
      <c r="A1225" s="99" t="str">
        <f t="shared" si="126"/>
        <v>1</v>
      </c>
      <c r="B1225" s="67" t="str">
        <f t="shared" si="127"/>
        <v>7</v>
      </c>
      <c r="C1225" s="67" t="str">
        <f t="shared" si="128"/>
        <v>1</v>
      </c>
      <c r="D1225" s="67" t="str">
        <f t="shared" si="129"/>
        <v>7</v>
      </c>
      <c r="E1225" s="67" t="str">
        <f t="shared" si="130"/>
        <v>51</v>
      </c>
      <c r="F1225" s="67" t="str">
        <f t="shared" si="131"/>
        <v>0</v>
      </c>
      <c r="G1225" s="67" t="str">
        <f t="shared" si="132"/>
        <v>0</v>
      </c>
      <c r="H1225" s="67">
        <v>17175100</v>
      </c>
      <c r="I1225" s="10" t="s">
        <v>409</v>
      </c>
      <c r="J1225" s="167" t="s">
        <v>55</v>
      </c>
      <c r="K1225" s="10" t="s">
        <v>410</v>
      </c>
      <c r="L1225" s="10"/>
      <c r="M1225" s="101"/>
    </row>
    <row r="1226" spans="1:13" ht="60" x14ac:dyDescent="0.25">
      <c r="A1226" s="99" t="str">
        <f t="shared" ref="A1226:A1291" si="133">MID($H1226,1,1)</f>
        <v>1</v>
      </c>
      <c r="B1226" s="67" t="str">
        <f t="shared" ref="B1226:B1291" si="134">MID($H1226,2,1)</f>
        <v>7</v>
      </c>
      <c r="C1226" s="67" t="str">
        <f t="shared" ref="C1226:C1291" si="135">MID($H1226,3,1)</f>
        <v>1</v>
      </c>
      <c r="D1226" s="67" t="str">
        <f t="shared" ref="D1226:D1293" si="136">MID($H1226,4,1)</f>
        <v>7</v>
      </c>
      <c r="E1226" s="67" t="str">
        <f t="shared" ref="E1226:E1293" si="137">MID($H1226,5,2)</f>
        <v>52</v>
      </c>
      <c r="F1226" s="67" t="str">
        <f t="shared" ref="F1226:F1293" si="138">MID($H1226,7,1)</f>
        <v>0</v>
      </c>
      <c r="G1226" s="67" t="str">
        <f t="shared" ref="G1226:G1293" si="139">MID($H1226,8,1)</f>
        <v>0</v>
      </c>
      <c r="H1226" s="67">
        <v>17175200</v>
      </c>
      <c r="I1226" s="10" t="s">
        <v>411</v>
      </c>
      <c r="J1226" s="167" t="s">
        <v>55</v>
      </c>
      <c r="K1226" s="10" t="s">
        <v>412</v>
      </c>
      <c r="L1226" s="10"/>
      <c r="M1226" s="101"/>
    </row>
    <row r="1227" spans="1:13" ht="30" x14ac:dyDescent="0.25">
      <c r="A1227" s="99" t="str">
        <f t="shared" si="133"/>
        <v>1</v>
      </c>
      <c r="B1227" s="67" t="str">
        <f t="shared" si="134"/>
        <v>7</v>
      </c>
      <c r="C1227" s="67" t="str">
        <f t="shared" si="135"/>
        <v>1</v>
      </c>
      <c r="D1227" s="67" t="str">
        <f t="shared" si="136"/>
        <v>7</v>
      </c>
      <c r="E1227" s="67" t="str">
        <f t="shared" si="137"/>
        <v>53</v>
      </c>
      <c r="F1227" s="67" t="str">
        <f t="shared" si="138"/>
        <v>0</v>
      </c>
      <c r="G1227" s="67" t="str">
        <f t="shared" si="139"/>
        <v>0</v>
      </c>
      <c r="H1227" s="67">
        <v>17175300</v>
      </c>
      <c r="I1227" s="10" t="s">
        <v>413</v>
      </c>
      <c r="J1227" s="167" t="s">
        <v>55</v>
      </c>
      <c r="K1227" s="10" t="s">
        <v>414</v>
      </c>
      <c r="L1227" s="10"/>
      <c r="M1227" s="101"/>
    </row>
    <row r="1228" spans="1:13" ht="30" x14ac:dyDescent="0.25">
      <c r="A1228" s="99" t="str">
        <f t="shared" si="133"/>
        <v>1</v>
      </c>
      <c r="B1228" s="67" t="str">
        <f t="shared" si="134"/>
        <v>7</v>
      </c>
      <c r="C1228" s="67" t="str">
        <f t="shared" si="135"/>
        <v>1</v>
      </c>
      <c r="D1228" s="67" t="str">
        <f t="shared" si="136"/>
        <v>7</v>
      </c>
      <c r="E1228" s="67" t="str">
        <f t="shared" si="137"/>
        <v>54</v>
      </c>
      <c r="F1228" s="67" t="str">
        <f t="shared" si="138"/>
        <v>0</v>
      </c>
      <c r="G1228" s="67" t="str">
        <f t="shared" si="139"/>
        <v>0</v>
      </c>
      <c r="H1228" s="67">
        <v>17175400</v>
      </c>
      <c r="I1228" s="10" t="s">
        <v>415</v>
      </c>
      <c r="J1228" s="167" t="s">
        <v>55</v>
      </c>
      <c r="K1228" s="10" t="s">
        <v>416</v>
      </c>
      <c r="L1228" s="10"/>
      <c r="M1228" s="101"/>
    </row>
    <row r="1229" spans="1:13" ht="30" x14ac:dyDescent="0.25">
      <c r="A1229" s="99" t="str">
        <f t="shared" si="133"/>
        <v>1</v>
      </c>
      <c r="B1229" s="67" t="str">
        <f t="shared" si="134"/>
        <v>7</v>
      </c>
      <c r="C1229" s="67" t="str">
        <f t="shared" si="135"/>
        <v>1</v>
      </c>
      <c r="D1229" s="67" t="str">
        <f t="shared" si="136"/>
        <v>7</v>
      </c>
      <c r="E1229" s="67" t="str">
        <f t="shared" si="137"/>
        <v>99</v>
      </c>
      <c r="F1229" s="67" t="str">
        <f t="shared" si="138"/>
        <v>0</v>
      </c>
      <c r="G1229" s="67" t="str">
        <f t="shared" si="139"/>
        <v>0</v>
      </c>
      <c r="H1229" s="67">
        <v>17179900</v>
      </c>
      <c r="I1229" s="10" t="s">
        <v>3084</v>
      </c>
      <c r="J1229" s="167" t="s">
        <v>51</v>
      </c>
      <c r="K1229" s="10" t="s">
        <v>3085</v>
      </c>
      <c r="L1229" s="10" t="s">
        <v>3086</v>
      </c>
      <c r="M1229" s="101"/>
    </row>
    <row r="1230" spans="1:13" ht="30" x14ac:dyDescent="0.25">
      <c r="A1230" s="99" t="str">
        <f t="shared" si="133"/>
        <v>1</v>
      </c>
      <c r="B1230" s="67" t="str">
        <f t="shared" si="134"/>
        <v>7</v>
      </c>
      <c r="C1230" s="67" t="str">
        <f t="shared" si="135"/>
        <v>1</v>
      </c>
      <c r="D1230" s="67" t="str">
        <f t="shared" si="136"/>
        <v>9</v>
      </c>
      <c r="E1230" s="67" t="str">
        <f t="shared" si="137"/>
        <v>00</v>
      </c>
      <c r="F1230" s="67" t="str">
        <f t="shared" si="138"/>
        <v>0</v>
      </c>
      <c r="G1230" s="67" t="str">
        <f t="shared" si="139"/>
        <v>0</v>
      </c>
      <c r="H1230" s="67">
        <v>17190000</v>
      </c>
      <c r="I1230" s="10" t="s">
        <v>417</v>
      </c>
      <c r="J1230" s="167" t="s">
        <v>45</v>
      </c>
      <c r="K1230" s="10" t="s">
        <v>3087</v>
      </c>
      <c r="L1230" s="131" t="s">
        <v>3075</v>
      </c>
      <c r="M1230" s="101"/>
    </row>
    <row r="1231" spans="1:13" ht="90" x14ac:dyDescent="0.25">
      <c r="A1231" s="99" t="str">
        <f t="shared" si="133"/>
        <v>1</v>
      </c>
      <c r="B1231" s="67" t="str">
        <f t="shared" si="134"/>
        <v>7</v>
      </c>
      <c r="C1231" s="67" t="str">
        <f t="shared" si="135"/>
        <v>1</v>
      </c>
      <c r="D1231" s="67" t="str">
        <f t="shared" si="136"/>
        <v>9</v>
      </c>
      <c r="E1231" s="67" t="str">
        <f t="shared" si="137"/>
        <v>51</v>
      </c>
      <c r="F1231" s="67" t="str">
        <f t="shared" si="138"/>
        <v>0</v>
      </c>
      <c r="G1231" s="67" t="str">
        <f t="shared" si="139"/>
        <v>0</v>
      </c>
      <c r="H1231" s="67">
        <v>17195100</v>
      </c>
      <c r="I1231" s="10" t="s">
        <v>419</v>
      </c>
      <c r="J1231" s="167" t="s">
        <v>55</v>
      </c>
      <c r="K1231" s="10" t="s">
        <v>6174</v>
      </c>
      <c r="L1231" s="10"/>
      <c r="M1231" s="101" t="s">
        <v>18</v>
      </c>
    </row>
    <row r="1232" spans="1:13" ht="30" x14ac:dyDescent="0.25">
      <c r="A1232" s="99" t="str">
        <f t="shared" si="133"/>
        <v>1</v>
      </c>
      <c r="B1232" s="67" t="str">
        <f t="shared" si="134"/>
        <v>7</v>
      </c>
      <c r="C1232" s="67" t="str">
        <f t="shared" si="135"/>
        <v>1</v>
      </c>
      <c r="D1232" s="67" t="str">
        <f t="shared" si="136"/>
        <v>9</v>
      </c>
      <c r="E1232" s="67" t="str">
        <f t="shared" si="137"/>
        <v>52</v>
      </c>
      <c r="F1232" s="67" t="str">
        <f t="shared" si="138"/>
        <v>0</v>
      </c>
      <c r="G1232" s="67" t="str">
        <f t="shared" si="139"/>
        <v>0</v>
      </c>
      <c r="H1232" s="67">
        <v>17195200</v>
      </c>
      <c r="I1232" s="10" t="s">
        <v>420</v>
      </c>
      <c r="J1232" s="167" t="s">
        <v>55</v>
      </c>
      <c r="K1232" s="10" t="s">
        <v>421</v>
      </c>
      <c r="L1232" s="10"/>
      <c r="M1232" s="101"/>
    </row>
    <row r="1233" spans="1:13" ht="45" x14ac:dyDescent="0.25">
      <c r="A1233" s="99" t="str">
        <f t="shared" si="133"/>
        <v>1</v>
      </c>
      <c r="B1233" s="67" t="str">
        <f t="shared" si="134"/>
        <v>7</v>
      </c>
      <c r="C1233" s="67" t="str">
        <f t="shared" si="135"/>
        <v>1</v>
      </c>
      <c r="D1233" s="67" t="str">
        <f t="shared" si="136"/>
        <v>9</v>
      </c>
      <c r="E1233" s="67" t="str">
        <f t="shared" si="137"/>
        <v>53</v>
      </c>
      <c r="F1233" s="67" t="str">
        <f t="shared" si="138"/>
        <v>0</v>
      </c>
      <c r="G1233" s="67" t="str">
        <f t="shared" si="139"/>
        <v>0</v>
      </c>
      <c r="H1233" s="67">
        <v>17195300</v>
      </c>
      <c r="I1233" s="10" t="s">
        <v>6270</v>
      </c>
      <c r="J1233" s="167" t="s">
        <v>55</v>
      </c>
      <c r="K1233" s="10" t="s">
        <v>6271</v>
      </c>
      <c r="L1233" s="10"/>
      <c r="M1233" s="101"/>
    </row>
    <row r="1234" spans="1:13" ht="45" x14ac:dyDescent="0.25">
      <c r="A1234" s="99" t="str">
        <f t="shared" si="133"/>
        <v>1</v>
      </c>
      <c r="B1234" s="67" t="str">
        <f t="shared" si="134"/>
        <v>7</v>
      </c>
      <c r="C1234" s="67" t="str">
        <f t="shared" si="135"/>
        <v>1</v>
      </c>
      <c r="D1234" s="67" t="str">
        <f t="shared" si="136"/>
        <v>9</v>
      </c>
      <c r="E1234" s="67" t="str">
        <f t="shared" si="137"/>
        <v>54</v>
      </c>
      <c r="F1234" s="67" t="str">
        <f t="shared" si="138"/>
        <v>0</v>
      </c>
      <c r="G1234" s="67" t="str">
        <f t="shared" si="139"/>
        <v>0</v>
      </c>
      <c r="H1234" s="67">
        <v>17195400</v>
      </c>
      <c r="I1234" s="10" t="s">
        <v>6272</v>
      </c>
      <c r="J1234" s="167" t="s">
        <v>55</v>
      </c>
      <c r="K1234" s="10" t="s">
        <v>424</v>
      </c>
      <c r="L1234" s="10"/>
      <c r="M1234" s="101"/>
    </row>
    <row r="1235" spans="1:13" ht="105" x14ac:dyDescent="0.25">
      <c r="A1235" s="99" t="str">
        <f t="shared" si="133"/>
        <v>1</v>
      </c>
      <c r="B1235" s="67" t="str">
        <f t="shared" si="134"/>
        <v>7</v>
      </c>
      <c r="C1235" s="67" t="str">
        <f t="shared" si="135"/>
        <v>1</v>
      </c>
      <c r="D1235" s="67" t="str">
        <f t="shared" si="136"/>
        <v>9</v>
      </c>
      <c r="E1235" s="67" t="str">
        <f t="shared" si="137"/>
        <v>54</v>
      </c>
      <c r="F1235" s="67" t="str">
        <f t="shared" si="138"/>
        <v>1</v>
      </c>
      <c r="G1235" s="67" t="str">
        <f t="shared" si="139"/>
        <v>0</v>
      </c>
      <c r="H1235" s="67">
        <v>17195410</v>
      </c>
      <c r="I1235" s="10" t="s">
        <v>425</v>
      </c>
      <c r="J1235" s="167" t="s">
        <v>55</v>
      </c>
      <c r="K1235" s="10" t="s">
        <v>426</v>
      </c>
      <c r="L1235" s="10" t="s">
        <v>427</v>
      </c>
      <c r="M1235" s="101"/>
    </row>
    <row r="1236" spans="1:13" ht="105" x14ac:dyDescent="0.25">
      <c r="A1236" s="99" t="str">
        <f t="shared" si="133"/>
        <v>1</v>
      </c>
      <c r="B1236" s="67" t="str">
        <f t="shared" si="134"/>
        <v>7</v>
      </c>
      <c r="C1236" s="67" t="str">
        <f t="shared" si="135"/>
        <v>1</v>
      </c>
      <c r="D1236" s="67" t="str">
        <f t="shared" si="136"/>
        <v>9</v>
      </c>
      <c r="E1236" s="67" t="str">
        <f t="shared" si="137"/>
        <v>54</v>
      </c>
      <c r="F1236" s="67" t="str">
        <f t="shared" si="138"/>
        <v>2</v>
      </c>
      <c r="G1236" s="67" t="str">
        <f t="shared" si="139"/>
        <v>0</v>
      </c>
      <c r="H1236" s="67">
        <v>17195420</v>
      </c>
      <c r="I1236" s="10" t="s">
        <v>428</v>
      </c>
      <c r="J1236" s="167" t="s">
        <v>55</v>
      </c>
      <c r="K1236" s="10" t="s">
        <v>429</v>
      </c>
      <c r="L1236" s="10" t="s">
        <v>427</v>
      </c>
      <c r="M1236" s="101"/>
    </row>
    <row r="1237" spans="1:13" ht="30" x14ac:dyDescent="0.25">
      <c r="A1237" s="99" t="str">
        <f t="shared" si="133"/>
        <v>1</v>
      </c>
      <c r="B1237" s="67" t="str">
        <f t="shared" si="134"/>
        <v>7</v>
      </c>
      <c r="C1237" s="67" t="str">
        <f t="shared" si="135"/>
        <v>1</v>
      </c>
      <c r="D1237" s="67" t="str">
        <f t="shared" si="136"/>
        <v>9</v>
      </c>
      <c r="E1237" s="67" t="str">
        <f t="shared" si="137"/>
        <v>55</v>
      </c>
      <c r="F1237" s="67" t="str">
        <f t="shared" si="138"/>
        <v>0</v>
      </c>
      <c r="G1237" s="67" t="str">
        <f t="shared" si="139"/>
        <v>0</v>
      </c>
      <c r="H1237" s="67">
        <v>17195500</v>
      </c>
      <c r="I1237" s="10" t="s">
        <v>430</v>
      </c>
      <c r="J1237" s="167" t="s">
        <v>55</v>
      </c>
      <c r="K1237" s="10" t="s">
        <v>431</v>
      </c>
      <c r="L1237" s="10"/>
      <c r="M1237" s="101"/>
    </row>
    <row r="1238" spans="1:13" ht="105" x14ac:dyDescent="0.25">
      <c r="A1238" s="99" t="str">
        <f t="shared" si="133"/>
        <v>1</v>
      </c>
      <c r="B1238" s="67" t="str">
        <f t="shared" si="134"/>
        <v>7</v>
      </c>
      <c r="C1238" s="67" t="str">
        <f t="shared" si="135"/>
        <v>1</v>
      </c>
      <c r="D1238" s="67" t="str">
        <f t="shared" si="136"/>
        <v>9</v>
      </c>
      <c r="E1238" s="67" t="str">
        <f t="shared" si="137"/>
        <v>56</v>
      </c>
      <c r="F1238" s="67" t="str">
        <f t="shared" si="138"/>
        <v>0</v>
      </c>
      <c r="G1238" s="67" t="str">
        <f t="shared" si="139"/>
        <v>0</v>
      </c>
      <c r="H1238" s="67">
        <v>17195600</v>
      </c>
      <c r="I1238" s="10" t="s">
        <v>432</v>
      </c>
      <c r="J1238" s="167" t="s">
        <v>55</v>
      </c>
      <c r="K1238" s="10" t="s">
        <v>433</v>
      </c>
      <c r="L1238" s="10" t="s">
        <v>102</v>
      </c>
      <c r="M1238" s="101"/>
    </row>
    <row r="1239" spans="1:13" ht="45" x14ac:dyDescent="0.25">
      <c r="A1239" s="99" t="str">
        <f t="shared" si="133"/>
        <v>1</v>
      </c>
      <c r="B1239" s="67" t="str">
        <f t="shared" si="134"/>
        <v>7</v>
      </c>
      <c r="C1239" s="67" t="str">
        <f t="shared" si="135"/>
        <v>1</v>
      </c>
      <c r="D1239" s="67" t="str">
        <f t="shared" si="136"/>
        <v>9</v>
      </c>
      <c r="E1239" s="67" t="str">
        <f t="shared" si="137"/>
        <v>57</v>
      </c>
      <c r="F1239" s="67" t="str">
        <f t="shared" si="138"/>
        <v>0</v>
      </c>
      <c r="G1239" s="67" t="str">
        <f t="shared" si="139"/>
        <v>0</v>
      </c>
      <c r="H1239" s="67">
        <v>17195700</v>
      </c>
      <c r="I1239" s="10" t="s">
        <v>3088</v>
      </c>
      <c r="J1239" s="167" t="s">
        <v>55</v>
      </c>
      <c r="K1239" s="10" t="s">
        <v>3089</v>
      </c>
      <c r="L1239" s="10"/>
      <c r="M1239" s="101"/>
    </row>
    <row r="1240" spans="1:13" ht="30" x14ac:dyDescent="0.25">
      <c r="A1240" s="99" t="str">
        <f t="shared" si="133"/>
        <v>1</v>
      </c>
      <c r="B1240" s="67" t="str">
        <f t="shared" si="134"/>
        <v>7</v>
      </c>
      <c r="C1240" s="67" t="str">
        <f t="shared" si="135"/>
        <v>1</v>
      </c>
      <c r="D1240" s="67" t="str">
        <f t="shared" si="136"/>
        <v>9</v>
      </c>
      <c r="E1240" s="67" t="str">
        <f t="shared" si="137"/>
        <v>58</v>
      </c>
      <c r="F1240" s="67" t="str">
        <f t="shared" si="138"/>
        <v>0</v>
      </c>
      <c r="G1240" s="67" t="str">
        <f t="shared" si="139"/>
        <v>0</v>
      </c>
      <c r="H1240" s="67">
        <v>17195800</v>
      </c>
      <c r="I1240" s="10" t="s">
        <v>3090</v>
      </c>
      <c r="J1240" s="167" t="s">
        <v>55</v>
      </c>
      <c r="K1240" s="10" t="s">
        <v>3091</v>
      </c>
      <c r="L1240" s="10"/>
      <c r="M1240" s="101"/>
    </row>
    <row r="1241" spans="1:13" ht="30" x14ac:dyDescent="0.25">
      <c r="A1241" s="99" t="str">
        <f t="shared" si="133"/>
        <v>1</v>
      </c>
      <c r="B1241" s="67" t="str">
        <f t="shared" si="134"/>
        <v>7</v>
      </c>
      <c r="C1241" s="67" t="str">
        <f t="shared" si="135"/>
        <v>1</v>
      </c>
      <c r="D1241" s="67" t="str">
        <f t="shared" si="136"/>
        <v>9</v>
      </c>
      <c r="E1241" s="67" t="str">
        <f t="shared" si="137"/>
        <v>59</v>
      </c>
      <c r="F1241" s="67" t="str">
        <f t="shared" si="138"/>
        <v>0</v>
      </c>
      <c r="G1241" s="67" t="str">
        <f t="shared" si="139"/>
        <v>0</v>
      </c>
      <c r="H1241" s="67">
        <v>17195900</v>
      </c>
      <c r="I1241" s="122" t="s">
        <v>4696</v>
      </c>
      <c r="J1241" s="167" t="s">
        <v>55</v>
      </c>
      <c r="K1241" s="10" t="s">
        <v>4697</v>
      </c>
      <c r="L1241" s="10"/>
      <c r="M1241" s="101" t="s">
        <v>14</v>
      </c>
    </row>
    <row r="1242" spans="1:13" ht="30" x14ac:dyDescent="0.25">
      <c r="A1242" s="99" t="str">
        <f t="shared" si="133"/>
        <v>1</v>
      </c>
      <c r="B1242" s="67" t="str">
        <f t="shared" si="134"/>
        <v>7</v>
      </c>
      <c r="C1242" s="67" t="str">
        <f t="shared" si="135"/>
        <v>1</v>
      </c>
      <c r="D1242" s="67" t="str">
        <f t="shared" si="136"/>
        <v>9</v>
      </c>
      <c r="E1242" s="67" t="str">
        <f t="shared" si="137"/>
        <v>60</v>
      </c>
      <c r="F1242" s="67" t="str">
        <f t="shared" si="138"/>
        <v>0</v>
      </c>
      <c r="G1242" s="67" t="str">
        <f t="shared" si="139"/>
        <v>0</v>
      </c>
      <c r="H1242" s="67">
        <v>17196000</v>
      </c>
      <c r="I1242" s="122" t="s">
        <v>6975</v>
      </c>
      <c r="J1242" s="167" t="s">
        <v>55</v>
      </c>
      <c r="K1242" s="10" t="s">
        <v>6976</v>
      </c>
      <c r="L1242" s="10" t="s">
        <v>6977</v>
      </c>
      <c r="M1242" s="101" t="s">
        <v>14</v>
      </c>
    </row>
    <row r="1243" spans="1:13" ht="30" x14ac:dyDescent="0.25">
      <c r="A1243" s="99" t="str">
        <f t="shared" si="133"/>
        <v>1</v>
      </c>
      <c r="B1243" s="67" t="str">
        <f t="shared" si="134"/>
        <v>7</v>
      </c>
      <c r="C1243" s="67" t="str">
        <f t="shared" si="135"/>
        <v>1</v>
      </c>
      <c r="D1243" s="67" t="str">
        <f t="shared" si="136"/>
        <v>9</v>
      </c>
      <c r="E1243" s="67" t="str">
        <f t="shared" si="137"/>
        <v>61</v>
      </c>
      <c r="F1243" s="67" t="str">
        <f t="shared" si="138"/>
        <v>0</v>
      </c>
      <c r="G1243" s="67" t="str">
        <f t="shared" si="139"/>
        <v>0</v>
      </c>
      <c r="H1243" s="67">
        <v>17196100</v>
      </c>
      <c r="I1243" s="122" t="s">
        <v>6999</v>
      </c>
      <c r="J1243" s="167" t="s">
        <v>55</v>
      </c>
      <c r="K1243" s="10" t="s">
        <v>6982</v>
      </c>
      <c r="L1243" s="10" t="s">
        <v>6977</v>
      </c>
      <c r="M1243" s="101"/>
    </row>
    <row r="1244" spans="1:13" ht="30" x14ac:dyDescent="0.25">
      <c r="A1244" s="183">
        <v>1</v>
      </c>
      <c r="B1244" s="184">
        <v>7</v>
      </c>
      <c r="C1244" s="184">
        <v>1</v>
      </c>
      <c r="D1244" s="184">
        <v>9</v>
      </c>
      <c r="E1244" s="184">
        <v>62</v>
      </c>
      <c r="F1244" s="184">
        <v>0</v>
      </c>
      <c r="G1244" s="184">
        <v>0</v>
      </c>
      <c r="H1244" s="13">
        <v>17196200</v>
      </c>
      <c r="I1244" s="168" t="s">
        <v>7008</v>
      </c>
      <c r="J1244" s="149" t="s">
        <v>55</v>
      </c>
      <c r="K1244" s="12" t="s">
        <v>7009</v>
      </c>
      <c r="L1244" s="12" t="s">
        <v>7016</v>
      </c>
      <c r="M1244" s="101"/>
    </row>
    <row r="1245" spans="1:13" ht="45" x14ac:dyDescent="0.25">
      <c r="A1245" s="183">
        <v>1</v>
      </c>
      <c r="B1245" s="184">
        <v>7</v>
      </c>
      <c r="C1245" s="184">
        <v>1</v>
      </c>
      <c r="D1245" s="184">
        <v>9</v>
      </c>
      <c r="E1245" s="184">
        <v>63</v>
      </c>
      <c r="F1245" s="184">
        <v>0</v>
      </c>
      <c r="G1245" s="184">
        <v>0</v>
      </c>
      <c r="H1245" s="13">
        <v>17196300</v>
      </c>
      <c r="I1245" s="168" t="s">
        <v>7012</v>
      </c>
      <c r="J1245" s="149" t="s">
        <v>55</v>
      </c>
      <c r="K1245" s="12" t="s">
        <v>7013</v>
      </c>
      <c r="L1245" s="12" t="s">
        <v>7016</v>
      </c>
      <c r="M1245" s="101"/>
    </row>
    <row r="1246" spans="1:13" ht="30" x14ac:dyDescent="0.25">
      <c r="A1246" s="99" t="str">
        <f t="shared" si="133"/>
        <v>1</v>
      </c>
      <c r="B1246" s="67" t="str">
        <f t="shared" si="134"/>
        <v>7</v>
      </c>
      <c r="C1246" s="67" t="str">
        <f t="shared" si="135"/>
        <v>1</v>
      </c>
      <c r="D1246" s="67" t="str">
        <f t="shared" si="136"/>
        <v>9</v>
      </c>
      <c r="E1246" s="67" t="str">
        <f t="shared" si="137"/>
        <v>99</v>
      </c>
      <c r="F1246" s="67" t="str">
        <f t="shared" si="138"/>
        <v>0</v>
      </c>
      <c r="G1246" s="67" t="str">
        <f t="shared" si="139"/>
        <v>0</v>
      </c>
      <c r="H1246" s="67">
        <v>17199900</v>
      </c>
      <c r="I1246" s="10" t="s">
        <v>417</v>
      </c>
      <c r="J1246" s="167" t="s">
        <v>51</v>
      </c>
      <c r="K1246" s="10" t="s">
        <v>418</v>
      </c>
      <c r="L1246" s="10"/>
      <c r="M1246" s="101"/>
    </row>
    <row r="1247" spans="1:13" ht="60" x14ac:dyDescent="0.25">
      <c r="A1247" s="99" t="str">
        <f t="shared" si="133"/>
        <v>1</v>
      </c>
      <c r="B1247" s="67" t="str">
        <f t="shared" si="134"/>
        <v>7</v>
      </c>
      <c r="C1247" s="67" t="str">
        <f t="shared" si="135"/>
        <v>2</v>
      </c>
      <c r="D1247" s="67" t="str">
        <f t="shared" si="136"/>
        <v>0</v>
      </c>
      <c r="E1247" s="67" t="str">
        <f t="shared" si="137"/>
        <v>00</v>
      </c>
      <c r="F1247" s="67" t="str">
        <f t="shared" si="138"/>
        <v>0</v>
      </c>
      <c r="G1247" s="67" t="str">
        <f t="shared" si="139"/>
        <v>0</v>
      </c>
      <c r="H1247" s="67">
        <v>17200000</v>
      </c>
      <c r="I1247" s="10" t="s">
        <v>5248</v>
      </c>
      <c r="J1247" s="167" t="s">
        <v>45</v>
      </c>
      <c r="K1247" s="10" t="s">
        <v>434</v>
      </c>
      <c r="L1247" s="10" t="s">
        <v>5668</v>
      </c>
      <c r="M1247" s="101"/>
    </row>
    <row r="1248" spans="1:13" ht="45" x14ac:dyDescent="0.25">
      <c r="A1248" s="99" t="str">
        <f t="shared" si="133"/>
        <v>1</v>
      </c>
      <c r="B1248" s="67" t="str">
        <f t="shared" si="134"/>
        <v>7</v>
      </c>
      <c r="C1248" s="67" t="str">
        <f t="shared" si="135"/>
        <v>2</v>
      </c>
      <c r="D1248" s="67" t="str">
        <f t="shared" si="136"/>
        <v>1</v>
      </c>
      <c r="E1248" s="67" t="str">
        <f t="shared" si="137"/>
        <v>00</v>
      </c>
      <c r="F1248" s="67" t="str">
        <f t="shared" si="138"/>
        <v>0</v>
      </c>
      <c r="G1248" s="67" t="str">
        <f t="shared" si="139"/>
        <v>0</v>
      </c>
      <c r="H1248" s="67">
        <v>17210000</v>
      </c>
      <c r="I1248" s="10" t="s">
        <v>435</v>
      </c>
      <c r="J1248" s="167" t="s">
        <v>45</v>
      </c>
      <c r="K1248" s="10" t="s">
        <v>6273</v>
      </c>
      <c r="L1248" s="131" t="s">
        <v>3075</v>
      </c>
      <c r="M1248" s="101"/>
    </row>
    <row r="1249" spans="1:13" ht="45" x14ac:dyDescent="0.25">
      <c r="A1249" s="99" t="str">
        <f t="shared" si="133"/>
        <v>1</v>
      </c>
      <c r="B1249" s="67" t="str">
        <f t="shared" si="134"/>
        <v>7</v>
      </c>
      <c r="C1249" s="67" t="str">
        <f t="shared" si="135"/>
        <v>2</v>
      </c>
      <c r="D1249" s="67" t="str">
        <f t="shared" si="136"/>
        <v>1</v>
      </c>
      <c r="E1249" s="67" t="str">
        <f t="shared" si="137"/>
        <v>50</v>
      </c>
      <c r="F1249" s="67" t="str">
        <f t="shared" si="138"/>
        <v>0</v>
      </c>
      <c r="G1249" s="67" t="str">
        <f t="shared" si="139"/>
        <v>0</v>
      </c>
      <c r="H1249" s="67">
        <v>17215000</v>
      </c>
      <c r="I1249" s="10" t="s">
        <v>436</v>
      </c>
      <c r="J1249" s="167" t="s">
        <v>55</v>
      </c>
      <c r="K1249" s="10" t="s">
        <v>437</v>
      </c>
      <c r="L1249" s="10"/>
      <c r="M1249" s="101"/>
    </row>
    <row r="1250" spans="1:13" ht="45" x14ac:dyDescent="0.25">
      <c r="A1250" s="99" t="str">
        <f t="shared" si="133"/>
        <v>1</v>
      </c>
      <c r="B1250" s="67" t="str">
        <f t="shared" si="134"/>
        <v>7</v>
      </c>
      <c r="C1250" s="67" t="str">
        <f t="shared" si="135"/>
        <v>2</v>
      </c>
      <c r="D1250" s="67" t="str">
        <f t="shared" si="136"/>
        <v>1</v>
      </c>
      <c r="E1250" s="67" t="str">
        <f t="shared" si="137"/>
        <v>51</v>
      </c>
      <c r="F1250" s="67" t="str">
        <f t="shared" si="138"/>
        <v>0</v>
      </c>
      <c r="G1250" s="67" t="str">
        <f t="shared" si="139"/>
        <v>0</v>
      </c>
      <c r="H1250" s="67">
        <v>17215100</v>
      </c>
      <c r="I1250" s="10" t="s">
        <v>438</v>
      </c>
      <c r="J1250" s="167" t="s">
        <v>55</v>
      </c>
      <c r="K1250" s="10" t="s">
        <v>439</v>
      </c>
      <c r="L1250" s="10"/>
      <c r="M1250" s="101"/>
    </row>
    <row r="1251" spans="1:13" ht="45" x14ac:dyDescent="0.25">
      <c r="A1251" s="99" t="str">
        <f t="shared" si="133"/>
        <v>1</v>
      </c>
      <c r="B1251" s="67" t="str">
        <f t="shared" si="134"/>
        <v>7</v>
      </c>
      <c r="C1251" s="67" t="str">
        <f t="shared" si="135"/>
        <v>2</v>
      </c>
      <c r="D1251" s="67" t="str">
        <f t="shared" si="136"/>
        <v>1</v>
      </c>
      <c r="E1251" s="67" t="str">
        <f t="shared" si="137"/>
        <v>52</v>
      </c>
      <c r="F1251" s="67" t="str">
        <f t="shared" si="138"/>
        <v>0</v>
      </c>
      <c r="G1251" s="67" t="str">
        <f t="shared" si="139"/>
        <v>0</v>
      </c>
      <c r="H1251" s="67">
        <v>17215200</v>
      </c>
      <c r="I1251" s="10" t="s">
        <v>440</v>
      </c>
      <c r="J1251" s="167" t="s">
        <v>55</v>
      </c>
      <c r="K1251" s="10" t="s">
        <v>441</v>
      </c>
      <c r="L1251" s="10"/>
      <c r="M1251" s="101"/>
    </row>
    <row r="1252" spans="1:13" ht="45" x14ac:dyDescent="0.25">
      <c r="A1252" s="99" t="str">
        <f t="shared" si="133"/>
        <v>1</v>
      </c>
      <c r="B1252" s="67" t="str">
        <f t="shared" si="134"/>
        <v>7</v>
      </c>
      <c r="C1252" s="67" t="str">
        <f t="shared" si="135"/>
        <v>2</v>
      </c>
      <c r="D1252" s="67" t="str">
        <f t="shared" si="136"/>
        <v>1</v>
      </c>
      <c r="E1252" s="67" t="str">
        <f t="shared" si="137"/>
        <v>53</v>
      </c>
      <c r="F1252" s="67" t="str">
        <f t="shared" si="138"/>
        <v>0</v>
      </c>
      <c r="G1252" s="67" t="str">
        <f t="shared" si="139"/>
        <v>0</v>
      </c>
      <c r="H1252" s="67">
        <v>17215300</v>
      </c>
      <c r="I1252" s="10" t="s">
        <v>334</v>
      </c>
      <c r="J1252" s="167" t="s">
        <v>55</v>
      </c>
      <c r="K1252" s="10" t="s">
        <v>442</v>
      </c>
      <c r="L1252" s="10"/>
      <c r="M1252" s="101"/>
    </row>
    <row r="1253" spans="1:13" ht="45" x14ac:dyDescent="0.25">
      <c r="A1253" s="99" t="str">
        <f t="shared" si="133"/>
        <v>1</v>
      </c>
      <c r="B1253" s="67" t="str">
        <f t="shared" si="134"/>
        <v>7</v>
      </c>
      <c r="C1253" s="67" t="str">
        <f t="shared" si="135"/>
        <v>2</v>
      </c>
      <c r="D1253" s="67" t="str">
        <f t="shared" si="136"/>
        <v>1</v>
      </c>
      <c r="E1253" s="67" t="str">
        <f t="shared" si="137"/>
        <v>98</v>
      </c>
      <c r="F1253" s="67" t="str">
        <f t="shared" si="138"/>
        <v>0</v>
      </c>
      <c r="G1253" s="67" t="str">
        <f t="shared" si="139"/>
        <v>0</v>
      </c>
      <c r="H1253" s="67">
        <v>17219800</v>
      </c>
      <c r="I1253" s="10" t="s">
        <v>3093</v>
      </c>
      <c r="J1253" s="167" t="s">
        <v>55</v>
      </c>
      <c r="K1253" s="10" t="s">
        <v>3094</v>
      </c>
      <c r="L1253" s="10"/>
      <c r="M1253" s="101"/>
    </row>
    <row r="1254" spans="1:13" ht="60" x14ac:dyDescent="0.25">
      <c r="A1254" s="99" t="str">
        <f t="shared" si="133"/>
        <v>1</v>
      </c>
      <c r="B1254" s="67" t="str">
        <f t="shared" si="134"/>
        <v>7</v>
      </c>
      <c r="C1254" s="67" t="str">
        <f t="shared" si="135"/>
        <v>2</v>
      </c>
      <c r="D1254" s="67" t="str">
        <f t="shared" si="136"/>
        <v>2</v>
      </c>
      <c r="E1254" s="67" t="str">
        <f t="shared" si="137"/>
        <v>00</v>
      </c>
      <c r="F1254" s="67" t="str">
        <f t="shared" si="138"/>
        <v>0</v>
      </c>
      <c r="G1254" s="67" t="str">
        <f t="shared" si="139"/>
        <v>0</v>
      </c>
      <c r="H1254" s="67">
        <v>17220000</v>
      </c>
      <c r="I1254" s="10" t="s">
        <v>6274</v>
      </c>
      <c r="J1254" s="167" t="s">
        <v>45</v>
      </c>
      <c r="K1254" s="10" t="s">
        <v>6275</v>
      </c>
      <c r="L1254" s="131" t="s">
        <v>3075</v>
      </c>
      <c r="M1254" s="101"/>
    </row>
    <row r="1255" spans="1:13" ht="30" x14ac:dyDescent="0.25">
      <c r="A1255" s="99" t="str">
        <f t="shared" si="133"/>
        <v>1</v>
      </c>
      <c r="B1255" s="67" t="str">
        <f t="shared" si="134"/>
        <v>7</v>
      </c>
      <c r="C1255" s="67" t="str">
        <f t="shared" si="135"/>
        <v>2</v>
      </c>
      <c r="D1255" s="67" t="str">
        <f t="shared" si="136"/>
        <v>2</v>
      </c>
      <c r="E1255" s="67" t="str">
        <f t="shared" si="137"/>
        <v>50</v>
      </c>
      <c r="F1255" s="67" t="str">
        <f t="shared" si="138"/>
        <v>0</v>
      </c>
      <c r="G1255" s="67" t="str">
        <f t="shared" si="139"/>
        <v>0</v>
      </c>
      <c r="H1255" s="67">
        <v>17225000</v>
      </c>
      <c r="I1255" s="10" t="s">
        <v>350</v>
      </c>
      <c r="J1255" s="167" t="s">
        <v>55</v>
      </c>
      <c r="K1255" s="10" t="s">
        <v>443</v>
      </c>
      <c r="L1255" s="10"/>
      <c r="M1255" s="101"/>
    </row>
    <row r="1256" spans="1:13" ht="30" x14ac:dyDescent="0.25">
      <c r="A1256" s="99" t="str">
        <f t="shared" si="133"/>
        <v>1</v>
      </c>
      <c r="B1256" s="67" t="str">
        <f t="shared" si="134"/>
        <v>7</v>
      </c>
      <c r="C1256" s="67" t="str">
        <f t="shared" si="135"/>
        <v>2</v>
      </c>
      <c r="D1256" s="67" t="str">
        <f t="shared" si="136"/>
        <v>2</v>
      </c>
      <c r="E1256" s="67" t="str">
        <f t="shared" si="137"/>
        <v>51</v>
      </c>
      <c r="F1256" s="67" t="str">
        <f t="shared" si="138"/>
        <v>0</v>
      </c>
      <c r="G1256" s="67" t="str">
        <f t="shared" si="139"/>
        <v>0</v>
      </c>
      <c r="H1256" s="67">
        <v>17225100</v>
      </c>
      <c r="I1256" s="10" t="s">
        <v>6134</v>
      </c>
      <c r="J1256" s="167" t="s">
        <v>55</v>
      </c>
      <c r="K1256" s="10" t="s">
        <v>444</v>
      </c>
      <c r="L1256" s="10"/>
      <c r="M1256" s="101"/>
    </row>
    <row r="1257" spans="1:13" ht="30" x14ac:dyDescent="0.25">
      <c r="A1257" s="99" t="str">
        <f t="shared" si="133"/>
        <v>1</v>
      </c>
      <c r="B1257" s="67" t="str">
        <f t="shared" si="134"/>
        <v>7</v>
      </c>
      <c r="C1257" s="67" t="str">
        <f t="shared" si="135"/>
        <v>2</v>
      </c>
      <c r="D1257" s="67" t="str">
        <f t="shared" si="136"/>
        <v>2</v>
      </c>
      <c r="E1257" s="67" t="str">
        <f t="shared" si="137"/>
        <v>52</v>
      </c>
      <c r="F1257" s="67" t="str">
        <f t="shared" si="138"/>
        <v>0</v>
      </c>
      <c r="G1257" s="67" t="str">
        <f t="shared" si="139"/>
        <v>0</v>
      </c>
      <c r="H1257" s="67">
        <v>17225200</v>
      </c>
      <c r="I1257" s="10" t="s">
        <v>6276</v>
      </c>
      <c r="J1257" s="167" t="s">
        <v>55</v>
      </c>
      <c r="K1257" s="10" t="s">
        <v>445</v>
      </c>
      <c r="L1257" s="10"/>
      <c r="M1257" s="101"/>
    </row>
    <row r="1258" spans="1:13" ht="30" x14ac:dyDescent="0.25">
      <c r="A1258" s="99" t="str">
        <f t="shared" si="133"/>
        <v>1</v>
      </c>
      <c r="B1258" s="67" t="str">
        <f t="shared" si="134"/>
        <v>7</v>
      </c>
      <c r="C1258" s="67" t="str">
        <f t="shared" si="135"/>
        <v>2</v>
      </c>
      <c r="D1258" s="67" t="str">
        <f t="shared" si="136"/>
        <v>2</v>
      </c>
      <c r="E1258" s="67" t="str">
        <f t="shared" si="137"/>
        <v>53</v>
      </c>
      <c r="F1258" s="67" t="str">
        <f t="shared" si="138"/>
        <v>0</v>
      </c>
      <c r="G1258" s="67" t="str">
        <f t="shared" si="139"/>
        <v>0</v>
      </c>
      <c r="H1258" s="67">
        <v>17225300</v>
      </c>
      <c r="I1258" s="10" t="s">
        <v>446</v>
      </c>
      <c r="J1258" s="167" t="s">
        <v>55</v>
      </c>
      <c r="K1258" s="10" t="s">
        <v>447</v>
      </c>
      <c r="L1258" s="10"/>
      <c r="M1258" s="101"/>
    </row>
    <row r="1259" spans="1:13" ht="45" x14ac:dyDescent="0.25">
      <c r="A1259" s="99" t="str">
        <f t="shared" si="133"/>
        <v>1</v>
      </c>
      <c r="B1259" s="67" t="str">
        <f t="shared" si="134"/>
        <v>7</v>
      </c>
      <c r="C1259" s="67" t="str">
        <f t="shared" si="135"/>
        <v>2</v>
      </c>
      <c r="D1259" s="67" t="str">
        <f t="shared" si="136"/>
        <v>3</v>
      </c>
      <c r="E1259" s="67" t="str">
        <f t="shared" si="137"/>
        <v>00</v>
      </c>
      <c r="F1259" s="67" t="str">
        <f t="shared" si="138"/>
        <v>0</v>
      </c>
      <c r="G1259" s="67" t="str">
        <f t="shared" si="139"/>
        <v>0</v>
      </c>
      <c r="H1259" s="67">
        <v>17230000</v>
      </c>
      <c r="I1259" s="10" t="s">
        <v>448</v>
      </c>
      <c r="J1259" s="167" t="s">
        <v>45</v>
      </c>
      <c r="K1259" s="10" t="s">
        <v>6277</v>
      </c>
      <c r="L1259" s="10" t="s">
        <v>5668</v>
      </c>
      <c r="M1259" s="101"/>
    </row>
    <row r="1260" spans="1:13" ht="30" x14ac:dyDescent="0.25">
      <c r="A1260" s="99" t="str">
        <f t="shared" si="133"/>
        <v>1</v>
      </c>
      <c r="B1260" s="67" t="str">
        <f t="shared" si="134"/>
        <v>7</v>
      </c>
      <c r="C1260" s="67" t="str">
        <f t="shared" si="135"/>
        <v>2</v>
      </c>
      <c r="D1260" s="67" t="str">
        <f t="shared" si="136"/>
        <v>3</v>
      </c>
      <c r="E1260" s="67" t="str">
        <f t="shared" si="137"/>
        <v>50</v>
      </c>
      <c r="F1260" s="67" t="str">
        <f t="shared" si="138"/>
        <v>0</v>
      </c>
      <c r="G1260" s="67" t="str">
        <f t="shared" si="139"/>
        <v>0</v>
      </c>
      <c r="H1260" s="67">
        <v>17235000</v>
      </c>
      <c r="I1260" s="10" t="s">
        <v>448</v>
      </c>
      <c r="J1260" s="167" t="s">
        <v>55</v>
      </c>
      <c r="K1260" s="10" t="s">
        <v>3096</v>
      </c>
      <c r="L1260" s="10"/>
      <c r="M1260" s="101"/>
    </row>
    <row r="1261" spans="1:13" ht="60" x14ac:dyDescent="0.25">
      <c r="A1261" s="99" t="str">
        <f t="shared" si="133"/>
        <v>1</v>
      </c>
      <c r="B1261" s="67" t="str">
        <f t="shared" si="134"/>
        <v>7</v>
      </c>
      <c r="C1261" s="67" t="str">
        <f t="shared" si="135"/>
        <v>2</v>
      </c>
      <c r="D1261" s="67" t="str">
        <f t="shared" si="136"/>
        <v>4</v>
      </c>
      <c r="E1261" s="67" t="str">
        <f t="shared" si="137"/>
        <v>00</v>
      </c>
      <c r="F1261" s="67" t="str">
        <f t="shared" si="138"/>
        <v>0</v>
      </c>
      <c r="G1261" s="67" t="str">
        <f t="shared" si="139"/>
        <v>0</v>
      </c>
      <c r="H1261" s="67">
        <v>17240000</v>
      </c>
      <c r="I1261" s="10" t="s">
        <v>449</v>
      </c>
      <c r="J1261" s="167" t="s">
        <v>45</v>
      </c>
      <c r="K1261" s="10" t="s">
        <v>450</v>
      </c>
      <c r="L1261" s="10"/>
      <c r="M1261" s="101"/>
    </row>
    <row r="1262" spans="1:13" ht="60" x14ac:dyDescent="0.25">
      <c r="A1262" s="99" t="str">
        <f t="shared" si="133"/>
        <v>1</v>
      </c>
      <c r="B1262" s="67" t="str">
        <f t="shared" si="134"/>
        <v>7</v>
      </c>
      <c r="C1262" s="67" t="str">
        <f t="shared" si="135"/>
        <v>2</v>
      </c>
      <c r="D1262" s="67" t="str">
        <f t="shared" si="136"/>
        <v>4</v>
      </c>
      <c r="E1262" s="67" t="str">
        <f t="shared" si="137"/>
        <v>01</v>
      </c>
      <c r="F1262" s="67" t="str">
        <f t="shared" si="138"/>
        <v>0</v>
      </c>
      <c r="G1262" s="67" t="str">
        <f t="shared" si="139"/>
        <v>0</v>
      </c>
      <c r="H1262" s="67">
        <v>17240100</v>
      </c>
      <c r="I1262" s="10" t="s">
        <v>4248</v>
      </c>
      <c r="J1262" s="167" t="s">
        <v>51</v>
      </c>
      <c r="K1262" s="10" t="s">
        <v>5249</v>
      </c>
      <c r="L1262" s="10" t="s">
        <v>6278</v>
      </c>
      <c r="M1262" s="101"/>
    </row>
    <row r="1263" spans="1:13" ht="60" x14ac:dyDescent="0.25">
      <c r="A1263" s="99" t="str">
        <f t="shared" si="133"/>
        <v>1</v>
      </c>
      <c r="B1263" s="67" t="str">
        <f t="shared" si="134"/>
        <v>7</v>
      </c>
      <c r="C1263" s="67" t="str">
        <f t="shared" si="135"/>
        <v>2</v>
      </c>
      <c r="D1263" s="67" t="str">
        <f t="shared" si="136"/>
        <v>4</v>
      </c>
      <c r="E1263" s="67" t="str">
        <f t="shared" si="137"/>
        <v>50</v>
      </c>
      <c r="F1263" s="67" t="str">
        <f t="shared" si="138"/>
        <v>0</v>
      </c>
      <c r="G1263" s="67" t="str">
        <f t="shared" si="139"/>
        <v>0</v>
      </c>
      <c r="H1263" s="67">
        <v>17245000</v>
      </c>
      <c r="I1263" s="10" t="s">
        <v>451</v>
      </c>
      <c r="J1263" s="167" t="s">
        <v>55</v>
      </c>
      <c r="K1263" s="10" t="s">
        <v>452</v>
      </c>
      <c r="L1263" s="10"/>
      <c r="M1263" s="101"/>
    </row>
    <row r="1264" spans="1:13" ht="60" x14ac:dyDescent="0.25">
      <c r="A1264" s="99" t="str">
        <f t="shared" si="133"/>
        <v>1</v>
      </c>
      <c r="B1264" s="67" t="str">
        <f t="shared" si="134"/>
        <v>7</v>
      </c>
      <c r="C1264" s="67" t="str">
        <f t="shared" si="135"/>
        <v>2</v>
      </c>
      <c r="D1264" s="67" t="str">
        <f t="shared" si="136"/>
        <v>4</v>
      </c>
      <c r="E1264" s="67" t="str">
        <f t="shared" si="137"/>
        <v>51</v>
      </c>
      <c r="F1264" s="67" t="str">
        <f t="shared" si="138"/>
        <v>0</v>
      </c>
      <c r="G1264" s="67" t="str">
        <f t="shared" si="139"/>
        <v>0</v>
      </c>
      <c r="H1264" s="67">
        <v>17245100</v>
      </c>
      <c r="I1264" s="10" t="s">
        <v>453</v>
      </c>
      <c r="J1264" s="167" t="s">
        <v>55</v>
      </c>
      <c r="K1264" s="10" t="s">
        <v>454</v>
      </c>
      <c r="L1264" s="10"/>
      <c r="M1264" s="101"/>
    </row>
    <row r="1265" spans="1:13" ht="75" x14ac:dyDescent="0.25">
      <c r="A1265" s="99" t="str">
        <f t="shared" si="133"/>
        <v>1</v>
      </c>
      <c r="B1265" s="67" t="str">
        <f t="shared" si="134"/>
        <v>7</v>
      </c>
      <c r="C1265" s="67" t="str">
        <f t="shared" si="135"/>
        <v>2</v>
      </c>
      <c r="D1265" s="67" t="str">
        <f t="shared" si="136"/>
        <v>4</v>
      </c>
      <c r="E1265" s="67" t="str">
        <f t="shared" si="137"/>
        <v>99</v>
      </c>
      <c r="F1265" s="67" t="str">
        <f t="shared" si="138"/>
        <v>0</v>
      </c>
      <c r="G1265" s="67" t="str">
        <f t="shared" si="139"/>
        <v>0</v>
      </c>
      <c r="H1265" s="67">
        <v>17249900</v>
      </c>
      <c r="I1265" s="10" t="s">
        <v>3097</v>
      </c>
      <c r="J1265" s="167" t="s">
        <v>51</v>
      </c>
      <c r="K1265" s="10" t="s">
        <v>3098</v>
      </c>
      <c r="L1265" s="10" t="s">
        <v>3086</v>
      </c>
      <c r="M1265" s="101"/>
    </row>
    <row r="1266" spans="1:13" ht="45" x14ac:dyDescent="0.25">
      <c r="A1266" s="99" t="str">
        <f t="shared" si="133"/>
        <v>1</v>
      </c>
      <c r="B1266" s="67" t="str">
        <f t="shared" si="134"/>
        <v>7</v>
      </c>
      <c r="C1266" s="67" t="str">
        <f t="shared" si="135"/>
        <v>2</v>
      </c>
      <c r="D1266" s="67" t="str">
        <f t="shared" si="136"/>
        <v>9</v>
      </c>
      <c r="E1266" s="67" t="str">
        <f t="shared" si="137"/>
        <v>00</v>
      </c>
      <c r="F1266" s="67" t="str">
        <f t="shared" si="138"/>
        <v>0</v>
      </c>
      <c r="G1266" s="67" t="str">
        <f t="shared" si="139"/>
        <v>0</v>
      </c>
      <c r="H1266" s="67">
        <v>17290000</v>
      </c>
      <c r="I1266" s="10" t="s">
        <v>455</v>
      </c>
      <c r="J1266" s="167" t="s">
        <v>45</v>
      </c>
      <c r="K1266" s="10" t="s">
        <v>6279</v>
      </c>
      <c r="L1266" s="131" t="s">
        <v>3075</v>
      </c>
      <c r="M1266" s="101"/>
    </row>
    <row r="1267" spans="1:13" ht="30" x14ac:dyDescent="0.25">
      <c r="A1267" s="99" t="str">
        <f t="shared" si="133"/>
        <v>1</v>
      </c>
      <c r="B1267" s="67" t="str">
        <f t="shared" si="134"/>
        <v>7</v>
      </c>
      <c r="C1267" s="67" t="str">
        <f t="shared" si="135"/>
        <v>2</v>
      </c>
      <c r="D1267" s="67" t="str">
        <f t="shared" si="136"/>
        <v>9</v>
      </c>
      <c r="E1267" s="67" t="str">
        <f t="shared" si="137"/>
        <v>50</v>
      </c>
      <c r="F1267" s="67" t="str">
        <f t="shared" si="138"/>
        <v>0</v>
      </c>
      <c r="G1267" s="67" t="str">
        <f t="shared" si="139"/>
        <v>0</v>
      </c>
      <c r="H1267" s="67">
        <v>17295000</v>
      </c>
      <c r="I1267" s="10" t="s">
        <v>456</v>
      </c>
      <c r="J1267" s="167" t="s">
        <v>55</v>
      </c>
      <c r="K1267" s="10" t="s">
        <v>457</v>
      </c>
      <c r="L1267" s="10"/>
      <c r="M1267" s="101"/>
    </row>
    <row r="1268" spans="1:13" ht="30" x14ac:dyDescent="0.25">
      <c r="A1268" s="99" t="str">
        <f t="shared" si="133"/>
        <v>1</v>
      </c>
      <c r="B1268" s="67" t="str">
        <f t="shared" si="134"/>
        <v>7</v>
      </c>
      <c r="C1268" s="67" t="str">
        <f t="shared" si="135"/>
        <v>2</v>
      </c>
      <c r="D1268" s="67" t="str">
        <f t="shared" si="136"/>
        <v>9</v>
      </c>
      <c r="E1268" s="67" t="str">
        <f t="shared" si="137"/>
        <v>51</v>
      </c>
      <c r="F1268" s="67" t="str">
        <f t="shared" si="138"/>
        <v>0</v>
      </c>
      <c r="G1268" s="67" t="str">
        <f t="shared" si="139"/>
        <v>0</v>
      </c>
      <c r="H1268" s="67">
        <v>17295100</v>
      </c>
      <c r="I1268" s="10" t="s">
        <v>458</v>
      </c>
      <c r="J1268" s="167" t="s">
        <v>55</v>
      </c>
      <c r="K1268" s="10" t="s">
        <v>459</v>
      </c>
      <c r="L1268" s="10"/>
      <c r="M1268" s="101"/>
    </row>
    <row r="1269" spans="1:13" ht="45" x14ac:dyDescent="0.25">
      <c r="A1269" s="99" t="str">
        <f t="shared" si="133"/>
        <v>1</v>
      </c>
      <c r="B1269" s="67" t="str">
        <f t="shared" si="134"/>
        <v>7</v>
      </c>
      <c r="C1269" s="67" t="str">
        <f t="shared" si="135"/>
        <v>2</v>
      </c>
      <c r="D1269" s="67" t="str">
        <f t="shared" si="136"/>
        <v>9</v>
      </c>
      <c r="E1269" s="67" t="str">
        <f t="shared" si="137"/>
        <v>52</v>
      </c>
      <c r="F1269" s="67" t="str">
        <f t="shared" si="138"/>
        <v>0</v>
      </c>
      <c r="G1269" s="67" t="str">
        <f t="shared" si="139"/>
        <v>0</v>
      </c>
      <c r="H1269" s="67">
        <v>17295200</v>
      </c>
      <c r="I1269" s="10" t="s">
        <v>718</v>
      </c>
      <c r="J1269" s="167" t="s">
        <v>55</v>
      </c>
      <c r="K1269" s="10" t="s">
        <v>3100</v>
      </c>
      <c r="L1269" s="10"/>
      <c r="M1269" s="101"/>
    </row>
    <row r="1270" spans="1:13" ht="45" x14ac:dyDescent="0.25">
      <c r="A1270" s="99" t="str">
        <f t="shared" si="133"/>
        <v>1</v>
      </c>
      <c r="B1270" s="67" t="str">
        <f t="shared" si="134"/>
        <v>7</v>
      </c>
      <c r="C1270" s="67" t="str">
        <f t="shared" si="135"/>
        <v>2</v>
      </c>
      <c r="D1270" s="67" t="str">
        <f t="shared" si="136"/>
        <v>9</v>
      </c>
      <c r="E1270" s="67" t="str">
        <f t="shared" si="137"/>
        <v>99</v>
      </c>
      <c r="F1270" s="67" t="str">
        <f t="shared" si="138"/>
        <v>0</v>
      </c>
      <c r="G1270" s="67" t="str">
        <f t="shared" si="139"/>
        <v>0</v>
      </c>
      <c r="H1270" s="67">
        <v>17299900</v>
      </c>
      <c r="I1270" s="10" t="s">
        <v>460</v>
      </c>
      <c r="J1270" s="167" t="s">
        <v>51</v>
      </c>
      <c r="K1270" s="10" t="s">
        <v>6280</v>
      </c>
      <c r="L1270" s="10"/>
      <c r="M1270" s="101"/>
    </row>
    <row r="1271" spans="1:13" ht="60" x14ac:dyDescent="0.25">
      <c r="A1271" s="99" t="str">
        <f t="shared" si="133"/>
        <v>1</v>
      </c>
      <c r="B1271" s="67" t="str">
        <f t="shared" si="134"/>
        <v>7</v>
      </c>
      <c r="C1271" s="67" t="str">
        <f t="shared" si="135"/>
        <v>3</v>
      </c>
      <c r="D1271" s="67" t="str">
        <f t="shared" si="136"/>
        <v>0</v>
      </c>
      <c r="E1271" s="67" t="str">
        <f t="shared" si="137"/>
        <v>00</v>
      </c>
      <c r="F1271" s="67" t="str">
        <f t="shared" si="138"/>
        <v>0</v>
      </c>
      <c r="G1271" s="67" t="str">
        <f t="shared" si="139"/>
        <v>0</v>
      </c>
      <c r="H1271" s="67">
        <v>17300000</v>
      </c>
      <c r="I1271" s="10" t="s">
        <v>5251</v>
      </c>
      <c r="J1271" s="167" t="s">
        <v>45</v>
      </c>
      <c r="K1271" s="10" t="s">
        <v>462</v>
      </c>
      <c r="L1271" s="10"/>
      <c r="M1271" s="101"/>
    </row>
    <row r="1272" spans="1:13" ht="30" x14ac:dyDescent="0.25">
      <c r="A1272" s="99" t="str">
        <f t="shared" si="133"/>
        <v>1</v>
      </c>
      <c r="B1272" s="67" t="str">
        <f t="shared" si="134"/>
        <v>7</v>
      </c>
      <c r="C1272" s="67" t="str">
        <f t="shared" si="135"/>
        <v>3</v>
      </c>
      <c r="D1272" s="67" t="str">
        <f t="shared" si="136"/>
        <v>1</v>
      </c>
      <c r="E1272" s="67" t="str">
        <f t="shared" si="137"/>
        <v>00</v>
      </c>
      <c r="F1272" s="67" t="str">
        <f t="shared" si="138"/>
        <v>0</v>
      </c>
      <c r="G1272" s="67" t="str">
        <f t="shared" si="139"/>
        <v>0</v>
      </c>
      <c r="H1272" s="67">
        <v>17310000</v>
      </c>
      <c r="I1272" s="10" t="s">
        <v>448</v>
      </c>
      <c r="J1272" s="167" t="s">
        <v>45</v>
      </c>
      <c r="K1272" s="123" t="s">
        <v>6281</v>
      </c>
      <c r="L1272" s="10" t="s">
        <v>5668</v>
      </c>
      <c r="M1272" s="101"/>
    </row>
    <row r="1273" spans="1:13" ht="45" x14ac:dyDescent="0.25">
      <c r="A1273" s="99" t="str">
        <f t="shared" si="133"/>
        <v>1</v>
      </c>
      <c r="B1273" s="67" t="str">
        <f t="shared" si="134"/>
        <v>7</v>
      </c>
      <c r="C1273" s="67" t="str">
        <f t="shared" si="135"/>
        <v>3</v>
      </c>
      <c r="D1273" s="67" t="str">
        <f t="shared" si="136"/>
        <v>1</v>
      </c>
      <c r="E1273" s="67" t="str">
        <f t="shared" si="137"/>
        <v>50</v>
      </c>
      <c r="F1273" s="67" t="str">
        <f t="shared" si="138"/>
        <v>0</v>
      </c>
      <c r="G1273" s="67" t="str">
        <f t="shared" si="139"/>
        <v>0</v>
      </c>
      <c r="H1273" s="67">
        <v>17315000</v>
      </c>
      <c r="I1273" s="10" t="s">
        <v>448</v>
      </c>
      <c r="J1273" s="167" t="s">
        <v>55</v>
      </c>
      <c r="K1273" s="10" t="s">
        <v>463</v>
      </c>
      <c r="L1273" s="10"/>
      <c r="M1273" s="101"/>
    </row>
    <row r="1274" spans="1:13" ht="45" x14ac:dyDescent="0.25">
      <c r="A1274" s="99" t="str">
        <f t="shared" si="133"/>
        <v>1</v>
      </c>
      <c r="B1274" s="67" t="str">
        <f t="shared" si="134"/>
        <v>7</v>
      </c>
      <c r="C1274" s="67" t="str">
        <f t="shared" si="135"/>
        <v>3</v>
      </c>
      <c r="D1274" s="67" t="str">
        <f t="shared" si="136"/>
        <v>2</v>
      </c>
      <c r="E1274" s="67" t="str">
        <f t="shared" si="137"/>
        <v>00</v>
      </c>
      <c r="F1274" s="67" t="str">
        <f t="shared" si="138"/>
        <v>0</v>
      </c>
      <c r="G1274" s="67" t="str">
        <f t="shared" si="139"/>
        <v>0</v>
      </c>
      <c r="H1274" s="67">
        <v>17320000</v>
      </c>
      <c r="I1274" s="10" t="s">
        <v>466</v>
      </c>
      <c r="J1274" s="167" t="s">
        <v>45</v>
      </c>
      <c r="K1274" s="10" t="s">
        <v>6282</v>
      </c>
      <c r="L1274" s="131" t="s">
        <v>3075</v>
      </c>
      <c r="M1274" s="101"/>
    </row>
    <row r="1275" spans="1:13" ht="45" x14ac:dyDescent="0.25">
      <c r="A1275" s="99" t="str">
        <f t="shared" si="133"/>
        <v>1</v>
      </c>
      <c r="B1275" s="67" t="str">
        <f t="shared" si="134"/>
        <v>7</v>
      </c>
      <c r="C1275" s="67" t="str">
        <f t="shared" si="135"/>
        <v>3</v>
      </c>
      <c r="D1275" s="67" t="str">
        <f t="shared" si="136"/>
        <v>2</v>
      </c>
      <c r="E1275" s="67" t="str">
        <f t="shared" si="137"/>
        <v>01</v>
      </c>
      <c r="F1275" s="67" t="str">
        <f t="shared" si="138"/>
        <v>0</v>
      </c>
      <c r="G1275" s="67" t="str">
        <f t="shared" si="139"/>
        <v>0</v>
      </c>
      <c r="H1275" s="67">
        <v>17320100</v>
      </c>
      <c r="I1275" s="10" t="s">
        <v>4249</v>
      </c>
      <c r="J1275" s="167" t="s">
        <v>51</v>
      </c>
      <c r="K1275" s="10" t="s">
        <v>6283</v>
      </c>
      <c r="L1275" s="10" t="s">
        <v>6278</v>
      </c>
      <c r="M1275" s="101"/>
    </row>
    <row r="1276" spans="1:13" ht="60" x14ac:dyDescent="0.25">
      <c r="A1276" s="99" t="str">
        <f t="shared" si="133"/>
        <v>1</v>
      </c>
      <c r="B1276" s="67" t="str">
        <f t="shared" si="134"/>
        <v>7</v>
      </c>
      <c r="C1276" s="67" t="str">
        <f t="shared" si="135"/>
        <v>3</v>
      </c>
      <c r="D1276" s="67" t="str">
        <f t="shared" si="136"/>
        <v>2</v>
      </c>
      <c r="E1276" s="67" t="str">
        <f t="shared" si="137"/>
        <v>50</v>
      </c>
      <c r="F1276" s="67" t="str">
        <f t="shared" si="138"/>
        <v>0</v>
      </c>
      <c r="G1276" s="67" t="str">
        <f t="shared" si="139"/>
        <v>0</v>
      </c>
      <c r="H1276" s="67">
        <v>17325000</v>
      </c>
      <c r="I1276" s="10" t="s">
        <v>467</v>
      </c>
      <c r="J1276" s="167" t="s">
        <v>55</v>
      </c>
      <c r="K1276" s="10" t="s">
        <v>468</v>
      </c>
      <c r="L1276" s="10"/>
      <c r="M1276" s="101"/>
    </row>
    <row r="1277" spans="1:13" ht="60" x14ac:dyDescent="0.25">
      <c r="A1277" s="99" t="str">
        <f t="shared" si="133"/>
        <v>1</v>
      </c>
      <c r="B1277" s="67" t="str">
        <f t="shared" si="134"/>
        <v>7</v>
      </c>
      <c r="C1277" s="67" t="str">
        <f t="shared" si="135"/>
        <v>3</v>
      </c>
      <c r="D1277" s="67" t="str">
        <f t="shared" si="136"/>
        <v>2</v>
      </c>
      <c r="E1277" s="67" t="str">
        <f t="shared" si="137"/>
        <v>51</v>
      </c>
      <c r="F1277" s="67" t="str">
        <f t="shared" si="138"/>
        <v>0</v>
      </c>
      <c r="G1277" s="67" t="str">
        <f t="shared" si="139"/>
        <v>0</v>
      </c>
      <c r="H1277" s="67">
        <v>17325100</v>
      </c>
      <c r="I1277" s="10" t="s">
        <v>5775</v>
      </c>
      <c r="J1277" s="167" t="s">
        <v>55</v>
      </c>
      <c r="K1277" s="10" t="s">
        <v>469</v>
      </c>
      <c r="L1277" s="10"/>
      <c r="M1277" s="101"/>
    </row>
    <row r="1278" spans="1:13" ht="60" x14ac:dyDescent="0.25">
      <c r="A1278" s="99" t="str">
        <f t="shared" si="133"/>
        <v>1</v>
      </c>
      <c r="B1278" s="67" t="str">
        <f t="shared" si="134"/>
        <v>7</v>
      </c>
      <c r="C1278" s="67" t="str">
        <f t="shared" si="135"/>
        <v>3</v>
      </c>
      <c r="D1278" s="67" t="str">
        <f t="shared" si="136"/>
        <v>2</v>
      </c>
      <c r="E1278" s="67" t="str">
        <f t="shared" si="137"/>
        <v>99</v>
      </c>
      <c r="F1278" s="67" t="str">
        <f t="shared" si="138"/>
        <v>0</v>
      </c>
      <c r="G1278" s="67" t="str">
        <f t="shared" si="139"/>
        <v>0</v>
      </c>
      <c r="H1278" s="67">
        <v>17329900</v>
      </c>
      <c r="I1278" s="10" t="s">
        <v>3103</v>
      </c>
      <c r="J1278" s="167" t="s">
        <v>51</v>
      </c>
      <c r="K1278" s="10" t="s">
        <v>3104</v>
      </c>
      <c r="L1278" s="10" t="s">
        <v>3086</v>
      </c>
      <c r="M1278" s="101"/>
    </row>
    <row r="1279" spans="1:13" ht="45" x14ac:dyDescent="0.25">
      <c r="A1279" s="99" t="str">
        <f t="shared" si="133"/>
        <v>1</v>
      </c>
      <c r="B1279" s="67" t="str">
        <f t="shared" si="134"/>
        <v>7</v>
      </c>
      <c r="C1279" s="67" t="str">
        <f t="shared" si="135"/>
        <v>3</v>
      </c>
      <c r="D1279" s="67" t="str">
        <f t="shared" si="136"/>
        <v>9</v>
      </c>
      <c r="E1279" s="67" t="str">
        <f t="shared" si="137"/>
        <v>00</v>
      </c>
      <c r="F1279" s="67" t="str">
        <f t="shared" si="138"/>
        <v>0</v>
      </c>
      <c r="G1279" s="67" t="str">
        <f t="shared" si="139"/>
        <v>0</v>
      </c>
      <c r="H1279" s="67">
        <v>17390000</v>
      </c>
      <c r="I1279" s="10" t="s">
        <v>470</v>
      </c>
      <c r="J1279" s="167" t="s">
        <v>45</v>
      </c>
      <c r="K1279" s="10" t="s">
        <v>6284</v>
      </c>
      <c r="L1279" s="131" t="s">
        <v>3075</v>
      </c>
      <c r="M1279" s="101"/>
    </row>
    <row r="1280" spans="1:13" ht="30" x14ac:dyDescent="0.25">
      <c r="A1280" s="99" t="str">
        <f t="shared" si="133"/>
        <v>1</v>
      </c>
      <c r="B1280" s="67" t="str">
        <f t="shared" si="134"/>
        <v>7</v>
      </c>
      <c r="C1280" s="67" t="str">
        <f t="shared" si="135"/>
        <v>3</v>
      </c>
      <c r="D1280" s="67" t="str">
        <f t="shared" si="136"/>
        <v>9</v>
      </c>
      <c r="E1280" s="67" t="str">
        <f t="shared" si="137"/>
        <v>50</v>
      </c>
      <c r="F1280" s="67" t="str">
        <f t="shared" si="138"/>
        <v>0</v>
      </c>
      <c r="G1280" s="67" t="str">
        <f t="shared" si="139"/>
        <v>0</v>
      </c>
      <c r="H1280" s="67">
        <v>17395000</v>
      </c>
      <c r="I1280" s="10" t="s">
        <v>464</v>
      </c>
      <c r="J1280" s="167" t="s">
        <v>55</v>
      </c>
      <c r="K1280" s="10" t="s">
        <v>465</v>
      </c>
      <c r="L1280" s="10"/>
      <c r="M1280" s="101"/>
    </row>
    <row r="1281" spans="1:13" ht="60" x14ac:dyDescent="0.25">
      <c r="A1281" s="99" t="str">
        <f t="shared" si="133"/>
        <v>1</v>
      </c>
      <c r="B1281" s="67" t="str">
        <f t="shared" si="134"/>
        <v>7</v>
      </c>
      <c r="C1281" s="67" t="str">
        <f t="shared" si="135"/>
        <v>3</v>
      </c>
      <c r="D1281" s="67" t="str">
        <f t="shared" si="136"/>
        <v>9</v>
      </c>
      <c r="E1281" s="67" t="str">
        <f t="shared" si="137"/>
        <v>99</v>
      </c>
      <c r="F1281" s="67" t="str">
        <f t="shared" si="138"/>
        <v>0</v>
      </c>
      <c r="G1281" s="67" t="str">
        <f t="shared" si="139"/>
        <v>0</v>
      </c>
      <c r="H1281" s="67">
        <v>17399900</v>
      </c>
      <c r="I1281" s="10" t="s">
        <v>470</v>
      </c>
      <c r="J1281" s="167" t="s">
        <v>51</v>
      </c>
      <c r="K1281" s="10" t="s">
        <v>6205</v>
      </c>
      <c r="L1281" s="10"/>
      <c r="M1281" s="101"/>
    </row>
    <row r="1282" spans="1:13" ht="75" x14ac:dyDescent="0.25">
      <c r="A1282" s="99" t="str">
        <f t="shared" si="133"/>
        <v>1</v>
      </c>
      <c r="B1282" s="67" t="str">
        <f t="shared" si="134"/>
        <v>7</v>
      </c>
      <c r="C1282" s="67" t="str">
        <f t="shared" si="135"/>
        <v>4</v>
      </c>
      <c r="D1282" s="67" t="str">
        <f t="shared" si="136"/>
        <v>0</v>
      </c>
      <c r="E1282" s="67" t="str">
        <f t="shared" si="137"/>
        <v>00</v>
      </c>
      <c r="F1282" s="67" t="str">
        <f t="shared" si="138"/>
        <v>0</v>
      </c>
      <c r="G1282" s="67" t="str">
        <f t="shared" si="139"/>
        <v>0</v>
      </c>
      <c r="H1282" s="67">
        <v>17400000</v>
      </c>
      <c r="I1282" s="10" t="s">
        <v>471</v>
      </c>
      <c r="J1282" s="167" t="s">
        <v>45</v>
      </c>
      <c r="K1282" s="10" t="s">
        <v>472</v>
      </c>
      <c r="L1282" s="10"/>
      <c r="M1282" s="101"/>
    </row>
    <row r="1283" spans="1:13" ht="75" x14ac:dyDescent="0.25">
      <c r="A1283" s="99" t="str">
        <f t="shared" si="133"/>
        <v>1</v>
      </c>
      <c r="B1283" s="67" t="str">
        <f t="shared" si="134"/>
        <v>7</v>
      </c>
      <c r="C1283" s="67" t="str">
        <f t="shared" si="135"/>
        <v>4</v>
      </c>
      <c r="D1283" s="67" t="str">
        <f t="shared" si="136"/>
        <v>1</v>
      </c>
      <c r="E1283" s="67" t="str">
        <f t="shared" si="137"/>
        <v>00</v>
      </c>
      <c r="F1283" s="67" t="str">
        <f t="shared" si="138"/>
        <v>0</v>
      </c>
      <c r="G1283" s="67" t="str">
        <f t="shared" si="139"/>
        <v>0</v>
      </c>
      <c r="H1283" s="67">
        <v>17410000</v>
      </c>
      <c r="I1283" s="10" t="s">
        <v>471</v>
      </c>
      <c r="J1283" s="167" t="s">
        <v>45</v>
      </c>
      <c r="K1283" s="10" t="s">
        <v>472</v>
      </c>
      <c r="L1283" s="10"/>
      <c r="M1283" s="101"/>
    </row>
    <row r="1284" spans="1:13" ht="75" x14ac:dyDescent="0.25">
      <c r="A1284" s="99" t="str">
        <f t="shared" si="133"/>
        <v>1</v>
      </c>
      <c r="B1284" s="67" t="str">
        <f t="shared" si="134"/>
        <v>7</v>
      </c>
      <c r="C1284" s="67" t="str">
        <f t="shared" si="135"/>
        <v>4</v>
      </c>
      <c r="D1284" s="67" t="str">
        <f t="shared" si="136"/>
        <v>1</v>
      </c>
      <c r="E1284" s="67" t="str">
        <f t="shared" si="137"/>
        <v>01</v>
      </c>
      <c r="F1284" s="67" t="str">
        <f t="shared" si="138"/>
        <v>0</v>
      </c>
      <c r="G1284" s="67" t="str">
        <f t="shared" si="139"/>
        <v>0</v>
      </c>
      <c r="H1284" s="67">
        <v>17410100</v>
      </c>
      <c r="I1284" s="10" t="s">
        <v>4250</v>
      </c>
      <c r="J1284" s="167" t="s">
        <v>51</v>
      </c>
      <c r="K1284" s="10" t="s">
        <v>5254</v>
      </c>
      <c r="L1284" s="10" t="s">
        <v>6278</v>
      </c>
      <c r="M1284" s="101"/>
    </row>
    <row r="1285" spans="1:13" ht="75" x14ac:dyDescent="0.25">
      <c r="A1285" s="99" t="str">
        <f t="shared" si="133"/>
        <v>1</v>
      </c>
      <c r="B1285" s="67" t="str">
        <f t="shared" si="134"/>
        <v>7</v>
      </c>
      <c r="C1285" s="67" t="str">
        <f t="shared" si="135"/>
        <v>4</v>
      </c>
      <c r="D1285" s="67" t="str">
        <f t="shared" si="136"/>
        <v>1</v>
      </c>
      <c r="E1285" s="67" t="str">
        <f t="shared" si="137"/>
        <v>50</v>
      </c>
      <c r="F1285" s="67" t="str">
        <f t="shared" si="138"/>
        <v>0</v>
      </c>
      <c r="G1285" s="67" t="str">
        <f t="shared" si="139"/>
        <v>0</v>
      </c>
      <c r="H1285" s="67">
        <v>17415000</v>
      </c>
      <c r="I1285" s="10" t="s">
        <v>473</v>
      </c>
      <c r="J1285" s="167" t="s">
        <v>55</v>
      </c>
      <c r="K1285" s="10" t="s">
        <v>474</v>
      </c>
      <c r="L1285" s="10"/>
      <c r="M1285" s="101"/>
    </row>
    <row r="1286" spans="1:13" ht="75" x14ac:dyDescent="0.25">
      <c r="A1286" s="99" t="str">
        <f t="shared" si="133"/>
        <v>1</v>
      </c>
      <c r="B1286" s="67" t="str">
        <f t="shared" si="134"/>
        <v>7</v>
      </c>
      <c r="C1286" s="67" t="str">
        <f t="shared" si="135"/>
        <v>4</v>
      </c>
      <c r="D1286" s="67" t="str">
        <f t="shared" si="136"/>
        <v>1</v>
      </c>
      <c r="E1286" s="67" t="str">
        <f t="shared" si="137"/>
        <v>51</v>
      </c>
      <c r="F1286" s="67" t="str">
        <f t="shared" si="138"/>
        <v>0</v>
      </c>
      <c r="G1286" s="67" t="str">
        <f t="shared" si="139"/>
        <v>0</v>
      </c>
      <c r="H1286" s="67">
        <v>17415100</v>
      </c>
      <c r="I1286" s="10" t="s">
        <v>475</v>
      </c>
      <c r="J1286" s="167" t="s">
        <v>55</v>
      </c>
      <c r="K1286" s="10" t="s">
        <v>476</v>
      </c>
      <c r="L1286" s="10"/>
      <c r="M1286" s="101"/>
    </row>
    <row r="1287" spans="1:13" ht="60" x14ac:dyDescent="0.25">
      <c r="A1287" s="99" t="str">
        <f t="shared" si="133"/>
        <v>1</v>
      </c>
      <c r="B1287" s="67" t="str">
        <f t="shared" si="134"/>
        <v>7</v>
      </c>
      <c r="C1287" s="67" t="str">
        <f t="shared" si="135"/>
        <v>4</v>
      </c>
      <c r="D1287" s="67" t="str">
        <f t="shared" si="136"/>
        <v>1</v>
      </c>
      <c r="E1287" s="67" t="str">
        <f t="shared" si="137"/>
        <v>99</v>
      </c>
      <c r="F1287" s="67" t="str">
        <f t="shared" si="138"/>
        <v>0</v>
      </c>
      <c r="G1287" s="67" t="str">
        <f t="shared" si="139"/>
        <v>0</v>
      </c>
      <c r="H1287" s="67">
        <v>17419900</v>
      </c>
      <c r="I1287" s="10" t="s">
        <v>477</v>
      </c>
      <c r="J1287" s="167" t="s">
        <v>51</v>
      </c>
      <c r="K1287" s="10" t="s">
        <v>6285</v>
      </c>
      <c r="L1287" s="10" t="s">
        <v>3086</v>
      </c>
      <c r="M1287" s="101"/>
    </row>
    <row r="1288" spans="1:13" ht="75" x14ac:dyDescent="0.25">
      <c r="A1288" s="99" t="str">
        <f t="shared" si="133"/>
        <v>1</v>
      </c>
      <c r="B1288" s="67" t="str">
        <f t="shared" si="134"/>
        <v>7</v>
      </c>
      <c r="C1288" s="67" t="str">
        <f t="shared" si="135"/>
        <v>5</v>
      </c>
      <c r="D1288" s="67" t="str">
        <f t="shared" si="136"/>
        <v>0</v>
      </c>
      <c r="E1288" s="67" t="str">
        <f t="shared" si="137"/>
        <v>00</v>
      </c>
      <c r="F1288" s="67" t="str">
        <f t="shared" si="138"/>
        <v>0</v>
      </c>
      <c r="G1288" s="67" t="str">
        <f t="shared" si="139"/>
        <v>0</v>
      </c>
      <c r="H1288" s="67">
        <v>17500000</v>
      </c>
      <c r="I1288" s="10" t="s">
        <v>478</v>
      </c>
      <c r="J1288" s="167" t="s">
        <v>45</v>
      </c>
      <c r="K1288" s="10" t="s">
        <v>479</v>
      </c>
      <c r="L1288" s="10"/>
      <c r="M1288" s="101"/>
    </row>
    <row r="1289" spans="1:13" ht="45" x14ac:dyDescent="0.25">
      <c r="A1289" s="99" t="str">
        <f t="shared" si="133"/>
        <v>1</v>
      </c>
      <c r="B1289" s="67" t="str">
        <f t="shared" si="134"/>
        <v>7</v>
      </c>
      <c r="C1289" s="67" t="str">
        <f t="shared" si="135"/>
        <v>5</v>
      </c>
      <c r="D1289" s="67" t="str">
        <f t="shared" si="136"/>
        <v>1</v>
      </c>
      <c r="E1289" s="67" t="str">
        <f t="shared" si="137"/>
        <v>00</v>
      </c>
      <c r="F1289" s="67" t="str">
        <f t="shared" si="138"/>
        <v>0</v>
      </c>
      <c r="G1289" s="67" t="str">
        <f t="shared" si="139"/>
        <v>0</v>
      </c>
      <c r="H1289" s="67">
        <v>17510000</v>
      </c>
      <c r="I1289" s="10" t="s">
        <v>480</v>
      </c>
      <c r="J1289" s="167" t="s">
        <v>45</v>
      </c>
      <c r="K1289" s="10" t="s">
        <v>3106</v>
      </c>
      <c r="L1289" s="10"/>
      <c r="M1289" s="101"/>
    </row>
    <row r="1290" spans="1:13" ht="45" x14ac:dyDescent="0.25">
      <c r="A1290" s="99" t="str">
        <f t="shared" si="133"/>
        <v>1</v>
      </c>
      <c r="B1290" s="67" t="str">
        <f t="shared" si="134"/>
        <v>7</v>
      </c>
      <c r="C1290" s="67" t="str">
        <f t="shared" si="135"/>
        <v>5</v>
      </c>
      <c r="D1290" s="67" t="str">
        <f t="shared" si="136"/>
        <v>1</v>
      </c>
      <c r="E1290" s="67" t="str">
        <f t="shared" si="137"/>
        <v>50</v>
      </c>
      <c r="F1290" s="67" t="str">
        <f t="shared" si="138"/>
        <v>0</v>
      </c>
      <c r="G1290" s="67" t="str">
        <f t="shared" si="139"/>
        <v>0</v>
      </c>
      <c r="H1290" s="67">
        <v>17515000</v>
      </c>
      <c r="I1290" s="10" t="s">
        <v>481</v>
      </c>
      <c r="J1290" s="167" t="s">
        <v>55</v>
      </c>
      <c r="K1290" s="10" t="s">
        <v>482</v>
      </c>
      <c r="L1290" s="10"/>
      <c r="M1290" s="101"/>
    </row>
    <row r="1291" spans="1:13" ht="75" x14ac:dyDescent="0.25">
      <c r="A1291" s="99" t="str">
        <f t="shared" si="133"/>
        <v>1</v>
      </c>
      <c r="B1291" s="67" t="str">
        <f t="shared" si="134"/>
        <v>7</v>
      </c>
      <c r="C1291" s="67" t="str">
        <f t="shared" si="135"/>
        <v>5</v>
      </c>
      <c r="D1291" s="67" t="str">
        <f t="shared" si="136"/>
        <v>9</v>
      </c>
      <c r="E1291" s="67" t="str">
        <f t="shared" si="137"/>
        <v>00</v>
      </c>
      <c r="F1291" s="67" t="str">
        <f t="shared" si="138"/>
        <v>0</v>
      </c>
      <c r="G1291" s="67" t="str">
        <f t="shared" si="139"/>
        <v>0</v>
      </c>
      <c r="H1291" s="67">
        <v>17590000</v>
      </c>
      <c r="I1291" s="10" t="s">
        <v>483</v>
      </c>
      <c r="J1291" s="167" t="s">
        <v>45</v>
      </c>
      <c r="K1291" s="10" t="s">
        <v>6286</v>
      </c>
      <c r="L1291" s="10"/>
      <c r="M1291" s="101"/>
    </row>
    <row r="1292" spans="1:13" ht="75" x14ac:dyDescent="0.25">
      <c r="A1292" s="99" t="str">
        <f t="shared" ref="A1292:A1357" si="140">MID($H1292,1,1)</f>
        <v>1</v>
      </c>
      <c r="B1292" s="67" t="str">
        <f t="shared" ref="B1292:B1357" si="141">MID($H1292,2,1)</f>
        <v>7</v>
      </c>
      <c r="C1292" s="67" t="str">
        <f t="shared" ref="C1292:C1357" si="142">MID($H1292,3,1)</f>
        <v>5</v>
      </c>
      <c r="D1292" s="67" t="str">
        <f t="shared" si="136"/>
        <v>9</v>
      </c>
      <c r="E1292" s="67" t="str">
        <f t="shared" si="137"/>
        <v>99</v>
      </c>
      <c r="F1292" s="67" t="str">
        <f t="shared" si="138"/>
        <v>0</v>
      </c>
      <c r="G1292" s="67" t="str">
        <f t="shared" si="139"/>
        <v>0</v>
      </c>
      <c r="H1292" s="67">
        <v>17599900</v>
      </c>
      <c r="I1292" s="10" t="s">
        <v>483</v>
      </c>
      <c r="J1292" s="167" t="s">
        <v>51</v>
      </c>
      <c r="K1292" s="10" t="s">
        <v>6287</v>
      </c>
      <c r="L1292" s="10"/>
      <c r="M1292" s="101"/>
    </row>
    <row r="1293" spans="1:13" ht="45" x14ac:dyDescent="0.25">
      <c r="A1293" s="99" t="str">
        <f t="shared" si="140"/>
        <v>1</v>
      </c>
      <c r="B1293" s="67" t="str">
        <f t="shared" si="141"/>
        <v>7</v>
      </c>
      <c r="C1293" s="67" t="str">
        <f t="shared" si="142"/>
        <v>6</v>
      </c>
      <c r="D1293" s="67" t="str">
        <f t="shared" si="136"/>
        <v>0</v>
      </c>
      <c r="E1293" s="67" t="str">
        <f t="shared" si="137"/>
        <v>00</v>
      </c>
      <c r="F1293" s="67" t="str">
        <f t="shared" si="138"/>
        <v>0</v>
      </c>
      <c r="G1293" s="67" t="str">
        <f t="shared" si="139"/>
        <v>0</v>
      </c>
      <c r="H1293" s="67">
        <v>17600000</v>
      </c>
      <c r="I1293" s="10" t="s">
        <v>485</v>
      </c>
      <c r="J1293" s="167" t="s">
        <v>45</v>
      </c>
      <c r="K1293" s="10" t="s">
        <v>486</v>
      </c>
      <c r="L1293" s="10"/>
      <c r="M1293" s="101"/>
    </row>
    <row r="1294" spans="1:13" ht="45" x14ac:dyDescent="0.25">
      <c r="A1294" s="99" t="str">
        <f t="shared" si="140"/>
        <v>1</v>
      </c>
      <c r="B1294" s="67" t="str">
        <f t="shared" si="141"/>
        <v>7</v>
      </c>
      <c r="C1294" s="67" t="str">
        <f t="shared" si="142"/>
        <v>6</v>
      </c>
      <c r="D1294" s="67" t="str">
        <f t="shared" ref="D1294:D1357" si="143">MID($H1294,4,1)</f>
        <v>1</v>
      </c>
      <c r="E1294" s="67" t="str">
        <f t="shared" ref="E1294:E1357" si="144">MID($H1294,5,2)</f>
        <v>00</v>
      </c>
      <c r="F1294" s="67" t="str">
        <f t="shared" ref="F1294:F1357" si="145">MID($H1294,7,1)</f>
        <v>0</v>
      </c>
      <c r="G1294" s="67" t="str">
        <f t="shared" ref="G1294:G1357" si="146">MID($H1294,8,1)</f>
        <v>0</v>
      </c>
      <c r="H1294" s="67">
        <v>17610000</v>
      </c>
      <c r="I1294" s="10" t="s">
        <v>5256</v>
      </c>
      <c r="J1294" s="167" t="s">
        <v>45</v>
      </c>
      <c r="K1294" s="10" t="s">
        <v>486</v>
      </c>
      <c r="L1294" s="10"/>
      <c r="M1294" s="101"/>
    </row>
    <row r="1295" spans="1:13" ht="45" x14ac:dyDescent="0.25">
      <c r="A1295" s="99" t="str">
        <f t="shared" si="140"/>
        <v>1</v>
      </c>
      <c r="B1295" s="67" t="str">
        <f t="shared" si="141"/>
        <v>7</v>
      </c>
      <c r="C1295" s="67" t="str">
        <f t="shared" si="142"/>
        <v>6</v>
      </c>
      <c r="D1295" s="67" t="str">
        <f t="shared" si="143"/>
        <v>1</v>
      </c>
      <c r="E1295" s="67" t="str">
        <f t="shared" si="144"/>
        <v>01</v>
      </c>
      <c r="F1295" s="67" t="str">
        <f t="shared" si="145"/>
        <v>0</v>
      </c>
      <c r="G1295" s="67" t="str">
        <f t="shared" si="146"/>
        <v>0</v>
      </c>
      <c r="H1295" s="67">
        <v>17610100</v>
      </c>
      <c r="I1295" s="10" t="s">
        <v>4251</v>
      </c>
      <c r="J1295" s="167" t="s">
        <v>51</v>
      </c>
      <c r="K1295" s="10" t="s">
        <v>5257</v>
      </c>
      <c r="L1295" s="10" t="s">
        <v>6278</v>
      </c>
      <c r="M1295" s="101"/>
    </row>
    <row r="1296" spans="1:13" ht="45" x14ac:dyDescent="0.25">
      <c r="A1296" s="99" t="str">
        <f t="shared" si="140"/>
        <v>1</v>
      </c>
      <c r="B1296" s="67" t="str">
        <f t="shared" si="141"/>
        <v>7</v>
      </c>
      <c r="C1296" s="67" t="str">
        <f t="shared" si="142"/>
        <v>6</v>
      </c>
      <c r="D1296" s="67" t="str">
        <f t="shared" si="143"/>
        <v>1</v>
      </c>
      <c r="E1296" s="67" t="str">
        <f t="shared" si="144"/>
        <v>50</v>
      </c>
      <c r="F1296" s="67" t="str">
        <f t="shared" si="145"/>
        <v>0</v>
      </c>
      <c r="G1296" s="67" t="str">
        <f t="shared" si="146"/>
        <v>0</v>
      </c>
      <c r="H1296" s="67">
        <v>17615000</v>
      </c>
      <c r="I1296" s="10" t="s">
        <v>487</v>
      </c>
      <c r="J1296" s="167" t="s">
        <v>55</v>
      </c>
      <c r="K1296" s="10" t="s">
        <v>488</v>
      </c>
      <c r="L1296" s="10"/>
      <c r="M1296" s="101"/>
    </row>
    <row r="1297" spans="1:13" ht="45" x14ac:dyDescent="0.25">
      <c r="A1297" s="99" t="str">
        <f t="shared" si="140"/>
        <v>1</v>
      </c>
      <c r="B1297" s="67" t="str">
        <f t="shared" si="141"/>
        <v>7</v>
      </c>
      <c r="C1297" s="67" t="str">
        <f t="shared" si="142"/>
        <v>6</v>
      </c>
      <c r="D1297" s="67" t="str">
        <f t="shared" si="143"/>
        <v>1</v>
      </c>
      <c r="E1297" s="67" t="str">
        <f t="shared" si="144"/>
        <v>51</v>
      </c>
      <c r="F1297" s="67" t="str">
        <f t="shared" si="145"/>
        <v>0</v>
      </c>
      <c r="G1297" s="67" t="str">
        <f t="shared" si="146"/>
        <v>0</v>
      </c>
      <c r="H1297" s="67">
        <v>17615100</v>
      </c>
      <c r="I1297" s="10" t="s">
        <v>489</v>
      </c>
      <c r="J1297" s="167" t="s">
        <v>55</v>
      </c>
      <c r="K1297" s="10" t="s">
        <v>490</v>
      </c>
      <c r="L1297" s="10"/>
      <c r="M1297" s="101"/>
    </row>
    <row r="1298" spans="1:13" ht="60" x14ac:dyDescent="0.25">
      <c r="A1298" s="99" t="str">
        <f t="shared" si="140"/>
        <v>1</v>
      </c>
      <c r="B1298" s="67" t="str">
        <f t="shared" si="141"/>
        <v>7</v>
      </c>
      <c r="C1298" s="67" t="str">
        <f t="shared" si="142"/>
        <v>6</v>
      </c>
      <c r="D1298" s="67" t="str">
        <f t="shared" si="143"/>
        <v>1</v>
      </c>
      <c r="E1298" s="67" t="str">
        <f t="shared" si="144"/>
        <v>99</v>
      </c>
      <c r="F1298" s="67" t="str">
        <f t="shared" si="145"/>
        <v>0</v>
      </c>
      <c r="G1298" s="67" t="str">
        <f t="shared" si="146"/>
        <v>0</v>
      </c>
      <c r="H1298" s="67">
        <v>17619900</v>
      </c>
      <c r="I1298" s="10" t="s">
        <v>3108</v>
      </c>
      <c r="J1298" s="167" t="s">
        <v>51</v>
      </c>
      <c r="K1298" s="10" t="s">
        <v>6288</v>
      </c>
      <c r="L1298" s="10" t="s">
        <v>3086</v>
      </c>
      <c r="M1298" s="101"/>
    </row>
    <row r="1299" spans="1:13" x14ac:dyDescent="0.25">
      <c r="A1299" s="99" t="str">
        <f t="shared" si="140"/>
        <v>1</v>
      </c>
      <c r="B1299" s="67" t="str">
        <f t="shared" si="141"/>
        <v>7</v>
      </c>
      <c r="C1299" s="67" t="str">
        <f t="shared" si="142"/>
        <v>9</v>
      </c>
      <c r="D1299" s="67" t="str">
        <f t="shared" si="143"/>
        <v>0</v>
      </c>
      <c r="E1299" s="67" t="str">
        <f t="shared" si="144"/>
        <v>00</v>
      </c>
      <c r="F1299" s="67" t="str">
        <f t="shared" si="145"/>
        <v>0</v>
      </c>
      <c r="G1299" s="67" t="str">
        <f t="shared" si="146"/>
        <v>0</v>
      </c>
      <c r="H1299" s="67">
        <v>17900000</v>
      </c>
      <c r="I1299" s="10" t="s">
        <v>491</v>
      </c>
      <c r="J1299" s="167" t="s">
        <v>45</v>
      </c>
      <c r="K1299" s="10" t="s">
        <v>3110</v>
      </c>
      <c r="L1299" s="131" t="s">
        <v>3075</v>
      </c>
      <c r="M1299" s="101"/>
    </row>
    <row r="1300" spans="1:13" ht="60" x14ac:dyDescent="0.25">
      <c r="A1300" s="99" t="str">
        <f t="shared" si="140"/>
        <v>1</v>
      </c>
      <c r="B1300" s="67" t="str">
        <f t="shared" si="141"/>
        <v>7</v>
      </c>
      <c r="C1300" s="67" t="str">
        <f t="shared" si="142"/>
        <v>9</v>
      </c>
      <c r="D1300" s="67" t="str">
        <f t="shared" si="143"/>
        <v>1</v>
      </c>
      <c r="E1300" s="67" t="str">
        <f t="shared" si="144"/>
        <v>00</v>
      </c>
      <c r="F1300" s="67" t="str">
        <f t="shared" si="145"/>
        <v>0</v>
      </c>
      <c r="G1300" s="67" t="str">
        <f t="shared" si="146"/>
        <v>0</v>
      </c>
      <c r="H1300" s="67">
        <v>17910000</v>
      </c>
      <c r="I1300" s="10" t="s">
        <v>492</v>
      </c>
      <c r="J1300" s="167" t="s">
        <v>45</v>
      </c>
      <c r="K1300" s="10" t="s">
        <v>496</v>
      </c>
      <c r="L1300" s="10"/>
      <c r="M1300" s="101"/>
    </row>
    <row r="1301" spans="1:13" ht="60" x14ac:dyDescent="0.25">
      <c r="A1301" s="99" t="str">
        <f t="shared" si="140"/>
        <v>1</v>
      </c>
      <c r="B1301" s="67" t="str">
        <f t="shared" si="141"/>
        <v>7</v>
      </c>
      <c r="C1301" s="67" t="str">
        <f t="shared" si="142"/>
        <v>9</v>
      </c>
      <c r="D1301" s="67" t="str">
        <f t="shared" si="143"/>
        <v>1</v>
      </c>
      <c r="E1301" s="67" t="str">
        <f t="shared" si="144"/>
        <v>01</v>
      </c>
      <c r="F1301" s="67" t="str">
        <f t="shared" si="145"/>
        <v>0</v>
      </c>
      <c r="G1301" s="67" t="str">
        <f t="shared" si="146"/>
        <v>0</v>
      </c>
      <c r="H1301" s="67">
        <v>17910100</v>
      </c>
      <c r="I1301" s="10" t="s">
        <v>4252</v>
      </c>
      <c r="J1301" s="167" t="s">
        <v>51</v>
      </c>
      <c r="K1301" s="10" t="s">
        <v>5259</v>
      </c>
      <c r="L1301" s="10" t="s">
        <v>6278</v>
      </c>
      <c r="M1301" s="101"/>
    </row>
    <row r="1302" spans="1:13" s="130" customFormat="1" ht="60" x14ac:dyDescent="0.25">
      <c r="A1302" s="99" t="str">
        <f t="shared" si="140"/>
        <v>1</v>
      </c>
      <c r="B1302" s="67" t="str">
        <f t="shared" si="141"/>
        <v>7</v>
      </c>
      <c r="C1302" s="67" t="str">
        <f t="shared" si="142"/>
        <v>9</v>
      </c>
      <c r="D1302" s="67" t="str">
        <f t="shared" si="143"/>
        <v>1</v>
      </c>
      <c r="E1302" s="67" t="str">
        <f t="shared" si="144"/>
        <v>50</v>
      </c>
      <c r="F1302" s="67" t="str">
        <f t="shared" si="145"/>
        <v>0</v>
      </c>
      <c r="G1302" s="67" t="str">
        <f t="shared" si="146"/>
        <v>0</v>
      </c>
      <c r="H1302" s="67">
        <v>17915000</v>
      </c>
      <c r="I1302" s="10" t="s">
        <v>6289</v>
      </c>
      <c r="J1302" s="167" t="s">
        <v>55</v>
      </c>
      <c r="K1302" s="10" t="s">
        <v>493</v>
      </c>
      <c r="L1302" s="10"/>
      <c r="M1302" s="101"/>
    </row>
    <row r="1303" spans="1:13" s="130" customFormat="1" ht="60" customHeight="1" x14ac:dyDescent="0.25">
      <c r="A1303" s="99" t="str">
        <f t="shared" si="140"/>
        <v>1</v>
      </c>
      <c r="B1303" s="67" t="str">
        <f t="shared" si="141"/>
        <v>7</v>
      </c>
      <c r="C1303" s="67" t="str">
        <f t="shared" si="142"/>
        <v>9</v>
      </c>
      <c r="D1303" s="67" t="str">
        <f t="shared" si="143"/>
        <v>1</v>
      </c>
      <c r="E1303" s="67" t="str">
        <f t="shared" si="144"/>
        <v>51</v>
      </c>
      <c r="F1303" s="67" t="str">
        <f t="shared" si="145"/>
        <v>0</v>
      </c>
      <c r="G1303" s="67" t="str">
        <f t="shared" si="146"/>
        <v>0</v>
      </c>
      <c r="H1303" s="67">
        <v>17915100</v>
      </c>
      <c r="I1303" s="10" t="s">
        <v>494</v>
      </c>
      <c r="J1303" s="167" t="s">
        <v>55</v>
      </c>
      <c r="K1303" s="10" t="s">
        <v>495</v>
      </c>
      <c r="L1303" s="10"/>
      <c r="M1303" s="101"/>
    </row>
    <row r="1304" spans="1:13" s="130" customFormat="1" ht="30" customHeight="1" x14ac:dyDescent="0.25">
      <c r="A1304" s="99" t="str">
        <f t="shared" si="140"/>
        <v>1</v>
      </c>
      <c r="B1304" s="67" t="str">
        <f t="shared" si="141"/>
        <v>7</v>
      </c>
      <c r="C1304" s="67" t="str">
        <f t="shared" si="142"/>
        <v>9</v>
      </c>
      <c r="D1304" s="67" t="str">
        <f t="shared" si="143"/>
        <v>1</v>
      </c>
      <c r="E1304" s="67" t="str">
        <f t="shared" si="144"/>
        <v>99</v>
      </c>
      <c r="F1304" s="67" t="str">
        <f t="shared" si="145"/>
        <v>0</v>
      </c>
      <c r="G1304" s="67" t="str">
        <f t="shared" si="146"/>
        <v>0</v>
      </c>
      <c r="H1304" s="67">
        <v>17919900</v>
      </c>
      <c r="I1304" s="10" t="s">
        <v>3111</v>
      </c>
      <c r="J1304" s="167" t="s">
        <v>51</v>
      </c>
      <c r="K1304" s="10" t="s">
        <v>6290</v>
      </c>
      <c r="L1304" s="10" t="s">
        <v>3086</v>
      </c>
      <c r="M1304" s="101"/>
    </row>
    <row r="1305" spans="1:13" ht="30" x14ac:dyDescent="0.25">
      <c r="A1305" s="99" t="str">
        <f t="shared" si="140"/>
        <v>1</v>
      </c>
      <c r="B1305" s="67" t="str">
        <f t="shared" si="141"/>
        <v>7</v>
      </c>
      <c r="C1305" s="67" t="str">
        <f t="shared" si="142"/>
        <v>9</v>
      </c>
      <c r="D1305" s="67" t="str">
        <f t="shared" si="143"/>
        <v>2</v>
      </c>
      <c r="E1305" s="67" t="str">
        <f t="shared" si="144"/>
        <v>00</v>
      </c>
      <c r="F1305" s="67" t="str">
        <f t="shared" si="145"/>
        <v>0</v>
      </c>
      <c r="G1305" s="67" t="str">
        <f t="shared" si="146"/>
        <v>0</v>
      </c>
      <c r="H1305" s="67">
        <v>17920000</v>
      </c>
      <c r="I1305" s="10" t="s">
        <v>497</v>
      </c>
      <c r="J1305" s="167" t="s">
        <v>45</v>
      </c>
      <c r="K1305" s="10" t="s">
        <v>498</v>
      </c>
      <c r="L1305" s="10"/>
      <c r="M1305" s="101"/>
    </row>
    <row r="1306" spans="1:13" ht="30" x14ac:dyDescent="0.25">
      <c r="A1306" s="99" t="str">
        <f t="shared" si="140"/>
        <v>1</v>
      </c>
      <c r="B1306" s="67" t="str">
        <f t="shared" si="141"/>
        <v>7</v>
      </c>
      <c r="C1306" s="67" t="str">
        <f t="shared" si="142"/>
        <v>9</v>
      </c>
      <c r="D1306" s="67" t="str">
        <f t="shared" si="143"/>
        <v>2</v>
      </c>
      <c r="E1306" s="67" t="str">
        <f t="shared" si="144"/>
        <v>01</v>
      </c>
      <c r="F1306" s="67" t="str">
        <f t="shared" si="145"/>
        <v>0</v>
      </c>
      <c r="G1306" s="67" t="str">
        <f t="shared" si="146"/>
        <v>0</v>
      </c>
      <c r="H1306" s="67">
        <v>17920100</v>
      </c>
      <c r="I1306" s="10" t="s">
        <v>497</v>
      </c>
      <c r="J1306" s="167" t="s">
        <v>51</v>
      </c>
      <c r="K1306" s="10" t="s">
        <v>3113</v>
      </c>
      <c r="L1306" s="10"/>
      <c r="M1306" s="101"/>
    </row>
    <row r="1307" spans="1:13" ht="30" x14ac:dyDescent="0.25">
      <c r="A1307" s="99" t="str">
        <f t="shared" si="140"/>
        <v>1</v>
      </c>
      <c r="B1307" s="67" t="str">
        <f t="shared" si="141"/>
        <v>7</v>
      </c>
      <c r="C1307" s="67" t="str">
        <f t="shared" si="142"/>
        <v>9</v>
      </c>
      <c r="D1307" s="67" t="str">
        <f t="shared" si="143"/>
        <v>9</v>
      </c>
      <c r="E1307" s="67" t="str">
        <f t="shared" si="144"/>
        <v>00</v>
      </c>
      <c r="F1307" s="67" t="str">
        <f t="shared" si="145"/>
        <v>0</v>
      </c>
      <c r="G1307" s="67" t="str">
        <f t="shared" si="146"/>
        <v>0</v>
      </c>
      <c r="H1307" s="67">
        <v>17990000</v>
      </c>
      <c r="I1307" s="10" t="s">
        <v>499</v>
      </c>
      <c r="J1307" s="167" t="s">
        <v>45</v>
      </c>
      <c r="K1307" s="10" t="s">
        <v>3114</v>
      </c>
      <c r="L1307" s="131" t="s">
        <v>3075</v>
      </c>
      <c r="M1307" s="101"/>
    </row>
    <row r="1308" spans="1:13" ht="30" x14ac:dyDescent="0.25">
      <c r="A1308" s="99" t="str">
        <f t="shared" si="140"/>
        <v>1</v>
      </c>
      <c r="B1308" s="67" t="str">
        <f t="shared" si="141"/>
        <v>7</v>
      </c>
      <c r="C1308" s="67" t="str">
        <f t="shared" si="142"/>
        <v>9</v>
      </c>
      <c r="D1308" s="67" t="str">
        <f t="shared" si="143"/>
        <v>9</v>
      </c>
      <c r="E1308" s="67" t="str">
        <f t="shared" si="144"/>
        <v>99</v>
      </c>
      <c r="F1308" s="67" t="str">
        <f t="shared" si="145"/>
        <v>0</v>
      </c>
      <c r="G1308" s="67" t="str">
        <f t="shared" si="146"/>
        <v>0</v>
      </c>
      <c r="H1308" s="67">
        <v>17999900</v>
      </c>
      <c r="I1308" s="10" t="s">
        <v>499</v>
      </c>
      <c r="J1308" s="167" t="s">
        <v>51</v>
      </c>
      <c r="K1308" s="10" t="s">
        <v>3115</v>
      </c>
      <c r="L1308" s="10"/>
      <c r="M1308" s="101"/>
    </row>
    <row r="1309" spans="1:13" x14ac:dyDescent="0.25">
      <c r="A1309" s="99" t="str">
        <f t="shared" si="140"/>
        <v>1</v>
      </c>
      <c r="B1309" s="67" t="str">
        <f t="shared" si="141"/>
        <v>9</v>
      </c>
      <c r="C1309" s="67" t="str">
        <f t="shared" si="142"/>
        <v>0</v>
      </c>
      <c r="D1309" s="67" t="str">
        <f t="shared" si="143"/>
        <v>0</v>
      </c>
      <c r="E1309" s="67" t="str">
        <f t="shared" si="144"/>
        <v>00</v>
      </c>
      <c r="F1309" s="67" t="str">
        <f t="shared" si="145"/>
        <v>0</v>
      </c>
      <c r="G1309" s="67" t="str">
        <f t="shared" si="146"/>
        <v>0</v>
      </c>
      <c r="H1309" s="67">
        <v>19000000</v>
      </c>
      <c r="I1309" s="10" t="s">
        <v>500</v>
      </c>
      <c r="J1309" s="167" t="s">
        <v>45</v>
      </c>
      <c r="K1309" s="10" t="s">
        <v>501</v>
      </c>
      <c r="L1309" s="10"/>
      <c r="M1309" s="101"/>
    </row>
    <row r="1310" spans="1:13" ht="30" x14ac:dyDescent="0.25">
      <c r="A1310" s="99" t="str">
        <f t="shared" si="140"/>
        <v>1</v>
      </c>
      <c r="B1310" s="67" t="str">
        <f t="shared" si="141"/>
        <v>9</v>
      </c>
      <c r="C1310" s="67" t="str">
        <f t="shared" si="142"/>
        <v>1</v>
      </c>
      <c r="D1310" s="67" t="str">
        <f t="shared" si="143"/>
        <v>0</v>
      </c>
      <c r="E1310" s="67" t="str">
        <f t="shared" si="144"/>
        <v>00</v>
      </c>
      <c r="F1310" s="67" t="str">
        <f t="shared" si="145"/>
        <v>0</v>
      </c>
      <c r="G1310" s="67" t="str">
        <f t="shared" si="146"/>
        <v>0</v>
      </c>
      <c r="H1310" s="67">
        <v>19100000</v>
      </c>
      <c r="I1310" s="10" t="s">
        <v>502</v>
      </c>
      <c r="J1310" s="167" t="s">
        <v>45</v>
      </c>
      <c r="K1310" s="10" t="s">
        <v>503</v>
      </c>
      <c r="L1310" s="10"/>
      <c r="M1310" s="101"/>
    </row>
    <row r="1311" spans="1:13" ht="30" x14ac:dyDescent="0.25">
      <c r="A1311" s="99" t="str">
        <f t="shared" si="140"/>
        <v>1</v>
      </c>
      <c r="B1311" s="67" t="str">
        <f t="shared" si="141"/>
        <v>9</v>
      </c>
      <c r="C1311" s="67" t="str">
        <f t="shared" si="142"/>
        <v>1</v>
      </c>
      <c r="D1311" s="67" t="str">
        <f t="shared" si="143"/>
        <v>1</v>
      </c>
      <c r="E1311" s="67" t="str">
        <f t="shared" si="144"/>
        <v>00</v>
      </c>
      <c r="F1311" s="67" t="str">
        <f t="shared" si="145"/>
        <v>0</v>
      </c>
      <c r="G1311" s="67" t="str">
        <f t="shared" si="146"/>
        <v>0</v>
      </c>
      <c r="H1311" s="67">
        <v>19110000</v>
      </c>
      <c r="I1311" s="10" t="s">
        <v>502</v>
      </c>
      <c r="J1311" s="167" t="s">
        <v>45</v>
      </c>
      <c r="K1311" s="10" t="s">
        <v>6291</v>
      </c>
      <c r="L1311" s="131" t="s">
        <v>3075</v>
      </c>
      <c r="M1311" s="101"/>
    </row>
    <row r="1312" spans="1:13" ht="75" x14ac:dyDescent="0.25">
      <c r="A1312" s="99" t="str">
        <f t="shared" si="140"/>
        <v>1</v>
      </c>
      <c r="B1312" s="67" t="str">
        <f t="shared" si="141"/>
        <v>9</v>
      </c>
      <c r="C1312" s="67" t="str">
        <f t="shared" si="142"/>
        <v>1</v>
      </c>
      <c r="D1312" s="67" t="str">
        <f t="shared" si="143"/>
        <v>1</v>
      </c>
      <c r="E1312" s="67" t="str">
        <f t="shared" si="144"/>
        <v>01</v>
      </c>
      <c r="F1312" s="67" t="str">
        <f t="shared" si="145"/>
        <v>0</v>
      </c>
      <c r="G1312" s="67" t="str">
        <f t="shared" si="146"/>
        <v>0</v>
      </c>
      <c r="H1312" s="67">
        <v>19110100</v>
      </c>
      <c r="I1312" s="10" t="s">
        <v>504</v>
      </c>
      <c r="J1312" s="167" t="s">
        <v>51</v>
      </c>
      <c r="K1312" s="10" t="s">
        <v>505</v>
      </c>
      <c r="L1312" s="10"/>
      <c r="M1312" s="101"/>
    </row>
    <row r="1313" spans="1:13" ht="45" x14ac:dyDescent="0.25">
      <c r="A1313" s="99" t="str">
        <f t="shared" si="140"/>
        <v>1</v>
      </c>
      <c r="B1313" s="67" t="str">
        <f t="shared" si="141"/>
        <v>9</v>
      </c>
      <c r="C1313" s="67" t="str">
        <f t="shared" si="142"/>
        <v>1</v>
      </c>
      <c r="D1313" s="67" t="str">
        <f t="shared" si="143"/>
        <v>1</v>
      </c>
      <c r="E1313" s="67" t="str">
        <f t="shared" si="144"/>
        <v>02</v>
      </c>
      <c r="F1313" s="67" t="str">
        <f t="shared" si="145"/>
        <v>0</v>
      </c>
      <c r="G1313" s="67" t="str">
        <f t="shared" si="146"/>
        <v>0</v>
      </c>
      <c r="H1313" s="67">
        <v>19110200</v>
      </c>
      <c r="I1313" s="10" t="s">
        <v>5262</v>
      </c>
      <c r="J1313" s="167" t="s">
        <v>51</v>
      </c>
      <c r="K1313" s="10" t="s">
        <v>6292</v>
      </c>
      <c r="L1313" s="10" t="s">
        <v>5264</v>
      </c>
      <c r="M1313" s="101"/>
    </row>
    <row r="1314" spans="1:13" ht="60" x14ac:dyDescent="0.25">
      <c r="A1314" s="99" t="str">
        <f t="shared" si="140"/>
        <v>1</v>
      </c>
      <c r="B1314" s="67" t="str">
        <f t="shared" si="141"/>
        <v>9</v>
      </c>
      <c r="C1314" s="67" t="str">
        <f t="shared" si="142"/>
        <v>1</v>
      </c>
      <c r="D1314" s="67" t="str">
        <f t="shared" si="143"/>
        <v>1</v>
      </c>
      <c r="E1314" s="67" t="str">
        <f t="shared" si="144"/>
        <v>02</v>
      </c>
      <c r="F1314" s="67" t="str">
        <f t="shared" si="145"/>
        <v>1</v>
      </c>
      <c r="G1314" s="67" t="str">
        <f t="shared" si="146"/>
        <v>0</v>
      </c>
      <c r="H1314" s="67">
        <v>19110210</v>
      </c>
      <c r="I1314" s="10" t="s">
        <v>6293</v>
      </c>
      <c r="J1314" s="167" t="s">
        <v>51</v>
      </c>
      <c r="K1314" s="10" t="s">
        <v>6294</v>
      </c>
      <c r="L1314" s="10"/>
      <c r="M1314" s="101"/>
    </row>
    <row r="1315" spans="1:13" ht="45" x14ac:dyDescent="0.25">
      <c r="A1315" s="99" t="str">
        <f t="shared" si="140"/>
        <v>1</v>
      </c>
      <c r="B1315" s="67" t="str">
        <f t="shared" si="141"/>
        <v>9</v>
      </c>
      <c r="C1315" s="67" t="str">
        <f t="shared" si="142"/>
        <v>1</v>
      </c>
      <c r="D1315" s="67" t="str">
        <f t="shared" si="143"/>
        <v>1</v>
      </c>
      <c r="E1315" s="67" t="str">
        <f t="shared" si="144"/>
        <v>02</v>
      </c>
      <c r="F1315" s="67" t="str">
        <f t="shared" si="145"/>
        <v>2</v>
      </c>
      <c r="G1315" s="67" t="str">
        <f t="shared" si="146"/>
        <v>0</v>
      </c>
      <c r="H1315" s="67">
        <v>19110220</v>
      </c>
      <c r="I1315" s="10" t="s">
        <v>5265</v>
      </c>
      <c r="J1315" s="167" t="s">
        <v>51</v>
      </c>
      <c r="K1315" s="10" t="s">
        <v>6295</v>
      </c>
      <c r="L1315" s="10"/>
      <c r="M1315" s="101"/>
    </row>
    <row r="1316" spans="1:13" ht="30" x14ac:dyDescent="0.25">
      <c r="A1316" s="99" t="str">
        <f t="shared" si="140"/>
        <v>1</v>
      </c>
      <c r="B1316" s="67" t="str">
        <f t="shared" si="141"/>
        <v>9</v>
      </c>
      <c r="C1316" s="67" t="str">
        <f t="shared" si="142"/>
        <v>1</v>
      </c>
      <c r="D1316" s="67" t="str">
        <f t="shared" si="143"/>
        <v>1</v>
      </c>
      <c r="E1316" s="67" t="str">
        <f t="shared" si="144"/>
        <v>03</v>
      </c>
      <c r="F1316" s="67" t="str">
        <f t="shared" si="145"/>
        <v>0</v>
      </c>
      <c r="G1316" s="67" t="str">
        <f t="shared" si="146"/>
        <v>0</v>
      </c>
      <c r="H1316" s="67">
        <v>19110300</v>
      </c>
      <c r="I1316" s="10" t="s">
        <v>5266</v>
      </c>
      <c r="J1316" s="167" t="s">
        <v>51</v>
      </c>
      <c r="K1316" s="10" t="s">
        <v>6296</v>
      </c>
      <c r="L1316" s="10"/>
      <c r="M1316" s="101"/>
    </row>
    <row r="1317" spans="1:13" ht="30" x14ac:dyDescent="0.25">
      <c r="A1317" s="99" t="str">
        <f t="shared" si="140"/>
        <v>1</v>
      </c>
      <c r="B1317" s="67" t="str">
        <f t="shared" si="141"/>
        <v>9</v>
      </c>
      <c r="C1317" s="67" t="str">
        <f t="shared" si="142"/>
        <v>1</v>
      </c>
      <c r="D1317" s="67" t="str">
        <f t="shared" si="143"/>
        <v>1</v>
      </c>
      <c r="E1317" s="67" t="str">
        <f t="shared" si="144"/>
        <v>04</v>
      </c>
      <c r="F1317" s="67" t="str">
        <f t="shared" si="145"/>
        <v>0</v>
      </c>
      <c r="G1317" s="67" t="str">
        <f t="shared" si="146"/>
        <v>0</v>
      </c>
      <c r="H1317" s="67">
        <v>19110400</v>
      </c>
      <c r="I1317" s="10" t="s">
        <v>5268</v>
      </c>
      <c r="J1317" s="167" t="s">
        <v>51</v>
      </c>
      <c r="K1317" s="10" t="s">
        <v>6297</v>
      </c>
      <c r="L1317" s="10"/>
      <c r="M1317" s="101"/>
    </row>
    <row r="1318" spans="1:13" ht="60" x14ac:dyDescent="0.25">
      <c r="A1318" s="99" t="str">
        <f t="shared" si="140"/>
        <v>1</v>
      </c>
      <c r="B1318" s="67" t="str">
        <f t="shared" si="141"/>
        <v>1</v>
      </c>
      <c r="C1318" s="67" t="str">
        <f t="shared" si="142"/>
        <v>1</v>
      </c>
      <c r="D1318" s="67" t="str">
        <f t="shared" si="143"/>
        <v>6</v>
      </c>
      <c r="E1318" s="67" t="str">
        <f t="shared" si="144"/>
        <v>00</v>
      </c>
      <c r="F1318" s="67" t="str">
        <f t="shared" si="145"/>
        <v>0</v>
      </c>
      <c r="G1318" s="67" t="str">
        <f t="shared" si="146"/>
        <v>0</v>
      </c>
      <c r="H1318" s="67">
        <v>11160000</v>
      </c>
      <c r="I1318" s="10" t="s">
        <v>4994</v>
      </c>
      <c r="J1318" s="167" t="s">
        <v>45</v>
      </c>
      <c r="K1318" s="10" t="s">
        <v>4995</v>
      </c>
      <c r="L1318" s="10" t="s">
        <v>4996</v>
      </c>
      <c r="M1318" s="101" t="s">
        <v>22</v>
      </c>
    </row>
    <row r="1319" spans="1:13" ht="60" x14ac:dyDescent="0.25">
      <c r="A1319" s="99" t="str">
        <f t="shared" si="140"/>
        <v>1</v>
      </c>
      <c r="B1319" s="67" t="str">
        <f t="shared" si="141"/>
        <v>1</v>
      </c>
      <c r="C1319" s="67" t="str">
        <f t="shared" si="142"/>
        <v>1</v>
      </c>
      <c r="D1319" s="67" t="str">
        <f t="shared" si="143"/>
        <v>7</v>
      </c>
      <c r="E1319" s="67" t="str">
        <f t="shared" si="144"/>
        <v>00</v>
      </c>
      <c r="F1319" s="67" t="str">
        <f t="shared" si="145"/>
        <v>0</v>
      </c>
      <c r="G1319" s="67" t="str">
        <f t="shared" si="146"/>
        <v>0</v>
      </c>
      <c r="H1319" s="67">
        <v>11170000</v>
      </c>
      <c r="I1319" s="10" t="s">
        <v>4997</v>
      </c>
      <c r="J1319" s="167" t="s">
        <v>45</v>
      </c>
      <c r="K1319" s="10" t="s">
        <v>4998</v>
      </c>
      <c r="L1319" s="10" t="s">
        <v>4996</v>
      </c>
      <c r="M1319" s="101" t="s">
        <v>22</v>
      </c>
    </row>
    <row r="1320" spans="1:13" ht="30" x14ac:dyDescent="0.25">
      <c r="A1320" s="99" t="str">
        <f t="shared" si="140"/>
        <v>1</v>
      </c>
      <c r="B1320" s="67" t="str">
        <f t="shared" si="141"/>
        <v>1</v>
      </c>
      <c r="C1320" s="67" t="str">
        <f t="shared" si="142"/>
        <v>1</v>
      </c>
      <c r="D1320" s="67" t="str">
        <f t="shared" si="143"/>
        <v>8</v>
      </c>
      <c r="E1320" s="67" t="str">
        <f t="shared" si="144"/>
        <v>00</v>
      </c>
      <c r="F1320" s="67" t="str">
        <f t="shared" si="145"/>
        <v>0</v>
      </c>
      <c r="G1320" s="67" t="str">
        <f t="shared" si="146"/>
        <v>0</v>
      </c>
      <c r="H1320" s="67">
        <v>11180000</v>
      </c>
      <c r="I1320" s="10" t="s">
        <v>6298</v>
      </c>
      <c r="J1320" s="167" t="s">
        <v>45</v>
      </c>
      <c r="K1320" s="10" t="s">
        <v>6299</v>
      </c>
      <c r="L1320" s="10"/>
      <c r="M1320" s="101" t="s">
        <v>22</v>
      </c>
    </row>
    <row r="1321" spans="1:13" ht="75" customHeight="1" x14ac:dyDescent="0.25">
      <c r="A1321" s="99" t="str">
        <f t="shared" si="140"/>
        <v>1</v>
      </c>
      <c r="B1321" s="67" t="str">
        <f t="shared" si="141"/>
        <v>1</v>
      </c>
      <c r="C1321" s="67" t="str">
        <f t="shared" si="142"/>
        <v>2</v>
      </c>
      <c r="D1321" s="67" t="str">
        <f t="shared" si="143"/>
        <v>8</v>
      </c>
      <c r="E1321" s="67" t="str">
        <f t="shared" si="144"/>
        <v>00</v>
      </c>
      <c r="F1321" s="67" t="str">
        <f t="shared" si="145"/>
        <v>0</v>
      </c>
      <c r="G1321" s="67" t="str">
        <f t="shared" si="146"/>
        <v>0</v>
      </c>
      <c r="H1321" s="67">
        <v>11280000</v>
      </c>
      <c r="I1321" s="10" t="s">
        <v>6300</v>
      </c>
      <c r="J1321" s="167" t="s">
        <v>45</v>
      </c>
      <c r="K1321" s="10" t="s">
        <v>6301</v>
      </c>
      <c r="L1321" s="10"/>
      <c r="M1321" s="101" t="s">
        <v>22</v>
      </c>
    </row>
    <row r="1322" spans="1:13" ht="75" customHeight="1" x14ac:dyDescent="0.25">
      <c r="A1322" s="99" t="str">
        <f t="shared" si="140"/>
        <v>1</v>
      </c>
      <c r="B1322" s="67" t="str">
        <f t="shared" si="141"/>
        <v>1</v>
      </c>
      <c r="C1322" s="67" t="str">
        <f t="shared" si="142"/>
        <v>3</v>
      </c>
      <c r="D1322" s="67" t="str">
        <f t="shared" si="143"/>
        <v>8</v>
      </c>
      <c r="E1322" s="67" t="str">
        <f t="shared" si="144"/>
        <v>00</v>
      </c>
      <c r="F1322" s="67" t="str">
        <f t="shared" si="145"/>
        <v>0</v>
      </c>
      <c r="G1322" s="67" t="str">
        <f t="shared" si="146"/>
        <v>0</v>
      </c>
      <c r="H1322" s="67">
        <v>11380000</v>
      </c>
      <c r="I1322" s="10" t="s">
        <v>6302</v>
      </c>
      <c r="J1322" s="167" t="s">
        <v>45</v>
      </c>
      <c r="K1322" s="10" t="s">
        <v>6303</v>
      </c>
      <c r="L1322" s="10"/>
      <c r="M1322" s="101" t="s">
        <v>22</v>
      </c>
    </row>
    <row r="1323" spans="1:13" ht="30" x14ac:dyDescent="0.25">
      <c r="A1323" s="99" t="str">
        <f t="shared" si="140"/>
        <v>1</v>
      </c>
      <c r="B1323" s="67" t="str">
        <f t="shared" si="141"/>
        <v>1</v>
      </c>
      <c r="C1323" s="67" t="str">
        <f t="shared" si="142"/>
        <v>3</v>
      </c>
      <c r="D1323" s="67" t="str">
        <f t="shared" si="143"/>
        <v>8</v>
      </c>
      <c r="E1323" s="67" t="str">
        <f t="shared" si="144"/>
        <v>99</v>
      </c>
      <c r="F1323" s="67" t="str">
        <f t="shared" si="145"/>
        <v>0</v>
      </c>
      <c r="G1323" s="67" t="str">
        <f t="shared" si="146"/>
        <v>0</v>
      </c>
      <c r="H1323" s="67">
        <v>11389900</v>
      </c>
      <c r="I1323" s="10" t="s">
        <v>117</v>
      </c>
      <c r="J1323" s="167" t="s">
        <v>45</v>
      </c>
      <c r="K1323" s="10" t="s">
        <v>118</v>
      </c>
      <c r="L1323" s="10"/>
      <c r="M1323" s="101" t="s">
        <v>22</v>
      </c>
    </row>
    <row r="1324" spans="1:13" ht="30" x14ac:dyDescent="0.25">
      <c r="A1324" s="99" t="str">
        <f t="shared" si="140"/>
        <v>1</v>
      </c>
      <c r="B1324" s="67" t="str">
        <f t="shared" si="141"/>
        <v>1</v>
      </c>
      <c r="C1324" s="67" t="str">
        <f t="shared" si="142"/>
        <v>3</v>
      </c>
      <c r="D1324" s="67" t="str">
        <f t="shared" si="143"/>
        <v>8</v>
      </c>
      <c r="E1324" s="67" t="str">
        <f t="shared" si="144"/>
        <v>99</v>
      </c>
      <c r="F1324" s="67" t="str">
        <f t="shared" si="145"/>
        <v>1</v>
      </c>
      <c r="G1324" s="67" t="str">
        <f t="shared" si="146"/>
        <v>0</v>
      </c>
      <c r="H1324" s="67">
        <v>11389910</v>
      </c>
      <c r="I1324" s="10" t="s">
        <v>117</v>
      </c>
      <c r="J1324" s="167" t="s">
        <v>45</v>
      </c>
      <c r="K1324" s="10" t="s">
        <v>118</v>
      </c>
      <c r="L1324" s="10"/>
      <c r="M1324" s="101" t="s">
        <v>22</v>
      </c>
    </row>
    <row r="1325" spans="1:13" ht="45" x14ac:dyDescent="0.25">
      <c r="A1325" s="99" t="str">
        <f t="shared" si="140"/>
        <v>1</v>
      </c>
      <c r="B1325" s="67" t="str">
        <f t="shared" si="141"/>
        <v>2</v>
      </c>
      <c r="C1325" s="67" t="str">
        <f t="shared" si="142"/>
        <v>1</v>
      </c>
      <c r="D1325" s="67" t="str">
        <f t="shared" si="143"/>
        <v>3</v>
      </c>
      <c r="E1325" s="67" t="str">
        <f t="shared" si="144"/>
        <v>99</v>
      </c>
      <c r="F1325" s="67" t="str">
        <f t="shared" si="145"/>
        <v>0</v>
      </c>
      <c r="G1325" s="67" t="str">
        <f t="shared" si="146"/>
        <v>0</v>
      </c>
      <c r="H1325" s="67">
        <v>12139900</v>
      </c>
      <c r="I1325" s="10" t="s">
        <v>6304</v>
      </c>
      <c r="J1325" s="167" t="s">
        <v>45</v>
      </c>
      <c r="K1325" s="10" t="s">
        <v>6305</v>
      </c>
      <c r="L1325" s="10" t="s">
        <v>5013</v>
      </c>
      <c r="M1325" s="101" t="s">
        <v>22</v>
      </c>
    </row>
    <row r="1326" spans="1:13" ht="45" x14ac:dyDescent="0.25">
      <c r="A1326" s="99" t="str">
        <f t="shared" si="140"/>
        <v>1</v>
      </c>
      <c r="B1326" s="67" t="str">
        <f t="shared" si="141"/>
        <v>2</v>
      </c>
      <c r="C1326" s="67" t="str">
        <f t="shared" si="142"/>
        <v>1</v>
      </c>
      <c r="D1326" s="67" t="str">
        <f t="shared" si="143"/>
        <v>3</v>
      </c>
      <c r="E1326" s="67" t="str">
        <f t="shared" si="144"/>
        <v>99</v>
      </c>
      <c r="F1326" s="67" t="str">
        <f t="shared" si="145"/>
        <v>1</v>
      </c>
      <c r="G1326" s="67" t="str">
        <f t="shared" si="146"/>
        <v>0</v>
      </c>
      <c r="H1326" s="67">
        <v>12139910</v>
      </c>
      <c r="I1326" s="10" t="s">
        <v>6304</v>
      </c>
      <c r="J1326" s="167" t="s">
        <v>45</v>
      </c>
      <c r="K1326" s="10" t="s">
        <v>6305</v>
      </c>
      <c r="L1326" s="10" t="s">
        <v>5013</v>
      </c>
      <c r="M1326" s="101" t="s">
        <v>22</v>
      </c>
    </row>
    <row r="1327" spans="1:13" ht="45" x14ac:dyDescent="0.25">
      <c r="A1327" s="99" t="str">
        <f t="shared" si="140"/>
        <v>1</v>
      </c>
      <c r="B1327" s="67" t="str">
        <f t="shared" si="141"/>
        <v>2</v>
      </c>
      <c r="C1327" s="67" t="str">
        <f t="shared" si="142"/>
        <v>1</v>
      </c>
      <c r="D1327" s="67" t="str">
        <f t="shared" si="143"/>
        <v>5</v>
      </c>
      <c r="E1327" s="67" t="str">
        <f t="shared" si="144"/>
        <v>00</v>
      </c>
      <c r="F1327" s="67" t="str">
        <f t="shared" si="145"/>
        <v>0</v>
      </c>
      <c r="G1327" s="67" t="str">
        <f t="shared" si="146"/>
        <v>0</v>
      </c>
      <c r="H1327" s="67">
        <v>12150000</v>
      </c>
      <c r="I1327" s="10" t="s">
        <v>6306</v>
      </c>
      <c r="J1327" s="167" t="s">
        <v>45</v>
      </c>
      <c r="K1327" s="10" t="s">
        <v>6307</v>
      </c>
      <c r="L1327" s="10"/>
      <c r="M1327" s="101" t="s">
        <v>22</v>
      </c>
    </row>
    <row r="1328" spans="1:13" ht="45" x14ac:dyDescent="0.25">
      <c r="A1328" s="99" t="str">
        <f t="shared" si="140"/>
        <v>1</v>
      </c>
      <c r="B1328" s="67" t="str">
        <f t="shared" si="141"/>
        <v>2</v>
      </c>
      <c r="C1328" s="67" t="str">
        <f t="shared" si="142"/>
        <v>1</v>
      </c>
      <c r="D1328" s="67" t="str">
        <f t="shared" si="143"/>
        <v>6</v>
      </c>
      <c r="E1328" s="67" t="str">
        <f t="shared" si="144"/>
        <v>00</v>
      </c>
      <c r="F1328" s="67" t="str">
        <f t="shared" si="145"/>
        <v>0</v>
      </c>
      <c r="G1328" s="67" t="str">
        <f t="shared" si="146"/>
        <v>0</v>
      </c>
      <c r="H1328" s="67">
        <v>12160000</v>
      </c>
      <c r="I1328" s="10" t="s">
        <v>6308</v>
      </c>
      <c r="J1328" s="167" t="s">
        <v>45</v>
      </c>
      <c r="K1328" s="10" t="s">
        <v>162</v>
      </c>
      <c r="L1328" s="10"/>
      <c r="M1328" s="101" t="s">
        <v>22</v>
      </c>
    </row>
    <row r="1329" spans="1:13" ht="30" x14ac:dyDescent="0.25">
      <c r="A1329" s="99" t="str">
        <f t="shared" si="140"/>
        <v>1</v>
      </c>
      <c r="B1329" s="67" t="str">
        <f t="shared" si="141"/>
        <v>2</v>
      </c>
      <c r="C1329" s="67" t="str">
        <f t="shared" si="142"/>
        <v>1</v>
      </c>
      <c r="D1329" s="67" t="str">
        <f t="shared" si="143"/>
        <v>8</v>
      </c>
      <c r="E1329" s="67" t="str">
        <f t="shared" si="144"/>
        <v>00</v>
      </c>
      <c r="F1329" s="67" t="str">
        <f t="shared" si="145"/>
        <v>0</v>
      </c>
      <c r="G1329" s="67" t="str">
        <f t="shared" si="146"/>
        <v>0</v>
      </c>
      <c r="H1329" s="67">
        <v>12180000</v>
      </c>
      <c r="I1329" s="10" t="s">
        <v>6309</v>
      </c>
      <c r="J1329" s="167" t="s">
        <v>45</v>
      </c>
      <c r="K1329" s="10" t="s">
        <v>6310</v>
      </c>
      <c r="L1329" s="10"/>
      <c r="M1329" s="101" t="s">
        <v>22</v>
      </c>
    </row>
    <row r="1330" spans="1:13" ht="30" x14ac:dyDescent="0.25">
      <c r="A1330" s="99" t="str">
        <f t="shared" si="140"/>
        <v>1</v>
      </c>
      <c r="B1330" s="67" t="str">
        <f t="shared" si="141"/>
        <v>2</v>
      </c>
      <c r="C1330" s="67" t="str">
        <f t="shared" si="142"/>
        <v>2</v>
      </c>
      <c r="D1330" s="67" t="str">
        <f t="shared" si="143"/>
        <v>8</v>
      </c>
      <c r="E1330" s="67" t="str">
        <f t="shared" si="144"/>
        <v>00</v>
      </c>
      <c r="F1330" s="67" t="str">
        <f t="shared" si="145"/>
        <v>0</v>
      </c>
      <c r="G1330" s="67" t="str">
        <f t="shared" si="146"/>
        <v>0</v>
      </c>
      <c r="H1330" s="67">
        <v>12280000</v>
      </c>
      <c r="I1330" s="10" t="s">
        <v>6311</v>
      </c>
      <c r="J1330" s="167" t="s">
        <v>45</v>
      </c>
      <c r="K1330" s="10" t="s">
        <v>6312</v>
      </c>
      <c r="L1330" s="10"/>
      <c r="M1330" s="101" t="s">
        <v>22</v>
      </c>
    </row>
    <row r="1331" spans="1:13" ht="96" customHeight="1" x14ac:dyDescent="0.25">
      <c r="A1331" s="99" t="str">
        <f t="shared" si="140"/>
        <v>1</v>
      </c>
      <c r="B1331" s="67" t="str">
        <f t="shared" si="141"/>
        <v>2</v>
      </c>
      <c r="C1331" s="67" t="str">
        <f t="shared" si="142"/>
        <v>4</v>
      </c>
      <c r="D1331" s="67" t="str">
        <f t="shared" si="143"/>
        <v>0</v>
      </c>
      <c r="E1331" s="67" t="str">
        <f t="shared" si="144"/>
        <v>00</v>
      </c>
      <c r="F1331" s="67" t="str">
        <f t="shared" si="145"/>
        <v>1</v>
      </c>
      <c r="G1331" s="67" t="str">
        <f t="shared" si="146"/>
        <v>0</v>
      </c>
      <c r="H1331" s="67">
        <v>12400010</v>
      </c>
      <c r="I1331" s="10" t="s">
        <v>189</v>
      </c>
      <c r="J1331" s="167" t="s">
        <v>45</v>
      </c>
      <c r="K1331" s="10" t="s">
        <v>191</v>
      </c>
      <c r="L1331" s="10"/>
      <c r="M1331" s="101" t="s">
        <v>22</v>
      </c>
    </row>
    <row r="1332" spans="1:13" ht="96" customHeight="1" x14ac:dyDescent="0.25">
      <c r="A1332" s="99" t="str">
        <f t="shared" si="140"/>
        <v>1</v>
      </c>
      <c r="B1332" s="67" t="str">
        <f t="shared" si="141"/>
        <v>6</v>
      </c>
      <c r="C1332" s="67" t="str">
        <f t="shared" si="142"/>
        <v>3</v>
      </c>
      <c r="D1332" s="67" t="str">
        <f t="shared" si="143"/>
        <v>8</v>
      </c>
      <c r="E1332" s="67" t="str">
        <f t="shared" si="144"/>
        <v>00</v>
      </c>
      <c r="F1332" s="67" t="str">
        <f t="shared" si="145"/>
        <v>0</v>
      </c>
      <c r="G1332" s="67" t="str">
        <f t="shared" si="146"/>
        <v>0</v>
      </c>
      <c r="H1332" s="67">
        <v>16380000</v>
      </c>
      <c r="I1332" s="10" t="s">
        <v>6313</v>
      </c>
      <c r="J1332" s="167" t="s">
        <v>45</v>
      </c>
      <c r="K1332" s="10" t="s">
        <v>6314</v>
      </c>
      <c r="L1332" s="10"/>
      <c r="M1332" s="101" t="s">
        <v>22</v>
      </c>
    </row>
    <row r="1333" spans="1:13" ht="30" x14ac:dyDescent="0.25">
      <c r="A1333" s="99" t="str">
        <f t="shared" si="140"/>
        <v>1</v>
      </c>
      <c r="B1333" s="67" t="str">
        <f t="shared" si="141"/>
        <v>7</v>
      </c>
      <c r="C1333" s="67" t="str">
        <f t="shared" si="142"/>
        <v>1</v>
      </c>
      <c r="D1333" s="67" t="str">
        <f t="shared" si="143"/>
        <v>8</v>
      </c>
      <c r="E1333" s="67" t="str">
        <f t="shared" si="144"/>
        <v>00</v>
      </c>
      <c r="F1333" s="67" t="str">
        <f t="shared" si="145"/>
        <v>0</v>
      </c>
      <c r="G1333" s="67" t="str">
        <f t="shared" si="146"/>
        <v>0</v>
      </c>
      <c r="H1333" s="67">
        <v>17180000</v>
      </c>
      <c r="I1333" s="10" t="s">
        <v>5717</v>
      </c>
      <c r="J1333" s="167" t="s">
        <v>45</v>
      </c>
      <c r="K1333" s="10" t="s">
        <v>6315</v>
      </c>
      <c r="L1333" s="10"/>
      <c r="M1333" s="101" t="s">
        <v>22</v>
      </c>
    </row>
    <row r="1334" spans="1:13" ht="45" x14ac:dyDescent="0.25">
      <c r="A1334" s="99" t="str">
        <f t="shared" si="140"/>
        <v>1</v>
      </c>
      <c r="B1334" s="67" t="str">
        <f t="shared" si="141"/>
        <v>7</v>
      </c>
      <c r="C1334" s="67" t="str">
        <f t="shared" si="142"/>
        <v>2</v>
      </c>
      <c r="D1334" s="67" t="str">
        <f t="shared" si="143"/>
        <v>8</v>
      </c>
      <c r="E1334" s="67" t="str">
        <f t="shared" si="144"/>
        <v>00</v>
      </c>
      <c r="F1334" s="67" t="str">
        <f t="shared" si="145"/>
        <v>0</v>
      </c>
      <c r="G1334" s="67" t="str">
        <f t="shared" si="146"/>
        <v>0</v>
      </c>
      <c r="H1334" s="67">
        <v>17280000</v>
      </c>
      <c r="I1334" s="10" t="s">
        <v>6316</v>
      </c>
      <c r="J1334" s="167" t="s">
        <v>45</v>
      </c>
      <c r="K1334" s="10" t="s">
        <v>6317</v>
      </c>
      <c r="L1334" s="10"/>
      <c r="M1334" s="101" t="s">
        <v>22</v>
      </c>
    </row>
    <row r="1335" spans="1:13" ht="30" x14ac:dyDescent="0.25">
      <c r="A1335" s="99" t="str">
        <f t="shared" si="140"/>
        <v>1</v>
      </c>
      <c r="B1335" s="67" t="str">
        <f t="shared" si="141"/>
        <v>7</v>
      </c>
      <c r="C1335" s="67" t="str">
        <f t="shared" si="142"/>
        <v>2</v>
      </c>
      <c r="D1335" s="67" t="str">
        <f t="shared" si="143"/>
        <v>2</v>
      </c>
      <c r="E1335" s="67" t="str">
        <f t="shared" si="144"/>
        <v>50</v>
      </c>
      <c r="F1335" s="67" t="str">
        <f t="shared" si="145"/>
        <v>0</v>
      </c>
      <c r="G1335" s="67" t="str">
        <f t="shared" si="146"/>
        <v>0</v>
      </c>
      <c r="H1335" s="67">
        <v>17225000</v>
      </c>
      <c r="I1335" s="10" t="s">
        <v>6318</v>
      </c>
      <c r="J1335" s="167" t="s">
        <v>45</v>
      </c>
      <c r="K1335" s="10" t="s">
        <v>6319</v>
      </c>
      <c r="L1335" s="10"/>
      <c r="M1335" s="101" t="s">
        <v>22</v>
      </c>
    </row>
    <row r="1336" spans="1:13" ht="30" x14ac:dyDescent="0.25">
      <c r="A1336" s="99" t="str">
        <f t="shared" si="140"/>
        <v>1</v>
      </c>
      <c r="B1336" s="67" t="str">
        <f t="shared" si="141"/>
        <v>7</v>
      </c>
      <c r="C1336" s="67" t="str">
        <f t="shared" si="142"/>
        <v>2</v>
      </c>
      <c r="D1336" s="67" t="str">
        <f t="shared" si="143"/>
        <v>2</v>
      </c>
      <c r="E1336" s="67" t="str">
        <f t="shared" si="144"/>
        <v>50</v>
      </c>
      <c r="F1336" s="67" t="str">
        <f t="shared" si="145"/>
        <v>1</v>
      </c>
      <c r="G1336" s="67" t="str">
        <f t="shared" si="146"/>
        <v>0</v>
      </c>
      <c r="H1336" s="67">
        <v>17225010</v>
      </c>
      <c r="I1336" s="10" t="s">
        <v>350</v>
      </c>
      <c r="J1336" s="167" t="s">
        <v>45</v>
      </c>
      <c r="K1336" s="10" t="s">
        <v>443</v>
      </c>
      <c r="L1336" s="10"/>
      <c r="M1336" s="101" t="s">
        <v>22</v>
      </c>
    </row>
    <row r="1337" spans="1:13" ht="30" x14ac:dyDescent="0.25">
      <c r="A1337" s="99" t="str">
        <f t="shared" si="140"/>
        <v>1</v>
      </c>
      <c r="B1337" s="67" t="str">
        <f t="shared" si="141"/>
        <v>7</v>
      </c>
      <c r="C1337" s="67" t="str">
        <f t="shared" si="142"/>
        <v>2</v>
      </c>
      <c r="D1337" s="67" t="str">
        <f t="shared" si="143"/>
        <v>2</v>
      </c>
      <c r="E1337" s="67" t="str">
        <f t="shared" si="144"/>
        <v>50</v>
      </c>
      <c r="F1337" s="67" t="str">
        <f t="shared" si="145"/>
        <v>2</v>
      </c>
      <c r="G1337" s="67" t="str">
        <f t="shared" si="146"/>
        <v>0</v>
      </c>
      <c r="H1337" s="67">
        <v>17225020</v>
      </c>
      <c r="I1337" s="10" t="s">
        <v>6134</v>
      </c>
      <c r="J1337" s="167" t="s">
        <v>45</v>
      </c>
      <c r="K1337" s="10" t="s">
        <v>444</v>
      </c>
      <c r="L1337" s="10"/>
      <c r="M1337" s="101" t="s">
        <v>22</v>
      </c>
    </row>
    <row r="1338" spans="1:13" ht="30" x14ac:dyDescent="0.25">
      <c r="A1338" s="99" t="str">
        <f t="shared" si="140"/>
        <v>1</v>
      </c>
      <c r="B1338" s="67" t="str">
        <f t="shared" si="141"/>
        <v>7</v>
      </c>
      <c r="C1338" s="67" t="str">
        <f t="shared" si="142"/>
        <v>2</v>
      </c>
      <c r="D1338" s="67" t="str">
        <f t="shared" si="143"/>
        <v>2</v>
      </c>
      <c r="E1338" s="67" t="str">
        <f t="shared" si="144"/>
        <v>50</v>
      </c>
      <c r="F1338" s="67" t="str">
        <f t="shared" si="145"/>
        <v>3</v>
      </c>
      <c r="G1338" s="67" t="str">
        <f t="shared" si="146"/>
        <v>0</v>
      </c>
      <c r="H1338" s="67">
        <v>17225030</v>
      </c>
      <c r="I1338" s="10" t="s">
        <v>6320</v>
      </c>
      <c r="J1338" s="167" t="s">
        <v>45</v>
      </c>
      <c r="K1338" s="10" t="s">
        <v>445</v>
      </c>
      <c r="L1338" s="10"/>
      <c r="M1338" s="101" t="s">
        <v>22</v>
      </c>
    </row>
    <row r="1339" spans="1:13" ht="30" x14ac:dyDescent="0.25">
      <c r="A1339" s="99" t="str">
        <f t="shared" si="140"/>
        <v>1</v>
      </c>
      <c r="B1339" s="67" t="str">
        <f t="shared" si="141"/>
        <v>7</v>
      </c>
      <c r="C1339" s="67" t="str">
        <f t="shared" si="142"/>
        <v>2</v>
      </c>
      <c r="D1339" s="67" t="str">
        <f t="shared" si="143"/>
        <v>2</v>
      </c>
      <c r="E1339" s="67" t="str">
        <f t="shared" si="144"/>
        <v>50</v>
      </c>
      <c r="F1339" s="67" t="str">
        <f t="shared" si="145"/>
        <v>9</v>
      </c>
      <c r="G1339" s="67" t="str">
        <f t="shared" si="146"/>
        <v>0</v>
      </c>
      <c r="H1339" s="67">
        <v>17225090</v>
      </c>
      <c r="I1339" s="10" t="s">
        <v>446</v>
      </c>
      <c r="J1339" s="167" t="s">
        <v>45</v>
      </c>
      <c r="K1339" s="10" t="s">
        <v>447</v>
      </c>
      <c r="L1339" s="10"/>
      <c r="M1339" s="101" t="s">
        <v>22</v>
      </c>
    </row>
    <row r="1340" spans="1:13" ht="30" x14ac:dyDescent="0.25">
      <c r="A1340" s="99" t="str">
        <f t="shared" si="140"/>
        <v>1</v>
      </c>
      <c r="B1340" s="67" t="str">
        <f t="shared" si="141"/>
        <v>7</v>
      </c>
      <c r="C1340" s="67" t="str">
        <f t="shared" si="142"/>
        <v>2</v>
      </c>
      <c r="D1340" s="67" t="str">
        <f t="shared" si="143"/>
        <v>8</v>
      </c>
      <c r="E1340" s="67" t="str">
        <f t="shared" si="144"/>
        <v>02</v>
      </c>
      <c r="F1340" s="67" t="str">
        <f t="shared" si="145"/>
        <v>0</v>
      </c>
      <c r="G1340" s="67" t="str">
        <f t="shared" si="146"/>
        <v>0</v>
      </c>
      <c r="H1340" s="67">
        <v>17280200</v>
      </c>
      <c r="I1340" s="10" t="s">
        <v>6318</v>
      </c>
      <c r="J1340" s="167" t="s">
        <v>45</v>
      </c>
      <c r="K1340" s="10" t="s">
        <v>6321</v>
      </c>
      <c r="L1340" s="10"/>
      <c r="M1340" s="101" t="s">
        <v>22</v>
      </c>
    </row>
    <row r="1341" spans="1:13" ht="30" x14ac:dyDescent="0.25">
      <c r="A1341" s="99" t="str">
        <f t="shared" si="140"/>
        <v>1</v>
      </c>
      <c r="B1341" s="67" t="str">
        <f t="shared" si="141"/>
        <v>7</v>
      </c>
      <c r="C1341" s="67" t="str">
        <f t="shared" si="142"/>
        <v>2</v>
      </c>
      <c r="D1341" s="67" t="str">
        <f t="shared" si="143"/>
        <v>8</v>
      </c>
      <c r="E1341" s="67" t="str">
        <f t="shared" si="144"/>
        <v>02</v>
      </c>
      <c r="F1341" s="67" t="str">
        <f t="shared" si="145"/>
        <v>1</v>
      </c>
      <c r="G1341" s="67" t="str">
        <f t="shared" si="146"/>
        <v>0</v>
      </c>
      <c r="H1341" s="67">
        <v>17280210</v>
      </c>
      <c r="I1341" s="10" t="s">
        <v>350</v>
      </c>
      <c r="J1341" s="167" t="s">
        <v>45</v>
      </c>
      <c r="K1341" s="10" t="s">
        <v>443</v>
      </c>
      <c r="L1341" s="10"/>
      <c r="M1341" s="101" t="s">
        <v>22</v>
      </c>
    </row>
    <row r="1342" spans="1:13" ht="30" x14ac:dyDescent="0.25">
      <c r="A1342" s="99" t="str">
        <f t="shared" si="140"/>
        <v>1</v>
      </c>
      <c r="B1342" s="67" t="str">
        <f t="shared" si="141"/>
        <v>7</v>
      </c>
      <c r="C1342" s="67" t="str">
        <f t="shared" si="142"/>
        <v>2</v>
      </c>
      <c r="D1342" s="67" t="str">
        <f t="shared" si="143"/>
        <v>8</v>
      </c>
      <c r="E1342" s="67" t="str">
        <f t="shared" si="144"/>
        <v>02</v>
      </c>
      <c r="F1342" s="67" t="str">
        <f t="shared" si="145"/>
        <v>2</v>
      </c>
      <c r="G1342" s="67" t="str">
        <f t="shared" si="146"/>
        <v>0</v>
      </c>
      <c r="H1342" s="67">
        <v>17280220</v>
      </c>
      <c r="I1342" s="10" t="s">
        <v>6134</v>
      </c>
      <c r="J1342" s="167" t="s">
        <v>45</v>
      </c>
      <c r="K1342" s="10" t="s">
        <v>444</v>
      </c>
      <c r="L1342" s="10"/>
      <c r="M1342" s="101" t="s">
        <v>22</v>
      </c>
    </row>
    <row r="1343" spans="1:13" ht="30" x14ac:dyDescent="0.25">
      <c r="A1343" s="99" t="str">
        <f t="shared" si="140"/>
        <v>1</v>
      </c>
      <c r="B1343" s="67" t="str">
        <f t="shared" si="141"/>
        <v>7</v>
      </c>
      <c r="C1343" s="67" t="str">
        <f t="shared" si="142"/>
        <v>2</v>
      </c>
      <c r="D1343" s="67" t="str">
        <f t="shared" si="143"/>
        <v>8</v>
      </c>
      <c r="E1343" s="67" t="str">
        <f t="shared" si="144"/>
        <v>02</v>
      </c>
      <c r="F1343" s="67" t="str">
        <f t="shared" si="145"/>
        <v>3</v>
      </c>
      <c r="G1343" s="67" t="str">
        <f t="shared" si="146"/>
        <v>0</v>
      </c>
      <c r="H1343" s="67">
        <v>17280230</v>
      </c>
      <c r="I1343" s="10" t="s">
        <v>6320</v>
      </c>
      <c r="J1343" s="167" t="s">
        <v>45</v>
      </c>
      <c r="K1343" s="10" t="s">
        <v>445</v>
      </c>
      <c r="L1343" s="10"/>
      <c r="M1343" s="101" t="s">
        <v>22</v>
      </c>
    </row>
    <row r="1344" spans="1:13" ht="30" x14ac:dyDescent="0.25">
      <c r="A1344" s="99" t="str">
        <f t="shared" si="140"/>
        <v>1</v>
      </c>
      <c r="B1344" s="67" t="str">
        <f t="shared" si="141"/>
        <v>7</v>
      </c>
      <c r="C1344" s="67" t="str">
        <f t="shared" si="142"/>
        <v>2</v>
      </c>
      <c r="D1344" s="67" t="str">
        <f t="shared" si="143"/>
        <v>8</v>
      </c>
      <c r="E1344" s="67" t="str">
        <f t="shared" si="144"/>
        <v>02</v>
      </c>
      <c r="F1344" s="67" t="str">
        <f t="shared" si="145"/>
        <v>9</v>
      </c>
      <c r="G1344" s="67" t="str">
        <f t="shared" si="146"/>
        <v>0</v>
      </c>
      <c r="H1344" s="67">
        <v>17280290</v>
      </c>
      <c r="I1344" s="10" t="s">
        <v>446</v>
      </c>
      <c r="J1344" s="167" t="s">
        <v>45</v>
      </c>
      <c r="K1344" s="10" t="s">
        <v>447</v>
      </c>
      <c r="L1344" s="10"/>
      <c r="M1344" s="101" t="s">
        <v>22</v>
      </c>
    </row>
    <row r="1345" spans="1:13" ht="60" x14ac:dyDescent="0.25">
      <c r="A1345" s="99" t="str">
        <f t="shared" si="140"/>
        <v>1</v>
      </c>
      <c r="B1345" s="67" t="str">
        <f t="shared" si="141"/>
        <v>7</v>
      </c>
      <c r="C1345" s="67" t="str">
        <f t="shared" si="142"/>
        <v>3</v>
      </c>
      <c r="D1345" s="67" t="str">
        <f t="shared" si="143"/>
        <v>8</v>
      </c>
      <c r="E1345" s="67" t="str">
        <f t="shared" si="144"/>
        <v>00</v>
      </c>
      <c r="F1345" s="67" t="str">
        <f t="shared" si="145"/>
        <v>0</v>
      </c>
      <c r="G1345" s="67" t="str">
        <f t="shared" si="146"/>
        <v>0</v>
      </c>
      <c r="H1345" s="67">
        <v>17380000</v>
      </c>
      <c r="I1345" s="10" t="s">
        <v>6322</v>
      </c>
      <c r="J1345" s="167" t="s">
        <v>45</v>
      </c>
      <c r="K1345" s="10" t="s">
        <v>6323</v>
      </c>
      <c r="L1345" s="10"/>
      <c r="M1345" s="101" t="s">
        <v>22</v>
      </c>
    </row>
    <row r="1346" spans="1:13" ht="90" x14ac:dyDescent="0.25">
      <c r="A1346" s="99" t="str">
        <f t="shared" si="140"/>
        <v>1</v>
      </c>
      <c r="B1346" s="67" t="str">
        <f t="shared" si="141"/>
        <v>7</v>
      </c>
      <c r="C1346" s="67" t="str">
        <f t="shared" si="142"/>
        <v>4</v>
      </c>
      <c r="D1346" s="67" t="str">
        <f t="shared" si="143"/>
        <v>8</v>
      </c>
      <c r="E1346" s="67" t="str">
        <f t="shared" si="144"/>
        <v>00</v>
      </c>
      <c r="F1346" s="67" t="str">
        <f t="shared" si="145"/>
        <v>0</v>
      </c>
      <c r="G1346" s="67" t="str">
        <f t="shared" si="146"/>
        <v>0</v>
      </c>
      <c r="H1346" s="67">
        <v>17480000</v>
      </c>
      <c r="I1346" s="10" t="s">
        <v>5779</v>
      </c>
      <c r="J1346" s="167" t="s">
        <v>45</v>
      </c>
      <c r="K1346" s="10" t="s">
        <v>6324</v>
      </c>
      <c r="L1346" s="10"/>
      <c r="M1346" s="101" t="s">
        <v>22</v>
      </c>
    </row>
    <row r="1347" spans="1:13" ht="90" x14ac:dyDescent="0.25">
      <c r="A1347" s="99" t="str">
        <f t="shared" si="140"/>
        <v>1</v>
      </c>
      <c r="B1347" s="67" t="str">
        <f t="shared" si="141"/>
        <v>7</v>
      </c>
      <c r="C1347" s="67" t="str">
        <f t="shared" si="142"/>
        <v>5</v>
      </c>
      <c r="D1347" s="67" t="str">
        <f t="shared" si="143"/>
        <v>8</v>
      </c>
      <c r="E1347" s="67" t="str">
        <f t="shared" si="144"/>
        <v>00</v>
      </c>
      <c r="F1347" s="67" t="str">
        <f t="shared" si="145"/>
        <v>0</v>
      </c>
      <c r="G1347" s="67" t="str">
        <f t="shared" si="146"/>
        <v>0</v>
      </c>
      <c r="H1347" s="67">
        <v>17580000</v>
      </c>
      <c r="I1347" s="10" t="s">
        <v>5788</v>
      </c>
      <c r="J1347" s="167" t="s">
        <v>45</v>
      </c>
      <c r="K1347" s="10" t="s">
        <v>6325</v>
      </c>
      <c r="L1347" s="10"/>
      <c r="M1347" s="101" t="s">
        <v>22</v>
      </c>
    </row>
    <row r="1348" spans="1:13" ht="60" x14ac:dyDescent="0.25">
      <c r="A1348" s="99" t="str">
        <f t="shared" si="140"/>
        <v>1</v>
      </c>
      <c r="B1348" s="67" t="str">
        <f t="shared" si="141"/>
        <v>7</v>
      </c>
      <c r="C1348" s="67" t="str">
        <f t="shared" si="142"/>
        <v>6</v>
      </c>
      <c r="D1348" s="67" t="str">
        <f t="shared" si="143"/>
        <v>8</v>
      </c>
      <c r="E1348" s="67" t="str">
        <f t="shared" si="144"/>
        <v>00</v>
      </c>
      <c r="F1348" s="67" t="str">
        <f t="shared" si="145"/>
        <v>0</v>
      </c>
      <c r="G1348" s="67" t="str">
        <f t="shared" si="146"/>
        <v>0</v>
      </c>
      <c r="H1348" s="67">
        <v>17680000</v>
      </c>
      <c r="I1348" s="10" t="s">
        <v>5791</v>
      </c>
      <c r="J1348" s="167" t="s">
        <v>45</v>
      </c>
      <c r="K1348" s="10" t="s">
        <v>6326</v>
      </c>
      <c r="L1348" s="10"/>
      <c r="M1348" s="101" t="s">
        <v>22</v>
      </c>
    </row>
    <row r="1349" spans="1:13" ht="60" x14ac:dyDescent="0.25">
      <c r="A1349" s="99" t="str">
        <f t="shared" si="140"/>
        <v>1</v>
      </c>
      <c r="B1349" s="67" t="str">
        <f t="shared" si="141"/>
        <v>7</v>
      </c>
      <c r="C1349" s="67" t="str">
        <f t="shared" si="142"/>
        <v>7</v>
      </c>
      <c r="D1349" s="67" t="str">
        <f t="shared" si="143"/>
        <v>0</v>
      </c>
      <c r="E1349" s="67" t="str">
        <f t="shared" si="144"/>
        <v>00</v>
      </c>
      <c r="F1349" s="67" t="str">
        <f t="shared" si="145"/>
        <v>0</v>
      </c>
      <c r="G1349" s="67" t="str">
        <f t="shared" si="146"/>
        <v>0</v>
      </c>
      <c r="H1349" s="67">
        <v>17700000</v>
      </c>
      <c r="I1349" s="10" t="s">
        <v>492</v>
      </c>
      <c r="J1349" s="167" t="s">
        <v>45</v>
      </c>
      <c r="K1349" s="10" t="s">
        <v>496</v>
      </c>
      <c r="L1349" s="10"/>
      <c r="M1349" s="101" t="s">
        <v>22</v>
      </c>
    </row>
    <row r="1350" spans="1:13" ht="75" x14ac:dyDescent="0.25">
      <c r="A1350" s="99" t="str">
        <f t="shared" si="140"/>
        <v>1</v>
      </c>
      <c r="B1350" s="67" t="str">
        <f t="shared" si="141"/>
        <v>7</v>
      </c>
      <c r="C1350" s="67" t="str">
        <f t="shared" si="142"/>
        <v>7</v>
      </c>
      <c r="D1350" s="67" t="str">
        <f t="shared" si="143"/>
        <v>8</v>
      </c>
      <c r="E1350" s="67" t="str">
        <f t="shared" si="144"/>
        <v>00</v>
      </c>
      <c r="F1350" s="67" t="str">
        <f t="shared" si="145"/>
        <v>0</v>
      </c>
      <c r="G1350" s="67" t="str">
        <f t="shared" si="146"/>
        <v>0</v>
      </c>
      <c r="H1350" s="67">
        <v>17780000</v>
      </c>
      <c r="I1350" s="10" t="s">
        <v>5798</v>
      </c>
      <c r="J1350" s="167" t="s">
        <v>45</v>
      </c>
      <c r="K1350" s="10" t="s">
        <v>6228</v>
      </c>
      <c r="L1350" s="10"/>
      <c r="M1350" s="101" t="s">
        <v>22</v>
      </c>
    </row>
    <row r="1351" spans="1:13" ht="30" x14ac:dyDescent="0.25">
      <c r="A1351" s="99" t="str">
        <f t="shared" si="140"/>
        <v>1</v>
      </c>
      <c r="B1351" s="67" t="str">
        <f t="shared" si="141"/>
        <v>7</v>
      </c>
      <c r="C1351" s="67" t="str">
        <f t="shared" si="142"/>
        <v>8</v>
      </c>
      <c r="D1351" s="67" t="str">
        <f t="shared" si="143"/>
        <v>0</v>
      </c>
      <c r="E1351" s="67" t="str">
        <f t="shared" si="144"/>
        <v>00</v>
      </c>
      <c r="F1351" s="67" t="str">
        <f t="shared" si="145"/>
        <v>0</v>
      </c>
      <c r="G1351" s="67" t="str">
        <f t="shared" si="146"/>
        <v>0</v>
      </c>
      <c r="H1351" s="67">
        <v>17800000</v>
      </c>
      <c r="I1351" s="10" t="s">
        <v>497</v>
      </c>
      <c r="J1351" s="167" t="s">
        <v>45</v>
      </c>
      <c r="K1351" s="10" t="s">
        <v>498</v>
      </c>
      <c r="L1351" s="10"/>
      <c r="M1351" s="101" t="s">
        <v>22</v>
      </c>
    </row>
    <row r="1352" spans="1:13" ht="75" customHeight="1" x14ac:dyDescent="0.25">
      <c r="A1352" s="99" t="str">
        <f t="shared" si="140"/>
        <v>1</v>
      </c>
      <c r="B1352" s="67" t="str">
        <f t="shared" si="141"/>
        <v>9</v>
      </c>
      <c r="C1352" s="67" t="str">
        <f t="shared" si="142"/>
        <v>2</v>
      </c>
      <c r="D1352" s="67" t="str">
        <f t="shared" si="143"/>
        <v>8</v>
      </c>
      <c r="E1352" s="67" t="str">
        <f t="shared" si="144"/>
        <v>00</v>
      </c>
      <c r="F1352" s="67" t="str">
        <f t="shared" si="145"/>
        <v>0</v>
      </c>
      <c r="G1352" s="67" t="str">
        <f t="shared" si="146"/>
        <v>0</v>
      </c>
      <c r="H1352" s="67">
        <v>19280000</v>
      </c>
      <c r="I1352" s="10" t="s">
        <v>6327</v>
      </c>
      <c r="J1352" s="167" t="s">
        <v>45</v>
      </c>
      <c r="K1352" s="10" t="s">
        <v>6328</v>
      </c>
      <c r="L1352" s="10"/>
      <c r="M1352" s="101" t="s">
        <v>22</v>
      </c>
    </row>
    <row r="1353" spans="1:13" ht="75" customHeight="1" x14ac:dyDescent="0.25">
      <c r="A1353" s="99" t="str">
        <f t="shared" si="140"/>
        <v>1</v>
      </c>
      <c r="B1353" s="67" t="str">
        <f t="shared" si="141"/>
        <v>9</v>
      </c>
      <c r="C1353" s="67" t="str">
        <f t="shared" si="142"/>
        <v>1</v>
      </c>
      <c r="D1353" s="67" t="str">
        <f t="shared" si="143"/>
        <v>1</v>
      </c>
      <c r="E1353" s="67" t="str">
        <f t="shared" si="144"/>
        <v>05</v>
      </c>
      <c r="F1353" s="67" t="str">
        <f t="shared" si="145"/>
        <v>0</v>
      </c>
      <c r="G1353" s="67" t="str">
        <f t="shared" si="146"/>
        <v>0</v>
      </c>
      <c r="H1353" s="67">
        <v>19110500</v>
      </c>
      <c r="I1353" s="10" t="s">
        <v>5270</v>
      </c>
      <c r="J1353" s="167" t="s">
        <v>51</v>
      </c>
      <c r="K1353" s="10" t="s">
        <v>6329</v>
      </c>
      <c r="L1353" s="10"/>
      <c r="M1353" s="101"/>
    </row>
    <row r="1354" spans="1:13" ht="75" customHeight="1" x14ac:dyDescent="0.25">
      <c r="A1354" s="99" t="str">
        <f t="shared" si="140"/>
        <v>1</v>
      </c>
      <c r="B1354" s="67" t="str">
        <f t="shared" si="141"/>
        <v>9</v>
      </c>
      <c r="C1354" s="67" t="str">
        <f t="shared" si="142"/>
        <v>1</v>
      </c>
      <c r="D1354" s="67" t="str">
        <f t="shared" si="143"/>
        <v>1</v>
      </c>
      <c r="E1354" s="67" t="str">
        <f t="shared" si="144"/>
        <v>06</v>
      </c>
      <c r="F1354" s="67" t="str">
        <f t="shared" si="145"/>
        <v>0</v>
      </c>
      <c r="G1354" s="67" t="str">
        <f t="shared" si="146"/>
        <v>0</v>
      </c>
      <c r="H1354" s="67">
        <v>19110600</v>
      </c>
      <c r="I1354" s="10" t="s">
        <v>5272</v>
      </c>
      <c r="J1354" s="167" t="s">
        <v>51</v>
      </c>
      <c r="K1354" s="10" t="s">
        <v>506</v>
      </c>
      <c r="L1354" s="10"/>
      <c r="M1354" s="101"/>
    </row>
    <row r="1355" spans="1:13" ht="30" x14ac:dyDescent="0.25">
      <c r="A1355" s="99" t="str">
        <f t="shared" si="140"/>
        <v>1</v>
      </c>
      <c r="B1355" s="67" t="str">
        <f t="shared" si="141"/>
        <v>9</v>
      </c>
      <c r="C1355" s="67" t="str">
        <f t="shared" si="142"/>
        <v>1</v>
      </c>
      <c r="D1355" s="67" t="str">
        <f t="shared" si="143"/>
        <v>1</v>
      </c>
      <c r="E1355" s="67" t="str">
        <f t="shared" si="144"/>
        <v>06</v>
      </c>
      <c r="F1355" s="67" t="str">
        <f t="shared" si="145"/>
        <v>1</v>
      </c>
      <c r="G1355" s="67" t="str">
        <f t="shared" si="146"/>
        <v>0</v>
      </c>
      <c r="H1355" s="67">
        <v>19110610</v>
      </c>
      <c r="I1355" s="10" t="s">
        <v>5273</v>
      </c>
      <c r="J1355" s="167" t="s">
        <v>51</v>
      </c>
      <c r="K1355" s="10" t="s">
        <v>507</v>
      </c>
      <c r="L1355" s="10"/>
      <c r="M1355" s="101"/>
    </row>
    <row r="1356" spans="1:13" ht="30" x14ac:dyDescent="0.25">
      <c r="A1356" s="99" t="str">
        <f t="shared" si="140"/>
        <v>1</v>
      </c>
      <c r="B1356" s="67" t="str">
        <f t="shared" si="141"/>
        <v>9</v>
      </c>
      <c r="C1356" s="67" t="str">
        <f t="shared" si="142"/>
        <v>1</v>
      </c>
      <c r="D1356" s="67" t="str">
        <f t="shared" si="143"/>
        <v>1</v>
      </c>
      <c r="E1356" s="67" t="str">
        <f t="shared" si="144"/>
        <v>06</v>
      </c>
      <c r="F1356" s="67" t="str">
        <f t="shared" si="145"/>
        <v>2</v>
      </c>
      <c r="G1356" s="67" t="str">
        <f t="shared" si="146"/>
        <v>0</v>
      </c>
      <c r="H1356" s="67">
        <v>19110620</v>
      </c>
      <c r="I1356" s="10" t="s">
        <v>5275</v>
      </c>
      <c r="J1356" s="167" t="s">
        <v>51</v>
      </c>
      <c r="K1356" s="10" t="s">
        <v>508</v>
      </c>
      <c r="L1356" s="10"/>
      <c r="M1356" s="101"/>
    </row>
    <row r="1357" spans="1:13" ht="30" x14ac:dyDescent="0.25">
      <c r="A1357" s="99" t="str">
        <f t="shared" si="140"/>
        <v>1</v>
      </c>
      <c r="B1357" s="67" t="str">
        <f t="shared" si="141"/>
        <v>9</v>
      </c>
      <c r="C1357" s="67" t="str">
        <f t="shared" si="142"/>
        <v>1</v>
      </c>
      <c r="D1357" s="67" t="str">
        <f t="shared" si="143"/>
        <v>1</v>
      </c>
      <c r="E1357" s="67" t="str">
        <f t="shared" si="144"/>
        <v>07</v>
      </c>
      <c r="F1357" s="67" t="str">
        <f t="shared" si="145"/>
        <v>0</v>
      </c>
      <c r="G1357" s="67" t="str">
        <f t="shared" si="146"/>
        <v>0</v>
      </c>
      <c r="H1357" s="67">
        <v>19110700</v>
      </c>
      <c r="I1357" s="10" t="s">
        <v>5277</v>
      </c>
      <c r="J1357" s="167" t="s">
        <v>51</v>
      </c>
      <c r="K1357" s="10" t="s">
        <v>509</v>
      </c>
      <c r="L1357" s="10"/>
      <c r="M1357" s="101"/>
    </row>
    <row r="1358" spans="1:13" ht="30" x14ac:dyDescent="0.25">
      <c r="A1358" s="99" t="str">
        <f t="shared" ref="A1358:A1421" si="147">MID($H1358,1,1)</f>
        <v>1</v>
      </c>
      <c r="B1358" s="67" t="str">
        <f t="shared" ref="B1358:B1421" si="148">MID($H1358,2,1)</f>
        <v>9</v>
      </c>
      <c r="C1358" s="67" t="str">
        <f t="shared" ref="C1358:C1421" si="149">MID($H1358,3,1)</f>
        <v>1</v>
      </c>
      <c r="D1358" s="67" t="str">
        <f t="shared" ref="D1358:D1422" si="150">MID($H1358,4,1)</f>
        <v>1</v>
      </c>
      <c r="E1358" s="67" t="str">
        <f t="shared" ref="E1358:E1422" si="151">MID($H1358,5,2)</f>
        <v>08</v>
      </c>
      <c r="F1358" s="67" t="str">
        <f t="shared" ref="F1358:F1422" si="152">MID($H1358,7,1)</f>
        <v>0</v>
      </c>
      <c r="G1358" s="67" t="str">
        <f t="shared" ref="G1358:G1422" si="153">MID($H1358,8,1)</f>
        <v>0</v>
      </c>
      <c r="H1358" s="67">
        <v>19110800</v>
      </c>
      <c r="I1358" s="10" t="s">
        <v>510</v>
      </c>
      <c r="J1358" s="167" t="s">
        <v>51</v>
      </c>
      <c r="K1358" s="10" t="s">
        <v>511</v>
      </c>
      <c r="L1358" s="10"/>
      <c r="M1358" s="101"/>
    </row>
    <row r="1359" spans="1:13" ht="45" x14ac:dyDescent="0.25">
      <c r="A1359" s="99" t="str">
        <f t="shared" si="147"/>
        <v>1</v>
      </c>
      <c r="B1359" s="67" t="str">
        <f t="shared" si="148"/>
        <v>9</v>
      </c>
      <c r="C1359" s="67" t="str">
        <f t="shared" si="149"/>
        <v>1</v>
      </c>
      <c r="D1359" s="67" t="str">
        <f t="shared" si="150"/>
        <v>1</v>
      </c>
      <c r="E1359" s="67" t="str">
        <f t="shared" si="151"/>
        <v>09</v>
      </c>
      <c r="F1359" s="67" t="str">
        <f t="shared" si="152"/>
        <v>0</v>
      </c>
      <c r="G1359" s="67" t="str">
        <f t="shared" si="153"/>
        <v>0</v>
      </c>
      <c r="H1359" s="67">
        <v>19110900</v>
      </c>
      <c r="I1359" s="10" t="s">
        <v>512</v>
      </c>
      <c r="J1359" s="167" t="s">
        <v>51</v>
      </c>
      <c r="K1359" s="10" t="s">
        <v>513</v>
      </c>
      <c r="L1359" s="10"/>
      <c r="M1359" s="101"/>
    </row>
    <row r="1360" spans="1:13" ht="45" x14ac:dyDescent="0.25">
      <c r="A1360" s="99" t="str">
        <f t="shared" si="147"/>
        <v>1</v>
      </c>
      <c r="B1360" s="67" t="str">
        <f t="shared" si="148"/>
        <v>9</v>
      </c>
      <c r="C1360" s="67" t="str">
        <f t="shared" si="149"/>
        <v>1</v>
      </c>
      <c r="D1360" s="67" t="str">
        <f t="shared" si="150"/>
        <v>1</v>
      </c>
      <c r="E1360" s="67" t="str">
        <f t="shared" si="151"/>
        <v>10</v>
      </c>
      <c r="F1360" s="67" t="str">
        <f t="shared" si="152"/>
        <v>0</v>
      </c>
      <c r="G1360" s="67" t="str">
        <f t="shared" si="153"/>
        <v>0</v>
      </c>
      <c r="H1360" s="67">
        <v>19111000</v>
      </c>
      <c r="I1360" s="10" t="s">
        <v>514</v>
      </c>
      <c r="J1360" s="167" t="s">
        <v>51</v>
      </c>
      <c r="K1360" s="10" t="s">
        <v>515</v>
      </c>
      <c r="L1360" s="10"/>
      <c r="M1360" s="101"/>
    </row>
    <row r="1361" spans="1:13" ht="210" x14ac:dyDescent="0.25">
      <c r="A1361" s="99" t="str">
        <f t="shared" si="147"/>
        <v>1</v>
      </c>
      <c r="B1361" s="67" t="str">
        <f t="shared" si="148"/>
        <v>9</v>
      </c>
      <c r="C1361" s="67" t="str">
        <f t="shared" si="149"/>
        <v>1</v>
      </c>
      <c r="D1361" s="67" t="str">
        <f t="shared" si="150"/>
        <v>1</v>
      </c>
      <c r="E1361" s="67" t="str">
        <f t="shared" si="151"/>
        <v>11</v>
      </c>
      <c r="F1361" s="67" t="str">
        <f t="shared" si="152"/>
        <v>0</v>
      </c>
      <c r="G1361" s="67" t="str">
        <f t="shared" si="153"/>
        <v>0</v>
      </c>
      <c r="H1361" s="67">
        <v>19111100</v>
      </c>
      <c r="I1361" s="10" t="s">
        <v>5282</v>
      </c>
      <c r="J1361" s="167" t="s">
        <v>51</v>
      </c>
      <c r="K1361" s="10" t="s">
        <v>6330</v>
      </c>
      <c r="L1361" s="10"/>
      <c r="M1361" s="101"/>
    </row>
    <row r="1362" spans="1:13" ht="60" x14ac:dyDescent="0.25">
      <c r="A1362" s="99" t="str">
        <f t="shared" si="147"/>
        <v>1</v>
      </c>
      <c r="B1362" s="67" t="str">
        <f t="shared" si="148"/>
        <v>9</v>
      </c>
      <c r="C1362" s="67" t="str">
        <f t="shared" si="149"/>
        <v>1</v>
      </c>
      <c r="D1362" s="67" t="str">
        <f t="shared" si="150"/>
        <v>1</v>
      </c>
      <c r="E1362" s="67" t="str">
        <f t="shared" si="151"/>
        <v>12</v>
      </c>
      <c r="F1362" s="67" t="str">
        <f t="shared" si="152"/>
        <v>0</v>
      </c>
      <c r="G1362" s="67" t="str">
        <f t="shared" si="153"/>
        <v>0</v>
      </c>
      <c r="H1362" s="67">
        <v>19111200</v>
      </c>
      <c r="I1362" s="10" t="s">
        <v>5284</v>
      </c>
      <c r="J1362" s="167" t="s">
        <v>51</v>
      </c>
      <c r="K1362" s="10" t="s">
        <v>6331</v>
      </c>
      <c r="L1362" s="10"/>
      <c r="M1362" s="101"/>
    </row>
    <row r="1363" spans="1:13" ht="45" x14ac:dyDescent="0.25">
      <c r="A1363" s="99" t="str">
        <f t="shared" si="147"/>
        <v>1</v>
      </c>
      <c r="B1363" s="67" t="str">
        <f t="shared" si="148"/>
        <v>9</v>
      </c>
      <c r="C1363" s="67" t="str">
        <f t="shared" si="149"/>
        <v>1</v>
      </c>
      <c r="D1363" s="67" t="str">
        <f t="shared" si="150"/>
        <v>1</v>
      </c>
      <c r="E1363" s="67" t="str">
        <f t="shared" si="151"/>
        <v>13</v>
      </c>
      <c r="F1363" s="67" t="str">
        <f t="shared" si="152"/>
        <v>0</v>
      </c>
      <c r="G1363" s="67" t="str">
        <f t="shared" si="153"/>
        <v>0</v>
      </c>
      <c r="H1363" s="67">
        <v>19111300</v>
      </c>
      <c r="I1363" s="10" t="s">
        <v>516</v>
      </c>
      <c r="J1363" s="167" t="s">
        <v>51</v>
      </c>
      <c r="K1363" s="10" t="s">
        <v>517</v>
      </c>
      <c r="L1363" s="10"/>
      <c r="M1363" s="101"/>
    </row>
    <row r="1364" spans="1:13" ht="60" x14ac:dyDescent="0.25">
      <c r="A1364" s="99" t="str">
        <f t="shared" si="147"/>
        <v>1</v>
      </c>
      <c r="B1364" s="67" t="str">
        <f t="shared" si="148"/>
        <v>9</v>
      </c>
      <c r="C1364" s="67" t="str">
        <f t="shared" si="149"/>
        <v>1</v>
      </c>
      <c r="D1364" s="67" t="str">
        <f t="shared" si="150"/>
        <v>1</v>
      </c>
      <c r="E1364" s="67" t="str">
        <f t="shared" si="151"/>
        <v>13</v>
      </c>
      <c r="F1364" s="67" t="str">
        <f t="shared" si="152"/>
        <v>1</v>
      </c>
      <c r="G1364" s="67" t="str">
        <f t="shared" si="153"/>
        <v>0</v>
      </c>
      <c r="H1364" s="67">
        <v>19111310</v>
      </c>
      <c r="I1364" s="10" t="s">
        <v>518</v>
      </c>
      <c r="J1364" s="167" t="s">
        <v>51</v>
      </c>
      <c r="K1364" s="10" t="s">
        <v>519</v>
      </c>
      <c r="L1364" s="10"/>
      <c r="M1364" s="101"/>
    </row>
    <row r="1365" spans="1:13" ht="60" x14ac:dyDescent="0.25">
      <c r="A1365" s="99" t="str">
        <f t="shared" si="147"/>
        <v>1</v>
      </c>
      <c r="B1365" s="67" t="str">
        <f t="shared" si="148"/>
        <v>9</v>
      </c>
      <c r="C1365" s="67" t="str">
        <f t="shared" si="149"/>
        <v>1</v>
      </c>
      <c r="D1365" s="67" t="str">
        <f t="shared" si="150"/>
        <v>1</v>
      </c>
      <c r="E1365" s="67" t="str">
        <f t="shared" si="151"/>
        <v>13</v>
      </c>
      <c r="F1365" s="67" t="str">
        <f t="shared" si="152"/>
        <v>2</v>
      </c>
      <c r="G1365" s="67" t="str">
        <f t="shared" si="153"/>
        <v>0</v>
      </c>
      <c r="H1365" s="67">
        <v>19111320</v>
      </c>
      <c r="I1365" s="10" t="s">
        <v>520</v>
      </c>
      <c r="J1365" s="167" t="s">
        <v>51</v>
      </c>
      <c r="K1365" s="10" t="s">
        <v>521</v>
      </c>
      <c r="L1365" s="10"/>
      <c r="M1365" s="101"/>
    </row>
    <row r="1366" spans="1:13" ht="30" x14ac:dyDescent="0.25">
      <c r="A1366" s="99" t="str">
        <f t="shared" si="147"/>
        <v>1</v>
      </c>
      <c r="B1366" s="67" t="str">
        <f t="shared" si="148"/>
        <v>9</v>
      </c>
      <c r="C1366" s="67" t="str">
        <f t="shared" si="149"/>
        <v>1</v>
      </c>
      <c r="D1366" s="67" t="str">
        <f t="shared" si="150"/>
        <v>1</v>
      </c>
      <c r="E1366" s="67" t="str">
        <f t="shared" si="151"/>
        <v>14</v>
      </c>
      <c r="F1366" s="67" t="str">
        <f t="shared" si="152"/>
        <v>0</v>
      </c>
      <c r="G1366" s="67" t="str">
        <f t="shared" si="153"/>
        <v>0</v>
      </c>
      <c r="H1366" s="67">
        <v>19111400</v>
      </c>
      <c r="I1366" s="10" t="s">
        <v>4562</v>
      </c>
      <c r="J1366" s="167" t="s">
        <v>51</v>
      </c>
      <c r="K1366" s="10" t="s">
        <v>4564</v>
      </c>
      <c r="L1366" s="10" t="s">
        <v>4565</v>
      </c>
      <c r="M1366" s="101"/>
    </row>
    <row r="1367" spans="1:13" ht="30" x14ac:dyDescent="0.25">
      <c r="A1367" s="99" t="str">
        <f t="shared" si="147"/>
        <v>1</v>
      </c>
      <c r="B1367" s="67" t="str">
        <f t="shared" si="148"/>
        <v>9</v>
      </c>
      <c r="C1367" s="67" t="str">
        <f t="shared" si="149"/>
        <v>2</v>
      </c>
      <c r="D1367" s="67" t="str">
        <f t="shared" si="150"/>
        <v>0</v>
      </c>
      <c r="E1367" s="67" t="str">
        <f t="shared" si="151"/>
        <v>00</v>
      </c>
      <c r="F1367" s="67" t="str">
        <f t="shared" si="152"/>
        <v>0</v>
      </c>
      <c r="G1367" s="67" t="str">
        <f t="shared" si="153"/>
        <v>0</v>
      </c>
      <c r="H1367" s="67">
        <v>19200000</v>
      </c>
      <c r="I1367" s="10" t="s">
        <v>522</v>
      </c>
      <c r="J1367" s="167" t="s">
        <v>45</v>
      </c>
      <c r="K1367" s="10" t="s">
        <v>523</v>
      </c>
      <c r="L1367" s="10"/>
      <c r="M1367" s="101"/>
    </row>
    <row r="1368" spans="1:13" ht="30" x14ac:dyDescent="0.25">
      <c r="A1368" s="99" t="str">
        <f t="shared" si="147"/>
        <v>1</v>
      </c>
      <c r="B1368" s="67" t="str">
        <f t="shared" si="148"/>
        <v>9</v>
      </c>
      <c r="C1368" s="67" t="str">
        <f t="shared" si="149"/>
        <v>2</v>
      </c>
      <c r="D1368" s="67" t="str">
        <f t="shared" si="150"/>
        <v>1</v>
      </c>
      <c r="E1368" s="67" t="str">
        <f t="shared" si="151"/>
        <v>00</v>
      </c>
      <c r="F1368" s="67" t="str">
        <f t="shared" si="152"/>
        <v>0</v>
      </c>
      <c r="G1368" s="67" t="str">
        <f t="shared" si="153"/>
        <v>0</v>
      </c>
      <c r="H1368" s="67">
        <v>19210000</v>
      </c>
      <c r="I1368" s="10" t="s">
        <v>524</v>
      </c>
      <c r="J1368" s="167" t="s">
        <v>45</v>
      </c>
      <c r="K1368" s="10" t="s">
        <v>525</v>
      </c>
      <c r="L1368" s="10"/>
      <c r="M1368" s="101"/>
    </row>
    <row r="1369" spans="1:13" ht="30" x14ac:dyDescent="0.25">
      <c r="A1369" s="99" t="str">
        <f t="shared" si="147"/>
        <v>1</v>
      </c>
      <c r="B1369" s="67" t="str">
        <f t="shared" si="148"/>
        <v>9</v>
      </c>
      <c r="C1369" s="67" t="str">
        <f t="shared" si="149"/>
        <v>2</v>
      </c>
      <c r="D1369" s="67" t="str">
        <f t="shared" si="150"/>
        <v>1</v>
      </c>
      <c r="E1369" s="67" t="str">
        <f t="shared" si="151"/>
        <v>01</v>
      </c>
      <c r="F1369" s="67" t="str">
        <f t="shared" si="152"/>
        <v>0</v>
      </c>
      <c r="G1369" s="67" t="str">
        <f t="shared" si="153"/>
        <v>0</v>
      </c>
      <c r="H1369" s="67">
        <v>19210100</v>
      </c>
      <c r="I1369" s="10" t="s">
        <v>5291</v>
      </c>
      <c r="J1369" s="167" t="s">
        <v>51</v>
      </c>
      <c r="K1369" s="10" t="s">
        <v>526</v>
      </c>
      <c r="L1369" s="10"/>
      <c r="M1369" s="101"/>
    </row>
    <row r="1370" spans="1:13" ht="30" x14ac:dyDescent="0.25">
      <c r="A1370" s="99" t="str">
        <f t="shared" si="147"/>
        <v>1</v>
      </c>
      <c r="B1370" s="67" t="str">
        <f t="shared" si="148"/>
        <v>9</v>
      </c>
      <c r="C1370" s="67" t="str">
        <f t="shared" si="149"/>
        <v>2</v>
      </c>
      <c r="D1370" s="67" t="str">
        <f t="shared" si="150"/>
        <v>1</v>
      </c>
      <c r="E1370" s="67" t="str">
        <f t="shared" si="151"/>
        <v>02</v>
      </c>
      <c r="F1370" s="67" t="str">
        <f t="shared" si="152"/>
        <v>0</v>
      </c>
      <c r="G1370" s="67" t="str">
        <f t="shared" si="153"/>
        <v>0</v>
      </c>
      <c r="H1370" s="67">
        <v>19210200</v>
      </c>
      <c r="I1370" s="10" t="s">
        <v>5293</v>
      </c>
      <c r="J1370" s="167" t="s">
        <v>51</v>
      </c>
      <c r="K1370" s="10" t="s">
        <v>527</v>
      </c>
      <c r="L1370" s="10"/>
      <c r="M1370" s="101"/>
    </row>
    <row r="1371" spans="1:13" ht="75" x14ac:dyDescent="0.25">
      <c r="A1371" s="99" t="str">
        <f t="shared" si="147"/>
        <v>1</v>
      </c>
      <c r="B1371" s="67" t="str">
        <f t="shared" si="148"/>
        <v>9</v>
      </c>
      <c r="C1371" s="67" t="str">
        <f t="shared" si="149"/>
        <v>2</v>
      </c>
      <c r="D1371" s="67" t="str">
        <f t="shared" si="150"/>
        <v>1</v>
      </c>
      <c r="E1371" s="67" t="str">
        <f t="shared" si="151"/>
        <v>03</v>
      </c>
      <c r="F1371" s="67" t="str">
        <f t="shared" si="152"/>
        <v>0</v>
      </c>
      <c r="G1371" s="67" t="str">
        <f t="shared" si="153"/>
        <v>0</v>
      </c>
      <c r="H1371" s="67">
        <v>19210300</v>
      </c>
      <c r="I1371" s="10" t="s">
        <v>5295</v>
      </c>
      <c r="J1371" s="167" t="s">
        <v>51</v>
      </c>
      <c r="K1371" s="10" t="s">
        <v>528</v>
      </c>
      <c r="L1371" s="10"/>
      <c r="M1371" s="101"/>
    </row>
    <row r="1372" spans="1:13" ht="30" x14ac:dyDescent="0.25">
      <c r="A1372" s="99" t="str">
        <f t="shared" si="147"/>
        <v>1</v>
      </c>
      <c r="B1372" s="67" t="str">
        <f t="shared" si="148"/>
        <v>9</v>
      </c>
      <c r="C1372" s="67" t="str">
        <f t="shared" si="149"/>
        <v>2</v>
      </c>
      <c r="D1372" s="67" t="str">
        <f t="shared" si="150"/>
        <v>1</v>
      </c>
      <c r="E1372" s="67" t="str">
        <f t="shared" si="151"/>
        <v>04</v>
      </c>
      <c r="F1372" s="67" t="str">
        <f t="shared" si="152"/>
        <v>0</v>
      </c>
      <c r="G1372" s="67" t="str">
        <f t="shared" si="153"/>
        <v>0</v>
      </c>
      <c r="H1372" s="67">
        <v>19210400</v>
      </c>
      <c r="I1372" s="10" t="s">
        <v>6332</v>
      </c>
      <c r="J1372" s="167" t="s">
        <v>51</v>
      </c>
      <c r="K1372" s="10" t="s">
        <v>6333</v>
      </c>
      <c r="L1372" s="10" t="s">
        <v>4718</v>
      </c>
      <c r="M1372" s="101" t="s">
        <v>14</v>
      </c>
    </row>
    <row r="1373" spans="1:13" ht="30" x14ac:dyDescent="0.25">
      <c r="A1373" s="99" t="str">
        <f t="shared" si="147"/>
        <v>1</v>
      </c>
      <c r="B1373" s="67" t="str">
        <f t="shared" si="148"/>
        <v>9</v>
      </c>
      <c r="C1373" s="67" t="str">
        <f t="shared" si="149"/>
        <v>2</v>
      </c>
      <c r="D1373" s="67" t="str">
        <f t="shared" si="150"/>
        <v>1</v>
      </c>
      <c r="E1373" s="67" t="str">
        <f t="shared" si="151"/>
        <v>99</v>
      </c>
      <c r="F1373" s="67" t="str">
        <f t="shared" si="152"/>
        <v>0</v>
      </c>
      <c r="G1373" s="67" t="str">
        <f t="shared" si="153"/>
        <v>0</v>
      </c>
      <c r="H1373" s="67">
        <v>19219900</v>
      </c>
      <c r="I1373" s="10" t="s">
        <v>529</v>
      </c>
      <c r="J1373" s="167" t="s">
        <v>51</v>
      </c>
      <c r="K1373" s="10" t="s">
        <v>530</v>
      </c>
      <c r="L1373" s="10"/>
      <c r="M1373" s="101"/>
    </row>
    <row r="1374" spans="1:13" ht="45" x14ac:dyDescent="0.25">
      <c r="A1374" s="99" t="str">
        <f t="shared" si="147"/>
        <v>1</v>
      </c>
      <c r="B1374" s="67" t="str">
        <f t="shared" si="148"/>
        <v>9</v>
      </c>
      <c r="C1374" s="67" t="str">
        <f t="shared" si="149"/>
        <v>2</v>
      </c>
      <c r="D1374" s="67" t="str">
        <f t="shared" si="150"/>
        <v>2</v>
      </c>
      <c r="E1374" s="67" t="str">
        <f t="shared" si="151"/>
        <v>00</v>
      </c>
      <c r="F1374" s="67" t="str">
        <f t="shared" si="152"/>
        <v>0</v>
      </c>
      <c r="G1374" s="67" t="str">
        <f t="shared" si="153"/>
        <v>0</v>
      </c>
      <c r="H1374" s="67">
        <v>19220000</v>
      </c>
      <c r="I1374" s="10" t="s">
        <v>531</v>
      </c>
      <c r="J1374" s="167" t="s">
        <v>45</v>
      </c>
      <c r="K1374" s="10" t="s">
        <v>532</v>
      </c>
      <c r="L1374" s="10"/>
      <c r="M1374" s="101"/>
    </row>
    <row r="1375" spans="1:13" ht="60" x14ac:dyDescent="0.25">
      <c r="A1375" s="99" t="str">
        <f t="shared" si="147"/>
        <v>1</v>
      </c>
      <c r="B1375" s="67" t="str">
        <f t="shared" si="148"/>
        <v>9</v>
      </c>
      <c r="C1375" s="67" t="str">
        <f t="shared" si="149"/>
        <v>2</v>
      </c>
      <c r="D1375" s="67" t="str">
        <f t="shared" si="150"/>
        <v>2</v>
      </c>
      <c r="E1375" s="67" t="str">
        <f t="shared" si="151"/>
        <v>01</v>
      </c>
      <c r="F1375" s="67" t="str">
        <f t="shared" si="152"/>
        <v>0</v>
      </c>
      <c r="G1375" s="67" t="str">
        <f t="shared" si="153"/>
        <v>0</v>
      </c>
      <c r="H1375" s="67">
        <v>19220100</v>
      </c>
      <c r="I1375" s="10" t="s">
        <v>533</v>
      </c>
      <c r="J1375" s="167" t="s">
        <v>51</v>
      </c>
      <c r="K1375" s="10" t="s">
        <v>534</v>
      </c>
      <c r="L1375" s="10"/>
      <c r="M1375" s="101"/>
    </row>
    <row r="1376" spans="1:13" ht="60" x14ac:dyDescent="0.25">
      <c r="A1376" s="99" t="str">
        <f t="shared" si="147"/>
        <v>1</v>
      </c>
      <c r="B1376" s="67" t="str">
        <f t="shared" si="148"/>
        <v>9</v>
      </c>
      <c r="C1376" s="67" t="str">
        <f t="shared" si="149"/>
        <v>2</v>
      </c>
      <c r="D1376" s="67" t="str">
        <f t="shared" si="150"/>
        <v>2</v>
      </c>
      <c r="E1376" s="67" t="str">
        <f t="shared" si="151"/>
        <v>01</v>
      </c>
      <c r="F1376" s="67" t="str">
        <f t="shared" si="152"/>
        <v>1</v>
      </c>
      <c r="G1376" s="67" t="str">
        <f t="shared" si="153"/>
        <v>0</v>
      </c>
      <c r="H1376" s="67">
        <v>19220110</v>
      </c>
      <c r="I1376" s="10" t="s">
        <v>535</v>
      </c>
      <c r="J1376" s="167" t="s">
        <v>51</v>
      </c>
      <c r="K1376" s="10" t="s">
        <v>536</v>
      </c>
      <c r="L1376" s="10"/>
      <c r="M1376" s="101"/>
    </row>
    <row r="1377" spans="1:13" ht="60" x14ac:dyDescent="0.25">
      <c r="A1377" s="99" t="str">
        <f t="shared" si="147"/>
        <v>1</v>
      </c>
      <c r="B1377" s="67" t="str">
        <f t="shared" si="148"/>
        <v>9</v>
      </c>
      <c r="C1377" s="67" t="str">
        <f t="shared" si="149"/>
        <v>2</v>
      </c>
      <c r="D1377" s="67" t="str">
        <f t="shared" si="150"/>
        <v>2</v>
      </c>
      <c r="E1377" s="67" t="str">
        <f t="shared" si="151"/>
        <v>01</v>
      </c>
      <c r="F1377" s="67" t="str">
        <f t="shared" si="152"/>
        <v>2</v>
      </c>
      <c r="G1377" s="67" t="str">
        <f t="shared" si="153"/>
        <v>0</v>
      </c>
      <c r="H1377" s="67">
        <v>19220120</v>
      </c>
      <c r="I1377" s="10" t="s">
        <v>537</v>
      </c>
      <c r="J1377" s="167" t="s">
        <v>51</v>
      </c>
      <c r="K1377" s="10" t="s">
        <v>536</v>
      </c>
      <c r="L1377" s="10"/>
      <c r="M1377" s="101"/>
    </row>
    <row r="1378" spans="1:13" ht="45" x14ac:dyDescent="0.25">
      <c r="A1378" s="99" t="str">
        <f t="shared" si="147"/>
        <v>1</v>
      </c>
      <c r="B1378" s="67" t="str">
        <f t="shared" si="148"/>
        <v>9</v>
      </c>
      <c r="C1378" s="67" t="str">
        <f t="shared" si="149"/>
        <v>2</v>
      </c>
      <c r="D1378" s="67" t="str">
        <f t="shared" si="150"/>
        <v>2</v>
      </c>
      <c r="E1378" s="67" t="str">
        <f t="shared" si="151"/>
        <v>02</v>
      </c>
      <c r="F1378" s="67" t="str">
        <f t="shared" si="152"/>
        <v>0</v>
      </c>
      <c r="G1378" s="67" t="str">
        <f t="shared" si="153"/>
        <v>0</v>
      </c>
      <c r="H1378" s="67">
        <v>19220200</v>
      </c>
      <c r="I1378" s="10" t="s">
        <v>538</v>
      </c>
      <c r="J1378" s="167" t="s">
        <v>51</v>
      </c>
      <c r="K1378" s="10" t="s">
        <v>539</v>
      </c>
      <c r="L1378" s="10"/>
      <c r="M1378" s="101"/>
    </row>
    <row r="1379" spans="1:13" x14ac:dyDescent="0.25">
      <c r="A1379" s="99" t="str">
        <f t="shared" si="147"/>
        <v>1</v>
      </c>
      <c r="B1379" s="67" t="str">
        <f t="shared" si="148"/>
        <v>9</v>
      </c>
      <c r="C1379" s="67" t="str">
        <f t="shared" si="149"/>
        <v>2</v>
      </c>
      <c r="D1379" s="67" t="str">
        <f t="shared" si="150"/>
        <v>2</v>
      </c>
      <c r="E1379" s="67" t="str">
        <f t="shared" si="151"/>
        <v>03</v>
      </c>
      <c r="F1379" s="67" t="str">
        <f t="shared" si="152"/>
        <v>0</v>
      </c>
      <c r="G1379" s="67" t="str">
        <f t="shared" si="153"/>
        <v>0</v>
      </c>
      <c r="H1379" s="67">
        <v>19220300</v>
      </c>
      <c r="I1379" s="10" t="s">
        <v>540</v>
      </c>
      <c r="J1379" s="167" t="s">
        <v>51</v>
      </c>
      <c r="K1379" s="10" t="s">
        <v>541</v>
      </c>
      <c r="L1379" s="10"/>
      <c r="M1379" s="101"/>
    </row>
    <row r="1380" spans="1:13" ht="60" x14ac:dyDescent="0.25">
      <c r="A1380" s="99" t="str">
        <f t="shared" si="147"/>
        <v>1</v>
      </c>
      <c r="B1380" s="67" t="str">
        <f t="shared" si="148"/>
        <v>9</v>
      </c>
      <c r="C1380" s="67" t="str">
        <f t="shared" si="149"/>
        <v>2</v>
      </c>
      <c r="D1380" s="67" t="str">
        <f t="shared" si="150"/>
        <v>2</v>
      </c>
      <c r="E1380" s="67" t="str">
        <f t="shared" si="151"/>
        <v>04</v>
      </c>
      <c r="F1380" s="67" t="str">
        <f t="shared" si="152"/>
        <v>0</v>
      </c>
      <c r="G1380" s="67" t="str">
        <f t="shared" si="153"/>
        <v>0</v>
      </c>
      <c r="H1380" s="67">
        <v>19220400</v>
      </c>
      <c r="I1380" s="10" t="s">
        <v>542</v>
      </c>
      <c r="J1380" s="167" t="s">
        <v>51</v>
      </c>
      <c r="K1380" s="10" t="s">
        <v>543</v>
      </c>
      <c r="L1380" s="10"/>
      <c r="M1380" s="101"/>
    </row>
    <row r="1381" spans="1:13" ht="45" x14ac:dyDescent="0.25">
      <c r="A1381" s="99" t="str">
        <f t="shared" si="147"/>
        <v>1</v>
      </c>
      <c r="B1381" s="67" t="str">
        <f t="shared" si="148"/>
        <v>9</v>
      </c>
      <c r="C1381" s="67" t="str">
        <f t="shared" si="149"/>
        <v>2</v>
      </c>
      <c r="D1381" s="67" t="str">
        <f t="shared" si="150"/>
        <v>2</v>
      </c>
      <c r="E1381" s="67" t="str">
        <f t="shared" si="151"/>
        <v>05</v>
      </c>
      <c r="F1381" s="67" t="str">
        <f t="shared" si="152"/>
        <v>0</v>
      </c>
      <c r="G1381" s="67" t="str">
        <f t="shared" si="153"/>
        <v>0</v>
      </c>
      <c r="H1381" s="67">
        <v>19220500</v>
      </c>
      <c r="I1381" s="10" t="s">
        <v>544</v>
      </c>
      <c r="J1381" s="167" t="s">
        <v>51</v>
      </c>
      <c r="K1381" s="10" t="s">
        <v>545</v>
      </c>
      <c r="L1381" s="10"/>
      <c r="M1381" s="101"/>
    </row>
    <row r="1382" spans="1:13" ht="60" x14ac:dyDescent="0.25">
      <c r="A1382" s="99" t="str">
        <f t="shared" si="147"/>
        <v>1</v>
      </c>
      <c r="B1382" s="67" t="str">
        <f t="shared" si="148"/>
        <v>9</v>
      </c>
      <c r="C1382" s="67" t="str">
        <f t="shared" si="149"/>
        <v>2</v>
      </c>
      <c r="D1382" s="67" t="str">
        <f t="shared" si="150"/>
        <v>2</v>
      </c>
      <c r="E1382" s="67" t="str">
        <f t="shared" si="151"/>
        <v>06</v>
      </c>
      <c r="F1382" s="67" t="str">
        <f t="shared" si="152"/>
        <v>0</v>
      </c>
      <c r="G1382" s="67" t="str">
        <f t="shared" si="153"/>
        <v>0</v>
      </c>
      <c r="H1382" s="67">
        <v>19220600</v>
      </c>
      <c r="I1382" s="10" t="s">
        <v>546</v>
      </c>
      <c r="J1382" s="167" t="s">
        <v>51</v>
      </c>
      <c r="K1382" s="10" t="s">
        <v>547</v>
      </c>
      <c r="L1382" s="10"/>
      <c r="M1382" s="101"/>
    </row>
    <row r="1383" spans="1:13" ht="45" x14ac:dyDescent="0.25">
      <c r="A1383" s="99" t="str">
        <f t="shared" si="147"/>
        <v>1</v>
      </c>
      <c r="B1383" s="67" t="str">
        <f t="shared" si="148"/>
        <v>9</v>
      </c>
      <c r="C1383" s="67" t="str">
        <f t="shared" si="149"/>
        <v>2</v>
      </c>
      <c r="D1383" s="67" t="str">
        <f t="shared" si="150"/>
        <v>2</v>
      </c>
      <c r="E1383" s="67" t="str">
        <f t="shared" si="151"/>
        <v>06</v>
      </c>
      <c r="F1383" s="67" t="str">
        <f t="shared" si="152"/>
        <v>3</v>
      </c>
      <c r="G1383" s="67" t="str">
        <f t="shared" si="153"/>
        <v>0</v>
      </c>
      <c r="H1383" s="67">
        <v>19220630</v>
      </c>
      <c r="I1383" s="10" t="s">
        <v>4254</v>
      </c>
      <c r="J1383" s="167" t="s">
        <v>51</v>
      </c>
      <c r="K1383" s="107" t="s">
        <v>4255</v>
      </c>
      <c r="L1383" s="10" t="s">
        <v>4253</v>
      </c>
      <c r="M1383" s="101"/>
    </row>
    <row r="1384" spans="1:13" ht="45" x14ac:dyDescent="0.25">
      <c r="A1384" s="99" t="str">
        <f t="shared" si="147"/>
        <v>1</v>
      </c>
      <c r="B1384" s="67" t="str">
        <f t="shared" si="148"/>
        <v>9</v>
      </c>
      <c r="C1384" s="67" t="str">
        <f t="shared" si="149"/>
        <v>2</v>
      </c>
      <c r="D1384" s="67" t="str">
        <f t="shared" si="150"/>
        <v>2</v>
      </c>
      <c r="E1384" s="67" t="str">
        <f t="shared" si="151"/>
        <v>06</v>
      </c>
      <c r="F1384" s="67" t="str">
        <f t="shared" si="152"/>
        <v>4</v>
      </c>
      <c r="G1384" s="67" t="str">
        <f t="shared" si="153"/>
        <v>0</v>
      </c>
      <c r="H1384" s="67">
        <v>19220640</v>
      </c>
      <c r="I1384" s="10" t="s">
        <v>4256</v>
      </c>
      <c r="J1384" s="167" t="s">
        <v>51</v>
      </c>
      <c r="K1384" s="107" t="s">
        <v>4257</v>
      </c>
      <c r="L1384" s="10" t="s">
        <v>4253</v>
      </c>
      <c r="M1384" s="101"/>
    </row>
    <row r="1385" spans="1:13" ht="90" x14ac:dyDescent="0.25">
      <c r="A1385" s="99" t="str">
        <f t="shared" si="147"/>
        <v>1</v>
      </c>
      <c r="B1385" s="67" t="str">
        <f t="shared" si="148"/>
        <v>9</v>
      </c>
      <c r="C1385" s="67" t="str">
        <f t="shared" si="149"/>
        <v>2</v>
      </c>
      <c r="D1385" s="67" t="str">
        <f t="shared" si="150"/>
        <v>2</v>
      </c>
      <c r="E1385" s="67" t="str">
        <f t="shared" si="151"/>
        <v>07</v>
      </c>
      <c r="F1385" s="67" t="str">
        <f t="shared" si="152"/>
        <v>0</v>
      </c>
      <c r="G1385" s="67" t="str">
        <f t="shared" si="153"/>
        <v>0</v>
      </c>
      <c r="H1385" s="67">
        <v>19220700</v>
      </c>
      <c r="I1385" s="10" t="s">
        <v>5306</v>
      </c>
      <c r="J1385" s="167" t="s">
        <v>51</v>
      </c>
      <c r="K1385" s="10" t="s">
        <v>6334</v>
      </c>
      <c r="L1385" s="10"/>
      <c r="M1385" s="101"/>
    </row>
    <row r="1386" spans="1:13" ht="75" x14ac:dyDescent="0.25">
      <c r="A1386" s="99" t="str">
        <f t="shared" si="147"/>
        <v>1</v>
      </c>
      <c r="B1386" s="67" t="str">
        <f t="shared" si="148"/>
        <v>9</v>
      </c>
      <c r="C1386" s="67" t="str">
        <f t="shared" si="149"/>
        <v>2</v>
      </c>
      <c r="D1386" s="67" t="str">
        <f t="shared" si="150"/>
        <v>2</v>
      </c>
      <c r="E1386" s="67" t="str">
        <f t="shared" si="151"/>
        <v>08</v>
      </c>
      <c r="F1386" s="67" t="str">
        <f t="shared" si="152"/>
        <v>0</v>
      </c>
      <c r="G1386" s="67" t="str">
        <f t="shared" si="153"/>
        <v>0</v>
      </c>
      <c r="H1386" s="67">
        <v>19220800</v>
      </c>
      <c r="I1386" s="10" t="s">
        <v>5308</v>
      </c>
      <c r="J1386" s="167" t="s">
        <v>51</v>
      </c>
      <c r="K1386" s="10" t="s">
        <v>6335</v>
      </c>
      <c r="L1386" s="10"/>
      <c r="M1386" s="101"/>
    </row>
    <row r="1387" spans="1:13" ht="75" x14ac:dyDescent="0.25">
      <c r="A1387" s="99" t="str">
        <f t="shared" si="147"/>
        <v>1</v>
      </c>
      <c r="B1387" s="67" t="str">
        <f t="shared" si="148"/>
        <v>9</v>
      </c>
      <c r="C1387" s="67" t="str">
        <f t="shared" si="149"/>
        <v>2</v>
      </c>
      <c r="D1387" s="67" t="str">
        <f t="shared" si="150"/>
        <v>2</v>
      </c>
      <c r="E1387" s="67" t="str">
        <f t="shared" si="151"/>
        <v>09</v>
      </c>
      <c r="F1387" s="67" t="str">
        <f t="shared" si="152"/>
        <v>0</v>
      </c>
      <c r="G1387" s="67" t="str">
        <f t="shared" si="153"/>
        <v>0</v>
      </c>
      <c r="H1387" s="67">
        <v>19220900</v>
      </c>
      <c r="I1387" s="10" t="s">
        <v>4704</v>
      </c>
      <c r="J1387" s="167" t="s">
        <v>51</v>
      </c>
      <c r="K1387" s="10" t="s">
        <v>6336</v>
      </c>
      <c r="L1387" s="10" t="s">
        <v>6337</v>
      </c>
      <c r="M1387" s="101" t="s">
        <v>10</v>
      </c>
    </row>
    <row r="1388" spans="1:13" ht="75" x14ac:dyDescent="0.25">
      <c r="A1388" s="99" t="str">
        <f t="shared" si="147"/>
        <v>1</v>
      </c>
      <c r="B1388" s="67" t="str">
        <f t="shared" si="148"/>
        <v>9</v>
      </c>
      <c r="C1388" s="67" t="str">
        <f t="shared" si="149"/>
        <v>2</v>
      </c>
      <c r="D1388" s="67" t="str">
        <f t="shared" si="150"/>
        <v>2</v>
      </c>
      <c r="E1388" s="67" t="str">
        <f t="shared" si="151"/>
        <v>10</v>
      </c>
      <c r="F1388" s="67" t="str">
        <f t="shared" si="152"/>
        <v>0</v>
      </c>
      <c r="G1388" s="67" t="str">
        <f t="shared" si="153"/>
        <v>0</v>
      </c>
      <c r="H1388" s="67">
        <v>19221000</v>
      </c>
      <c r="I1388" s="10" t="s">
        <v>549</v>
      </c>
      <c r="J1388" s="167" t="s">
        <v>51</v>
      </c>
      <c r="K1388" s="10" t="s">
        <v>550</v>
      </c>
      <c r="L1388" s="10"/>
      <c r="M1388" s="101"/>
    </row>
    <row r="1389" spans="1:13" ht="75" x14ac:dyDescent="0.25">
      <c r="A1389" s="99" t="str">
        <f t="shared" si="147"/>
        <v>1</v>
      </c>
      <c r="B1389" s="67" t="str">
        <f t="shared" si="148"/>
        <v>9</v>
      </c>
      <c r="C1389" s="67" t="str">
        <f t="shared" si="149"/>
        <v>2</v>
      </c>
      <c r="D1389" s="67" t="str">
        <f t="shared" si="150"/>
        <v>2</v>
      </c>
      <c r="E1389" s="67" t="str">
        <f t="shared" si="151"/>
        <v>10</v>
      </c>
      <c r="F1389" s="67" t="str">
        <f t="shared" si="152"/>
        <v>1</v>
      </c>
      <c r="G1389" s="67" t="str">
        <f t="shared" si="153"/>
        <v>0</v>
      </c>
      <c r="H1389" s="67">
        <v>19221010</v>
      </c>
      <c r="I1389" s="10" t="s">
        <v>551</v>
      </c>
      <c r="J1389" s="167" t="s">
        <v>51</v>
      </c>
      <c r="K1389" s="10" t="s">
        <v>552</v>
      </c>
      <c r="L1389" s="10"/>
      <c r="M1389" s="101"/>
    </row>
    <row r="1390" spans="1:13" ht="75" x14ac:dyDescent="0.25">
      <c r="A1390" s="99" t="str">
        <f t="shared" si="147"/>
        <v>1</v>
      </c>
      <c r="B1390" s="67" t="str">
        <f t="shared" si="148"/>
        <v>9</v>
      </c>
      <c r="C1390" s="67" t="str">
        <f t="shared" si="149"/>
        <v>2</v>
      </c>
      <c r="D1390" s="67" t="str">
        <f t="shared" si="150"/>
        <v>2</v>
      </c>
      <c r="E1390" s="67" t="str">
        <f t="shared" si="151"/>
        <v>10</v>
      </c>
      <c r="F1390" s="67" t="str">
        <f t="shared" si="152"/>
        <v>2</v>
      </c>
      <c r="G1390" s="67" t="str">
        <f t="shared" si="153"/>
        <v>0</v>
      </c>
      <c r="H1390" s="67">
        <v>19221020</v>
      </c>
      <c r="I1390" s="10" t="s">
        <v>6338</v>
      </c>
      <c r="J1390" s="167" t="s">
        <v>51</v>
      </c>
      <c r="K1390" s="10" t="s">
        <v>6339</v>
      </c>
      <c r="L1390" s="10"/>
      <c r="M1390" s="101"/>
    </row>
    <row r="1391" spans="1:13" ht="60" x14ac:dyDescent="0.25">
      <c r="A1391" s="99" t="str">
        <f t="shared" si="147"/>
        <v>1</v>
      </c>
      <c r="B1391" s="67" t="str">
        <f t="shared" si="148"/>
        <v>9</v>
      </c>
      <c r="C1391" s="67" t="str">
        <f t="shared" si="149"/>
        <v>2</v>
      </c>
      <c r="D1391" s="67" t="str">
        <f t="shared" si="150"/>
        <v>2</v>
      </c>
      <c r="E1391" s="67" t="str">
        <f t="shared" si="151"/>
        <v>11</v>
      </c>
      <c r="F1391" s="67" t="str">
        <f t="shared" si="152"/>
        <v>0</v>
      </c>
      <c r="G1391" s="67" t="str">
        <f t="shared" si="153"/>
        <v>0</v>
      </c>
      <c r="H1391" s="67">
        <v>19221100</v>
      </c>
      <c r="I1391" s="10" t="s">
        <v>5311</v>
      </c>
      <c r="J1391" s="167" t="s">
        <v>51</v>
      </c>
      <c r="K1391" s="10" t="s">
        <v>6340</v>
      </c>
      <c r="L1391" s="10"/>
      <c r="M1391" s="101"/>
    </row>
    <row r="1392" spans="1:13" ht="45" x14ac:dyDescent="0.25">
      <c r="A1392" s="99" t="str">
        <f t="shared" si="147"/>
        <v>1</v>
      </c>
      <c r="B1392" s="67" t="str">
        <f t="shared" si="148"/>
        <v>9</v>
      </c>
      <c r="C1392" s="67" t="str">
        <f t="shared" si="149"/>
        <v>2</v>
      </c>
      <c r="D1392" s="67" t="str">
        <f t="shared" si="150"/>
        <v>2</v>
      </c>
      <c r="E1392" s="67" t="str">
        <f t="shared" si="151"/>
        <v>12</v>
      </c>
      <c r="F1392" s="67" t="str">
        <f t="shared" si="152"/>
        <v>0</v>
      </c>
      <c r="G1392" s="67" t="str">
        <f t="shared" si="153"/>
        <v>0</v>
      </c>
      <c r="H1392" s="67">
        <v>19221200</v>
      </c>
      <c r="I1392" s="10" t="s">
        <v>5313</v>
      </c>
      <c r="J1392" s="167" t="s">
        <v>51</v>
      </c>
      <c r="K1392" s="10" t="s">
        <v>6341</v>
      </c>
      <c r="L1392" s="10"/>
      <c r="M1392" s="101"/>
    </row>
    <row r="1393" spans="1:13" ht="60" x14ac:dyDescent="0.25">
      <c r="A1393" s="99" t="str">
        <f t="shared" si="147"/>
        <v>1</v>
      </c>
      <c r="B1393" s="67" t="str">
        <f t="shared" si="148"/>
        <v>9</v>
      </c>
      <c r="C1393" s="67" t="str">
        <f t="shared" si="149"/>
        <v>2</v>
      </c>
      <c r="D1393" s="67" t="str">
        <f t="shared" si="150"/>
        <v>2</v>
      </c>
      <c r="E1393" s="67" t="str">
        <f t="shared" si="151"/>
        <v>13</v>
      </c>
      <c r="F1393" s="67" t="str">
        <f t="shared" si="152"/>
        <v>0</v>
      </c>
      <c r="G1393" s="67" t="str">
        <f t="shared" si="153"/>
        <v>0</v>
      </c>
      <c r="H1393" s="67">
        <v>19221300</v>
      </c>
      <c r="I1393" s="10" t="s">
        <v>5315</v>
      </c>
      <c r="J1393" s="167" t="s">
        <v>51</v>
      </c>
      <c r="K1393" s="10" t="s">
        <v>6342</v>
      </c>
      <c r="L1393" s="10" t="s">
        <v>5317</v>
      </c>
      <c r="M1393" s="101"/>
    </row>
    <row r="1394" spans="1:13" ht="30" customHeight="1" x14ac:dyDescent="0.25">
      <c r="A1394" s="99" t="str">
        <f t="shared" si="147"/>
        <v>1</v>
      </c>
      <c r="B1394" s="67" t="str">
        <f t="shared" si="148"/>
        <v>9</v>
      </c>
      <c r="C1394" s="67" t="str">
        <f t="shared" si="149"/>
        <v>2</v>
      </c>
      <c r="D1394" s="67" t="str">
        <f t="shared" si="150"/>
        <v>2</v>
      </c>
      <c r="E1394" s="67" t="str">
        <f t="shared" si="151"/>
        <v>14</v>
      </c>
      <c r="F1394" s="67" t="str">
        <f t="shared" si="152"/>
        <v>0</v>
      </c>
      <c r="G1394" s="67" t="str">
        <f t="shared" si="153"/>
        <v>0</v>
      </c>
      <c r="H1394" s="67">
        <v>19221400</v>
      </c>
      <c r="I1394" s="10" t="s">
        <v>6343</v>
      </c>
      <c r="J1394" s="167" t="s">
        <v>51</v>
      </c>
      <c r="K1394" s="10" t="s">
        <v>6344</v>
      </c>
      <c r="L1394" s="10" t="s">
        <v>6345</v>
      </c>
      <c r="M1394" s="101" t="s">
        <v>14</v>
      </c>
    </row>
    <row r="1395" spans="1:13" x14ac:dyDescent="0.25">
      <c r="A1395" s="99" t="str">
        <f t="shared" si="147"/>
        <v>1</v>
      </c>
      <c r="B1395" s="67" t="str">
        <f t="shared" si="148"/>
        <v>9</v>
      </c>
      <c r="C1395" s="67" t="str">
        <f t="shared" si="149"/>
        <v>2</v>
      </c>
      <c r="D1395" s="67" t="str">
        <f t="shared" si="150"/>
        <v>2</v>
      </c>
      <c r="E1395" s="67" t="str">
        <f t="shared" si="151"/>
        <v>14</v>
      </c>
      <c r="F1395" s="67" t="str">
        <f t="shared" si="152"/>
        <v>1</v>
      </c>
      <c r="G1395" s="67" t="str">
        <f t="shared" si="153"/>
        <v>0</v>
      </c>
      <c r="H1395" s="67">
        <v>19221410</v>
      </c>
      <c r="I1395" s="10" t="s">
        <v>6346</v>
      </c>
      <c r="J1395" s="167" t="s">
        <v>51</v>
      </c>
      <c r="K1395" s="10" t="s">
        <v>6347</v>
      </c>
      <c r="L1395" s="10" t="s">
        <v>6345</v>
      </c>
      <c r="M1395" s="101" t="s">
        <v>14</v>
      </c>
    </row>
    <row r="1396" spans="1:13" x14ac:dyDescent="0.25">
      <c r="A1396" s="99" t="str">
        <f t="shared" si="147"/>
        <v>1</v>
      </c>
      <c r="B1396" s="67" t="str">
        <f t="shared" si="148"/>
        <v>9</v>
      </c>
      <c r="C1396" s="67" t="str">
        <f t="shared" si="149"/>
        <v>2</v>
      </c>
      <c r="D1396" s="67" t="str">
        <f t="shared" si="150"/>
        <v>2</v>
      </c>
      <c r="E1396" s="67" t="str">
        <f t="shared" si="151"/>
        <v>14</v>
      </c>
      <c r="F1396" s="67" t="str">
        <f t="shared" si="152"/>
        <v>2</v>
      </c>
      <c r="G1396" s="67" t="str">
        <f t="shared" si="153"/>
        <v>0</v>
      </c>
      <c r="H1396" s="67">
        <v>19221420</v>
      </c>
      <c r="I1396" s="10" t="s">
        <v>6348</v>
      </c>
      <c r="J1396" s="167" t="s">
        <v>51</v>
      </c>
      <c r="K1396" s="10" t="s">
        <v>6349</v>
      </c>
      <c r="L1396" s="10" t="s">
        <v>6345</v>
      </c>
      <c r="M1396" s="101" t="s">
        <v>14</v>
      </c>
    </row>
    <row r="1397" spans="1:13" x14ac:dyDescent="0.25">
      <c r="A1397" s="99" t="str">
        <f t="shared" si="147"/>
        <v>1</v>
      </c>
      <c r="B1397" s="67" t="str">
        <f t="shared" si="148"/>
        <v>9</v>
      </c>
      <c r="C1397" s="67" t="str">
        <f t="shared" si="149"/>
        <v>2</v>
      </c>
      <c r="D1397" s="67" t="str">
        <f t="shared" si="150"/>
        <v>2</v>
      </c>
      <c r="E1397" s="67" t="str">
        <f t="shared" si="151"/>
        <v>50</v>
      </c>
      <c r="F1397" s="67" t="str">
        <f t="shared" si="152"/>
        <v>0</v>
      </c>
      <c r="G1397" s="67" t="str">
        <f t="shared" si="153"/>
        <v>0</v>
      </c>
      <c r="H1397" s="67">
        <v>19225000</v>
      </c>
      <c r="I1397" s="10" t="s">
        <v>553</v>
      </c>
      <c r="J1397" s="167" t="s">
        <v>55</v>
      </c>
      <c r="K1397" s="10" t="s">
        <v>554</v>
      </c>
      <c r="L1397" s="10"/>
      <c r="M1397" s="101"/>
    </row>
    <row r="1398" spans="1:13" ht="30" x14ac:dyDescent="0.25">
      <c r="A1398" s="99" t="str">
        <f t="shared" si="147"/>
        <v>1</v>
      </c>
      <c r="B1398" s="67" t="str">
        <f t="shared" si="148"/>
        <v>9</v>
      </c>
      <c r="C1398" s="67" t="str">
        <f t="shared" si="149"/>
        <v>2</v>
      </c>
      <c r="D1398" s="67" t="str">
        <f t="shared" si="150"/>
        <v>2</v>
      </c>
      <c r="E1398" s="67" t="str">
        <f t="shared" si="151"/>
        <v>51</v>
      </c>
      <c r="F1398" s="67" t="str">
        <f t="shared" si="152"/>
        <v>0</v>
      </c>
      <c r="G1398" s="67" t="str">
        <f t="shared" si="153"/>
        <v>0</v>
      </c>
      <c r="H1398" s="67">
        <v>19225100</v>
      </c>
      <c r="I1398" s="10" t="s">
        <v>555</v>
      </c>
      <c r="J1398" s="167" t="s">
        <v>55</v>
      </c>
      <c r="K1398" s="10" t="s">
        <v>556</v>
      </c>
      <c r="L1398" s="10"/>
      <c r="M1398" s="101"/>
    </row>
    <row r="1399" spans="1:13" ht="30" x14ac:dyDescent="0.25">
      <c r="A1399" s="99" t="str">
        <f t="shared" si="147"/>
        <v>1</v>
      </c>
      <c r="B1399" s="67" t="str">
        <f t="shared" si="148"/>
        <v>9</v>
      </c>
      <c r="C1399" s="67" t="str">
        <f t="shared" si="149"/>
        <v>2</v>
      </c>
      <c r="D1399" s="67" t="str">
        <f t="shared" si="150"/>
        <v>2</v>
      </c>
      <c r="E1399" s="67" t="str">
        <f t="shared" si="151"/>
        <v>99</v>
      </c>
      <c r="F1399" s="67" t="str">
        <f t="shared" si="152"/>
        <v>0</v>
      </c>
      <c r="G1399" s="67" t="str">
        <f t="shared" si="153"/>
        <v>0</v>
      </c>
      <c r="H1399" s="67">
        <v>19229900</v>
      </c>
      <c r="I1399" s="10" t="s">
        <v>557</v>
      </c>
      <c r="J1399" s="167" t="s">
        <v>51</v>
      </c>
      <c r="K1399" s="10" t="s">
        <v>3117</v>
      </c>
      <c r="L1399" s="10"/>
      <c r="M1399" s="101"/>
    </row>
    <row r="1400" spans="1:13" x14ac:dyDescent="0.25">
      <c r="A1400" s="99" t="str">
        <f t="shared" si="147"/>
        <v>1</v>
      </c>
      <c r="B1400" s="67" t="str">
        <f t="shared" si="148"/>
        <v>9</v>
      </c>
      <c r="C1400" s="67" t="str">
        <f t="shared" si="149"/>
        <v>2</v>
      </c>
      <c r="D1400" s="67" t="str">
        <f t="shared" si="150"/>
        <v>3</v>
      </c>
      <c r="E1400" s="67" t="str">
        <f t="shared" si="151"/>
        <v>00</v>
      </c>
      <c r="F1400" s="67" t="str">
        <f t="shared" si="152"/>
        <v>0</v>
      </c>
      <c r="G1400" s="67" t="str">
        <f t="shared" si="153"/>
        <v>0</v>
      </c>
      <c r="H1400" s="67">
        <v>19230000</v>
      </c>
      <c r="I1400" s="10" t="s">
        <v>558</v>
      </c>
      <c r="J1400" s="167" t="s">
        <v>45</v>
      </c>
      <c r="K1400" s="10" t="s">
        <v>559</v>
      </c>
      <c r="L1400" s="10"/>
      <c r="M1400" s="101"/>
    </row>
    <row r="1401" spans="1:13" ht="30" x14ac:dyDescent="0.25">
      <c r="A1401" s="99" t="str">
        <f t="shared" si="147"/>
        <v>1</v>
      </c>
      <c r="B1401" s="67" t="str">
        <f t="shared" si="148"/>
        <v>9</v>
      </c>
      <c r="C1401" s="67" t="str">
        <f t="shared" si="149"/>
        <v>2</v>
      </c>
      <c r="D1401" s="67" t="str">
        <f t="shared" si="150"/>
        <v>3</v>
      </c>
      <c r="E1401" s="67" t="str">
        <f t="shared" si="151"/>
        <v>01</v>
      </c>
      <c r="F1401" s="67" t="str">
        <f t="shared" si="152"/>
        <v>0</v>
      </c>
      <c r="G1401" s="67" t="str">
        <f t="shared" si="153"/>
        <v>0</v>
      </c>
      <c r="H1401" s="67">
        <v>19230100</v>
      </c>
      <c r="I1401" s="10" t="s">
        <v>5319</v>
      </c>
      <c r="J1401" s="167" t="s">
        <v>51</v>
      </c>
      <c r="K1401" s="10" t="s">
        <v>6350</v>
      </c>
      <c r="L1401" s="10"/>
      <c r="M1401" s="101"/>
    </row>
    <row r="1402" spans="1:13" x14ac:dyDescent="0.25">
      <c r="A1402" s="99" t="str">
        <f t="shared" si="147"/>
        <v>1</v>
      </c>
      <c r="B1402" s="67" t="str">
        <f t="shared" si="148"/>
        <v>9</v>
      </c>
      <c r="C1402" s="67" t="str">
        <f t="shared" si="149"/>
        <v>2</v>
      </c>
      <c r="D1402" s="67" t="str">
        <f t="shared" si="150"/>
        <v>3</v>
      </c>
      <c r="E1402" s="67" t="str">
        <f t="shared" si="151"/>
        <v>02</v>
      </c>
      <c r="F1402" s="67" t="str">
        <f t="shared" si="152"/>
        <v>0</v>
      </c>
      <c r="G1402" s="67" t="str">
        <f t="shared" si="153"/>
        <v>0</v>
      </c>
      <c r="H1402" s="67">
        <v>19230200</v>
      </c>
      <c r="I1402" s="10" t="s">
        <v>5321</v>
      </c>
      <c r="J1402" s="167" t="s">
        <v>51</v>
      </c>
      <c r="K1402" s="10" t="s">
        <v>6351</v>
      </c>
      <c r="L1402" s="10"/>
      <c r="M1402" s="101"/>
    </row>
    <row r="1403" spans="1:13" ht="105.75" customHeight="1" x14ac:dyDescent="0.25">
      <c r="A1403" s="99" t="str">
        <f t="shared" si="147"/>
        <v>1</v>
      </c>
      <c r="B1403" s="67" t="str">
        <f t="shared" si="148"/>
        <v>9</v>
      </c>
      <c r="C1403" s="67" t="str">
        <f t="shared" si="149"/>
        <v>2</v>
      </c>
      <c r="D1403" s="67" t="str">
        <f t="shared" si="150"/>
        <v>3</v>
      </c>
      <c r="E1403" s="67" t="str">
        <f t="shared" si="151"/>
        <v>03</v>
      </c>
      <c r="F1403" s="67" t="str">
        <f t="shared" si="152"/>
        <v>0</v>
      </c>
      <c r="G1403" s="67" t="str">
        <f t="shared" si="153"/>
        <v>0</v>
      </c>
      <c r="H1403" s="67">
        <v>19230300</v>
      </c>
      <c r="I1403" s="10" t="s">
        <v>5323</v>
      </c>
      <c r="J1403" s="167" t="s">
        <v>51</v>
      </c>
      <c r="K1403" s="10" t="s">
        <v>6352</v>
      </c>
      <c r="L1403" s="10"/>
      <c r="M1403" s="101"/>
    </row>
    <row r="1404" spans="1:13" ht="105.75" customHeight="1" x14ac:dyDescent="0.25">
      <c r="A1404" s="99" t="str">
        <f t="shared" si="147"/>
        <v>1</v>
      </c>
      <c r="B1404" s="67" t="str">
        <f t="shared" si="148"/>
        <v>9</v>
      </c>
      <c r="C1404" s="67" t="str">
        <f t="shared" si="149"/>
        <v>2</v>
      </c>
      <c r="D1404" s="67" t="str">
        <f t="shared" si="150"/>
        <v>3</v>
      </c>
      <c r="E1404" s="67" t="str">
        <f t="shared" si="151"/>
        <v>04</v>
      </c>
      <c r="F1404" s="67" t="str">
        <f t="shared" si="152"/>
        <v>0</v>
      </c>
      <c r="G1404" s="67" t="str">
        <f t="shared" si="153"/>
        <v>0</v>
      </c>
      <c r="H1404" s="67">
        <v>19230400</v>
      </c>
      <c r="I1404" s="10" t="s">
        <v>5325</v>
      </c>
      <c r="J1404" s="167" t="s">
        <v>51</v>
      </c>
      <c r="K1404" s="10" t="s">
        <v>6353</v>
      </c>
      <c r="L1404" s="10"/>
      <c r="M1404" s="101"/>
    </row>
    <row r="1405" spans="1:13" ht="105.75" customHeight="1" x14ac:dyDescent="0.25">
      <c r="A1405" s="99" t="str">
        <f t="shared" si="147"/>
        <v>1</v>
      </c>
      <c r="B1405" s="67" t="str">
        <f t="shared" si="148"/>
        <v>9</v>
      </c>
      <c r="C1405" s="67" t="str">
        <f t="shared" si="149"/>
        <v>2</v>
      </c>
      <c r="D1405" s="67" t="str">
        <f t="shared" si="150"/>
        <v>3</v>
      </c>
      <c r="E1405" s="67" t="str">
        <f t="shared" si="151"/>
        <v>99</v>
      </c>
      <c r="F1405" s="67" t="str">
        <f t="shared" si="152"/>
        <v>0</v>
      </c>
      <c r="G1405" s="67" t="str">
        <f t="shared" si="153"/>
        <v>0</v>
      </c>
      <c r="H1405" s="67">
        <v>19239900</v>
      </c>
      <c r="I1405" s="10" t="s">
        <v>560</v>
      </c>
      <c r="J1405" s="167" t="s">
        <v>51</v>
      </c>
      <c r="K1405" s="10" t="s">
        <v>561</v>
      </c>
      <c r="L1405" s="10"/>
      <c r="M1405" s="101"/>
    </row>
    <row r="1406" spans="1:13" ht="86.25" customHeight="1" x14ac:dyDescent="0.25">
      <c r="A1406" s="99" t="str">
        <f t="shared" si="147"/>
        <v>1</v>
      </c>
      <c r="B1406" s="67" t="str">
        <f t="shared" si="148"/>
        <v>9</v>
      </c>
      <c r="C1406" s="67" t="str">
        <f t="shared" si="149"/>
        <v>3</v>
      </c>
      <c r="D1406" s="67" t="str">
        <f t="shared" si="150"/>
        <v>0</v>
      </c>
      <c r="E1406" s="67" t="str">
        <f t="shared" si="151"/>
        <v>00</v>
      </c>
      <c r="F1406" s="67" t="str">
        <f t="shared" si="152"/>
        <v>0</v>
      </c>
      <c r="G1406" s="67" t="str">
        <f t="shared" si="153"/>
        <v>0</v>
      </c>
      <c r="H1406" s="67">
        <v>19300000</v>
      </c>
      <c r="I1406" s="10" t="s">
        <v>562</v>
      </c>
      <c r="J1406" s="167" t="s">
        <v>45</v>
      </c>
      <c r="K1406" s="10" t="s">
        <v>563</v>
      </c>
      <c r="L1406" s="10"/>
      <c r="M1406" s="101"/>
    </row>
    <row r="1407" spans="1:13" ht="30" x14ac:dyDescent="0.25">
      <c r="A1407" s="99" t="str">
        <f t="shared" si="147"/>
        <v>1</v>
      </c>
      <c r="B1407" s="67" t="str">
        <f t="shared" si="148"/>
        <v>9</v>
      </c>
      <c r="C1407" s="67" t="str">
        <f t="shared" si="149"/>
        <v>3</v>
      </c>
      <c r="D1407" s="67" t="str">
        <f t="shared" si="150"/>
        <v>1</v>
      </c>
      <c r="E1407" s="67" t="str">
        <f t="shared" si="151"/>
        <v>00</v>
      </c>
      <c r="F1407" s="67" t="str">
        <f t="shared" si="152"/>
        <v>0</v>
      </c>
      <c r="G1407" s="67" t="str">
        <f t="shared" si="153"/>
        <v>0</v>
      </c>
      <c r="H1407" s="67">
        <v>19310000</v>
      </c>
      <c r="I1407" s="10" t="s">
        <v>562</v>
      </c>
      <c r="J1407" s="167" t="s">
        <v>45</v>
      </c>
      <c r="K1407" s="10" t="s">
        <v>6354</v>
      </c>
      <c r="L1407" s="131" t="s">
        <v>3075</v>
      </c>
      <c r="M1407" s="101"/>
    </row>
    <row r="1408" spans="1:13" ht="30" x14ac:dyDescent="0.25">
      <c r="A1408" s="99" t="str">
        <f t="shared" si="147"/>
        <v>1</v>
      </c>
      <c r="B1408" s="67" t="str">
        <f t="shared" si="148"/>
        <v>9</v>
      </c>
      <c r="C1408" s="67" t="str">
        <f t="shared" si="149"/>
        <v>3</v>
      </c>
      <c r="D1408" s="67" t="str">
        <f t="shared" si="150"/>
        <v>1</v>
      </c>
      <c r="E1408" s="67" t="str">
        <f t="shared" si="151"/>
        <v>01</v>
      </c>
      <c r="F1408" s="67" t="str">
        <f t="shared" si="152"/>
        <v>0</v>
      </c>
      <c r="G1408" s="67" t="str">
        <f t="shared" si="153"/>
        <v>0</v>
      </c>
      <c r="H1408" s="67">
        <v>19310100</v>
      </c>
      <c r="I1408" s="10" t="s">
        <v>4710</v>
      </c>
      <c r="J1408" s="167" t="s">
        <v>51</v>
      </c>
      <c r="K1408" s="10" t="s">
        <v>6355</v>
      </c>
      <c r="L1408" s="10" t="s">
        <v>4718</v>
      </c>
      <c r="M1408" s="101" t="s">
        <v>10</v>
      </c>
    </row>
    <row r="1409" spans="1:13" ht="30" x14ac:dyDescent="0.25">
      <c r="A1409" s="99" t="str">
        <f t="shared" si="147"/>
        <v>1</v>
      </c>
      <c r="B1409" s="67" t="str">
        <f t="shared" si="148"/>
        <v>9</v>
      </c>
      <c r="C1409" s="67" t="str">
        <f t="shared" si="149"/>
        <v>3</v>
      </c>
      <c r="D1409" s="67" t="str">
        <f t="shared" si="150"/>
        <v>1</v>
      </c>
      <c r="E1409" s="67" t="str">
        <f t="shared" si="151"/>
        <v>02</v>
      </c>
      <c r="F1409" s="67" t="str">
        <f t="shared" si="152"/>
        <v>0</v>
      </c>
      <c r="G1409" s="67" t="str">
        <f t="shared" si="153"/>
        <v>0</v>
      </c>
      <c r="H1409" s="67">
        <v>19310200</v>
      </c>
      <c r="I1409" s="10" t="s">
        <v>4711</v>
      </c>
      <c r="J1409" s="167" t="s">
        <v>51</v>
      </c>
      <c r="K1409" s="10" t="s">
        <v>6356</v>
      </c>
      <c r="L1409" s="10" t="s">
        <v>4718</v>
      </c>
      <c r="M1409" s="101" t="s">
        <v>10</v>
      </c>
    </row>
    <row r="1410" spans="1:13" ht="102.6" customHeight="1" x14ac:dyDescent="0.25">
      <c r="A1410" s="99" t="str">
        <f t="shared" si="147"/>
        <v>1</v>
      </c>
      <c r="B1410" s="67" t="str">
        <f t="shared" si="148"/>
        <v>9</v>
      </c>
      <c r="C1410" s="67" t="str">
        <f t="shared" si="149"/>
        <v>3</v>
      </c>
      <c r="D1410" s="67" t="str">
        <f t="shared" si="150"/>
        <v>1</v>
      </c>
      <c r="E1410" s="67" t="str">
        <f t="shared" si="151"/>
        <v>02</v>
      </c>
      <c r="F1410" s="67" t="str">
        <f t="shared" si="152"/>
        <v>1</v>
      </c>
      <c r="G1410" s="67" t="str">
        <f t="shared" si="153"/>
        <v>0</v>
      </c>
      <c r="H1410" s="67">
        <v>19310210</v>
      </c>
      <c r="I1410" s="10" t="s">
        <v>5332</v>
      </c>
      <c r="J1410" s="167" t="s">
        <v>51</v>
      </c>
      <c r="K1410" s="10" t="s">
        <v>6357</v>
      </c>
      <c r="L1410" s="10" t="s">
        <v>4718</v>
      </c>
      <c r="M1410" s="101" t="s">
        <v>18</v>
      </c>
    </row>
    <row r="1411" spans="1:13" ht="83.65" customHeight="1" x14ac:dyDescent="0.25">
      <c r="A1411" s="99" t="str">
        <f t="shared" si="147"/>
        <v>1</v>
      </c>
      <c r="B1411" s="67" t="str">
        <f t="shared" si="148"/>
        <v>9</v>
      </c>
      <c r="C1411" s="67" t="str">
        <f t="shared" si="149"/>
        <v>3</v>
      </c>
      <c r="D1411" s="67" t="str">
        <f t="shared" si="150"/>
        <v>1</v>
      </c>
      <c r="E1411" s="67" t="str">
        <f t="shared" si="151"/>
        <v>02</v>
      </c>
      <c r="F1411" s="67" t="str">
        <f t="shared" si="152"/>
        <v>2</v>
      </c>
      <c r="G1411" s="67" t="str">
        <f t="shared" si="153"/>
        <v>0</v>
      </c>
      <c r="H1411" s="67">
        <v>19310220</v>
      </c>
      <c r="I1411" s="10" t="s">
        <v>5334</v>
      </c>
      <c r="J1411" s="167" t="s">
        <v>51</v>
      </c>
      <c r="K1411" s="10" t="s">
        <v>6358</v>
      </c>
      <c r="L1411" s="10" t="s">
        <v>4718</v>
      </c>
      <c r="M1411" s="101" t="s">
        <v>18</v>
      </c>
    </row>
    <row r="1412" spans="1:13" ht="86.65" customHeight="1" x14ac:dyDescent="0.25">
      <c r="A1412" s="99" t="str">
        <f t="shared" si="147"/>
        <v>1</v>
      </c>
      <c r="B1412" s="67" t="str">
        <f t="shared" si="148"/>
        <v>9</v>
      </c>
      <c r="C1412" s="67" t="str">
        <f t="shared" si="149"/>
        <v>3</v>
      </c>
      <c r="D1412" s="67" t="str">
        <f t="shared" si="150"/>
        <v>1</v>
      </c>
      <c r="E1412" s="67" t="str">
        <f t="shared" si="151"/>
        <v>03</v>
      </c>
      <c r="F1412" s="67" t="str">
        <f t="shared" si="152"/>
        <v>0</v>
      </c>
      <c r="G1412" s="67" t="str">
        <f t="shared" si="153"/>
        <v>0</v>
      </c>
      <c r="H1412" s="67">
        <v>19310300</v>
      </c>
      <c r="I1412" s="10" t="s">
        <v>565</v>
      </c>
      <c r="J1412" s="167" t="s">
        <v>51</v>
      </c>
      <c r="K1412" s="10" t="s">
        <v>566</v>
      </c>
      <c r="L1412" s="10"/>
      <c r="M1412" s="101"/>
    </row>
    <row r="1413" spans="1:13" ht="91.15" customHeight="1" x14ac:dyDescent="0.25">
      <c r="A1413" s="99" t="str">
        <f t="shared" si="147"/>
        <v>1</v>
      </c>
      <c r="B1413" s="67" t="str">
        <f t="shared" si="148"/>
        <v>9</v>
      </c>
      <c r="C1413" s="67" t="str">
        <f t="shared" si="149"/>
        <v>3</v>
      </c>
      <c r="D1413" s="67" t="str">
        <f t="shared" si="150"/>
        <v>1</v>
      </c>
      <c r="E1413" s="67" t="str">
        <f t="shared" si="151"/>
        <v>04</v>
      </c>
      <c r="F1413" s="67" t="str">
        <f t="shared" si="152"/>
        <v>0</v>
      </c>
      <c r="G1413" s="67" t="str">
        <f t="shared" si="153"/>
        <v>0</v>
      </c>
      <c r="H1413" s="67">
        <v>19310400</v>
      </c>
      <c r="I1413" s="10" t="s">
        <v>5337</v>
      </c>
      <c r="J1413" s="167" t="s">
        <v>51</v>
      </c>
      <c r="K1413" s="10" t="s">
        <v>6359</v>
      </c>
      <c r="L1413" s="10"/>
      <c r="M1413" s="101"/>
    </row>
    <row r="1414" spans="1:13" ht="45" x14ac:dyDescent="0.25">
      <c r="A1414" s="99" t="str">
        <f t="shared" si="147"/>
        <v>1</v>
      </c>
      <c r="B1414" s="67" t="str">
        <f t="shared" si="148"/>
        <v>9</v>
      </c>
      <c r="C1414" s="67" t="str">
        <f t="shared" si="149"/>
        <v>3</v>
      </c>
      <c r="D1414" s="67" t="str">
        <f t="shared" si="150"/>
        <v>1</v>
      </c>
      <c r="E1414" s="67" t="str">
        <f t="shared" si="151"/>
        <v>05</v>
      </c>
      <c r="F1414" s="67" t="str">
        <f t="shared" si="152"/>
        <v>0</v>
      </c>
      <c r="G1414" s="67" t="str">
        <f t="shared" si="153"/>
        <v>0</v>
      </c>
      <c r="H1414" s="67">
        <v>19310500</v>
      </c>
      <c r="I1414" s="10" t="s">
        <v>5339</v>
      </c>
      <c r="J1414" s="167" t="s">
        <v>51</v>
      </c>
      <c r="K1414" s="10" t="s">
        <v>567</v>
      </c>
      <c r="L1414" s="10"/>
      <c r="M1414" s="101"/>
    </row>
    <row r="1415" spans="1:13" ht="30" x14ac:dyDescent="0.25">
      <c r="A1415" s="99" t="str">
        <f t="shared" si="147"/>
        <v>1</v>
      </c>
      <c r="B1415" s="67" t="str">
        <f t="shared" si="148"/>
        <v>9</v>
      </c>
      <c r="C1415" s="67" t="str">
        <f t="shared" si="149"/>
        <v>3</v>
      </c>
      <c r="D1415" s="67" t="str">
        <f t="shared" si="150"/>
        <v>1</v>
      </c>
      <c r="E1415" s="67" t="str">
        <f t="shared" si="151"/>
        <v>06</v>
      </c>
      <c r="F1415" s="67" t="str">
        <f t="shared" si="152"/>
        <v>0</v>
      </c>
      <c r="G1415" s="67" t="str">
        <f t="shared" si="153"/>
        <v>0</v>
      </c>
      <c r="H1415" s="67">
        <v>19310600</v>
      </c>
      <c r="I1415" s="10" t="s">
        <v>6360</v>
      </c>
      <c r="J1415" s="167" t="s">
        <v>51</v>
      </c>
      <c r="K1415" s="10" t="s">
        <v>6361</v>
      </c>
      <c r="L1415" s="10" t="s">
        <v>6362</v>
      </c>
      <c r="M1415" s="101"/>
    </row>
    <row r="1416" spans="1:13" ht="60" x14ac:dyDescent="0.25">
      <c r="A1416" s="99" t="str">
        <f t="shared" si="147"/>
        <v>1</v>
      </c>
      <c r="B1416" s="67" t="str">
        <f t="shared" si="148"/>
        <v>9</v>
      </c>
      <c r="C1416" s="67" t="str">
        <f t="shared" si="149"/>
        <v>3</v>
      </c>
      <c r="D1416" s="67" t="str">
        <f t="shared" si="150"/>
        <v>1</v>
      </c>
      <c r="E1416" s="67" t="str">
        <f t="shared" si="151"/>
        <v>07</v>
      </c>
      <c r="F1416" s="67" t="str">
        <f t="shared" si="152"/>
        <v>0</v>
      </c>
      <c r="G1416" s="67" t="str">
        <f t="shared" si="153"/>
        <v>0</v>
      </c>
      <c r="H1416" s="67">
        <v>19310700</v>
      </c>
      <c r="I1416" s="10" t="s">
        <v>6363</v>
      </c>
      <c r="J1416" s="167" t="s">
        <v>51</v>
      </c>
      <c r="K1416" s="10" t="s">
        <v>6364</v>
      </c>
      <c r="L1416" s="10" t="s">
        <v>6365</v>
      </c>
      <c r="M1416" s="101" t="s">
        <v>14</v>
      </c>
    </row>
    <row r="1417" spans="1:13" ht="60" x14ac:dyDescent="0.25">
      <c r="A1417" s="99" t="str">
        <f t="shared" si="147"/>
        <v>1</v>
      </c>
      <c r="B1417" s="67" t="str">
        <f t="shared" si="148"/>
        <v>9</v>
      </c>
      <c r="C1417" s="67" t="str">
        <f t="shared" si="149"/>
        <v>3</v>
      </c>
      <c r="D1417" s="67" t="str">
        <f t="shared" si="150"/>
        <v>1</v>
      </c>
      <c r="E1417" s="67" t="str">
        <f t="shared" si="151"/>
        <v>08</v>
      </c>
      <c r="F1417" s="67" t="str">
        <f t="shared" si="152"/>
        <v>0</v>
      </c>
      <c r="G1417" s="67" t="str">
        <f t="shared" si="153"/>
        <v>0</v>
      </c>
      <c r="H1417" s="67">
        <v>19310800</v>
      </c>
      <c r="I1417" s="10" t="s">
        <v>6366</v>
      </c>
      <c r="J1417" s="167" t="s">
        <v>51</v>
      </c>
      <c r="K1417" s="10" t="s">
        <v>6367</v>
      </c>
      <c r="L1417" s="10" t="s">
        <v>4718</v>
      </c>
      <c r="M1417" s="101" t="s">
        <v>14</v>
      </c>
    </row>
    <row r="1418" spans="1:13" ht="90" x14ac:dyDescent="0.25">
      <c r="A1418" s="99" t="str">
        <f t="shared" si="147"/>
        <v>1</v>
      </c>
      <c r="B1418" s="67" t="str">
        <f t="shared" si="148"/>
        <v>9</v>
      </c>
      <c r="C1418" s="67" t="str">
        <f t="shared" si="149"/>
        <v>3</v>
      </c>
      <c r="D1418" s="67" t="str">
        <f t="shared" si="150"/>
        <v>1</v>
      </c>
      <c r="E1418" s="67" t="str">
        <f t="shared" si="151"/>
        <v>99</v>
      </c>
      <c r="F1418" s="67" t="str">
        <f t="shared" si="152"/>
        <v>0</v>
      </c>
      <c r="G1418" s="67" t="str">
        <f t="shared" si="153"/>
        <v>0</v>
      </c>
      <c r="H1418" s="67">
        <v>19319900</v>
      </c>
      <c r="I1418" s="10" t="s">
        <v>4716</v>
      </c>
      <c r="J1418" s="167" t="s">
        <v>51</v>
      </c>
      <c r="K1418" s="10" t="s">
        <v>4717</v>
      </c>
      <c r="L1418" s="10" t="s">
        <v>4718</v>
      </c>
      <c r="M1418" s="101" t="s">
        <v>14</v>
      </c>
    </row>
    <row r="1419" spans="1:13" ht="30" x14ac:dyDescent="0.25">
      <c r="A1419" s="99" t="str">
        <f t="shared" si="147"/>
        <v>1</v>
      </c>
      <c r="B1419" s="67" t="str">
        <f t="shared" si="148"/>
        <v>9</v>
      </c>
      <c r="C1419" s="67" t="str">
        <f t="shared" si="149"/>
        <v>4</v>
      </c>
      <c r="D1419" s="67" t="str">
        <f t="shared" si="150"/>
        <v>0</v>
      </c>
      <c r="E1419" s="67" t="str">
        <f t="shared" si="151"/>
        <v>00</v>
      </c>
      <c r="F1419" s="67" t="str">
        <f t="shared" si="152"/>
        <v>0</v>
      </c>
      <c r="G1419" s="67" t="str">
        <f t="shared" si="153"/>
        <v>0</v>
      </c>
      <c r="H1419" s="67">
        <v>19400000</v>
      </c>
      <c r="I1419" s="10" t="s">
        <v>568</v>
      </c>
      <c r="J1419" s="167" t="s">
        <v>45</v>
      </c>
      <c r="K1419" s="10" t="s">
        <v>6368</v>
      </c>
      <c r="L1419" s="131"/>
      <c r="M1419" s="101"/>
    </row>
    <row r="1420" spans="1:13" ht="30" x14ac:dyDescent="0.25">
      <c r="A1420" s="99" t="str">
        <f t="shared" si="147"/>
        <v>1</v>
      </c>
      <c r="B1420" s="67" t="str">
        <f t="shared" si="148"/>
        <v>9</v>
      </c>
      <c r="C1420" s="67" t="str">
        <f t="shared" si="149"/>
        <v>4</v>
      </c>
      <c r="D1420" s="67" t="str">
        <f t="shared" si="150"/>
        <v>1</v>
      </c>
      <c r="E1420" s="67" t="str">
        <f t="shared" si="151"/>
        <v>00</v>
      </c>
      <c r="F1420" s="67" t="str">
        <f t="shared" si="152"/>
        <v>0</v>
      </c>
      <c r="G1420" s="67" t="str">
        <f t="shared" si="153"/>
        <v>0</v>
      </c>
      <c r="H1420" s="67">
        <v>19410000</v>
      </c>
      <c r="I1420" s="10" t="s">
        <v>6369</v>
      </c>
      <c r="J1420" s="167" t="s">
        <v>45</v>
      </c>
      <c r="K1420" s="10" t="s">
        <v>6370</v>
      </c>
      <c r="L1420" s="131" t="s">
        <v>3075</v>
      </c>
      <c r="M1420" s="101"/>
    </row>
    <row r="1421" spans="1:13" ht="30" x14ac:dyDescent="0.25">
      <c r="A1421" s="99" t="str">
        <f t="shared" si="147"/>
        <v>1</v>
      </c>
      <c r="B1421" s="67" t="str">
        <f t="shared" si="148"/>
        <v>9</v>
      </c>
      <c r="C1421" s="67" t="str">
        <f t="shared" si="149"/>
        <v>4</v>
      </c>
      <c r="D1421" s="67" t="str">
        <f t="shared" si="150"/>
        <v>1</v>
      </c>
      <c r="E1421" s="67" t="str">
        <f t="shared" si="151"/>
        <v>01</v>
      </c>
      <c r="F1421" s="67" t="str">
        <f t="shared" si="152"/>
        <v>0</v>
      </c>
      <c r="G1421" s="67" t="str">
        <f t="shared" si="153"/>
        <v>0</v>
      </c>
      <c r="H1421" s="67">
        <v>19410100</v>
      </c>
      <c r="I1421" s="10" t="s">
        <v>570</v>
      </c>
      <c r="J1421" s="167" t="s">
        <v>51</v>
      </c>
      <c r="K1421" s="10" t="s">
        <v>3119</v>
      </c>
      <c r="L1421" s="10"/>
      <c r="M1421" s="101"/>
    </row>
    <row r="1422" spans="1:13" ht="60" x14ac:dyDescent="0.25">
      <c r="A1422" s="99" t="str">
        <f t="shared" ref="A1422:A1488" si="154">MID($H1422,1,1)</f>
        <v>1</v>
      </c>
      <c r="B1422" s="67" t="str">
        <f t="shared" ref="B1422:B1488" si="155">MID($H1422,2,1)</f>
        <v>9</v>
      </c>
      <c r="C1422" s="67" t="str">
        <f t="shared" ref="C1422:C1488" si="156">MID($H1422,3,1)</f>
        <v>4</v>
      </c>
      <c r="D1422" s="67" t="str">
        <f t="shared" si="150"/>
        <v>1</v>
      </c>
      <c r="E1422" s="67" t="str">
        <f t="shared" si="151"/>
        <v>02</v>
      </c>
      <c r="F1422" s="67" t="str">
        <f t="shared" si="152"/>
        <v>0</v>
      </c>
      <c r="G1422" s="67" t="str">
        <f t="shared" si="153"/>
        <v>0</v>
      </c>
      <c r="H1422" s="67">
        <v>19410200</v>
      </c>
      <c r="I1422" s="10" t="s">
        <v>571</v>
      </c>
      <c r="J1422" s="167" t="s">
        <v>51</v>
      </c>
      <c r="K1422" s="10" t="s">
        <v>6371</v>
      </c>
      <c r="L1422" s="10"/>
      <c r="M1422" s="101"/>
    </row>
    <row r="1423" spans="1:13" ht="45" x14ac:dyDescent="0.25">
      <c r="A1423" s="99" t="str">
        <f t="shared" si="154"/>
        <v>1</v>
      </c>
      <c r="B1423" s="67" t="str">
        <f t="shared" si="155"/>
        <v>9</v>
      </c>
      <c r="C1423" s="67" t="str">
        <f t="shared" si="156"/>
        <v>4</v>
      </c>
      <c r="D1423" s="67" t="str">
        <f t="shared" ref="D1423:D1488" si="157">MID($H1423,4,1)</f>
        <v>1</v>
      </c>
      <c r="E1423" s="67" t="str">
        <f t="shared" ref="E1423:E1488" si="158">MID($H1423,5,2)</f>
        <v>02</v>
      </c>
      <c r="F1423" s="67" t="str">
        <f t="shared" ref="F1423:F1488" si="159">MID($H1423,7,1)</f>
        <v>1</v>
      </c>
      <c r="G1423" s="67" t="str">
        <f t="shared" ref="G1423:G1488" si="160">MID($H1423,8,1)</f>
        <v>0</v>
      </c>
      <c r="H1423" s="67">
        <v>19410210</v>
      </c>
      <c r="I1423" s="10" t="s">
        <v>6372</v>
      </c>
      <c r="J1423" s="167" t="s">
        <v>51</v>
      </c>
      <c r="K1423" s="10" t="s">
        <v>6373</v>
      </c>
      <c r="L1423" s="10"/>
      <c r="M1423" s="101"/>
    </row>
    <row r="1424" spans="1:13" ht="45" x14ac:dyDescent="0.25">
      <c r="A1424" s="99" t="str">
        <f t="shared" si="154"/>
        <v>1</v>
      </c>
      <c r="B1424" s="67" t="str">
        <f t="shared" si="155"/>
        <v>9</v>
      </c>
      <c r="C1424" s="67" t="str">
        <f t="shared" si="156"/>
        <v>4</v>
      </c>
      <c r="D1424" s="67" t="str">
        <f t="shared" si="157"/>
        <v>1</v>
      </c>
      <c r="E1424" s="67" t="str">
        <f t="shared" si="158"/>
        <v>02</v>
      </c>
      <c r="F1424" s="67" t="str">
        <f t="shared" si="159"/>
        <v>2</v>
      </c>
      <c r="G1424" s="67" t="str">
        <f t="shared" si="160"/>
        <v>0</v>
      </c>
      <c r="H1424" s="67">
        <v>19410220</v>
      </c>
      <c r="I1424" s="10" t="s">
        <v>572</v>
      </c>
      <c r="J1424" s="167" t="s">
        <v>51</v>
      </c>
      <c r="K1424" s="10" t="s">
        <v>6374</v>
      </c>
      <c r="L1424" s="10"/>
      <c r="M1424" s="101"/>
    </row>
    <row r="1425" spans="1:13" ht="60" x14ac:dyDescent="0.25">
      <c r="A1425" s="99" t="str">
        <f t="shared" si="154"/>
        <v>1</v>
      </c>
      <c r="B1425" s="67" t="str">
        <f t="shared" si="155"/>
        <v>9</v>
      </c>
      <c r="C1425" s="67" t="str">
        <f t="shared" si="156"/>
        <v>4</v>
      </c>
      <c r="D1425" s="67" t="str">
        <f t="shared" si="157"/>
        <v>1</v>
      </c>
      <c r="E1425" s="67" t="str">
        <f t="shared" si="158"/>
        <v>02</v>
      </c>
      <c r="F1425" s="67" t="str">
        <f t="shared" si="159"/>
        <v>3</v>
      </c>
      <c r="G1425" s="67" t="str">
        <f t="shared" si="160"/>
        <v>0</v>
      </c>
      <c r="H1425" s="67">
        <v>19410230</v>
      </c>
      <c r="I1425" s="10" t="s">
        <v>573</v>
      </c>
      <c r="J1425" s="167" t="s">
        <v>51</v>
      </c>
      <c r="K1425" s="10" t="s">
        <v>6375</v>
      </c>
      <c r="L1425" s="10"/>
      <c r="M1425" s="101"/>
    </row>
    <row r="1426" spans="1:13" ht="45" x14ac:dyDescent="0.25">
      <c r="A1426" s="99" t="str">
        <f t="shared" si="154"/>
        <v>1</v>
      </c>
      <c r="B1426" s="67" t="str">
        <f t="shared" si="155"/>
        <v>9</v>
      </c>
      <c r="C1426" s="67" t="str">
        <f t="shared" si="156"/>
        <v>4</v>
      </c>
      <c r="D1426" s="67" t="str">
        <f t="shared" si="157"/>
        <v>1</v>
      </c>
      <c r="E1426" s="67" t="str">
        <f t="shared" si="158"/>
        <v>02</v>
      </c>
      <c r="F1426" s="67" t="str">
        <f t="shared" si="159"/>
        <v>4</v>
      </c>
      <c r="G1426" s="67" t="str">
        <f t="shared" si="160"/>
        <v>0</v>
      </c>
      <c r="H1426" s="67">
        <v>19410240</v>
      </c>
      <c r="I1426" s="10" t="s">
        <v>6376</v>
      </c>
      <c r="J1426" s="167" t="s">
        <v>51</v>
      </c>
      <c r="K1426" s="10" t="s">
        <v>6377</v>
      </c>
      <c r="L1426" s="10"/>
      <c r="M1426" s="101"/>
    </row>
    <row r="1427" spans="1:13" ht="45" x14ac:dyDescent="0.25">
      <c r="A1427" s="99" t="str">
        <f t="shared" si="154"/>
        <v>1</v>
      </c>
      <c r="B1427" s="67" t="str">
        <f t="shared" si="155"/>
        <v>9</v>
      </c>
      <c r="C1427" s="67" t="str">
        <f t="shared" si="156"/>
        <v>4</v>
      </c>
      <c r="D1427" s="67" t="str">
        <f t="shared" si="157"/>
        <v>1</v>
      </c>
      <c r="E1427" s="67" t="str">
        <f t="shared" si="158"/>
        <v>03</v>
      </c>
      <c r="F1427" s="67" t="str">
        <f t="shared" si="159"/>
        <v>0</v>
      </c>
      <c r="G1427" s="67" t="str">
        <f t="shared" si="160"/>
        <v>0</v>
      </c>
      <c r="H1427" s="67">
        <v>19410300</v>
      </c>
      <c r="I1427" s="10" t="s">
        <v>6378</v>
      </c>
      <c r="J1427" s="167" t="s">
        <v>51</v>
      </c>
      <c r="K1427" s="10" t="s">
        <v>6379</v>
      </c>
      <c r="L1427" s="10"/>
      <c r="M1427" s="101"/>
    </row>
    <row r="1428" spans="1:13" ht="30" x14ac:dyDescent="0.25">
      <c r="A1428" s="99" t="str">
        <f t="shared" si="154"/>
        <v>1</v>
      </c>
      <c r="B1428" s="67" t="str">
        <f t="shared" si="155"/>
        <v>9</v>
      </c>
      <c r="C1428" s="67" t="str">
        <f t="shared" si="156"/>
        <v>4</v>
      </c>
      <c r="D1428" s="67" t="str">
        <f t="shared" si="157"/>
        <v>1</v>
      </c>
      <c r="E1428" s="67" t="str">
        <f t="shared" si="158"/>
        <v>99</v>
      </c>
      <c r="F1428" s="67" t="str">
        <f t="shared" si="159"/>
        <v>0</v>
      </c>
      <c r="G1428" s="67" t="str">
        <f t="shared" si="160"/>
        <v>0</v>
      </c>
      <c r="H1428" s="67">
        <v>19419900</v>
      </c>
      <c r="I1428" s="10" t="s">
        <v>575</v>
      </c>
      <c r="J1428" s="167" t="s">
        <v>51</v>
      </c>
      <c r="K1428" s="10" t="s">
        <v>3124</v>
      </c>
      <c r="L1428" s="10"/>
      <c r="M1428" s="101"/>
    </row>
    <row r="1429" spans="1:13" ht="30" x14ac:dyDescent="0.25">
      <c r="A1429" s="99" t="str">
        <f t="shared" si="154"/>
        <v>1</v>
      </c>
      <c r="B1429" s="67" t="str">
        <f t="shared" si="155"/>
        <v>9</v>
      </c>
      <c r="C1429" s="67" t="str">
        <f t="shared" si="156"/>
        <v>4</v>
      </c>
      <c r="D1429" s="67" t="str">
        <f t="shared" si="157"/>
        <v>2</v>
      </c>
      <c r="E1429" s="67" t="str">
        <f t="shared" si="158"/>
        <v>00</v>
      </c>
      <c r="F1429" s="67" t="str">
        <f t="shared" si="159"/>
        <v>0</v>
      </c>
      <c r="G1429" s="67" t="str">
        <f t="shared" si="160"/>
        <v>0</v>
      </c>
      <c r="H1429" s="67">
        <v>19420000</v>
      </c>
      <c r="I1429" s="10" t="s">
        <v>576</v>
      </c>
      <c r="J1429" s="167" t="s">
        <v>45</v>
      </c>
      <c r="K1429" s="10" t="s">
        <v>6380</v>
      </c>
      <c r="L1429" s="131" t="s">
        <v>3075</v>
      </c>
      <c r="M1429" s="101"/>
    </row>
    <row r="1430" spans="1:13" ht="30" x14ac:dyDescent="0.25">
      <c r="A1430" s="99" t="str">
        <f t="shared" si="154"/>
        <v>1</v>
      </c>
      <c r="B1430" s="67" t="str">
        <f t="shared" si="155"/>
        <v>9</v>
      </c>
      <c r="C1430" s="67" t="str">
        <f t="shared" si="156"/>
        <v>4</v>
      </c>
      <c r="D1430" s="67" t="str">
        <f t="shared" si="157"/>
        <v>2</v>
      </c>
      <c r="E1430" s="67" t="str">
        <f t="shared" si="158"/>
        <v>01</v>
      </c>
      <c r="F1430" s="67" t="str">
        <f t="shared" si="159"/>
        <v>0</v>
      </c>
      <c r="G1430" s="67" t="str">
        <f t="shared" si="160"/>
        <v>0</v>
      </c>
      <c r="H1430" s="67">
        <v>19420100</v>
      </c>
      <c r="I1430" s="10" t="s">
        <v>577</v>
      </c>
      <c r="J1430" s="167" t="s">
        <v>51</v>
      </c>
      <c r="K1430" s="10" t="s">
        <v>6381</v>
      </c>
      <c r="L1430" s="10"/>
      <c r="M1430" s="101"/>
    </row>
    <row r="1431" spans="1:13" ht="30" x14ac:dyDescent="0.25">
      <c r="A1431" s="99" t="str">
        <f t="shared" si="154"/>
        <v>1</v>
      </c>
      <c r="B1431" s="67" t="str">
        <f t="shared" si="155"/>
        <v>9</v>
      </c>
      <c r="C1431" s="67" t="str">
        <f t="shared" si="156"/>
        <v>4</v>
      </c>
      <c r="D1431" s="67" t="str">
        <f t="shared" si="157"/>
        <v>2</v>
      </c>
      <c r="E1431" s="67" t="str">
        <f t="shared" si="158"/>
        <v>02</v>
      </c>
      <c r="F1431" s="67" t="str">
        <f t="shared" si="159"/>
        <v>0</v>
      </c>
      <c r="G1431" s="67" t="str">
        <f t="shared" si="160"/>
        <v>0</v>
      </c>
      <c r="H1431" s="67">
        <v>19420200</v>
      </c>
      <c r="I1431" s="10" t="s">
        <v>578</v>
      </c>
      <c r="J1431" s="167" t="s">
        <v>51</v>
      </c>
      <c r="K1431" s="10" t="s">
        <v>3127</v>
      </c>
      <c r="L1431" s="10"/>
      <c r="M1431" s="101"/>
    </row>
    <row r="1432" spans="1:13" ht="30" x14ac:dyDescent="0.25">
      <c r="A1432" s="99" t="str">
        <f t="shared" si="154"/>
        <v>1</v>
      </c>
      <c r="B1432" s="67" t="str">
        <f t="shared" si="155"/>
        <v>9</v>
      </c>
      <c r="C1432" s="67" t="str">
        <f t="shared" si="156"/>
        <v>4</v>
      </c>
      <c r="D1432" s="67" t="str">
        <f t="shared" si="157"/>
        <v>2</v>
      </c>
      <c r="E1432" s="67" t="str">
        <f t="shared" si="158"/>
        <v>03</v>
      </c>
      <c r="F1432" s="67" t="str">
        <f t="shared" si="159"/>
        <v>0</v>
      </c>
      <c r="G1432" s="67" t="str">
        <f t="shared" si="160"/>
        <v>0</v>
      </c>
      <c r="H1432" s="67">
        <v>19420300</v>
      </c>
      <c r="I1432" s="10" t="s">
        <v>579</v>
      </c>
      <c r="J1432" s="167" t="s">
        <v>51</v>
      </c>
      <c r="K1432" s="10" t="s">
        <v>3128</v>
      </c>
      <c r="L1432" s="10"/>
      <c r="M1432" s="101"/>
    </row>
    <row r="1433" spans="1:13" ht="30" x14ac:dyDescent="0.25">
      <c r="A1433" s="99" t="str">
        <f t="shared" si="154"/>
        <v>1</v>
      </c>
      <c r="B1433" s="67" t="str">
        <f t="shared" si="155"/>
        <v>9</v>
      </c>
      <c r="C1433" s="67" t="str">
        <f t="shared" si="156"/>
        <v>4</v>
      </c>
      <c r="D1433" s="67" t="str">
        <f t="shared" si="157"/>
        <v>2</v>
      </c>
      <c r="E1433" s="67" t="str">
        <f t="shared" si="158"/>
        <v>99</v>
      </c>
      <c r="F1433" s="67" t="str">
        <f t="shared" si="159"/>
        <v>0</v>
      </c>
      <c r="G1433" s="67" t="str">
        <f t="shared" si="160"/>
        <v>0</v>
      </c>
      <c r="H1433" s="67">
        <v>19429900</v>
      </c>
      <c r="I1433" s="10" t="s">
        <v>580</v>
      </c>
      <c r="J1433" s="167" t="s">
        <v>51</v>
      </c>
      <c r="K1433" s="10" t="s">
        <v>6382</v>
      </c>
      <c r="L1433" s="10"/>
      <c r="M1433" s="101"/>
    </row>
    <row r="1434" spans="1:13" ht="90" x14ac:dyDescent="0.25">
      <c r="A1434" s="99" t="str">
        <f t="shared" si="154"/>
        <v>1</v>
      </c>
      <c r="B1434" s="67" t="str">
        <f t="shared" si="155"/>
        <v>9</v>
      </c>
      <c r="C1434" s="67" t="str">
        <f t="shared" si="156"/>
        <v>4</v>
      </c>
      <c r="D1434" s="67" t="str">
        <f t="shared" si="157"/>
        <v>3</v>
      </c>
      <c r="E1434" s="67" t="str">
        <f t="shared" si="158"/>
        <v>00</v>
      </c>
      <c r="F1434" s="67" t="str">
        <f t="shared" si="159"/>
        <v>0</v>
      </c>
      <c r="G1434" s="67" t="str">
        <f t="shared" si="160"/>
        <v>0</v>
      </c>
      <c r="H1434" s="67">
        <v>19430000</v>
      </c>
      <c r="I1434" s="10" t="s">
        <v>581</v>
      </c>
      <c r="J1434" s="167" t="s">
        <v>45</v>
      </c>
      <c r="K1434" s="10" t="s">
        <v>6383</v>
      </c>
      <c r="L1434" s="131" t="s">
        <v>3075</v>
      </c>
      <c r="M1434" s="101"/>
    </row>
    <row r="1435" spans="1:13" s="129" customFormat="1" ht="90" x14ac:dyDescent="0.25">
      <c r="A1435" s="99" t="str">
        <f t="shared" si="154"/>
        <v>1</v>
      </c>
      <c r="B1435" s="67" t="str">
        <f t="shared" si="155"/>
        <v>9</v>
      </c>
      <c r="C1435" s="67" t="str">
        <f t="shared" si="156"/>
        <v>4</v>
      </c>
      <c r="D1435" s="67" t="str">
        <f t="shared" si="157"/>
        <v>3</v>
      </c>
      <c r="E1435" s="67" t="str">
        <f t="shared" si="158"/>
        <v>01</v>
      </c>
      <c r="F1435" s="67" t="str">
        <f t="shared" si="159"/>
        <v>0</v>
      </c>
      <c r="G1435" s="67" t="str">
        <f t="shared" si="160"/>
        <v>0</v>
      </c>
      <c r="H1435" s="67">
        <v>19430100</v>
      </c>
      <c r="I1435" s="10" t="s">
        <v>582</v>
      </c>
      <c r="J1435" s="167" t="s">
        <v>51</v>
      </c>
      <c r="K1435" s="10" t="s">
        <v>6384</v>
      </c>
      <c r="L1435" s="10"/>
      <c r="M1435" s="101"/>
    </row>
    <row r="1436" spans="1:13" s="129" customFormat="1" ht="30" x14ac:dyDescent="0.25">
      <c r="A1436" s="99" t="str">
        <f t="shared" si="154"/>
        <v>1</v>
      </c>
      <c r="B1436" s="67" t="str">
        <f t="shared" si="155"/>
        <v>9</v>
      </c>
      <c r="C1436" s="67" t="str">
        <f t="shared" si="156"/>
        <v>4</v>
      </c>
      <c r="D1436" s="67" t="str">
        <f t="shared" si="157"/>
        <v>4</v>
      </c>
      <c r="E1436" s="67" t="str">
        <f t="shared" si="158"/>
        <v>00</v>
      </c>
      <c r="F1436" s="67" t="str">
        <f t="shared" si="159"/>
        <v>0</v>
      </c>
      <c r="G1436" s="67" t="str">
        <f t="shared" si="160"/>
        <v>0</v>
      </c>
      <c r="H1436" s="67">
        <v>19440000</v>
      </c>
      <c r="I1436" s="10" t="s">
        <v>583</v>
      </c>
      <c r="J1436" s="167" t="s">
        <v>45</v>
      </c>
      <c r="K1436" s="10" t="s">
        <v>6385</v>
      </c>
      <c r="L1436" s="131" t="s">
        <v>3075</v>
      </c>
      <c r="M1436" s="101"/>
    </row>
    <row r="1437" spans="1:13" s="129" customFormat="1" ht="30" x14ac:dyDescent="0.25">
      <c r="A1437" s="99" t="str">
        <f t="shared" si="154"/>
        <v>1</v>
      </c>
      <c r="B1437" s="67" t="str">
        <f t="shared" si="155"/>
        <v>9</v>
      </c>
      <c r="C1437" s="67" t="str">
        <f t="shared" si="156"/>
        <v>4</v>
      </c>
      <c r="D1437" s="67" t="str">
        <f t="shared" si="157"/>
        <v>4</v>
      </c>
      <c r="E1437" s="67" t="str">
        <f t="shared" si="158"/>
        <v>01</v>
      </c>
      <c r="F1437" s="67" t="str">
        <f t="shared" si="159"/>
        <v>0</v>
      </c>
      <c r="G1437" s="67" t="str">
        <f t="shared" si="160"/>
        <v>0</v>
      </c>
      <c r="H1437" s="67">
        <v>19440100</v>
      </c>
      <c r="I1437" s="10" t="s">
        <v>6386</v>
      </c>
      <c r="J1437" s="167" t="s">
        <v>51</v>
      </c>
      <c r="K1437" s="10" t="s">
        <v>6387</v>
      </c>
      <c r="L1437" s="10"/>
      <c r="M1437" s="101"/>
    </row>
    <row r="1438" spans="1:13" s="129" customFormat="1" ht="45" x14ac:dyDescent="0.25">
      <c r="A1438" s="99" t="str">
        <f t="shared" si="154"/>
        <v>1</v>
      </c>
      <c r="B1438" s="67" t="str">
        <f t="shared" si="155"/>
        <v>9</v>
      </c>
      <c r="C1438" s="67" t="str">
        <f t="shared" si="156"/>
        <v>4</v>
      </c>
      <c r="D1438" s="67" t="str">
        <f t="shared" si="157"/>
        <v>4</v>
      </c>
      <c r="E1438" s="67" t="str">
        <f t="shared" si="158"/>
        <v>02</v>
      </c>
      <c r="F1438" s="67" t="str">
        <f t="shared" si="159"/>
        <v>0</v>
      </c>
      <c r="G1438" s="67" t="str">
        <f t="shared" si="160"/>
        <v>0</v>
      </c>
      <c r="H1438" s="67">
        <v>19440200</v>
      </c>
      <c r="I1438" s="10" t="s">
        <v>6388</v>
      </c>
      <c r="J1438" s="167" t="s">
        <v>51</v>
      </c>
      <c r="K1438" s="10" t="s">
        <v>6389</v>
      </c>
      <c r="L1438" s="10"/>
      <c r="M1438" s="101"/>
    </row>
    <row r="1439" spans="1:13" ht="45" x14ac:dyDescent="0.25">
      <c r="A1439" s="99" t="str">
        <f t="shared" si="154"/>
        <v>1</v>
      </c>
      <c r="B1439" s="67" t="str">
        <f t="shared" si="155"/>
        <v>9</v>
      </c>
      <c r="C1439" s="67" t="str">
        <f t="shared" si="156"/>
        <v>4</v>
      </c>
      <c r="D1439" s="67" t="str">
        <f t="shared" si="157"/>
        <v>4</v>
      </c>
      <c r="E1439" s="67" t="str">
        <f t="shared" si="158"/>
        <v>03</v>
      </c>
      <c r="F1439" s="67" t="str">
        <f t="shared" si="159"/>
        <v>0</v>
      </c>
      <c r="G1439" s="67" t="str">
        <f t="shared" si="160"/>
        <v>0</v>
      </c>
      <c r="H1439" s="67">
        <v>19440300</v>
      </c>
      <c r="I1439" s="10" t="s">
        <v>6390</v>
      </c>
      <c r="J1439" s="167" t="s">
        <v>51</v>
      </c>
      <c r="K1439" s="10" t="s">
        <v>6391</v>
      </c>
      <c r="L1439" s="10"/>
      <c r="M1439" s="101"/>
    </row>
    <row r="1440" spans="1:13" ht="45" x14ac:dyDescent="0.25">
      <c r="A1440" s="99" t="str">
        <f t="shared" si="154"/>
        <v>1</v>
      </c>
      <c r="B1440" s="67" t="str">
        <f t="shared" si="155"/>
        <v>9</v>
      </c>
      <c r="C1440" s="67" t="str">
        <f t="shared" si="156"/>
        <v>4</v>
      </c>
      <c r="D1440" s="67" t="str">
        <f t="shared" si="157"/>
        <v>4</v>
      </c>
      <c r="E1440" s="67" t="str">
        <f t="shared" si="158"/>
        <v>04</v>
      </c>
      <c r="F1440" s="67" t="str">
        <f t="shared" si="159"/>
        <v>0</v>
      </c>
      <c r="G1440" s="67" t="str">
        <f t="shared" si="160"/>
        <v>0</v>
      </c>
      <c r="H1440" s="67">
        <v>19440400</v>
      </c>
      <c r="I1440" s="10" t="s">
        <v>584</v>
      </c>
      <c r="J1440" s="167" t="s">
        <v>51</v>
      </c>
      <c r="K1440" s="10" t="s">
        <v>6392</v>
      </c>
      <c r="L1440" s="10"/>
      <c r="M1440" s="101"/>
    </row>
    <row r="1441" spans="1:13" ht="45" x14ac:dyDescent="0.25">
      <c r="A1441" s="99" t="str">
        <f t="shared" si="154"/>
        <v>1</v>
      </c>
      <c r="B1441" s="67" t="str">
        <f t="shared" si="155"/>
        <v>9</v>
      </c>
      <c r="C1441" s="67" t="str">
        <f t="shared" si="156"/>
        <v>4</v>
      </c>
      <c r="D1441" s="67" t="str">
        <f t="shared" si="157"/>
        <v>4</v>
      </c>
      <c r="E1441" s="67" t="str">
        <f t="shared" si="158"/>
        <v>05</v>
      </c>
      <c r="F1441" s="67" t="str">
        <f t="shared" si="159"/>
        <v>0</v>
      </c>
      <c r="G1441" s="67" t="str">
        <f t="shared" si="160"/>
        <v>0</v>
      </c>
      <c r="H1441" s="67">
        <v>19440500</v>
      </c>
      <c r="I1441" s="10" t="s">
        <v>585</v>
      </c>
      <c r="J1441" s="167" t="s">
        <v>51</v>
      </c>
      <c r="K1441" s="10" t="s">
        <v>6393</v>
      </c>
      <c r="L1441" s="10"/>
      <c r="M1441" s="101"/>
    </row>
    <row r="1442" spans="1:13" ht="45" x14ac:dyDescent="0.25">
      <c r="A1442" s="99" t="str">
        <f t="shared" si="154"/>
        <v>1</v>
      </c>
      <c r="B1442" s="67" t="str">
        <f t="shared" si="155"/>
        <v>9</v>
      </c>
      <c r="C1442" s="67" t="str">
        <f t="shared" si="156"/>
        <v>4</v>
      </c>
      <c r="D1442" s="67" t="str">
        <f t="shared" si="157"/>
        <v>4</v>
      </c>
      <c r="E1442" s="67" t="str">
        <f t="shared" si="158"/>
        <v>06</v>
      </c>
      <c r="F1442" s="67" t="str">
        <f t="shared" si="159"/>
        <v>0</v>
      </c>
      <c r="G1442" s="67" t="str">
        <f t="shared" si="160"/>
        <v>0</v>
      </c>
      <c r="H1442" s="67">
        <v>19440600</v>
      </c>
      <c r="I1442" s="10" t="s">
        <v>586</v>
      </c>
      <c r="J1442" s="167" t="s">
        <v>51</v>
      </c>
      <c r="K1442" s="10" t="s">
        <v>6394</v>
      </c>
      <c r="L1442" s="10"/>
      <c r="M1442" s="101"/>
    </row>
    <row r="1443" spans="1:13" ht="30" x14ac:dyDescent="0.25">
      <c r="A1443" s="99" t="str">
        <f t="shared" si="154"/>
        <v>1</v>
      </c>
      <c r="B1443" s="67" t="str">
        <f t="shared" si="155"/>
        <v>9</v>
      </c>
      <c r="C1443" s="67" t="str">
        <f t="shared" si="156"/>
        <v>4</v>
      </c>
      <c r="D1443" s="67" t="str">
        <f t="shared" si="157"/>
        <v>4</v>
      </c>
      <c r="E1443" s="67" t="str">
        <f t="shared" si="158"/>
        <v>07</v>
      </c>
      <c r="F1443" s="67" t="str">
        <f t="shared" si="159"/>
        <v>0</v>
      </c>
      <c r="G1443" s="67" t="str">
        <f t="shared" si="160"/>
        <v>0</v>
      </c>
      <c r="H1443" s="67">
        <v>19440700</v>
      </c>
      <c r="I1443" s="10" t="s">
        <v>587</v>
      </c>
      <c r="J1443" s="167" t="s">
        <v>51</v>
      </c>
      <c r="K1443" s="10" t="s">
        <v>6395</v>
      </c>
      <c r="L1443" s="10"/>
      <c r="M1443" s="101"/>
    </row>
    <row r="1444" spans="1:13" ht="30" x14ac:dyDescent="0.25">
      <c r="A1444" s="99" t="str">
        <f t="shared" si="154"/>
        <v>1</v>
      </c>
      <c r="B1444" s="67" t="str">
        <f t="shared" si="155"/>
        <v>9</v>
      </c>
      <c r="C1444" s="67" t="str">
        <f t="shared" si="156"/>
        <v>4</v>
      </c>
      <c r="D1444" s="67" t="str">
        <f t="shared" si="157"/>
        <v>4</v>
      </c>
      <c r="E1444" s="67" t="str">
        <f t="shared" si="158"/>
        <v>07</v>
      </c>
      <c r="F1444" s="67" t="str">
        <f t="shared" si="159"/>
        <v>1</v>
      </c>
      <c r="G1444" s="67" t="str">
        <f t="shared" si="160"/>
        <v>0</v>
      </c>
      <c r="H1444" s="67">
        <v>19440710</v>
      </c>
      <c r="I1444" s="10" t="s">
        <v>588</v>
      </c>
      <c r="J1444" s="167" t="s">
        <v>51</v>
      </c>
      <c r="K1444" s="10" t="s">
        <v>6396</v>
      </c>
      <c r="L1444" s="10"/>
      <c r="M1444" s="101"/>
    </row>
    <row r="1445" spans="1:13" ht="45" x14ac:dyDescent="0.25">
      <c r="A1445" s="99" t="str">
        <f t="shared" si="154"/>
        <v>1</v>
      </c>
      <c r="B1445" s="67" t="str">
        <f t="shared" si="155"/>
        <v>9</v>
      </c>
      <c r="C1445" s="67" t="str">
        <f t="shared" si="156"/>
        <v>4</v>
      </c>
      <c r="D1445" s="67" t="str">
        <f t="shared" si="157"/>
        <v>4</v>
      </c>
      <c r="E1445" s="67" t="str">
        <f t="shared" si="158"/>
        <v>07</v>
      </c>
      <c r="F1445" s="67" t="str">
        <f t="shared" si="159"/>
        <v>2</v>
      </c>
      <c r="G1445" s="67" t="str">
        <f t="shared" si="160"/>
        <v>0</v>
      </c>
      <c r="H1445" s="67">
        <v>19440720</v>
      </c>
      <c r="I1445" s="10" t="s">
        <v>6397</v>
      </c>
      <c r="J1445" s="167" t="s">
        <v>51</v>
      </c>
      <c r="K1445" s="10" t="s">
        <v>6398</v>
      </c>
      <c r="L1445" s="10"/>
      <c r="M1445" s="101"/>
    </row>
    <row r="1446" spans="1:13" ht="30" x14ac:dyDescent="0.25">
      <c r="A1446" s="99" t="str">
        <f t="shared" si="154"/>
        <v>1</v>
      </c>
      <c r="B1446" s="67" t="str">
        <f t="shared" si="155"/>
        <v>9</v>
      </c>
      <c r="C1446" s="67" t="str">
        <f t="shared" si="156"/>
        <v>4</v>
      </c>
      <c r="D1446" s="67" t="str">
        <f t="shared" si="157"/>
        <v>4</v>
      </c>
      <c r="E1446" s="67" t="str">
        <f t="shared" si="158"/>
        <v>07</v>
      </c>
      <c r="F1446" s="67" t="str">
        <f t="shared" si="159"/>
        <v>3</v>
      </c>
      <c r="G1446" s="67" t="str">
        <f t="shared" si="160"/>
        <v>0</v>
      </c>
      <c r="H1446" s="67">
        <v>19440730</v>
      </c>
      <c r="I1446" s="10" t="s">
        <v>6399</v>
      </c>
      <c r="J1446" s="167" t="s">
        <v>51</v>
      </c>
      <c r="K1446" s="10" t="s">
        <v>6400</v>
      </c>
      <c r="L1446" s="10"/>
      <c r="M1446" s="101"/>
    </row>
    <row r="1447" spans="1:13" x14ac:dyDescent="0.25">
      <c r="A1447" s="99" t="str">
        <f t="shared" si="154"/>
        <v>1</v>
      </c>
      <c r="B1447" s="67" t="str">
        <f t="shared" si="155"/>
        <v>9</v>
      </c>
      <c r="C1447" s="67" t="str">
        <f t="shared" si="156"/>
        <v>4</v>
      </c>
      <c r="D1447" s="67" t="str">
        <f t="shared" si="157"/>
        <v>9</v>
      </c>
      <c r="E1447" s="67" t="str">
        <f t="shared" si="158"/>
        <v>00</v>
      </c>
      <c r="F1447" s="67" t="str">
        <f t="shared" si="159"/>
        <v>0</v>
      </c>
      <c r="G1447" s="67" t="str">
        <f t="shared" si="160"/>
        <v>0</v>
      </c>
      <c r="H1447" s="67">
        <v>19490000</v>
      </c>
      <c r="I1447" s="10" t="s">
        <v>589</v>
      </c>
      <c r="J1447" s="167" t="s">
        <v>45</v>
      </c>
      <c r="K1447" s="10" t="s">
        <v>6401</v>
      </c>
      <c r="L1447" s="131" t="s">
        <v>3075</v>
      </c>
      <c r="M1447" s="101"/>
    </row>
    <row r="1448" spans="1:13" x14ac:dyDescent="0.25">
      <c r="A1448" s="99" t="str">
        <f t="shared" si="154"/>
        <v>1</v>
      </c>
      <c r="B1448" s="67" t="str">
        <f t="shared" si="155"/>
        <v>9</v>
      </c>
      <c r="C1448" s="67" t="str">
        <f t="shared" si="156"/>
        <v>4</v>
      </c>
      <c r="D1448" s="67" t="str">
        <f t="shared" si="157"/>
        <v>9</v>
      </c>
      <c r="E1448" s="67" t="str">
        <f t="shared" si="158"/>
        <v>99</v>
      </c>
      <c r="F1448" s="67" t="str">
        <f t="shared" si="159"/>
        <v>0</v>
      </c>
      <c r="G1448" s="67" t="str">
        <f t="shared" si="160"/>
        <v>0</v>
      </c>
      <c r="H1448" s="67">
        <v>19499900</v>
      </c>
      <c r="I1448" s="10" t="s">
        <v>590</v>
      </c>
      <c r="J1448" s="167" t="s">
        <v>51</v>
      </c>
      <c r="K1448" s="10" t="s">
        <v>6402</v>
      </c>
      <c r="L1448" s="10"/>
      <c r="M1448" s="101"/>
    </row>
    <row r="1449" spans="1:13" x14ac:dyDescent="0.25">
      <c r="A1449" s="99" t="str">
        <f t="shared" si="154"/>
        <v>1</v>
      </c>
      <c r="B1449" s="67" t="str">
        <f t="shared" si="155"/>
        <v>9</v>
      </c>
      <c r="C1449" s="67" t="str">
        <f t="shared" si="156"/>
        <v>9</v>
      </c>
      <c r="D1449" s="67" t="str">
        <f t="shared" si="157"/>
        <v>0</v>
      </c>
      <c r="E1449" s="67" t="str">
        <f t="shared" si="158"/>
        <v>00</v>
      </c>
      <c r="F1449" s="67" t="str">
        <f t="shared" si="159"/>
        <v>0</v>
      </c>
      <c r="G1449" s="67" t="str">
        <f t="shared" si="160"/>
        <v>0</v>
      </c>
      <c r="H1449" s="67">
        <v>19900000</v>
      </c>
      <c r="I1449" s="10" t="s">
        <v>591</v>
      </c>
      <c r="J1449" s="167" t="s">
        <v>45</v>
      </c>
      <c r="K1449" s="10" t="s">
        <v>592</v>
      </c>
      <c r="L1449" s="10"/>
      <c r="M1449" s="101"/>
    </row>
    <row r="1450" spans="1:13" x14ac:dyDescent="0.25">
      <c r="A1450" s="99" t="str">
        <f t="shared" si="154"/>
        <v>1</v>
      </c>
      <c r="B1450" s="67" t="str">
        <f t="shared" si="155"/>
        <v>9</v>
      </c>
      <c r="C1450" s="67" t="str">
        <f t="shared" si="156"/>
        <v>9</v>
      </c>
      <c r="D1450" s="67" t="str">
        <f t="shared" si="157"/>
        <v>9</v>
      </c>
      <c r="E1450" s="67" t="str">
        <f t="shared" si="158"/>
        <v>00</v>
      </c>
      <c r="F1450" s="67" t="str">
        <f t="shared" si="159"/>
        <v>0</v>
      </c>
      <c r="G1450" s="67" t="str">
        <f t="shared" si="160"/>
        <v>0</v>
      </c>
      <c r="H1450" s="67">
        <v>19990000</v>
      </c>
      <c r="I1450" s="10" t="s">
        <v>500</v>
      </c>
      <c r="J1450" s="167" t="s">
        <v>45</v>
      </c>
      <c r="K1450" s="10" t="s">
        <v>6403</v>
      </c>
      <c r="L1450" s="131" t="s">
        <v>3075</v>
      </c>
      <c r="M1450" s="101"/>
    </row>
    <row r="1451" spans="1:13" ht="60" x14ac:dyDescent="0.25">
      <c r="A1451" s="99" t="str">
        <f t="shared" si="154"/>
        <v>1</v>
      </c>
      <c r="B1451" s="67" t="str">
        <f t="shared" si="155"/>
        <v>9</v>
      </c>
      <c r="C1451" s="67" t="str">
        <f t="shared" si="156"/>
        <v>9</v>
      </c>
      <c r="D1451" s="67" t="str">
        <f t="shared" si="157"/>
        <v>9</v>
      </c>
      <c r="E1451" s="67" t="str">
        <f t="shared" si="158"/>
        <v>01</v>
      </c>
      <c r="F1451" s="67" t="str">
        <f t="shared" si="159"/>
        <v>0</v>
      </c>
      <c r="G1451" s="67" t="str">
        <f t="shared" si="160"/>
        <v>0</v>
      </c>
      <c r="H1451" s="67">
        <v>19990100</v>
      </c>
      <c r="I1451" s="10" t="s">
        <v>593</v>
      </c>
      <c r="J1451" s="167" t="s">
        <v>51</v>
      </c>
      <c r="K1451" s="10" t="s">
        <v>594</v>
      </c>
      <c r="L1451" s="10"/>
      <c r="M1451" s="101"/>
    </row>
    <row r="1452" spans="1:13" ht="45" x14ac:dyDescent="0.25">
      <c r="A1452" s="99" t="str">
        <f t="shared" si="154"/>
        <v>1</v>
      </c>
      <c r="B1452" s="67" t="str">
        <f t="shared" si="155"/>
        <v>9</v>
      </c>
      <c r="C1452" s="67" t="str">
        <f t="shared" si="156"/>
        <v>9</v>
      </c>
      <c r="D1452" s="67" t="str">
        <f t="shared" si="157"/>
        <v>9</v>
      </c>
      <c r="E1452" s="67" t="str">
        <f t="shared" si="158"/>
        <v>02</v>
      </c>
      <c r="F1452" s="67" t="str">
        <f t="shared" si="159"/>
        <v>0</v>
      </c>
      <c r="G1452" s="67" t="str">
        <f t="shared" si="160"/>
        <v>0</v>
      </c>
      <c r="H1452" s="67">
        <v>19990200</v>
      </c>
      <c r="I1452" s="10" t="s">
        <v>5343</v>
      </c>
      <c r="J1452" s="167" t="s">
        <v>51</v>
      </c>
      <c r="K1452" s="10" t="s">
        <v>6404</v>
      </c>
      <c r="L1452" s="10"/>
      <c r="M1452" s="101"/>
    </row>
    <row r="1453" spans="1:13" ht="45" x14ac:dyDescent="0.25">
      <c r="A1453" s="99" t="str">
        <f t="shared" si="154"/>
        <v>1</v>
      </c>
      <c r="B1453" s="67" t="str">
        <f t="shared" si="155"/>
        <v>9</v>
      </c>
      <c r="C1453" s="67" t="str">
        <f t="shared" si="156"/>
        <v>9</v>
      </c>
      <c r="D1453" s="67" t="str">
        <f t="shared" si="157"/>
        <v>9</v>
      </c>
      <c r="E1453" s="67" t="str">
        <f t="shared" si="158"/>
        <v>03</v>
      </c>
      <c r="F1453" s="67" t="str">
        <f t="shared" si="159"/>
        <v>0</v>
      </c>
      <c r="G1453" s="67" t="str">
        <f t="shared" si="160"/>
        <v>0</v>
      </c>
      <c r="H1453" s="67">
        <v>19990300</v>
      </c>
      <c r="I1453" s="10" t="s">
        <v>4728</v>
      </c>
      <c r="J1453" s="167" t="s">
        <v>51</v>
      </c>
      <c r="K1453" s="10" t="s">
        <v>4729</v>
      </c>
      <c r="L1453" s="10" t="s">
        <v>4718</v>
      </c>
      <c r="M1453" s="101" t="s">
        <v>10</v>
      </c>
    </row>
    <row r="1454" spans="1:13" ht="285" x14ac:dyDescent="0.25">
      <c r="A1454" s="99" t="str">
        <f t="shared" si="154"/>
        <v>1</v>
      </c>
      <c r="B1454" s="67" t="str">
        <f t="shared" si="155"/>
        <v>9</v>
      </c>
      <c r="C1454" s="67" t="str">
        <f t="shared" si="156"/>
        <v>9</v>
      </c>
      <c r="D1454" s="67" t="str">
        <f t="shared" si="157"/>
        <v>9</v>
      </c>
      <c r="E1454" s="67" t="str">
        <f t="shared" si="158"/>
        <v>04</v>
      </c>
      <c r="F1454" s="67" t="str">
        <f t="shared" si="159"/>
        <v>0</v>
      </c>
      <c r="G1454" s="67" t="str">
        <f t="shared" si="160"/>
        <v>0</v>
      </c>
      <c r="H1454" s="67">
        <v>19990400</v>
      </c>
      <c r="I1454" s="10" t="s">
        <v>5347</v>
      </c>
      <c r="J1454" s="167" t="s">
        <v>51</v>
      </c>
      <c r="K1454" s="123" t="s">
        <v>6405</v>
      </c>
      <c r="L1454" s="10"/>
      <c r="M1454" s="101"/>
    </row>
    <row r="1455" spans="1:13" ht="45" x14ac:dyDescent="0.25">
      <c r="A1455" s="99" t="str">
        <f t="shared" si="154"/>
        <v>1</v>
      </c>
      <c r="B1455" s="67" t="str">
        <f t="shared" si="155"/>
        <v>9</v>
      </c>
      <c r="C1455" s="67" t="str">
        <f t="shared" si="156"/>
        <v>9</v>
      </c>
      <c r="D1455" s="67" t="str">
        <f t="shared" si="157"/>
        <v>9</v>
      </c>
      <c r="E1455" s="67" t="str">
        <f t="shared" si="158"/>
        <v>05</v>
      </c>
      <c r="F1455" s="67" t="str">
        <f t="shared" si="159"/>
        <v>0</v>
      </c>
      <c r="G1455" s="67" t="str">
        <f t="shared" si="160"/>
        <v>0</v>
      </c>
      <c r="H1455" s="67">
        <v>19990500</v>
      </c>
      <c r="I1455" s="10" t="s">
        <v>5349</v>
      </c>
      <c r="J1455" s="167" t="s">
        <v>51</v>
      </c>
      <c r="K1455" s="10" t="s">
        <v>6406</v>
      </c>
      <c r="L1455" s="10"/>
      <c r="M1455" s="101"/>
    </row>
    <row r="1456" spans="1:13" ht="30" x14ac:dyDescent="0.25">
      <c r="A1456" s="99" t="str">
        <f t="shared" si="154"/>
        <v>1</v>
      </c>
      <c r="B1456" s="67" t="str">
        <f t="shared" si="155"/>
        <v>9</v>
      </c>
      <c r="C1456" s="67" t="str">
        <f t="shared" si="156"/>
        <v>9</v>
      </c>
      <c r="D1456" s="67" t="str">
        <f t="shared" si="157"/>
        <v>9</v>
      </c>
      <c r="E1456" s="67" t="str">
        <f t="shared" si="158"/>
        <v>06</v>
      </c>
      <c r="F1456" s="67" t="str">
        <f t="shared" si="159"/>
        <v>0</v>
      </c>
      <c r="G1456" s="67" t="str">
        <f t="shared" si="160"/>
        <v>0</v>
      </c>
      <c r="H1456" s="67">
        <v>19990600</v>
      </c>
      <c r="I1456" s="10" t="s">
        <v>595</v>
      </c>
      <c r="J1456" s="167" t="s">
        <v>51</v>
      </c>
      <c r="K1456" s="10" t="s">
        <v>596</v>
      </c>
      <c r="L1456" s="10"/>
      <c r="M1456" s="101"/>
    </row>
    <row r="1457" spans="1:13" ht="90" x14ac:dyDescent="0.25">
      <c r="A1457" s="99" t="str">
        <f t="shared" si="154"/>
        <v>1</v>
      </c>
      <c r="B1457" s="67" t="str">
        <f t="shared" si="155"/>
        <v>9</v>
      </c>
      <c r="C1457" s="67" t="str">
        <f t="shared" si="156"/>
        <v>9</v>
      </c>
      <c r="D1457" s="67" t="str">
        <f t="shared" si="157"/>
        <v>9</v>
      </c>
      <c r="E1457" s="67" t="str">
        <f t="shared" si="158"/>
        <v>07</v>
      </c>
      <c r="F1457" s="67" t="str">
        <f t="shared" si="159"/>
        <v>0</v>
      </c>
      <c r="G1457" s="67" t="str">
        <f t="shared" si="160"/>
        <v>0</v>
      </c>
      <c r="H1457" s="67">
        <v>19990700</v>
      </c>
      <c r="I1457" s="10" t="s">
        <v>5352</v>
      </c>
      <c r="J1457" s="167" t="s">
        <v>51</v>
      </c>
      <c r="K1457" s="10" t="s">
        <v>6407</v>
      </c>
      <c r="L1457" s="10"/>
      <c r="M1457" s="101"/>
    </row>
    <row r="1458" spans="1:13" ht="30" x14ac:dyDescent="0.25">
      <c r="A1458" s="99" t="str">
        <f t="shared" si="154"/>
        <v>1</v>
      </c>
      <c r="B1458" s="67" t="str">
        <f t="shared" si="155"/>
        <v>9</v>
      </c>
      <c r="C1458" s="67" t="str">
        <f t="shared" si="156"/>
        <v>9</v>
      </c>
      <c r="D1458" s="67" t="str">
        <f t="shared" si="157"/>
        <v>9</v>
      </c>
      <c r="E1458" s="67" t="str">
        <f t="shared" si="158"/>
        <v>08</v>
      </c>
      <c r="F1458" s="67" t="str">
        <f t="shared" si="159"/>
        <v>0</v>
      </c>
      <c r="G1458" s="67" t="str">
        <f t="shared" si="160"/>
        <v>0</v>
      </c>
      <c r="H1458" s="67">
        <v>19990800</v>
      </c>
      <c r="I1458" s="10" t="s">
        <v>6408</v>
      </c>
      <c r="J1458" s="167" t="s">
        <v>51</v>
      </c>
      <c r="K1458" s="10" t="s">
        <v>6409</v>
      </c>
      <c r="L1458" s="10"/>
      <c r="M1458" s="101"/>
    </row>
    <row r="1459" spans="1:13" ht="90" x14ac:dyDescent="0.25">
      <c r="A1459" s="99" t="str">
        <f t="shared" si="154"/>
        <v>1</v>
      </c>
      <c r="B1459" s="67" t="str">
        <f t="shared" si="155"/>
        <v>9</v>
      </c>
      <c r="C1459" s="67" t="str">
        <f t="shared" si="156"/>
        <v>9</v>
      </c>
      <c r="D1459" s="67" t="str">
        <f t="shared" si="157"/>
        <v>9</v>
      </c>
      <c r="E1459" s="67" t="str">
        <f t="shared" si="158"/>
        <v>08</v>
      </c>
      <c r="F1459" s="67" t="str">
        <f t="shared" si="159"/>
        <v>1</v>
      </c>
      <c r="G1459" s="67" t="str">
        <f t="shared" si="160"/>
        <v>0</v>
      </c>
      <c r="H1459" s="67">
        <v>19990810</v>
      </c>
      <c r="I1459" s="10" t="s">
        <v>6410</v>
      </c>
      <c r="J1459" s="167" t="s">
        <v>51</v>
      </c>
      <c r="K1459" s="10" t="s">
        <v>6411</v>
      </c>
      <c r="L1459" s="10"/>
      <c r="M1459" s="101"/>
    </row>
    <row r="1460" spans="1:13" ht="90" x14ac:dyDescent="0.25">
      <c r="A1460" s="99" t="str">
        <f t="shared" si="154"/>
        <v>1</v>
      </c>
      <c r="B1460" s="67" t="str">
        <f t="shared" si="155"/>
        <v>9</v>
      </c>
      <c r="C1460" s="67" t="str">
        <f t="shared" si="156"/>
        <v>9</v>
      </c>
      <c r="D1460" s="67" t="str">
        <f t="shared" si="157"/>
        <v>9</v>
      </c>
      <c r="E1460" s="67" t="str">
        <f t="shared" si="158"/>
        <v>08</v>
      </c>
      <c r="F1460" s="67" t="str">
        <f t="shared" si="159"/>
        <v>2</v>
      </c>
      <c r="G1460" s="67" t="str">
        <f t="shared" si="160"/>
        <v>0</v>
      </c>
      <c r="H1460" s="67">
        <v>19990820</v>
      </c>
      <c r="I1460" s="10" t="s">
        <v>6412</v>
      </c>
      <c r="J1460" s="167" t="s">
        <v>51</v>
      </c>
      <c r="K1460" s="10" t="s">
        <v>6413</v>
      </c>
      <c r="L1460" s="10"/>
      <c r="M1460" s="101"/>
    </row>
    <row r="1461" spans="1:13" ht="60" x14ac:dyDescent="0.25">
      <c r="A1461" s="99" t="str">
        <f t="shared" si="154"/>
        <v>1</v>
      </c>
      <c r="B1461" s="67" t="str">
        <f t="shared" si="155"/>
        <v>9</v>
      </c>
      <c r="C1461" s="67" t="str">
        <f t="shared" si="156"/>
        <v>9</v>
      </c>
      <c r="D1461" s="67" t="str">
        <f t="shared" si="157"/>
        <v>9</v>
      </c>
      <c r="E1461" s="67" t="str">
        <f t="shared" si="158"/>
        <v>09</v>
      </c>
      <c r="F1461" s="67" t="str">
        <f t="shared" si="159"/>
        <v>0</v>
      </c>
      <c r="G1461" s="67" t="str">
        <f t="shared" si="160"/>
        <v>0</v>
      </c>
      <c r="H1461" s="67">
        <v>19990900</v>
      </c>
      <c r="I1461" s="10" t="s">
        <v>5356</v>
      </c>
      <c r="J1461" s="167" t="s">
        <v>51</v>
      </c>
      <c r="K1461" s="10" t="s">
        <v>6414</v>
      </c>
      <c r="L1461" s="10"/>
      <c r="M1461" s="101"/>
    </row>
    <row r="1462" spans="1:13" ht="75" x14ac:dyDescent="0.25">
      <c r="A1462" s="99" t="str">
        <f t="shared" si="154"/>
        <v>1</v>
      </c>
      <c r="B1462" s="67" t="str">
        <f t="shared" si="155"/>
        <v>9</v>
      </c>
      <c r="C1462" s="67" t="str">
        <f t="shared" si="156"/>
        <v>9</v>
      </c>
      <c r="D1462" s="67" t="str">
        <f t="shared" si="157"/>
        <v>9</v>
      </c>
      <c r="E1462" s="67" t="str">
        <f t="shared" si="158"/>
        <v>10</v>
      </c>
      <c r="F1462" s="67" t="str">
        <f t="shared" si="159"/>
        <v>0</v>
      </c>
      <c r="G1462" s="67" t="str">
        <f t="shared" si="160"/>
        <v>0</v>
      </c>
      <c r="H1462" s="67">
        <v>19991000</v>
      </c>
      <c r="I1462" s="10" t="s">
        <v>5358</v>
      </c>
      <c r="J1462" s="167" t="s">
        <v>51</v>
      </c>
      <c r="K1462" s="10" t="s">
        <v>6415</v>
      </c>
      <c r="L1462" s="10"/>
      <c r="M1462" s="101"/>
    </row>
    <row r="1463" spans="1:13" ht="45" x14ac:dyDescent="0.25">
      <c r="A1463" s="99" t="str">
        <f t="shared" si="154"/>
        <v>1</v>
      </c>
      <c r="B1463" s="67" t="str">
        <f t="shared" si="155"/>
        <v>9</v>
      </c>
      <c r="C1463" s="67" t="str">
        <f t="shared" si="156"/>
        <v>9</v>
      </c>
      <c r="D1463" s="67" t="str">
        <f t="shared" si="157"/>
        <v>9</v>
      </c>
      <c r="E1463" s="67" t="str">
        <f t="shared" si="158"/>
        <v>11</v>
      </c>
      <c r="F1463" s="67" t="str">
        <f t="shared" si="159"/>
        <v>0</v>
      </c>
      <c r="G1463" s="67" t="str">
        <f t="shared" si="160"/>
        <v>0</v>
      </c>
      <c r="H1463" s="67">
        <v>19991100</v>
      </c>
      <c r="I1463" s="10" t="s">
        <v>5360</v>
      </c>
      <c r="J1463" s="167" t="s">
        <v>51</v>
      </c>
      <c r="K1463" s="10" t="s">
        <v>6416</v>
      </c>
      <c r="L1463" s="10"/>
      <c r="M1463" s="101"/>
    </row>
    <row r="1464" spans="1:13" ht="30" x14ac:dyDescent="0.25">
      <c r="A1464" s="99" t="str">
        <f t="shared" si="154"/>
        <v>1</v>
      </c>
      <c r="B1464" s="67" t="str">
        <f t="shared" si="155"/>
        <v>9</v>
      </c>
      <c r="C1464" s="67" t="str">
        <f t="shared" si="156"/>
        <v>9</v>
      </c>
      <c r="D1464" s="67" t="str">
        <f t="shared" si="157"/>
        <v>9</v>
      </c>
      <c r="E1464" s="67" t="str">
        <f t="shared" si="158"/>
        <v>12</v>
      </c>
      <c r="F1464" s="67" t="str">
        <f t="shared" si="159"/>
        <v>0</v>
      </c>
      <c r="G1464" s="67" t="str">
        <f t="shared" si="160"/>
        <v>0</v>
      </c>
      <c r="H1464" s="67">
        <v>19991200</v>
      </c>
      <c r="I1464" s="10" t="s">
        <v>5362</v>
      </c>
      <c r="J1464" s="167" t="s">
        <v>51</v>
      </c>
      <c r="K1464" s="10" t="s">
        <v>597</v>
      </c>
      <c r="L1464" s="10"/>
      <c r="M1464" s="101"/>
    </row>
    <row r="1465" spans="1:13" ht="45" x14ac:dyDescent="0.25">
      <c r="A1465" s="99" t="str">
        <f t="shared" si="154"/>
        <v>1</v>
      </c>
      <c r="B1465" s="67" t="str">
        <f t="shared" si="155"/>
        <v>9</v>
      </c>
      <c r="C1465" s="67" t="str">
        <f t="shared" si="156"/>
        <v>9</v>
      </c>
      <c r="D1465" s="67" t="str">
        <f t="shared" si="157"/>
        <v>9</v>
      </c>
      <c r="E1465" s="67" t="str">
        <f t="shared" si="158"/>
        <v>12</v>
      </c>
      <c r="F1465" s="67" t="str">
        <f t="shared" si="159"/>
        <v>1</v>
      </c>
      <c r="G1465" s="67" t="str">
        <f t="shared" si="160"/>
        <v>0</v>
      </c>
      <c r="H1465" s="67">
        <v>19991210</v>
      </c>
      <c r="I1465" s="10" t="s">
        <v>5363</v>
      </c>
      <c r="J1465" s="167" t="s">
        <v>51</v>
      </c>
      <c r="K1465" s="10" t="s">
        <v>598</v>
      </c>
      <c r="L1465" s="10"/>
      <c r="M1465" s="101"/>
    </row>
    <row r="1466" spans="1:13" ht="60" x14ac:dyDescent="0.25">
      <c r="A1466" s="99" t="str">
        <f t="shared" si="154"/>
        <v>1</v>
      </c>
      <c r="B1466" s="67" t="str">
        <f t="shared" si="155"/>
        <v>9</v>
      </c>
      <c r="C1466" s="67" t="str">
        <f t="shared" si="156"/>
        <v>9</v>
      </c>
      <c r="D1466" s="67" t="str">
        <f t="shared" si="157"/>
        <v>9</v>
      </c>
      <c r="E1466" s="67" t="str">
        <f t="shared" si="158"/>
        <v>12</v>
      </c>
      <c r="F1466" s="67" t="str">
        <f t="shared" si="159"/>
        <v>2</v>
      </c>
      <c r="G1466" s="67" t="str">
        <f t="shared" si="160"/>
        <v>0</v>
      </c>
      <c r="H1466" s="67">
        <v>19991220</v>
      </c>
      <c r="I1466" s="10" t="s">
        <v>599</v>
      </c>
      <c r="J1466" s="167" t="s">
        <v>51</v>
      </c>
      <c r="K1466" s="10" t="s">
        <v>600</v>
      </c>
      <c r="L1466" s="10"/>
      <c r="M1466" s="101"/>
    </row>
    <row r="1467" spans="1:13" ht="22.5" customHeight="1" x14ac:dyDescent="0.25">
      <c r="A1467" s="99" t="str">
        <f t="shared" si="154"/>
        <v>1</v>
      </c>
      <c r="B1467" s="67" t="str">
        <f t="shared" si="155"/>
        <v>9</v>
      </c>
      <c r="C1467" s="67" t="str">
        <f t="shared" si="156"/>
        <v>9</v>
      </c>
      <c r="D1467" s="67" t="str">
        <f t="shared" si="157"/>
        <v>9</v>
      </c>
      <c r="E1467" s="67" t="str">
        <f t="shared" si="158"/>
        <v>13</v>
      </c>
      <c r="F1467" s="67" t="str">
        <f t="shared" si="159"/>
        <v>0</v>
      </c>
      <c r="G1467" s="67" t="str">
        <f t="shared" si="160"/>
        <v>0</v>
      </c>
      <c r="H1467" s="67">
        <v>19991300</v>
      </c>
      <c r="I1467" s="10" t="s">
        <v>5366</v>
      </c>
      <c r="J1467" s="167" t="s">
        <v>51</v>
      </c>
      <c r="K1467" s="10" t="s">
        <v>5367</v>
      </c>
      <c r="L1467" s="10"/>
      <c r="M1467" s="101"/>
    </row>
    <row r="1468" spans="1:13" ht="22.5" customHeight="1" x14ac:dyDescent="0.25">
      <c r="A1468" s="99" t="str">
        <f t="shared" si="154"/>
        <v>1</v>
      </c>
      <c r="B1468" s="67" t="str">
        <f t="shared" si="155"/>
        <v>9</v>
      </c>
      <c r="C1468" s="67" t="str">
        <f t="shared" si="156"/>
        <v>9</v>
      </c>
      <c r="D1468" s="67" t="str">
        <f t="shared" si="157"/>
        <v>9</v>
      </c>
      <c r="E1468" s="67" t="str">
        <f t="shared" si="158"/>
        <v>13</v>
      </c>
      <c r="F1468" s="67" t="str">
        <f t="shared" si="159"/>
        <v>1</v>
      </c>
      <c r="G1468" s="67" t="str">
        <f t="shared" si="160"/>
        <v>0</v>
      </c>
      <c r="H1468" s="67">
        <v>19991310</v>
      </c>
      <c r="I1468" s="10" t="s">
        <v>5368</v>
      </c>
      <c r="J1468" s="167" t="s">
        <v>51</v>
      </c>
      <c r="K1468" s="10" t="s">
        <v>6417</v>
      </c>
      <c r="L1468" s="10"/>
      <c r="M1468" s="101"/>
    </row>
    <row r="1469" spans="1:13" ht="81.75" customHeight="1" x14ac:dyDescent="0.25">
      <c r="A1469" s="99" t="str">
        <f t="shared" si="154"/>
        <v>1</v>
      </c>
      <c r="B1469" s="67" t="str">
        <f t="shared" si="155"/>
        <v>9</v>
      </c>
      <c r="C1469" s="67" t="str">
        <f t="shared" si="156"/>
        <v>9</v>
      </c>
      <c r="D1469" s="67" t="str">
        <f t="shared" si="157"/>
        <v>9</v>
      </c>
      <c r="E1469" s="67" t="str">
        <f t="shared" si="158"/>
        <v>15</v>
      </c>
      <c r="F1469" s="67" t="str">
        <f t="shared" si="159"/>
        <v>0</v>
      </c>
      <c r="G1469" s="67" t="str">
        <f t="shared" si="160"/>
        <v>0</v>
      </c>
      <c r="H1469" s="67">
        <v>19991500</v>
      </c>
      <c r="I1469" s="10" t="s">
        <v>6418</v>
      </c>
      <c r="J1469" s="167" t="s">
        <v>51</v>
      </c>
      <c r="K1469" s="10" t="s">
        <v>6419</v>
      </c>
      <c r="L1469" s="10"/>
      <c r="M1469" s="101"/>
    </row>
    <row r="1470" spans="1:13" x14ac:dyDescent="0.25">
      <c r="A1470" s="99" t="str">
        <f t="shared" si="154"/>
        <v>1</v>
      </c>
      <c r="B1470" s="67" t="str">
        <f t="shared" si="155"/>
        <v>9</v>
      </c>
      <c r="C1470" s="67" t="str">
        <f t="shared" si="156"/>
        <v>9</v>
      </c>
      <c r="D1470" s="67" t="str">
        <f t="shared" si="157"/>
        <v>9</v>
      </c>
      <c r="E1470" s="67" t="str">
        <f t="shared" si="158"/>
        <v>16</v>
      </c>
      <c r="F1470" s="67" t="str">
        <f t="shared" si="159"/>
        <v>0</v>
      </c>
      <c r="G1470" s="67" t="str">
        <f t="shared" si="160"/>
        <v>0</v>
      </c>
      <c r="H1470" s="67">
        <v>19991600</v>
      </c>
      <c r="I1470" s="10" t="s">
        <v>601</v>
      </c>
      <c r="J1470" s="167" t="s">
        <v>51</v>
      </c>
      <c r="K1470" s="10" t="s">
        <v>602</v>
      </c>
      <c r="L1470" s="10"/>
      <c r="M1470" s="101"/>
    </row>
    <row r="1471" spans="1:13" x14ac:dyDescent="0.25">
      <c r="A1471" s="99" t="str">
        <f t="shared" si="154"/>
        <v>1</v>
      </c>
      <c r="B1471" s="67" t="str">
        <f t="shared" si="155"/>
        <v>9</v>
      </c>
      <c r="C1471" s="67" t="str">
        <f t="shared" si="156"/>
        <v>9</v>
      </c>
      <c r="D1471" s="67" t="str">
        <f t="shared" si="157"/>
        <v>9</v>
      </c>
      <c r="E1471" s="67" t="str">
        <f t="shared" si="158"/>
        <v>16</v>
      </c>
      <c r="F1471" s="67" t="str">
        <f t="shared" si="159"/>
        <v>1</v>
      </c>
      <c r="G1471" s="67" t="str">
        <f t="shared" si="160"/>
        <v>0</v>
      </c>
      <c r="H1471" s="67">
        <v>19991610</v>
      </c>
      <c r="I1471" s="10" t="s">
        <v>603</v>
      </c>
      <c r="J1471" s="167" t="s">
        <v>51</v>
      </c>
      <c r="K1471" s="10" t="s">
        <v>3139</v>
      </c>
      <c r="L1471" s="10"/>
      <c r="M1471" s="101"/>
    </row>
    <row r="1472" spans="1:13" ht="105" x14ac:dyDescent="0.25">
      <c r="A1472" s="99" t="str">
        <f t="shared" si="154"/>
        <v>1</v>
      </c>
      <c r="B1472" s="67" t="str">
        <f t="shared" si="155"/>
        <v>9</v>
      </c>
      <c r="C1472" s="67" t="str">
        <f t="shared" si="156"/>
        <v>9</v>
      </c>
      <c r="D1472" s="67" t="str">
        <f t="shared" si="157"/>
        <v>9</v>
      </c>
      <c r="E1472" s="67" t="str">
        <f t="shared" si="158"/>
        <v>17</v>
      </c>
      <c r="F1472" s="67" t="str">
        <f t="shared" si="159"/>
        <v>0</v>
      </c>
      <c r="G1472" s="67" t="str">
        <f t="shared" si="160"/>
        <v>0</v>
      </c>
      <c r="H1472" s="67">
        <v>19991700</v>
      </c>
      <c r="I1472" s="10" t="s">
        <v>5687</v>
      </c>
      <c r="J1472" s="167" t="s">
        <v>51</v>
      </c>
      <c r="K1472" s="10" t="s">
        <v>6420</v>
      </c>
      <c r="L1472" s="10"/>
      <c r="M1472" s="101"/>
    </row>
    <row r="1473" spans="1:13" ht="13.5" customHeight="1" x14ac:dyDescent="0.25">
      <c r="A1473" s="99" t="str">
        <f t="shared" si="154"/>
        <v>1</v>
      </c>
      <c r="B1473" s="67" t="str">
        <f t="shared" si="155"/>
        <v>9</v>
      </c>
      <c r="C1473" s="67" t="str">
        <f t="shared" si="156"/>
        <v>9</v>
      </c>
      <c r="D1473" s="67" t="str">
        <f t="shared" si="157"/>
        <v>9</v>
      </c>
      <c r="E1473" s="67" t="str">
        <f t="shared" si="158"/>
        <v>18</v>
      </c>
      <c r="F1473" s="67" t="str">
        <f t="shared" si="159"/>
        <v>0</v>
      </c>
      <c r="G1473" s="67" t="str">
        <f t="shared" si="160"/>
        <v>0</v>
      </c>
      <c r="H1473" s="67">
        <v>19991800</v>
      </c>
      <c r="I1473" s="10" t="s">
        <v>6421</v>
      </c>
      <c r="J1473" s="167" t="s">
        <v>51</v>
      </c>
      <c r="K1473" s="10" t="s">
        <v>6422</v>
      </c>
      <c r="L1473" s="10" t="s">
        <v>6423</v>
      </c>
      <c r="M1473" s="101" t="s">
        <v>14</v>
      </c>
    </row>
    <row r="1474" spans="1:13" ht="30" x14ac:dyDescent="0.25">
      <c r="A1474" s="99" t="str">
        <f t="shared" si="154"/>
        <v>1</v>
      </c>
      <c r="B1474" s="67" t="str">
        <f t="shared" si="155"/>
        <v>9</v>
      </c>
      <c r="C1474" s="67" t="str">
        <f t="shared" si="156"/>
        <v>9</v>
      </c>
      <c r="D1474" s="67" t="str">
        <f t="shared" si="157"/>
        <v>9</v>
      </c>
      <c r="E1474" s="67" t="str">
        <f t="shared" si="158"/>
        <v>19</v>
      </c>
      <c r="F1474" s="67" t="str">
        <f t="shared" si="159"/>
        <v>0</v>
      </c>
      <c r="G1474" s="67" t="str">
        <f t="shared" si="160"/>
        <v>0</v>
      </c>
      <c r="H1474" s="67">
        <v>19991900</v>
      </c>
      <c r="I1474" s="10" t="s">
        <v>6424</v>
      </c>
      <c r="J1474" s="167" t="s">
        <v>51</v>
      </c>
      <c r="K1474" s="10" t="s">
        <v>6425</v>
      </c>
      <c r="L1474" s="10" t="s">
        <v>6426</v>
      </c>
      <c r="M1474" s="101" t="s">
        <v>14</v>
      </c>
    </row>
    <row r="1475" spans="1:13" ht="60" x14ac:dyDescent="0.25">
      <c r="A1475" s="99" t="str">
        <f t="shared" si="154"/>
        <v>1</v>
      </c>
      <c r="B1475" s="67" t="str">
        <f t="shared" si="155"/>
        <v>9</v>
      </c>
      <c r="C1475" s="67" t="str">
        <f t="shared" si="156"/>
        <v>9</v>
      </c>
      <c r="D1475" s="67" t="str">
        <f t="shared" si="157"/>
        <v>9</v>
      </c>
      <c r="E1475" s="67" t="str">
        <f t="shared" si="158"/>
        <v>20</v>
      </c>
      <c r="F1475" s="67" t="str">
        <f t="shared" si="159"/>
        <v>0</v>
      </c>
      <c r="G1475" s="67" t="str">
        <f t="shared" si="160"/>
        <v>0</v>
      </c>
      <c r="H1475" s="67">
        <v>19992000</v>
      </c>
      <c r="I1475" s="10" t="s">
        <v>6427</v>
      </c>
      <c r="J1475" s="167" t="s">
        <v>51</v>
      </c>
      <c r="K1475" s="10" t="s">
        <v>6428</v>
      </c>
      <c r="L1475" s="10" t="s">
        <v>6429</v>
      </c>
      <c r="M1475" s="101" t="s">
        <v>14</v>
      </c>
    </row>
    <row r="1476" spans="1:13" ht="45" x14ac:dyDescent="0.25">
      <c r="A1476" s="99" t="str">
        <f t="shared" si="154"/>
        <v>1</v>
      </c>
      <c r="B1476" s="67" t="str">
        <f t="shared" si="155"/>
        <v>9</v>
      </c>
      <c r="C1476" s="67" t="str">
        <f t="shared" si="156"/>
        <v>9</v>
      </c>
      <c r="D1476" s="67" t="str">
        <f t="shared" si="157"/>
        <v>9</v>
      </c>
      <c r="E1476" s="67" t="str">
        <f t="shared" si="158"/>
        <v>21</v>
      </c>
      <c r="F1476" s="67" t="str">
        <f t="shared" si="159"/>
        <v>0</v>
      </c>
      <c r="G1476" s="67" t="str">
        <f t="shared" si="160"/>
        <v>0</v>
      </c>
      <c r="H1476" s="67">
        <v>19992100</v>
      </c>
      <c r="I1476" s="10" t="s">
        <v>6430</v>
      </c>
      <c r="J1476" s="167" t="s">
        <v>51</v>
      </c>
      <c r="K1476" s="10" t="s">
        <v>6431</v>
      </c>
      <c r="L1476" s="10" t="s">
        <v>6432</v>
      </c>
      <c r="M1476" s="101" t="s">
        <v>14</v>
      </c>
    </row>
    <row r="1477" spans="1:13" x14ac:dyDescent="0.25">
      <c r="A1477" s="99" t="str">
        <f t="shared" si="154"/>
        <v>1</v>
      </c>
      <c r="B1477" s="67" t="str">
        <f t="shared" si="155"/>
        <v>9</v>
      </c>
      <c r="C1477" s="67" t="str">
        <f t="shared" si="156"/>
        <v>9</v>
      </c>
      <c r="D1477" s="67" t="str">
        <f t="shared" si="157"/>
        <v>9</v>
      </c>
      <c r="E1477" s="67" t="str">
        <f t="shared" si="158"/>
        <v>99</v>
      </c>
      <c r="F1477" s="67" t="str">
        <f t="shared" si="159"/>
        <v>0</v>
      </c>
      <c r="G1477" s="67" t="str">
        <f t="shared" si="160"/>
        <v>0</v>
      </c>
      <c r="H1477" s="67">
        <v>19999900</v>
      </c>
      <c r="I1477" s="10" t="s">
        <v>604</v>
      </c>
      <c r="J1477" s="167" t="s">
        <v>51</v>
      </c>
      <c r="K1477" s="10" t="s">
        <v>605</v>
      </c>
      <c r="L1477" s="10"/>
      <c r="M1477" s="101"/>
    </row>
    <row r="1478" spans="1:13" ht="15" customHeight="1" x14ac:dyDescent="0.25">
      <c r="A1478" s="99" t="str">
        <f t="shared" si="154"/>
        <v>1</v>
      </c>
      <c r="B1478" s="67" t="str">
        <f t="shared" si="155"/>
        <v>9</v>
      </c>
      <c r="C1478" s="67" t="str">
        <f t="shared" si="156"/>
        <v>9</v>
      </c>
      <c r="D1478" s="67" t="str">
        <f t="shared" si="157"/>
        <v>9</v>
      </c>
      <c r="E1478" s="67" t="str">
        <f t="shared" si="158"/>
        <v>99</v>
      </c>
      <c r="F1478" s="67" t="str">
        <f t="shared" si="159"/>
        <v>1</v>
      </c>
      <c r="G1478" s="67" t="str">
        <f t="shared" si="160"/>
        <v>0</v>
      </c>
      <c r="H1478" s="67">
        <v>19999910</v>
      </c>
      <c r="I1478" s="10" t="s">
        <v>5370</v>
      </c>
      <c r="J1478" s="167" t="s">
        <v>51</v>
      </c>
      <c r="K1478" s="10" t="s">
        <v>4730</v>
      </c>
      <c r="L1478" s="10"/>
      <c r="M1478" s="101" t="s">
        <v>10</v>
      </c>
    </row>
    <row r="1479" spans="1:13" ht="20.25" customHeight="1" x14ac:dyDescent="0.25">
      <c r="A1479" s="99" t="str">
        <f t="shared" si="154"/>
        <v>1</v>
      </c>
      <c r="B1479" s="67" t="str">
        <f t="shared" si="155"/>
        <v>9</v>
      </c>
      <c r="C1479" s="67" t="str">
        <f t="shared" si="156"/>
        <v>9</v>
      </c>
      <c r="D1479" s="67" t="str">
        <f t="shared" si="157"/>
        <v>9</v>
      </c>
      <c r="E1479" s="67" t="str">
        <f t="shared" si="158"/>
        <v>99</v>
      </c>
      <c r="F1479" s="67" t="str">
        <f t="shared" si="159"/>
        <v>2</v>
      </c>
      <c r="G1479" s="67" t="str">
        <f t="shared" si="160"/>
        <v>0</v>
      </c>
      <c r="H1479" s="67">
        <v>19999920</v>
      </c>
      <c r="I1479" s="10" t="s">
        <v>6433</v>
      </c>
      <c r="J1479" s="167" t="s">
        <v>51</v>
      </c>
      <c r="K1479" s="10" t="s">
        <v>6434</v>
      </c>
      <c r="L1479" s="10"/>
      <c r="M1479" s="101"/>
    </row>
    <row r="1480" spans="1:13" x14ac:dyDescent="0.25">
      <c r="A1480" s="99" t="str">
        <f t="shared" si="154"/>
        <v>1</v>
      </c>
      <c r="B1480" s="67" t="str">
        <f t="shared" si="155"/>
        <v>9</v>
      </c>
      <c r="C1480" s="67" t="str">
        <f t="shared" si="156"/>
        <v>9</v>
      </c>
      <c r="D1480" s="67" t="str">
        <f t="shared" si="157"/>
        <v>9</v>
      </c>
      <c r="E1480" s="67" t="str">
        <f t="shared" si="158"/>
        <v>99</v>
      </c>
      <c r="F1480" s="67" t="str">
        <f t="shared" si="159"/>
        <v>3</v>
      </c>
      <c r="G1480" s="67" t="str">
        <f t="shared" si="160"/>
        <v>0</v>
      </c>
      <c r="H1480" s="67">
        <v>19999930</v>
      </c>
      <c r="I1480" s="10" t="s">
        <v>6435</v>
      </c>
      <c r="J1480" s="167" t="s">
        <v>51</v>
      </c>
      <c r="K1480" s="10" t="s">
        <v>6436</v>
      </c>
      <c r="L1480" s="10"/>
      <c r="M1480" s="101"/>
    </row>
    <row r="1481" spans="1:13" ht="45" x14ac:dyDescent="0.25">
      <c r="A1481" s="99" t="str">
        <f t="shared" si="154"/>
        <v>1</v>
      </c>
      <c r="B1481" s="67" t="str">
        <f t="shared" si="155"/>
        <v>3</v>
      </c>
      <c r="C1481" s="67" t="str">
        <f t="shared" si="156"/>
        <v>4</v>
      </c>
      <c r="D1481" s="67" t="str">
        <f t="shared" si="157"/>
        <v>6</v>
      </c>
      <c r="E1481" s="67" t="str">
        <f t="shared" si="158"/>
        <v>02</v>
      </c>
      <c r="F1481" s="67" t="str">
        <f t="shared" si="159"/>
        <v>0</v>
      </c>
      <c r="G1481" s="67" t="str">
        <f t="shared" si="160"/>
        <v>0</v>
      </c>
      <c r="H1481" s="67">
        <v>13460200</v>
      </c>
      <c r="I1481" s="10" t="s">
        <v>6437</v>
      </c>
      <c r="J1481" s="167"/>
      <c r="K1481" s="10" t="s">
        <v>5953</v>
      </c>
      <c r="L1481" s="10"/>
      <c r="M1481" s="101" t="s">
        <v>22</v>
      </c>
    </row>
    <row r="1482" spans="1:13" ht="105" x14ac:dyDescent="0.25">
      <c r="A1482" s="99" t="str">
        <f t="shared" si="154"/>
        <v>1</v>
      </c>
      <c r="B1482" s="67" t="str">
        <f t="shared" si="155"/>
        <v>3</v>
      </c>
      <c r="C1482" s="67" t="str">
        <f t="shared" si="156"/>
        <v>4</v>
      </c>
      <c r="D1482" s="67" t="str">
        <f t="shared" si="157"/>
        <v>6</v>
      </c>
      <c r="E1482" s="67" t="str">
        <f t="shared" si="158"/>
        <v>02</v>
      </c>
      <c r="F1482" s="67" t="str">
        <f t="shared" si="159"/>
        <v>1</v>
      </c>
      <c r="G1482" s="67" t="str">
        <f t="shared" si="160"/>
        <v>0</v>
      </c>
      <c r="H1482" s="67">
        <v>13460210</v>
      </c>
      <c r="I1482" s="10" t="s">
        <v>6438</v>
      </c>
      <c r="J1482" s="167"/>
      <c r="K1482" s="10" t="s">
        <v>6439</v>
      </c>
      <c r="L1482" s="10"/>
      <c r="M1482" s="101" t="s">
        <v>22</v>
      </c>
    </row>
    <row r="1483" spans="1:13" ht="105" x14ac:dyDescent="0.25">
      <c r="A1483" s="99" t="str">
        <f t="shared" si="154"/>
        <v>1</v>
      </c>
      <c r="B1483" s="67" t="str">
        <f t="shared" si="155"/>
        <v>3</v>
      </c>
      <c r="C1483" s="67" t="str">
        <f t="shared" si="156"/>
        <v>4</v>
      </c>
      <c r="D1483" s="67" t="str">
        <f t="shared" si="157"/>
        <v>6</v>
      </c>
      <c r="E1483" s="67" t="str">
        <f t="shared" si="158"/>
        <v>02</v>
      </c>
      <c r="F1483" s="67" t="str">
        <f t="shared" si="159"/>
        <v>2</v>
      </c>
      <c r="G1483" s="67" t="str">
        <f t="shared" si="160"/>
        <v>0</v>
      </c>
      <c r="H1483" s="67">
        <v>13460220</v>
      </c>
      <c r="I1483" s="10" t="s">
        <v>6440</v>
      </c>
      <c r="J1483" s="167"/>
      <c r="K1483" s="10" t="s">
        <v>6441</v>
      </c>
      <c r="L1483" s="10"/>
      <c r="M1483" s="101" t="s">
        <v>22</v>
      </c>
    </row>
    <row r="1484" spans="1:13" ht="60" x14ac:dyDescent="0.25">
      <c r="A1484" s="99" t="str">
        <f t="shared" si="154"/>
        <v>2</v>
      </c>
      <c r="B1484" s="67" t="str">
        <f t="shared" si="155"/>
        <v>0</v>
      </c>
      <c r="C1484" s="67" t="str">
        <f t="shared" si="156"/>
        <v>0</v>
      </c>
      <c r="D1484" s="67" t="str">
        <f t="shared" si="157"/>
        <v>0</v>
      </c>
      <c r="E1484" s="67" t="str">
        <f t="shared" si="158"/>
        <v>00</v>
      </c>
      <c r="F1484" s="67" t="str">
        <f t="shared" si="159"/>
        <v>0</v>
      </c>
      <c r="G1484" s="67" t="str">
        <f t="shared" si="160"/>
        <v>0</v>
      </c>
      <c r="H1484" s="67">
        <v>20000000</v>
      </c>
      <c r="I1484" s="10" t="s">
        <v>606</v>
      </c>
      <c r="J1484" s="167" t="s">
        <v>45</v>
      </c>
      <c r="K1484" s="10" t="s">
        <v>607</v>
      </c>
      <c r="L1484" s="10"/>
      <c r="M1484" s="101"/>
    </row>
    <row r="1485" spans="1:13" ht="105" x14ac:dyDescent="0.25">
      <c r="A1485" s="99" t="str">
        <f t="shared" si="154"/>
        <v>2</v>
      </c>
      <c r="B1485" s="67" t="str">
        <f t="shared" si="155"/>
        <v>1</v>
      </c>
      <c r="C1485" s="67" t="str">
        <f t="shared" si="156"/>
        <v>0</v>
      </c>
      <c r="D1485" s="67" t="str">
        <f t="shared" si="157"/>
        <v>0</v>
      </c>
      <c r="E1485" s="67" t="str">
        <f t="shared" si="158"/>
        <v>00</v>
      </c>
      <c r="F1485" s="67" t="str">
        <f t="shared" si="159"/>
        <v>0</v>
      </c>
      <c r="G1485" s="67" t="str">
        <f t="shared" si="160"/>
        <v>0</v>
      </c>
      <c r="H1485" s="67">
        <v>21000000</v>
      </c>
      <c r="I1485" s="10" t="s">
        <v>608</v>
      </c>
      <c r="J1485" s="167" t="s">
        <v>45</v>
      </c>
      <c r="K1485" s="10" t="s">
        <v>609</v>
      </c>
      <c r="L1485" s="10"/>
      <c r="M1485" s="101"/>
    </row>
    <row r="1486" spans="1:13" ht="45" x14ac:dyDescent="0.25">
      <c r="A1486" s="99" t="str">
        <f t="shared" si="154"/>
        <v>2</v>
      </c>
      <c r="B1486" s="67" t="str">
        <f t="shared" si="155"/>
        <v>1</v>
      </c>
      <c r="C1486" s="67" t="str">
        <f t="shared" si="156"/>
        <v>1</v>
      </c>
      <c r="D1486" s="67" t="str">
        <f t="shared" si="157"/>
        <v>0</v>
      </c>
      <c r="E1486" s="67" t="str">
        <f t="shared" si="158"/>
        <v>00</v>
      </c>
      <c r="F1486" s="67" t="str">
        <f t="shared" si="159"/>
        <v>0</v>
      </c>
      <c r="G1486" s="67" t="str">
        <f t="shared" si="160"/>
        <v>0</v>
      </c>
      <c r="H1486" s="67">
        <v>21100000</v>
      </c>
      <c r="I1486" s="10" t="s">
        <v>610</v>
      </c>
      <c r="J1486" s="167" t="s">
        <v>45</v>
      </c>
      <c r="K1486" s="10" t="s">
        <v>611</v>
      </c>
      <c r="L1486" s="10"/>
      <c r="M1486" s="101"/>
    </row>
    <row r="1487" spans="1:13" ht="135" x14ac:dyDescent="0.25">
      <c r="A1487" s="99" t="str">
        <f t="shared" si="154"/>
        <v>2</v>
      </c>
      <c r="B1487" s="67" t="str">
        <f t="shared" si="155"/>
        <v>1</v>
      </c>
      <c r="C1487" s="67" t="str">
        <f t="shared" si="156"/>
        <v>1</v>
      </c>
      <c r="D1487" s="67" t="str">
        <f t="shared" si="157"/>
        <v>1</v>
      </c>
      <c r="E1487" s="67" t="str">
        <f t="shared" si="158"/>
        <v>00</v>
      </c>
      <c r="F1487" s="67" t="str">
        <f t="shared" si="159"/>
        <v>0</v>
      </c>
      <c r="G1487" s="67" t="str">
        <f t="shared" si="160"/>
        <v>0</v>
      </c>
      <c r="H1487" s="67">
        <v>21110000</v>
      </c>
      <c r="I1487" s="10" t="s">
        <v>612</v>
      </c>
      <c r="J1487" s="167" t="s">
        <v>45</v>
      </c>
      <c r="K1487" s="10" t="s">
        <v>6442</v>
      </c>
      <c r="L1487" s="10" t="s">
        <v>6443</v>
      </c>
      <c r="M1487" s="101"/>
    </row>
    <row r="1488" spans="1:13" ht="90" x14ac:dyDescent="0.25">
      <c r="A1488" s="99" t="str">
        <f t="shared" si="154"/>
        <v>2</v>
      </c>
      <c r="B1488" s="67" t="str">
        <f t="shared" si="155"/>
        <v>1</v>
      </c>
      <c r="C1488" s="67" t="str">
        <f t="shared" si="156"/>
        <v>1</v>
      </c>
      <c r="D1488" s="67" t="str">
        <f t="shared" si="157"/>
        <v>1</v>
      </c>
      <c r="E1488" s="67" t="str">
        <f t="shared" si="158"/>
        <v>01</v>
      </c>
      <c r="F1488" s="67" t="str">
        <f t="shared" si="159"/>
        <v>0</v>
      </c>
      <c r="G1488" s="67" t="str">
        <f t="shared" si="160"/>
        <v>0</v>
      </c>
      <c r="H1488" s="67">
        <v>21110100</v>
      </c>
      <c r="I1488" s="10" t="s">
        <v>6444</v>
      </c>
      <c r="J1488" s="167" t="s">
        <v>51</v>
      </c>
      <c r="K1488" s="10" t="s">
        <v>6445</v>
      </c>
      <c r="L1488" s="10" t="s">
        <v>6446</v>
      </c>
      <c r="M1488" s="101"/>
    </row>
    <row r="1489" spans="1:98" ht="105" x14ac:dyDescent="0.25">
      <c r="A1489" s="99" t="str">
        <f t="shared" ref="A1489:A1552" si="161">MID($H1489,1,1)</f>
        <v>2</v>
      </c>
      <c r="B1489" s="67" t="str">
        <f t="shared" ref="B1489:B1552" si="162">MID($H1489,2,1)</f>
        <v>1</v>
      </c>
      <c r="C1489" s="67" t="str">
        <f t="shared" ref="C1489:C1552" si="163">MID($H1489,3,1)</f>
        <v>1</v>
      </c>
      <c r="D1489" s="67" t="str">
        <f t="shared" ref="D1489:D1552" si="164">MID($H1489,4,1)</f>
        <v>1</v>
      </c>
      <c r="E1489" s="67" t="str">
        <f t="shared" ref="E1489:E1552" si="165">MID($H1489,5,2)</f>
        <v>02</v>
      </c>
      <c r="F1489" s="67" t="str">
        <f t="shared" ref="F1489:F1552" si="166">MID($H1489,7,1)</f>
        <v>0</v>
      </c>
      <c r="G1489" s="67" t="str">
        <f t="shared" ref="G1489:G1552" si="167">MID($H1489,8,1)</f>
        <v>0</v>
      </c>
      <c r="H1489" s="67">
        <v>21110200</v>
      </c>
      <c r="I1489" s="10" t="s">
        <v>5670</v>
      </c>
      <c r="J1489" s="167" t="s">
        <v>51</v>
      </c>
      <c r="K1489" s="10" t="s">
        <v>6447</v>
      </c>
      <c r="L1489" s="10" t="s">
        <v>6446</v>
      </c>
      <c r="M1489" s="101"/>
    </row>
    <row r="1490" spans="1:98" ht="90" x14ac:dyDescent="0.25">
      <c r="A1490" s="99" t="str">
        <f t="shared" si="161"/>
        <v>2</v>
      </c>
      <c r="B1490" s="67" t="str">
        <f t="shared" si="162"/>
        <v>1</v>
      </c>
      <c r="C1490" s="67" t="str">
        <f t="shared" si="163"/>
        <v>1</v>
      </c>
      <c r="D1490" s="67" t="str">
        <f t="shared" si="164"/>
        <v>1</v>
      </c>
      <c r="E1490" s="67" t="str">
        <f t="shared" si="165"/>
        <v>03</v>
      </c>
      <c r="F1490" s="67" t="str">
        <f t="shared" si="166"/>
        <v>0</v>
      </c>
      <c r="G1490" s="67" t="str">
        <f t="shared" si="167"/>
        <v>0</v>
      </c>
      <c r="H1490" s="67">
        <v>21110300</v>
      </c>
      <c r="I1490" s="10" t="s">
        <v>614</v>
      </c>
      <c r="J1490" s="167" t="s">
        <v>51</v>
      </c>
      <c r="K1490" s="10" t="s">
        <v>615</v>
      </c>
      <c r="L1490" s="10"/>
      <c r="M1490" s="101"/>
    </row>
    <row r="1491" spans="1:98" ht="60" x14ac:dyDescent="0.25">
      <c r="A1491" s="99" t="str">
        <f t="shared" si="161"/>
        <v>2</v>
      </c>
      <c r="B1491" s="67" t="str">
        <f t="shared" si="162"/>
        <v>1</v>
      </c>
      <c r="C1491" s="67" t="str">
        <f t="shared" si="163"/>
        <v>1</v>
      </c>
      <c r="D1491" s="67" t="str">
        <f t="shared" si="164"/>
        <v>2</v>
      </c>
      <c r="E1491" s="67" t="str">
        <f t="shared" si="165"/>
        <v>00</v>
      </c>
      <c r="F1491" s="67" t="str">
        <f t="shared" si="166"/>
        <v>0</v>
      </c>
      <c r="G1491" s="67" t="str">
        <f t="shared" si="167"/>
        <v>0</v>
      </c>
      <c r="H1491" s="67">
        <v>21120000</v>
      </c>
      <c r="I1491" s="10" t="s">
        <v>616</v>
      </c>
      <c r="J1491" s="167" t="s">
        <v>45</v>
      </c>
      <c r="K1491" s="10" t="s">
        <v>617</v>
      </c>
      <c r="L1491" s="10"/>
      <c r="M1491" s="101"/>
    </row>
    <row r="1492" spans="1:98" s="132" customFormat="1" ht="60" x14ac:dyDescent="0.25">
      <c r="A1492" s="99" t="str">
        <f t="shared" si="161"/>
        <v>2</v>
      </c>
      <c r="B1492" s="67" t="str">
        <f t="shared" si="162"/>
        <v>1</v>
      </c>
      <c r="C1492" s="67" t="str">
        <f t="shared" si="163"/>
        <v>1</v>
      </c>
      <c r="D1492" s="67" t="str">
        <f t="shared" si="164"/>
        <v>2</v>
      </c>
      <c r="E1492" s="67" t="str">
        <f t="shared" si="165"/>
        <v>01</v>
      </c>
      <c r="F1492" s="67" t="str">
        <f t="shared" si="166"/>
        <v>0</v>
      </c>
      <c r="G1492" s="67" t="str">
        <f t="shared" si="167"/>
        <v>0</v>
      </c>
      <c r="H1492" s="67">
        <v>21120100</v>
      </c>
      <c r="I1492" s="10" t="s">
        <v>616</v>
      </c>
      <c r="J1492" s="167" t="s">
        <v>51</v>
      </c>
      <c r="K1492" s="10" t="s">
        <v>618</v>
      </c>
      <c r="L1492" s="10"/>
      <c r="M1492" s="101"/>
      <c r="N1492" s="29"/>
      <c r="O1492" s="29"/>
      <c r="P1492" s="29"/>
      <c r="Q1492" s="29"/>
      <c r="R1492" s="29"/>
      <c r="S1492" s="29"/>
      <c r="T1492" s="29"/>
      <c r="U1492" s="29"/>
      <c r="V1492" s="29"/>
      <c r="W1492" s="29"/>
      <c r="X1492" s="29"/>
      <c r="Y1492" s="29"/>
      <c r="Z1492" s="29"/>
      <c r="AA1492" s="29"/>
      <c r="AB1492" s="29"/>
      <c r="AC1492" s="29"/>
      <c r="AD1492" s="29"/>
      <c r="AE1492" s="29"/>
      <c r="AF1492" s="29"/>
      <c r="AG1492" s="29"/>
      <c r="AH1492" s="29"/>
      <c r="AI1492" s="29"/>
      <c r="AJ1492" s="29"/>
      <c r="AK1492" s="29"/>
      <c r="AL1492" s="29"/>
      <c r="AM1492" s="29"/>
      <c r="AN1492" s="29"/>
      <c r="AO1492" s="29"/>
      <c r="AP1492" s="29"/>
      <c r="AQ1492" s="29"/>
      <c r="AR1492" s="29"/>
      <c r="AS1492" s="29"/>
      <c r="AT1492" s="29"/>
      <c r="AU1492" s="29"/>
      <c r="AV1492" s="29"/>
      <c r="AW1492" s="29"/>
      <c r="AX1492" s="29"/>
      <c r="AY1492" s="29"/>
      <c r="AZ1492" s="29"/>
      <c r="BA1492" s="29"/>
      <c r="BB1492" s="29"/>
      <c r="BC1492" s="29"/>
      <c r="BD1492" s="29"/>
      <c r="BE1492" s="29"/>
      <c r="BF1492" s="29"/>
      <c r="BG1492" s="29"/>
      <c r="BH1492" s="29"/>
      <c r="BI1492" s="29"/>
      <c r="BJ1492" s="29"/>
      <c r="BK1492" s="29"/>
      <c r="BL1492" s="29"/>
      <c r="BM1492" s="29"/>
      <c r="BN1492" s="29"/>
      <c r="BO1492" s="29"/>
      <c r="BP1492" s="29"/>
      <c r="BQ1492" s="29"/>
      <c r="BR1492" s="29"/>
      <c r="BS1492" s="29"/>
      <c r="BT1492" s="29"/>
      <c r="BU1492" s="29"/>
      <c r="BV1492" s="29"/>
      <c r="BW1492" s="29"/>
      <c r="BX1492" s="29"/>
      <c r="BY1492" s="29"/>
      <c r="BZ1492" s="29"/>
      <c r="CA1492" s="29"/>
      <c r="CB1492" s="29"/>
      <c r="CC1492" s="29"/>
      <c r="CD1492" s="29"/>
      <c r="CE1492" s="29"/>
      <c r="CF1492" s="29"/>
      <c r="CG1492" s="29"/>
      <c r="CH1492" s="29"/>
      <c r="CI1492" s="29"/>
      <c r="CJ1492" s="29"/>
      <c r="CK1492" s="29"/>
      <c r="CL1492" s="29"/>
      <c r="CM1492" s="29"/>
      <c r="CN1492" s="29"/>
      <c r="CO1492" s="29"/>
      <c r="CP1492" s="29"/>
      <c r="CQ1492" s="29"/>
      <c r="CR1492" s="29"/>
      <c r="CS1492" s="29"/>
      <c r="CT1492" s="29"/>
    </row>
    <row r="1493" spans="1:98" ht="30" x14ac:dyDescent="0.25">
      <c r="A1493" s="99" t="str">
        <f t="shared" si="161"/>
        <v>2</v>
      </c>
      <c r="B1493" s="67" t="str">
        <f t="shared" si="162"/>
        <v>1</v>
      </c>
      <c r="C1493" s="67" t="str">
        <f t="shared" si="163"/>
        <v>1</v>
      </c>
      <c r="D1493" s="67" t="str">
        <f t="shared" si="164"/>
        <v>2</v>
      </c>
      <c r="E1493" s="67" t="str">
        <f t="shared" si="165"/>
        <v>50</v>
      </c>
      <c r="F1493" s="67" t="str">
        <f t="shared" si="166"/>
        <v>0</v>
      </c>
      <c r="G1493" s="67" t="str">
        <f t="shared" si="167"/>
        <v>0</v>
      </c>
      <c r="H1493" s="67">
        <v>21125000</v>
      </c>
      <c r="I1493" s="10" t="s">
        <v>619</v>
      </c>
      <c r="J1493" s="167" t="s">
        <v>55</v>
      </c>
      <c r="K1493" s="10" t="s">
        <v>620</v>
      </c>
      <c r="L1493" s="10"/>
      <c r="M1493" s="101"/>
    </row>
    <row r="1494" spans="1:98" ht="30" x14ac:dyDescent="0.25">
      <c r="A1494" s="99" t="str">
        <f t="shared" si="161"/>
        <v>2</v>
      </c>
      <c r="B1494" s="67" t="str">
        <f t="shared" si="162"/>
        <v>1</v>
      </c>
      <c r="C1494" s="67" t="str">
        <f t="shared" si="163"/>
        <v>1</v>
      </c>
      <c r="D1494" s="67" t="str">
        <f t="shared" si="164"/>
        <v>2</v>
      </c>
      <c r="E1494" s="67" t="str">
        <f t="shared" si="165"/>
        <v>51</v>
      </c>
      <c r="F1494" s="67" t="str">
        <f t="shared" si="166"/>
        <v>0</v>
      </c>
      <c r="G1494" s="67" t="str">
        <f t="shared" si="167"/>
        <v>0</v>
      </c>
      <c r="H1494" s="67">
        <v>21125100</v>
      </c>
      <c r="I1494" s="10" t="s">
        <v>621</v>
      </c>
      <c r="J1494" s="167" t="s">
        <v>55</v>
      </c>
      <c r="K1494" s="10" t="s">
        <v>622</v>
      </c>
      <c r="L1494" s="10"/>
      <c r="M1494" s="101"/>
    </row>
    <row r="1495" spans="1:98" ht="30" x14ac:dyDescent="0.25">
      <c r="A1495" s="99" t="str">
        <f t="shared" si="161"/>
        <v>2</v>
      </c>
      <c r="B1495" s="67" t="str">
        <f t="shared" si="162"/>
        <v>1</v>
      </c>
      <c r="C1495" s="67" t="str">
        <f t="shared" si="163"/>
        <v>1</v>
      </c>
      <c r="D1495" s="67" t="str">
        <f t="shared" si="164"/>
        <v>2</v>
      </c>
      <c r="E1495" s="67" t="str">
        <f t="shared" si="165"/>
        <v>52</v>
      </c>
      <c r="F1495" s="67" t="str">
        <f t="shared" si="166"/>
        <v>0</v>
      </c>
      <c r="G1495" s="67" t="str">
        <f t="shared" si="167"/>
        <v>0</v>
      </c>
      <c r="H1495" s="67">
        <v>21125200</v>
      </c>
      <c r="I1495" s="10" t="s">
        <v>623</v>
      </c>
      <c r="J1495" s="167" t="s">
        <v>55</v>
      </c>
      <c r="K1495" s="10" t="s">
        <v>624</v>
      </c>
      <c r="L1495" s="10"/>
      <c r="M1495" s="101"/>
    </row>
    <row r="1496" spans="1:98" ht="30" x14ac:dyDescent="0.25">
      <c r="A1496" s="99" t="str">
        <f t="shared" si="161"/>
        <v>2</v>
      </c>
      <c r="B1496" s="67" t="str">
        <f t="shared" si="162"/>
        <v>1</v>
      </c>
      <c r="C1496" s="67" t="str">
        <f t="shared" si="163"/>
        <v>1</v>
      </c>
      <c r="D1496" s="67" t="str">
        <f t="shared" si="164"/>
        <v>2</v>
      </c>
      <c r="E1496" s="67" t="str">
        <f t="shared" si="165"/>
        <v>53</v>
      </c>
      <c r="F1496" s="67" t="str">
        <f t="shared" si="166"/>
        <v>0</v>
      </c>
      <c r="G1496" s="67" t="str">
        <f t="shared" si="167"/>
        <v>0</v>
      </c>
      <c r="H1496" s="67">
        <v>21125300</v>
      </c>
      <c r="I1496" s="10" t="s">
        <v>625</v>
      </c>
      <c r="J1496" s="167" t="s">
        <v>55</v>
      </c>
      <c r="K1496" s="10" t="s">
        <v>626</v>
      </c>
      <c r="L1496" s="10"/>
      <c r="M1496" s="101"/>
    </row>
    <row r="1497" spans="1:98" ht="30" x14ac:dyDescent="0.25">
      <c r="A1497" s="99" t="str">
        <f t="shared" si="161"/>
        <v>2</v>
      </c>
      <c r="B1497" s="67" t="str">
        <f t="shared" si="162"/>
        <v>1</v>
      </c>
      <c r="C1497" s="67" t="str">
        <f t="shared" si="163"/>
        <v>1</v>
      </c>
      <c r="D1497" s="67" t="str">
        <f t="shared" si="164"/>
        <v>2</v>
      </c>
      <c r="E1497" s="67" t="str">
        <f t="shared" si="165"/>
        <v>54</v>
      </c>
      <c r="F1497" s="67" t="str">
        <f t="shared" si="166"/>
        <v>0</v>
      </c>
      <c r="G1497" s="67" t="str">
        <f t="shared" si="167"/>
        <v>0</v>
      </c>
      <c r="H1497" s="67">
        <v>21125400</v>
      </c>
      <c r="I1497" s="10" t="s">
        <v>627</v>
      </c>
      <c r="J1497" s="167" t="s">
        <v>55</v>
      </c>
      <c r="K1497" s="10" t="s">
        <v>628</v>
      </c>
      <c r="L1497" s="10"/>
      <c r="M1497" s="101"/>
    </row>
    <row r="1498" spans="1:98" ht="30" x14ac:dyDescent="0.25">
      <c r="A1498" s="99" t="str">
        <f t="shared" si="161"/>
        <v>2</v>
      </c>
      <c r="B1498" s="67" t="str">
        <f t="shared" si="162"/>
        <v>1</v>
      </c>
      <c r="C1498" s="67" t="str">
        <f t="shared" si="163"/>
        <v>1</v>
      </c>
      <c r="D1498" s="67" t="str">
        <f t="shared" si="164"/>
        <v>2</v>
      </c>
      <c r="E1498" s="67" t="str">
        <f t="shared" si="165"/>
        <v>55</v>
      </c>
      <c r="F1498" s="67" t="str">
        <f t="shared" si="166"/>
        <v>0</v>
      </c>
      <c r="G1498" s="67" t="str">
        <f t="shared" si="167"/>
        <v>0</v>
      </c>
      <c r="H1498" s="67">
        <v>21125500</v>
      </c>
      <c r="I1498" s="10" t="s">
        <v>629</v>
      </c>
      <c r="J1498" s="167" t="s">
        <v>55</v>
      </c>
      <c r="K1498" s="10" t="s">
        <v>630</v>
      </c>
      <c r="L1498" s="10"/>
      <c r="M1498" s="101"/>
    </row>
    <row r="1499" spans="1:98" ht="30" x14ac:dyDescent="0.25">
      <c r="A1499" s="99" t="str">
        <f t="shared" si="161"/>
        <v>2</v>
      </c>
      <c r="B1499" s="67" t="str">
        <f t="shared" si="162"/>
        <v>1</v>
      </c>
      <c r="C1499" s="67" t="str">
        <f t="shared" si="163"/>
        <v>1</v>
      </c>
      <c r="D1499" s="67" t="str">
        <f t="shared" si="164"/>
        <v>2</v>
      </c>
      <c r="E1499" s="67" t="str">
        <f t="shared" si="165"/>
        <v>56</v>
      </c>
      <c r="F1499" s="67" t="str">
        <f t="shared" si="166"/>
        <v>0</v>
      </c>
      <c r="G1499" s="67" t="str">
        <f t="shared" si="167"/>
        <v>0</v>
      </c>
      <c r="H1499" s="67">
        <v>21125600</v>
      </c>
      <c r="I1499" s="10" t="s">
        <v>631</v>
      </c>
      <c r="J1499" s="167" t="s">
        <v>55</v>
      </c>
      <c r="K1499" s="10" t="s">
        <v>632</v>
      </c>
      <c r="L1499" s="10"/>
      <c r="M1499" s="101"/>
    </row>
    <row r="1500" spans="1:98" ht="75" x14ac:dyDescent="0.25">
      <c r="A1500" s="99" t="str">
        <f t="shared" si="161"/>
        <v>2</v>
      </c>
      <c r="B1500" s="67" t="str">
        <f t="shared" si="162"/>
        <v>1</v>
      </c>
      <c r="C1500" s="67" t="str">
        <f t="shared" si="163"/>
        <v>1</v>
      </c>
      <c r="D1500" s="67" t="str">
        <f t="shared" si="164"/>
        <v>3</v>
      </c>
      <c r="E1500" s="67" t="str">
        <f t="shared" si="165"/>
        <v>00</v>
      </c>
      <c r="F1500" s="67" t="str">
        <f t="shared" si="166"/>
        <v>0</v>
      </c>
      <c r="G1500" s="67" t="str">
        <f t="shared" si="167"/>
        <v>0</v>
      </c>
      <c r="H1500" s="67">
        <v>21130000</v>
      </c>
      <c r="I1500" s="10" t="s">
        <v>5674</v>
      </c>
      <c r="J1500" s="167" t="s">
        <v>45</v>
      </c>
      <c r="K1500" s="10" t="s">
        <v>5675</v>
      </c>
      <c r="L1500" s="10"/>
      <c r="M1500" s="101"/>
    </row>
    <row r="1501" spans="1:98" ht="75" x14ac:dyDescent="0.25">
      <c r="A1501" s="99" t="str">
        <f t="shared" si="161"/>
        <v>2</v>
      </c>
      <c r="B1501" s="67" t="str">
        <f t="shared" si="162"/>
        <v>1</v>
      </c>
      <c r="C1501" s="67" t="str">
        <f t="shared" si="163"/>
        <v>1</v>
      </c>
      <c r="D1501" s="67" t="str">
        <f t="shared" si="164"/>
        <v>3</v>
      </c>
      <c r="E1501" s="67" t="str">
        <f t="shared" si="165"/>
        <v>01</v>
      </c>
      <c r="F1501" s="67" t="str">
        <f t="shared" si="166"/>
        <v>0</v>
      </c>
      <c r="G1501" s="67" t="str">
        <f t="shared" si="167"/>
        <v>0</v>
      </c>
      <c r="H1501" s="67">
        <v>21130100</v>
      </c>
      <c r="I1501" s="10" t="s">
        <v>5674</v>
      </c>
      <c r="J1501" s="167" t="s">
        <v>51</v>
      </c>
      <c r="K1501" s="10" t="s">
        <v>6448</v>
      </c>
      <c r="L1501" s="10"/>
      <c r="M1501" s="101"/>
    </row>
    <row r="1502" spans="1:98" ht="30" x14ac:dyDescent="0.25">
      <c r="A1502" s="99" t="str">
        <f t="shared" si="161"/>
        <v>2</v>
      </c>
      <c r="B1502" s="67" t="str">
        <f t="shared" si="162"/>
        <v>1</v>
      </c>
      <c r="C1502" s="67" t="str">
        <f t="shared" si="163"/>
        <v>1</v>
      </c>
      <c r="D1502" s="67" t="str">
        <f t="shared" si="164"/>
        <v>9</v>
      </c>
      <c r="E1502" s="67" t="str">
        <f t="shared" si="165"/>
        <v>00</v>
      </c>
      <c r="F1502" s="67" t="str">
        <f t="shared" si="166"/>
        <v>0</v>
      </c>
      <c r="G1502" s="67" t="str">
        <f t="shared" si="167"/>
        <v>0</v>
      </c>
      <c r="H1502" s="67">
        <v>21190000</v>
      </c>
      <c r="I1502" s="10" t="s">
        <v>633</v>
      </c>
      <c r="J1502" s="167" t="s">
        <v>45</v>
      </c>
      <c r="K1502" s="10" t="s">
        <v>634</v>
      </c>
      <c r="L1502" s="10"/>
      <c r="M1502" s="101"/>
    </row>
    <row r="1503" spans="1:98" ht="75" x14ac:dyDescent="0.25">
      <c r="A1503" s="99" t="str">
        <f t="shared" si="161"/>
        <v>2</v>
      </c>
      <c r="B1503" s="67" t="str">
        <f t="shared" si="162"/>
        <v>1</v>
      </c>
      <c r="C1503" s="67" t="str">
        <f t="shared" si="163"/>
        <v>1</v>
      </c>
      <c r="D1503" s="67" t="str">
        <f t="shared" si="164"/>
        <v>9</v>
      </c>
      <c r="E1503" s="67" t="str">
        <f t="shared" si="165"/>
        <v>99</v>
      </c>
      <c r="F1503" s="67" t="str">
        <f t="shared" si="166"/>
        <v>0</v>
      </c>
      <c r="G1503" s="67" t="str">
        <f t="shared" si="167"/>
        <v>0</v>
      </c>
      <c r="H1503" s="67">
        <v>21199900</v>
      </c>
      <c r="I1503" s="10" t="s">
        <v>633</v>
      </c>
      <c r="J1503" s="167" t="s">
        <v>51</v>
      </c>
      <c r="K1503" s="10" t="s">
        <v>6449</v>
      </c>
      <c r="L1503" s="10"/>
      <c r="M1503" s="101"/>
    </row>
    <row r="1504" spans="1:98" ht="45" x14ac:dyDescent="0.25">
      <c r="A1504" s="99" t="str">
        <f t="shared" si="161"/>
        <v>2</v>
      </c>
      <c r="B1504" s="67" t="str">
        <f t="shared" si="162"/>
        <v>1</v>
      </c>
      <c r="C1504" s="67" t="str">
        <f t="shared" si="163"/>
        <v>2</v>
      </c>
      <c r="D1504" s="67" t="str">
        <f t="shared" si="164"/>
        <v>0</v>
      </c>
      <c r="E1504" s="67" t="str">
        <f t="shared" si="165"/>
        <v>00</v>
      </c>
      <c r="F1504" s="67" t="str">
        <f t="shared" si="166"/>
        <v>0</v>
      </c>
      <c r="G1504" s="67" t="str">
        <f t="shared" si="167"/>
        <v>0</v>
      </c>
      <c r="H1504" s="67">
        <v>21200000</v>
      </c>
      <c r="I1504" s="10" t="s">
        <v>636</v>
      </c>
      <c r="J1504" s="167" t="s">
        <v>45</v>
      </c>
      <c r="K1504" s="10" t="s">
        <v>637</v>
      </c>
      <c r="L1504" s="10"/>
      <c r="M1504" s="101"/>
    </row>
    <row r="1505" spans="1:13" ht="135" x14ac:dyDescent="0.25">
      <c r="A1505" s="99" t="str">
        <f t="shared" si="161"/>
        <v>2</v>
      </c>
      <c r="B1505" s="67" t="str">
        <f t="shared" si="162"/>
        <v>1</v>
      </c>
      <c r="C1505" s="67" t="str">
        <f t="shared" si="163"/>
        <v>2</v>
      </c>
      <c r="D1505" s="67" t="str">
        <f t="shared" si="164"/>
        <v>1</v>
      </c>
      <c r="E1505" s="67" t="str">
        <f t="shared" si="165"/>
        <v>00</v>
      </c>
      <c r="F1505" s="67" t="str">
        <f t="shared" si="166"/>
        <v>0</v>
      </c>
      <c r="G1505" s="67" t="str">
        <f t="shared" si="167"/>
        <v>0</v>
      </c>
      <c r="H1505" s="67">
        <v>21210000</v>
      </c>
      <c r="I1505" s="10" t="s">
        <v>638</v>
      </c>
      <c r="J1505" s="167" t="s">
        <v>45</v>
      </c>
      <c r="K1505" s="10" t="s">
        <v>6450</v>
      </c>
      <c r="L1505" s="10"/>
      <c r="M1505" s="101"/>
    </row>
    <row r="1506" spans="1:13" ht="105" x14ac:dyDescent="0.25">
      <c r="A1506" s="99" t="str">
        <f t="shared" si="161"/>
        <v>2</v>
      </c>
      <c r="B1506" s="67" t="str">
        <f t="shared" si="162"/>
        <v>1</v>
      </c>
      <c r="C1506" s="67" t="str">
        <f t="shared" si="163"/>
        <v>2</v>
      </c>
      <c r="D1506" s="67" t="str">
        <f t="shared" si="164"/>
        <v>1</v>
      </c>
      <c r="E1506" s="67" t="str">
        <f t="shared" si="165"/>
        <v>01</v>
      </c>
      <c r="F1506" s="67" t="str">
        <f t="shared" si="166"/>
        <v>0</v>
      </c>
      <c r="G1506" s="67" t="str">
        <f t="shared" si="167"/>
        <v>0</v>
      </c>
      <c r="H1506" s="67">
        <v>21210100</v>
      </c>
      <c r="I1506" s="10" t="s">
        <v>6451</v>
      </c>
      <c r="J1506" s="167" t="s">
        <v>51</v>
      </c>
      <c r="K1506" s="10" t="s">
        <v>6452</v>
      </c>
      <c r="L1506" s="10"/>
      <c r="M1506" s="101"/>
    </row>
    <row r="1507" spans="1:13" ht="105" x14ac:dyDescent="0.25">
      <c r="A1507" s="99" t="str">
        <f t="shared" si="161"/>
        <v>2</v>
      </c>
      <c r="B1507" s="67" t="str">
        <f t="shared" si="162"/>
        <v>1</v>
      </c>
      <c r="C1507" s="67" t="str">
        <f t="shared" si="163"/>
        <v>2</v>
      </c>
      <c r="D1507" s="67" t="str">
        <f t="shared" si="164"/>
        <v>1</v>
      </c>
      <c r="E1507" s="67" t="str">
        <f t="shared" si="165"/>
        <v>02</v>
      </c>
      <c r="F1507" s="67" t="str">
        <f t="shared" si="166"/>
        <v>0</v>
      </c>
      <c r="G1507" s="67" t="str">
        <f t="shared" si="167"/>
        <v>0</v>
      </c>
      <c r="H1507" s="67">
        <v>21210200</v>
      </c>
      <c r="I1507" s="10" t="s">
        <v>641</v>
      </c>
      <c r="J1507" s="167" t="s">
        <v>51</v>
      </c>
      <c r="K1507" s="10" t="s">
        <v>6453</v>
      </c>
      <c r="L1507" s="10"/>
      <c r="M1507" s="101"/>
    </row>
    <row r="1508" spans="1:13" ht="75" x14ac:dyDescent="0.25">
      <c r="A1508" s="99" t="str">
        <f t="shared" si="161"/>
        <v>2</v>
      </c>
      <c r="B1508" s="67" t="str">
        <f t="shared" si="162"/>
        <v>1</v>
      </c>
      <c r="C1508" s="67" t="str">
        <f t="shared" si="163"/>
        <v>2</v>
      </c>
      <c r="D1508" s="67" t="str">
        <f t="shared" si="164"/>
        <v>2</v>
      </c>
      <c r="E1508" s="67" t="str">
        <f t="shared" si="165"/>
        <v>00</v>
      </c>
      <c r="F1508" s="67" t="str">
        <f t="shared" si="166"/>
        <v>0</v>
      </c>
      <c r="G1508" s="67" t="str">
        <f t="shared" si="167"/>
        <v>0</v>
      </c>
      <c r="H1508" s="67">
        <v>21220000</v>
      </c>
      <c r="I1508" s="10" t="s">
        <v>642</v>
      </c>
      <c r="J1508" s="167" t="s">
        <v>45</v>
      </c>
      <c r="K1508" s="10" t="s">
        <v>643</v>
      </c>
      <c r="L1508" s="10"/>
      <c r="M1508" s="101"/>
    </row>
    <row r="1509" spans="1:13" ht="75" x14ac:dyDescent="0.25">
      <c r="A1509" s="99" t="str">
        <f t="shared" si="161"/>
        <v>2</v>
      </c>
      <c r="B1509" s="67" t="str">
        <f t="shared" si="162"/>
        <v>1</v>
      </c>
      <c r="C1509" s="67" t="str">
        <f t="shared" si="163"/>
        <v>2</v>
      </c>
      <c r="D1509" s="67" t="str">
        <f t="shared" si="164"/>
        <v>2</v>
      </c>
      <c r="E1509" s="67" t="str">
        <f t="shared" si="165"/>
        <v>01</v>
      </c>
      <c r="F1509" s="67" t="str">
        <f t="shared" si="166"/>
        <v>0</v>
      </c>
      <c r="G1509" s="67" t="str">
        <f t="shared" si="167"/>
        <v>0</v>
      </c>
      <c r="H1509" s="67">
        <v>21220100</v>
      </c>
      <c r="I1509" s="10" t="s">
        <v>642</v>
      </c>
      <c r="J1509" s="167" t="s">
        <v>51</v>
      </c>
      <c r="K1509" s="10" t="s">
        <v>644</v>
      </c>
      <c r="L1509" s="10"/>
      <c r="M1509" s="101"/>
    </row>
    <row r="1510" spans="1:13" ht="30" x14ac:dyDescent="0.25">
      <c r="A1510" s="99" t="str">
        <f t="shared" si="161"/>
        <v>2</v>
      </c>
      <c r="B1510" s="67" t="str">
        <f t="shared" si="162"/>
        <v>1</v>
      </c>
      <c r="C1510" s="67" t="str">
        <f t="shared" si="163"/>
        <v>2</v>
      </c>
      <c r="D1510" s="67" t="str">
        <f t="shared" si="164"/>
        <v>2</v>
      </c>
      <c r="E1510" s="67" t="str">
        <f t="shared" si="165"/>
        <v>50</v>
      </c>
      <c r="F1510" s="67" t="str">
        <f t="shared" si="166"/>
        <v>0</v>
      </c>
      <c r="G1510" s="67" t="str">
        <f t="shared" si="167"/>
        <v>0</v>
      </c>
      <c r="H1510" s="67">
        <v>21225000</v>
      </c>
      <c r="I1510" s="10" t="s">
        <v>645</v>
      </c>
      <c r="J1510" s="167" t="s">
        <v>55</v>
      </c>
      <c r="K1510" s="10" t="s">
        <v>646</v>
      </c>
      <c r="L1510" s="10"/>
      <c r="M1510" s="101"/>
    </row>
    <row r="1511" spans="1:13" ht="103.5" customHeight="1" x14ac:dyDescent="0.25">
      <c r="A1511" s="99" t="str">
        <f t="shared" si="161"/>
        <v>2</v>
      </c>
      <c r="B1511" s="67" t="str">
        <f t="shared" si="162"/>
        <v>1</v>
      </c>
      <c r="C1511" s="67" t="str">
        <f t="shared" si="163"/>
        <v>2</v>
      </c>
      <c r="D1511" s="67" t="str">
        <f t="shared" si="164"/>
        <v>2</v>
      </c>
      <c r="E1511" s="67" t="str">
        <f t="shared" si="165"/>
        <v>51</v>
      </c>
      <c r="F1511" s="67" t="str">
        <f t="shared" si="166"/>
        <v>0</v>
      </c>
      <c r="G1511" s="67" t="str">
        <f t="shared" si="167"/>
        <v>0</v>
      </c>
      <c r="H1511" s="67">
        <v>21225100</v>
      </c>
      <c r="I1511" s="10" t="s">
        <v>647</v>
      </c>
      <c r="J1511" s="167" t="s">
        <v>55</v>
      </c>
      <c r="K1511" s="10" t="s">
        <v>648</v>
      </c>
      <c r="L1511" s="10"/>
      <c r="M1511" s="101"/>
    </row>
    <row r="1512" spans="1:13" ht="18" customHeight="1" x14ac:dyDescent="0.25">
      <c r="A1512" s="99" t="str">
        <f t="shared" si="161"/>
        <v>2</v>
      </c>
      <c r="B1512" s="67" t="str">
        <f t="shared" si="162"/>
        <v>1</v>
      </c>
      <c r="C1512" s="67" t="str">
        <f t="shared" si="163"/>
        <v>2</v>
      </c>
      <c r="D1512" s="67" t="str">
        <f t="shared" si="164"/>
        <v>2</v>
      </c>
      <c r="E1512" s="67" t="str">
        <f t="shared" si="165"/>
        <v>52</v>
      </c>
      <c r="F1512" s="67" t="str">
        <f t="shared" si="166"/>
        <v>0</v>
      </c>
      <c r="G1512" s="67" t="str">
        <f t="shared" si="167"/>
        <v>0</v>
      </c>
      <c r="H1512" s="67">
        <v>21225200</v>
      </c>
      <c r="I1512" s="10" t="s">
        <v>649</v>
      </c>
      <c r="J1512" s="167" t="s">
        <v>55</v>
      </c>
      <c r="K1512" s="10" t="s">
        <v>650</v>
      </c>
      <c r="L1512" s="10"/>
      <c r="M1512" s="101"/>
    </row>
    <row r="1513" spans="1:13" ht="30" x14ac:dyDescent="0.25">
      <c r="A1513" s="99" t="str">
        <f t="shared" si="161"/>
        <v>2</v>
      </c>
      <c r="B1513" s="67" t="str">
        <f t="shared" si="162"/>
        <v>1</v>
      </c>
      <c r="C1513" s="67" t="str">
        <f t="shared" si="163"/>
        <v>2</v>
      </c>
      <c r="D1513" s="67" t="str">
        <f t="shared" si="164"/>
        <v>2</v>
      </c>
      <c r="E1513" s="67" t="str">
        <f t="shared" si="165"/>
        <v>53</v>
      </c>
      <c r="F1513" s="67" t="str">
        <f t="shared" si="166"/>
        <v>0</v>
      </c>
      <c r="G1513" s="67" t="str">
        <f t="shared" si="167"/>
        <v>0</v>
      </c>
      <c r="H1513" s="67">
        <v>21225300</v>
      </c>
      <c r="I1513" s="10" t="s">
        <v>651</v>
      </c>
      <c r="J1513" s="167" t="s">
        <v>55</v>
      </c>
      <c r="K1513" s="10" t="s">
        <v>652</v>
      </c>
      <c r="L1513" s="10"/>
      <c r="M1513" s="101"/>
    </row>
    <row r="1514" spans="1:13" ht="30" x14ac:dyDescent="0.25">
      <c r="A1514" s="99" t="str">
        <f t="shared" si="161"/>
        <v>2</v>
      </c>
      <c r="B1514" s="67" t="str">
        <f t="shared" si="162"/>
        <v>1</v>
      </c>
      <c r="C1514" s="67" t="str">
        <f t="shared" si="163"/>
        <v>2</v>
      </c>
      <c r="D1514" s="67" t="str">
        <f t="shared" si="164"/>
        <v>2</v>
      </c>
      <c r="E1514" s="67" t="str">
        <f t="shared" si="165"/>
        <v>54</v>
      </c>
      <c r="F1514" s="67" t="str">
        <f t="shared" si="166"/>
        <v>0</v>
      </c>
      <c r="G1514" s="67" t="str">
        <f t="shared" si="167"/>
        <v>0</v>
      </c>
      <c r="H1514" s="67">
        <v>21225400</v>
      </c>
      <c r="I1514" s="10" t="s">
        <v>653</v>
      </c>
      <c r="J1514" s="167" t="s">
        <v>55</v>
      </c>
      <c r="K1514" s="10" t="s">
        <v>654</v>
      </c>
      <c r="L1514" s="10"/>
      <c r="M1514" s="101"/>
    </row>
    <row r="1515" spans="1:13" ht="30" x14ac:dyDescent="0.25">
      <c r="A1515" s="99" t="str">
        <f t="shared" si="161"/>
        <v>2</v>
      </c>
      <c r="B1515" s="67" t="str">
        <f t="shared" si="162"/>
        <v>1</v>
      </c>
      <c r="C1515" s="67" t="str">
        <f t="shared" si="163"/>
        <v>2</v>
      </c>
      <c r="D1515" s="67" t="str">
        <f t="shared" si="164"/>
        <v>2</v>
      </c>
      <c r="E1515" s="67" t="str">
        <f t="shared" si="165"/>
        <v>55</v>
      </c>
      <c r="F1515" s="67" t="str">
        <f t="shared" si="166"/>
        <v>0</v>
      </c>
      <c r="G1515" s="67" t="str">
        <f t="shared" si="167"/>
        <v>0</v>
      </c>
      <c r="H1515" s="67">
        <v>21225500</v>
      </c>
      <c r="I1515" s="10" t="s">
        <v>655</v>
      </c>
      <c r="J1515" s="167" t="s">
        <v>55</v>
      </c>
      <c r="K1515" s="10" t="s">
        <v>656</v>
      </c>
      <c r="L1515" s="10"/>
      <c r="M1515" s="101"/>
    </row>
    <row r="1516" spans="1:13" ht="30" x14ac:dyDescent="0.25">
      <c r="A1516" s="99" t="str">
        <f t="shared" si="161"/>
        <v>2</v>
      </c>
      <c r="B1516" s="67" t="str">
        <f t="shared" si="162"/>
        <v>1</v>
      </c>
      <c r="C1516" s="67" t="str">
        <f t="shared" si="163"/>
        <v>2</v>
      </c>
      <c r="D1516" s="67" t="str">
        <f t="shared" si="164"/>
        <v>9</v>
      </c>
      <c r="E1516" s="67" t="str">
        <f t="shared" si="165"/>
        <v>00</v>
      </c>
      <c r="F1516" s="67" t="str">
        <f t="shared" si="166"/>
        <v>0</v>
      </c>
      <c r="G1516" s="67" t="str">
        <f t="shared" si="167"/>
        <v>0</v>
      </c>
      <c r="H1516" s="67">
        <v>21290000</v>
      </c>
      <c r="I1516" s="10" t="s">
        <v>657</v>
      </c>
      <c r="J1516" s="167" t="s">
        <v>45</v>
      </c>
      <c r="K1516" s="10" t="s">
        <v>658</v>
      </c>
      <c r="L1516" s="10"/>
      <c r="M1516" s="101"/>
    </row>
    <row r="1517" spans="1:13" ht="30" x14ac:dyDescent="0.25">
      <c r="A1517" s="99" t="str">
        <f t="shared" si="161"/>
        <v>2</v>
      </c>
      <c r="B1517" s="67" t="str">
        <f t="shared" si="162"/>
        <v>1</v>
      </c>
      <c r="C1517" s="67" t="str">
        <f t="shared" si="163"/>
        <v>2</v>
      </c>
      <c r="D1517" s="67" t="str">
        <f t="shared" si="164"/>
        <v>9</v>
      </c>
      <c r="E1517" s="67" t="str">
        <f t="shared" si="165"/>
        <v>99</v>
      </c>
      <c r="F1517" s="67" t="str">
        <f t="shared" si="166"/>
        <v>0</v>
      </c>
      <c r="G1517" s="67" t="str">
        <f t="shared" si="167"/>
        <v>0</v>
      </c>
      <c r="H1517" s="67">
        <v>21299900</v>
      </c>
      <c r="I1517" s="10" t="s">
        <v>657</v>
      </c>
      <c r="J1517" s="167" t="s">
        <v>51</v>
      </c>
      <c r="K1517" s="10" t="s">
        <v>659</v>
      </c>
      <c r="L1517" s="10"/>
      <c r="M1517" s="101"/>
    </row>
    <row r="1518" spans="1:13" ht="30" x14ac:dyDescent="0.25">
      <c r="A1518" s="99" t="str">
        <f t="shared" si="161"/>
        <v>2</v>
      </c>
      <c r="B1518" s="67" t="str">
        <f t="shared" si="162"/>
        <v>2</v>
      </c>
      <c r="C1518" s="67" t="str">
        <f t="shared" si="163"/>
        <v>0</v>
      </c>
      <c r="D1518" s="67" t="str">
        <f t="shared" si="164"/>
        <v>0</v>
      </c>
      <c r="E1518" s="67" t="str">
        <f t="shared" si="165"/>
        <v>00</v>
      </c>
      <c r="F1518" s="67" t="str">
        <f t="shared" si="166"/>
        <v>0</v>
      </c>
      <c r="G1518" s="67" t="str">
        <f t="shared" si="167"/>
        <v>0</v>
      </c>
      <c r="H1518" s="67">
        <v>22000000</v>
      </c>
      <c r="I1518" s="10" t="s">
        <v>660</v>
      </c>
      <c r="J1518" s="167" t="s">
        <v>45</v>
      </c>
      <c r="K1518" s="10" t="s">
        <v>661</v>
      </c>
      <c r="L1518" s="10"/>
      <c r="M1518" s="101"/>
    </row>
    <row r="1519" spans="1:13" ht="30" x14ac:dyDescent="0.25">
      <c r="A1519" s="99" t="str">
        <f t="shared" si="161"/>
        <v>2</v>
      </c>
      <c r="B1519" s="67" t="str">
        <f t="shared" si="162"/>
        <v>2</v>
      </c>
      <c r="C1519" s="67" t="str">
        <f t="shared" si="163"/>
        <v>1</v>
      </c>
      <c r="D1519" s="67" t="str">
        <f t="shared" si="164"/>
        <v>0</v>
      </c>
      <c r="E1519" s="67" t="str">
        <f t="shared" si="165"/>
        <v>00</v>
      </c>
      <c r="F1519" s="67" t="str">
        <f t="shared" si="166"/>
        <v>0</v>
      </c>
      <c r="G1519" s="67" t="str">
        <f t="shared" si="167"/>
        <v>0</v>
      </c>
      <c r="H1519" s="67">
        <v>22100000</v>
      </c>
      <c r="I1519" s="10" t="s">
        <v>662</v>
      </c>
      <c r="J1519" s="167" t="s">
        <v>45</v>
      </c>
      <c r="K1519" s="10" t="s">
        <v>663</v>
      </c>
      <c r="L1519" s="10"/>
      <c r="M1519" s="101"/>
    </row>
    <row r="1520" spans="1:13" ht="30" x14ac:dyDescent="0.25">
      <c r="A1520" s="99" t="str">
        <f t="shared" si="161"/>
        <v>2</v>
      </c>
      <c r="B1520" s="67" t="str">
        <f t="shared" si="162"/>
        <v>2</v>
      </c>
      <c r="C1520" s="67" t="str">
        <f t="shared" si="163"/>
        <v>1</v>
      </c>
      <c r="D1520" s="67" t="str">
        <f t="shared" si="164"/>
        <v>1</v>
      </c>
      <c r="E1520" s="67" t="str">
        <f t="shared" si="165"/>
        <v>00</v>
      </c>
      <c r="F1520" s="67" t="str">
        <f t="shared" si="166"/>
        <v>0</v>
      </c>
      <c r="G1520" s="67" t="str">
        <f t="shared" si="167"/>
        <v>0</v>
      </c>
      <c r="H1520" s="67">
        <v>22110000</v>
      </c>
      <c r="I1520" s="10" t="s">
        <v>3140</v>
      </c>
      <c r="J1520" s="167" t="s">
        <v>45</v>
      </c>
      <c r="K1520" s="10" t="s">
        <v>664</v>
      </c>
      <c r="L1520" s="10"/>
      <c r="M1520" s="101"/>
    </row>
    <row r="1521" spans="1:13" ht="60" x14ac:dyDescent="0.25">
      <c r="A1521" s="99" t="str">
        <f t="shared" si="161"/>
        <v>2</v>
      </c>
      <c r="B1521" s="67" t="str">
        <f t="shared" si="162"/>
        <v>2</v>
      </c>
      <c r="C1521" s="67" t="str">
        <f t="shared" si="163"/>
        <v>1</v>
      </c>
      <c r="D1521" s="67" t="str">
        <f t="shared" si="164"/>
        <v>1</v>
      </c>
      <c r="E1521" s="67" t="str">
        <f t="shared" si="165"/>
        <v>01</v>
      </c>
      <c r="F1521" s="67" t="str">
        <f t="shared" si="166"/>
        <v>0</v>
      </c>
      <c r="G1521" s="67" t="str">
        <f t="shared" si="167"/>
        <v>0</v>
      </c>
      <c r="H1521" s="67">
        <v>22110100</v>
      </c>
      <c r="I1521" s="10" t="s">
        <v>665</v>
      </c>
      <c r="J1521" s="167" t="s">
        <v>51</v>
      </c>
      <c r="K1521" s="10" t="s">
        <v>6454</v>
      </c>
      <c r="L1521" s="10"/>
      <c r="M1521" s="101"/>
    </row>
    <row r="1522" spans="1:13" ht="45" x14ac:dyDescent="0.25">
      <c r="A1522" s="99" t="str">
        <f t="shared" si="161"/>
        <v>2</v>
      </c>
      <c r="B1522" s="67" t="str">
        <f t="shared" si="162"/>
        <v>2</v>
      </c>
      <c r="C1522" s="67" t="str">
        <f t="shared" si="163"/>
        <v>1</v>
      </c>
      <c r="D1522" s="67" t="str">
        <f t="shared" si="164"/>
        <v>1</v>
      </c>
      <c r="E1522" s="67" t="str">
        <f t="shared" si="165"/>
        <v>02</v>
      </c>
      <c r="F1522" s="67" t="str">
        <f t="shared" si="166"/>
        <v>0</v>
      </c>
      <c r="G1522" s="67" t="str">
        <f t="shared" si="167"/>
        <v>0</v>
      </c>
      <c r="H1522" s="67">
        <v>22110200</v>
      </c>
      <c r="I1522" s="10" t="s">
        <v>667</v>
      </c>
      <c r="J1522" s="167" t="s">
        <v>51</v>
      </c>
      <c r="K1522" s="10" t="s">
        <v>6455</v>
      </c>
      <c r="L1522" s="10"/>
      <c r="M1522" s="101"/>
    </row>
    <row r="1523" spans="1:13" ht="30" x14ac:dyDescent="0.25">
      <c r="A1523" s="99" t="str">
        <f t="shared" si="161"/>
        <v>2</v>
      </c>
      <c r="B1523" s="67" t="str">
        <f t="shared" si="162"/>
        <v>2</v>
      </c>
      <c r="C1523" s="67" t="str">
        <f t="shared" si="163"/>
        <v>1</v>
      </c>
      <c r="D1523" s="67" t="str">
        <f t="shared" si="164"/>
        <v>2</v>
      </c>
      <c r="E1523" s="67" t="str">
        <f t="shared" si="165"/>
        <v>00</v>
      </c>
      <c r="F1523" s="67" t="str">
        <f t="shared" si="166"/>
        <v>0</v>
      </c>
      <c r="G1523" s="67" t="str">
        <f t="shared" si="167"/>
        <v>0</v>
      </c>
      <c r="H1523" s="67">
        <v>22120000</v>
      </c>
      <c r="I1523" s="10" t="s">
        <v>669</v>
      </c>
      <c r="J1523" s="167" t="s">
        <v>45</v>
      </c>
      <c r="K1523" s="10" t="s">
        <v>670</v>
      </c>
      <c r="L1523" s="10"/>
      <c r="M1523" s="101"/>
    </row>
    <row r="1524" spans="1:13" ht="105" x14ac:dyDescent="0.25">
      <c r="A1524" s="99" t="str">
        <f t="shared" si="161"/>
        <v>2</v>
      </c>
      <c r="B1524" s="67" t="str">
        <f t="shared" si="162"/>
        <v>2</v>
      </c>
      <c r="C1524" s="67" t="str">
        <f t="shared" si="163"/>
        <v>1</v>
      </c>
      <c r="D1524" s="67" t="str">
        <f t="shared" si="164"/>
        <v>2</v>
      </c>
      <c r="E1524" s="67" t="str">
        <f t="shared" si="165"/>
        <v>01</v>
      </c>
      <c r="F1524" s="67" t="str">
        <f t="shared" si="166"/>
        <v>0</v>
      </c>
      <c r="G1524" s="67" t="str">
        <f t="shared" si="167"/>
        <v>0</v>
      </c>
      <c r="H1524" s="67">
        <v>22120100</v>
      </c>
      <c r="I1524" s="10" t="s">
        <v>5687</v>
      </c>
      <c r="J1524" s="167" t="s">
        <v>51</v>
      </c>
      <c r="K1524" s="10" t="s">
        <v>5688</v>
      </c>
      <c r="L1524" s="10"/>
      <c r="M1524" s="101"/>
    </row>
    <row r="1525" spans="1:13" ht="60" x14ac:dyDescent="0.25">
      <c r="A1525" s="99" t="str">
        <f t="shared" si="161"/>
        <v>2</v>
      </c>
      <c r="B1525" s="67" t="str">
        <f t="shared" si="162"/>
        <v>2</v>
      </c>
      <c r="C1525" s="67" t="str">
        <f t="shared" si="163"/>
        <v>1</v>
      </c>
      <c r="D1525" s="67" t="str">
        <f t="shared" si="164"/>
        <v>2</v>
      </c>
      <c r="E1525" s="67" t="str">
        <f t="shared" si="165"/>
        <v>02</v>
      </c>
      <c r="F1525" s="67" t="str">
        <f t="shared" si="166"/>
        <v>0</v>
      </c>
      <c r="G1525" s="67" t="str">
        <f t="shared" si="167"/>
        <v>0</v>
      </c>
      <c r="H1525" s="67">
        <v>22120200</v>
      </c>
      <c r="I1525" s="10" t="s">
        <v>671</v>
      </c>
      <c r="J1525" s="167" t="s">
        <v>51</v>
      </c>
      <c r="K1525" s="10" t="s">
        <v>672</v>
      </c>
      <c r="L1525" s="10"/>
      <c r="M1525" s="101"/>
    </row>
    <row r="1526" spans="1:13" ht="60" x14ac:dyDescent="0.25">
      <c r="A1526" s="99" t="str">
        <f t="shared" si="161"/>
        <v>2</v>
      </c>
      <c r="B1526" s="99" t="str">
        <f t="shared" si="162"/>
        <v>2</v>
      </c>
      <c r="C1526" s="67" t="str">
        <f t="shared" si="163"/>
        <v>1</v>
      </c>
      <c r="D1526" s="67" t="str">
        <f t="shared" si="164"/>
        <v>2</v>
      </c>
      <c r="E1526" s="67" t="str">
        <f t="shared" si="165"/>
        <v>03</v>
      </c>
      <c r="F1526" s="67" t="str">
        <f t="shared" si="166"/>
        <v>0</v>
      </c>
      <c r="G1526" s="67" t="str">
        <f t="shared" si="167"/>
        <v>0</v>
      </c>
      <c r="H1526" s="67">
        <v>22120300</v>
      </c>
      <c r="I1526" s="10" t="s">
        <v>5689</v>
      </c>
      <c r="J1526" s="167" t="s">
        <v>51</v>
      </c>
      <c r="K1526" s="10" t="s">
        <v>673</v>
      </c>
      <c r="L1526" s="10"/>
      <c r="M1526" s="101"/>
    </row>
    <row r="1527" spans="1:13" ht="45" x14ac:dyDescent="0.25">
      <c r="A1527" s="99" t="str">
        <f t="shared" si="161"/>
        <v>2</v>
      </c>
      <c r="B1527" s="99" t="str">
        <f t="shared" si="162"/>
        <v>2</v>
      </c>
      <c r="C1527" s="67" t="str">
        <f t="shared" si="163"/>
        <v>1</v>
      </c>
      <c r="D1527" s="67" t="str">
        <f t="shared" si="164"/>
        <v>2</v>
      </c>
      <c r="E1527" s="67" t="str">
        <f t="shared" si="165"/>
        <v>04</v>
      </c>
      <c r="F1527" s="67" t="str">
        <f t="shared" si="166"/>
        <v>0</v>
      </c>
      <c r="G1527" s="67" t="str">
        <f t="shared" si="167"/>
        <v>0</v>
      </c>
      <c r="H1527" s="67">
        <v>22120400</v>
      </c>
      <c r="I1527" s="10" t="s">
        <v>5691</v>
      </c>
      <c r="J1527" s="167" t="s">
        <v>51</v>
      </c>
      <c r="K1527" s="10" t="s">
        <v>6456</v>
      </c>
      <c r="L1527" s="10"/>
      <c r="M1527" s="101"/>
    </row>
    <row r="1528" spans="1:13" ht="30" x14ac:dyDescent="0.25">
      <c r="A1528" s="99" t="str">
        <f t="shared" si="161"/>
        <v>2</v>
      </c>
      <c r="B1528" s="67" t="str">
        <f t="shared" si="162"/>
        <v>2</v>
      </c>
      <c r="C1528" s="67" t="str">
        <f t="shared" si="163"/>
        <v>1</v>
      </c>
      <c r="D1528" s="67" t="str">
        <f t="shared" si="164"/>
        <v>3</v>
      </c>
      <c r="E1528" s="67" t="str">
        <f t="shared" si="165"/>
        <v>00</v>
      </c>
      <c r="F1528" s="67" t="str">
        <f t="shared" si="166"/>
        <v>0</v>
      </c>
      <c r="G1528" s="67" t="str">
        <f t="shared" si="167"/>
        <v>0</v>
      </c>
      <c r="H1528" s="67">
        <v>22130000</v>
      </c>
      <c r="I1528" s="10" t="s">
        <v>674</v>
      </c>
      <c r="J1528" s="167" t="s">
        <v>45</v>
      </c>
      <c r="K1528" s="10" t="s">
        <v>6457</v>
      </c>
      <c r="L1528" s="10"/>
      <c r="M1528" s="101"/>
    </row>
    <row r="1529" spans="1:13" ht="30" x14ac:dyDescent="0.25">
      <c r="A1529" s="99" t="str">
        <f t="shared" si="161"/>
        <v>2</v>
      </c>
      <c r="B1529" s="67" t="str">
        <f t="shared" si="162"/>
        <v>2</v>
      </c>
      <c r="C1529" s="67" t="str">
        <f t="shared" si="163"/>
        <v>1</v>
      </c>
      <c r="D1529" s="67" t="str">
        <f t="shared" si="164"/>
        <v>3</v>
      </c>
      <c r="E1529" s="67" t="str">
        <f t="shared" si="165"/>
        <v>01</v>
      </c>
      <c r="F1529" s="67" t="str">
        <f t="shared" si="166"/>
        <v>0</v>
      </c>
      <c r="G1529" s="67" t="str">
        <f t="shared" si="167"/>
        <v>0</v>
      </c>
      <c r="H1529" s="67">
        <v>22130100</v>
      </c>
      <c r="I1529" s="10" t="s">
        <v>674</v>
      </c>
      <c r="J1529" s="167" t="s">
        <v>51</v>
      </c>
      <c r="K1529" s="10" t="s">
        <v>6457</v>
      </c>
      <c r="L1529" s="10"/>
      <c r="M1529" s="101"/>
    </row>
    <row r="1530" spans="1:13" ht="30" x14ac:dyDescent="0.25">
      <c r="A1530" s="99" t="str">
        <f t="shared" si="161"/>
        <v>2</v>
      </c>
      <c r="B1530" s="67" t="str">
        <f t="shared" si="162"/>
        <v>2</v>
      </c>
      <c r="C1530" s="67" t="str">
        <f t="shared" si="163"/>
        <v>2</v>
      </c>
      <c r="D1530" s="67" t="str">
        <f t="shared" si="164"/>
        <v>0</v>
      </c>
      <c r="E1530" s="67" t="str">
        <f t="shared" si="165"/>
        <v>00</v>
      </c>
      <c r="F1530" s="67" t="str">
        <f t="shared" si="166"/>
        <v>0</v>
      </c>
      <c r="G1530" s="67" t="str">
        <f t="shared" si="167"/>
        <v>0</v>
      </c>
      <c r="H1530" s="67">
        <v>22200000</v>
      </c>
      <c r="I1530" s="10" t="s">
        <v>675</v>
      </c>
      <c r="J1530" s="167" t="s">
        <v>45</v>
      </c>
      <c r="K1530" s="10" t="s">
        <v>681</v>
      </c>
      <c r="L1530" s="10"/>
      <c r="M1530" s="101"/>
    </row>
    <row r="1531" spans="1:13" ht="30" x14ac:dyDescent="0.25">
      <c r="A1531" s="99" t="str">
        <f t="shared" si="161"/>
        <v>2</v>
      </c>
      <c r="B1531" s="67" t="str">
        <f t="shared" si="162"/>
        <v>2</v>
      </c>
      <c r="C1531" s="67" t="str">
        <f t="shared" si="163"/>
        <v>2</v>
      </c>
      <c r="D1531" s="67" t="str">
        <f t="shared" si="164"/>
        <v>1</v>
      </c>
      <c r="E1531" s="67" t="str">
        <f t="shared" si="165"/>
        <v>00</v>
      </c>
      <c r="F1531" s="67" t="str">
        <f t="shared" si="166"/>
        <v>0</v>
      </c>
      <c r="G1531" s="67" t="str">
        <f t="shared" si="167"/>
        <v>0</v>
      </c>
      <c r="H1531" s="67">
        <v>22210000</v>
      </c>
      <c r="I1531" s="10" t="s">
        <v>675</v>
      </c>
      <c r="J1531" s="167" t="s">
        <v>45</v>
      </c>
      <c r="K1531" s="10" t="s">
        <v>681</v>
      </c>
      <c r="L1531" s="10"/>
      <c r="M1531" s="101"/>
    </row>
    <row r="1532" spans="1:13" ht="30" x14ac:dyDescent="0.25">
      <c r="A1532" s="99" t="str">
        <f t="shared" si="161"/>
        <v>2</v>
      </c>
      <c r="B1532" s="67" t="str">
        <f t="shared" si="162"/>
        <v>2</v>
      </c>
      <c r="C1532" s="67" t="str">
        <f t="shared" si="163"/>
        <v>2</v>
      </c>
      <c r="D1532" s="67" t="str">
        <f t="shared" si="164"/>
        <v>1</v>
      </c>
      <c r="E1532" s="67" t="str">
        <f t="shared" si="165"/>
        <v>01</v>
      </c>
      <c r="F1532" s="67" t="str">
        <f t="shared" si="166"/>
        <v>0</v>
      </c>
      <c r="G1532" s="67" t="str">
        <f t="shared" si="167"/>
        <v>0</v>
      </c>
      <c r="H1532" s="67">
        <v>22210100</v>
      </c>
      <c r="I1532" s="10" t="s">
        <v>675</v>
      </c>
      <c r="J1532" s="167" t="s">
        <v>51</v>
      </c>
      <c r="K1532" s="10" t="s">
        <v>677</v>
      </c>
      <c r="L1532" s="10"/>
      <c r="M1532" s="101"/>
    </row>
    <row r="1533" spans="1:13" ht="30" x14ac:dyDescent="0.25">
      <c r="A1533" s="99" t="str">
        <f t="shared" si="161"/>
        <v>2</v>
      </c>
      <c r="B1533" s="67" t="str">
        <f t="shared" si="162"/>
        <v>2</v>
      </c>
      <c r="C1533" s="67" t="str">
        <f t="shared" si="163"/>
        <v>2</v>
      </c>
      <c r="D1533" s="67" t="str">
        <f t="shared" si="164"/>
        <v>1</v>
      </c>
      <c r="E1533" s="67" t="str">
        <f t="shared" si="165"/>
        <v>02</v>
      </c>
      <c r="F1533" s="67" t="str">
        <f t="shared" si="166"/>
        <v>0</v>
      </c>
      <c r="G1533" s="67" t="str">
        <f t="shared" si="167"/>
        <v>0</v>
      </c>
      <c r="H1533" s="67">
        <v>22210200</v>
      </c>
      <c r="I1533" s="10" t="s">
        <v>678</v>
      </c>
      <c r="J1533" s="167" t="s">
        <v>51</v>
      </c>
      <c r="K1533" s="10" t="s">
        <v>5701</v>
      </c>
      <c r="L1533" s="10"/>
      <c r="M1533" s="101"/>
    </row>
    <row r="1534" spans="1:13" ht="45" x14ac:dyDescent="0.25">
      <c r="A1534" s="99" t="str">
        <f t="shared" si="161"/>
        <v>2</v>
      </c>
      <c r="B1534" s="67" t="str">
        <f t="shared" si="162"/>
        <v>2</v>
      </c>
      <c r="C1534" s="67" t="str">
        <f t="shared" si="163"/>
        <v>2</v>
      </c>
      <c r="D1534" s="67" t="str">
        <f t="shared" si="164"/>
        <v>1</v>
      </c>
      <c r="E1534" s="67" t="str">
        <f t="shared" si="165"/>
        <v>03</v>
      </c>
      <c r="F1534" s="67" t="str">
        <f t="shared" si="166"/>
        <v>0</v>
      </c>
      <c r="G1534" s="67" t="str">
        <f t="shared" si="167"/>
        <v>0</v>
      </c>
      <c r="H1534" s="67">
        <v>22210300</v>
      </c>
      <c r="I1534" s="10" t="s">
        <v>679</v>
      </c>
      <c r="J1534" s="167" t="s">
        <v>51</v>
      </c>
      <c r="K1534" s="10" t="s">
        <v>680</v>
      </c>
      <c r="L1534" s="10"/>
      <c r="M1534" s="101"/>
    </row>
    <row r="1535" spans="1:13" ht="90" x14ac:dyDescent="0.25">
      <c r="A1535" s="99" t="str">
        <f t="shared" si="161"/>
        <v>2</v>
      </c>
      <c r="B1535" s="67" t="str">
        <f t="shared" si="162"/>
        <v>2</v>
      </c>
      <c r="C1535" s="67" t="str">
        <f t="shared" si="163"/>
        <v>3</v>
      </c>
      <c r="D1535" s="67" t="str">
        <f t="shared" si="164"/>
        <v>0</v>
      </c>
      <c r="E1535" s="67" t="str">
        <f t="shared" si="165"/>
        <v>00</v>
      </c>
      <c r="F1535" s="67" t="str">
        <f t="shared" si="166"/>
        <v>0</v>
      </c>
      <c r="G1535" s="67" t="str">
        <f t="shared" si="167"/>
        <v>0</v>
      </c>
      <c r="H1535" s="67">
        <v>22300000</v>
      </c>
      <c r="I1535" s="10" t="s">
        <v>682</v>
      </c>
      <c r="J1535" s="167" t="s">
        <v>45</v>
      </c>
      <c r="K1535" s="10" t="s">
        <v>683</v>
      </c>
      <c r="L1535" s="10"/>
      <c r="M1535" s="101"/>
    </row>
    <row r="1536" spans="1:13" ht="90" x14ac:dyDescent="0.25">
      <c r="A1536" s="99" t="str">
        <f t="shared" si="161"/>
        <v>2</v>
      </c>
      <c r="B1536" s="67" t="str">
        <f t="shared" si="162"/>
        <v>2</v>
      </c>
      <c r="C1536" s="67" t="str">
        <f t="shared" si="163"/>
        <v>3</v>
      </c>
      <c r="D1536" s="67" t="str">
        <f t="shared" si="164"/>
        <v>1</v>
      </c>
      <c r="E1536" s="67" t="str">
        <f t="shared" si="165"/>
        <v>00</v>
      </c>
      <c r="F1536" s="67" t="str">
        <f t="shared" si="166"/>
        <v>0</v>
      </c>
      <c r="G1536" s="67" t="str">
        <f t="shared" si="167"/>
        <v>0</v>
      </c>
      <c r="H1536" s="67">
        <v>22310000</v>
      </c>
      <c r="I1536" s="10" t="s">
        <v>682</v>
      </c>
      <c r="J1536" s="167" t="s">
        <v>45</v>
      </c>
      <c r="K1536" s="10" t="s">
        <v>683</v>
      </c>
      <c r="L1536" s="10"/>
      <c r="M1536" s="101"/>
    </row>
    <row r="1537" spans="1:13" ht="90" x14ac:dyDescent="0.25">
      <c r="A1537" s="99" t="str">
        <f t="shared" si="161"/>
        <v>2</v>
      </c>
      <c r="B1537" s="67" t="str">
        <f t="shared" si="162"/>
        <v>2</v>
      </c>
      <c r="C1537" s="67" t="str">
        <f t="shared" si="163"/>
        <v>3</v>
      </c>
      <c r="D1537" s="67" t="str">
        <f t="shared" si="164"/>
        <v>1</v>
      </c>
      <c r="E1537" s="67" t="str">
        <f t="shared" si="165"/>
        <v>01</v>
      </c>
      <c r="F1537" s="67" t="str">
        <f t="shared" si="166"/>
        <v>0</v>
      </c>
      <c r="G1537" s="67" t="str">
        <f t="shared" si="167"/>
        <v>0</v>
      </c>
      <c r="H1537" s="67">
        <v>22310100</v>
      </c>
      <c r="I1537" s="10" t="s">
        <v>682</v>
      </c>
      <c r="J1537" s="167" t="s">
        <v>51</v>
      </c>
      <c r="K1537" s="10" t="s">
        <v>684</v>
      </c>
      <c r="L1537" s="10"/>
      <c r="M1537" s="101"/>
    </row>
    <row r="1538" spans="1:13" ht="60" x14ac:dyDescent="0.25">
      <c r="A1538" s="99" t="str">
        <f t="shared" si="161"/>
        <v>2</v>
      </c>
      <c r="B1538" s="67" t="str">
        <f t="shared" si="162"/>
        <v>3</v>
      </c>
      <c r="C1538" s="67" t="str">
        <f t="shared" si="163"/>
        <v>0</v>
      </c>
      <c r="D1538" s="67" t="str">
        <f t="shared" si="164"/>
        <v>0</v>
      </c>
      <c r="E1538" s="67" t="str">
        <f t="shared" si="165"/>
        <v>00</v>
      </c>
      <c r="F1538" s="67" t="str">
        <f t="shared" si="166"/>
        <v>0</v>
      </c>
      <c r="G1538" s="67" t="str">
        <f t="shared" si="167"/>
        <v>0</v>
      </c>
      <c r="H1538" s="67">
        <v>23000000</v>
      </c>
      <c r="I1538" s="10" t="s">
        <v>685</v>
      </c>
      <c r="J1538" s="167" t="s">
        <v>45</v>
      </c>
      <c r="K1538" s="10" t="s">
        <v>686</v>
      </c>
      <c r="L1538" s="10"/>
      <c r="M1538" s="101"/>
    </row>
    <row r="1539" spans="1:13" ht="60" x14ac:dyDescent="0.25">
      <c r="A1539" s="99" t="str">
        <f t="shared" si="161"/>
        <v>2</v>
      </c>
      <c r="B1539" s="67" t="str">
        <f t="shared" si="162"/>
        <v>3</v>
      </c>
      <c r="C1539" s="67" t="str">
        <f t="shared" si="163"/>
        <v>1</v>
      </c>
      <c r="D1539" s="67" t="str">
        <f t="shared" si="164"/>
        <v>0</v>
      </c>
      <c r="E1539" s="67" t="str">
        <f t="shared" si="165"/>
        <v>00</v>
      </c>
      <c r="F1539" s="67" t="str">
        <f t="shared" si="166"/>
        <v>0</v>
      </c>
      <c r="G1539" s="67" t="str">
        <f t="shared" si="167"/>
        <v>0</v>
      </c>
      <c r="H1539" s="67">
        <v>23100000</v>
      </c>
      <c r="I1539" s="10" t="s">
        <v>685</v>
      </c>
      <c r="J1539" s="167" t="s">
        <v>45</v>
      </c>
      <c r="K1539" s="10" t="s">
        <v>686</v>
      </c>
      <c r="L1539" s="131" t="s">
        <v>3075</v>
      </c>
      <c r="M1539" s="101"/>
    </row>
    <row r="1540" spans="1:13" ht="60" x14ac:dyDescent="0.25">
      <c r="A1540" s="99" t="str">
        <f t="shared" si="161"/>
        <v>2</v>
      </c>
      <c r="B1540" s="67" t="str">
        <f t="shared" si="162"/>
        <v>3</v>
      </c>
      <c r="C1540" s="67" t="str">
        <f t="shared" si="163"/>
        <v>1</v>
      </c>
      <c r="D1540" s="67" t="str">
        <f t="shared" si="164"/>
        <v>1</v>
      </c>
      <c r="E1540" s="67" t="str">
        <f t="shared" si="165"/>
        <v>00</v>
      </c>
      <c r="F1540" s="67" t="str">
        <f t="shared" si="166"/>
        <v>0</v>
      </c>
      <c r="G1540" s="67" t="str">
        <f t="shared" si="167"/>
        <v>0</v>
      </c>
      <c r="H1540" s="67">
        <v>23110000</v>
      </c>
      <c r="I1540" s="10" t="s">
        <v>685</v>
      </c>
      <c r="J1540" s="167" t="s">
        <v>45</v>
      </c>
      <c r="K1540" s="10" t="s">
        <v>686</v>
      </c>
      <c r="L1540" s="131" t="s">
        <v>3075</v>
      </c>
      <c r="M1540" s="101"/>
    </row>
    <row r="1541" spans="1:13" ht="285" x14ac:dyDescent="0.25">
      <c r="A1541" s="99" t="str">
        <f t="shared" si="161"/>
        <v>2</v>
      </c>
      <c r="B1541" s="67" t="str">
        <f t="shared" si="162"/>
        <v>3</v>
      </c>
      <c r="C1541" s="67" t="str">
        <f t="shared" si="163"/>
        <v>1</v>
      </c>
      <c r="D1541" s="67" t="str">
        <f t="shared" si="164"/>
        <v>1</v>
      </c>
      <c r="E1541" s="67" t="str">
        <f t="shared" si="165"/>
        <v>01</v>
      </c>
      <c r="F1541" s="67" t="str">
        <f t="shared" si="166"/>
        <v>0</v>
      </c>
      <c r="G1541" s="67" t="str">
        <f t="shared" si="167"/>
        <v>0</v>
      </c>
      <c r="H1541" s="67">
        <v>23110100</v>
      </c>
      <c r="I1541" s="10" t="s">
        <v>5703</v>
      </c>
      <c r="J1541" s="167" t="s">
        <v>51</v>
      </c>
      <c r="K1541" s="10" t="s">
        <v>6458</v>
      </c>
      <c r="L1541" s="10"/>
      <c r="M1541" s="101"/>
    </row>
    <row r="1542" spans="1:13" ht="135" x14ac:dyDescent="0.25">
      <c r="A1542" s="99" t="str">
        <f t="shared" si="161"/>
        <v>2</v>
      </c>
      <c r="B1542" s="67" t="str">
        <f t="shared" si="162"/>
        <v>3</v>
      </c>
      <c r="C1542" s="67" t="str">
        <f t="shared" si="163"/>
        <v>1</v>
      </c>
      <c r="D1542" s="67" t="str">
        <f t="shared" si="164"/>
        <v>1</v>
      </c>
      <c r="E1542" s="67" t="str">
        <f t="shared" si="165"/>
        <v>02</v>
      </c>
      <c r="F1542" s="67" t="str">
        <f t="shared" si="166"/>
        <v>0</v>
      </c>
      <c r="G1542" s="67" t="str">
        <f t="shared" si="167"/>
        <v>0</v>
      </c>
      <c r="H1542" s="67">
        <v>23110200</v>
      </c>
      <c r="I1542" s="10" t="s">
        <v>5705</v>
      </c>
      <c r="J1542" s="167" t="s">
        <v>51</v>
      </c>
      <c r="K1542" s="10" t="s">
        <v>6459</v>
      </c>
      <c r="L1542" s="10"/>
      <c r="M1542" s="101"/>
    </row>
    <row r="1543" spans="1:13" ht="150" x14ac:dyDescent="0.25">
      <c r="A1543" s="99" t="str">
        <f t="shared" si="161"/>
        <v>2</v>
      </c>
      <c r="B1543" s="67" t="str">
        <f t="shared" si="162"/>
        <v>3</v>
      </c>
      <c r="C1543" s="67" t="str">
        <f t="shared" si="163"/>
        <v>1</v>
      </c>
      <c r="D1543" s="67" t="str">
        <f t="shared" si="164"/>
        <v>1</v>
      </c>
      <c r="E1543" s="67" t="str">
        <f t="shared" si="165"/>
        <v>03</v>
      </c>
      <c r="F1543" s="67" t="str">
        <f t="shared" si="166"/>
        <v>0</v>
      </c>
      <c r="G1543" s="67" t="str">
        <f t="shared" si="167"/>
        <v>0</v>
      </c>
      <c r="H1543" s="67">
        <v>23110300</v>
      </c>
      <c r="I1543" s="10" t="s">
        <v>687</v>
      </c>
      <c r="J1543" s="167" t="s">
        <v>51</v>
      </c>
      <c r="K1543" s="10" t="s">
        <v>6460</v>
      </c>
      <c r="L1543" s="10"/>
      <c r="M1543" s="101"/>
    </row>
    <row r="1544" spans="1:13" ht="210" x14ac:dyDescent="0.25">
      <c r="A1544" s="99" t="str">
        <f t="shared" si="161"/>
        <v>2</v>
      </c>
      <c r="B1544" s="67" t="str">
        <f t="shared" si="162"/>
        <v>3</v>
      </c>
      <c r="C1544" s="67" t="str">
        <f t="shared" si="163"/>
        <v>1</v>
      </c>
      <c r="D1544" s="67" t="str">
        <f t="shared" si="164"/>
        <v>1</v>
      </c>
      <c r="E1544" s="67" t="str">
        <f t="shared" si="165"/>
        <v>04</v>
      </c>
      <c r="F1544" s="67" t="str">
        <f t="shared" si="166"/>
        <v>0</v>
      </c>
      <c r="G1544" s="67" t="str">
        <f t="shared" si="167"/>
        <v>0</v>
      </c>
      <c r="H1544" s="67">
        <v>23110400</v>
      </c>
      <c r="I1544" s="10" t="s">
        <v>688</v>
      </c>
      <c r="J1544" s="167" t="s">
        <v>51</v>
      </c>
      <c r="K1544" s="10" t="s">
        <v>689</v>
      </c>
      <c r="L1544" s="10"/>
      <c r="M1544" s="101"/>
    </row>
    <row r="1545" spans="1:13" ht="90" x14ac:dyDescent="0.25">
      <c r="A1545" s="99" t="str">
        <f t="shared" si="161"/>
        <v>2</v>
      </c>
      <c r="B1545" s="67" t="str">
        <f t="shared" si="162"/>
        <v>3</v>
      </c>
      <c r="C1545" s="67" t="str">
        <f t="shared" si="163"/>
        <v>1</v>
      </c>
      <c r="D1545" s="67" t="str">
        <f t="shared" si="164"/>
        <v>1</v>
      </c>
      <c r="E1545" s="67" t="str">
        <f t="shared" si="165"/>
        <v>05</v>
      </c>
      <c r="F1545" s="67" t="str">
        <f t="shared" si="166"/>
        <v>0</v>
      </c>
      <c r="G1545" s="67" t="str">
        <f t="shared" si="167"/>
        <v>0</v>
      </c>
      <c r="H1545" s="67">
        <v>23110500</v>
      </c>
      <c r="I1545" s="10" t="s">
        <v>690</v>
      </c>
      <c r="J1545" s="167" t="s">
        <v>51</v>
      </c>
      <c r="K1545" s="10" t="s">
        <v>6461</v>
      </c>
      <c r="L1545" s="10"/>
      <c r="M1545" s="101"/>
    </row>
    <row r="1546" spans="1:13" ht="45" x14ac:dyDescent="0.25">
      <c r="A1546" s="99" t="str">
        <f t="shared" si="161"/>
        <v>2</v>
      </c>
      <c r="B1546" s="67" t="str">
        <f t="shared" si="162"/>
        <v>3</v>
      </c>
      <c r="C1546" s="67" t="str">
        <f t="shared" si="163"/>
        <v>1</v>
      </c>
      <c r="D1546" s="67" t="str">
        <f t="shared" si="164"/>
        <v>1</v>
      </c>
      <c r="E1546" s="67" t="str">
        <f t="shared" si="165"/>
        <v>06</v>
      </c>
      <c r="F1546" s="67" t="str">
        <f t="shared" si="166"/>
        <v>0</v>
      </c>
      <c r="G1546" s="67" t="str">
        <f t="shared" si="167"/>
        <v>0</v>
      </c>
      <c r="H1546" s="67">
        <v>23110600</v>
      </c>
      <c r="I1546" s="10" t="s">
        <v>691</v>
      </c>
      <c r="J1546" s="167" t="s">
        <v>51</v>
      </c>
      <c r="K1546" s="10" t="s">
        <v>692</v>
      </c>
      <c r="L1546" s="10"/>
      <c r="M1546" s="101"/>
    </row>
    <row r="1547" spans="1:13" x14ac:dyDescent="0.25">
      <c r="A1547" s="99" t="str">
        <f t="shared" si="161"/>
        <v>2</v>
      </c>
      <c r="B1547" s="67" t="str">
        <f t="shared" si="162"/>
        <v>3</v>
      </c>
      <c r="C1547" s="67" t="str">
        <f t="shared" si="163"/>
        <v>1</v>
      </c>
      <c r="D1547" s="67" t="str">
        <f t="shared" si="164"/>
        <v>1</v>
      </c>
      <c r="E1547" s="67" t="str">
        <f t="shared" si="165"/>
        <v>07</v>
      </c>
      <c r="F1547" s="67" t="str">
        <f t="shared" si="166"/>
        <v>0</v>
      </c>
      <c r="G1547" s="67" t="str">
        <f t="shared" si="167"/>
        <v>0</v>
      </c>
      <c r="H1547" s="67">
        <v>23110700</v>
      </c>
      <c r="I1547" s="10" t="s">
        <v>693</v>
      </c>
      <c r="J1547" s="167" t="s">
        <v>51</v>
      </c>
      <c r="K1547" s="10" t="s">
        <v>694</v>
      </c>
      <c r="L1547" s="10"/>
      <c r="M1547" s="101"/>
    </row>
    <row r="1548" spans="1:13" x14ac:dyDescent="0.25">
      <c r="A1548" s="99" t="str">
        <f t="shared" si="161"/>
        <v>2</v>
      </c>
      <c r="B1548" s="67" t="str">
        <f t="shared" si="162"/>
        <v>3</v>
      </c>
      <c r="C1548" s="67" t="str">
        <f t="shared" si="163"/>
        <v>1</v>
      </c>
      <c r="D1548" s="67" t="str">
        <f t="shared" si="164"/>
        <v>1</v>
      </c>
      <c r="E1548" s="67" t="str">
        <f t="shared" si="165"/>
        <v>07</v>
      </c>
      <c r="F1548" s="67" t="str">
        <f t="shared" si="166"/>
        <v>1</v>
      </c>
      <c r="G1548" s="67" t="str">
        <f t="shared" si="167"/>
        <v>0</v>
      </c>
      <c r="H1548" s="67">
        <v>23110710</v>
      </c>
      <c r="I1548" s="10" t="s">
        <v>695</v>
      </c>
      <c r="J1548" s="167" t="s">
        <v>51</v>
      </c>
      <c r="K1548" s="10" t="s">
        <v>696</v>
      </c>
      <c r="L1548" s="10"/>
      <c r="M1548" s="101"/>
    </row>
    <row r="1549" spans="1:13" ht="30" x14ac:dyDescent="0.25">
      <c r="A1549" s="99" t="str">
        <f t="shared" si="161"/>
        <v>2</v>
      </c>
      <c r="B1549" s="67" t="str">
        <f t="shared" si="162"/>
        <v>3</v>
      </c>
      <c r="C1549" s="67" t="str">
        <f t="shared" si="163"/>
        <v>1</v>
      </c>
      <c r="D1549" s="67" t="str">
        <f t="shared" si="164"/>
        <v>1</v>
      </c>
      <c r="E1549" s="67" t="str">
        <f t="shared" si="165"/>
        <v>07</v>
      </c>
      <c r="F1549" s="67" t="str">
        <f t="shared" si="166"/>
        <v>2</v>
      </c>
      <c r="G1549" s="67" t="str">
        <f t="shared" si="167"/>
        <v>0</v>
      </c>
      <c r="H1549" s="67">
        <v>23110720</v>
      </c>
      <c r="I1549" s="10" t="s">
        <v>5711</v>
      </c>
      <c r="J1549" s="167" t="s">
        <v>51</v>
      </c>
      <c r="K1549" s="10" t="s">
        <v>6462</v>
      </c>
      <c r="L1549" s="10" t="s">
        <v>5713</v>
      </c>
      <c r="M1549" s="101"/>
    </row>
    <row r="1550" spans="1:13" ht="30" x14ac:dyDescent="0.25">
      <c r="A1550" s="99" t="str">
        <f t="shared" si="161"/>
        <v>2</v>
      </c>
      <c r="B1550" s="67" t="str">
        <f t="shared" si="162"/>
        <v>3</v>
      </c>
      <c r="C1550" s="67" t="str">
        <f t="shared" si="163"/>
        <v>1</v>
      </c>
      <c r="D1550" s="67" t="str">
        <f t="shared" si="164"/>
        <v>1</v>
      </c>
      <c r="E1550" s="67" t="str">
        <f t="shared" si="165"/>
        <v>07</v>
      </c>
      <c r="F1550" s="67" t="str">
        <f t="shared" si="166"/>
        <v>3</v>
      </c>
      <c r="G1550" s="67" t="str">
        <f t="shared" si="167"/>
        <v>0</v>
      </c>
      <c r="H1550" s="67">
        <v>23110730</v>
      </c>
      <c r="I1550" s="10" t="s">
        <v>5714</v>
      </c>
      <c r="J1550" s="167" t="s">
        <v>51</v>
      </c>
      <c r="K1550" s="10" t="s">
        <v>6463</v>
      </c>
      <c r="L1550" s="10" t="s">
        <v>5713</v>
      </c>
      <c r="M1550" s="101"/>
    </row>
    <row r="1551" spans="1:13" ht="60" x14ac:dyDescent="0.25">
      <c r="A1551" s="99" t="str">
        <f t="shared" si="161"/>
        <v>2</v>
      </c>
      <c r="B1551" s="67" t="str">
        <f t="shared" si="162"/>
        <v>4</v>
      </c>
      <c r="C1551" s="67" t="str">
        <f t="shared" si="163"/>
        <v>0</v>
      </c>
      <c r="D1551" s="67" t="str">
        <f t="shared" si="164"/>
        <v>0</v>
      </c>
      <c r="E1551" s="67" t="str">
        <f t="shared" si="165"/>
        <v>00</v>
      </c>
      <c r="F1551" s="67" t="str">
        <f t="shared" si="166"/>
        <v>0</v>
      </c>
      <c r="G1551" s="67" t="str">
        <f t="shared" si="167"/>
        <v>0</v>
      </c>
      <c r="H1551" s="67">
        <v>24000000</v>
      </c>
      <c r="I1551" s="10" t="s">
        <v>697</v>
      </c>
      <c r="J1551" s="167" t="s">
        <v>45</v>
      </c>
      <c r="K1551" s="10" t="s">
        <v>698</v>
      </c>
      <c r="L1551" s="10"/>
      <c r="M1551" s="101"/>
    </row>
    <row r="1552" spans="1:13" ht="60" x14ac:dyDescent="0.25">
      <c r="A1552" s="99" t="str">
        <f t="shared" si="161"/>
        <v>2</v>
      </c>
      <c r="B1552" s="67" t="str">
        <f t="shared" si="162"/>
        <v>4</v>
      </c>
      <c r="C1552" s="67" t="str">
        <f t="shared" si="163"/>
        <v>1</v>
      </c>
      <c r="D1552" s="67" t="str">
        <f t="shared" si="164"/>
        <v>0</v>
      </c>
      <c r="E1552" s="67" t="str">
        <f t="shared" si="165"/>
        <v>00</v>
      </c>
      <c r="F1552" s="67" t="str">
        <f t="shared" si="166"/>
        <v>0</v>
      </c>
      <c r="G1552" s="67" t="str">
        <f t="shared" si="167"/>
        <v>0</v>
      </c>
      <c r="H1552" s="67">
        <v>24100000</v>
      </c>
      <c r="I1552" s="10" t="s">
        <v>5246</v>
      </c>
      <c r="J1552" s="167" t="s">
        <v>45</v>
      </c>
      <c r="K1552" s="10" t="s">
        <v>699</v>
      </c>
      <c r="L1552" s="10"/>
      <c r="M1552" s="101"/>
    </row>
    <row r="1553" spans="1:13" ht="30" x14ac:dyDescent="0.25">
      <c r="A1553" s="99" t="str">
        <f t="shared" ref="A1553:A1616" si="168">MID($H1553,1,1)</f>
        <v>2</v>
      </c>
      <c r="B1553" s="67" t="str">
        <f t="shared" ref="B1553:B1616" si="169">MID($H1553,2,1)</f>
        <v>4</v>
      </c>
      <c r="C1553" s="67" t="str">
        <f t="shared" ref="C1553:C1616" si="170">MID($H1553,3,1)</f>
        <v>1</v>
      </c>
      <c r="D1553" s="67" t="str">
        <f t="shared" ref="D1553:D1616" si="171">MID($H1553,4,1)</f>
        <v>1</v>
      </c>
      <c r="E1553" s="67" t="str">
        <f t="shared" ref="E1553:E1616" si="172">MID($H1553,5,2)</f>
        <v>00</v>
      </c>
      <c r="F1553" s="67" t="str">
        <f t="shared" ref="F1553:F1616" si="173">MID($H1553,7,1)</f>
        <v>0</v>
      </c>
      <c r="G1553" s="67" t="str">
        <f t="shared" ref="G1553:G1616" si="174">MID($H1553,8,1)</f>
        <v>0</v>
      </c>
      <c r="H1553" s="67">
        <v>24110000</v>
      </c>
      <c r="I1553" s="10" t="s">
        <v>700</v>
      </c>
      <c r="J1553" s="167" t="s">
        <v>45</v>
      </c>
      <c r="K1553" s="10" t="s">
        <v>6464</v>
      </c>
      <c r="L1553" s="10"/>
      <c r="M1553" s="101"/>
    </row>
    <row r="1554" spans="1:13" ht="60" x14ac:dyDescent="0.25">
      <c r="A1554" s="99" t="str">
        <f t="shared" si="168"/>
        <v>2</v>
      </c>
      <c r="B1554" s="67" t="str">
        <f t="shared" si="169"/>
        <v>4</v>
      </c>
      <c r="C1554" s="67" t="str">
        <f t="shared" si="170"/>
        <v>1</v>
      </c>
      <c r="D1554" s="67" t="str">
        <f t="shared" si="171"/>
        <v>1</v>
      </c>
      <c r="E1554" s="67" t="str">
        <f t="shared" si="172"/>
        <v>50</v>
      </c>
      <c r="F1554" s="67" t="str">
        <f t="shared" si="173"/>
        <v>0</v>
      </c>
      <c r="G1554" s="67" t="str">
        <f t="shared" si="174"/>
        <v>0</v>
      </c>
      <c r="H1554" s="67">
        <v>24115000</v>
      </c>
      <c r="I1554" s="10" t="s">
        <v>701</v>
      </c>
      <c r="J1554" s="167" t="s">
        <v>55</v>
      </c>
      <c r="K1554" s="10" t="s">
        <v>702</v>
      </c>
      <c r="L1554" s="10"/>
      <c r="M1554" s="101"/>
    </row>
    <row r="1555" spans="1:13" ht="60" x14ac:dyDescent="0.25">
      <c r="A1555" s="99" t="str">
        <f t="shared" si="168"/>
        <v>2</v>
      </c>
      <c r="B1555" s="67" t="str">
        <f t="shared" si="169"/>
        <v>4</v>
      </c>
      <c r="C1555" s="67" t="str">
        <f t="shared" si="170"/>
        <v>1</v>
      </c>
      <c r="D1555" s="67" t="str">
        <f t="shared" si="171"/>
        <v>1</v>
      </c>
      <c r="E1555" s="67" t="str">
        <f t="shared" si="172"/>
        <v>50</v>
      </c>
      <c r="F1555" s="67" t="str">
        <f t="shared" si="173"/>
        <v>1</v>
      </c>
      <c r="G1555" s="67" t="str">
        <f t="shared" si="174"/>
        <v>0</v>
      </c>
      <c r="H1555" s="67">
        <v>24115010</v>
      </c>
      <c r="I1555" s="10" t="s">
        <v>354</v>
      </c>
      <c r="J1555" s="167" t="s">
        <v>55</v>
      </c>
      <c r="K1555" s="10" t="s">
        <v>703</v>
      </c>
      <c r="L1555" s="10"/>
      <c r="M1555" s="101"/>
    </row>
    <row r="1556" spans="1:13" ht="60" x14ac:dyDescent="0.25">
      <c r="A1556" s="99" t="str">
        <f t="shared" si="168"/>
        <v>2</v>
      </c>
      <c r="B1556" s="67" t="str">
        <f t="shared" si="169"/>
        <v>4</v>
      </c>
      <c r="C1556" s="67" t="str">
        <f t="shared" si="170"/>
        <v>1</v>
      </c>
      <c r="D1556" s="67" t="str">
        <f t="shared" si="171"/>
        <v>1</v>
      </c>
      <c r="E1556" s="67" t="str">
        <f t="shared" si="172"/>
        <v>50</v>
      </c>
      <c r="F1556" s="67" t="str">
        <f t="shared" si="173"/>
        <v>2</v>
      </c>
      <c r="G1556" s="67" t="str">
        <f t="shared" si="174"/>
        <v>0</v>
      </c>
      <c r="H1556" s="67">
        <v>24115020</v>
      </c>
      <c r="I1556" s="10" t="s">
        <v>356</v>
      </c>
      <c r="J1556" s="167" t="s">
        <v>55</v>
      </c>
      <c r="K1556" s="10" t="s">
        <v>704</v>
      </c>
      <c r="L1556" s="10"/>
      <c r="M1556" s="101"/>
    </row>
    <row r="1557" spans="1:13" ht="60" x14ac:dyDescent="0.25">
      <c r="A1557" s="99" t="str">
        <f t="shared" si="168"/>
        <v>2</v>
      </c>
      <c r="B1557" s="67" t="str">
        <f t="shared" si="169"/>
        <v>4</v>
      </c>
      <c r="C1557" s="67" t="str">
        <f t="shared" si="170"/>
        <v>1</v>
      </c>
      <c r="D1557" s="67" t="str">
        <f t="shared" si="171"/>
        <v>1</v>
      </c>
      <c r="E1557" s="67" t="str">
        <f t="shared" si="172"/>
        <v>50</v>
      </c>
      <c r="F1557" s="67" t="str">
        <f t="shared" si="173"/>
        <v>3</v>
      </c>
      <c r="G1557" s="67" t="str">
        <f t="shared" si="174"/>
        <v>0</v>
      </c>
      <c r="H1557" s="67">
        <v>24115030</v>
      </c>
      <c r="I1557" s="10" t="s">
        <v>358</v>
      </c>
      <c r="J1557" s="167" t="s">
        <v>55</v>
      </c>
      <c r="K1557" s="10" t="s">
        <v>705</v>
      </c>
      <c r="L1557" s="10"/>
      <c r="M1557" s="101"/>
    </row>
    <row r="1558" spans="1:13" ht="60" x14ac:dyDescent="0.25">
      <c r="A1558" s="99" t="str">
        <f t="shared" si="168"/>
        <v>2</v>
      </c>
      <c r="B1558" s="67" t="str">
        <f t="shared" si="169"/>
        <v>4</v>
      </c>
      <c r="C1558" s="67" t="str">
        <f t="shared" si="170"/>
        <v>1</v>
      </c>
      <c r="D1558" s="67" t="str">
        <f t="shared" si="171"/>
        <v>1</v>
      </c>
      <c r="E1558" s="67" t="str">
        <f t="shared" si="172"/>
        <v>50</v>
      </c>
      <c r="F1558" s="67" t="str">
        <f t="shared" si="173"/>
        <v>4</v>
      </c>
      <c r="G1558" s="67" t="str">
        <f t="shared" si="174"/>
        <v>0</v>
      </c>
      <c r="H1558" s="67">
        <v>24115040</v>
      </c>
      <c r="I1558" s="10" t="s">
        <v>360</v>
      </c>
      <c r="J1558" s="167" t="s">
        <v>55</v>
      </c>
      <c r="K1558" s="10" t="s">
        <v>706</v>
      </c>
      <c r="L1558" s="10"/>
      <c r="M1558" s="101"/>
    </row>
    <row r="1559" spans="1:13" ht="60" x14ac:dyDescent="0.25">
      <c r="A1559" s="99" t="str">
        <f t="shared" si="168"/>
        <v>2</v>
      </c>
      <c r="B1559" s="67" t="str">
        <f t="shared" si="169"/>
        <v>4</v>
      </c>
      <c r="C1559" s="67" t="str">
        <f t="shared" si="170"/>
        <v>1</v>
      </c>
      <c r="D1559" s="67" t="str">
        <f t="shared" si="171"/>
        <v>1</v>
      </c>
      <c r="E1559" s="67" t="str">
        <f t="shared" si="172"/>
        <v>50</v>
      </c>
      <c r="F1559" s="67" t="str">
        <f t="shared" si="173"/>
        <v>5</v>
      </c>
      <c r="G1559" s="67" t="str">
        <f t="shared" si="174"/>
        <v>0</v>
      </c>
      <c r="H1559" s="67">
        <v>24115050</v>
      </c>
      <c r="I1559" s="10" t="s">
        <v>362</v>
      </c>
      <c r="J1559" s="167" t="s">
        <v>55</v>
      </c>
      <c r="K1559" s="10" t="s">
        <v>707</v>
      </c>
      <c r="L1559" s="10"/>
      <c r="M1559" s="101"/>
    </row>
    <row r="1560" spans="1:13" ht="60" x14ac:dyDescent="0.25">
      <c r="A1560" s="99" t="str">
        <f t="shared" si="168"/>
        <v>2</v>
      </c>
      <c r="B1560" s="67" t="str">
        <f t="shared" si="169"/>
        <v>4</v>
      </c>
      <c r="C1560" s="67" t="str">
        <f t="shared" si="170"/>
        <v>1</v>
      </c>
      <c r="D1560" s="67" t="str">
        <f t="shared" si="171"/>
        <v>1</v>
      </c>
      <c r="E1560" s="67" t="str">
        <f t="shared" si="172"/>
        <v>50</v>
      </c>
      <c r="F1560" s="67" t="str">
        <f t="shared" si="173"/>
        <v>9</v>
      </c>
      <c r="G1560" s="67" t="str">
        <f t="shared" si="174"/>
        <v>0</v>
      </c>
      <c r="H1560" s="67">
        <v>24115090</v>
      </c>
      <c r="I1560" s="10" t="s">
        <v>364</v>
      </c>
      <c r="J1560" s="167" t="s">
        <v>55</v>
      </c>
      <c r="K1560" s="10" t="s">
        <v>708</v>
      </c>
      <c r="L1560" s="10"/>
      <c r="M1560" s="101"/>
    </row>
    <row r="1561" spans="1:13" ht="60" x14ac:dyDescent="0.25">
      <c r="A1561" s="99" t="str">
        <f t="shared" si="168"/>
        <v>2</v>
      </c>
      <c r="B1561" s="67" t="str">
        <f t="shared" si="169"/>
        <v>4</v>
      </c>
      <c r="C1561" s="67" t="str">
        <f t="shared" si="170"/>
        <v>1</v>
      </c>
      <c r="D1561" s="67" t="str">
        <f t="shared" si="171"/>
        <v>1</v>
      </c>
      <c r="E1561" s="67" t="str">
        <f t="shared" si="172"/>
        <v>51</v>
      </c>
      <c r="F1561" s="67" t="str">
        <f t="shared" si="173"/>
        <v>0</v>
      </c>
      <c r="G1561" s="67" t="str">
        <f t="shared" si="174"/>
        <v>0</v>
      </c>
      <c r="H1561" s="67">
        <v>24115100</v>
      </c>
      <c r="I1561" s="10" t="s">
        <v>710</v>
      </c>
      <c r="J1561" s="167" t="s">
        <v>55</v>
      </c>
      <c r="K1561" s="10" t="s">
        <v>711</v>
      </c>
      <c r="L1561" s="10"/>
      <c r="M1561" s="101"/>
    </row>
    <row r="1562" spans="1:13" ht="60" x14ac:dyDescent="0.25">
      <c r="A1562" s="99" t="str">
        <f t="shared" si="168"/>
        <v>2</v>
      </c>
      <c r="B1562" s="67" t="str">
        <f t="shared" si="169"/>
        <v>4</v>
      </c>
      <c r="C1562" s="67" t="str">
        <f t="shared" si="170"/>
        <v>1</v>
      </c>
      <c r="D1562" s="67" t="str">
        <f t="shared" si="171"/>
        <v>1</v>
      </c>
      <c r="E1562" s="67" t="str">
        <f t="shared" si="172"/>
        <v>51</v>
      </c>
      <c r="F1562" s="67" t="str">
        <f t="shared" si="173"/>
        <v>1</v>
      </c>
      <c r="G1562" s="67" t="str">
        <f t="shared" si="174"/>
        <v>0</v>
      </c>
      <c r="H1562" s="67">
        <v>24115110</v>
      </c>
      <c r="I1562" s="10" t="s">
        <v>368</v>
      </c>
      <c r="J1562" s="167" t="s">
        <v>55</v>
      </c>
      <c r="K1562" s="10" t="s">
        <v>712</v>
      </c>
      <c r="L1562" s="10"/>
      <c r="M1562" s="101"/>
    </row>
    <row r="1563" spans="1:13" ht="60" x14ac:dyDescent="0.25">
      <c r="A1563" s="99" t="str">
        <f t="shared" si="168"/>
        <v>2</v>
      </c>
      <c r="B1563" s="67" t="str">
        <f t="shared" si="169"/>
        <v>4</v>
      </c>
      <c r="C1563" s="67" t="str">
        <f t="shared" si="170"/>
        <v>1</v>
      </c>
      <c r="D1563" s="67" t="str">
        <f t="shared" si="171"/>
        <v>1</v>
      </c>
      <c r="E1563" s="67" t="str">
        <f t="shared" si="172"/>
        <v>51</v>
      </c>
      <c r="F1563" s="67" t="str">
        <f t="shared" si="173"/>
        <v>2</v>
      </c>
      <c r="G1563" s="67" t="str">
        <f t="shared" si="174"/>
        <v>0</v>
      </c>
      <c r="H1563" s="67">
        <v>24115120</v>
      </c>
      <c r="I1563" s="10" t="s">
        <v>370</v>
      </c>
      <c r="J1563" s="167" t="s">
        <v>55</v>
      </c>
      <c r="K1563" s="10" t="s">
        <v>713</v>
      </c>
      <c r="L1563" s="10"/>
      <c r="M1563" s="101"/>
    </row>
    <row r="1564" spans="1:13" ht="45" x14ac:dyDescent="0.25">
      <c r="A1564" s="99" t="str">
        <f t="shared" si="168"/>
        <v>2</v>
      </c>
      <c r="B1564" s="67" t="str">
        <f t="shared" si="169"/>
        <v>4</v>
      </c>
      <c r="C1564" s="67" t="str">
        <f t="shared" si="170"/>
        <v>1</v>
      </c>
      <c r="D1564" s="67" t="str">
        <f t="shared" si="171"/>
        <v>1</v>
      </c>
      <c r="E1564" s="67" t="str">
        <f t="shared" si="172"/>
        <v>51</v>
      </c>
      <c r="F1564" s="67" t="str">
        <f t="shared" si="173"/>
        <v>3</v>
      </c>
      <c r="G1564" s="67" t="str">
        <f t="shared" si="174"/>
        <v>0</v>
      </c>
      <c r="H1564" s="67">
        <v>24115130</v>
      </c>
      <c r="I1564" s="10" t="s">
        <v>374</v>
      </c>
      <c r="J1564" s="167" t="s">
        <v>55</v>
      </c>
      <c r="K1564" s="10" t="s">
        <v>3142</v>
      </c>
      <c r="L1564" s="10"/>
      <c r="M1564" s="101"/>
    </row>
    <row r="1565" spans="1:13" ht="45" x14ac:dyDescent="0.25">
      <c r="A1565" s="99" t="str">
        <f t="shared" si="168"/>
        <v>2</v>
      </c>
      <c r="B1565" s="67" t="str">
        <f t="shared" si="169"/>
        <v>4</v>
      </c>
      <c r="C1565" s="67" t="str">
        <f t="shared" si="170"/>
        <v>1</v>
      </c>
      <c r="D1565" s="67" t="str">
        <f t="shared" si="171"/>
        <v>1</v>
      </c>
      <c r="E1565" s="67" t="str">
        <f t="shared" si="172"/>
        <v>51</v>
      </c>
      <c r="F1565" s="67" t="str">
        <f t="shared" si="173"/>
        <v>4</v>
      </c>
      <c r="G1565" s="67" t="str">
        <f t="shared" si="174"/>
        <v>0</v>
      </c>
      <c r="H1565" s="67">
        <v>24115140</v>
      </c>
      <c r="I1565" s="10" t="s">
        <v>372</v>
      </c>
      <c r="J1565" s="167" t="s">
        <v>55</v>
      </c>
      <c r="K1565" s="10" t="s">
        <v>714</v>
      </c>
      <c r="L1565" s="10"/>
      <c r="M1565" s="101"/>
    </row>
    <row r="1566" spans="1:13" ht="45" x14ac:dyDescent="0.25">
      <c r="A1566" s="99" t="str">
        <f t="shared" si="168"/>
        <v>2</v>
      </c>
      <c r="B1566" s="67" t="str">
        <f t="shared" si="169"/>
        <v>4</v>
      </c>
      <c r="C1566" s="67" t="str">
        <f t="shared" si="170"/>
        <v>1</v>
      </c>
      <c r="D1566" s="67" t="str">
        <f t="shared" si="171"/>
        <v>1</v>
      </c>
      <c r="E1566" s="67" t="str">
        <f t="shared" si="172"/>
        <v>51</v>
      </c>
      <c r="F1566" s="67" t="str">
        <f t="shared" si="173"/>
        <v>5</v>
      </c>
      <c r="G1566" s="67" t="str">
        <f t="shared" si="174"/>
        <v>0</v>
      </c>
      <c r="H1566" s="67">
        <v>24115150</v>
      </c>
      <c r="I1566" s="10" t="s">
        <v>375</v>
      </c>
      <c r="J1566" s="167" t="s">
        <v>55</v>
      </c>
      <c r="K1566" s="10" t="s">
        <v>715</v>
      </c>
      <c r="L1566" s="10"/>
      <c r="M1566" s="101"/>
    </row>
    <row r="1567" spans="1:13" ht="60" x14ac:dyDescent="0.25">
      <c r="A1567" s="99" t="str">
        <f t="shared" si="168"/>
        <v>2</v>
      </c>
      <c r="B1567" s="67" t="str">
        <f t="shared" si="169"/>
        <v>4</v>
      </c>
      <c r="C1567" s="67" t="str">
        <f t="shared" si="170"/>
        <v>1</v>
      </c>
      <c r="D1567" s="67" t="str">
        <f t="shared" si="171"/>
        <v>1</v>
      </c>
      <c r="E1567" s="67" t="str">
        <f t="shared" si="172"/>
        <v>51</v>
      </c>
      <c r="F1567" s="67" t="str">
        <f t="shared" si="173"/>
        <v>9</v>
      </c>
      <c r="G1567" s="67" t="str">
        <f t="shared" si="174"/>
        <v>0</v>
      </c>
      <c r="H1567" s="67">
        <v>24115190</v>
      </c>
      <c r="I1567" s="10" t="s">
        <v>377</v>
      </c>
      <c r="J1567" s="167" t="s">
        <v>55</v>
      </c>
      <c r="K1567" s="10" t="s">
        <v>3143</v>
      </c>
      <c r="L1567" s="10"/>
      <c r="M1567" s="101"/>
    </row>
    <row r="1568" spans="1:13" ht="60" x14ac:dyDescent="0.25">
      <c r="A1568" s="99" t="str">
        <f t="shared" si="168"/>
        <v>2</v>
      </c>
      <c r="B1568" s="67" t="str">
        <f t="shared" si="169"/>
        <v>4</v>
      </c>
      <c r="C1568" s="67" t="str">
        <f t="shared" si="170"/>
        <v>1</v>
      </c>
      <c r="D1568" s="67" t="str">
        <f t="shared" si="171"/>
        <v>1</v>
      </c>
      <c r="E1568" s="67" t="str">
        <f t="shared" si="172"/>
        <v>99</v>
      </c>
      <c r="F1568" s="67" t="str">
        <f t="shared" si="173"/>
        <v>0</v>
      </c>
      <c r="G1568" s="67" t="str">
        <f t="shared" si="174"/>
        <v>0</v>
      </c>
      <c r="H1568" s="67">
        <v>24119900</v>
      </c>
      <c r="I1568" s="10" t="s">
        <v>3078</v>
      </c>
      <c r="J1568" s="167" t="s">
        <v>51</v>
      </c>
      <c r="K1568" s="10" t="s">
        <v>6465</v>
      </c>
      <c r="L1568" s="10"/>
      <c r="M1568" s="101"/>
    </row>
    <row r="1569" spans="1:13" ht="45" x14ac:dyDescent="0.25">
      <c r="A1569" s="99" t="str">
        <f t="shared" si="168"/>
        <v>2</v>
      </c>
      <c r="B1569" s="67" t="str">
        <f t="shared" si="169"/>
        <v>4</v>
      </c>
      <c r="C1569" s="67" t="str">
        <f t="shared" si="170"/>
        <v>1</v>
      </c>
      <c r="D1569" s="67" t="str">
        <f t="shared" si="171"/>
        <v>2</v>
      </c>
      <c r="E1569" s="67" t="str">
        <f t="shared" si="172"/>
        <v>00</v>
      </c>
      <c r="F1569" s="67" t="str">
        <f t="shared" si="173"/>
        <v>0</v>
      </c>
      <c r="G1569" s="67" t="str">
        <f t="shared" si="174"/>
        <v>0</v>
      </c>
      <c r="H1569" s="67">
        <v>24120000</v>
      </c>
      <c r="I1569" s="10" t="s">
        <v>717</v>
      </c>
      <c r="J1569" s="167" t="s">
        <v>45</v>
      </c>
      <c r="K1569" s="10" t="s">
        <v>6466</v>
      </c>
      <c r="L1569" s="10"/>
      <c r="M1569" s="101"/>
    </row>
    <row r="1570" spans="1:13" ht="30" x14ac:dyDescent="0.25">
      <c r="A1570" s="99" t="str">
        <f t="shared" si="168"/>
        <v>2</v>
      </c>
      <c r="B1570" s="67" t="str">
        <f t="shared" si="169"/>
        <v>4</v>
      </c>
      <c r="C1570" s="67" t="str">
        <f t="shared" si="170"/>
        <v>1</v>
      </c>
      <c r="D1570" s="67" t="str">
        <f t="shared" si="171"/>
        <v>2</v>
      </c>
      <c r="E1570" s="67" t="str">
        <f t="shared" si="172"/>
        <v>50</v>
      </c>
      <c r="F1570" s="67" t="str">
        <f t="shared" si="173"/>
        <v>0</v>
      </c>
      <c r="G1570" s="67" t="str">
        <f t="shared" si="174"/>
        <v>0</v>
      </c>
      <c r="H1570" s="67">
        <v>24125000</v>
      </c>
      <c r="I1570" s="10" t="s">
        <v>718</v>
      </c>
      <c r="J1570" s="167" t="s">
        <v>55</v>
      </c>
      <c r="K1570" s="10" t="s">
        <v>719</v>
      </c>
      <c r="L1570" s="10"/>
      <c r="M1570" s="101"/>
    </row>
    <row r="1571" spans="1:13" ht="45" x14ac:dyDescent="0.25">
      <c r="A1571" s="99" t="str">
        <f t="shared" si="168"/>
        <v>2</v>
      </c>
      <c r="B1571" s="67" t="str">
        <f t="shared" si="169"/>
        <v>4</v>
      </c>
      <c r="C1571" s="67" t="str">
        <f t="shared" si="170"/>
        <v>1</v>
      </c>
      <c r="D1571" s="67" t="str">
        <f t="shared" si="171"/>
        <v>2</v>
      </c>
      <c r="E1571" s="67" t="str">
        <f t="shared" si="172"/>
        <v>50</v>
      </c>
      <c r="F1571" s="67" t="str">
        <f t="shared" si="173"/>
        <v>1</v>
      </c>
      <c r="G1571" s="67" t="str">
        <f t="shared" si="174"/>
        <v>0</v>
      </c>
      <c r="H1571" s="67">
        <v>24125010</v>
      </c>
      <c r="I1571" s="10" t="s">
        <v>6467</v>
      </c>
      <c r="J1571" s="167" t="s">
        <v>55</v>
      </c>
      <c r="K1571" s="10" t="s">
        <v>720</v>
      </c>
      <c r="L1571" s="10" t="s">
        <v>102</v>
      </c>
      <c r="M1571" s="101"/>
    </row>
    <row r="1572" spans="1:13" ht="60" x14ac:dyDescent="0.25">
      <c r="A1572" s="99" t="str">
        <f t="shared" si="168"/>
        <v>2</v>
      </c>
      <c r="B1572" s="67" t="str">
        <f t="shared" si="169"/>
        <v>4</v>
      </c>
      <c r="C1572" s="67" t="str">
        <f t="shared" si="170"/>
        <v>1</v>
      </c>
      <c r="D1572" s="67" t="str">
        <f t="shared" si="171"/>
        <v>2</v>
      </c>
      <c r="E1572" s="67" t="str">
        <f t="shared" si="172"/>
        <v>50</v>
      </c>
      <c r="F1572" s="67" t="str">
        <f t="shared" si="173"/>
        <v>2</v>
      </c>
      <c r="G1572" s="67" t="str">
        <f t="shared" si="174"/>
        <v>0</v>
      </c>
      <c r="H1572" s="67">
        <v>24125020</v>
      </c>
      <c r="I1572" s="10" t="s">
        <v>721</v>
      </c>
      <c r="J1572" s="167" t="s">
        <v>55</v>
      </c>
      <c r="K1572" s="10" t="s">
        <v>722</v>
      </c>
      <c r="L1572" s="10" t="s">
        <v>102</v>
      </c>
      <c r="M1572" s="101"/>
    </row>
    <row r="1573" spans="1:13" ht="45" x14ac:dyDescent="0.25">
      <c r="A1573" s="99" t="str">
        <f t="shared" si="168"/>
        <v>2</v>
      </c>
      <c r="B1573" s="67" t="str">
        <f t="shared" si="169"/>
        <v>4</v>
      </c>
      <c r="C1573" s="67" t="str">
        <f t="shared" si="170"/>
        <v>1</v>
      </c>
      <c r="D1573" s="67" t="str">
        <f t="shared" si="171"/>
        <v>2</v>
      </c>
      <c r="E1573" s="67" t="str">
        <f t="shared" si="172"/>
        <v>50</v>
      </c>
      <c r="F1573" s="67" t="str">
        <f t="shared" si="173"/>
        <v>9</v>
      </c>
      <c r="G1573" s="67" t="str">
        <f t="shared" si="174"/>
        <v>0</v>
      </c>
      <c r="H1573" s="67">
        <v>24125090</v>
      </c>
      <c r="I1573" s="10" t="s">
        <v>5748</v>
      </c>
      <c r="J1573" s="167" t="s">
        <v>55</v>
      </c>
      <c r="K1573" s="10" t="s">
        <v>723</v>
      </c>
      <c r="L1573" s="10" t="s">
        <v>102</v>
      </c>
      <c r="M1573" s="101"/>
    </row>
    <row r="1574" spans="1:13" ht="45" x14ac:dyDescent="0.25">
      <c r="A1574" s="99" t="str">
        <f t="shared" si="168"/>
        <v>2</v>
      </c>
      <c r="B1574" s="67" t="str">
        <f t="shared" si="169"/>
        <v>4</v>
      </c>
      <c r="C1574" s="67" t="str">
        <f t="shared" si="170"/>
        <v>1</v>
      </c>
      <c r="D1574" s="67" t="str">
        <f t="shared" si="171"/>
        <v>3</v>
      </c>
      <c r="E1574" s="67" t="str">
        <f t="shared" si="172"/>
        <v>00</v>
      </c>
      <c r="F1574" s="67" t="str">
        <f t="shared" si="173"/>
        <v>0</v>
      </c>
      <c r="G1574" s="67" t="str">
        <f t="shared" si="174"/>
        <v>0</v>
      </c>
      <c r="H1574" s="67">
        <v>24130000</v>
      </c>
      <c r="I1574" s="10" t="s">
        <v>402</v>
      </c>
      <c r="J1574" s="167" t="s">
        <v>45</v>
      </c>
      <c r="K1574" s="10" t="s">
        <v>724</v>
      </c>
      <c r="L1574" s="10"/>
      <c r="M1574" s="101"/>
    </row>
    <row r="1575" spans="1:13" ht="45" x14ac:dyDescent="0.25">
      <c r="A1575" s="99" t="str">
        <f t="shared" si="168"/>
        <v>2</v>
      </c>
      <c r="B1575" s="67" t="str">
        <f t="shared" si="169"/>
        <v>4</v>
      </c>
      <c r="C1575" s="67" t="str">
        <f t="shared" si="170"/>
        <v>1</v>
      </c>
      <c r="D1575" s="67" t="str">
        <f t="shared" si="171"/>
        <v>3</v>
      </c>
      <c r="E1575" s="67" t="str">
        <f t="shared" si="172"/>
        <v>50</v>
      </c>
      <c r="F1575" s="67" t="str">
        <f t="shared" si="173"/>
        <v>0</v>
      </c>
      <c r="G1575" s="67" t="str">
        <f t="shared" si="174"/>
        <v>0</v>
      </c>
      <c r="H1575" s="67">
        <v>24135000</v>
      </c>
      <c r="I1575" s="10" t="s">
        <v>403</v>
      </c>
      <c r="J1575" s="167" t="s">
        <v>55</v>
      </c>
      <c r="K1575" s="10" t="s">
        <v>725</v>
      </c>
      <c r="L1575" s="10"/>
      <c r="M1575" s="101"/>
    </row>
    <row r="1576" spans="1:13" ht="75" x14ac:dyDescent="0.25">
      <c r="A1576" s="99" t="str">
        <f t="shared" si="168"/>
        <v>2</v>
      </c>
      <c r="B1576" s="67" t="str">
        <f t="shared" si="169"/>
        <v>4</v>
      </c>
      <c r="C1576" s="67" t="str">
        <f t="shared" si="170"/>
        <v>1</v>
      </c>
      <c r="D1576" s="67" t="str">
        <f t="shared" si="171"/>
        <v>4</v>
      </c>
      <c r="E1576" s="67" t="str">
        <f t="shared" si="172"/>
        <v>00</v>
      </c>
      <c r="F1576" s="67" t="str">
        <f t="shared" si="173"/>
        <v>0</v>
      </c>
      <c r="G1576" s="67" t="str">
        <f t="shared" si="174"/>
        <v>0</v>
      </c>
      <c r="H1576" s="67">
        <v>24140000</v>
      </c>
      <c r="I1576" s="10" t="s">
        <v>726</v>
      </c>
      <c r="J1576" s="167" t="s">
        <v>45</v>
      </c>
      <c r="K1576" s="10" t="s">
        <v>727</v>
      </c>
      <c r="L1576" s="10"/>
      <c r="M1576" s="101"/>
    </row>
    <row r="1577" spans="1:13" ht="45" x14ac:dyDescent="0.25">
      <c r="A1577" s="99" t="str">
        <f t="shared" si="168"/>
        <v>2</v>
      </c>
      <c r="B1577" s="67" t="str">
        <f t="shared" si="169"/>
        <v>4</v>
      </c>
      <c r="C1577" s="67" t="str">
        <f t="shared" si="170"/>
        <v>1</v>
      </c>
      <c r="D1577" s="67" t="str">
        <f t="shared" si="171"/>
        <v>4</v>
      </c>
      <c r="E1577" s="67" t="str">
        <f t="shared" si="172"/>
        <v>50</v>
      </c>
      <c r="F1577" s="67" t="str">
        <f t="shared" si="173"/>
        <v>0</v>
      </c>
      <c r="G1577" s="67" t="str">
        <f t="shared" si="174"/>
        <v>0</v>
      </c>
      <c r="H1577" s="67">
        <v>24145000</v>
      </c>
      <c r="I1577" s="10" t="s">
        <v>407</v>
      </c>
      <c r="J1577" s="167" t="s">
        <v>55</v>
      </c>
      <c r="K1577" s="10" t="s">
        <v>728</v>
      </c>
      <c r="L1577" s="10"/>
      <c r="M1577" s="101"/>
    </row>
    <row r="1578" spans="1:13" ht="45" x14ac:dyDescent="0.25">
      <c r="A1578" s="99" t="str">
        <f t="shared" si="168"/>
        <v>2</v>
      </c>
      <c r="B1578" s="67" t="str">
        <f t="shared" si="169"/>
        <v>4</v>
      </c>
      <c r="C1578" s="67" t="str">
        <f t="shared" si="170"/>
        <v>1</v>
      </c>
      <c r="D1578" s="67" t="str">
        <f t="shared" si="171"/>
        <v>4</v>
      </c>
      <c r="E1578" s="67" t="str">
        <f t="shared" si="172"/>
        <v>51</v>
      </c>
      <c r="F1578" s="67" t="str">
        <f t="shared" si="173"/>
        <v>0</v>
      </c>
      <c r="G1578" s="67" t="str">
        <f t="shared" si="174"/>
        <v>0</v>
      </c>
      <c r="H1578" s="67">
        <v>24145100</v>
      </c>
      <c r="I1578" s="10" t="s">
        <v>729</v>
      </c>
      <c r="J1578" s="167" t="s">
        <v>55</v>
      </c>
      <c r="K1578" s="10" t="s">
        <v>730</v>
      </c>
      <c r="L1578" s="10"/>
      <c r="M1578" s="101"/>
    </row>
    <row r="1579" spans="1:13" ht="45" x14ac:dyDescent="0.25">
      <c r="A1579" s="99" t="str">
        <f t="shared" si="168"/>
        <v>2</v>
      </c>
      <c r="B1579" s="67" t="str">
        <f t="shared" si="169"/>
        <v>4</v>
      </c>
      <c r="C1579" s="67" t="str">
        <f t="shared" si="170"/>
        <v>1</v>
      </c>
      <c r="D1579" s="67" t="str">
        <f t="shared" si="171"/>
        <v>4</v>
      </c>
      <c r="E1579" s="67" t="str">
        <f t="shared" si="172"/>
        <v>52</v>
      </c>
      <c r="F1579" s="67" t="str">
        <f t="shared" si="173"/>
        <v>0</v>
      </c>
      <c r="G1579" s="67" t="str">
        <f t="shared" si="174"/>
        <v>0</v>
      </c>
      <c r="H1579" s="67">
        <v>24145200</v>
      </c>
      <c r="I1579" s="10" t="s">
        <v>731</v>
      </c>
      <c r="J1579" s="167" t="s">
        <v>55</v>
      </c>
      <c r="K1579" s="10" t="s">
        <v>732</v>
      </c>
      <c r="L1579" s="10"/>
      <c r="M1579" s="101"/>
    </row>
    <row r="1580" spans="1:13" ht="90" x14ac:dyDescent="0.25">
      <c r="A1580" s="99" t="str">
        <f t="shared" si="168"/>
        <v>2</v>
      </c>
      <c r="B1580" s="67" t="str">
        <f t="shared" si="169"/>
        <v>4</v>
      </c>
      <c r="C1580" s="67" t="str">
        <f t="shared" si="170"/>
        <v>1</v>
      </c>
      <c r="D1580" s="67" t="str">
        <f t="shared" si="171"/>
        <v>4</v>
      </c>
      <c r="E1580" s="67" t="str">
        <f t="shared" si="172"/>
        <v>53</v>
      </c>
      <c r="F1580" s="67" t="str">
        <f t="shared" si="173"/>
        <v>0</v>
      </c>
      <c r="G1580" s="67" t="str">
        <f t="shared" si="174"/>
        <v>0</v>
      </c>
      <c r="H1580" s="67">
        <v>24145300</v>
      </c>
      <c r="I1580" s="10" t="s">
        <v>733</v>
      </c>
      <c r="J1580" s="167" t="s">
        <v>55</v>
      </c>
      <c r="K1580" s="10" t="s">
        <v>734</v>
      </c>
      <c r="L1580" s="10"/>
      <c r="M1580" s="101"/>
    </row>
    <row r="1581" spans="1:13" ht="90" x14ac:dyDescent="0.25">
      <c r="A1581" s="99" t="str">
        <f t="shared" si="168"/>
        <v>2</v>
      </c>
      <c r="B1581" s="67" t="str">
        <f t="shared" si="169"/>
        <v>4</v>
      </c>
      <c r="C1581" s="67" t="str">
        <f t="shared" si="170"/>
        <v>1</v>
      </c>
      <c r="D1581" s="67" t="str">
        <f t="shared" si="171"/>
        <v>4</v>
      </c>
      <c r="E1581" s="67" t="str">
        <f t="shared" si="172"/>
        <v>54</v>
      </c>
      <c r="F1581" s="67" t="str">
        <f t="shared" si="173"/>
        <v>0</v>
      </c>
      <c r="G1581" s="67" t="str">
        <f t="shared" si="174"/>
        <v>0</v>
      </c>
      <c r="H1581" s="67">
        <v>24145400</v>
      </c>
      <c r="I1581" s="10" t="s">
        <v>735</v>
      </c>
      <c r="J1581" s="167" t="s">
        <v>55</v>
      </c>
      <c r="K1581" s="10" t="s">
        <v>736</v>
      </c>
      <c r="L1581" s="10"/>
      <c r="M1581" s="101"/>
    </row>
    <row r="1582" spans="1:13" ht="60" x14ac:dyDescent="0.25">
      <c r="A1582" s="99" t="str">
        <f t="shared" si="168"/>
        <v>2</v>
      </c>
      <c r="B1582" s="67" t="str">
        <f t="shared" si="169"/>
        <v>4</v>
      </c>
      <c r="C1582" s="67" t="str">
        <f t="shared" si="170"/>
        <v>1</v>
      </c>
      <c r="D1582" s="67" t="str">
        <f t="shared" si="171"/>
        <v>4</v>
      </c>
      <c r="E1582" s="67" t="str">
        <f t="shared" si="172"/>
        <v>99</v>
      </c>
      <c r="F1582" s="67" t="str">
        <f t="shared" si="173"/>
        <v>0</v>
      </c>
      <c r="G1582" s="67" t="str">
        <f t="shared" si="174"/>
        <v>0</v>
      </c>
      <c r="H1582" s="67">
        <v>24149900</v>
      </c>
      <c r="I1582" s="10" t="s">
        <v>3084</v>
      </c>
      <c r="J1582" s="167" t="s">
        <v>51</v>
      </c>
      <c r="K1582" s="10" t="s">
        <v>3145</v>
      </c>
      <c r="L1582" s="10" t="s">
        <v>3086</v>
      </c>
      <c r="M1582" s="101"/>
    </row>
    <row r="1583" spans="1:13" ht="75" x14ac:dyDescent="0.25">
      <c r="A1583" s="99" t="str">
        <f t="shared" si="168"/>
        <v>2</v>
      </c>
      <c r="B1583" s="67" t="str">
        <f t="shared" si="169"/>
        <v>4</v>
      </c>
      <c r="C1583" s="67" t="str">
        <f t="shared" si="170"/>
        <v>1</v>
      </c>
      <c r="D1583" s="67" t="str">
        <f t="shared" si="171"/>
        <v>9</v>
      </c>
      <c r="E1583" s="67" t="str">
        <f t="shared" si="172"/>
        <v>00</v>
      </c>
      <c r="F1583" s="67" t="str">
        <f t="shared" si="173"/>
        <v>0</v>
      </c>
      <c r="G1583" s="67" t="str">
        <f t="shared" si="174"/>
        <v>0</v>
      </c>
      <c r="H1583" s="67">
        <v>24190000</v>
      </c>
      <c r="I1583" s="10" t="s">
        <v>417</v>
      </c>
      <c r="J1583" s="167" t="s">
        <v>45</v>
      </c>
      <c r="K1583" s="10" t="s">
        <v>737</v>
      </c>
      <c r="L1583" s="10"/>
      <c r="M1583" s="101"/>
    </row>
    <row r="1584" spans="1:13" ht="30" x14ac:dyDescent="0.25">
      <c r="A1584" s="99" t="str">
        <f t="shared" si="168"/>
        <v>2</v>
      </c>
      <c r="B1584" s="67" t="str">
        <f t="shared" si="169"/>
        <v>4</v>
      </c>
      <c r="C1584" s="67" t="str">
        <f t="shared" si="170"/>
        <v>1</v>
      </c>
      <c r="D1584" s="67" t="str">
        <f t="shared" si="171"/>
        <v>9</v>
      </c>
      <c r="E1584" s="67" t="str">
        <f t="shared" si="172"/>
        <v>50</v>
      </c>
      <c r="F1584" s="67" t="str">
        <f t="shared" si="173"/>
        <v>0</v>
      </c>
      <c r="G1584" s="67" t="str">
        <f t="shared" si="174"/>
        <v>0</v>
      </c>
      <c r="H1584" s="67">
        <v>24195000</v>
      </c>
      <c r="I1584" s="10" t="s">
        <v>420</v>
      </c>
      <c r="J1584" s="167" t="s">
        <v>55</v>
      </c>
      <c r="K1584" s="10" t="s">
        <v>709</v>
      </c>
      <c r="L1584" s="10"/>
      <c r="M1584" s="101"/>
    </row>
    <row r="1585" spans="1:13" ht="45" x14ac:dyDescent="0.25">
      <c r="A1585" s="99" t="str">
        <f t="shared" si="168"/>
        <v>2</v>
      </c>
      <c r="B1585" s="67" t="str">
        <f t="shared" si="169"/>
        <v>4</v>
      </c>
      <c r="C1585" s="67" t="str">
        <f t="shared" si="170"/>
        <v>1</v>
      </c>
      <c r="D1585" s="67" t="str">
        <f t="shared" si="171"/>
        <v>9</v>
      </c>
      <c r="E1585" s="67" t="str">
        <f t="shared" si="172"/>
        <v>51</v>
      </c>
      <c r="F1585" s="67" t="str">
        <f t="shared" si="173"/>
        <v>0</v>
      </c>
      <c r="G1585" s="67" t="str">
        <f t="shared" si="174"/>
        <v>0</v>
      </c>
      <c r="H1585" s="67">
        <v>24195100</v>
      </c>
      <c r="I1585" s="10" t="s">
        <v>3088</v>
      </c>
      <c r="J1585" s="167" t="s">
        <v>55</v>
      </c>
      <c r="K1585" s="10" t="s">
        <v>3089</v>
      </c>
      <c r="L1585" s="10" t="s">
        <v>6468</v>
      </c>
      <c r="M1585" s="101"/>
    </row>
    <row r="1586" spans="1:13" ht="45" x14ac:dyDescent="0.25">
      <c r="A1586" s="99" t="str">
        <f t="shared" si="168"/>
        <v>2</v>
      </c>
      <c r="B1586" s="67" t="str">
        <f t="shared" si="169"/>
        <v>4</v>
      </c>
      <c r="C1586" s="67" t="str">
        <f t="shared" si="170"/>
        <v>1</v>
      </c>
      <c r="D1586" s="67" t="str">
        <f t="shared" si="171"/>
        <v>9</v>
      </c>
      <c r="E1586" s="67" t="str">
        <f t="shared" si="172"/>
        <v>53</v>
      </c>
      <c r="F1586" s="67" t="str">
        <f t="shared" si="173"/>
        <v>0</v>
      </c>
      <c r="G1586" s="67" t="str">
        <f t="shared" si="174"/>
        <v>0</v>
      </c>
      <c r="H1586" s="67">
        <v>24195300</v>
      </c>
      <c r="I1586" s="10" t="s">
        <v>4731</v>
      </c>
      <c r="J1586" s="167"/>
      <c r="K1586" s="10" t="s">
        <v>6271</v>
      </c>
      <c r="L1586" s="10"/>
      <c r="M1586" s="101" t="s">
        <v>14</v>
      </c>
    </row>
    <row r="1587" spans="1:13" ht="45" x14ac:dyDescent="0.25">
      <c r="A1587" s="99" t="str">
        <f t="shared" si="168"/>
        <v>2</v>
      </c>
      <c r="B1587" s="67" t="str">
        <f t="shared" si="169"/>
        <v>4</v>
      </c>
      <c r="C1587" s="67" t="str">
        <f t="shared" si="170"/>
        <v>1</v>
      </c>
      <c r="D1587" s="67" t="str">
        <f t="shared" si="171"/>
        <v>9</v>
      </c>
      <c r="E1587" s="67" t="str">
        <f t="shared" si="172"/>
        <v>54</v>
      </c>
      <c r="F1587" s="67" t="str">
        <f t="shared" si="173"/>
        <v>0</v>
      </c>
      <c r="G1587" s="67" t="str">
        <f t="shared" si="174"/>
        <v>0</v>
      </c>
      <c r="H1587" s="67">
        <v>24195400</v>
      </c>
      <c r="I1587" s="10" t="s">
        <v>6469</v>
      </c>
      <c r="J1587" s="167"/>
      <c r="K1587" s="10" t="s">
        <v>424</v>
      </c>
      <c r="L1587" s="10"/>
      <c r="M1587" s="101" t="s">
        <v>14</v>
      </c>
    </row>
    <row r="1588" spans="1:13" ht="105" x14ac:dyDescent="0.25">
      <c r="A1588" s="99" t="str">
        <f t="shared" si="168"/>
        <v>2</v>
      </c>
      <c r="B1588" s="67" t="str">
        <f t="shared" si="169"/>
        <v>4</v>
      </c>
      <c r="C1588" s="67" t="str">
        <f t="shared" si="170"/>
        <v>1</v>
      </c>
      <c r="D1588" s="67" t="str">
        <f t="shared" si="171"/>
        <v>9</v>
      </c>
      <c r="E1588" s="67" t="str">
        <f t="shared" si="172"/>
        <v>54</v>
      </c>
      <c r="F1588" s="67" t="str">
        <f t="shared" si="173"/>
        <v>1</v>
      </c>
      <c r="G1588" s="67" t="str">
        <f t="shared" si="174"/>
        <v>0</v>
      </c>
      <c r="H1588" s="67">
        <v>24195410</v>
      </c>
      <c r="I1588" s="10" t="s">
        <v>6470</v>
      </c>
      <c r="J1588" s="167"/>
      <c r="K1588" s="10" t="s">
        <v>426</v>
      </c>
      <c r="L1588" s="10" t="s">
        <v>427</v>
      </c>
      <c r="M1588" s="101" t="s">
        <v>14</v>
      </c>
    </row>
    <row r="1589" spans="1:13" ht="108.75" customHeight="1" x14ac:dyDescent="0.25">
      <c r="A1589" s="99" t="str">
        <f t="shared" si="168"/>
        <v>2</v>
      </c>
      <c r="B1589" s="67" t="str">
        <f t="shared" si="169"/>
        <v>4</v>
      </c>
      <c r="C1589" s="67" t="str">
        <f t="shared" si="170"/>
        <v>1</v>
      </c>
      <c r="D1589" s="67" t="str">
        <f t="shared" si="171"/>
        <v>9</v>
      </c>
      <c r="E1589" s="67" t="str">
        <f t="shared" si="172"/>
        <v>54</v>
      </c>
      <c r="F1589" s="67" t="str">
        <f t="shared" si="173"/>
        <v>2</v>
      </c>
      <c r="G1589" s="67" t="str">
        <f t="shared" si="174"/>
        <v>0</v>
      </c>
      <c r="H1589" s="67">
        <v>24195420</v>
      </c>
      <c r="I1589" s="10" t="s">
        <v>6471</v>
      </c>
      <c r="J1589" s="167"/>
      <c r="K1589" s="10" t="s">
        <v>429</v>
      </c>
      <c r="L1589" s="10" t="s">
        <v>427</v>
      </c>
      <c r="M1589" s="101" t="s">
        <v>14</v>
      </c>
    </row>
    <row r="1590" spans="1:13" ht="30" x14ac:dyDescent="0.25">
      <c r="A1590" s="99" t="str">
        <f t="shared" si="168"/>
        <v>2</v>
      </c>
      <c r="B1590" s="67" t="str">
        <f t="shared" si="169"/>
        <v>4</v>
      </c>
      <c r="C1590" s="67" t="str">
        <f t="shared" si="170"/>
        <v>1</v>
      </c>
      <c r="D1590" s="67" t="str">
        <f t="shared" si="171"/>
        <v>9</v>
      </c>
      <c r="E1590" s="67" t="str">
        <f t="shared" si="172"/>
        <v>59</v>
      </c>
      <c r="F1590" s="67" t="str">
        <f t="shared" si="173"/>
        <v>0</v>
      </c>
      <c r="G1590" s="67" t="str">
        <f t="shared" si="174"/>
        <v>0</v>
      </c>
      <c r="H1590" s="67">
        <v>24195900</v>
      </c>
      <c r="I1590" s="122" t="s">
        <v>4696</v>
      </c>
      <c r="J1590" s="167" t="s">
        <v>55</v>
      </c>
      <c r="K1590" s="10" t="s">
        <v>4697</v>
      </c>
      <c r="L1590" s="10"/>
      <c r="M1590" s="101" t="s">
        <v>14</v>
      </c>
    </row>
    <row r="1591" spans="1:13" ht="75" x14ac:dyDescent="0.25">
      <c r="A1591" s="99" t="str">
        <f t="shared" si="168"/>
        <v>2</v>
      </c>
      <c r="B1591" s="67" t="str">
        <f t="shared" si="169"/>
        <v>4</v>
      </c>
      <c r="C1591" s="67" t="str">
        <f t="shared" si="170"/>
        <v>1</v>
      </c>
      <c r="D1591" s="67" t="str">
        <f t="shared" si="171"/>
        <v>9</v>
      </c>
      <c r="E1591" s="67" t="str">
        <f t="shared" si="172"/>
        <v>99</v>
      </c>
      <c r="F1591" s="67" t="str">
        <f t="shared" si="173"/>
        <v>0</v>
      </c>
      <c r="G1591" s="67" t="str">
        <f t="shared" si="174"/>
        <v>0</v>
      </c>
      <c r="H1591" s="67">
        <v>24199900</v>
      </c>
      <c r="I1591" s="10" t="s">
        <v>417</v>
      </c>
      <c r="J1591" s="167" t="s">
        <v>51</v>
      </c>
      <c r="K1591" s="10" t="s">
        <v>737</v>
      </c>
      <c r="L1591" s="10"/>
      <c r="M1591" s="101"/>
    </row>
    <row r="1592" spans="1:13" ht="60" x14ac:dyDescent="0.25">
      <c r="A1592" s="99" t="str">
        <f t="shared" si="168"/>
        <v>2</v>
      </c>
      <c r="B1592" s="67" t="str">
        <f t="shared" si="169"/>
        <v>4</v>
      </c>
      <c r="C1592" s="67" t="str">
        <f t="shared" si="170"/>
        <v>2</v>
      </c>
      <c r="D1592" s="67" t="str">
        <f t="shared" si="171"/>
        <v>0</v>
      </c>
      <c r="E1592" s="67" t="str">
        <f t="shared" si="172"/>
        <v>00</v>
      </c>
      <c r="F1592" s="67" t="str">
        <f t="shared" si="173"/>
        <v>0</v>
      </c>
      <c r="G1592" s="67" t="str">
        <f t="shared" si="174"/>
        <v>0</v>
      </c>
      <c r="H1592" s="67">
        <v>24200000</v>
      </c>
      <c r="I1592" s="10" t="s">
        <v>5248</v>
      </c>
      <c r="J1592" s="167" t="s">
        <v>45</v>
      </c>
      <c r="K1592" s="10" t="s">
        <v>738</v>
      </c>
      <c r="L1592" s="10"/>
      <c r="M1592" s="101"/>
    </row>
    <row r="1593" spans="1:13" ht="60" x14ac:dyDescent="0.25">
      <c r="A1593" s="99" t="str">
        <f t="shared" si="168"/>
        <v>2</v>
      </c>
      <c r="B1593" s="67" t="str">
        <f t="shared" si="169"/>
        <v>4</v>
      </c>
      <c r="C1593" s="67" t="str">
        <f t="shared" si="170"/>
        <v>2</v>
      </c>
      <c r="D1593" s="67" t="str">
        <f t="shared" si="171"/>
        <v>1</v>
      </c>
      <c r="E1593" s="67" t="str">
        <f t="shared" si="172"/>
        <v>00</v>
      </c>
      <c r="F1593" s="67" t="str">
        <f t="shared" si="173"/>
        <v>0</v>
      </c>
      <c r="G1593" s="67" t="str">
        <f t="shared" si="174"/>
        <v>0</v>
      </c>
      <c r="H1593" s="67">
        <v>24210000</v>
      </c>
      <c r="I1593" s="10" t="s">
        <v>739</v>
      </c>
      <c r="J1593" s="167" t="s">
        <v>45</v>
      </c>
      <c r="K1593" s="10" t="s">
        <v>740</v>
      </c>
      <c r="L1593" s="10"/>
      <c r="M1593" s="101"/>
    </row>
    <row r="1594" spans="1:13" ht="60" x14ac:dyDescent="0.25">
      <c r="A1594" s="99" t="str">
        <f t="shared" si="168"/>
        <v>2</v>
      </c>
      <c r="B1594" s="67" t="str">
        <f t="shared" si="169"/>
        <v>4</v>
      </c>
      <c r="C1594" s="67" t="str">
        <f t="shared" si="170"/>
        <v>2</v>
      </c>
      <c r="D1594" s="67" t="str">
        <f t="shared" si="171"/>
        <v>1</v>
      </c>
      <c r="E1594" s="67" t="str">
        <f t="shared" si="172"/>
        <v>50</v>
      </c>
      <c r="F1594" s="67" t="str">
        <f t="shared" si="173"/>
        <v>0</v>
      </c>
      <c r="G1594" s="67" t="str">
        <f t="shared" si="174"/>
        <v>0</v>
      </c>
      <c r="H1594" s="67">
        <v>24215000</v>
      </c>
      <c r="I1594" s="10" t="s">
        <v>448</v>
      </c>
      <c r="J1594" s="167" t="s">
        <v>55</v>
      </c>
      <c r="K1594" s="10" t="s">
        <v>741</v>
      </c>
      <c r="L1594" s="10"/>
      <c r="M1594" s="101"/>
    </row>
    <row r="1595" spans="1:13" ht="60" x14ac:dyDescent="0.25">
      <c r="A1595" s="99" t="str">
        <f t="shared" si="168"/>
        <v>2</v>
      </c>
      <c r="B1595" s="67" t="str">
        <f t="shared" si="169"/>
        <v>4</v>
      </c>
      <c r="C1595" s="67" t="str">
        <f t="shared" si="170"/>
        <v>2</v>
      </c>
      <c r="D1595" s="67" t="str">
        <f t="shared" si="171"/>
        <v>2</v>
      </c>
      <c r="E1595" s="67" t="str">
        <f t="shared" si="172"/>
        <v>00</v>
      </c>
      <c r="F1595" s="67" t="str">
        <f t="shared" si="173"/>
        <v>0</v>
      </c>
      <c r="G1595" s="67" t="str">
        <f t="shared" si="174"/>
        <v>0</v>
      </c>
      <c r="H1595" s="67">
        <v>24220000</v>
      </c>
      <c r="I1595" s="10" t="s">
        <v>744</v>
      </c>
      <c r="J1595" s="167" t="s">
        <v>45</v>
      </c>
      <c r="K1595" s="10" t="s">
        <v>745</v>
      </c>
      <c r="L1595" s="10"/>
      <c r="M1595" s="101"/>
    </row>
    <row r="1596" spans="1:13" ht="45" x14ac:dyDescent="0.25">
      <c r="A1596" s="99" t="str">
        <f t="shared" si="168"/>
        <v>2</v>
      </c>
      <c r="B1596" s="67" t="str">
        <f t="shared" si="169"/>
        <v>4</v>
      </c>
      <c r="C1596" s="67" t="str">
        <f t="shared" si="170"/>
        <v>2</v>
      </c>
      <c r="D1596" s="67" t="str">
        <f t="shared" si="171"/>
        <v>2</v>
      </c>
      <c r="E1596" s="67" t="str">
        <f t="shared" si="172"/>
        <v>01</v>
      </c>
      <c r="F1596" s="67" t="str">
        <f t="shared" si="173"/>
        <v>0</v>
      </c>
      <c r="G1596" s="67" t="str">
        <f t="shared" si="174"/>
        <v>0</v>
      </c>
      <c r="H1596" s="67">
        <v>24220100</v>
      </c>
      <c r="I1596" s="10" t="s">
        <v>4258</v>
      </c>
      <c r="J1596" s="167" t="s">
        <v>51</v>
      </c>
      <c r="K1596" s="10" t="s">
        <v>5763</v>
      </c>
      <c r="L1596" s="10" t="s">
        <v>6278</v>
      </c>
      <c r="M1596" s="101"/>
    </row>
    <row r="1597" spans="1:13" ht="45" x14ac:dyDescent="0.25">
      <c r="A1597" s="99" t="str">
        <f t="shared" si="168"/>
        <v>2</v>
      </c>
      <c r="B1597" s="67" t="str">
        <f t="shared" si="169"/>
        <v>4</v>
      </c>
      <c r="C1597" s="67" t="str">
        <f t="shared" si="170"/>
        <v>2</v>
      </c>
      <c r="D1597" s="67" t="str">
        <f t="shared" si="171"/>
        <v>2</v>
      </c>
      <c r="E1597" s="67" t="str">
        <f t="shared" si="172"/>
        <v>50</v>
      </c>
      <c r="F1597" s="67" t="str">
        <f t="shared" si="173"/>
        <v>0</v>
      </c>
      <c r="G1597" s="67" t="str">
        <f t="shared" si="174"/>
        <v>0</v>
      </c>
      <c r="H1597" s="67">
        <v>24225000</v>
      </c>
      <c r="I1597" s="10" t="s">
        <v>746</v>
      </c>
      <c r="J1597" s="167" t="s">
        <v>55</v>
      </c>
      <c r="K1597" s="10" t="s">
        <v>747</v>
      </c>
      <c r="L1597" s="10"/>
      <c r="M1597" s="101"/>
    </row>
    <row r="1598" spans="1:13" ht="45" x14ac:dyDescent="0.25">
      <c r="A1598" s="99" t="str">
        <f t="shared" si="168"/>
        <v>2</v>
      </c>
      <c r="B1598" s="67" t="str">
        <f t="shared" si="169"/>
        <v>4</v>
      </c>
      <c r="C1598" s="67" t="str">
        <f t="shared" si="170"/>
        <v>2</v>
      </c>
      <c r="D1598" s="67" t="str">
        <f t="shared" si="171"/>
        <v>2</v>
      </c>
      <c r="E1598" s="67" t="str">
        <f t="shared" si="172"/>
        <v>51</v>
      </c>
      <c r="F1598" s="67" t="str">
        <f t="shared" si="173"/>
        <v>0</v>
      </c>
      <c r="G1598" s="67" t="str">
        <f t="shared" si="174"/>
        <v>0</v>
      </c>
      <c r="H1598" s="67">
        <v>24225100</v>
      </c>
      <c r="I1598" s="10" t="s">
        <v>748</v>
      </c>
      <c r="J1598" s="167" t="s">
        <v>55</v>
      </c>
      <c r="K1598" s="10" t="s">
        <v>749</v>
      </c>
      <c r="L1598" s="10"/>
      <c r="M1598" s="101"/>
    </row>
    <row r="1599" spans="1:13" ht="45" x14ac:dyDescent="0.25">
      <c r="A1599" s="99" t="str">
        <f t="shared" si="168"/>
        <v>2</v>
      </c>
      <c r="B1599" s="67" t="str">
        <f t="shared" si="169"/>
        <v>4</v>
      </c>
      <c r="C1599" s="67" t="str">
        <f t="shared" si="170"/>
        <v>2</v>
      </c>
      <c r="D1599" s="67" t="str">
        <f t="shared" si="171"/>
        <v>2</v>
      </c>
      <c r="E1599" s="67" t="str">
        <f t="shared" si="172"/>
        <v>52</v>
      </c>
      <c r="F1599" s="67" t="str">
        <f t="shared" si="173"/>
        <v>0</v>
      </c>
      <c r="G1599" s="67" t="str">
        <f t="shared" si="174"/>
        <v>0</v>
      </c>
      <c r="H1599" s="67">
        <v>24225200</v>
      </c>
      <c r="I1599" s="10" t="s">
        <v>750</v>
      </c>
      <c r="J1599" s="167" t="s">
        <v>55</v>
      </c>
      <c r="K1599" s="10" t="s">
        <v>751</v>
      </c>
      <c r="L1599" s="10"/>
      <c r="M1599" s="101"/>
    </row>
    <row r="1600" spans="1:13" ht="90" x14ac:dyDescent="0.25">
      <c r="A1600" s="99" t="str">
        <f t="shared" si="168"/>
        <v>2</v>
      </c>
      <c r="B1600" s="67" t="str">
        <f t="shared" si="169"/>
        <v>4</v>
      </c>
      <c r="C1600" s="67" t="str">
        <f t="shared" si="170"/>
        <v>2</v>
      </c>
      <c r="D1600" s="67" t="str">
        <f t="shared" si="171"/>
        <v>2</v>
      </c>
      <c r="E1600" s="67" t="str">
        <f t="shared" si="172"/>
        <v>53</v>
      </c>
      <c r="F1600" s="67" t="str">
        <f t="shared" si="173"/>
        <v>0</v>
      </c>
      <c r="G1600" s="67" t="str">
        <f t="shared" si="174"/>
        <v>0</v>
      </c>
      <c r="H1600" s="67">
        <v>24225300</v>
      </c>
      <c r="I1600" s="10" t="s">
        <v>752</v>
      </c>
      <c r="J1600" s="167" t="s">
        <v>55</v>
      </c>
      <c r="K1600" s="10" t="s">
        <v>753</v>
      </c>
      <c r="L1600" s="10"/>
      <c r="M1600" s="101"/>
    </row>
    <row r="1601" spans="1:13" ht="90" x14ac:dyDescent="0.25">
      <c r="A1601" s="99" t="str">
        <f t="shared" si="168"/>
        <v>2</v>
      </c>
      <c r="B1601" s="67" t="str">
        <f t="shared" si="169"/>
        <v>4</v>
      </c>
      <c r="C1601" s="67" t="str">
        <f t="shared" si="170"/>
        <v>2</v>
      </c>
      <c r="D1601" s="67" t="str">
        <f t="shared" si="171"/>
        <v>2</v>
      </c>
      <c r="E1601" s="67" t="str">
        <f t="shared" si="172"/>
        <v>54</v>
      </c>
      <c r="F1601" s="67" t="str">
        <f t="shared" si="173"/>
        <v>0</v>
      </c>
      <c r="G1601" s="67" t="str">
        <f t="shared" si="174"/>
        <v>0</v>
      </c>
      <c r="H1601" s="67">
        <v>24225400</v>
      </c>
      <c r="I1601" s="10" t="s">
        <v>754</v>
      </c>
      <c r="J1601" s="167" t="s">
        <v>55</v>
      </c>
      <c r="K1601" s="10" t="s">
        <v>755</v>
      </c>
      <c r="L1601" s="10"/>
      <c r="M1601" s="101"/>
    </row>
    <row r="1602" spans="1:13" ht="60" x14ac:dyDescent="0.25">
      <c r="A1602" s="99" t="str">
        <f t="shared" si="168"/>
        <v>2</v>
      </c>
      <c r="B1602" s="67" t="str">
        <f t="shared" si="169"/>
        <v>4</v>
      </c>
      <c r="C1602" s="67" t="str">
        <f t="shared" si="170"/>
        <v>2</v>
      </c>
      <c r="D1602" s="67" t="str">
        <f t="shared" si="171"/>
        <v>2</v>
      </c>
      <c r="E1602" s="67" t="str">
        <f t="shared" si="172"/>
        <v>99</v>
      </c>
      <c r="F1602" s="67" t="str">
        <f t="shared" si="173"/>
        <v>0</v>
      </c>
      <c r="G1602" s="67" t="str">
        <f t="shared" si="174"/>
        <v>0</v>
      </c>
      <c r="H1602" s="67">
        <v>24229900</v>
      </c>
      <c r="I1602" s="10" t="s">
        <v>3097</v>
      </c>
      <c r="J1602" s="167" t="s">
        <v>51</v>
      </c>
      <c r="K1602" s="10" t="s">
        <v>3146</v>
      </c>
      <c r="L1602" s="10" t="s">
        <v>3086</v>
      </c>
      <c r="M1602" s="101"/>
    </row>
    <row r="1603" spans="1:13" ht="45" x14ac:dyDescent="0.25">
      <c r="A1603" s="99" t="str">
        <f t="shared" si="168"/>
        <v>2</v>
      </c>
      <c r="B1603" s="67" t="str">
        <f t="shared" si="169"/>
        <v>4</v>
      </c>
      <c r="C1603" s="67" t="str">
        <f t="shared" si="170"/>
        <v>2</v>
      </c>
      <c r="D1603" s="67" t="str">
        <f t="shared" si="171"/>
        <v>9</v>
      </c>
      <c r="E1603" s="67" t="str">
        <f t="shared" si="172"/>
        <v>00</v>
      </c>
      <c r="F1603" s="67" t="str">
        <f t="shared" si="173"/>
        <v>0</v>
      </c>
      <c r="G1603" s="67" t="str">
        <f t="shared" si="174"/>
        <v>0</v>
      </c>
      <c r="H1603" s="67">
        <v>24290000</v>
      </c>
      <c r="I1603" s="10" t="s">
        <v>756</v>
      </c>
      <c r="J1603" s="167" t="s">
        <v>45</v>
      </c>
      <c r="K1603" s="10" t="s">
        <v>6472</v>
      </c>
      <c r="L1603" s="10"/>
      <c r="M1603" s="101"/>
    </row>
    <row r="1604" spans="1:13" ht="45" x14ac:dyDescent="0.25">
      <c r="A1604" s="99" t="str">
        <f t="shared" si="168"/>
        <v>2</v>
      </c>
      <c r="B1604" s="67" t="str">
        <f t="shared" si="169"/>
        <v>4</v>
      </c>
      <c r="C1604" s="67" t="str">
        <f t="shared" si="170"/>
        <v>2</v>
      </c>
      <c r="D1604" s="67" t="str">
        <f t="shared" si="171"/>
        <v>9</v>
      </c>
      <c r="E1604" s="67" t="str">
        <f t="shared" si="172"/>
        <v>50</v>
      </c>
      <c r="F1604" s="67" t="str">
        <f t="shared" si="173"/>
        <v>0</v>
      </c>
      <c r="G1604" s="67" t="str">
        <f t="shared" si="174"/>
        <v>0</v>
      </c>
      <c r="H1604" s="67">
        <v>24295000</v>
      </c>
      <c r="I1604" s="10" t="s">
        <v>742</v>
      </c>
      <c r="J1604" s="167" t="s">
        <v>55</v>
      </c>
      <c r="K1604" s="10" t="s">
        <v>758</v>
      </c>
      <c r="L1604" s="10"/>
      <c r="M1604" s="101"/>
    </row>
    <row r="1605" spans="1:13" ht="45" x14ac:dyDescent="0.25">
      <c r="A1605" s="99" t="str">
        <f t="shared" si="168"/>
        <v>2</v>
      </c>
      <c r="B1605" s="67" t="str">
        <f t="shared" si="169"/>
        <v>4</v>
      </c>
      <c r="C1605" s="67" t="str">
        <f t="shared" si="170"/>
        <v>2</v>
      </c>
      <c r="D1605" s="67" t="str">
        <f t="shared" si="171"/>
        <v>9</v>
      </c>
      <c r="E1605" s="67" t="str">
        <f t="shared" si="172"/>
        <v>51</v>
      </c>
      <c r="F1605" s="67" t="str">
        <f t="shared" si="173"/>
        <v>0</v>
      </c>
      <c r="G1605" s="67" t="str">
        <f t="shared" si="174"/>
        <v>0</v>
      </c>
      <c r="H1605" s="67">
        <v>24295100</v>
      </c>
      <c r="I1605" s="10" t="s">
        <v>718</v>
      </c>
      <c r="J1605" s="167" t="s">
        <v>55</v>
      </c>
      <c r="K1605" s="10" t="s">
        <v>743</v>
      </c>
      <c r="L1605" s="10"/>
      <c r="M1605" s="101"/>
    </row>
    <row r="1606" spans="1:13" ht="45" x14ac:dyDescent="0.25">
      <c r="A1606" s="99" t="str">
        <f t="shared" si="168"/>
        <v>2</v>
      </c>
      <c r="B1606" s="67" t="str">
        <f t="shared" si="169"/>
        <v>4</v>
      </c>
      <c r="C1606" s="67" t="str">
        <f t="shared" si="170"/>
        <v>2</v>
      </c>
      <c r="D1606" s="67" t="str">
        <f t="shared" si="171"/>
        <v>9</v>
      </c>
      <c r="E1606" s="67" t="str">
        <f t="shared" si="172"/>
        <v>99</v>
      </c>
      <c r="F1606" s="67" t="str">
        <f t="shared" si="173"/>
        <v>0</v>
      </c>
      <c r="G1606" s="67" t="str">
        <f t="shared" si="174"/>
        <v>0</v>
      </c>
      <c r="H1606" s="67">
        <v>24299900</v>
      </c>
      <c r="I1606" s="10" t="s">
        <v>756</v>
      </c>
      <c r="J1606" s="167" t="s">
        <v>51</v>
      </c>
      <c r="K1606" s="10" t="s">
        <v>6473</v>
      </c>
      <c r="L1606" s="10"/>
      <c r="M1606" s="101"/>
    </row>
    <row r="1607" spans="1:13" ht="60" x14ac:dyDescent="0.25">
      <c r="A1607" s="99" t="str">
        <f t="shared" si="168"/>
        <v>2</v>
      </c>
      <c r="B1607" s="67" t="str">
        <f t="shared" si="169"/>
        <v>4</v>
      </c>
      <c r="C1607" s="67" t="str">
        <f t="shared" si="170"/>
        <v>3</v>
      </c>
      <c r="D1607" s="67" t="str">
        <f t="shared" si="171"/>
        <v>0</v>
      </c>
      <c r="E1607" s="67" t="str">
        <f t="shared" si="172"/>
        <v>00</v>
      </c>
      <c r="F1607" s="67" t="str">
        <f t="shared" si="173"/>
        <v>0</v>
      </c>
      <c r="G1607" s="67" t="str">
        <f t="shared" si="174"/>
        <v>0</v>
      </c>
      <c r="H1607" s="67">
        <v>24300000</v>
      </c>
      <c r="I1607" s="10" t="s">
        <v>5251</v>
      </c>
      <c r="J1607" s="167" t="s">
        <v>45</v>
      </c>
      <c r="K1607" s="10" t="s">
        <v>760</v>
      </c>
      <c r="L1607" s="10"/>
      <c r="M1607" s="101"/>
    </row>
    <row r="1608" spans="1:13" ht="45" x14ac:dyDescent="0.25">
      <c r="A1608" s="99" t="str">
        <f t="shared" si="168"/>
        <v>2</v>
      </c>
      <c r="B1608" s="67" t="str">
        <f t="shared" si="169"/>
        <v>4</v>
      </c>
      <c r="C1608" s="67" t="str">
        <f t="shared" si="170"/>
        <v>3</v>
      </c>
      <c r="D1608" s="67" t="str">
        <f t="shared" si="171"/>
        <v>1</v>
      </c>
      <c r="E1608" s="67" t="str">
        <f t="shared" si="172"/>
        <v>00</v>
      </c>
      <c r="F1608" s="67" t="str">
        <f t="shared" si="173"/>
        <v>0</v>
      </c>
      <c r="G1608" s="67" t="str">
        <f t="shared" si="174"/>
        <v>0</v>
      </c>
      <c r="H1608" s="67">
        <v>24310000</v>
      </c>
      <c r="I1608" s="10" t="s">
        <v>761</v>
      </c>
      <c r="J1608" s="167" t="s">
        <v>45</v>
      </c>
      <c r="K1608" s="10" t="s">
        <v>6474</v>
      </c>
      <c r="L1608" s="10"/>
      <c r="M1608" s="101"/>
    </row>
    <row r="1609" spans="1:13" ht="30" x14ac:dyDescent="0.25">
      <c r="A1609" s="99" t="str">
        <f t="shared" si="168"/>
        <v>2</v>
      </c>
      <c r="B1609" s="67" t="str">
        <f t="shared" si="169"/>
        <v>4</v>
      </c>
      <c r="C1609" s="67" t="str">
        <f t="shared" si="170"/>
        <v>3</v>
      </c>
      <c r="D1609" s="67" t="str">
        <f t="shared" si="171"/>
        <v>1</v>
      </c>
      <c r="E1609" s="67" t="str">
        <f t="shared" si="172"/>
        <v>50</v>
      </c>
      <c r="F1609" s="67" t="str">
        <f t="shared" si="173"/>
        <v>0</v>
      </c>
      <c r="G1609" s="67" t="str">
        <f t="shared" si="174"/>
        <v>0</v>
      </c>
      <c r="H1609" s="67">
        <v>24315000</v>
      </c>
      <c r="I1609" s="10" t="s">
        <v>761</v>
      </c>
      <c r="J1609" s="167" t="s">
        <v>55</v>
      </c>
      <c r="K1609" s="10" t="s">
        <v>3148</v>
      </c>
      <c r="L1609" s="10"/>
      <c r="M1609" s="101"/>
    </row>
    <row r="1610" spans="1:13" ht="60" x14ac:dyDescent="0.25">
      <c r="A1610" s="99" t="str">
        <f t="shared" si="168"/>
        <v>2</v>
      </c>
      <c r="B1610" s="67" t="str">
        <f t="shared" si="169"/>
        <v>4</v>
      </c>
      <c r="C1610" s="67" t="str">
        <f t="shared" si="170"/>
        <v>3</v>
      </c>
      <c r="D1610" s="67" t="str">
        <f t="shared" si="171"/>
        <v>2</v>
      </c>
      <c r="E1610" s="67" t="str">
        <f t="shared" si="172"/>
        <v>00</v>
      </c>
      <c r="F1610" s="67" t="str">
        <f t="shared" si="173"/>
        <v>0</v>
      </c>
      <c r="G1610" s="67" t="str">
        <f t="shared" si="174"/>
        <v>0</v>
      </c>
      <c r="H1610" s="67">
        <v>24320000</v>
      </c>
      <c r="I1610" s="10" t="s">
        <v>762</v>
      </c>
      <c r="J1610" s="167" t="s">
        <v>45</v>
      </c>
      <c r="K1610" s="10" t="s">
        <v>763</v>
      </c>
      <c r="L1610" s="10"/>
      <c r="M1610" s="101"/>
    </row>
    <row r="1611" spans="1:13" ht="45" x14ac:dyDescent="0.25">
      <c r="A1611" s="99" t="str">
        <f t="shared" si="168"/>
        <v>2</v>
      </c>
      <c r="B1611" s="67" t="str">
        <f t="shared" si="169"/>
        <v>4</v>
      </c>
      <c r="C1611" s="67" t="str">
        <f t="shared" si="170"/>
        <v>3</v>
      </c>
      <c r="D1611" s="67" t="str">
        <f t="shared" si="171"/>
        <v>2</v>
      </c>
      <c r="E1611" s="67" t="str">
        <f t="shared" si="172"/>
        <v>01</v>
      </c>
      <c r="F1611" s="67" t="str">
        <f t="shared" si="173"/>
        <v>0</v>
      </c>
      <c r="G1611" s="67" t="str">
        <f t="shared" si="174"/>
        <v>0</v>
      </c>
      <c r="H1611" s="67">
        <v>24320100</v>
      </c>
      <c r="I1611" s="10" t="s">
        <v>4249</v>
      </c>
      <c r="J1611" s="167" t="s">
        <v>51</v>
      </c>
      <c r="K1611" s="10" t="s">
        <v>6475</v>
      </c>
      <c r="L1611" s="10" t="s">
        <v>6278</v>
      </c>
      <c r="M1611" s="101"/>
    </row>
    <row r="1612" spans="1:13" ht="45" x14ac:dyDescent="0.25">
      <c r="A1612" s="99" t="str">
        <f t="shared" si="168"/>
        <v>2</v>
      </c>
      <c r="B1612" s="67" t="str">
        <f t="shared" si="169"/>
        <v>4</v>
      </c>
      <c r="C1612" s="67" t="str">
        <f t="shared" si="170"/>
        <v>3</v>
      </c>
      <c r="D1612" s="67" t="str">
        <f t="shared" si="171"/>
        <v>2</v>
      </c>
      <c r="E1612" s="67" t="str">
        <f t="shared" si="172"/>
        <v>50</v>
      </c>
      <c r="F1612" s="67" t="str">
        <f t="shared" si="173"/>
        <v>0</v>
      </c>
      <c r="G1612" s="67" t="str">
        <f t="shared" si="174"/>
        <v>0</v>
      </c>
      <c r="H1612" s="67">
        <v>24325000</v>
      </c>
      <c r="I1612" s="10" t="s">
        <v>5774</v>
      </c>
      <c r="J1612" s="167" t="s">
        <v>55</v>
      </c>
      <c r="K1612" s="10" t="s">
        <v>6476</v>
      </c>
      <c r="L1612" s="10"/>
      <c r="M1612" s="101"/>
    </row>
    <row r="1613" spans="1:13" ht="45" x14ac:dyDescent="0.25">
      <c r="A1613" s="99" t="str">
        <f t="shared" si="168"/>
        <v>2</v>
      </c>
      <c r="B1613" s="67" t="str">
        <f t="shared" si="169"/>
        <v>4</v>
      </c>
      <c r="C1613" s="67" t="str">
        <f t="shared" si="170"/>
        <v>3</v>
      </c>
      <c r="D1613" s="67" t="str">
        <f t="shared" si="171"/>
        <v>2</v>
      </c>
      <c r="E1613" s="67" t="str">
        <f t="shared" si="172"/>
        <v>51</v>
      </c>
      <c r="F1613" s="67" t="str">
        <f t="shared" si="173"/>
        <v>0</v>
      </c>
      <c r="G1613" s="67" t="str">
        <f t="shared" si="174"/>
        <v>0</v>
      </c>
      <c r="H1613" s="67">
        <v>24325100</v>
      </c>
      <c r="I1613" s="10" t="s">
        <v>5775</v>
      </c>
      <c r="J1613" s="167" t="s">
        <v>55</v>
      </c>
      <c r="K1613" s="10" t="s">
        <v>6477</v>
      </c>
      <c r="L1613" s="10"/>
      <c r="M1613" s="101"/>
    </row>
    <row r="1614" spans="1:13" ht="45" x14ac:dyDescent="0.25">
      <c r="A1614" s="99" t="str">
        <f t="shared" si="168"/>
        <v>2</v>
      </c>
      <c r="B1614" s="67" t="str">
        <f t="shared" si="169"/>
        <v>4</v>
      </c>
      <c r="C1614" s="67" t="str">
        <f t="shared" si="170"/>
        <v>3</v>
      </c>
      <c r="D1614" s="67" t="str">
        <f t="shared" si="171"/>
        <v>2</v>
      </c>
      <c r="E1614" s="67" t="str">
        <f t="shared" si="172"/>
        <v>52</v>
      </c>
      <c r="F1614" s="67" t="str">
        <f t="shared" si="173"/>
        <v>0</v>
      </c>
      <c r="G1614" s="67" t="str">
        <f t="shared" si="174"/>
        <v>0</v>
      </c>
      <c r="H1614" s="67">
        <v>24325200</v>
      </c>
      <c r="I1614" s="10" t="s">
        <v>5776</v>
      </c>
      <c r="J1614" s="167" t="s">
        <v>55</v>
      </c>
      <c r="K1614" s="10" t="s">
        <v>6478</v>
      </c>
      <c r="L1614" s="10"/>
      <c r="M1614" s="101"/>
    </row>
    <row r="1615" spans="1:13" ht="60" x14ac:dyDescent="0.25">
      <c r="A1615" s="99" t="str">
        <f t="shared" si="168"/>
        <v>2</v>
      </c>
      <c r="B1615" s="67" t="str">
        <f t="shared" si="169"/>
        <v>4</v>
      </c>
      <c r="C1615" s="67" t="str">
        <f t="shared" si="170"/>
        <v>3</v>
      </c>
      <c r="D1615" s="67" t="str">
        <f t="shared" si="171"/>
        <v>2</v>
      </c>
      <c r="E1615" s="67" t="str">
        <f t="shared" si="172"/>
        <v>99</v>
      </c>
      <c r="F1615" s="67" t="str">
        <f t="shared" si="173"/>
        <v>0</v>
      </c>
      <c r="G1615" s="67" t="str">
        <f t="shared" si="174"/>
        <v>0</v>
      </c>
      <c r="H1615" s="67">
        <v>24329900</v>
      </c>
      <c r="I1615" s="10" t="s">
        <v>3103</v>
      </c>
      <c r="J1615" s="167" t="s">
        <v>51</v>
      </c>
      <c r="K1615" s="10" t="s">
        <v>6479</v>
      </c>
      <c r="L1615" s="10" t="s">
        <v>3086</v>
      </c>
      <c r="M1615" s="101"/>
    </row>
    <row r="1616" spans="1:13" ht="45" x14ac:dyDescent="0.25">
      <c r="A1616" s="99" t="str">
        <f t="shared" si="168"/>
        <v>2</v>
      </c>
      <c r="B1616" s="67" t="str">
        <f t="shared" si="169"/>
        <v>4</v>
      </c>
      <c r="C1616" s="67" t="str">
        <f t="shared" si="170"/>
        <v>3</v>
      </c>
      <c r="D1616" s="67" t="str">
        <f t="shared" si="171"/>
        <v>9</v>
      </c>
      <c r="E1616" s="67" t="str">
        <f t="shared" si="172"/>
        <v>00</v>
      </c>
      <c r="F1616" s="67" t="str">
        <f t="shared" si="173"/>
        <v>0</v>
      </c>
      <c r="G1616" s="67" t="str">
        <f t="shared" si="174"/>
        <v>0</v>
      </c>
      <c r="H1616" s="67">
        <v>24390000</v>
      </c>
      <c r="I1616" s="10" t="s">
        <v>470</v>
      </c>
      <c r="J1616" s="167" t="s">
        <v>45</v>
      </c>
      <c r="K1616" s="10" t="s">
        <v>6480</v>
      </c>
      <c r="L1616" s="10"/>
      <c r="M1616" s="101"/>
    </row>
    <row r="1617" spans="1:13" ht="30" x14ac:dyDescent="0.25">
      <c r="A1617" s="99" t="str">
        <f t="shared" ref="A1617:A1662" si="175">MID($H1617,1,1)</f>
        <v>2</v>
      </c>
      <c r="B1617" s="67" t="str">
        <f t="shared" ref="B1617:B1662" si="176">MID($H1617,2,1)</f>
        <v>4</v>
      </c>
      <c r="C1617" s="67" t="str">
        <f t="shared" ref="C1617:C1662" si="177">MID($H1617,3,1)</f>
        <v>3</v>
      </c>
      <c r="D1617" s="67" t="str">
        <f t="shared" ref="D1617:D1662" si="178">MID($H1617,4,1)</f>
        <v>9</v>
      </c>
      <c r="E1617" s="67" t="str">
        <f t="shared" ref="E1617:E1662" si="179">MID($H1617,5,2)</f>
        <v>50</v>
      </c>
      <c r="F1617" s="67" t="str">
        <f t="shared" ref="F1617:F1662" si="180">MID($H1617,7,1)</f>
        <v>0</v>
      </c>
      <c r="G1617" s="67" t="str">
        <f t="shared" ref="G1617:G1662" si="181">MID($H1617,8,1)</f>
        <v>0</v>
      </c>
      <c r="H1617" s="67">
        <v>24395000</v>
      </c>
      <c r="I1617" s="10" t="s">
        <v>464</v>
      </c>
      <c r="J1617" s="167" t="s">
        <v>55</v>
      </c>
      <c r="K1617" s="10" t="s">
        <v>6481</v>
      </c>
      <c r="L1617" s="10"/>
      <c r="M1617" s="101"/>
    </row>
    <row r="1618" spans="1:13" ht="45" x14ac:dyDescent="0.25">
      <c r="A1618" s="99" t="str">
        <f t="shared" si="175"/>
        <v>2</v>
      </c>
      <c r="B1618" s="67" t="str">
        <f t="shared" si="176"/>
        <v>4</v>
      </c>
      <c r="C1618" s="67" t="str">
        <f t="shared" si="177"/>
        <v>3</v>
      </c>
      <c r="D1618" s="67" t="str">
        <f t="shared" si="178"/>
        <v>9</v>
      </c>
      <c r="E1618" s="67" t="str">
        <f t="shared" si="179"/>
        <v>99</v>
      </c>
      <c r="F1618" s="67" t="str">
        <f t="shared" si="180"/>
        <v>0</v>
      </c>
      <c r="G1618" s="67" t="str">
        <f t="shared" si="181"/>
        <v>0</v>
      </c>
      <c r="H1618" s="67">
        <v>24399900</v>
      </c>
      <c r="I1618" s="10" t="s">
        <v>470</v>
      </c>
      <c r="J1618" s="167" t="s">
        <v>51</v>
      </c>
      <c r="K1618" s="10" t="s">
        <v>6482</v>
      </c>
      <c r="L1618" s="10"/>
      <c r="M1618" s="101"/>
    </row>
    <row r="1619" spans="1:13" ht="75" x14ac:dyDescent="0.25">
      <c r="A1619" s="99" t="str">
        <f t="shared" si="175"/>
        <v>2</v>
      </c>
      <c r="B1619" s="67" t="str">
        <f t="shared" si="176"/>
        <v>4</v>
      </c>
      <c r="C1619" s="67" t="str">
        <f t="shared" si="177"/>
        <v>4</v>
      </c>
      <c r="D1619" s="67" t="str">
        <f t="shared" si="178"/>
        <v>0</v>
      </c>
      <c r="E1619" s="67" t="str">
        <f t="shared" si="179"/>
        <v>00</v>
      </c>
      <c r="F1619" s="67" t="str">
        <f t="shared" si="180"/>
        <v>0</v>
      </c>
      <c r="G1619" s="67" t="str">
        <f t="shared" si="181"/>
        <v>0</v>
      </c>
      <c r="H1619" s="67">
        <v>24400000</v>
      </c>
      <c r="I1619" s="10" t="s">
        <v>471</v>
      </c>
      <c r="J1619" s="167" t="s">
        <v>45</v>
      </c>
      <c r="K1619" s="10" t="s">
        <v>770</v>
      </c>
      <c r="L1619" s="10"/>
      <c r="M1619" s="101"/>
    </row>
    <row r="1620" spans="1:13" ht="75" x14ac:dyDescent="0.25">
      <c r="A1620" s="99" t="str">
        <f t="shared" si="175"/>
        <v>2</v>
      </c>
      <c r="B1620" s="67" t="str">
        <f t="shared" si="176"/>
        <v>4</v>
      </c>
      <c r="C1620" s="67" t="str">
        <f t="shared" si="177"/>
        <v>4</v>
      </c>
      <c r="D1620" s="67" t="str">
        <f t="shared" si="178"/>
        <v>1</v>
      </c>
      <c r="E1620" s="67" t="str">
        <f t="shared" si="179"/>
        <v>00</v>
      </c>
      <c r="F1620" s="67" t="str">
        <f t="shared" si="180"/>
        <v>0</v>
      </c>
      <c r="G1620" s="67" t="str">
        <f t="shared" si="181"/>
        <v>0</v>
      </c>
      <c r="H1620" s="67">
        <v>24410000</v>
      </c>
      <c r="I1620" s="10" t="s">
        <v>471</v>
      </c>
      <c r="J1620" s="167" t="s">
        <v>45</v>
      </c>
      <c r="K1620" s="10" t="s">
        <v>770</v>
      </c>
      <c r="L1620" s="10"/>
      <c r="M1620" s="101"/>
    </row>
    <row r="1621" spans="1:13" ht="75" x14ac:dyDescent="0.25">
      <c r="A1621" s="99" t="str">
        <f t="shared" si="175"/>
        <v>2</v>
      </c>
      <c r="B1621" s="105" t="str">
        <f t="shared" si="176"/>
        <v>4</v>
      </c>
      <c r="C1621" s="105" t="str">
        <f t="shared" si="177"/>
        <v>4</v>
      </c>
      <c r="D1621" s="67" t="str">
        <f t="shared" si="178"/>
        <v>1</v>
      </c>
      <c r="E1621" s="67" t="str">
        <f t="shared" si="179"/>
        <v>01</v>
      </c>
      <c r="F1621" s="67" t="str">
        <f t="shared" si="180"/>
        <v>0</v>
      </c>
      <c r="G1621" s="67" t="str">
        <f t="shared" si="181"/>
        <v>0</v>
      </c>
      <c r="H1621" s="67">
        <v>24410100</v>
      </c>
      <c r="I1621" s="10" t="s">
        <v>4250</v>
      </c>
      <c r="J1621" s="167" t="s">
        <v>51</v>
      </c>
      <c r="K1621" s="10" t="s">
        <v>5778</v>
      </c>
      <c r="L1621" s="10" t="s">
        <v>6278</v>
      </c>
      <c r="M1621" s="101"/>
    </row>
    <row r="1622" spans="1:13" ht="60" x14ac:dyDescent="0.25">
      <c r="A1622" s="99" t="str">
        <f t="shared" si="175"/>
        <v>2</v>
      </c>
      <c r="B1622" s="67" t="str">
        <f t="shared" si="176"/>
        <v>4</v>
      </c>
      <c r="C1622" s="67" t="str">
        <f t="shared" si="177"/>
        <v>4</v>
      </c>
      <c r="D1622" s="67" t="str">
        <f t="shared" si="178"/>
        <v>1</v>
      </c>
      <c r="E1622" s="67" t="str">
        <f t="shared" si="179"/>
        <v>50</v>
      </c>
      <c r="F1622" s="67" t="str">
        <f t="shared" si="180"/>
        <v>0</v>
      </c>
      <c r="G1622" s="67" t="str">
        <f t="shared" si="181"/>
        <v>0</v>
      </c>
      <c r="H1622" s="67">
        <v>24415000</v>
      </c>
      <c r="I1622" s="10" t="s">
        <v>771</v>
      </c>
      <c r="J1622" s="167" t="s">
        <v>55</v>
      </c>
      <c r="K1622" s="10" t="s">
        <v>6483</v>
      </c>
      <c r="L1622" s="10"/>
      <c r="M1622" s="101"/>
    </row>
    <row r="1623" spans="1:13" ht="60" x14ac:dyDescent="0.25">
      <c r="A1623" s="99" t="str">
        <f t="shared" si="175"/>
        <v>2</v>
      </c>
      <c r="B1623" s="67" t="str">
        <f t="shared" si="176"/>
        <v>4</v>
      </c>
      <c r="C1623" s="67" t="str">
        <f t="shared" si="177"/>
        <v>4</v>
      </c>
      <c r="D1623" s="67" t="str">
        <f t="shared" si="178"/>
        <v>1</v>
      </c>
      <c r="E1623" s="67" t="str">
        <f t="shared" si="179"/>
        <v>51</v>
      </c>
      <c r="F1623" s="67" t="str">
        <f t="shared" si="180"/>
        <v>0</v>
      </c>
      <c r="G1623" s="67" t="str">
        <f t="shared" si="181"/>
        <v>0</v>
      </c>
      <c r="H1623" s="67">
        <v>24415100</v>
      </c>
      <c r="I1623" s="10" t="s">
        <v>772</v>
      </c>
      <c r="J1623" s="167" t="s">
        <v>55</v>
      </c>
      <c r="K1623" s="10" t="s">
        <v>6484</v>
      </c>
      <c r="L1623" s="10"/>
      <c r="M1623" s="101"/>
    </row>
    <row r="1624" spans="1:13" ht="75" x14ac:dyDescent="0.25">
      <c r="A1624" s="99" t="str">
        <f t="shared" si="175"/>
        <v>2</v>
      </c>
      <c r="B1624" s="67" t="str">
        <f t="shared" si="176"/>
        <v>4</v>
      </c>
      <c r="C1624" s="67" t="str">
        <f t="shared" si="177"/>
        <v>4</v>
      </c>
      <c r="D1624" s="67" t="str">
        <f t="shared" si="178"/>
        <v>1</v>
      </c>
      <c r="E1624" s="67" t="str">
        <f t="shared" si="179"/>
        <v>99</v>
      </c>
      <c r="F1624" s="67" t="str">
        <f t="shared" si="180"/>
        <v>0</v>
      </c>
      <c r="G1624" s="67" t="str">
        <f t="shared" si="181"/>
        <v>0</v>
      </c>
      <c r="H1624" s="67">
        <v>24419900</v>
      </c>
      <c r="I1624" s="10" t="s">
        <v>477</v>
      </c>
      <c r="J1624" s="167" t="s">
        <v>51</v>
      </c>
      <c r="K1624" s="10" t="s">
        <v>6485</v>
      </c>
      <c r="L1624" s="10" t="s">
        <v>3086</v>
      </c>
      <c r="M1624" s="101"/>
    </row>
    <row r="1625" spans="1:13" ht="75" x14ac:dyDescent="0.25">
      <c r="A1625" s="99" t="str">
        <f t="shared" si="175"/>
        <v>2</v>
      </c>
      <c r="B1625" s="67" t="str">
        <f t="shared" si="176"/>
        <v>4</v>
      </c>
      <c r="C1625" s="67" t="str">
        <f t="shared" si="177"/>
        <v>5</v>
      </c>
      <c r="D1625" s="67" t="str">
        <f t="shared" si="178"/>
        <v>0</v>
      </c>
      <c r="E1625" s="67" t="str">
        <f t="shared" si="179"/>
        <v>00</v>
      </c>
      <c r="F1625" s="67" t="str">
        <f t="shared" si="180"/>
        <v>0</v>
      </c>
      <c r="G1625" s="67" t="str">
        <f t="shared" si="181"/>
        <v>0</v>
      </c>
      <c r="H1625" s="67">
        <v>24500000</v>
      </c>
      <c r="I1625" s="10" t="s">
        <v>478</v>
      </c>
      <c r="J1625" s="167" t="s">
        <v>45</v>
      </c>
      <c r="K1625" s="10" t="s">
        <v>773</v>
      </c>
      <c r="L1625" s="10"/>
      <c r="M1625" s="101"/>
    </row>
    <row r="1626" spans="1:13" ht="75" x14ac:dyDescent="0.25">
      <c r="A1626" s="99" t="str">
        <f t="shared" si="175"/>
        <v>2</v>
      </c>
      <c r="B1626" s="67" t="str">
        <f t="shared" si="176"/>
        <v>4</v>
      </c>
      <c r="C1626" s="67" t="str">
        <f t="shared" si="177"/>
        <v>5</v>
      </c>
      <c r="D1626" s="67" t="str">
        <f t="shared" si="178"/>
        <v>1</v>
      </c>
      <c r="E1626" s="67" t="str">
        <f t="shared" si="179"/>
        <v>00</v>
      </c>
      <c r="F1626" s="67" t="str">
        <f t="shared" si="180"/>
        <v>0</v>
      </c>
      <c r="G1626" s="67" t="str">
        <f t="shared" si="181"/>
        <v>0</v>
      </c>
      <c r="H1626" s="67">
        <v>24510000</v>
      </c>
      <c r="I1626" s="10" t="s">
        <v>478</v>
      </c>
      <c r="J1626" s="167" t="s">
        <v>45</v>
      </c>
      <c r="K1626" s="10" t="s">
        <v>773</v>
      </c>
      <c r="L1626" s="10"/>
      <c r="M1626" s="101"/>
    </row>
    <row r="1627" spans="1:13" ht="75" x14ac:dyDescent="0.25">
      <c r="A1627" s="99" t="str">
        <f t="shared" si="175"/>
        <v>2</v>
      </c>
      <c r="B1627" s="67" t="str">
        <f t="shared" si="176"/>
        <v>4</v>
      </c>
      <c r="C1627" s="67" t="str">
        <f t="shared" si="177"/>
        <v>5</v>
      </c>
      <c r="D1627" s="67" t="str">
        <f t="shared" si="178"/>
        <v>1</v>
      </c>
      <c r="E1627" s="67" t="str">
        <f t="shared" si="179"/>
        <v>01</v>
      </c>
      <c r="F1627" s="67" t="str">
        <f t="shared" si="180"/>
        <v>0</v>
      </c>
      <c r="G1627" s="67" t="str">
        <f t="shared" si="181"/>
        <v>0</v>
      </c>
      <c r="H1627" s="67">
        <v>24510100</v>
      </c>
      <c r="I1627" s="10" t="s">
        <v>478</v>
      </c>
      <c r="J1627" s="167" t="s">
        <v>51</v>
      </c>
      <c r="K1627" s="10" t="s">
        <v>6486</v>
      </c>
      <c r="L1627" s="10"/>
      <c r="M1627" s="101"/>
    </row>
    <row r="1628" spans="1:13" ht="45" x14ac:dyDescent="0.25">
      <c r="A1628" s="99" t="str">
        <f t="shared" si="175"/>
        <v>2</v>
      </c>
      <c r="B1628" s="67" t="str">
        <f t="shared" si="176"/>
        <v>4</v>
      </c>
      <c r="C1628" s="67" t="str">
        <f t="shared" si="177"/>
        <v>6</v>
      </c>
      <c r="D1628" s="67" t="str">
        <f t="shared" si="178"/>
        <v>0</v>
      </c>
      <c r="E1628" s="67" t="str">
        <f t="shared" si="179"/>
        <v>00</v>
      </c>
      <c r="F1628" s="67" t="str">
        <f t="shared" si="180"/>
        <v>0</v>
      </c>
      <c r="G1628" s="67" t="str">
        <f t="shared" si="181"/>
        <v>0</v>
      </c>
      <c r="H1628" s="67">
        <v>24600000</v>
      </c>
      <c r="I1628" s="10" t="s">
        <v>485</v>
      </c>
      <c r="J1628" s="167" t="s">
        <v>45</v>
      </c>
      <c r="K1628" s="10" t="s">
        <v>774</v>
      </c>
      <c r="L1628" s="10"/>
      <c r="M1628" s="101"/>
    </row>
    <row r="1629" spans="1:13" ht="45" x14ac:dyDescent="0.25">
      <c r="A1629" s="99" t="str">
        <f t="shared" si="175"/>
        <v>2</v>
      </c>
      <c r="B1629" s="67" t="str">
        <f t="shared" si="176"/>
        <v>4</v>
      </c>
      <c r="C1629" s="67" t="str">
        <f t="shared" si="177"/>
        <v>6</v>
      </c>
      <c r="D1629" s="67" t="str">
        <f t="shared" si="178"/>
        <v>1</v>
      </c>
      <c r="E1629" s="67" t="str">
        <f t="shared" si="179"/>
        <v>00</v>
      </c>
      <c r="F1629" s="67" t="str">
        <f t="shared" si="180"/>
        <v>0</v>
      </c>
      <c r="G1629" s="67" t="str">
        <f t="shared" si="181"/>
        <v>0</v>
      </c>
      <c r="H1629" s="67">
        <v>24610000</v>
      </c>
      <c r="I1629" s="10" t="s">
        <v>485</v>
      </c>
      <c r="J1629" s="167" t="s">
        <v>45</v>
      </c>
      <c r="K1629" s="10" t="s">
        <v>774</v>
      </c>
      <c r="L1629" s="10"/>
      <c r="M1629" s="101"/>
    </row>
    <row r="1630" spans="1:13" ht="45" x14ac:dyDescent="0.25">
      <c r="A1630" s="99" t="str">
        <f t="shared" si="175"/>
        <v>2</v>
      </c>
      <c r="B1630" s="67" t="str">
        <f t="shared" si="176"/>
        <v>4</v>
      </c>
      <c r="C1630" s="67" t="str">
        <f t="shared" si="177"/>
        <v>6</v>
      </c>
      <c r="D1630" s="67" t="str">
        <f t="shared" si="178"/>
        <v>1</v>
      </c>
      <c r="E1630" s="67" t="str">
        <f t="shared" si="179"/>
        <v>01</v>
      </c>
      <c r="F1630" s="67" t="str">
        <f t="shared" si="180"/>
        <v>0</v>
      </c>
      <c r="G1630" s="67" t="str">
        <f t="shared" si="181"/>
        <v>0</v>
      </c>
      <c r="H1630" s="67">
        <v>24610100</v>
      </c>
      <c r="I1630" s="10" t="s">
        <v>4251</v>
      </c>
      <c r="J1630" s="167" t="s">
        <v>51</v>
      </c>
      <c r="K1630" s="10" t="s">
        <v>5790</v>
      </c>
      <c r="L1630" s="10" t="s">
        <v>6278</v>
      </c>
      <c r="M1630" s="101"/>
    </row>
    <row r="1631" spans="1:13" ht="60" x14ac:dyDescent="0.25">
      <c r="A1631" s="99" t="str">
        <f t="shared" si="175"/>
        <v>2</v>
      </c>
      <c r="B1631" s="67" t="str">
        <f t="shared" si="176"/>
        <v>4</v>
      </c>
      <c r="C1631" s="67" t="str">
        <f t="shared" si="177"/>
        <v>6</v>
      </c>
      <c r="D1631" s="67" t="str">
        <f t="shared" si="178"/>
        <v>1</v>
      </c>
      <c r="E1631" s="67" t="str">
        <f t="shared" si="179"/>
        <v>50</v>
      </c>
      <c r="F1631" s="67" t="str">
        <f t="shared" si="180"/>
        <v>0</v>
      </c>
      <c r="G1631" s="67" t="str">
        <f t="shared" si="181"/>
        <v>0</v>
      </c>
      <c r="H1631" s="67">
        <v>24615000</v>
      </c>
      <c r="I1631" s="10" t="s">
        <v>775</v>
      </c>
      <c r="J1631" s="167" t="s">
        <v>55</v>
      </c>
      <c r="K1631" s="10" t="s">
        <v>6487</v>
      </c>
      <c r="L1631" s="10"/>
      <c r="M1631" s="101"/>
    </row>
    <row r="1632" spans="1:13" ht="60" x14ac:dyDescent="0.25">
      <c r="A1632" s="99" t="str">
        <f t="shared" si="175"/>
        <v>2</v>
      </c>
      <c r="B1632" s="67" t="str">
        <f t="shared" si="176"/>
        <v>4</v>
      </c>
      <c r="C1632" s="67" t="str">
        <f t="shared" si="177"/>
        <v>6</v>
      </c>
      <c r="D1632" s="67" t="str">
        <f t="shared" si="178"/>
        <v>1</v>
      </c>
      <c r="E1632" s="67" t="str">
        <f t="shared" si="179"/>
        <v>51</v>
      </c>
      <c r="F1632" s="67" t="str">
        <f t="shared" si="180"/>
        <v>0</v>
      </c>
      <c r="G1632" s="67" t="str">
        <f t="shared" si="181"/>
        <v>0</v>
      </c>
      <c r="H1632" s="67">
        <v>24615100</v>
      </c>
      <c r="I1632" s="10" t="s">
        <v>776</v>
      </c>
      <c r="J1632" s="167" t="s">
        <v>55</v>
      </c>
      <c r="K1632" s="10" t="s">
        <v>6488</v>
      </c>
      <c r="L1632" s="10" t="s">
        <v>102</v>
      </c>
      <c r="M1632" s="101"/>
    </row>
    <row r="1633" spans="1:13" ht="60" x14ac:dyDescent="0.25">
      <c r="A1633" s="99" t="str">
        <f t="shared" si="175"/>
        <v>2</v>
      </c>
      <c r="B1633" s="67" t="str">
        <f t="shared" si="176"/>
        <v>4</v>
      </c>
      <c r="C1633" s="67" t="str">
        <f t="shared" si="177"/>
        <v>6</v>
      </c>
      <c r="D1633" s="67" t="str">
        <f t="shared" si="178"/>
        <v>1</v>
      </c>
      <c r="E1633" s="67" t="str">
        <f t="shared" si="179"/>
        <v>99</v>
      </c>
      <c r="F1633" s="67" t="str">
        <f t="shared" si="180"/>
        <v>0</v>
      </c>
      <c r="G1633" s="67" t="str">
        <f t="shared" si="181"/>
        <v>0</v>
      </c>
      <c r="H1633" s="67">
        <v>24619900</v>
      </c>
      <c r="I1633" s="10" t="s">
        <v>3108</v>
      </c>
      <c r="J1633" s="167" t="s">
        <v>51</v>
      </c>
      <c r="K1633" s="10" t="s">
        <v>6489</v>
      </c>
      <c r="L1633" s="10" t="s">
        <v>3086</v>
      </c>
      <c r="M1633" s="101"/>
    </row>
    <row r="1634" spans="1:13" x14ac:dyDescent="0.25">
      <c r="A1634" s="99" t="str">
        <f t="shared" si="175"/>
        <v>2</v>
      </c>
      <c r="B1634" s="67" t="str">
        <f t="shared" si="176"/>
        <v>4</v>
      </c>
      <c r="C1634" s="67" t="str">
        <f t="shared" si="177"/>
        <v>9</v>
      </c>
      <c r="D1634" s="67" t="str">
        <f t="shared" si="178"/>
        <v>0</v>
      </c>
      <c r="E1634" s="67" t="str">
        <f t="shared" si="179"/>
        <v>00</v>
      </c>
      <c r="F1634" s="67" t="str">
        <f t="shared" si="180"/>
        <v>0</v>
      </c>
      <c r="G1634" s="67" t="str">
        <f t="shared" si="181"/>
        <v>0</v>
      </c>
      <c r="H1634" s="67">
        <v>24900000</v>
      </c>
      <c r="I1634" s="10" t="s">
        <v>777</v>
      </c>
      <c r="J1634" s="167" t="s">
        <v>45</v>
      </c>
      <c r="K1634" s="10" t="s">
        <v>3152</v>
      </c>
      <c r="L1634" s="131" t="s">
        <v>3075</v>
      </c>
      <c r="M1634" s="101"/>
    </row>
    <row r="1635" spans="1:13" ht="60" x14ac:dyDescent="0.25">
      <c r="A1635" s="99" t="str">
        <f t="shared" si="175"/>
        <v>2</v>
      </c>
      <c r="B1635" s="67" t="str">
        <f t="shared" si="176"/>
        <v>4</v>
      </c>
      <c r="C1635" s="67" t="str">
        <f t="shared" si="177"/>
        <v>9</v>
      </c>
      <c r="D1635" s="67" t="str">
        <f t="shared" si="178"/>
        <v>1</v>
      </c>
      <c r="E1635" s="67" t="str">
        <f t="shared" si="179"/>
        <v>00</v>
      </c>
      <c r="F1635" s="67" t="str">
        <f t="shared" si="180"/>
        <v>0</v>
      </c>
      <c r="G1635" s="67" t="str">
        <f t="shared" si="181"/>
        <v>0</v>
      </c>
      <c r="H1635" s="67">
        <v>24910000</v>
      </c>
      <c r="I1635" s="10" t="s">
        <v>492</v>
      </c>
      <c r="J1635" s="167" t="s">
        <v>45</v>
      </c>
      <c r="K1635" s="10" t="s">
        <v>778</v>
      </c>
      <c r="L1635" s="10"/>
      <c r="M1635" s="101"/>
    </row>
    <row r="1636" spans="1:13" ht="60" x14ac:dyDescent="0.25">
      <c r="A1636" s="99" t="str">
        <f t="shared" si="175"/>
        <v>2</v>
      </c>
      <c r="B1636" s="67" t="str">
        <f t="shared" si="176"/>
        <v>4</v>
      </c>
      <c r="C1636" s="67" t="str">
        <f t="shared" si="177"/>
        <v>9</v>
      </c>
      <c r="D1636" s="67" t="str">
        <f t="shared" si="178"/>
        <v>1</v>
      </c>
      <c r="E1636" s="67" t="str">
        <f t="shared" si="179"/>
        <v>01</v>
      </c>
      <c r="F1636" s="67" t="str">
        <f t="shared" si="180"/>
        <v>0</v>
      </c>
      <c r="G1636" s="67" t="str">
        <f t="shared" si="181"/>
        <v>0</v>
      </c>
      <c r="H1636" s="67">
        <v>24910100</v>
      </c>
      <c r="I1636" s="10" t="s">
        <v>4252</v>
      </c>
      <c r="J1636" s="167" t="s">
        <v>51</v>
      </c>
      <c r="K1636" s="10" t="s">
        <v>6490</v>
      </c>
      <c r="L1636" s="10" t="s">
        <v>6278</v>
      </c>
      <c r="M1636" s="101"/>
    </row>
    <row r="1637" spans="1:13" ht="30" x14ac:dyDescent="0.25">
      <c r="A1637" s="99" t="str">
        <f t="shared" si="175"/>
        <v>2</v>
      </c>
      <c r="B1637" s="67" t="str">
        <f t="shared" si="176"/>
        <v>4</v>
      </c>
      <c r="C1637" s="67" t="str">
        <f t="shared" si="177"/>
        <v>9</v>
      </c>
      <c r="D1637" s="67" t="str">
        <f t="shared" si="178"/>
        <v>1</v>
      </c>
      <c r="E1637" s="67" t="str">
        <f t="shared" si="179"/>
        <v>50</v>
      </c>
      <c r="F1637" s="67" t="str">
        <f t="shared" si="180"/>
        <v>0</v>
      </c>
      <c r="G1637" s="67" t="str">
        <f t="shared" si="181"/>
        <v>0</v>
      </c>
      <c r="H1637" s="67">
        <v>24915000</v>
      </c>
      <c r="I1637" s="10" t="s">
        <v>779</v>
      </c>
      <c r="J1637" s="167" t="s">
        <v>55</v>
      </c>
      <c r="K1637" s="10" t="s">
        <v>6491</v>
      </c>
      <c r="L1637" s="10"/>
      <c r="M1637" s="101"/>
    </row>
    <row r="1638" spans="1:13" ht="30" x14ac:dyDescent="0.25">
      <c r="A1638" s="99" t="str">
        <f t="shared" si="175"/>
        <v>2</v>
      </c>
      <c r="B1638" s="67" t="str">
        <f t="shared" si="176"/>
        <v>4</v>
      </c>
      <c r="C1638" s="67" t="str">
        <f t="shared" si="177"/>
        <v>9</v>
      </c>
      <c r="D1638" s="67" t="str">
        <f t="shared" si="178"/>
        <v>1</v>
      </c>
      <c r="E1638" s="67" t="str">
        <f t="shared" si="179"/>
        <v>51</v>
      </c>
      <c r="F1638" s="67" t="str">
        <f t="shared" si="180"/>
        <v>0</v>
      </c>
      <c r="G1638" s="67" t="str">
        <f t="shared" si="181"/>
        <v>0</v>
      </c>
      <c r="H1638" s="67">
        <v>24915100</v>
      </c>
      <c r="I1638" s="10" t="s">
        <v>780</v>
      </c>
      <c r="J1638" s="167" t="s">
        <v>55</v>
      </c>
      <c r="K1638" s="10" t="s">
        <v>6492</v>
      </c>
      <c r="L1638" s="10"/>
      <c r="M1638" s="101"/>
    </row>
    <row r="1639" spans="1:13" ht="60" x14ac:dyDescent="0.25">
      <c r="A1639" s="99" t="str">
        <f t="shared" si="175"/>
        <v>2</v>
      </c>
      <c r="B1639" s="67" t="str">
        <f t="shared" si="176"/>
        <v>4</v>
      </c>
      <c r="C1639" s="67" t="str">
        <f t="shared" si="177"/>
        <v>9</v>
      </c>
      <c r="D1639" s="67" t="str">
        <f t="shared" si="178"/>
        <v>1</v>
      </c>
      <c r="E1639" s="67" t="str">
        <f t="shared" si="179"/>
        <v>99</v>
      </c>
      <c r="F1639" s="67" t="str">
        <f t="shared" si="180"/>
        <v>0</v>
      </c>
      <c r="G1639" s="67" t="str">
        <f t="shared" si="181"/>
        <v>0</v>
      </c>
      <c r="H1639" s="67">
        <v>24919900</v>
      </c>
      <c r="I1639" s="10" t="s">
        <v>3111</v>
      </c>
      <c r="J1639" s="167" t="s">
        <v>51</v>
      </c>
      <c r="K1639" s="10" t="s">
        <v>6493</v>
      </c>
      <c r="L1639" s="10" t="s">
        <v>3086</v>
      </c>
      <c r="M1639" s="101"/>
    </row>
    <row r="1640" spans="1:13" ht="30" x14ac:dyDescent="0.25">
      <c r="A1640" s="99" t="str">
        <f t="shared" si="175"/>
        <v>2</v>
      </c>
      <c r="B1640" s="67" t="str">
        <f t="shared" si="176"/>
        <v>4</v>
      </c>
      <c r="C1640" s="67" t="str">
        <f t="shared" si="177"/>
        <v>9</v>
      </c>
      <c r="D1640" s="67" t="str">
        <f t="shared" si="178"/>
        <v>2</v>
      </c>
      <c r="E1640" s="67" t="str">
        <f t="shared" si="179"/>
        <v>00</v>
      </c>
      <c r="F1640" s="67" t="str">
        <f t="shared" si="180"/>
        <v>0</v>
      </c>
      <c r="G1640" s="67" t="str">
        <f t="shared" si="181"/>
        <v>0</v>
      </c>
      <c r="H1640" s="67">
        <v>24920000</v>
      </c>
      <c r="I1640" s="10" t="s">
        <v>497</v>
      </c>
      <c r="J1640" s="167" t="s">
        <v>45</v>
      </c>
      <c r="K1640" s="10" t="s">
        <v>781</v>
      </c>
      <c r="L1640" s="10"/>
      <c r="M1640" s="101"/>
    </row>
    <row r="1641" spans="1:13" ht="30" x14ac:dyDescent="0.25">
      <c r="A1641" s="99" t="str">
        <f t="shared" si="175"/>
        <v>2</v>
      </c>
      <c r="B1641" s="67" t="str">
        <f t="shared" si="176"/>
        <v>4</v>
      </c>
      <c r="C1641" s="67" t="str">
        <f t="shared" si="177"/>
        <v>9</v>
      </c>
      <c r="D1641" s="67" t="str">
        <f t="shared" si="178"/>
        <v>2</v>
      </c>
      <c r="E1641" s="67" t="str">
        <f t="shared" si="179"/>
        <v>01</v>
      </c>
      <c r="F1641" s="67" t="str">
        <f t="shared" si="180"/>
        <v>0</v>
      </c>
      <c r="G1641" s="67" t="str">
        <f t="shared" si="181"/>
        <v>0</v>
      </c>
      <c r="H1641" s="67">
        <v>24920100</v>
      </c>
      <c r="I1641" s="10" t="s">
        <v>6494</v>
      </c>
      <c r="J1641" s="167" t="s">
        <v>51</v>
      </c>
      <c r="K1641" s="10" t="s">
        <v>782</v>
      </c>
      <c r="L1641" s="10"/>
      <c r="M1641" s="101"/>
    </row>
    <row r="1642" spans="1:13" ht="30" x14ac:dyDescent="0.25">
      <c r="A1642" s="99" t="str">
        <f t="shared" si="175"/>
        <v>2</v>
      </c>
      <c r="B1642" s="67" t="str">
        <f t="shared" si="176"/>
        <v>4</v>
      </c>
      <c r="C1642" s="67" t="str">
        <f t="shared" si="177"/>
        <v>9</v>
      </c>
      <c r="D1642" s="67" t="str">
        <f t="shared" si="178"/>
        <v>9</v>
      </c>
      <c r="E1642" s="67" t="str">
        <f t="shared" si="179"/>
        <v>00</v>
      </c>
      <c r="F1642" s="67" t="str">
        <f t="shared" si="180"/>
        <v>0</v>
      </c>
      <c r="G1642" s="67" t="str">
        <f t="shared" si="181"/>
        <v>0</v>
      </c>
      <c r="H1642" s="67">
        <v>24990000</v>
      </c>
      <c r="I1642" s="10" t="s">
        <v>6495</v>
      </c>
      <c r="J1642" s="167" t="s">
        <v>45</v>
      </c>
      <c r="K1642" s="10" t="s">
        <v>3154</v>
      </c>
      <c r="L1642" s="10"/>
      <c r="M1642" s="101"/>
    </row>
    <row r="1643" spans="1:13" ht="30" x14ac:dyDescent="0.25">
      <c r="A1643" s="99" t="str">
        <f t="shared" si="175"/>
        <v>2</v>
      </c>
      <c r="B1643" s="67" t="str">
        <f t="shared" si="176"/>
        <v>4</v>
      </c>
      <c r="C1643" s="67" t="str">
        <f t="shared" si="177"/>
        <v>9</v>
      </c>
      <c r="D1643" s="67" t="str">
        <f t="shared" si="178"/>
        <v>9</v>
      </c>
      <c r="E1643" s="67" t="str">
        <f t="shared" si="179"/>
        <v>99</v>
      </c>
      <c r="F1643" s="67" t="str">
        <f t="shared" si="180"/>
        <v>0</v>
      </c>
      <c r="G1643" s="67" t="str">
        <f t="shared" si="181"/>
        <v>0</v>
      </c>
      <c r="H1643" s="67">
        <v>24999900</v>
      </c>
      <c r="I1643" s="10" t="s">
        <v>6495</v>
      </c>
      <c r="J1643" s="167" t="s">
        <v>51</v>
      </c>
      <c r="K1643" s="10" t="s">
        <v>3155</v>
      </c>
      <c r="L1643" s="10"/>
      <c r="M1643" s="101"/>
    </row>
    <row r="1644" spans="1:13" ht="45" x14ac:dyDescent="0.25">
      <c r="A1644" s="99" t="str">
        <f t="shared" si="175"/>
        <v>2</v>
      </c>
      <c r="B1644" s="67" t="str">
        <f t="shared" si="176"/>
        <v>9</v>
      </c>
      <c r="C1644" s="67" t="str">
        <f t="shared" si="177"/>
        <v>0</v>
      </c>
      <c r="D1644" s="67" t="str">
        <f t="shared" si="178"/>
        <v>0</v>
      </c>
      <c r="E1644" s="67" t="str">
        <f t="shared" si="179"/>
        <v>00</v>
      </c>
      <c r="F1644" s="67" t="str">
        <f t="shared" si="180"/>
        <v>0</v>
      </c>
      <c r="G1644" s="67" t="str">
        <f t="shared" si="181"/>
        <v>0</v>
      </c>
      <c r="H1644" s="67">
        <v>29000000</v>
      </c>
      <c r="I1644" s="10" t="s">
        <v>783</v>
      </c>
      <c r="J1644" s="167" t="s">
        <v>45</v>
      </c>
      <c r="K1644" s="10" t="s">
        <v>784</v>
      </c>
      <c r="L1644" s="10"/>
      <c r="M1644" s="101"/>
    </row>
    <row r="1645" spans="1:13" ht="60" x14ac:dyDescent="0.25">
      <c r="A1645" s="99" t="str">
        <f t="shared" si="175"/>
        <v>2</v>
      </c>
      <c r="B1645" s="67" t="str">
        <f t="shared" si="176"/>
        <v>9</v>
      </c>
      <c r="C1645" s="67" t="str">
        <f t="shared" si="177"/>
        <v>1</v>
      </c>
      <c r="D1645" s="67" t="str">
        <f t="shared" si="178"/>
        <v>0</v>
      </c>
      <c r="E1645" s="67" t="str">
        <f t="shared" si="179"/>
        <v>00</v>
      </c>
      <c r="F1645" s="67" t="str">
        <f t="shared" si="180"/>
        <v>0</v>
      </c>
      <c r="G1645" s="67" t="str">
        <f t="shared" si="181"/>
        <v>0</v>
      </c>
      <c r="H1645" s="67">
        <v>29100000</v>
      </c>
      <c r="I1645" s="10" t="s">
        <v>785</v>
      </c>
      <c r="J1645" s="167" t="s">
        <v>45</v>
      </c>
      <c r="K1645" s="10" t="s">
        <v>786</v>
      </c>
      <c r="L1645" s="10"/>
      <c r="M1645" s="101"/>
    </row>
    <row r="1646" spans="1:13" ht="60" x14ac:dyDescent="0.25">
      <c r="A1646" s="99" t="str">
        <f t="shared" si="175"/>
        <v>2</v>
      </c>
      <c r="B1646" s="67" t="str">
        <f t="shared" si="176"/>
        <v>9</v>
      </c>
      <c r="C1646" s="67" t="str">
        <f t="shared" si="177"/>
        <v>1</v>
      </c>
      <c r="D1646" s="67" t="str">
        <f t="shared" si="178"/>
        <v>1</v>
      </c>
      <c r="E1646" s="67" t="str">
        <f t="shared" si="179"/>
        <v>00</v>
      </c>
      <c r="F1646" s="67" t="str">
        <f t="shared" si="180"/>
        <v>0</v>
      </c>
      <c r="G1646" s="67" t="str">
        <f t="shared" si="181"/>
        <v>0</v>
      </c>
      <c r="H1646" s="67">
        <v>29110000</v>
      </c>
      <c r="I1646" s="10" t="s">
        <v>785</v>
      </c>
      <c r="J1646" s="167" t="s">
        <v>45</v>
      </c>
      <c r="K1646" s="10" t="s">
        <v>786</v>
      </c>
      <c r="L1646" s="10"/>
      <c r="M1646" s="101"/>
    </row>
    <row r="1647" spans="1:13" ht="60" x14ac:dyDescent="0.25">
      <c r="A1647" s="99" t="str">
        <f t="shared" si="175"/>
        <v>2</v>
      </c>
      <c r="B1647" s="67" t="str">
        <f t="shared" si="176"/>
        <v>9</v>
      </c>
      <c r="C1647" s="67" t="str">
        <f t="shared" si="177"/>
        <v>1</v>
      </c>
      <c r="D1647" s="67" t="str">
        <f t="shared" si="178"/>
        <v>1</v>
      </c>
      <c r="E1647" s="67" t="str">
        <f t="shared" si="179"/>
        <v>01</v>
      </c>
      <c r="F1647" s="67" t="str">
        <f t="shared" si="180"/>
        <v>0</v>
      </c>
      <c r="G1647" s="67" t="str">
        <f t="shared" si="181"/>
        <v>0</v>
      </c>
      <c r="H1647" s="67">
        <v>29110100</v>
      </c>
      <c r="I1647" s="10" t="s">
        <v>785</v>
      </c>
      <c r="J1647" s="167" t="s">
        <v>51</v>
      </c>
      <c r="K1647" s="10" t="s">
        <v>6496</v>
      </c>
      <c r="L1647" s="10"/>
      <c r="M1647" s="101"/>
    </row>
    <row r="1648" spans="1:13" ht="45" x14ac:dyDescent="0.25">
      <c r="A1648" s="99" t="str">
        <f t="shared" si="175"/>
        <v>2</v>
      </c>
      <c r="B1648" s="67" t="str">
        <f t="shared" si="176"/>
        <v>9</v>
      </c>
      <c r="C1648" s="67" t="str">
        <f t="shared" si="177"/>
        <v>2</v>
      </c>
      <c r="D1648" s="67" t="str">
        <f t="shared" si="178"/>
        <v>0</v>
      </c>
      <c r="E1648" s="67" t="str">
        <f t="shared" si="179"/>
        <v>00</v>
      </c>
      <c r="F1648" s="67" t="str">
        <f t="shared" si="180"/>
        <v>0</v>
      </c>
      <c r="G1648" s="67" t="str">
        <f t="shared" si="181"/>
        <v>0</v>
      </c>
      <c r="H1648" s="67">
        <v>29200000</v>
      </c>
      <c r="I1648" s="10" t="s">
        <v>6497</v>
      </c>
      <c r="J1648" s="167" t="s">
        <v>45</v>
      </c>
      <c r="K1648" s="10" t="s">
        <v>6498</v>
      </c>
      <c r="L1648" s="10"/>
      <c r="M1648" s="101"/>
    </row>
    <row r="1649" spans="1:13" ht="45" x14ac:dyDescent="0.25">
      <c r="A1649" s="99" t="str">
        <f t="shared" si="175"/>
        <v>2</v>
      </c>
      <c r="B1649" s="67" t="str">
        <f t="shared" si="176"/>
        <v>9</v>
      </c>
      <c r="C1649" s="67" t="str">
        <f t="shared" si="177"/>
        <v>2</v>
      </c>
      <c r="D1649" s="67" t="str">
        <f t="shared" si="178"/>
        <v>1</v>
      </c>
      <c r="E1649" s="67" t="str">
        <f t="shared" si="179"/>
        <v>00</v>
      </c>
      <c r="F1649" s="67" t="str">
        <f t="shared" si="180"/>
        <v>0</v>
      </c>
      <c r="G1649" s="67" t="str">
        <f t="shared" si="181"/>
        <v>0</v>
      </c>
      <c r="H1649" s="67">
        <v>29210000</v>
      </c>
      <c r="I1649" s="10" t="s">
        <v>6497</v>
      </c>
      <c r="J1649" s="167" t="s">
        <v>45</v>
      </c>
      <c r="K1649" s="10" t="s">
        <v>6498</v>
      </c>
      <c r="L1649" s="10"/>
      <c r="M1649" s="101"/>
    </row>
    <row r="1650" spans="1:13" ht="45" x14ac:dyDescent="0.25">
      <c r="A1650" s="99" t="str">
        <f t="shared" si="175"/>
        <v>2</v>
      </c>
      <c r="B1650" s="67" t="str">
        <f t="shared" si="176"/>
        <v>9</v>
      </c>
      <c r="C1650" s="67" t="str">
        <f t="shared" si="177"/>
        <v>2</v>
      </c>
      <c r="D1650" s="67" t="str">
        <f t="shared" si="178"/>
        <v>1</v>
      </c>
      <c r="E1650" s="67" t="str">
        <f t="shared" si="179"/>
        <v>01</v>
      </c>
      <c r="F1650" s="67" t="str">
        <f t="shared" si="180"/>
        <v>0</v>
      </c>
      <c r="G1650" s="67" t="str">
        <f t="shared" si="181"/>
        <v>0</v>
      </c>
      <c r="H1650" s="67">
        <v>29210100</v>
      </c>
      <c r="I1650" s="10" t="s">
        <v>5809</v>
      </c>
      <c r="J1650" s="167" t="s">
        <v>51</v>
      </c>
      <c r="K1650" s="10" t="s">
        <v>6499</v>
      </c>
      <c r="L1650" s="10"/>
      <c r="M1650" s="101"/>
    </row>
    <row r="1651" spans="1:13" ht="45" x14ac:dyDescent="0.25">
      <c r="A1651" s="99" t="str">
        <f t="shared" si="175"/>
        <v>2</v>
      </c>
      <c r="B1651" s="67" t="str">
        <f t="shared" si="176"/>
        <v>9</v>
      </c>
      <c r="C1651" s="67" t="str">
        <f t="shared" si="177"/>
        <v>2</v>
      </c>
      <c r="D1651" s="67" t="str">
        <f t="shared" si="178"/>
        <v>1</v>
      </c>
      <c r="E1651" s="67" t="str">
        <f t="shared" si="179"/>
        <v>02</v>
      </c>
      <c r="F1651" s="67" t="str">
        <f t="shared" si="180"/>
        <v>0</v>
      </c>
      <c r="G1651" s="67" t="str">
        <f t="shared" si="181"/>
        <v>0</v>
      </c>
      <c r="H1651" s="67">
        <v>29210200</v>
      </c>
      <c r="I1651" s="10" t="s">
        <v>5811</v>
      </c>
      <c r="J1651" s="167" t="s">
        <v>51</v>
      </c>
      <c r="K1651" s="10" t="s">
        <v>6500</v>
      </c>
      <c r="L1651" s="10"/>
      <c r="M1651" s="101"/>
    </row>
    <row r="1652" spans="1:13" ht="60" x14ac:dyDescent="0.25">
      <c r="A1652" s="99" t="str">
        <f t="shared" si="175"/>
        <v>2</v>
      </c>
      <c r="B1652" s="67" t="str">
        <f t="shared" si="176"/>
        <v>9</v>
      </c>
      <c r="C1652" s="67" t="str">
        <f t="shared" si="177"/>
        <v>3</v>
      </c>
      <c r="D1652" s="67" t="str">
        <f t="shared" si="178"/>
        <v>0</v>
      </c>
      <c r="E1652" s="67" t="str">
        <f t="shared" si="179"/>
        <v>00</v>
      </c>
      <c r="F1652" s="67" t="str">
        <f t="shared" si="180"/>
        <v>0</v>
      </c>
      <c r="G1652" s="67" t="str">
        <f t="shared" si="181"/>
        <v>0</v>
      </c>
      <c r="H1652" s="67">
        <v>29300000</v>
      </c>
      <c r="I1652" s="10" t="s">
        <v>5813</v>
      </c>
      <c r="J1652" s="167" t="s">
        <v>45</v>
      </c>
      <c r="K1652" s="10" t="s">
        <v>5814</v>
      </c>
      <c r="L1652" s="10"/>
      <c r="M1652" s="101"/>
    </row>
    <row r="1653" spans="1:13" ht="60" x14ac:dyDescent="0.25">
      <c r="A1653" s="99" t="str">
        <f t="shared" si="175"/>
        <v>2</v>
      </c>
      <c r="B1653" s="67" t="str">
        <f t="shared" si="176"/>
        <v>9</v>
      </c>
      <c r="C1653" s="67" t="str">
        <f t="shared" si="177"/>
        <v>3</v>
      </c>
      <c r="D1653" s="67" t="str">
        <f t="shared" si="178"/>
        <v>1</v>
      </c>
      <c r="E1653" s="67" t="str">
        <f t="shared" si="179"/>
        <v>00</v>
      </c>
      <c r="F1653" s="67" t="str">
        <f t="shared" si="180"/>
        <v>0</v>
      </c>
      <c r="G1653" s="67" t="str">
        <f t="shared" si="181"/>
        <v>0</v>
      </c>
      <c r="H1653" s="67">
        <v>29310000</v>
      </c>
      <c r="I1653" s="10" t="s">
        <v>5813</v>
      </c>
      <c r="J1653" s="167" t="s">
        <v>45</v>
      </c>
      <c r="K1653" s="10" t="s">
        <v>5814</v>
      </c>
      <c r="L1653" s="10"/>
      <c r="M1653" s="101"/>
    </row>
    <row r="1654" spans="1:13" ht="60" x14ac:dyDescent="0.25">
      <c r="A1654" s="99" t="str">
        <f t="shared" si="175"/>
        <v>2</v>
      </c>
      <c r="B1654" s="67" t="str">
        <f t="shared" si="176"/>
        <v>9</v>
      </c>
      <c r="C1654" s="67" t="str">
        <f t="shared" si="177"/>
        <v>3</v>
      </c>
      <c r="D1654" s="67" t="str">
        <f t="shared" si="178"/>
        <v>1</v>
      </c>
      <c r="E1654" s="67" t="str">
        <f t="shared" si="179"/>
        <v>01</v>
      </c>
      <c r="F1654" s="67" t="str">
        <f t="shared" si="180"/>
        <v>0</v>
      </c>
      <c r="G1654" s="67" t="str">
        <f t="shared" si="181"/>
        <v>0</v>
      </c>
      <c r="H1654" s="67">
        <v>29310100</v>
      </c>
      <c r="I1654" s="10" t="s">
        <v>5813</v>
      </c>
      <c r="J1654" s="167" t="s">
        <v>51</v>
      </c>
      <c r="K1654" s="10" t="s">
        <v>6501</v>
      </c>
      <c r="L1654" s="10"/>
      <c r="M1654" s="101"/>
    </row>
    <row r="1655" spans="1:13" ht="30" x14ac:dyDescent="0.25">
      <c r="A1655" s="99" t="str">
        <f t="shared" si="175"/>
        <v>2</v>
      </c>
      <c r="B1655" s="67" t="str">
        <f t="shared" si="176"/>
        <v>9</v>
      </c>
      <c r="C1655" s="67" t="str">
        <f t="shared" si="177"/>
        <v>4</v>
      </c>
      <c r="D1655" s="67" t="str">
        <f t="shared" si="178"/>
        <v>0</v>
      </c>
      <c r="E1655" s="67" t="str">
        <f t="shared" si="179"/>
        <v>00</v>
      </c>
      <c r="F1655" s="67" t="str">
        <f t="shared" si="180"/>
        <v>0</v>
      </c>
      <c r="G1655" s="67" t="str">
        <f t="shared" si="181"/>
        <v>0</v>
      </c>
      <c r="H1655" s="67">
        <v>29400000</v>
      </c>
      <c r="I1655" s="10" t="s">
        <v>787</v>
      </c>
      <c r="J1655" s="167" t="s">
        <v>45</v>
      </c>
      <c r="K1655" s="10" t="s">
        <v>788</v>
      </c>
      <c r="L1655" s="10"/>
      <c r="M1655" s="101"/>
    </row>
    <row r="1656" spans="1:13" ht="30" x14ac:dyDescent="0.25">
      <c r="A1656" s="99" t="str">
        <f t="shared" si="175"/>
        <v>2</v>
      </c>
      <c r="B1656" s="67" t="str">
        <f t="shared" si="176"/>
        <v>9</v>
      </c>
      <c r="C1656" s="67" t="str">
        <f t="shared" si="177"/>
        <v>4</v>
      </c>
      <c r="D1656" s="67" t="str">
        <f t="shared" si="178"/>
        <v>1</v>
      </c>
      <c r="E1656" s="67" t="str">
        <f t="shared" si="179"/>
        <v>00</v>
      </c>
      <c r="F1656" s="67" t="str">
        <f t="shared" si="180"/>
        <v>0</v>
      </c>
      <c r="G1656" s="67" t="str">
        <f t="shared" si="181"/>
        <v>0</v>
      </c>
      <c r="H1656" s="67">
        <v>29410000</v>
      </c>
      <c r="I1656" s="10" t="s">
        <v>787</v>
      </c>
      <c r="J1656" s="167" t="s">
        <v>45</v>
      </c>
      <c r="K1656" s="10" t="s">
        <v>788</v>
      </c>
      <c r="L1656" s="10"/>
      <c r="M1656" s="101"/>
    </row>
    <row r="1657" spans="1:13" ht="30" x14ac:dyDescent="0.25">
      <c r="A1657" s="99" t="str">
        <f t="shared" si="175"/>
        <v>2</v>
      </c>
      <c r="B1657" s="67" t="str">
        <f t="shared" si="176"/>
        <v>9</v>
      </c>
      <c r="C1657" s="67" t="str">
        <f t="shared" si="177"/>
        <v>4</v>
      </c>
      <c r="D1657" s="67" t="str">
        <f t="shared" si="178"/>
        <v>1</v>
      </c>
      <c r="E1657" s="67" t="str">
        <f t="shared" si="179"/>
        <v>01</v>
      </c>
      <c r="F1657" s="67" t="str">
        <f t="shared" si="180"/>
        <v>0</v>
      </c>
      <c r="G1657" s="67" t="str">
        <f t="shared" si="181"/>
        <v>0</v>
      </c>
      <c r="H1657" s="67">
        <v>29410100</v>
      </c>
      <c r="I1657" s="10" t="s">
        <v>787</v>
      </c>
      <c r="J1657" s="167" t="s">
        <v>51</v>
      </c>
      <c r="K1657" s="10" t="s">
        <v>789</v>
      </c>
      <c r="L1657" s="10"/>
      <c r="M1657" s="101"/>
    </row>
    <row r="1658" spans="1:13" ht="45" x14ac:dyDescent="0.25">
      <c r="A1658" s="99" t="str">
        <f t="shared" si="175"/>
        <v>2</v>
      </c>
      <c r="B1658" s="67" t="str">
        <f t="shared" si="176"/>
        <v>9</v>
      </c>
      <c r="C1658" s="67" t="str">
        <f t="shared" si="177"/>
        <v>9</v>
      </c>
      <c r="D1658" s="67" t="str">
        <f t="shared" si="178"/>
        <v>0</v>
      </c>
      <c r="E1658" s="67" t="str">
        <f t="shared" si="179"/>
        <v>00</v>
      </c>
      <c r="F1658" s="67" t="str">
        <f t="shared" si="180"/>
        <v>0</v>
      </c>
      <c r="G1658" s="67" t="str">
        <f t="shared" si="181"/>
        <v>0</v>
      </c>
      <c r="H1658" s="67">
        <v>29900000</v>
      </c>
      <c r="I1658" s="10" t="s">
        <v>790</v>
      </c>
      <c r="J1658" s="167" t="s">
        <v>45</v>
      </c>
      <c r="K1658" s="10" t="s">
        <v>791</v>
      </c>
      <c r="L1658" s="10"/>
      <c r="M1658" s="101"/>
    </row>
    <row r="1659" spans="1:13" x14ac:dyDescent="0.25">
      <c r="A1659" s="99" t="str">
        <f t="shared" si="175"/>
        <v>2</v>
      </c>
      <c r="B1659" s="67" t="str">
        <f t="shared" si="176"/>
        <v>9</v>
      </c>
      <c r="C1659" s="67" t="str">
        <f t="shared" si="177"/>
        <v>9</v>
      </c>
      <c r="D1659" s="67" t="str">
        <f t="shared" si="178"/>
        <v>9</v>
      </c>
      <c r="E1659" s="67" t="str">
        <f t="shared" si="179"/>
        <v>00</v>
      </c>
      <c r="F1659" s="67" t="str">
        <f t="shared" si="180"/>
        <v>0</v>
      </c>
      <c r="G1659" s="67" t="str">
        <f t="shared" si="181"/>
        <v>0</v>
      </c>
      <c r="H1659" s="67">
        <v>29990000</v>
      </c>
      <c r="I1659" s="10" t="s">
        <v>783</v>
      </c>
      <c r="J1659" s="167" t="s">
        <v>45</v>
      </c>
      <c r="K1659" s="10" t="s">
        <v>6502</v>
      </c>
      <c r="L1659" s="10"/>
      <c r="M1659" s="101"/>
    </row>
    <row r="1660" spans="1:13" ht="60" x14ac:dyDescent="0.25">
      <c r="A1660" s="99" t="str">
        <f t="shared" si="175"/>
        <v>2</v>
      </c>
      <c r="B1660" s="67" t="str">
        <f t="shared" si="176"/>
        <v>9</v>
      </c>
      <c r="C1660" s="67" t="str">
        <f t="shared" si="177"/>
        <v>9</v>
      </c>
      <c r="D1660" s="67" t="str">
        <f t="shared" si="178"/>
        <v>9</v>
      </c>
      <c r="E1660" s="67" t="str">
        <f t="shared" si="179"/>
        <v>50</v>
      </c>
      <c r="F1660" s="67" t="str">
        <f t="shared" si="180"/>
        <v>0</v>
      </c>
      <c r="G1660" s="67" t="str">
        <f t="shared" si="181"/>
        <v>0</v>
      </c>
      <c r="H1660" s="67">
        <v>29995000</v>
      </c>
      <c r="I1660" s="10" t="s">
        <v>5818</v>
      </c>
      <c r="J1660" s="167" t="s">
        <v>55</v>
      </c>
      <c r="K1660" s="10" t="s">
        <v>792</v>
      </c>
      <c r="L1660" s="10"/>
      <c r="M1660" s="101"/>
    </row>
    <row r="1661" spans="1:13" ht="45" x14ac:dyDescent="0.25">
      <c r="A1661" s="99" t="str">
        <f t="shared" si="175"/>
        <v>2</v>
      </c>
      <c r="B1661" s="67" t="str">
        <f t="shared" si="176"/>
        <v>9</v>
      </c>
      <c r="C1661" s="67" t="str">
        <f t="shared" si="177"/>
        <v>9</v>
      </c>
      <c r="D1661" s="67" t="str">
        <f t="shared" si="178"/>
        <v>9</v>
      </c>
      <c r="E1661" s="67" t="str">
        <f t="shared" si="179"/>
        <v>99</v>
      </c>
      <c r="F1661" s="67" t="str">
        <f t="shared" si="180"/>
        <v>0</v>
      </c>
      <c r="G1661" s="67" t="str">
        <f t="shared" si="181"/>
        <v>0</v>
      </c>
      <c r="H1661" s="67">
        <v>29999900</v>
      </c>
      <c r="I1661" s="10" t="s">
        <v>783</v>
      </c>
      <c r="J1661" s="167" t="s">
        <v>51</v>
      </c>
      <c r="K1661" s="10" t="s">
        <v>6503</v>
      </c>
      <c r="L1661" s="10"/>
      <c r="M1661" s="101"/>
    </row>
    <row r="1662" spans="1:13" ht="60.75" thickBot="1" x14ac:dyDescent="0.3">
      <c r="A1662" s="133" t="str">
        <f t="shared" si="175"/>
        <v>9</v>
      </c>
      <c r="B1662" s="134" t="str">
        <f t="shared" si="176"/>
        <v>9</v>
      </c>
      <c r="C1662" s="134" t="str">
        <f t="shared" si="177"/>
        <v>9</v>
      </c>
      <c r="D1662" s="134" t="str">
        <f t="shared" si="178"/>
        <v>0</v>
      </c>
      <c r="E1662" s="134" t="str">
        <f t="shared" si="179"/>
        <v>00</v>
      </c>
      <c r="F1662" s="134" t="str">
        <f t="shared" si="180"/>
        <v>0</v>
      </c>
      <c r="G1662" s="134" t="str">
        <f t="shared" si="181"/>
        <v>0</v>
      </c>
      <c r="H1662" s="134">
        <v>99900000</v>
      </c>
      <c r="I1662" s="135" t="s">
        <v>793</v>
      </c>
      <c r="J1662" s="136" t="s">
        <v>45</v>
      </c>
      <c r="K1662" s="135" t="s">
        <v>794</v>
      </c>
      <c r="L1662" s="135"/>
      <c r="M1662" s="137"/>
    </row>
  </sheetData>
  <mergeCells count="1">
    <mergeCell ref="A1:H1"/>
  </mergeCells>
  <conditionalFormatting sqref="K1243:K1245 A1635:M1048576">
    <cfRule type="expression" dxfId="14963" priority="11">
      <formula>MID($H1243,2,7)="0000000"</formula>
    </cfRule>
    <cfRule type="expression" dxfId="14962" priority="12">
      <formula>MID($H1243,3,6)="000000"</formula>
    </cfRule>
    <cfRule type="expression" dxfId="14961" priority="13">
      <formula>MID($H1243,4,5)="00000"</formula>
    </cfRule>
    <cfRule type="expression" dxfId="14960" priority="14">
      <formula>MID($H1243,5,4)="0000"</formula>
    </cfRule>
    <cfRule type="expression" dxfId="14959" priority="15">
      <formula>MID($H1243,7,2)="00"</formula>
    </cfRule>
    <cfRule type="expression" dxfId="14958" priority="16">
      <formula>MID($H1243,8,1)="0"</formula>
    </cfRule>
    <cfRule type="expression" dxfId="14957" priority="17">
      <formula>$M1243="Excluído"</formula>
    </cfRule>
    <cfRule type="expression" dxfId="14956" priority="18">
      <formula>$M1243="Alterar"</formula>
    </cfRule>
    <cfRule type="expression" dxfId="14955" priority="19">
      <formula>$M1243="Excluir"</formula>
    </cfRule>
    <cfRule type="expression" dxfId="14954" priority="20">
      <formula>$M1243="Incluir"</formula>
    </cfRule>
  </conditionalFormatting>
  <conditionalFormatting sqref="A2:M2">
    <cfRule type="expression" dxfId="14953" priority="3096">
      <formula>$H$2="NR"</formula>
    </cfRule>
  </conditionalFormatting>
  <conditionalFormatting sqref="I1344:J1344 H85:H113 H131:H137 H141:H167 H539:H616 H171:H535 H115:H129 H620:H933 H2:H45 H50:H83 H1528:H1048576 H935:H1526">
    <cfRule type="expression" dxfId="14952" priority="3097">
      <formula>IF($H2="",FALSE,IF($H2&gt;9999999,IF($H2&lt;100000000,FALSE,TRUE),TRUE))</formula>
    </cfRule>
  </conditionalFormatting>
  <conditionalFormatting sqref="H1436">
    <cfRule type="expression" dxfId="14951" priority="3095">
      <formula>IF($H1436="",FALSE,IF($H1436&gt;9999999,IF($H1436&lt;100000000,FALSE,TRUE),TRUE))</formula>
    </cfRule>
  </conditionalFormatting>
  <conditionalFormatting sqref="H1437">
    <cfRule type="expression" dxfId="14950" priority="3094">
      <formula>IF($H1437="",FALSE,IF($H1437&gt;9999999,IF($H1437&lt;100000000,FALSE,TRUE),TRUE))</formula>
    </cfRule>
  </conditionalFormatting>
  <conditionalFormatting sqref="H825">
    <cfRule type="expression" dxfId="14949" priority="3093">
      <formula>IF($H825="",FALSE,IF($H825&gt;9999999,IF($H825&lt;100000000,FALSE,TRUE),TRUE))</formula>
    </cfRule>
  </conditionalFormatting>
  <conditionalFormatting sqref="H1477">
    <cfRule type="expression" dxfId="14948" priority="3092">
      <formula>IF($H1477="",FALSE,IF($H1477&gt;9999999,IF($H1477&lt;100000000,FALSE,TRUE),TRUE))</formula>
    </cfRule>
  </conditionalFormatting>
  <conditionalFormatting sqref="H84">
    <cfRule type="expression" dxfId="14947" priority="3091">
      <formula>IF($H84="",FALSE,IF($H84&gt;9999999,IF($H84&lt;100000000,FALSE,TRUE),TRUE))</formula>
    </cfRule>
  </conditionalFormatting>
  <conditionalFormatting sqref="H195:H202">
    <cfRule type="expression" dxfId="14946" priority="3090">
      <formula>IF($H195="",FALSE,IF($H195&gt;9999999,IF($H195&lt;100000000,FALSE,TRUE),TRUE))</formula>
    </cfRule>
  </conditionalFormatting>
  <conditionalFormatting sqref="H211:H213">
    <cfRule type="expression" dxfId="14945" priority="3089">
      <formula>IF($H211="",FALSE,IF($H211&gt;9999999,IF($H211&lt;100000000,FALSE,TRUE),TRUE))</formula>
    </cfRule>
  </conditionalFormatting>
  <conditionalFormatting sqref="H388">
    <cfRule type="expression" dxfId="14944" priority="3088">
      <formula>IF($H388="",FALSE,IF($H388&gt;9999999,IF($H388&lt;100000000,FALSE,TRUE),TRUE))</formula>
    </cfRule>
  </conditionalFormatting>
  <conditionalFormatting sqref="H676">
    <cfRule type="expression" dxfId="14943" priority="3087">
      <formula>IF($H676="",FALSE,IF($H676&gt;9999999,IF($H676&lt;100000000,FALSE,TRUE),TRUE))</formula>
    </cfRule>
  </conditionalFormatting>
  <conditionalFormatting sqref="H928:H933">
    <cfRule type="expression" dxfId="14942" priority="3086">
      <formula>IF($H928="",FALSE,IF($H928&gt;9999999,IF($H928&lt;100000000,FALSE,TRUE),TRUE))</formula>
    </cfRule>
  </conditionalFormatting>
  <conditionalFormatting sqref="H1037">
    <cfRule type="expression" dxfId="14941" priority="3085">
      <formula>IF($H1037="",FALSE,IF($H1037&gt;9999999,IF($H1037&lt;100000000,FALSE,TRUE),TRUE))</formula>
    </cfRule>
  </conditionalFormatting>
  <conditionalFormatting sqref="M1059 L1060:M1060">
    <cfRule type="expression" dxfId="14940" priority="3098">
      <formula>MID(#REF!,2,7)="0000000"</formula>
    </cfRule>
    <cfRule type="expression" dxfId="14939" priority="3099">
      <formula>MID(#REF!,3,6)="000000"</formula>
    </cfRule>
    <cfRule type="expression" dxfId="14938" priority="3100">
      <formula>MID(#REF!,4,5)="00000"</formula>
    </cfRule>
    <cfRule type="expression" dxfId="14937" priority="3101">
      <formula>MID(#REF!,5,4)="0000"</formula>
    </cfRule>
    <cfRule type="expression" dxfId="14936" priority="3102">
      <formula>MID(#REF!,7,2)="00"</formula>
    </cfRule>
    <cfRule type="expression" dxfId="14935" priority="3103">
      <formula>MID(#REF!,8,1)="0"</formula>
    </cfRule>
    <cfRule type="expression" dxfId="14934" priority="3104">
      <formula>$M1059="Excluído"</formula>
    </cfRule>
    <cfRule type="expression" dxfId="14933" priority="3105">
      <formula>$M1059="Alterar"</formula>
    </cfRule>
    <cfRule type="expression" dxfId="14932" priority="3106">
      <formula>$M1059="Excluir"</formula>
    </cfRule>
    <cfRule type="expression" dxfId="14931" priority="3107">
      <formula>$M1059="Incluir"</formula>
    </cfRule>
  </conditionalFormatting>
  <conditionalFormatting sqref="H1196:H1197">
    <cfRule type="expression" dxfId="14930" priority="3084">
      <formula>IF($H1196="",FALSE,IF($H1196&gt;9999999,IF($H1196&lt;100000000,FALSE,TRUE),TRUE))</formula>
    </cfRule>
  </conditionalFormatting>
  <conditionalFormatting sqref="H1195">
    <cfRule type="expression" dxfId="14929" priority="3083">
      <formula>IF($H1195="",FALSE,IF($H1195&gt;9999999,IF($H1195&lt;100000000,FALSE,TRUE),TRUE))</formula>
    </cfRule>
  </conditionalFormatting>
  <conditionalFormatting sqref="H1344">
    <cfRule type="expression" dxfId="14928" priority="3082">
      <formula>IF($H1344="",FALSE,IF($H1344&gt;9999999,IF($H1344&lt;100000000,FALSE,TRUE),TRUE))</formula>
    </cfRule>
  </conditionalFormatting>
  <conditionalFormatting sqref="H1442">
    <cfRule type="expression" dxfId="14927" priority="3081">
      <formula>IF($H1442="",FALSE,IF($H1442&gt;9999999,IF($H1442&lt;100000000,FALSE,TRUE),TRUE))</formula>
    </cfRule>
  </conditionalFormatting>
  <conditionalFormatting sqref="H1478:H1482">
    <cfRule type="expression" dxfId="14926" priority="3080">
      <formula>IF($H1478="",FALSE,IF($H1478&gt;9999999,IF($H1478&lt;100000000,FALSE,TRUE),TRUE))</formula>
    </cfRule>
  </conditionalFormatting>
  <conditionalFormatting sqref="H445">
    <cfRule type="expression" dxfId="14925" priority="3079">
      <formula>IF($H445="",FALSE,IF($H445&gt;9999999,IF($H445&lt;100000000,FALSE,TRUE),TRUE))</formula>
    </cfRule>
  </conditionalFormatting>
  <conditionalFormatting sqref="H258:H260">
    <cfRule type="expression" dxfId="14924" priority="3078">
      <formula>IF($H258="",FALSE,IF($H258&gt;9999999,IF($H258&lt;100000000,FALSE,TRUE),TRUE))</formula>
    </cfRule>
  </conditionalFormatting>
  <conditionalFormatting sqref="H257">
    <cfRule type="expression" dxfId="14923" priority="3077">
      <formula>IF($H257="",FALSE,IF($H257&gt;9999999,IF($H257&lt;100000000,FALSE,TRUE),TRUE))</formula>
    </cfRule>
  </conditionalFormatting>
  <conditionalFormatting sqref="H765">
    <cfRule type="expression" dxfId="14922" priority="3076">
      <formula>IF($H765="",FALSE,IF($H765&gt;9999999,IF($H765&lt;100000000,FALSE,TRUE),TRUE))</formula>
    </cfRule>
  </conditionalFormatting>
  <conditionalFormatting sqref="A96:M106 A2:M12 A87:M91 A117:M129 M13:M16 A13:H16 A71:M81 A70:J70 L70:M70 A82:J83 M130 L34:M40 A34:H40 A84:H86 L82:M86 L92:M95 A92:H95 A17:M22 A24:M33 L23:M23 A23:J23 A107:H113 A131:M134 A138:G140 M138:M140 A141:M162 A168:G170 J168:J170 M168:M170 M536:M538 A536:G538 L617:M619 A617:G619 A870:M876 A1269:H1269 A136:M137 A135:J135 L135:M135 A171:M228 A593:M616 A592:J592 L592:M592 A580:M591 A578:J578 L578:M579 A41:M41 A1528:M1532 A229:J229 L229:M229 A240:M242 A235:J237 A388:J388 L388:M388 A999:M1001 A995:J996 L995:M997 A1013:M1017 A1012:J1012 L1012:M1012 A1019:M1022 A1018:J1018 L1018:M1018 A1024:M1024 A1023:J1023 L1023:M1023 A1040:M1040 A1039:J1039 L1039:M1039 A1057:M1058 A1055:J1056 L1055:M1056 A1167:J1167 L1167:M1167 A1398:M1403 A1397:J1397 L1397:M1397 A1404:J1404 L1404:M1404 A230:M232 A261:M261 A243:J245 L243:M260 A814:M814 A813:J813 L813:M813 A816:M816 A815:J815 L815:M815 A945:M948 A943:J944 L943:M944 A971:M977 A970:J970 L970:M970 A1442:J1442 L1442:M1442 A1465:M1466 A1464:J1464 L1464:M1464 A1468:M1468 A1467:J1467 L1467:M1467 A1478:J1478 L1478:M1478 A1479:M1480 A1548:J1549 L1548:M1549 A248:J250 A253:J255 L764:M764 A764:H764 L879:M881 A877:H881 J877:M878 A958:M969 A957:H957 J957 L957:M957 A1526:H1526 A951:M952 A949:H950 A982:M983 A980:H981 A997:H998 J997 A1027:M1029 A1025:H1026 A1043:M1045 A1041:H1042 A721:H721 J721:K721 A785:H785 J785:K785 A765:M784 A818:M839 A817:H817 J817:M817 A841:M855 A840:H840 J840:M840 A868:H869 A955:M956 A953:H953 A985:M990 A984:H984 J984 A1003:M1011 A1002:H1002 J1002 A1031:M1037 A1030:H1030 A1047:M1054 A1046:H1046 A1470:M1477 A1469:H1469 J1469:M1469 A1498:H1498 A1534:M1547 A1533:H1533 A1550:M1552 A1557:H1557 A1558:M1573 A1577:H1577 A1578:M1585 A1604:H1604 A1618:H1618 H935:H937 L934:M937 A934:G937 A938:M942 J262:M262 A262:H262 A1377:M1396 A1376:H1376 J1376:M1376 A1619:M1632 A917:H917 L917:M917 A918:M927 A620:M720 A722:M763 A786:M793 A795:M812 M794 A794:K794 A860:M867 A859:K859 M859 M868:M869 J868:K869 A913:M916 A912:K912 M912 A929:M933 A928:K928 M928 J953:K953 A954:J954 M953:M954 A979:M979 A978:J978 M978 M980:M981 M984 A992:M994 A991:J991 M991 M1002 J1030:K1030 M1030 A1038:K1038 M1038 J1046:K1046 M1046 A1061:M1062 A1059:J1060 L1060:M1060 M1059 A1063:K1063 M1063 A1191:K1191 M1191 M1212:M1213 M1222 M1227 M1229 M1240:M1245 A1249:M1268 A1248:J1248 M1248 A1212:K1213 A1214:M1221 A1222:K1222 A1223:M1226 A1227:K1227 A1228:M1228 A1229:K1229 A1230:M1239 A1240:K1240 A1246:M1247 J1269:M1269 A1270:M1270 A1405:M1407 J1498:K1498 M1498 J1533:K1533 M1533 M1557 J1557:K1557 J1577:K1577 M1577 J1604:K1604 M1604 J1618:K1618 M1618 A1605:M1611 A1613:M1614 A1612:K1612 M1612 A1633:J1634 L1633:M1634 L858:M858 L856:M856 A856:H858 M857 J856:J858 I856:I857 A233:H234 L233:M239 A238:H239 J233:J234 J238:J239 A246:H247 J246:J247 A251:H252 J251:J252 A256:H257 J256:J257 K536:K538 K253:K256 A258:K260 K880 I880 A1064:M1082 A1141:M1144 A1139:H1140 J1139:J1140 L1139:M1140 J949:M950 J980:J981 M998 J1025:M1025 J1026:K1026 M1026 J1041:M1041 J1042:K1042 M1042 A1527:G1527 J1526:M1526 J1527:K1527 M1527 A1554:M1556 A1553:H1553 J1553:K1553 M1553 A1575:M1576 A1574:H1574 J1574:K1574 M1574 A1602:M1603 A1601:H1601 J1601:K1601 M1601 A1616:M1617 A1615:H1615 J1615:K1615 M1615 A1499:M1525 A1084:M1138 A1083:J1083 M1083 J44:K45 M44:M45 L42:M43 A42:H45 L46:M49 A50:M69 A115:I116 L107:M116 A1147:M1155 A1146:K1146 M1146 A1145:J1145 L1145:M1145 A1165:M1166 A1162:J1164 A1275:M1313 A579:H579 J579 A1314:J1316 M1314:M1316 L1273:M1274 M1271:M1272 A1271:J1274 A164:M167 A163:J163 L163:M163 A263:M387 A389:M521 M721 M785 A1192:M1206 A1208:M1211 A1207:H1207 J1207:M1207 A1482:M1497 A1481:J1481 L1481:M1481 A1592:M1600 A1586:H1589 J1586:J1590 L1586:M1587 M1588:M1590 A1187:M1190 J1185 H1185 H1186:M1186 A1185:G1186 L1185:M1185 A1168:M1184 H1590 H1591:M1591 A1590:G1591 L1156:M1156 L1161:M1164 M1157:M1160 A1156:H1161 J1156:J1161 A1317:M1371 A1373:M1375 A1372:H1372 J1372 M1372 A1412:M1416 A1419:M1441 A1417:H1418 J1417:J1418 M1417:M1418 A1408:H1409 J1408:J1409 A539:M556 A558:J558 A557:H557 J557 A561:M577 A559:H560 J559:J560 M557:M560 A528:M535 A522:K527 M522:M527 A1454:M1463 A1443:M1451 A1452:K1453 M1452:M1453 A1410:K1411 M1408:M1411 A882:M911 J1241:K1242 J1243:J1245 A1241:H1245 K1:M1">
    <cfRule type="expression" dxfId="14921" priority="3108">
      <formula>MID($H1,2,7)="0000000"</formula>
    </cfRule>
    <cfRule type="expression" dxfId="14920" priority="3109">
      <formula>MID($H1,3,6)="000000"</formula>
    </cfRule>
    <cfRule type="expression" dxfId="14919" priority="3110">
      <formula>MID($H1,4,5)="00000"</formula>
    </cfRule>
    <cfRule type="expression" dxfId="14918" priority="3111">
      <formula>MID($H1,5,4)="0000"</formula>
    </cfRule>
    <cfRule type="expression" dxfId="14917" priority="3112">
      <formula>MID($H1,7,2)="00"</formula>
    </cfRule>
    <cfRule type="expression" dxfId="14916" priority="3113">
      <formula>MID($H1,8,1)="0"</formula>
    </cfRule>
    <cfRule type="expression" dxfId="14915" priority="3114">
      <formula>$M1="Excluído"</formula>
    </cfRule>
    <cfRule type="expression" dxfId="14914" priority="3115">
      <formula>$M1="Alterar"</formula>
    </cfRule>
    <cfRule type="expression" dxfId="14913" priority="3116">
      <formula>$M1="Excluir"</formula>
    </cfRule>
    <cfRule type="expression" dxfId="14912" priority="3117">
      <formula>$M1="Incluir"</formula>
    </cfRule>
  </conditionalFormatting>
  <conditionalFormatting sqref="K226">
    <cfRule type="expression" dxfId="14911" priority="3118">
      <formula>MID($H227,2,7)="0000000"</formula>
    </cfRule>
    <cfRule type="expression" dxfId="14910" priority="3119">
      <formula>MID($H227,3,6)="000000"</formula>
    </cfRule>
    <cfRule type="expression" dxfId="14909" priority="3120">
      <formula>MID($H227,4,5)="00000"</formula>
    </cfRule>
    <cfRule type="expression" dxfId="14908" priority="3121">
      <formula>MID($H227,5,4)="0000"</formula>
    </cfRule>
    <cfRule type="expression" dxfId="14907" priority="3122">
      <formula>MID($H227,7,2)="00"</formula>
    </cfRule>
    <cfRule type="expression" dxfId="14906" priority="3123">
      <formula>MID($H227,8,1)="0"</formula>
    </cfRule>
    <cfRule type="expression" dxfId="14905" priority="3124">
      <formula>$M227="Excluído"</formula>
    </cfRule>
    <cfRule type="expression" dxfId="14904" priority="3125">
      <formula>$M227="Alterar"</formula>
    </cfRule>
    <cfRule type="expression" dxfId="14903" priority="3126">
      <formula>$M227="Excluir"</formula>
    </cfRule>
    <cfRule type="expression" dxfId="14902" priority="3127">
      <formula>$M227="Incluir"</formula>
    </cfRule>
  </conditionalFormatting>
  <conditionalFormatting sqref="L259 L253:L256">
    <cfRule type="expression" dxfId="14901" priority="3128">
      <formula>MID($H252,2,7)="0000000"</formula>
    </cfRule>
    <cfRule type="expression" dxfId="14900" priority="3129">
      <formula>MID($H252,3,6)="000000"</formula>
    </cfRule>
    <cfRule type="expression" dxfId="14899" priority="3130">
      <formula>MID($H252,4,5)="00000"</formula>
    </cfRule>
    <cfRule type="expression" dxfId="14898" priority="3131">
      <formula>MID($H252,5,4)="0000"</formula>
    </cfRule>
    <cfRule type="expression" dxfId="14897" priority="3132">
      <formula>MID($H252,7,2)="00"</formula>
    </cfRule>
    <cfRule type="expression" dxfId="14896" priority="3133">
      <formula>MID($H252,8,1)="0"</formula>
    </cfRule>
    <cfRule type="expression" dxfId="14895" priority="3134">
      <formula>$M252="Excluído"</formula>
    </cfRule>
    <cfRule type="expression" dxfId="14894" priority="3135">
      <formula>$M252="Alterar"</formula>
    </cfRule>
    <cfRule type="expression" dxfId="14893" priority="3136">
      <formula>$M252="Excluir"</formula>
    </cfRule>
    <cfRule type="expression" dxfId="14892" priority="3137">
      <formula>$M252="Incluir"</formula>
    </cfRule>
  </conditionalFormatting>
  <conditionalFormatting sqref="L260">
    <cfRule type="expression" dxfId="14891" priority="3138">
      <formula>MID($H255,2,7)="0000000"</formula>
    </cfRule>
    <cfRule type="expression" dxfId="14890" priority="3139">
      <formula>MID($H255,3,6)="000000"</formula>
    </cfRule>
    <cfRule type="expression" dxfId="14889" priority="3140">
      <formula>MID($H255,4,5)="00000"</formula>
    </cfRule>
    <cfRule type="expression" dxfId="14888" priority="3141">
      <formula>MID($H255,5,4)="0000"</formula>
    </cfRule>
    <cfRule type="expression" dxfId="14887" priority="3142">
      <formula>MID($H255,7,2)="00"</formula>
    </cfRule>
    <cfRule type="expression" dxfId="14886" priority="3143">
      <formula>MID($H255,8,1)="0"</formula>
    </cfRule>
    <cfRule type="expression" dxfId="14885" priority="3144">
      <formula>$M255="Excluído"</formula>
    </cfRule>
    <cfRule type="expression" dxfId="14884" priority="3145">
      <formula>$M255="Alterar"</formula>
    </cfRule>
    <cfRule type="expression" dxfId="14883" priority="3146">
      <formula>$M255="Excluir"</formula>
    </cfRule>
    <cfRule type="expression" dxfId="14882" priority="3147">
      <formula>$M255="Incluir"</formula>
    </cfRule>
  </conditionalFormatting>
  <conditionalFormatting sqref="L258">
    <cfRule type="expression" dxfId="14881" priority="3148">
      <formula>MID($H255,2,7)="0000000"</formula>
    </cfRule>
    <cfRule type="expression" dxfId="14880" priority="3149">
      <formula>MID($H255,3,6)="000000"</formula>
    </cfRule>
    <cfRule type="expression" dxfId="14879" priority="3150">
      <formula>MID($H255,4,5)="00000"</formula>
    </cfRule>
    <cfRule type="expression" dxfId="14878" priority="3151">
      <formula>MID($H255,5,4)="0000"</formula>
    </cfRule>
    <cfRule type="expression" dxfId="14877" priority="3152">
      <formula>MID($H255,7,2)="00"</formula>
    </cfRule>
    <cfRule type="expression" dxfId="14876" priority="3153">
      <formula>MID($H255,8,1)="0"</formula>
    </cfRule>
    <cfRule type="expression" dxfId="14875" priority="3154">
      <formula>$M255="Excluído"</formula>
    </cfRule>
    <cfRule type="expression" dxfId="14874" priority="3155">
      <formula>$M255="Alterar"</formula>
    </cfRule>
    <cfRule type="expression" dxfId="14873" priority="3156">
      <formula>$M255="Excluir"</formula>
    </cfRule>
    <cfRule type="expression" dxfId="14872" priority="3157">
      <formula>$M255="Incluir"</formula>
    </cfRule>
  </conditionalFormatting>
  <conditionalFormatting sqref="H646">
    <cfRule type="expression" dxfId="14871" priority="3065">
      <formula>IF($H646="",FALSE,IF($H646&gt;9999999,IF($H646&lt;100000000,FALSE,TRUE),TRUE))</formula>
    </cfRule>
  </conditionalFormatting>
  <conditionalFormatting sqref="H646">
    <cfRule type="expression" dxfId="14870" priority="3066">
      <formula>MID($H646,2,7)="0000000"</formula>
    </cfRule>
    <cfRule type="expression" dxfId="14869" priority="3067">
      <formula>MID($H646,3,6)="000000"</formula>
    </cfRule>
    <cfRule type="expression" dxfId="14868" priority="3068">
      <formula>MID($H646,4,5)="00000"</formula>
    </cfRule>
    <cfRule type="expression" dxfId="14867" priority="3069">
      <formula>MID($H646,5,4)="0000"</formula>
    </cfRule>
    <cfRule type="expression" dxfId="14866" priority="3070">
      <formula>MID($H646,7,2)="00"</formula>
    </cfRule>
    <cfRule type="expression" dxfId="14865" priority="3071">
      <formula>MID($H646,8,1)="0"</formula>
    </cfRule>
    <cfRule type="expression" dxfId="14864" priority="3072">
      <formula>$M646="Excluído"</formula>
    </cfRule>
    <cfRule type="expression" dxfId="14863" priority="3073">
      <formula>$M646="Alterar"</formula>
    </cfRule>
    <cfRule type="expression" dxfId="14862" priority="3074">
      <formula>$M646="Excluir"</formula>
    </cfRule>
    <cfRule type="expression" dxfId="14861" priority="3075">
      <formula>$M646="Incluir"</formula>
    </cfRule>
  </conditionalFormatting>
  <conditionalFormatting sqref="H234:H238">
    <cfRule type="expression" dxfId="14860" priority="3054">
      <formula>IF($H234="",FALSE,IF($H234&gt;9999999,IF($H234&lt;100000000,FALSE,TRUE),TRUE))</formula>
    </cfRule>
  </conditionalFormatting>
  <conditionalFormatting sqref="H234:H238">
    <cfRule type="expression" dxfId="14859" priority="3055">
      <formula>MID($H234,2,7)="0000000"</formula>
    </cfRule>
    <cfRule type="expression" dxfId="14858" priority="3056">
      <formula>MID($H234,3,6)="000000"</formula>
    </cfRule>
    <cfRule type="expression" dxfId="14857" priority="3057">
      <formula>MID($H234,4,5)="00000"</formula>
    </cfRule>
    <cfRule type="expression" dxfId="14856" priority="3058">
      <formula>MID($H234,5,4)="0000"</formula>
    </cfRule>
    <cfRule type="expression" dxfId="14855" priority="3059">
      <formula>MID($H234,7,2)="00"</formula>
    </cfRule>
    <cfRule type="expression" dxfId="14854" priority="3060">
      <formula>MID($H234,8,1)="0"</formula>
    </cfRule>
    <cfRule type="expression" dxfId="14853" priority="3061">
      <formula>$M234="Excluído"</formula>
    </cfRule>
    <cfRule type="expression" dxfId="14852" priority="3062">
      <formula>$M234="Alterar"</formula>
    </cfRule>
    <cfRule type="expression" dxfId="14851" priority="3063">
      <formula>$M234="Excluir"</formula>
    </cfRule>
    <cfRule type="expression" dxfId="14850" priority="3064">
      <formula>$M234="Incluir"</formula>
    </cfRule>
  </conditionalFormatting>
  <conditionalFormatting sqref="L380:M381">
    <cfRule type="expression" dxfId="14849" priority="3044">
      <formula>MID($H380,2,7)="0000000"</formula>
    </cfRule>
    <cfRule type="expression" dxfId="14848" priority="3045">
      <formula>MID($H380,3,6)="000000"</formula>
    </cfRule>
    <cfRule type="expression" dxfId="14847" priority="3046">
      <formula>MID($H380,4,5)="00000"</formula>
    </cfRule>
    <cfRule type="expression" dxfId="14846" priority="3047">
      <formula>MID($H380,5,4)="0000"</formula>
    </cfRule>
    <cfRule type="expression" dxfId="14845" priority="3048">
      <formula>MID($H380,7,2)="00"</formula>
    </cfRule>
    <cfRule type="expression" dxfId="14844" priority="3049">
      <formula>MID($H380,8,1)="0"</formula>
    </cfRule>
    <cfRule type="expression" dxfId="14843" priority="3050">
      <formula>$M380="Excluído"</formula>
    </cfRule>
    <cfRule type="expression" dxfId="14842" priority="3051">
      <formula>$M380="Alterar"</formula>
    </cfRule>
    <cfRule type="expression" dxfId="14841" priority="3052">
      <formula>$M380="Excluir"</formula>
    </cfRule>
    <cfRule type="expression" dxfId="14840" priority="3053">
      <formula>$M380="Incluir"</formula>
    </cfRule>
  </conditionalFormatting>
  <conditionalFormatting sqref="H380:H381">
    <cfRule type="expression" dxfId="14839" priority="3033">
      <formula>IF($H380="",FALSE,IF($H380&gt;9999999,IF($H380&lt;100000000,FALSE,TRUE),TRUE))</formula>
    </cfRule>
  </conditionalFormatting>
  <conditionalFormatting sqref="H380:J381">
    <cfRule type="expression" dxfId="14838" priority="3034">
      <formula>MID($H380,2,7)="0000000"</formula>
    </cfRule>
    <cfRule type="expression" dxfId="14837" priority="3035">
      <formula>MID($H380,3,6)="000000"</formula>
    </cfRule>
    <cfRule type="expression" dxfId="14836" priority="3036">
      <formula>MID($H380,4,5)="00000"</formula>
    </cfRule>
    <cfRule type="expression" dxfId="14835" priority="3037">
      <formula>MID($H380,5,4)="0000"</formula>
    </cfRule>
    <cfRule type="expression" dxfId="14834" priority="3038">
      <formula>MID($H380,7,2)="00"</formula>
    </cfRule>
    <cfRule type="expression" dxfId="14833" priority="3039">
      <formula>MID($H380,8,1)="0"</formula>
    </cfRule>
    <cfRule type="expression" dxfId="14832" priority="3040">
      <formula>$M380="Excluído"</formula>
    </cfRule>
    <cfRule type="expression" dxfId="14831" priority="3041">
      <formula>$M380="Alterar"</formula>
    </cfRule>
    <cfRule type="expression" dxfId="14830" priority="3042">
      <formula>$M380="Excluir"</formula>
    </cfRule>
    <cfRule type="expression" dxfId="14829" priority="3043">
      <formula>$M380="Incluir"</formula>
    </cfRule>
  </conditionalFormatting>
  <conditionalFormatting sqref="K380:K381">
    <cfRule type="expression" dxfId="14828" priority="3023">
      <formula>MID($H380,2,7)="0000000"</formula>
    </cfRule>
    <cfRule type="expression" dxfId="14827" priority="3024">
      <formula>MID($H380,3,6)="000000"</formula>
    </cfRule>
    <cfRule type="expression" dxfId="14826" priority="3025">
      <formula>MID($H380,4,5)="00000"</formula>
    </cfRule>
    <cfRule type="expression" dxfId="14825" priority="3026">
      <formula>MID($H380,5,4)="0000"</formula>
    </cfRule>
    <cfRule type="expression" dxfId="14824" priority="3027">
      <formula>MID($H380,7,2)="00"</formula>
    </cfRule>
    <cfRule type="expression" dxfId="14823" priority="3028">
      <formula>MID($H380,8,1)="0"</formula>
    </cfRule>
    <cfRule type="expression" dxfId="14822" priority="3029">
      <formula>$M380="Excluído"</formula>
    </cfRule>
    <cfRule type="expression" dxfId="14821" priority="3030">
      <formula>$M380="Alterar"</formula>
    </cfRule>
    <cfRule type="expression" dxfId="14820" priority="3031">
      <formula>$M380="Excluir"</formula>
    </cfRule>
    <cfRule type="expression" dxfId="14819" priority="3032">
      <formula>$M380="Incluir"</formula>
    </cfRule>
  </conditionalFormatting>
  <conditionalFormatting sqref="L1065">
    <cfRule type="expression" dxfId="14818" priority="3158">
      <formula>MID(#REF!,2,7)="0000000"</formula>
    </cfRule>
    <cfRule type="expression" dxfId="14817" priority="3159">
      <formula>MID(#REF!,3,6)="000000"</formula>
    </cfRule>
    <cfRule type="expression" dxfId="14816" priority="3160">
      <formula>MID(#REF!,4,5)="00000"</formula>
    </cfRule>
    <cfRule type="expression" dxfId="14815" priority="3161">
      <formula>MID(#REF!,5,4)="0000"</formula>
    </cfRule>
    <cfRule type="expression" dxfId="14814" priority="3162">
      <formula>MID(#REF!,7,2)="00"</formula>
    </cfRule>
    <cfRule type="expression" dxfId="14813" priority="3163">
      <formula>MID(#REF!,8,1)="0"</formula>
    </cfRule>
    <cfRule type="expression" dxfId="14812" priority="3164">
      <formula>#REF!="Excluído"</formula>
    </cfRule>
    <cfRule type="expression" dxfId="14811" priority="3165">
      <formula>#REF!="Alterar"</formula>
    </cfRule>
    <cfRule type="expression" dxfId="14810" priority="3166">
      <formula>#REF!="Excluir"</formula>
    </cfRule>
    <cfRule type="expression" dxfId="14809" priority="3167">
      <formula>#REF!="Incluir"</formula>
    </cfRule>
  </conditionalFormatting>
  <conditionalFormatting sqref="H1066">
    <cfRule type="expression" dxfId="14808" priority="3012">
      <formula>IF($H1066="",FALSE,IF($H1066&gt;9999999,IF($H1066&lt;100000000,FALSE,TRUE),TRUE))</formula>
    </cfRule>
  </conditionalFormatting>
  <conditionalFormatting sqref="A1066:K1066">
    <cfRule type="expression" dxfId="14807" priority="3013">
      <formula>MID($H1066,2,7)="0000000"</formula>
    </cfRule>
    <cfRule type="expression" dxfId="14806" priority="3014">
      <formula>MID($H1066,3,6)="000000"</formula>
    </cfRule>
    <cfRule type="expression" dxfId="14805" priority="3015">
      <formula>MID($H1066,4,5)="00000"</formula>
    </cfRule>
    <cfRule type="expression" dxfId="14804" priority="3016">
      <formula>MID($H1066,5,4)="0000"</formula>
    </cfRule>
    <cfRule type="expression" dxfId="14803" priority="3017">
      <formula>MID($H1066,7,2)="00"</formula>
    </cfRule>
    <cfRule type="expression" dxfId="14802" priority="3018">
      <formula>MID($H1066,8,1)="0"</formula>
    </cfRule>
    <cfRule type="expression" dxfId="14801" priority="3019">
      <formula>$M1066="Excluído"</formula>
    </cfRule>
    <cfRule type="expression" dxfId="14800" priority="3020">
      <formula>$M1066="Alterar"</formula>
    </cfRule>
    <cfRule type="expression" dxfId="14799" priority="3021">
      <formula>$M1066="Excluir"</formula>
    </cfRule>
    <cfRule type="expression" dxfId="14798" priority="3022">
      <formula>$M1066="Incluir"</formula>
    </cfRule>
  </conditionalFormatting>
  <conditionalFormatting sqref="H1120">
    <cfRule type="expression" dxfId="14797" priority="3001">
      <formula>IF($H1120="",FALSE,IF($H1120&gt;9999999,IF($H1120&lt;100000000,FALSE,TRUE),TRUE))</formula>
    </cfRule>
  </conditionalFormatting>
  <conditionalFormatting sqref="A1120:M1120">
    <cfRule type="expression" dxfId="14796" priority="3002">
      <formula>MID($H1120,2,7)="0000000"</formula>
    </cfRule>
    <cfRule type="expression" dxfId="14795" priority="3003">
      <formula>MID($H1120,3,6)="000000"</formula>
    </cfRule>
    <cfRule type="expression" dxfId="14794" priority="3004">
      <formula>MID($H1120,4,5)="00000"</formula>
    </cfRule>
    <cfRule type="expression" dxfId="14793" priority="3005">
      <formula>MID($H1120,5,4)="0000"</formula>
    </cfRule>
    <cfRule type="expression" dxfId="14792" priority="3006">
      <formula>MID($H1120,7,2)="00"</formula>
    </cfRule>
    <cfRule type="expression" dxfId="14791" priority="3007">
      <formula>MID($H1120,8,1)="0"</formula>
    </cfRule>
    <cfRule type="expression" dxfId="14790" priority="3008">
      <formula>$M1120="Excluído"</formula>
    </cfRule>
    <cfRule type="expression" dxfId="14789" priority="3009">
      <formula>$M1120="Alterar"</formula>
    </cfRule>
    <cfRule type="expression" dxfId="14788" priority="3010">
      <formula>$M1120="Excluir"</formula>
    </cfRule>
    <cfRule type="expression" dxfId="14787" priority="3011">
      <formula>$M1120="Incluir"</formula>
    </cfRule>
  </conditionalFormatting>
  <conditionalFormatting sqref="H1122">
    <cfRule type="expression" dxfId="14786" priority="2990">
      <formula>IF($H1122="",FALSE,IF($H1122&gt;9999999,IF($H1122&lt;100000000,FALSE,TRUE),TRUE))</formula>
    </cfRule>
  </conditionalFormatting>
  <conditionalFormatting sqref="A1122:M1122">
    <cfRule type="expression" dxfId="14785" priority="2991">
      <formula>MID($H1122,2,7)="0000000"</formula>
    </cfRule>
    <cfRule type="expression" dxfId="14784" priority="2992">
      <formula>MID($H1122,3,6)="000000"</formula>
    </cfRule>
    <cfRule type="expression" dxfId="14783" priority="2993">
      <formula>MID($H1122,4,5)="00000"</formula>
    </cfRule>
    <cfRule type="expression" dxfId="14782" priority="2994">
      <formula>MID($H1122,5,4)="0000"</formula>
    </cfRule>
    <cfRule type="expression" dxfId="14781" priority="2995">
      <formula>MID($H1122,7,2)="00"</formula>
    </cfRule>
    <cfRule type="expression" dxfId="14780" priority="2996">
      <formula>MID($H1122,8,1)="0"</formula>
    </cfRule>
    <cfRule type="expression" dxfId="14779" priority="2997">
      <formula>$M1122="Excluído"</formula>
    </cfRule>
    <cfRule type="expression" dxfId="14778" priority="2998">
      <formula>$M1122="Alterar"</formula>
    </cfRule>
    <cfRule type="expression" dxfId="14777" priority="2999">
      <formula>$M1122="Excluir"</formula>
    </cfRule>
    <cfRule type="expression" dxfId="14776" priority="3000">
      <formula>$M1122="Incluir"</formula>
    </cfRule>
  </conditionalFormatting>
  <conditionalFormatting sqref="L1137:L1140">
    <cfRule type="expression" dxfId="14775" priority="2980">
      <formula>MID($H1137,2,7)="0000000"</formula>
    </cfRule>
    <cfRule type="expression" dxfId="14774" priority="2981">
      <formula>MID($H1137,3,6)="000000"</formula>
    </cfRule>
    <cfRule type="expression" dxfId="14773" priority="2982">
      <formula>MID($H1137,4,5)="00000"</formula>
    </cfRule>
    <cfRule type="expression" dxfId="14772" priority="2983">
      <formula>MID($H1137,5,4)="0000"</formula>
    </cfRule>
    <cfRule type="expression" dxfId="14771" priority="2984">
      <formula>MID($H1137,7,2)="00"</formula>
    </cfRule>
    <cfRule type="expression" dxfId="14770" priority="2985">
      <formula>MID($H1137,8,1)="0"</formula>
    </cfRule>
    <cfRule type="expression" dxfId="14769" priority="2986">
      <formula>$M1137="Excluído"</formula>
    </cfRule>
    <cfRule type="expression" dxfId="14768" priority="2987">
      <formula>$M1137="Alterar"</formula>
    </cfRule>
    <cfRule type="expression" dxfId="14767" priority="2988">
      <formula>$M1137="Excluir"</formula>
    </cfRule>
    <cfRule type="expression" dxfId="14766" priority="2989">
      <formula>$M1137="Incluir"</formula>
    </cfRule>
  </conditionalFormatting>
  <conditionalFormatting sqref="L1136">
    <cfRule type="expression" dxfId="14765" priority="2970">
      <formula>MID($H1136,2,7)="0000000"</formula>
    </cfRule>
    <cfRule type="expression" dxfId="14764" priority="2971">
      <formula>MID($H1136,3,6)="000000"</formula>
    </cfRule>
    <cfRule type="expression" dxfId="14763" priority="2972">
      <formula>MID($H1136,4,5)="00000"</formula>
    </cfRule>
    <cfRule type="expression" dxfId="14762" priority="2973">
      <formula>MID($H1136,5,4)="0000"</formula>
    </cfRule>
    <cfRule type="expression" dxfId="14761" priority="2974">
      <formula>MID($H1136,7,2)="00"</formula>
    </cfRule>
    <cfRule type="expression" dxfId="14760" priority="2975">
      <formula>MID($H1136,8,1)="0"</formula>
    </cfRule>
    <cfRule type="expression" dxfId="14759" priority="2976">
      <formula>$M1136="Excluído"</formula>
    </cfRule>
    <cfRule type="expression" dxfId="14758" priority="2977">
      <formula>$M1136="Alterar"</formula>
    </cfRule>
    <cfRule type="expression" dxfId="14757" priority="2978">
      <formula>$M1136="Excluir"</formula>
    </cfRule>
    <cfRule type="expression" dxfId="14756" priority="2979">
      <formula>$M1136="Incluir"</formula>
    </cfRule>
  </conditionalFormatting>
  <conditionalFormatting sqref="L1206:L1207">
    <cfRule type="expression" dxfId="14755" priority="2960">
      <formula>MID($H1206,2,7)="0000000"</formula>
    </cfRule>
    <cfRule type="expression" dxfId="14754" priority="2961">
      <formula>MID($H1206,3,6)="000000"</formula>
    </cfRule>
    <cfRule type="expression" dxfId="14753" priority="2962">
      <formula>MID($H1206,4,5)="00000"</formula>
    </cfRule>
    <cfRule type="expression" dxfId="14752" priority="2963">
      <formula>MID($H1206,5,4)="0000"</formula>
    </cfRule>
    <cfRule type="expression" dxfId="14751" priority="2964">
      <formula>MID($H1206,7,2)="00"</formula>
    </cfRule>
    <cfRule type="expression" dxfId="14750" priority="2965">
      <formula>MID($H1206,8,1)="0"</formula>
    </cfRule>
    <cfRule type="expression" dxfId="14749" priority="2966">
      <formula>$M1206="Excluído"</formula>
    </cfRule>
    <cfRule type="expression" dxfId="14748" priority="2967">
      <formula>$M1206="Alterar"</formula>
    </cfRule>
    <cfRule type="expression" dxfId="14747" priority="2968">
      <formula>$M1206="Excluir"</formula>
    </cfRule>
    <cfRule type="expression" dxfId="14746" priority="2969">
      <formula>$M1206="Incluir"</formula>
    </cfRule>
  </conditionalFormatting>
  <conditionalFormatting sqref="K70">
    <cfRule type="expression" dxfId="14745" priority="2950">
      <formula>MID($H70,2,7)="0000000"</formula>
    </cfRule>
    <cfRule type="expression" dxfId="14744" priority="2951">
      <formula>MID($H70,3,6)="000000"</formula>
    </cfRule>
    <cfRule type="expression" dxfId="14743" priority="2952">
      <formula>MID($H70,4,5)="00000"</formula>
    </cfRule>
    <cfRule type="expression" dxfId="14742" priority="2953">
      <formula>MID($H70,5,4)="0000"</formula>
    </cfRule>
    <cfRule type="expression" dxfId="14741" priority="2954">
      <formula>MID($H70,7,2)="00"</formula>
    </cfRule>
    <cfRule type="expression" dxfId="14740" priority="2955">
      <formula>MID($H70,8,1)="0"</formula>
    </cfRule>
    <cfRule type="expression" dxfId="14739" priority="2956">
      <formula>$M70="Excluído"</formula>
    </cfRule>
    <cfRule type="expression" dxfId="14738" priority="2957">
      <formula>$M70="Alterar"</formula>
    </cfRule>
    <cfRule type="expression" dxfId="14737" priority="2958">
      <formula>$M70="Excluir"</formula>
    </cfRule>
    <cfRule type="expression" dxfId="14736" priority="2959">
      <formula>$M70="Incluir"</formula>
    </cfRule>
  </conditionalFormatting>
  <conditionalFormatting sqref="K82:K83">
    <cfRule type="expression" dxfId="14735" priority="2940">
      <formula>MID($H82,2,7)="0000000"</formula>
    </cfRule>
    <cfRule type="expression" dxfId="14734" priority="2941">
      <formula>MID($H82,3,6)="000000"</formula>
    </cfRule>
    <cfRule type="expression" dxfId="14733" priority="2942">
      <formula>MID($H82,4,5)="00000"</formula>
    </cfRule>
    <cfRule type="expression" dxfId="14732" priority="2943">
      <formula>MID($H82,5,4)="0000"</formula>
    </cfRule>
    <cfRule type="expression" dxfId="14731" priority="2944">
      <formula>MID($H82,7,2)="00"</formula>
    </cfRule>
    <cfRule type="expression" dxfId="14730" priority="2945">
      <formula>MID($H82,8,1)="0"</formula>
    </cfRule>
    <cfRule type="expression" dxfId="14729" priority="2946">
      <formula>$M82="Excluído"</formula>
    </cfRule>
    <cfRule type="expression" dxfId="14728" priority="2947">
      <formula>$M82="Alterar"</formula>
    </cfRule>
    <cfRule type="expression" dxfId="14727" priority="2948">
      <formula>$M82="Excluir"</formula>
    </cfRule>
    <cfRule type="expression" dxfId="14726" priority="2949">
      <formula>$M82="Incluir"</formula>
    </cfRule>
  </conditionalFormatting>
  <conditionalFormatting sqref="A130:G130 L130">
    <cfRule type="expression" dxfId="14725" priority="2930">
      <formula>MID($H130,2,7)="0000000"</formula>
    </cfRule>
    <cfRule type="expression" dxfId="14724" priority="2931">
      <formula>MID($H130,3,6)="000000"</formula>
    </cfRule>
    <cfRule type="expression" dxfId="14723" priority="2932">
      <formula>MID($H130,4,5)="00000"</formula>
    </cfRule>
    <cfRule type="expression" dxfId="14722" priority="2933">
      <formula>MID($H130,5,4)="0000"</formula>
    </cfRule>
    <cfRule type="expression" dxfId="14721" priority="2934">
      <formula>MID($H130,7,2)="00"</formula>
    </cfRule>
    <cfRule type="expression" dxfId="14720" priority="2935">
      <formula>MID($H130,8,1)="0"</formula>
    </cfRule>
    <cfRule type="expression" dxfId="14719" priority="2936">
      <formula>$L130="Excluído"</formula>
    </cfRule>
    <cfRule type="expression" dxfId="14718" priority="2937">
      <formula>$L130="Alterar"</formula>
    </cfRule>
    <cfRule type="expression" dxfId="14717" priority="2938">
      <formula>$L130="Excluir"</formula>
    </cfRule>
    <cfRule type="expression" dxfId="14716" priority="2939">
      <formula>$L130="Incluir"</formula>
    </cfRule>
  </conditionalFormatting>
  <conditionalFormatting sqref="L385">
    <cfRule type="expression" dxfId="14715" priority="2920">
      <formula>MID($H385,2,7)="0000000"</formula>
    </cfRule>
    <cfRule type="expression" dxfId="14714" priority="2921">
      <formula>MID($H385,3,6)="000000"</formula>
    </cfRule>
    <cfRule type="expression" dxfId="14713" priority="2922">
      <formula>MID($H385,4,5)="00000"</formula>
    </cfRule>
    <cfRule type="expression" dxfId="14712" priority="2923">
      <formula>MID($H385,5,4)="0000"</formula>
    </cfRule>
    <cfRule type="expression" dxfId="14711" priority="2924">
      <formula>MID($H385,7,2)="00"</formula>
    </cfRule>
    <cfRule type="expression" dxfId="14710" priority="2925">
      <formula>MID($H385,8,1)="0"</formula>
    </cfRule>
    <cfRule type="expression" dxfId="14709" priority="2926">
      <formula>$M385="Excluído"</formula>
    </cfRule>
    <cfRule type="expression" dxfId="14708" priority="2927">
      <formula>$M385="Alterar"</formula>
    </cfRule>
    <cfRule type="expression" dxfId="14707" priority="2928">
      <formula>$M385="Excluir"</formula>
    </cfRule>
    <cfRule type="expression" dxfId="14706" priority="2929">
      <formula>$M385="Incluir"</formula>
    </cfRule>
  </conditionalFormatting>
  <conditionalFormatting sqref="L412">
    <cfRule type="expression" dxfId="14705" priority="2910">
      <formula>MID($H412,2,7)="0000000"</formula>
    </cfRule>
    <cfRule type="expression" dxfId="14704" priority="2911">
      <formula>MID($H412,3,6)="000000"</formula>
    </cfRule>
    <cfRule type="expression" dxfId="14703" priority="2912">
      <formula>MID($H412,4,5)="00000"</formula>
    </cfRule>
    <cfRule type="expression" dxfId="14702" priority="2913">
      <formula>MID($H412,5,4)="0000"</formula>
    </cfRule>
    <cfRule type="expression" dxfId="14701" priority="2914">
      <formula>MID($H412,7,2)="00"</formula>
    </cfRule>
    <cfRule type="expression" dxfId="14700" priority="2915">
      <formula>MID($H412,8,1)="0"</formula>
    </cfRule>
    <cfRule type="expression" dxfId="14699" priority="2916">
      <formula>$M412="Excluído"</formula>
    </cfRule>
    <cfRule type="expression" dxfId="14698" priority="2917">
      <formula>$M412="Alterar"</formula>
    </cfRule>
    <cfRule type="expression" dxfId="14697" priority="2918">
      <formula>$M412="Excluir"</formula>
    </cfRule>
    <cfRule type="expression" dxfId="14696" priority="2919">
      <formula>$M412="Incluir"</formula>
    </cfRule>
  </conditionalFormatting>
  <conditionalFormatting sqref="H662">
    <cfRule type="expression" dxfId="14695" priority="2909">
      <formula>IF($H662="",FALSE,IF($H662&gt;9999999,IF($H662&lt;100000000,FALSE,TRUE),TRUE))</formula>
    </cfRule>
  </conditionalFormatting>
  <conditionalFormatting sqref="K23">
    <cfRule type="expression" dxfId="14694" priority="2899">
      <formula>MID($H23,2,7)="0000000"</formula>
    </cfRule>
    <cfRule type="expression" dxfId="14693" priority="2900">
      <formula>MID($H23,3,6)="000000"</formula>
    </cfRule>
    <cfRule type="expression" dxfId="14692" priority="2901">
      <formula>MID($H23,4,5)="00000"</formula>
    </cfRule>
    <cfRule type="expression" dxfId="14691" priority="2902">
      <formula>MID($H23,5,4)="0000"</formula>
    </cfRule>
    <cfRule type="expression" dxfId="14690" priority="2903">
      <formula>MID($H23,7,2)="00"</formula>
    </cfRule>
    <cfRule type="expression" dxfId="14689" priority="2904">
      <formula>MID($H23,8,1)="0"</formula>
    </cfRule>
    <cfRule type="expression" dxfId="14688" priority="2905">
      <formula>$M23="Excluído"</formula>
    </cfRule>
    <cfRule type="expression" dxfId="14687" priority="2906">
      <formula>$M23="Alterar"</formula>
    </cfRule>
    <cfRule type="expression" dxfId="14686" priority="2907">
      <formula>$M23="Excluir"</formula>
    </cfRule>
    <cfRule type="expression" dxfId="14685" priority="2908">
      <formula>$M23="Incluir"</formula>
    </cfRule>
  </conditionalFormatting>
  <conditionalFormatting sqref="H138:H140">
    <cfRule type="expression" dxfId="14684" priority="2888">
      <formula>IF($H138="",FALSE,IF($H138&gt;9999999,IF($H138&lt;100000000,FALSE,TRUE),TRUE))</formula>
    </cfRule>
  </conditionalFormatting>
  <conditionalFormatting sqref="H138:I140">
    <cfRule type="expression" dxfId="14683" priority="2889">
      <formula>MID($H138,2,7)="0000000"</formula>
    </cfRule>
    <cfRule type="expression" dxfId="14682" priority="2890">
      <formula>MID($H138,3,6)="000000"</formula>
    </cfRule>
    <cfRule type="expression" dxfId="14681" priority="2891">
      <formula>MID($H138,4,5)="00000"</formula>
    </cfRule>
    <cfRule type="expression" dxfId="14680" priority="2892">
      <formula>MID($H138,5,4)="0000"</formula>
    </cfRule>
    <cfRule type="expression" dxfId="14679" priority="2893">
      <formula>MID($H138,7,2)="00"</formula>
    </cfRule>
    <cfRule type="expression" dxfId="14678" priority="2894">
      <formula>MID($H138,8,1)="0"</formula>
    </cfRule>
    <cfRule type="expression" dxfId="14677" priority="2895">
      <formula>$M138="Excluído"</formula>
    </cfRule>
    <cfRule type="expression" dxfId="14676" priority="2896">
      <formula>$M138="Alterar"</formula>
    </cfRule>
    <cfRule type="expression" dxfId="14675" priority="2897">
      <formula>$M138="Excluir"</formula>
    </cfRule>
    <cfRule type="expression" dxfId="14674" priority="2898">
      <formula>$M138="Incluir"</formula>
    </cfRule>
  </conditionalFormatting>
  <conditionalFormatting sqref="K138:L140">
    <cfRule type="expression" dxfId="14673" priority="2878">
      <formula>MID($H138,2,7)="0000000"</formula>
    </cfRule>
    <cfRule type="expression" dxfId="14672" priority="2879">
      <formula>MID($H138,3,6)="000000"</formula>
    </cfRule>
    <cfRule type="expression" dxfId="14671" priority="2880">
      <formula>MID($H138,4,5)="00000"</formula>
    </cfRule>
    <cfRule type="expression" dxfId="14670" priority="2881">
      <formula>MID($H138,5,4)="0000"</formula>
    </cfRule>
    <cfRule type="expression" dxfId="14669" priority="2882">
      <formula>MID($H138,7,2)="00"</formula>
    </cfRule>
    <cfRule type="expression" dxfId="14668" priority="2883">
      <formula>MID($H138,8,1)="0"</formula>
    </cfRule>
    <cfRule type="expression" dxfId="14667" priority="2884">
      <formula>$M138="Excluído"</formula>
    </cfRule>
    <cfRule type="expression" dxfId="14666" priority="2885">
      <formula>$M138="Alterar"</formula>
    </cfRule>
    <cfRule type="expression" dxfId="14665" priority="2886">
      <formula>$M138="Excluir"</formula>
    </cfRule>
    <cfRule type="expression" dxfId="14664" priority="2887">
      <formula>$M138="Incluir"</formula>
    </cfRule>
  </conditionalFormatting>
  <conditionalFormatting sqref="J140">
    <cfRule type="expression" dxfId="14663" priority="2848">
      <formula>MID($H140,2,7)="0000000"</formula>
    </cfRule>
    <cfRule type="expression" dxfId="14662" priority="2849">
      <formula>MID($H140,3,6)="000000"</formula>
    </cfRule>
    <cfRule type="expression" dxfId="14661" priority="2850">
      <formula>MID($H140,4,5)="00000"</formula>
    </cfRule>
    <cfRule type="expression" dxfId="14660" priority="2851">
      <formula>MID($H140,5,4)="0000"</formula>
    </cfRule>
    <cfRule type="expression" dxfId="14659" priority="2852">
      <formula>MID($H140,7,2)="00"</formula>
    </cfRule>
    <cfRule type="expression" dxfId="14658" priority="2853">
      <formula>MID($H140,8,1)="0"</formula>
    </cfRule>
    <cfRule type="expression" dxfId="14657" priority="2854">
      <formula>$M140="Excluído"</formula>
    </cfRule>
    <cfRule type="expression" dxfId="14656" priority="2855">
      <formula>$M140="Alterar"</formula>
    </cfRule>
    <cfRule type="expression" dxfId="14655" priority="2856">
      <formula>$M140="Excluir"</formula>
    </cfRule>
    <cfRule type="expression" dxfId="14654" priority="2857">
      <formula>$M140="Incluir"</formula>
    </cfRule>
  </conditionalFormatting>
  <conditionalFormatting sqref="J138">
    <cfRule type="expression" dxfId="14653" priority="2868">
      <formula>MID($H138,2,7)="0000000"</formula>
    </cfRule>
    <cfRule type="expression" dxfId="14652" priority="2869">
      <formula>MID($H138,3,6)="000000"</formula>
    </cfRule>
    <cfRule type="expression" dxfId="14651" priority="2870">
      <formula>MID($H138,4,5)="00000"</formula>
    </cfRule>
    <cfRule type="expression" dxfId="14650" priority="2871">
      <formula>MID($H138,5,4)="0000"</formula>
    </cfRule>
    <cfRule type="expression" dxfId="14649" priority="2872">
      <formula>MID($H138,7,2)="00"</formula>
    </cfRule>
    <cfRule type="expression" dxfId="14648" priority="2873">
      <formula>MID($H138,8,1)="0"</formula>
    </cfRule>
    <cfRule type="expression" dxfId="14647" priority="2874">
      <formula>$M138="Excluído"</formula>
    </cfRule>
    <cfRule type="expression" dxfId="14646" priority="2875">
      <formula>$M138="Alterar"</formula>
    </cfRule>
    <cfRule type="expression" dxfId="14645" priority="2876">
      <formula>$M138="Excluir"</formula>
    </cfRule>
    <cfRule type="expression" dxfId="14644" priority="2877">
      <formula>$M138="Incluir"</formula>
    </cfRule>
  </conditionalFormatting>
  <conditionalFormatting sqref="J139">
    <cfRule type="expression" dxfId="14643" priority="2858">
      <formula>MID($H139,2,7)="0000000"</formula>
    </cfRule>
    <cfRule type="expression" dxfId="14642" priority="2859">
      <formula>MID($H139,3,6)="000000"</formula>
    </cfRule>
    <cfRule type="expression" dxfId="14641" priority="2860">
      <formula>MID($H139,4,5)="00000"</formula>
    </cfRule>
    <cfRule type="expression" dxfId="14640" priority="2861">
      <formula>MID($H139,5,4)="0000"</formula>
    </cfRule>
    <cfRule type="expression" dxfId="14639" priority="2862">
      <formula>MID($H139,7,2)="00"</formula>
    </cfRule>
    <cfRule type="expression" dxfId="14638" priority="2863">
      <formula>MID($H139,8,1)="0"</formula>
    </cfRule>
    <cfRule type="expression" dxfId="14637" priority="2864">
      <formula>$M139="Excluído"</formula>
    </cfRule>
    <cfRule type="expression" dxfId="14636" priority="2865">
      <formula>$M139="Alterar"</formula>
    </cfRule>
    <cfRule type="expression" dxfId="14635" priority="2866">
      <formula>$M139="Excluir"</formula>
    </cfRule>
    <cfRule type="expression" dxfId="14634" priority="2867">
      <formula>$M139="Incluir"</formula>
    </cfRule>
  </conditionalFormatting>
  <conditionalFormatting sqref="H168:H170">
    <cfRule type="expression" dxfId="14633" priority="2837">
      <formula>IF($H168="",FALSE,IF($H168&gt;9999999,IF($H168&lt;100000000,FALSE,TRUE),TRUE))</formula>
    </cfRule>
  </conditionalFormatting>
  <conditionalFormatting sqref="H168:I170">
    <cfRule type="expression" dxfId="14632" priority="2838">
      <formula>MID($H168,2,7)="0000000"</formula>
    </cfRule>
    <cfRule type="expression" dxfId="14631" priority="2839">
      <formula>MID($H168,3,6)="000000"</formula>
    </cfRule>
    <cfRule type="expression" dxfId="14630" priority="2840">
      <formula>MID($H168,4,5)="00000"</formula>
    </cfRule>
    <cfRule type="expression" dxfId="14629" priority="2841">
      <formula>MID($H168,5,4)="0000"</formula>
    </cfRule>
    <cfRule type="expression" dxfId="14628" priority="2842">
      <formula>MID($H168,7,2)="00"</formula>
    </cfRule>
    <cfRule type="expression" dxfId="14627" priority="2843">
      <formula>MID($H168,8,1)="0"</formula>
    </cfRule>
    <cfRule type="expression" dxfId="14626" priority="2844">
      <formula>$M168="Excluído"</formula>
    </cfRule>
    <cfRule type="expression" dxfId="14625" priority="2845">
      <formula>$M168="Alterar"</formula>
    </cfRule>
    <cfRule type="expression" dxfId="14624" priority="2846">
      <formula>$M168="Excluir"</formula>
    </cfRule>
    <cfRule type="expression" dxfId="14623" priority="2847">
      <formula>$M168="Incluir"</formula>
    </cfRule>
  </conditionalFormatting>
  <conditionalFormatting sqref="K168:L170">
    <cfRule type="expression" dxfId="14622" priority="2827">
      <formula>MID($H168,2,7)="0000000"</formula>
    </cfRule>
    <cfRule type="expression" dxfId="14621" priority="2828">
      <formula>MID($H168,3,6)="000000"</formula>
    </cfRule>
    <cfRule type="expression" dxfId="14620" priority="2829">
      <formula>MID($H168,4,5)="00000"</formula>
    </cfRule>
    <cfRule type="expression" dxfId="14619" priority="2830">
      <formula>MID($H168,5,4)="0000"</formula>
    </cfRule>
    <cfRule type="expression" dxfId="14618" priority="2831">
      <formula>MID($H168,7,2)="00"</formula>
    </cfRule>
    <cfRule type="expression" dxfId="14617" priority="2832">
      <formula>MID($H168,8,1)="0"</formula>
    </cfRule>
    <cfRule type="expression" dxfId="14616" priority="2833">
      <formula>$M168="Excluído"</formula>
    </cfRule>
    <cfRule type="expression" dxfId="14615" priority="2834">
      <formula>$M168="Alterar"</formula>
    </cfRule>
    <cfRule type="expression" dxfId="14614" priority="2835">
      <formula>$M168="Excluir"</formula>
    </cfRule>
    <cfRule type="expression" dxfId="14613" priority="2836">
      <formula>$M168="Incluir"</formula>
    </cfRule>
  </conditionalFormatting>
  <conditionalFormatting sqref="L536:L538">
    <cfRule type="expression" dxfId="14612" priority="2817">
      <formula>MID($H536,2,7)="0000000"</formula>
    </cfRule>
    <cfRule type="expression" dxfId="14611" priority="2818">
      <formula>MID($H536,3,6)="000000"</formula>
    </cfRule>
    <cfRule type="expression" dxfId="14610" priority="2819">
      <formula>MID($H536,4,5)="00000"</formula>
    </cfRule>
    <cfRule type="expression" dxfId="14609" priority="2820">
      <formula>MID($H536,5,4)="0000"</formula>
    </cfRule>
    <cfRule type="expression" dxfId="14608" priority="2821">
      <formula>MID($H536,7,2)="00"</formula>
    </cfRule>
    <cfRule type="expression" dxfId="14607" priority="2822">
      <formula>MID($H536,8,1)="0"</formula>
    </cfRule>
    <cfRule type="expression" dxfId="14606" priority="2823">
      <formula>$L536="Excluído"</formula>
    </cfRule>
    <cfRule type="expression" dxfId="14605" priority="2824">
      <formula>$L536="Alterar"</formula>
    </cfRule>
    <cfRule type="expression" dxfId="14604" priority="2825">
      <formula>$L536="Excluir"</formula>
    </cfRule>
    <cfRule type="expression" dxfId="14603" priority="2826">
      <formula>$L536="Incluir"</formula>
    </cfRule>
  </conditionalFormatting>
  <conditionalFormatting sqref="H536:H538">
    <cfRule type="expression" dxfId="14602" priority="2806">
      <formula>IF($H536="",FALSE,IF($H536&gt;9999999,IF($H536&lt;100000000,FALSE,TRUE),TRUE))</formula>
    </cfRule>
  </conditionalFormatting>
  <conditionalFormatting sqref="H536:I538">
    <cfRule type="expression" dxfId="14601" priority="2807">
      <formula>MID($H536,2,7)="0000000"</formula>
    </cfRule>
    <cfRule type="expression" dxfId="14600" priority="2808">
      <formula>MID($H536,3,6)="000000"</formula>
    </cfRule>
    <cfRule type="expression" dxfId="14599" priority="2809">
      <formula>MID($H536,4,5)="00000"</formula>
    </cfRule>
    <cfRule type="expression" dxfId="14598" priority="2810">
      <formula>MID($H536,5,4)="0000"</formula>
    </cfRule>
    <cfRule type="expression" dxfId="14597" priority="2811">
      <formula>MID($H536,7,2)="00"</formula>
    </cfRule>
    <cfRule type="expression" dxfId="14596" priority="2812">
      <formula>MID($H536,8,1)="0"</formula>
    </cfRule>
    <cfRule type="expression" dxfId="14595" priority="2813">
      <formula>$M536="Excluído"</formula>
    </cfRule>
    <cfRule type="expression" dxfId="14594" priority="2814">
      <formula>$M536="Alterar"</formula>
    </cfRule>
    <cfRule type="expression" dxfId="14593" priority="2815">
      <formula>$M536="Excluir"</formula>
    </cfRule>
    <cfRule type="expression" dxfId="14592" priority="2816">
      <formula>$M536="Incluir"</formula>
    </cfRule>
  </conditionalFormatting>
  <conditionalFormatting sqref="J536">
    <cfRule type="expression" dxfId="14591" priority="2796">
      <formula>MID($H536,2,7)="0000000"</formula>
    </cfRule>
    <cfRule type="expression" dxfId="14590" priority="2797">
      <formula>MID($H536,3,6)="000000"</formula>
    </cfRule>
    <cfRule type="expression" dxfId="14589" priority="2798">
      <formula>MID($H536,4,5)="00000"</formula>
    </cfRule>
    <cfRule type="expression" dxfId="14588" priority="2799">
      <formula>MID($H536,5,4)="0000"</formula>
    </cfRule>
    <cfRule type="expression" dxfId="14587" priority="2800">
      <formula>MID($H536,7,2)="00"</formula>
    </cfRule>
    <cfRule type="expression" dxfId="14586" priority="2801">
      <formula>MID($H536,8,1)="0"</formula>
    </cfRule>
    <cfRule type="expression" dxfId="14585" priority="2802">
      <formula>$M536="Excluído"</formula>
    </cfRule>
    <cfRule type="expression" dxfId="14584" priority="2803">
      <formula>$M536="Alterar"</formula>
    </cfRule>
    <cfRule type="expression" dxfId="14583" priority="2804">
      <formula>$M536="Excluir"</formula>
    </cfRule>
    <cfRule type="expression" dxfId="14582" priority="2805">
      <formula>$M536="Incluir"</formula>
    </cfRule>
  </conditionalFormatting>
  <conditionalFormatting sqref="J537">
    <cfRule type="expression" dxfId="14581" priority="2786">
      <formula>MID($H537,2,7)="0000000"</formula>
    </cfRule>
    <cfRule type="expression" dxfId="14580" priority="2787">
      <formula>MID($H537,3,6)="000000"</formula>
    </cfRule>
    <cfRule type="expression" dxfId="14579" priority="2788">
      <formula>MID($H537,4,5)="00000"</formula>
    </cfRule>
    <cfRule type="expression" dxfId="14578" priority="2789">
      <formula>MID($H537,5,4)="0000"</formula>
    </cfRule>
    <cfRule type="expression" dxfId="14577" priority="2790">
      <formula>MID($H537,7,2)="00"</formula>
    </cfRule>
    <cfRule type="expression" dxfId="14576" priority="2791">
      <formula>MID($H537,8,1)="0"</formula>
    </cfRule>
    <cfRule type="expression" dxfId="14575" priority="2792">
      <formula>$M537="Excluído"</formula>
    </cfRule>
    <cfRule type="expression" dxfId="14574" priority="2793">
      <formula>$M537="Alterar"</formula>
    </cfRule>
    <cfRule type="expression" dxfId="14573" priority="2794">
      <formula>$M537="Excluir"</formula>
    </cfRule>
    <cfRule type="expression" dxfId="14572" priority="2795">
      <formula>$M537="Incluir"</formula>
    </cfRule>
  </conditionalFormatting>
  <conditionalFormatting sqref="J538">
    <cfRule type="expression" dxfId="14571" priority="2776">
      <formula>MID($H538,2,7)="0000000"</formula>
    </cfRule>
    <cfRule type="expression" dxfId="14570" priority="2777">
      <formula>MID($H538,3,6)="000000"</formula>
    </cfRule>
    <cfRule type="expression" dxfId="14569" priority="2778">
      <formula>MID($H538,4,5)="00000"</formula>
    </cfRule>
    <cfRule type="expression" dxfId="14568" priority="2779">
      <formula>MID($H538,5,4)="0000"</formula>
    </cfRule>
    <cfRule type="expression" dxfId="14567" priority="2780">
      <formula>MID($H538,7,2)="00"</formula>
    </cfRule>
    <cfRule type="expression" dxfId="14566" priority="2781">
      <formula>MID($H538,8,1)="0"</formula>
    </cfRule>
    <cfRule type="expression" dxfId="14565" priority="2782">
      <formula>$M538="Excluído"</formula>
    </cfRule>
    <cfRule type="expression" dxfId="14564" priority="2783">
      <formula>$M538="Alterar"</formula>
    </cfRule>
    <cfRule type="expression" dxfId="14563" priority="2784">
      <formula>$M538="Excluir"</formula>
    </cfRule>
    <cfRule type="expression" dxfId="14562" priority="2785">
      <formula>$M538="Incluir"</formula>
    </cfRule>
  </conditionalFormatting>
  <conditionalFormatting sqref="H617:H619">
    <cfRule type="expression" dxfId="14561" priority="2765">
      <formula>IF($H617="",FALSE,IF($H617&gt;9999999,IF($H617&lt;100000000,FALSE,TRUE),TRUE))</formula>
    </cfRule>
  </conditionalFormatting>
  <conditionalFormatting sqref="H617:J619">
    <cfRule type="expression" dxfId="14560" priority="2766">
      <formula>MID($H617,2,7)="0000000"</formula>
    </cfRule>
    <cfRule type="expression" dxfId="14559" priority="2767">
      <formula>MID($H617,3,6)="000000"</formula>
    </cfRule>
    <cfRule type="expression" dxfId="14558" priority="2768">
      <formula>MID($H617,4,5)="00000"</formula>
    </cfRule>
    <cfRule type="expression" dxfId="14557" priority="2769">
      <formula>MID($H617,5,4)="0000"</formula>
    </cfRule>
    <cfRule type="expression" dxfId="14556" priority="2770">
      <formula>MID($H617,7,2)="00"</formula>
    </cfRule>
    <cfRule type="expression" dxfId="14555" priority="2771">
      <formula>MID($H617,8,1)="0"</formula>
    </cfRule>
    <cfRule type="expression" dxfId="14554" priority="2772">
      <formula>$M617="Excluído"</formula>
    </cfRule>
    <cfRule type="expression" dxfId="14553" priority="2773">
      <formula>$M617="Alterar"</formula>
    </cfRule>
    <cfRule type="expression" dxfId="14552" priority="2774">
      <formula>$M617="Excluir"</formula>
    </cfRule>
    <cfRule type="expression" dxfId="14551" priority="2775">
      <formula>$M617="Incluir"</formula>
    </cfRule>
  </conditionalFormatting>
  <conditionalFormatting sqref="K617:K619">
    <cfRule type="expression" dxfId="14550" priority="2755">
      <formula>MID($H617,2,7)="0000000"</formula>
    </cfRule>
    <cfRule type="expression" dxfId="14549" priority="2756">
      <formula>MID($H617,3,6)="000000"</formula>
    </cfRule>
    <cfRule type="expression" dxfId="14548" priority="2757">
      <formula>MID($H617,4,5)="00000"</formula>
    </cfRule>
    <cfRule type="expression" dxfId="14547" priority="2758">
      <formula>MID($H617,5,4)="0000"</formula>
    </cfRule>
    <cfRule type="expression" dxfId="14546" priority="2759">
      <formula>MID($H617,7,2)="00"</formula>
    </cfRule>
    <cfRule type="expression" dxfId="14545" priority="2760">
      <formula>MID($H617,8,1)="0"</formula>
    </cfRule>
    <cfRule type="expression" dxfId="14544" priority="2761">
      <formula>$M617="Excluído"</formula>
    </cfRule>
    <cfRule type="expression" dxfId="14543" priority="2762">
      <formula>$M617="Alterar"</formula>
    </cfRule>
    <cfRule type="expression" dxfId="14542" priority="2763">
      <formula>$M617="Excluir"</formula>
    </cfRule>
    <cfRule type="expression" dxfId="14541" priority="2764">
      <formula>$M617="Incluir"</formula>
    </cfRule>
  </conditionalFormatting>
  <conditionalFormatting sqref="I869">
    <cfRule type="expression" dxfId="14540" priority="2745">
      <formula>MID($H869,2,7)="0000000"</formula>
    </cfRule>
    <cfRule type="expression" dxfId="14539" priority="2746">
      <formula>MID($H869,3,6)="000000"</formula>
    </cfRule>
    <cfRule type="expression" dxfId="14538" priority="2747">
      <formula>MID($H869,4,5)="00000"</formula>
    </cfRule>
    <cfRule type="expression" dxfId="14537" priority="2748">
      <formula>MID($H869,5,4)="0000"</formula>
    </cfRule>
    <cfRule type="expression" dxfId="14536" priority="2749">
      <formula>MID($H869,7,2)="00"</formula>
    </cfRule>
    <cfRule type="expression" dxfId="14535" priority="2750">
      <formula>MID($H869,8,1)="0"</formula>
    </cfRule>
    <cfRule type="expression" dxfId="14534" priority="2751">
      <formula>$M869="Excluído"</formula>
    </cfRule>
    <cfRule type="expression" dxfId="14533" priority="2752">
      <formula>$M869="Alterar"</formula>
    </cfRule>
    <cfRule type="expression" dxfId="14532" priority="2753">
      <formula>$M869="Excluir"</formula>
    </cfRule>
    <cfRule type="expression" dxfId="14531" priority="2754">
      <formula>$M869="Incluir"</formula>
    </cfRule>
  </conditionalFormatting>
  <conditionalFormatting sqref="I1269">
    <cfRule type="expression" dxfId="14530" priority="2735">
      <formula>MID($H1269,2,7)="0000000"</formula>
    </cfRule>
    <cfRule type="expression" dxfId="14529" priority="2736">
      <formula>MID($H1269,3,6)="000000"</formula>
    </cfRule>
    <cfRule type="expression" dxfId="14528" priority="2737">
      <formula>MID($H1269,4,5)="00000"</formula>
    </cfRule>
    <cfRule type="expression" dxfId="14527" priority="2738">
      <formula>MID($H1269,5,4)="0000"</formula>
    </cfRule>
    <cfRule type="expression" dxfId="14526" priority="2739">
      <formula>MID($H1269,7,2)="00"</formula>
    </cfRule>
    <cfRule type="expression" dxfId="14525" priority="2740">
      <formula>MID($H1269,8,1)="0"</formula>
    </cfRule>
    <cfRule type="expression" dxfId="14524" priority="2741">
      <formula>$M1269="Excluído"</formula>
    </cfRule>
    <cfRule type="expression" dxfId="14523" priority="2742">
      <formula>$M1269="Alterar"</formula>
    </cfRule>
    <cfRule type="expression" dxfId="14522" priority="2743">
      <formula>$M1269="Excluir"</formula>
    </cfRule>
    <cfRule type="expression" dxfId="14521" priority="2744">
      <formula>$M1269="Incluir"</formula>
    </cfRule>
  </conditionalFormatting>
  <conditionalFormatting sqref="I1526">
    <cfRule type="expression" dxfId="14520" priority="2725">
      <formula>MID($H1526,2,7)="0000000"</formula>
    </cfRule>
    <cfRule type="expression" dxfId="14519" priority="2726">
      <formula>MID($H1526,3,6)="000000"</formula>
    </cfRule>
    <cfRule type="expression" dxfId="14518" priority="2727">
      <formula>MID($H1526,4,5)="00000"</formula>
    </cfRule>
    <cfRule type="expression" dxfId="14517" priority="2728">
      <formula>MID($H1526,5,4)="0000"</formula>
    </cfRule>
    <cfRule type="expression" dxfId="14516" priority="2729">
      <formula>MID($H1526,7,2)="00"</formula>
    </cfRule>
    <cfRule type="expression" dxfId="14515" priority="2730">
      <formula>MID($H1526,8,1)="0"</formula>
    </cfRule>
    <cfRule type="expression" dxfId="14514" priority="2731">
      <formula>$M1526="Excluído"</formula>
    </cfRule>
    <cfRule type="expression" dxfId="14513" priority="2732">
      <formula>$M1526="Alterar"</formula>
    </cfRule>
    <cfRule type="expression" dxfId="14512" priority="2733">
      <formula>$M1526="Excluir"</formula>
    </cfRule>
    <cfRule type="expression" dxfId="14511" priority="2734">
      <formula>$M1526="Incluir"</formula>
    </cfRule>
  </conditionalFormatting>
  <conditionalFormatting sqref="K578">
    <cfRule type="expression" dxfId="14510" priority="2715">
      <formula>MID($H578,2,7)="0000000"</formula>
    </cfRule>
    <cfRule type="expression" dxfId="14509" priority="2716">
      <formula>MID($H578,3,6)="000000"</formula>
    </cfRule>
    <cfRule type="expression" dxfId="14508" priority="2717">
      <formula>MID($H578,4,5)="00000"</formula>
    </cfRule>
    <cfRule type="expression" dxfId="14507" priority="2718">
      <formula>MID($H578,5,4)="0000"</formula>
    </cfRule>
    <cfRule type="expression" dxfId="14506" priority="2719">
      <formula>MID($H578,7,2)="00"</formula>
    </cfRule>
    <cfRule type="expression" dxfId="14505" priority="2720">
      <formula>MID($H578,8,1)="0"</formula>
    </cfRule>
    <cfRule type="expression" dxfId="14504" priority="2721">
      <formula>$L578="Excluído"</formula>
    </cfRule>
    <cfRule type="expression" dxfId="14503" priority="2722">
      <formula>$L578="Alterar"</formula>
    </cfRule>
    <cfRule type="expression" dxfId="14502" priority="2723">
      <formula>$L578="Excluir"</formula>
    </cfRule>
    <cfRule type="expression" dxfId="14501" priority="2724">
      <formula>$L578="Incluir"</formula>
    </cfRule>
  </conditionalFormatting>
  <conditionalFormatting sqref="I44:I45">
    <cfRule type="expression" dxfId="14500" priority="2705">
      <formula>MID($H44,2,7)="0000000"</formula>
    </cfRule>
    <cfRule type="expression" dxfId="14499" priority="2706">
      <formula>MID($H44,3,6)="000000"</formula>
    </cfRule>
    <cfRule type="expression" dxfId="14498" priority="2707">
      <formula>MID($H44,4,5)="00000"</formula>
    </cfRule>
    <cfRule type="expression" dxfId="14497" priority="2708">
      <formula>MID($H44,5,4)="0000"</formula>
    </cfRule>
    <cfRule type="expression" dxfId="14496" priority="2709">
      <formula>MID($H44,7,2)="00"</formula>
    </cfRule>
    <cfRule type="expression" dxfId="14495" priority="2710">
      <formula>MID($H44,8,1)="0"</formula>
    </cfRule>
    <cfRule type="expression" dxfId="14494" priority="2711">
      <formula>$M44="Excluído"</formula>
    </cfRule>
    <cfRule type="expression" dxfId="14493" priority="2712">
      <formula>$M44="Alterar"</formula>
    </cfRule>
    <cfRule type="expression" dxfId="14492" priority="2713">
      <formula>$M44="Excluir"</formula>
    </cfRule>
    <cfRule type="expression" dxfId="14491" priority="2714">
      <formula>$M44="Incluir"</formula>
    </cfRule>
  </conditionalFormatting>
  <conditionalFormatting sqref="K1023">
    <cfRule type="expression" dxfId="14490" priority="2635">
      <formula>MID($H1023,2,7)="0000000"</formula>
    </cfRule>
    <cfRule type="expression" dxfId="14489" priority="2636">
      <formula>MID($H1023,3,6)="000000"</formula>
    </cfRule>
    <cfRule type="expression" dxfId="14488" priority="2637">
      <formula>MID($H1023,4,5)="00000"</formula>
    </cfRule>
    <cfRule type="expression" dxfId="14487" priority="2638">
      <formula>MID($H1023,5,4)="0000"</formula>
    </cfRule>
    <cfRule type="expression" dxfId="14486" priority="2639">
      <formula>MID($H1023,7,2)="00"</formula>
    </cfRule>
    <cfRule type="expression" dxfId="14485" priority="2640">
      <formula>MID($H1023,8,1)="0"</formula>
    </cfRule>
    <cfRule type="expression" dxfId="14484" priority="2641">
      <formula>$M1023="Excluído"</formula>
    </cfRule>
    <cfRule type="expression" dxfId="14483" priority="2642">
      <formula>$M1023="Alterar"</formula>
    </cfRule>
    <cfRule type="expression" dxfId="14482" priority="2643">
      <formula>$M1023="Excluir"</formula>
    </cfRule>
    <cfRule type="expression" dxfId="14481" priority="2644">
      <formula>$M1023="Incluir"</formula>
    </cfRule>
  </conditionalFormatting>
  <conditionalFormatting sqref="K229">
    <cfRule type="expression" dxfId="14480" priority="2695">
      <formula>MID($H229,2,7)="0000000"</formula>
    </cfRule>
    <cfRule type="expression" dxfId="14479" priority="2696">
      <formula>MID($H229,3,6)="000000"</formula>
    </cfRule>
    <cfRule type="expression" dxfId="14478" priority="2697">
      <formula>MID($H229,4,5)="00000"</formula>
    </cfRule>
    <cfRule type="expression" dxfId="14477" priority="2698">
      <formula>MID($H229,5,4)="0000"</formula>
    </cfRule>
    <cfRule type="expression" dxfId="14476" priority="2699">
      <formula>MID($H229,7,2)="00"</formula>
    </cfRule>
    <cfRule type="expression" dxfId="14475" priority="2700">
      <formula>MID($H229,8,1)="0"</formula>
    </cfRule>
    <cfRule type="expression" dxfId="14474" priority="2701">
      <formula>$M229="Excluído"</formula>
    </cfRule>
    <cfRule type="expression" dxfId="14473" priority="2702">
      <formula>$M229="Alterar"</formula>
    </cfRule>
    <cfRule type="expression" dxfId="14472" priority="2703">
      <formula>$M229="Excluir"</formula>
    </cfRule>
    <cfRule type="expression" dxfId="14471" priority="2704">
      <formula>$M229="Incluir"</formula>
    </cfRule>
  </conditionalFormatting>
  <conditionalFormatting sqref="K815">
    <cfRule type="expression" dxfId="14470" priority="2555">
      <formula>MID($H815,2,7)="0000000"</formula>
    </cfRule>
    <cfRule type="expression" dxfId="14469" priority="2556">
      <formula>MID($H815,3,6)="000000"</formula>
    </cfRule>
    <cfRule type="expression" dxfId="14468" priority="2557">
      <formula>MID($H815,4,5)="00000"</formula>
    </cfRule>
    <cfRule type="expression" dxfId="14467" priority="2558">
      <formula>MID($H815,5,4)="0000"</formula>
    </cfRule>
    <cfRule type="expression" dxfId="14466" priority="2559">
      <formula>MID($H815,7,2)="00"</formula>
    </cfRule>
    <cfRule type="expression" dxfId="14465" priority="2560">
      <formula>MID($H815,8,1)="0"</formula>
    </cfRule>
    <cfRule type="expression" dxfId="14464" priority="2561">
      <formula>$M815="Excluído"</formula>
    </cfRule>
    <cfRule type="expression" dxfId="14463" priority="2562">
      <formula>$M815="Alterar"</formula>
    </cfRule>
    <cfRule type="expression" dxfId="14462" priority="2563">
      <formula>$M815="Excluir"</formula>
    </cfRule>
    <cfRule type="expression" dxfId="14461" priority="2564">
      <formula>$M815="Incluir"</formula>
    </cfRule>
  </conditionalFormatting>
  <conditionalFormatting sqref="K388">
    <cfRule type="expression" dxfId="14460" priority="2685">
      <formula>MID($H388,2,7)="0000000"</formula>
    </cfRule>
    <cfRule type="expression" dxfId="14459" priority="2686">
      <formula>MID($H388,3,6)="000000"</formula>
    </cfRule>
    <cfRule type="expression" dxfId="14458" priority="2687">
      <formula>MID($H388,4,5)="00000"</formula>
    </cfRule>
    <cfRule type="expression" dxfId="14457" priority="2688">
      <formula>MID($H388,5,4)="0000"</formula>
    </cfRule>
    <cfRule type="expression" dxfId="14456" priority="2689">
      <formula>MID($H388,7,2)="00"</formula>
    </cfRule>
    <cfRule type="expression" dxfId="14455" priority="2690">
      <formula>MID($H388,8,1)="0"</formula>
    </cfRule>
    <cfRule type="expression" dxfId="14454" priority="2691">
      <formula>$M388="Excluído"</formula>
    </cfRule>
    <cfRule type="expression" dxfId="14453" priority="2692">
      <formula>$M388="Alterar"</formula>
    </cfRule>
    <cfRule type="expression" dxfId="14452" priority="2693">
      <formula>$M388="Excluir"</formula>
    </cfRule>
    <cfRule type="expression" dxfId="14451" priority="2694">
      <formula>$M388="Incluir"</formula>
    </cfRule>
  </conditionalFormatting>
  <conditionalFormatting sqref="K996:K997">
    <cfRule type="expression" dxfId="14450" priority="2675">
      <formula>MID($H996,2,7)="0000000"</formula>
    </cfRule>
    <cfRule type="expression" dxfId="14449" priority="2676">
      <formula>MID($H996,3,6)="000000"</formula>
    </cfRule>
    <cfRule type="expression" dxfId="14448" priority="2677">
      <formula>MID($H996,4,5)="00000"</formula>
    </cfRule>
    <cfRule type="expression" dxfId="14447" priority="2678">
      <formula>MID($H996,5,4)="0000"</formula>
    </cfRule>
    <cfRule type="expression" dxfId="14446" priority="2679">
      <formula>MID($H996,7,2)="00"</formula>
    </cfRule>
    <cfRule type="expression" dxfId="14445" priority="2680">
      <formula>MID($H996,8,1)="0"</formula>
    </cfRule>
    <cfRule type="expression" dxfId="14444" priority="2681">
      <formula>$M996="Excluído"</formula>
    </cfRule>
    <cfRule type="expression" dxfId="14443" priority="2682">
      <formula>$M996="Alterar"</formula>
    </cfRule>
    <cfRule type="expression" dxfId="14442" priority="2683">
      <formula>$M996="Excluir"</formula>
    </cfRule>
    <cfRule type="expression" dxfId="14441" priority="2684">
      <formula>$M996="Incluir"</formula>
    </cfRule>
  </conditionalFormatting>
  <conditionalFormatting sqref="K995">
    <cfRule type="expression" dxfId="14440" priority="2665">
      <formula>MID($H995,2,7)="0000000"</formula>
    </cfRule>
    <cfRule type="expression" dxfId="14439" priority="2666">
      <formula>MID($H995,3,6)="000000"</formula>
    </cfRule>
    <cfRule type="expression" dxfId="14438" priority="2667">
      <formula>MID($H995,4,5)="00000"</formula>
    </cfRule>
    <cfRule type="expression" dxfId="14437" priority="2668">
      <formula>MID($H995,5,4)="0000"</formula>
    </cfRule>
    <cfRule type="expression" dxfId="14436" priority="2669">
      <formula>MID($H995,7,2)="00"</formula>
    </cfRule>
    <cfRule type="expression" dxfId="14435" priority="2670">
      <formula>MID($H995,8,1)="0"</formula>
    </cfRule>
    <cfRule type="expression" dxfId="14434" priority="2671">
      <formula>$M995="Excluído"</formula>
    </cfRule>
    <cfRule type="expression" dxfId="14433" priority="2672">
      <formula>$M995="Alterar"</formula>
    </cfRule>
    <cfRule type="expression" dxfId="14432" priority="2673">
      <formula>$M995="Excluir"</formula>
    </cfRule>
    <cfRule type="expression" dxfId="14431" priority="2674">
      <formula>$M995="Incluir"</formula>
    </cfRule>
  </conditionalFormatting>
  <conditionalFormatting sqref="K1012">
    <cfRule type="expression" dxfId="14430" priority="2655">
      <formula>MID($H1012,2,7)="0000000"</formula>
    </cfRule>
    <cfRule type="expression" dxfId="14429" priority="2656">
      <formula>MID($H1012,3,6)="000000"</formula>
    </cfRule>
    <cfRule type="expression" dxfId="14428" priority="2657">
      <formula>MID($H1012,4,5)="00000"</formula>
    </cfRule>
    <cfRule type="expression" dxfId="14427" priority="2658">
      <formula>MID($H1012,5,4)="0000"</formula>
    </cfRule>
    <cfRule type="expression" dxfId="14426" priority="2659">
      <formula>MID($H1012,7,2)="00"</formula>
    </cfRule>
    <cfRule type="expression" dxfId="14425" priority="2660">
      <formula>MID($H1012,8,1)="0"</formula>
    </cfRule>
    <cfRule type="expression" dxfId="14424" priority="2661">
      <formula>$M1012="Excluído"</formula>
    </cfRule>
    <cfRule type="expression" dxfId="14423" priority="2662">
      <formula>$M1012="Alterar"</formula>
    </cfRule>
    <cfRule type="expression" dxfId="14422" priority="2663">
      <formula>$M1012="Excluir"</formula>
    </cfRule>
    <cfRule type="expression" dxfId="14421" priority="2664">
      <formula>$M1012="Incluir"</formula>
    </cfRule>
  </conditionalFormatting>
  <conditionalFormatting sqref="K1018">
    <cfRule type="expression" dxfId="14420" priority="2645">
      <formula>MID($H1018,2,7)="0000000"</formula>
    </cfRule>
    <cfRule type="expression" dxfId="14419" priority="2646">
      <formula>MID($H1018,3,6)="000000"</formula>
    </cfRule>
    <cfRule type="expression" dxfId="14418" priority="2647">
      <formula>MID($H1018,4,5)="00000"</formula>
    </cfRule>
    <cfRule type="expression" dxfId="14417" priority="2648">
      <formula>MID($H1018,5,4)="0000"</formula>
    </cfRule>
    <cfRule type="expression" dxfId="14416" priority="2649">
      <formula>MID($H1018,7,2)="00"</formula>
    </cfRule>
    <cfRule type="expression" dxfId="14415" priority="2650">
      <formula>MID($H1018,8,1)="0"</formula>
    </cfRule>
    <cfRule type="expression" dxfId="14414" priority="2651">
      <formula>$M1018="Excluído"</formula>
    </cfRule>
    <cfRule type="expression" dxfId="14413" priority="2652">
      <formula>$M1018="Alterar"</formula>
    </cfRule>
    <cfRule type="expression" dxfId="14412" priority="2653">
      <formula>$M1018="Excluir"</formula>
    </cfRule>
    <cfRule type="expression" dxfId="14411" priority="2654">
      <formula>$M1018="Incluir"</formula>
    </cfRule>
  </conditionalFormatting>
  <conditionalFormatting sqref="K1039">
    <cfRule type="expression" dxfId="14410" priority="2625">
      <formula>MID($H1039,2,7)="0000000"</formula>
    </cfRule>
    <cfRule type="expression" dxfId="14409" priority="2626">
      <formula>MID($H1039,3,6)="000000"</formula>
    </cfRule>
    <cfRule type="expression" dxfId="14408" priority="2627">
      <formula>MID($H1039,4,5)="00000"</formula>
    </cfRule>
    <cfRule type="expression" dxfId="14407" priority="2628">
      <formula>MID($H1039,5,4)="0000"</formula>
    </cfRule>
    <cfRule type="expression" dxfId="14406" priority="2629">
      <formula>MID($H1039,7,2)="00"</formula>
    </cfRule>
    <cfRule type="expression" dxfId="14405" priority="2630">
      <formula>MID($H1039,8,1)="0"</formula>
    </cfRule>
    <cfRule type="expression" dxfId="14404" priority="2631">
      <formula>$M1039="Excluído"</formula>
    </cfRule>
    <cfRule type="expression" dxfId="14403" priority="2632">
      <formula>$M1039="Alterar"</formula>
    </cfRule>
    <cfRule type="expression" dxfId="14402" priority="2633">
      <formula>$M1039="Excluir"</formula>
    </cfRule>
    <cfRule type="expression" dxfId="14401" priority="2634">
      <formula>$M1039="Incluir"</formula>
    </cfRule>
  </conditionalFormatting>
  <conditionalFormatting sqref="K1055:K1056">
    <cfRule type="expression" dxfId="14400" priority="2615">
      <formula>MID($H1055,2,7)="0000000"</formula>
    </cfRule>
    <cfRule type="expression" dxfId="14399" priority="2616">
      <formula>MID($H1055,3,6)="000000"</formula>
    </cfRule>
    <cfRule type="expression" dxfId="14398" priority="2617">
      <formula>MID($H1055,4,5)="00000"</formula>
    </cfRule>
    <cfRule type="expression" dxfId="14397" priority="2618">
      <formula>MID($H1055,5,4)="0000"</formula>
    </cfRule>
    <cfRule type="expression" dxfId="14396" priority="2619">
      <formula>MID($H1055,7,2)="00"</formula>
    </cfRule>
    <cfRule type="expression" dxfId="14395" priority="2620">
      <formula>MID($H1055,8,1)="0"</formula>
    </cfRule>
    <cfRule type="expression" dxfId="14394" priority="2621">
      <formula>$M1055="Excluído"</formula>
    </cfRule>
    <cfRule type="expression" dxfId="14393" priority="2622">
      <formula>$M1055="Alterar"</formula>
    </cfRule>
    <cfRule type="expression" dxfId="14392" priority="2623">
      <formula>$M1055="Excluir"</formula>
    </cfRule>
    <cfRule type="expression" dxfId="14391" priority="2624">
      <formula>$M1055="Incluir"</formula>
    </cfRule>
  </conditionalFormatting>
  <conditionalFormatting sqref="K1167">
    <cfRule type="expression" dxfId="14390" priority="2605">
      <formula>MID($H1167,2,7)="0000000"</formula>
    </cfRule>
    <cfRule type="expression" dxfId="14389" priority="2606">
      <formula>MID($H1167,3,6)="000000"</formula>
    </cfRule>
    <cfRule type="expression" dxfId="14388" priority="2607">
      <formula>MID($H1167,4,5)="00000"</formula>
    </cfRule>
    <cfRule type="expression" dxfId="14387" priority="2608">
      <formula>MID($H1167,5,4)="0000"</formula>
    </cfRule>
    <cfRule type="expression" dxfId="14386" priority="2609">
      <formula>MID($H1167,7,2)="00"</formula>
    </cfRule>
    <cfRule type="expression" dxfId="14385" priority="2610">
      <formula>MID($H1167,8,1)="0"</formula>
    </cfRule>
    <cfRule type="expression" dxfId="14384" priority="2611">
      <formula>$M1167="Excluído"</formula>
    </cfRule>
    <cfRule type="expression" dxfId="14383" priority="2612">
      <formula>$M1167="Alterar"</formula>
    </cfRule>
    <cfRule type="expression" dxfId="14382" priority="2613">
      <formula>$M1167="Excluir"</formula>
    </cfRule>
    <cfRule type="expression" dxfId="14381" priority="2614">
      <formula>$M1167="Incluir"</formula>
    </cfRule>
  </conditionalFormatting>
  <conditionalFormatting sqref="K1397">
    <cfRule type="expression" dxfId="14380" priority="2595">
      <formula>MID($H1397,2,7)="0000000"</formula>
    </cfRule>
    <cfRule type="expression" dxfId="14379" priority="2596">
      <formula>MID($H1397,3,6)="000000"</formula>
    </cfRule>
    <cfRule type="expression" dxfId="14378" priority="2597">
      <formula>MID($H1397,4,5)="00000"</formula>
    </cfRule>
    <cfRule type="expression" dxfId="14377" priority="2598">
      <formula>MID($H1397,5,4)="0000"</formula>
    </cfRule>
    <cfRule type="expression" dxfId="14376" priority="2599">
      <formula>MID($H1397,7,2)="00"</formula>
    </cfRule>
    <cfRule type="expression" dxfId="14375" priority="2600">
      <formula>MID($H1397,8,1)="0"</formula>
    </cfRule>
    <cfRule type="expression" dxfId="14374" priority="2601">
      <formula>$M1397="Excluído"</formula>
    </cfRule>
    <cfRule type="expression" dxfId="14373" priority="2602">
      <formula>$M1397="Alterar"</formula>
    </cfRule>
    <cfRule type="expression" dxfId="14372" priority="2603">
      <formula>$M1397="Excluir"</formula>
    </cfRule>
    <cfRule type="expression" dxfId="14371" priority="2604">
      <formula>$M1397="Incluir"</formula>
    </cfRule>
  </conditionalFormatting>
  <conditionalFormatting sqref="K1404">
    <cfRule type="expression" dxfId="14370" priority="2585">
      <formula>MID($H1404,2,7)="0000000"</formula>
    </cfRule>
    <cfRule type="expression" dxfId="14369" priority="2586">
      <formula>MID($H1404,3,6)="000000"</formula>
    </cfRule>
    <cfRule type="expression" dxfId="14368" priority="2587">
      <formula>MID($H1404,4,5)="00000"</formula>
    </cfRule>
    <cfRule type="expression" dxfId="14367" priority="2588">
      <formula>MID($H1404,5,4)="0000"</formula>
    </cfRule>
    <cfRule type="expression" dxfId="14366" priority="2589">
      <formula>MID($H1404,7,2)="00"</formula>
    </cfRule>
    <cfRule type="expression" dxfId="14365" priority="2590">
      <formula>MID($H1404,8,1)="0"</formula>
    </cfRule>
    <cfRule type="expression" dxfId="14364" priority="2591">
      <formula>$M1404="Excluído"</formula>
    </cfRule>
    <cfRule type="expression" dxfId="14363" priority="2592">
      <formula>$M1404="Alterar"</formula>
    </cfRule>
    <cfRule type="expression" dxfId="14362" priority="2593">
      <formula>$M1404="Excluir"</formula>
    </cfRule>
    <cfRule type="expression" dxfId="14361" priority="2594">
      <formula>$M1404="Incluir"</formula>
    </cfRule>
  </conditionalFormatting>
  <conditionalFormatting sqref="K235:K238">
    <cfRule type="expression" dxfId="14360" priority="2365">
      <formula>MID($H235,2,7)="0000000"</formula>
    </cfRule>
    <cfRule type="expression" dxfId="14359" priority="2366">
      <formula>MID($H235,3,6)="000000"</formula>
    </cfRule>
    <cfRule type="expression" dxfId="14358" priority="2367">
      <formula>MID($H235,4,5)="00000"</formula>
    </cfRule>
    <cfRule type="expression" dxfId="14357" priority="2368">
      <formula>MID($H235,5,4)="0000"</formula>
    </cfRule>
    <cfRule type="expression" dxfId="14356" priority="2369">
      <formula>MID($H235,7,2)="00"</formula>
    </cfRule>
    <cfRule type="expression" dxfId="14355" priority="2370">
      <formula>MID($H235,8,1)="0"</formula>
    </cfRule>
    <cfRule type="expression" dxfId="14354" priority="2371">
      <formula>$M235="Excluído"</formula>
    </cfRule>
    <cfRule type="expression" dxfId="14353" priority="2372">
      <formula>$M235="Alterar"</formula>
    </cfRule>
    <cfRule type="expression" dxfId="14352" priority="2373">
      <formula>$M235="Excluir"</formula>
    </cfRule>
    <cfRule type="expression" dxfId="14351" priority="2374">
      <formula>$M235="Incluir"</formula>
    </cfRule>
  </conditionalFormatting>
  <conditionalFormatting sqref="K244:K246">
    <cfRule type="expression" dxfId="14350" priority="2575">
      <formula>MID($H244,2,7)="0000000"</formula>
    </cfRule>
    <cfRule type="expression" dxfId="14349" priority="2576">
      <formula>MID($H244,3,6)="000000"</formula>
    </cfRule>
    <cfRule type="expression" dxfId="14348" priority="2577">
      <formula>MID($H244,4,5)="00000"</formula>
    </cfRule>
    <cfRule type="expression" dxfId="14347" priority="2578">
      <formula>MID($H244,5,4)="0000"</formula>
    </cfRule>
    <cfRule type="expression" dxfId="14346" priority="2579">
      <formula>MID($H244,7,2)="00"</formula>
    </cfRule>
    <cfRule type="expression" dxfId="14345" priority="2580">
      <formula>MID($H244,8,1)="0"</formula>
    </cfRule>
    <cfRule type="expression" dxfId="14344" priority="2581">
      <formula>$M244="Excluído"</formula>
    </cfRule>
    <cfRule type="expression" dxfId="14343" priority="2582">
      <formula>$M244="Alterar"</formula>
    </cfRule>
    <cfRule type="expression" dxfId="14342" priority="2583">
      <formula>$M244="Excluir"</formula>
    </cfRule>
    <cfRule type="expression" dxfId="14341" priority="2584">
      <formula>$M244="Incluir"</formula>
    </cfRule>
  </conditionalFormatting>
  <conditionalFormatting sqref="I257">
    <cfRule type="expression" dxfId="14340" priority="2385">
      <formula>MID($H257,2,7)="0000000"</formula>
    </cfRule>
    <cfRule type="expression" dxfId="14339" priority="2386">
      <formula>MID($H257,3,6)="000000"</formula>
    </cfRule>
    <cfRule type="expression" dxfId="14338" priority="2387">
      <formula>MID($H257,4,5)="00000"</formula>
    </cfRule>
    <cfRule type="expression" dxfId="14337" priority="2388">
      <formula>MID($H257,5,4)="0000"</formula>
    </cfRule>
    <cfRule type="expression" dxfId="14336" priority="2389">
      <formula>MID($H257,7,2)="00"</formula>
    </cfRule>
    <cfRule type="expression" dxfId="14335" priority="2390">
      <formula>MID($H257,8,1)="0"</formula>
    </cfRule>
    <cfRule type="expression" dxfId="14334" priority="2391">
      <formula>$M257="Excluído"</formula>
    </cfRule>
    <cfRule type="expression" dxfId="14333" priority="2392">
      <formula>$M257="Alterar"</formula>
    </cfRule>
    <cfRule type="expression" dxfId="14332" priority="2393">
      <formula>$M257="Excluir"</formula>
    </cfRule>
    <cfRule type="expression" dxfId="14331" priority="2394">
      <formula>$M257="Incluir"</formula>
    </cfRule>
  </conditionalFormatting>
  <conditionalFormatting sqref="K252">
    <cfRule type="expression" dxfId="14330" priority="2395">
      <formula>MID($H252,2,7)="0000000"</formula>
    </cfRule>
    <cfRule type="expression" dxfId="14329" priority="2396">
      <formula>MID($H252,3,6)="000000"</formula>
    </cfRule>
    <cfRule type="expression" dxfId="14328" priority="2397">
      <formula>MID($H252,4,5)="00000"</formula>
    </cfRule>
    <cfRule type="expression" dxfId="14327" priority="2398">
      <formula>MID($H252,5,4)="0000"</formula>
    </cfRule>
    <cfRule type="expression" dxfId="14326" priority="2399">
      <formula>MID($H252,7,2)="00"</formula>
    </cfRule>
    <cfRule type="expression" dxfId="14325" priority="2400">
      <formula>MID($H252,8,1)="0"</formula>
    </cfRule>
    <cfRule type="expression" dxfId="14324" priority="2401">
      <formula>$M252="Excluído"</formula>
    </cfRule>
    <cfRule type="expression" dxfId="14323" priority="2402">
      <formula>$M252="Alterar"</formula>
    </cfRule>
    <cfRule type="expression" dxfId="14322" priority="2403">
      <formula>$M252="Excluir"</formula>
    </cfRule>
    <cfRule type="expression" dxfId="14321" priority="2404">
      <formula>$M252="Incluir"</formula>
    </cfRule>
  </conditionalFormatting>
  <conditionalFormatting sqref="K248:K251">
    <cfRule type="expression" dxfId="14320" priority="2565">
      <formula>MID($H248,2,7)="0000000"</formula>
    </cfRule>
    <cfRule type="expression" dxfId="14319" priority="2566">
      <formula>MID($H248,3,6)="000000"</formula>
    </cfRule>
    <cfRule type="expression" dxfId="14318" priority="2567">
      <formula>MID($H248,4,5)="00000"</formula>
    </cfRule>
    <cfRule type="expression" dxfId="14317" priority="2568">
      <formula>MID($H248,5,4)="0000"</formula>
    </cfRule>
    <cfRule type="expression" dxfId="14316" priority="2569">
      <formula>MID($H248,7,2)="00"</formula>
    </cfRule>
    <cfRule type="expression" dxfId="14315" priority="2570">
      <formula>MID($H248,8,1)="0"</formula>
    </cfRule>
    <cfRule type="expression" dxfId="14314" priority="2571">
      <formula>$M248="Excluído"</formula>
    </cfRule>
    <cfRule type="expression" dxfId="14313" priority="2572">
      <formula>$M248="Alterar"</formula>
    </cfRule>
    <cfRule type="expression" dxfId="14312" priority="2573">
      <formula>$M248="Excluir"</formula>
    </cfRule>
    <cfRule type="expression" dxfId="14311" priority="2574">
      <formula>$M248="Incluir"</formula>
    </cfRule>
  </conditionalFormatting>
  <conditionalFormatting sqref="K970">
    <cfRule type="expression" dxfId="14310" priority="2535">
      <formula>MID($H970,2,7)="0000000"</formula>
    </cfRule>
    <cfRule type="expression" dxfId="14309" priority="2536">
      <formula>MID($H970,3,6)="000000"</formula>
    </cfRule>
    <cfRule type="expression" dxfId="14308" priority="2537">
      <formula>MID($H970,4,5)="00000"</formula>
    </cfRule>
    <cfRule type="expression" dxfId="14307" priority="2538">
      <formula>MID($H970,5,4)="0000"</formula>
    </cfRule>
    <cfRule type="expression" dxfId="14306" priority="2539">
      <formula>MID($H970,7,2)="00"</formula>
    </cfRule>
    <cfRule type="expression" dxfId="14305" priority="2540">
      <formula>MID($H970,8,1)="0"</formula>
    </cfRule>
    <cfRule type="expression" dxfId="14304" priority="2541">
      <formula>$M970="Excluído"</formula>
    </cfRule>
    <cfRule type="expression" dxfId="14303" priority="2542">
      <formula>$M970="Alterar"</formula>
    </cfRule>
    <cfRule type="expression" dxfId="14302" priority="2543">
      <formula>$M970="Excluir"</formula>
    </cfRule>
    <cfRule type="expression" dxfId="14301" priority="2544">
      <formula>$M970="Incluir"</formula>
    </cfRule>
  </conditionalFormatting>
  <conditionalFormatting sqref="K944">
    <cfRule type="expression" dxfId="14300" priority="2545">
      <formula>MID($H944,2,7)="0000000"</formula>
    </cfRule>
    <cfRule type="expression" dxfId="14299" priority="2546">
      <formula>MID($H944,3,6)="000000"</formula>
    </cfRule>
    <cfRule type="expression" dxfId="14298" priority="2547">
      <formula>MID($H944,4,5)="00000"</formula>
    </cfRule>
    <cfRule type="expression" dxfId="14297" priority="2548">
      <formula>MID($H944,5,4)="0000"</formula>
    </cfRule>
    <cfRule type="expression" dxfId="14296" priority="2549">
      <formula>MID($H944,7,2)="00"</formula>
    </cfRule>
    <cfRule type="expression" dxfId="14295" priority="2550">
      <formula>MID($H944,8,1)="0"</formula>
    </cfRule>
    <cfRule type="expression" dxfId="14294" priority="2551">
      <formula>$M944="Excluído"</formula>
    </cfRule>
    <cfRule type="expression" dxfId="14293" priority="2552">
      <formula>$M944="Alterar"</formula>
    </cfRule>
    <cfRule type="expression" dxfId="14292" priority="2553">
      <formula>$M944="Excluir"</formula>
    </cfRule>
    <cfRule type="expression" dxfId="14291" priority="2554">
      <formula>$M944="Incluir"</formula>
    </cfRule>
  </conditionalFormatting>
  <conditionalFormatting sqref="K1442">
    <cfRule type="expression" dxfId="14290" priority="2525">
      <formula>MID($H1442,2,7)="0000000"</formula>
    </cfRule>
    <cfRule type="expression" dxfId="14289" priority="2526">
      <formula>MID($H1442,3,6)="000000"</formula>
    </cfRule>
    <cfRule type="expression" dxfId="14288" priority="2527">
      <formula>MID($H1442,4,5)="00000"</formula>
    </cfRule>
    <cfRule type="expression" dxfId="14287" priority="2528">
      <formula>MID($H1442,5,4)="0000"</formula>
    </cfRule>
    <cfRule type="expression" dxfId="14286" priority="2529">
      <formula>MID($H1442,7,2)="00"</formula>
    </cfRule>
    <cfRule type="expression" dxfId="14285" priority="2530">
      <formula>MID($H1442,8,1)="0"</formula>
    </cfRule>
    <cfRule type="expression" dxfId="14284" priority="2531">
      <formula>$M1442="Excluído"</formula>
    </cfRule>
    <cfRule type="expression" dxfId="14283" priority="2532">
      <formula>$M1442="Alterar"</formula>
    </cfRule>
    <cfRule type="expression" dxfId="14282" priority="2533">
      <formula>$M1442="Excluir"</formula>
    </cfRule>
    <cfRule type="expression" dxfId="14281" priority="2534">
      <formula>$M1442="Incluir"</formula>
    </cfRule>
  </conditionalFormatting>
  <conditionalFormatting sqref="K1464">
    <cfRule type="expression" dxfId="14280" priority="2515">
      <formula>MID($H1464,2,7)="0000000"</formula>
    </cfRule>
    <cfRule type="expression" dxfId="14279" priority="2516">
      <formula>MID($H1464,3,6)="000000"</formula>
    </cfRule>
    <cfRule type="expression" dxfId="14278" priority="2517">
      <formula>MID($H1464,4,5)="00000"</formula>
    </cfRule>
    <cfRule type="expression" dxfId="14277" priority="2518">
      <formula>MID($H1464,5,4)="0000"</formula>
    </cfRule>
    <cfRule type="expression" dxfId="14276" priority="2519">
      <formula>MID($H1464,7,2)="00"</formula>
    </cfRule>
    <cfRule type="expression" dxfId="14275" priority="2520">
      <formula>MID($H1464,8,1)="0"</formula>
    </cfRule>
    <cfRule type="expression" dxfId="14274" priority="2521">
      <formula>$M1464="Excluído"</formula>
    </cfRule>
    <cfRule type="expression" dxfId="14273" priority="2522">
      <formula>$M1464="Alterar"</formula>
    </cfRule>
    <cfRule type="expression" dxfId="14272" priority="2523">
      <formula>$M1464="Excluir"</formula>
    </cfRule>
    <cfRule type="expression" dxfId="14271" priority="2524">
      <formula>$M1464="Incluir"</formula>
    </cfRule>
  </conditionalFormatting>
  <conditionalFormatting sqref="K1467">
    <cfRule type="expression" dxfId="14270" priority="2505">
      <formula>MID($H1467,2,7)="0000000"</formula>
    </cfRule>
    <cfRule type="expression" dxfId="14269" priority="2506">
      <formula>MID($H1467,3,6)="000000"</formula>
    </cfRule>
    <cfRule type="expression" dxfId="14268" priority="2507">
      <formula>MID($H1467,4,5)="00000"</formula>
    </cfRule>
    <cfRule type="expression" dxfId="14267" priority="2508">
      <formula>MID($H1467,5,4)="0000"</formula>
    </cfRule>
    <cfRule type="expression" dxfId="14266" priority="2509">
      <formula>MID($H1467,7,2)="00"</formula>
    </cfRule>
    <cfRule type="expression" dxfId="14265" priority="2510">
      <formula>MID($H1467,8,1)="0"</formula>
    </cfRule>
    <cfRule type="expression" dxfId="14264" priority="2511">
      <formula>$M1467="Excluído"</formula>
    </cfRule>
    <cfRule type="expression" dxfId="14263" priority="2512">
      <formula>$M1467="Alterar"</formula>
    </cfRule>
    <cfRule type="expression" dxfId="14262" priority="2513">
      <formula>$M1467="Excluir"</formula>
    </cfRule>
    <cfRule type="expression" dxfId="14261" priority="2514">
      <formula>$M1467="Incluir"</formula>
    </cfRule>
  </conditionalFormatting>
  <conditionalFormatting sqref="K1478">
    <cfRule type="expression" dxfId="14260" priority="2495">
      <formula>MID($H1478,2,7)="0000000"</formula>
    </cfRule>
    <cfRule type="expression" dxfId="14259" priority="2496">
      <formula>MID($H1478,3,6)="000000"</formula>
    </cfRule>
    <cfRule type="expression" dxfId="14258" priority="2497">
      <formula>MID($H1478,4,5)="00000"</formula>
    </cfRule>
    <cfRule type="expression" dxfId="14257" priority="2498">
      <formula>MID($H1478,5,4)="0000"</formula>
    </cfRule>
    <cfRule type="expression" dxfId="14256" priority="2499">
      <formula>MID($H1478,7,2)="00"</formula>
    </cfRule>
    <cfRule type="expression" dxfId="14255" priority="2500">
      <formula>MID($H1478,8,1)="0"</formula>
    </cfRule>
    <cfRule type="expression" dxfId="14254" priority="2501">
      <formula>$M1478="Excluído"</formula>
    </cfRule>
    <cfRule type="expression" dxfId="14253" priority="2502">
      <formula>$M1478="Alterar"</formula>
    </cfRule>
    <cfRule type="expression" dxfId="14252" priority="2503">
      <formula>$M1478="Excluir"</formula>
    </cfRule>
    <cfRule type="expression" dxfId="14251" priority="2504">
      <formula>$M1478="Incluir"</formula>
    </cfRule>
  </conditionalFormatting>
  <conditionalFormatting sqref="K1548">
    <cfRule type="expression" dxfId="14250" priority="2485">
      <formula>MID($H1548,2,7)="0000000"</formula>
    </cfRule>
    <cfRule type="expression" dxfId="14249" priority="2486">
      <formula>MID($H1548,3,6)="000000"</formula>
    </cfRule>
    <cfRule type="expression" dxfId="14248" priority="2487">
      <formula>MID($H1548,4,5)="00000"</formula>
    </cfRule>
    <cfRule type="expression" dxfId="14247" priority="2488">
      <formula>MID($H1548,5,4)="0000"</formula>
    </cfRule>
    <cfRule type="expression" dxfId="14246" priority="2489">
      <formula>MID($H1548,7,2)="00"</formula>
    </cfRule>
    <cfRule type="expression" dxfId="14245" priority="2490">
      <formula>MID($H1548,8,1)="0"</formula>
    </cfRule>
    <cfRule type="expression" dxfId="14244" priority="2491">
      <formula>$M1548="Excluído"</formula>
    </cfRule>
    <cfRule type="expression" dxfId="14243" priority="2492">
      <formula>$M1548="Alterar"</formula>
    </cfRule>
    <cfRule type="expression" dxfId="14242" priority="2493">
      <formula>$M1548="Excluir"</formula>
    </cfRule>
    <cfRule type="expression" dxfId="14241" priority="2494">
      <formula>$M1548="Incluir"</formula>
    </cfRule>
  </conditionalFormatting>
  <conditionalFormatting sqref="K1549">
    <cfRule type="expression" dxfId="14240" priority="2475">
      <formula>MID($H1549,2,7)="0000000"</formula>
    </cfRule>
    <cfRule type="expression" dxfId="14239" priority="2476">
      <formula>MID($H1549,3,6)="000000"</formula>
    </cfRule>
    <cfRule type="expression" dxfId="14238" priority="2477">
      <formula>MID($H1549,4,5)="00000"</formula>
    </cfRule>
    <cfRule type="expression" dxfId="14237" priority="2478">
      <formula>MID($H1549,5,4)="0000"</formula>
    </cfRule>
    <cfRule type="expression" dxfId="14236" priority="2479">
      <formula>MID($H1549,7,2)="00"</formula>
    </cfRule>
    <cfRule type="expression" dxfId="14235" priority="2480">
      <formula>MID($H1549,8,1)="0"</formula>
    </cfRule>
    <cfRule type="expression" dxfId="14234" priority="2481">
      <formula>$M1549="Excluído"</formula>
    </cfRule>
    <cfRule type="expression" dxfId="14233" priority="2482">
      <formula>$M1549="Alterar"</formula>
    </cfRule>
    <cfRule type="expression" dxfId="14232" priority="2483">
      <formula>$M1549="Excluir"</formula>
    </cfRule>
    <cfRule type="expression" dxfId="14231" priority="2484">
      <formula>$M1549="Incluir"</formula>
    </cfRule>
  </conditionalFormatting>
  <conditionalFormatting sqref="I234">
    <cfRule type="expression" dxfId="14230" priority="2465">
      <formula>MID($H234,2,7)="0000000"</formula>
    </cfRule>
    <cfRule type="expression" dxfId="14229" priority="2466">
      <formula>MID($H234,3,6)="000000"</formula>
    </cfRule>
    <cfRule type="expression" dxfId="14228" priority="2467">
      <formula>MID($H234,4,5)="00000"</formula>
    </cfRule>
    <cfRule type="expression" dxfId="14227" priority="2468">
      <formula>MID($H234,5,4)="0000"</formula>
    </cfRule>
    <cfRule type="expression" dxfId="14226" priority="2469">
      <formula>MID($H234,7,2)="00"</formula>
    </cfRule>
    <cfRule type="expression" dxfId="14225" priority="2470">
      <formula>MID($H234,8,1)="0"</formula>
    </cfRule>
    <cfRule type="expression" dxfId="14224" priority="2471">
      <formula>$M234="Excluído"</formula>
    </cfRule>
    <cfRule type="expression" dxfId="14223" priority="2472">
      <formula>$M234="Alterar"</formula>
    </cfRule>
    <cfRule type="expression" dxfId="14222" priority="2473">
      <formula>$M234="Excluir"</formula>
    </cfRule>
    <cfRule type="expression" dxfId="14221" priority="2474">
      <formula>$M234="Incluir"</formula>
    </cfRule>
  </conditionalFormatting>
  <conditionalFormatting sqref="K234">
    <cfRule type="expression" dxfId="14220" priority="2455">
      <formula>MID($H234,2,7)="0000000"</formula>
    </cfRule>
    <cfRule type="expression" dxfId="14219" priority="2456">
      <formula>MID($H234,3,6)="000000"</formula>
    </cfRule>
    <cfRule type="expression" dxfId="14218" priority="2457">
      <formula>MID($H234,4,5)="00000"</formula>
    </cfRule>
    <cfRule type="expression" dxfId="14217" priority="2458">
      <formula>MID($H234,5,4)="0000"</formula>
    </cfRule>
    <cfRule type="expression" dxfId="14216" priority="2459">
      <formula>MID($H234,7,2)="00"</formula>
    </cfRule>
    <cfRule type="expression" dxfId="14215" priority="2460">
      <formula>MID($H234,8,1)="0"</formula>
    </cfRule>
    <cfRule type="expression" dxfId="14214" priority="2461">
      <formula>$M234="Excluído"</formula>
    </cfRule>
    <cfRule type="expression" dxfId="14213" priority="2462">
      <formula>$M234="Alterar"</formula>
    </cfRule>
    <cfRule type="expression" dxfId="14212" priority="2463">
      <formula>$M234="Excluir"</formula>
    </cfRule>
    <cfRule type="expression" dxfId="14211" priority="2464">
      <formula>$M234="Incluir"</formula>
    </cfRule>
  </conditionalFormatting>
  <conditionalFormatting sqref="I239">
    <cfRule type="expression" dxfId="14210" priority="2445">
      <formula>MID($H239,2,7)="0000000"</formula>
    </cfRule>
    <cfRule type="expression" dxfId="14209" priority="2446">
      <formula>MID($H239,3,6)="000000"</formula>
    </cfRule>
    <cfRule type="expression" dxfId="14208" priority="2447">
      <formula>MID($H239,4,5)="00000"</formula>
    </cfRule>
    <cfRule type="expression" dxfId="14207" priority="2448">
      <formula>MID($H239,5,4)="0000"</formula>
    </cfRule>
    <cfRule type="expression" dxfId="14206" priority="2449">
      <formula>MID($H239,7,2)="00"</formula>
    </cfRule>
    <cfRule type="expression" dxfId="14205" priority="2450">
      <formula>MID($H239,8,1)="0"</formula>
    </cfRule>
    <cfRule type="expression" dxfId="14204" priority="2451">
      <formula>$M239="Excluído"</formula>
    </cfRule>
    <cfRule type="expression" dxfId="14203" priority="2452">
      <formula>$M239="Alterar"</formula>
    </cfRule>
    <cfRule type="expression" dxfId="14202" priority="2453">
      <formula>$M239="Excluir"</formula>
    </cfRule>
    <cfRule type="expression" dxfId="14201" priority="2454">
      <formula>$M239="Incluir"</formula>
    </cfRule>
  </conditionalFormatting>
  <conditionalFormatting sqref="K239">
    <cfRule type="expression" dxfId="14200" priority="2435">
      <formula>MID($H239,2,7)="0000000"</formula>
    </cfRule>
    <cfRule type="expression" dxfId="14199" priority="2436">
      <formula>MID($H239,3,6)="000000"</formula>
    </cfRule>
    <cfRule type="expression" dxfId="14198" priority="2437">
      <formula>MID($H239,4,5)="00000"</formula>
    </cfRule>
    <cfRule type="expression" dxfId="14197" priority="2438">
      <formula>MID($H239,5,4)="0000"</formula>
    </cfRule>
    <cfRule type="expression" dxfId="14196" priority="2439">
      <formula>MID($H239,7,2)="00"</formula>
    </cfRule>
    <cfRule type="expression" dxfId="14195" priority="2440">
      <formula>MID($H239,8,1)="0"</formula>
    </cfRule>
    <cfRule type="expression" dxfId="14194" priority="2441">
      <formula>$M239="Excluído"</formula>
    </cfRule>
    <cfRule type="expression" dxfId="14193" priority="2442">
      <formula>$M239="Alterar"</formula>
    </cfRule>
    <cfRule type="expression" dxfId="14192" priority="2443">
      <formula>$M239="Excluir"</formula>
    </cfRule>
    <cfRule type="expression" dxfId="14191" priority="2444">
      <formula>$M239="Incluir"</formula>
    </cfRule>
  </conditionalFormatting>
  <conditionalFormatting sqref="I247">
    <cfRule type="expression" dxfId="14190" priority="2425">
      <formula>MID($H247,2,7)="0000000"</formula>
    </cfRule>
    <cfRule type="expression" dxfId="14189" priority="2426">
      <formula>MID($H247,3,6)="000000"</formula>
    </cfRule>
    <cfRule type="expression" dxfId="14188" priority="2427">
      <formula>MID($H247,4,5)="00000"</formula>
    </cfRule>
    <cfRule type="expression" dxfId="14187" priority="2428">
      <formula>MID($H247,5,4)="0000"</formula>
    </cfRule>
    <cfRule type="expression" dxfId="14186" priority="2429">
      <formula>MID($H247,7,2)="00"</formula>
    </cfRule>
    <cfRule type="expression" dxfId="14185" priority="2430">
      <formula>MID($H247,8,1)="0"</formula>
    </cfRule>
    <cfRule type="expression" dxfId="14184" priority="2431">
      <formula>$M247="Excluído"</formula>
    </cfRule>
    <cfRule type="expression" dxfId="14183" priority="2432">
      <formula>$M247="Alterar"</formula>
    </cfRule>
    <cfRule type="expression" dxfId="14182" priority="2433">
      <formula>$M247="Excluir"</formula>
    </cfRule>
    <cfRule type="expression" dxfId="14181" priority="2434">
      <formula>$M247="Incluir"</formula>
    </cfRule>
  </conditionalFormatting>
  <conditionalFormatting sqref="K247">
    <cfRule type="expression" dxfId="14180" priority="2415">
      <formula>MID($H247,2,7)="0000000"</formula>
    </cfRule>
    <cfRule type="expression" dxfId="14179" priority="2416">
      <formula>MID($H247,3,6)="000000"</formula>
    </cfRule>
    <cfRule type="expression" dxfId="14178" priority="2417">
      <formula>MID($H247,4,5)="00000"</formula>
    </cfRule>
    <cfRule type="expression" dxfId="14177" priority="2418">
      <formula>MID($H247,5,4)="0000"</formula>
    </cfRule>
    <cfRule type="expression" dxfId="14176" priority="2419">
      <formula>MID($H247,7,2)="00"</formula>
    </cfRule>
    <cfRule type="expression" dxfId="14175" priority="2420">
      <formula>MID($H247,8,1)="0"</formula>
    </cfRule>
    <cfRule type="expression" dxfId="14174" priority="2421">
      <formula>$M247="Excluído"</formula>
    </cfRule>
    <cfRule type="expression" dxfId="14173" priority="2422">
      <formula>$M247="Alterar"</formula>
    </cfRule>
    <cfRule type="expression" dxfId="14172" priority="2423">
      <formula>$M247="Excluir"</formula>
    </cfRule>
    <cfRule type="expression" dxfId="14171" priority="2424">
      <formula>$M247="Incluir"</formula>
    </cfRule>
  </conditionalFormatting>
  <conditionalFormatting sqref="I252">
    <cfRule type="expression" dxfId="14170" priority="2405">
      <formula>MID($H252,2,7)="0000000"</formula>
    </cfRule>
    <cfRule type="expression" dxfId="14169" priority="2406">
      <formula>MID($H252,3,6)="000000"</formula>
    </cfRule>
    <cfRule type="expression" dxfId="14168" priority="2407">
      <formula>MID($H252,4,5)="00000"</formula>
    </cfRule>
    <cfRule type="expression" dxfId="14167" priority="2408">
      <formula>MID($H252,5,4)="0000"</formula>
    </cfRule>
    <cfRule type="expression" dxfId="14166" priority="2409">
      <formula>MID($H252,7,2)="00"</formula>
    </cfRule>
    <cfRule type="expression" dxfId="14165" priority="2410">
      <formula>MID($H252,8,1)="0"</formula>
    </cfRule>
    <cfRule type="expression" dxfId="14164" priority="2411">
      <formula>$M252="Excluído"</formula>
    </cfRule>
    <cfRule type="expression" dxfId="14163" priority="2412">
      <formula>$M252="Alterar"</formula>
    </cfRule>
    <cfRule type="expression" dxfId="14162" priority="2413">
      <formula>$M252="Excluir"</formula>
    </cfRule>
    <cfRule type="expression" dxfId="14161" priority="2414">
      <formula>$M252="Incluir"</formula>
    </cfRule>
  </conditionalFormatting>
  <conditionalFormatting sqref="K257">
    <cfRule type="expression" dxfId="14160" priority="2375">
      <formula>MID($H257,2,7)="0000000"</formula>
    </cfRule>
    <cfRule type="expression" dxfId="14159" priority="2376">
      <formula>MID($H257,3,6)="000000"</formula>
    </cfRule>
    <cfRule type="expression" dxfId="14158" priority="2377">
      <formula>MID($H257,4,5)="00000"</formula>
    </cfRule>
    <cfRule type="expression" dxfId="14157" priority="2378">
      <formula>MID($H257,5,4)="0000"</formula>
    </cfRule>
    <cfRule type="expression" dxfId="14156" priority="2379">
      <formula>MID($H257,7,2)="00"</formula>
    </cfRule>
    <cfRule type="expression" dxfId="14155" priority="2380">
      <formula>MID($H257,8,1)="0"</formula>
    </cfRule>
    <cfRule type="expression" dxfId="14154" priority="2381">
      <formula>$M257="Excluído"</formula>
    </cfRule>
    <cfRule type="expression" dxfId="14153" priority="2382">
      <formula>$M257="Alterar"</formula>
    </cfRule>
    <cfRule type="expression" dxfId="14152" priority="2383">
      <formula>$M257="Excluir"</formula>
    </cfRule>
    <cfRule type="expression" dxfId="14151" priority="2384">
      <formula>$M257="Incluir"</formula>
    </cfRule>
  </conditionalFormatting>
  <conditionalFormatting sqref="J764">
    <cfRule type="expression" dxfId="14150" priority="2355">
      <formula>MID($H764,2,7)="0000000"</formula>
    </cfRule>
    <cfRule type="expression" dxfId="14149" priority="2356">
      <formula>MID($H764,3,6)="000000"</formula>
    </cfRule>
    <cfRule type="expression" dxfId="14148" priority="2357">
      <formula>MID($H764,4,5)="00000"</formula>
    </cfRule>
    <cfRule type="expression" dxfId="14147" priority="2358">
      <formula>MID($H764,5,4)="0000"</formula>
    </cfRule>
    <cfRule type="expression" dxfId="14146" priority="2359">
      <formula>MID($H764,7,2)="00"</formula>
    </cfRule>
    <cfRule type="expression" dxfId="14145" priority="2360">
      <formula>MID($H764,8,1)="0"</formula>
    </cfRule>
    <cfRule type="expression" dxfId="14144" priority="2361">
      <formula>$M764="Excluído"</formula>
    </cfRule>
    <cfRule type="expression" dxfId="14143" priority="2362">
      <formula>$M764="Alterar"</formula>
    </cfRule>
    <cfRule type="expression" dxfId="14142" priority="2363">
      <formula>$M764="Excluir"</formula>
    </cfRule>
    <cfRule type="expression" dxfId="14141" priority="2364">
      <formula>$M764="Incluir"</formula>
    </cfRule>
  </conditionalFormatting>
  <conditionalFormatting sqref="I881:K881">
    <cfRule type="expression" dxfId="14140" priority="2345">
      <formula>MID($H881,2,7)="0000000"</formula>
    </cfRule>
    <cfRule type="expression" dxfId="14139" priority="2346">
      <formula>MID($H881,3,6)="000000"</formula>
    </cfRule>
    <cfRule type="expression" dxfId="14138" priority="2347">
      <formula>MID($H881,4,5)="00000"</formula>
    </cfRule>
    <cfRule type="expression" dxfId="14137" priority="2348">
      <formula>MID($H881,5,4)="0000"</formula>
    </cfRule>
    <cfRule type="expression" dxfId="14136" priority="2349">
      <formula>MID($H881,7,2)="00"</formula>
    </cfRule>
    <cfRule type="expression" dxfId="14135" priority="2350">
      <formula>MID($H881,8,1)="0"</formula>
    </cfRule>
    <cfRule type="expression" dxfId="14134" priority="2351">
      <formula>$M881="Excluído"</formula>
    </cfRule>
    <cfRule type="expression" dxfId="14133" priority="2352">
      <formula>$M881="Alterar"</formula>
    </cfRule>
    <cfRule type="expression" dxfId="14132" priority="2353">
      <formula>$M881="Excluir"</formula>
    </cfRule>
    <cfRule type="expression" dxfId="14131" priority="2354">
      <formula>$M881="Incluir"</formula>
    </cfRule>
  </conditionalFormatting>
  <conditionalFormatting sqref="I879">
    <cfRule type="expression" dxfId="14130" priority="2305">
      <formula>MID($H879,2,7)="0000000"</formula>
    </cfRule>
    <cfRule type="expression" dxfId="14129" priority="2306">
      <formula>MID($H879,3,6)="000000"</formula>
    </cfRule>
    <cfRule type="expression" dxfId="14128" priority="2307">
      <formula>MID($H879,4,5)="00000"</formula>
    </cfRule>
    <cfRule type="expression" dxfId="14127" priority="2308">
      <formula>MID($H879,5,4)="0000"</formula>
    </cfRule>
    <cfRule type="expression" dxfId="14126" priority="2309">
      <formula>MID($H879,7,2)="00"</formula>
    </cfRule>
    <cfRule type="expression" dxfId="14125" priority="2310">
      <formula>MID($H879,8,1)="0"</formula>
    </cfRule>
    <cfRule type="expression" dxfId="14124" priority="2311">
      <formula>$M879="Excluído"</formula>
    </cfRule>
    <cfRule type="expression" dxfId="14123" priority="2312">
      <formula>$M879="Alterar"</formula>
    </cfRule>
    <cfRule type="expression" dxfId="14122" priority="2313">
      <formula>$M879="Excluir"</formula>
    </cfRule>
    <cfRule type="expression" dxfId="14121" priority="2314">
      <formula>$M879="Incluir"</formula>
    </cfRule>
  </conditionalFormatting>
  <conditionalFormatting sqref="J880">
    <cfRule type="expression" dxfId="14120" priority="2335">
      <formula>MID($H880,2,7)="0000000"</formula>
    </cfRule>
    <cfRule type="expression" dxfId="14119" priority="2336">
      <formula>MID($H880,3,6)="000000"</formula>
    </cfRule>
    <cfRule type="expression" dxfId="14118" priority="2337">
      <formula>MID($H880,4,5)="00000"</formula>
    </cfRule>
    <cfRule type="expression" dxfId="14117" priority="2338">
      <formula>MID($H880,5,4)="0000"</formula>
    </cfRule>
    <cfRule type="expression" dxfId="14116" priority="2339">
      <formula>MID($H880,7,2)="00"</formula>
    </cfRule>
    <cfRule type="expression" dxfId="14115" priority="2340">
      <formula>MID($H880,8,1)="0"</formula>
    </cfRule>
    <cfRule type="expression" dxfId="14114" priority="2341">
      <formula>$M880="Excluído"</formula>
    </cfRule>
    <cfRule type="expression" dxfId="14113" priority="2342">
      <formula>$M880="Alterar"</formula>
    </cfRule>
    <cfRule type="expression" dxfId="14112" priority="2343">
      <formula>$M880="Excluir"</formula>
    </cfRule>
    <cfRule type="expression" dxfId="14111" priority="2344">
      <formula>$M880="Incluir"</formula>
    </cfRule>
  </conditionalFormatting>
  <conditionalFormatting sqref="J879:K879">
    <cfRule type="expression" dxfId="14110" priority="2325">
      <formula>MID($H879,2,7)="0000000"</formula>
    </cfRule>
    <cfRule type="expression" dxfId="14109" priority="2326">
      <formula>MID($H879,3,6)="000000"</formula>
    </cfRule>
    <cfRule type="expression" dxfId="14108" priority="2327">
      <formula>MID($H879,4,5)="00000"</formula>
    </cfRule>
    <cfRule type="expression" dxfId="14107" priority="2328">
      <formula>MID($H879,5,4)="0000"</formula>
    </cfRule>
    <cfRule type="expression" dxfId="14106" priority="2329">
      <formula>MID($H879,7,2)="00"</formula>
    </cfRule>
    <cfRule type="expression" dxfId="14105" priority="2330">
      <formula>MID($H879,8,1)="0"</formula>
    </cfRule>
    <cfRule type="expression" dxfId="14104" priority="2331">
      <formula>$M879="Excluído"</formula>
    </cfRule>
    <cfRule type="expression" dxfId="14103" priority="2332">
      <formula>$M879="Alterar"</formula>
    </cfRule>
    <cfRule type="expression" dxfId="14102" priority="2333">
      <formula>$M879="Excluir"</formula>
    </cfRule>
    <cfRule type="expression" dxfId="14101" priority="2334">
      <formula>$M879="Incluir"</formula>
    </cfRule>
  </conditionalFormatting>
  <conditionalFormatting sqref="I877:I878">
    <cfRule type="expression" dxfId="14100" priority="2315">
      <formula>MID($H877,2,7)="0000000"</formula>
    </cfRule>
    <cfRule type="expression" dxfId="14099" priority="2316">
      <formula>MID($H877,3,6)="000000"</formula>
    </cfRule>
    <cfRule type="expression" dxfId="14098" priority="2317">
      <formula>MID($H877,4,5)="00000"</formula>
    </cfRule>
    <cfRule type="expression" dxfId="14097" priority="2318">
      <formula>MID($H877,5,4)="0000"</formula>
    </cfRule>
    <cfRule type="expression" dxfId="14096" priority="2319">
      <formula>MID($H877,7,2)="00"</formula>
    </cfRule>
    <cfRule type="expression" dxfId="14095" priority="2320">
      <formula>MID($H877,8,1)="0"</formula>
    </cfRule>
    <cfRule type="expression" dxfId="14094" priority="2321">
      <formula>$M877="Excluído"</formula>
    </cfRule>
    <cfRule type="expression" dxfId="14093" priority="2322">
      <formula>$M877="Alterar"</formula>
    </cfRule>
    <cfRule type="expression" dxfId="14092" priority="2323">
      <formula>$M877="Excluir"</formula>
    </cfRule>
    <cfRule type="expression" dxfId="14091" priority="2324">
      <formula>$M877="Incluir"</formula>
    </cfRule>
  </conditionalFormatting>
  <conditionalFormatting sqref="I957">
    <cfRule type="expression" dxfId="14090" priority="2295">
      <formula>MID($H957,2,7)="0000000"</formula>
    </cfRule>
    <cfRule type="expression" dxfId="14089" priority="2296">
      <formula>MID($H957,3,6)="000000"</formula>
    </cfRule>
    <cfRule type="expression" dxfId="14088" priority="2297">
      <formula>MID($H957,4,5)="00000"</formula>
    </cfRule>
    <cfRule type="expression" dxfId="14087" priority="2298">
      <formula>MID($H957,5,4)="0000"</formula>
    </cfRule>
    <cfRule type="expression" dxfId="14086" priority="2299">
      <formula>MID($H957,7,2)="00"</formula>
    </cfRule>
    <cfRule type="expression" dxfId="14085" priority="2300">
      <formula>MID($H957,8,1)="0"</formula>
    </cfRule>
    <cfRule type="expression" dxfId="14084" priority="2301">
      <formula>$M957="Excluído"</formula>
    </cfRule>
    <cfRule type="expression" dxfId="14083" priority="2302">
      <formula>$M957="Alterar"</formula>
    </cfRule>
    <cfRule type="expression" dxfId="14082" priority="2303">
      <formula>$M957="Excluir"</formula>
    </cfRule>
    <cfRule type="expression" dxfId="14081" priority="2304">
      <formula>$M957="Incluir"</formula>
    </cfRule>
  </conditionalFormatting>
  <conditionalFormatting sqref="K957">
    <cfRule type="expression" dxfId="14080" priority="2285">
      <formula>MID($H957,2,7)="0000000"</formula>
    </cfRule>
    <cfRule type="expression" dxfId="14079" priority="2286">
      <formula>MID($H957,3,6)="000000"</formula>
    </cfRule>
    <cfRule type="expression" dxfId="14078" priority="2287">
      <formula>MID($H957,4,5)="00000"</formula>
    </cfRule>
    <cfRule type="expression" dxfId="14077" priority="2288">
      <formula>MID($H957,5,4)="0000"</formula>
    </cfRule>
    <cfRule type="expression" dxfId="14076" priority="2289">
      <formula>MID($H957,7,2)="00"</formula>
    </cfRule>
    <cfRule type="expression" dxfId="14075" priority="2290">
      <formula>MID($H957,8,1)="0"</formula>
    </cfRule>
    <cfRule type="expression" dxfId="14074" priority="2291">
      <formula>$M957="Excluído"</formula>
    </cfRule>
    <cfRule type="expression" dxfId="14073" priority="2292">
      <formula>$M957="Alterar"</formula>
    </cfRule>
    <cfRule type="expression" dxfId="14072" priority="2293">
      <formula>$M957="Excluir"</formula>
    </cfRule>
    <cfRule type="expression" dxfId="14071" priority="2294">
      <formula>$M957="Incluir"</formula>
    </cfRule>
  </conditionalFormatting>
  <conditionalFormatting sqref="I856">
    <cfRule type="expression" dxfId="14070" priority="2284">
      <formula>IF($H856="",FALSE,IF($H856&gt;9999999,IF($H856&lt;100000000,FALSE,TRUE),TRUE))</formula>
    </cfRule>
  </conditionalFormatting>
  <conditionalFormatting sqref="I857">
    <cfRule type="expression" dxfId="14069" priority="2283">
      <formula>IF($H857="",FALSE,IF($H857&gt;9999999,IF($H857&lt;100000000,FALSE,TRUE),TRUE))</formula>
    </cfRule>
  </conditionalFormatting>
  <conditionalFormatting sqref="I858">
    <cfRule type="expression" dxfId="14068" priority="2272">
      <formula>IF($H858="",FALSE,IF($H858&gt;9999999,IF($H858&lt;100000000,FALSE,TRUE),TRUE))</formula>
    </cfRule>
  </conditionalFormatting>
  <conditionalFormatting sqref="I858">
    <cfRule type="expression" dxfId="14067" priority="2273">
      <formula>MID($H858,2,7)="0000000"</formula>
    </cfRule>
    <cfRule type="expression" dxfId="14066" priority="2274">
      <formula>MID($H858,3,6)="000000"</formula>
    </cfRule>
    <cfRule type="expression" dxfId="14065" priority="2275">
      <formula>MID($H858,4,5)="00000"</formula>
    </cfRule>
    <cfRule type="expression" dxfId="14064" priority="2276">
      <formula>MID($H858,5,4)="0000"</formula>
    </cfRule>
    <cfRule type="expression" dxfId="14063" priority="2277">
      <formula>MID($H858,7,2)="00"</formula>
    </cfRule>
    <cfRule type="expression" dxfId="14062" priority="2278">
      <formula>MID($H858,8,1)="0"</formula>
    </cfRule>
    <cfRule type="expression" dxfId="14061" priority="2279">
      <formula>$M858="Excluído"</formula>
    </cfRule>
    <cfRule type="expression" dxfId="14060" priority="2280">
      <formula>$M858="Alterar"</formula>
    </cfRule>
    <cfRule type="expression" dxfId="14059" priority="2281">
      <formula>$M858="Excluir"</formula>
    </cfRule>
    <cfRule type="expression" dxfId="14058" priority="2282">
      <formula>$M858="Incluir"</formula>
    </cfRule>
  </conditionalFormatting>
  <conditionalFormatting sqref="I949">
    <cfRule type="expression" dxfId="14057" priority="2262">
      <formula>MID($H949,2,7)="0000000"</formula>
    </cfRule>
    <cfRule type="expression" dxfId="14056" priority="2263">
      <formula>MID($H949,3,6)="000000"</formula>
    </cfRule>
    <cfRule type="expression" dxfId="14055" priority="2264">
      <formula>MID($H949,4,5)="00000"</formula>
    </cfRule>
    <cfRule type="expression" dxfId="14054" priority="2265">
      <formula>MID($H949,5,4)="0000"</formula>
    </cfRule>
    <cfRule type="expression" dxfId="14053" priority="2266">
      <formula>MID($H949,7,2)="00"</formula>
    </cfRule>
    <cfRule type="expression" dxfId="14052" priority="2267">
      <formula>MID($H949,8,1)="0"</formula>
    </cfRule>
    <cfRule type="expression" dxfId="14051" priority="2268">
      <formula>$M949="Excluído"</formula>
    </cfRule>
    <cfRule type="expression" dxfId="14050" priority="2269">
      <formula>$M949="Alterar"</formula>
    </cfRule>
    <cfRule type="expression" dxfId="14049" priority="2270">
      <formula>$M949="Excluir"</formula>
    </cfRule>
    <cfRule type="expression" dxfId="14048" priority="2271">
      <formula>$M949="Incluir"</formula>
    </cfRule>
  </conditionalFormatting>
  <conditionalFormatting sqref="I721">
    <cfRule type="expression" dxfId="14047" priority="2252">
      <formula>MID($H721,2,7)="0000000"</formula>
    </cfRule>
    <cfRule type="expression" dxfId="14046" priority="2253">
      <formula>MID($H721,3,6)="000000"</formula>
    </cfRule>
    <cfRule type="expression" dxfId="14045" priority="2254">
      <formula>MID($H721,4,5)="00000"</formula>
    </cfRule>
    <cfRule type="expression" dxfId="14044" priority="2255">
      <formula>MID($H721,5,4)="0000"</formula>
    </cfRule>
    <cfRule type="expression" dxfId="14043" priority="2256">
      <formula>MID($H721,7,2)="00"</formula>
    </cfRule>
    <cfRule type="expression" dxfId="14042" priority="2257">
      <formula>MID($H721,8,1)="0"</formula>
    </cfRule>
    <cfRule type="expression" dxfId="14041" priority="2258">
      <formula>$M721="Excluído"</formula>
    </cfRule>
    <cfRule type="expression" dxfId="14040" priority="2259">
      <formula>$M721="Alterar"</formula>
    </cfRule>
    <cfRule type="expression" dxfId="14039" priority="2260">
      <formula>$M721="Excluir"</formula>
    </cfRule>
    <cfRule type="expression" dxfId="14038" priority="2261">
      <formula>$M721="Incluir"</formula>
    </cfRule>
  </conditionalFormatting>
  <conditionalFormatting sqref="I785">
    <cfRule type="expression" dxfId="14037" priority="2242">
      <formula>MID($H785,2,7)="0000000"</formula>
    </cfRule>
    <cfRule type="expression" dxfId="14036" priority="2243">
      <formula>MID($H785,3,6)="000000"</formula>
    </cfRule>
    <cfRule type="expression" dxfId="14035" priority="2244">
      <formula>MID($H785,4,5)="00000"</formula>
    </cfRule>
    <cfRule type="expression" dxfId="14034" priority="2245">
      <formula>MID($H785,5,4)="0000"</formula>
    </cfRule>
    <cfRule type="expression" dxfId="14033" priority="2246">
      <formula>MID($H785,7,2)="00"</formula>
    </cfRule>
    <cfRule type="expression" dxfId="14032" priority="2247">
      <formula>MID($H785,8,1)="0"</formula>
    </cfRule>
    <cfRule type="expression" dxfId="14031" priority="2248">
      <formula>$M785="Excluído"</formula>
    </cfRule>
    <cfRule type="expression" dxfId="14030" priority="2249">
      <formula>$M785="Alterar"</formula>
    </cfRule>
    <cfRule type="expression" dxfId="14029" priority="2250">
      <formula>$M785="Excluir"</formula>
    </cfRule>
    <cfRule type="expression" dxfId="14028" priority="2251">
      <formula>$M785="Incluir"</formula>
    </cfRule>
  </conditionalFormatting>
  <conditionalFormatting sqref="I817">
    <cfRule type="expression" dxfId="14027" priority="2232">
      <formula>MID($H817,2,7)="0000000"</formula>
    </cfRule>
    <cfRule type="expression" dxfId="14026" priority="2233">
      <formula>MID($H817,3,6)="000000"</formula>
    </cfRule>
    <cfRule type="expression" dxfId="14025" priority="2234">
      <formula>MID($H817,4,5)="00000"</formula>
    </cfRule>
    <cfRule type="expression" dxfId="14024" priority="2235">
      <formula>MID($H817,5,4)="0000"</formula>
    </cfRule>
    <cfRule type="expression" dxfId="14023" priority="2236">
      <formula>MID($H817,7,2)="00"</formula>
    </cfRule>
    <cfRule type="expression" dxfId="14022" priority="2237">
      <formula>MID($H817,8,1)="0"</formula>
    </cfRule>
    <cfRule type="expression" dxfId="14021" priority="2238">
      <formula>$M817="Excluído"</formula>
    </cfRule>
    <cfRule type="expression" dxfId="14020" priority="2239">
      <formula>$M817="Alterar"</formula>
    </cfRule>
    <cfRule type="expression" dxfId="14019" priority="2240">
      <formula>$M817="Excluir"</formula>
    </cfRule>
    <cfRule type="expression" dxfId="14018" priority="2241">
      <formula>$M817="Incluir"</formula>
    </cfRule>
  </conditionalFormatting>
  <conditionalFormatting sqref="I840">
    <cfRule type="expression" dxfId="14017" priority="2222">
      <formula>MID($H840,2,7)="0000000"</formula>
    </cfRule>
    <cfRule type="expression" dxfId="14016" priority="2223">
      <formula>MID($H840,3,6)="000000"</formula>
    </cfRule>
    <cfRule type="expression" dxfId="14015" priority="2224">
      <formula>MID($H840,4,5)="00000"</formula>
    </cfRule>
    <cfRule type="expression" dxfId="14014" priority="2225">
      <formula>MID($H840,5,4)="0000"</formula>
    </cfRule>
    <cfRule type="expression" dxfId="14013" priority="2226">
      <formula>MID($H840,7,2)="00"</formula>
    </cfRule>
    <cfRule type="expression" dxfId="14012" priority="2227">
      <formula>MID($H840,8,1)="0"</formula>
    </cfRule>
    <cfRule type="expression" dxfId="14011" priority="2228">
      <formula>$M840="Excluído"</formula>
    </cfRule>
    <cfRule type="expression" dxfId="14010" priority="2229">
      <formula>$M840="Alterar"</formula>
    </cfRule>
    <cfRule type="expression" dxfId="14009" priority="2230">
      <formula>$M840="Excluir"</formula>
    </cfRule>
    <cfRule type="expression" dxfId="14008" priority="2231">
      <formula>$M840="Incluir"</formula>
    </cfRule>
  </conditionalFormatting>
  <conditionalFormatting sqref="I868">
    <cfRule type="expression" dxfId="14007" priority="2212">
      <formula>MID($H868,2,7)="0000000"</formula>
    </cfRule>
    <cfRule type="expression" dxfId="14006" priority="2213">
      <formula>MID($H868,3,6)="000000"</formula>
    </cfRule>
    <cfRule type="expression" dxfId="14005" priority="2214">
      <formula>MID($H868,4,5)="00000"</formula>
    </cfRule>
    <cfRule type="expression" dxfId="14004" priority="2215">
      <formula>MID($H868,5,4)="0000"</formula>
    </cfRule>
    <cfRule type="expression" dxfId="14003" priority="2216">
      <formula>MID($H868,7,2)="00"</formula>
    </cfRule>
    <cfRule type="expression" dxfId="14002" priority="2217">
      <formula>MID($H868,8,1)="0"</formula>
    </cfRule>
    <cfRule type="expression" dxfId="14001" priority="2218">
      <formula>$M868="Excluído"</formula>
    </cfRule>
    <cfRule type="expression" dxfId="14000" priority="2219">
      <formula>$M868="Alterar"</formula>
    </cfRule>
    <cfRule type="expression" dxfId="13999" priority="2220">
      <formula>$M868="Excluir"</formula>
    </cfRule>
    <cfRule type="expression" dxfId="13998" priority="2221">
      <formula>$M868="Incluir"</formula>
    </cfRule>
  </conditionalFormatting>
  <conditionalFormatting sqref="I953">
    <cfRule type="expression" dxfId="13997" priority="2202">
      <formula>MID($H953,2,7)="0000000"</formula>
    </cfRule>
    <cfRule type="expression" dxfId="13996" priority="2203">
      <formula>MID($H953,3,6)="000000"</formula>
    </cfRule>
    <cfRule type="expression" dxfId="13995" priority="2204">
      <formula>MID($H953,4,5)="00000"</formula>
    </cfRule>
    <cfRule type="expression" dxfId="13994" priority="2205">
      <formula>MID($H953,5,4)="0000"</formula>
    </cfRule>
    <cfRule type="expression" dxfId="13993" priority="2206">
      <formula>MID($H953,7,2)="00"</formula>
    </cfRule>
    <cfRule type="expression" dxfId="13992" priority="2207">
      <formula>MID($H953,8,1)="0"</formula>
    </cfRule>
    <cfRule type="expression" dxfId="13991" priority="2208">
      <formula>$M953="Excluído"</formula>
    </cfRule>
    <cfRule type="expression" dxfId="13990" priority="2209">
      <formula>$M953="Alterar"</formula>
    </cfRule>
    <cfRule type="expression" dxfId="13989" priority="2210">
      <formula>$M953="Excluir"</formula>
    </cfRule>
    <cfRule type="expression" dxfId="13988" priority="2211">
      <formula>$M953="Incluir"</formula>
    </cfRule>
  </conditionalFormatting>
  <conditionalFormatting sqref="I984">
    <cfRule type="expression" dxfId="13987" priority="2192">
      <formula>MID($H984,2,7)="0000000"</formula>
    </cfRule>
    <cfRule type="expression" dxfId="13986" priority="2193">
      <formula>MID($H984,3,6)="000000"</formula>
    </cfRule>
    <cfRule type="expression" dxfId="13985" priority="2194">
      <formula>MID($H984,4,5)="00000"</formula>
    </cfRule>
    <cfRule type="expression" dxfId="13984" priority="2195">
      <formula>MID($H984,5,4)="0000"</formula>
    </cfRule>
    <cfRule type="expression" dxfId="13983" priority="2196">
      <formula>MID($H984,7,2)="00"</formula>
    </cfRule>
    <cfRule type="expression" dxfId="13982" priority="2197">
      <formula>MID($H984,8,1)="0"</formula>
    </cfRule>
    <cfRule type="expression" dxfId="13981" priority="2198">
      <formula>$M984="Excluído"</formula>
    </cfRule>
    <cfRule type="expression" dxfId="13980" priority="2199">
      <formula>$M984="Alterar"</formula>
    </cfRule>
    <cfRule type="expression" dxfId="13979" priority="2200">
      <formula>$M984="Excluir"</formula>
    </cfRule>
    <cfRule type="expression" dxfId="13978" priority="2201">
      <formula>$M984="Incluir"</formula>
    </cfRule>
  </conditionalFormatting>
  <conditionalFormatting sqref="I1469">
    <cfRule type="expression" dxfId="13977" priority="2182">
      <formula>MID($H1469,2,7)="0000000"</formula>
    </cfRule>
    <cfRule type="expression" dxfId="13976" priority="2183">
      <formula>MID($H1469,3,6)="000000"</formula>
    </cfRule>
    <cfRule type="expression" dxfId="13975" priority="2184">
      <formula>MID($H1469,4,5)="00000"</formula>
    </cfRule>
    <cfRule type="expression" dxfId="13974" priority="2185">
      <formula>MID($H1469,5,4)="0000"</formula>
    </cfRule>
    <cfRule type="expression" dxfId="13973" priority="2186">
      <formula>MID($H1469,7,2)="00"</formula>
    </cfRule>
    <cfRule type="expression" dxfId="13972" priority="2187">
      <formula>MID($H1469,8,1)="0"</formula>
    </cfRule>
    <cfRule type="expression" dxfId="13971" priority="2188">
      <formula>$M1469="Excluído"</formula>
    </cfRule>
    <cfRule type="expression" dxfId="13970" priority="2189">
      <formula>$M1469="Alterar"</formula>
    </cfRule>
    <cfRule type="expression" dxfId="13969" priority="2190">
      <formula>$M1469="Excluir"</formula>
    </cfRule>
    <cfRule type="expression" dxfId="13968" priority="2191">
      <formula>$M1469="Incluir"</formula>
    </cfRule>
  </conditionalFormatting>
  <conditionalFormatting sqref="I1533">
    <cfRule type="expression" dxfId="13967" priority="2172">
      <formula>MID($H1533,2,7)="0000000"</formula>
    </cfRule>
    <cfRule type="expression" dxfId="13966" priority="2173">
      <formula>MID($H1533,3,6)="000000"</formula>
    </cfRule>
    <cfRule type="expression" dxfId="13965" priority="2174">
      <formula>MID($H1533,4,5)="00000"</formula>
    </cfRule>
    <cfRule type="expression" dxfId="13964" priority="2175">
      <formula>MID($H1533,5,4)="0000"</formula>
    </cfRule>
    <cfRule type="expression" dxfId="13963" priority="2176">
      <formula>MID($H1533,7,2)="00"</formula>
    </cfRule>
    <cfRule type="expression" dxfId="13962" priority="2177">
      <formula>MID($H1533,8,1)="0"</formula>
    </cfRule>
    <cfRule type="expression" dxfId="13961" priority="2178">
      <formula>$M1533="Excluído"</formula>
    </cfRule>
    <cfRule type="expression" dxfId="13960" priority="2179">
      <formula>$M1533="Alterar"</formula>
    </cfRule>
    <cfRule type="expression" dxfId="13959" priority="2180">
      <formula>$M1533="Excluir"</formula>
    </cfRule>
    <cfRule type="expression" dxfId="13958" priority="2181">
      <formula>$M1533="Incluir"</formula>
    </cfRule>
  </conditionalFormatting>
  <conditionalFormatting sqref="I1557">
    <cfRule type="expression" dxfId="13957" priority="2162">
      <formula>MID($H1557,2,7)="0000000"</formula>
    </cfRule>
    <cfRule type="expression" dxfId="13956" priority="2163">
      <formula>MID($H1557,3,6)="000000"</formula>
    </cfRule>
    <cfRule type="expression" dxfId="13955" priority="2164">
      <formula>MID($H1557,4,5)="00000"</formula>
    </cfRule>
    <cfRule type="expression" dxfId="13954" priority="2165">
      <formula>MID($H1557,5,4)="0000"</formula>
    </cfRule>
    <cfRule type="expression" dxfId="13953" priority="2166">
      <formula>MID($H1557,7,2)="00"</formula>
    </cfRule>
    <cfRule type="expression" dxfId="13952" priority="2167">
      <formula>MID($H1557,8,1)="0"</formula>
    </cfRule>
    <cfRule type="expression" dxfId="13951" priority="2168">
      <formula>$M1557="Excluído"</formula>
    </cfRule>
    <cfRule type="expression" dxfId="13950" priority="2169">
      <formula>$M1557="Alterar"</formula>
    </cfRule>
    <cfRule type="expression" dxfId="13949" priority="2170">
      <formula>$M1557="Excluir"</formula>
    </cfRule>
    <cfRule type="expression" dxfId="13948" priority="2171">
      <formula>$M1557="Incluir"</formula>
    </cfRule>
  </conditionalFormatting>
  <conditionalFormatting sqref="I1577">
    <cfRule type="expression" dxfId="13947" priority="2152">
      <formula>MID($H1577,2,7)="0000000"</formula>
    </cfRule>
    <cfRule type="expression" dxfId="13946" priority="2153">
      <formula>MID($H1577,3,6)="000000"</formula>
    </cfRule>
    <cfRule type="expression" dxfId="13945" priority="2154">
      <formula>MID($H1577,4,5)="00000"</formula>
    </cfRule>
    <cfRule type="expression" dxfId="13944" priority="2155">
      <formula>MID($H1577,5,4)="0000"</formula>
    </cfRule>
    <cfRule type="expression" dxfId="13943" priority="2156">
      <formula>MID($H1577,7,2)="00"</formula>
    </cfRule>
    <cfRule type="expression" dxfId="13942" priority="2157">
      <formula>MID($H1577,8,1)="0"</formula>
    </cfRule>
    <cfRule type="expression" dxfId="13941" priority="2158">
      <formula>$M1577="Excluído"</formula>
    </cfRule>
    <cfRule type="expression" dxfId="13940" priority="2159">
      <formula>$M1577="Alterar"</formula>
    </cfRule>
    <cfRule type="expression" dxfId="13939" priority="2160">
      <formula>$M1577="Excluir"</formula>
    </cfRule>
    <cfRule type="expression" dxfId="13938" priority="2161">
      <formula>$M1577="Incluir"</formula>
    </cfRule>
  </conditionalFormatting>
  <conditionalFormatting sqref="I1604">
    <cfRule type="expression" dxfId="13937" priority="2142">
      <formula>MID($H1604,2,7)="0000000"</formula>
    </cfRule>
    <cfRule type="expression" dxfId="13936" priority="2143">
      <formula>MID($H1604,3,6)="000000"</formula>
    </cfRule>
    <cfRule type="expression" dxfId="13935" priority="2144">
      <formula>MID($H1604,4,5)="00000"</formula>
    </cfRule>
    <cfRule type="expression" dxfId="13934" priority="2145">
      <formula>MID($H1604,5,4)="0000"</formula>
    </cfRule>
    <cfRule type="expression" dxfId="13933" priority="2146">
      <formula>MID($H1604,7,2)="00"</formula>
    </cfRule>
    <cfRule type="expression" dxfId="13932" priority="2147">
      <formula>MID($H1604,8,1)="0"</formula>
    </cfRule>
    <cfRule type="expression" dxfId="13931" priority="2148">
      <formula>$M1604="Excluído"</formula>
    </cfRule>
    <cfRule type="expression" dxfId="13930" priority="2149">
      <formula>$M1604="Alterar"</formula>
    </cfRule>
    <cfRule type="expression" dxfId="13929" priority="2150">
      <formula>$M1604="Excluir"</formula>
    </cfRule>
    <cfRule type="expression" dxfId="13928" priority="2151">
      <formula>$M1604="Incluir"</formula>
    </cfRule>
  </conditionalFormatting>
  <conditionalFormatting sqref="I1618">
    <cfRule type="expression" dxfId="13927" priority="2132">
      <formula>MID($H1618,2,7)="0000000"</formula>
    </cfRule>
    <cfRule type="expression" dxfId="13926" priority="2133">
      <formula>MID($H1618,3,6)="000000"</formula>
    </cfRule>
    <cfRule type="expression" dxfId="13925" priority="2134">
      <formula>MID($H1618,4,5)="00000"</formula>
    </cfRule>
    <cfRule type="expression" dxfId="13924" priority="2135">
      <formula>MID($H1618,5,4)="0000"</formula>
    </cfRule>
    <cfRule type="expression" dxfId="13923" priority="2136">
      <formula>MID($H1618,7,2)="00"</formula>
    </cfRule>
    <cfRule type="expression" dxfId="13922" priority="2137">
      <formula>MID($H1618,8,1)="0"</formula>
    </cfRule>
    <cfRule type="expression" dxfId="13921" priority="2138">
      <formula>$M1618="Excluído"</formula>
    </cfRule>
    <cfRule type="expression" dxfId="13920" priority="2139">
      <formula>$M1618="Alterar"</formula>
    </cfRule>
    <cfRule type="expression" dxfId="13919" priority="2140">
      <formula>$M1618="Excluir"</formula>
    </cfRule>
    <cfRule type="expression" dxfId="13918" priority="2141">
      <formula>$M1618="Incluir"</formula>
    </cfRule>
  </conditionalFormatting>
  <conditionalFormatting sqref="I980">
    <cfRule type="expression" dxfId="13917" priority="2122">
      <formula>MID($H980,2,7)="0000000"</formula>
    </cfRule>
    <cfRule type="expression" dxfId="13916" priority="2123">
      <formula>MID($H980,3,6)="000000"</formula>
    </cfRule>
    <cfRule type="expression" dxfId="13915" priority="2124">
      <formula>MID($H980,4,5)="00000"</formula>
    </cfRule>
    <cfRule type="expression" dxfId="13914" priority="2125">
      <formula>MID($H980,5,4)="0000"</formula>
    </cfRule>
    <cfRule type="expression" dxfId="13913" priority="2126">
      <formula>MID($H980,7,2)="00"</formula>
    </cfRule>
    <cfRule type="expression" dxfId="13912" priority="2127">
      <formula>MID($H980,8,1)="0"</formula>
    </cfRule>
    <cfRule type="expression" dxfId="13911" priority="2128">
      <formula>$M980="Excluído"</formula>
    </cfRule>
    <cfRule type="expression" dxfId="13910" priority="2129">
      <formula>$M980="Alterar"</formula>
    </cfRule>
    <cfRule type="expression" dxfId="13909" priority="2130">
      <formula>$M980="Excluir"</formula>
    </cfRule>
    <cfRule type="expression" dxfId="13908" priority="2131">
      <formula>$M980="Incluir"</formula>
    </cfRule>
  </conditionalFormatting>
  <conditionalFormatting sqref="I997">
    <cfRule type="expression" dxfId="13907" priority="2112">
      <formula>MID($H997,2,7)="0000000"</formula>
    </cfRule>
    <cfRule type="expression" dxfId="13906" priority="2113">
      <formula>MID($H997,3,6)="000000"</formula>
    </cfRule>
    <cfRule type="expression" dxfId="13905" priority="2114">
      <formula>MID($H997,4,5)="00000"</formula>
    </cfRule>
    <cfRule type="expression" dxfId="13904" priority="2115">
      <formula>MID($H997,5,4)="0000"</formula>
    </cfRule>
    <cfRule type="expression" dxfId="13903" priority="2116">
      <formula>MID($H997,7,2)="00"</formula>
    </cfRule>
    <cfRule type="expression" dxfId="13902" priority="2117">
      <formula>MID($H997,8,1)="0"</formula>
    </cfRule>
    <cfRule type="expression" dxfId="13901" priority="2118">
      <formula>$M997="Excluído"</formula>
    </cfRule>
    <cfRule type="expression" dxfId="13900" priority="2119">
      <formula>$M997="Alterar"</formula>
    </cfRule>
    <cfRule type="expression" dxfId="13899" priority="2120">
      <formula>$M997="Excluir"</formula>
    </cfRule>
    <cfRule type="expression" dxfId="13898" priority="2121">
      <formula>$M997="Incluir"</formula>
    </cfRule>
  </conditionalFormatting>
  <conditionalFormatting sqref="I1002">
    <cfRule type="expression" dxfId="13897" priority="2102">
      <formula>MID($H1002,2,7)="0000000"</formula>
    </cfRule>
    <cfRule type="expression" dxfId="13896" priority="2103">
      <formula>MID($H1002,3,6)="000000"</formula>
    </cfRule>
    <cfRule type="expression" dxfId="13895" priority="2104">
      <formula>MID($H1002,4,5)="00000"</formula>
    </cfRule>
    <cfRule type="expression" dxfId="13894" priority="2105">
      <formula>MID($H1002,5,4)="0000"</formula>
    </cfRule>
    <cfRule type="expression" dxfId="13893" priority="2106">
      <formula>MID($H1002,7,2)="00"</formula>
    </cfRule>
    <cfRule type="expression" dxfId="13892" priority="2107">
      <formula>MID($H1002,8,1)="0"</formula>
    </cfRule>
    <cfRule type="expression" dxfId="13891" priority="2108">
      <formula>$M1002="Excluído"</formula>
    </cfRule>
    <cfRule type="expression" dxfId="13890" priority="2109">
      <formula>$M1002="Alterar"</formula>
    </cfRule>
    <cfRule type="expression" dxfId="13889" priority="2110">
      <formula>$M1002="Excluir"</formula>
    </cfRule>
    <cfRule type="expression" dxfId="13888" priority="2111">
      <formula>$M1002="Incluir"</formula>
    </cfRule>
  </conditionalFormatting>
  <conditionalFormatting sqref="I1030">
    <cfRule type="expression" dxfId="13887" priority="2092">
      <formula>MID($H1030,2,7)="0000000"</formula>
    </cfRule>
    <cfRule type="expression" dxfId="13886" priority="2093">
      <formula>MID($H1030,3,6)="000000"</formula>
    </cfRule>
    <cfRule type="expression" dxfId="13885" priority="2094">
      <formula>MID($H1030,4,5)="00000"</formula>
    </cfRule>
    <cfRule type="expression" dxfId="13884" priority="2095">
      <formula>MID($H1030,5,4)="0000"</formula>
    </cfRule>
    <cfRule type="expression" dxfId="13883" priority="2096">
      <formula>MID($H1030,7,2)="00"</formula>
    </cfRule>
    <cfRule type="expression" dxfId="13882" priority="2097">
      <formula>MID($H1030,8,1)="0"</formula>
    </cfRule>
    <cfRule type="expression" dxfId="13881" priority="2098">
      <formula>$M1030="Excluído"</formula>
    </cfRule>
    <cfRule type="expression" dxfId="13880" priority="2099">
      <formula>$M1030="Alterar"</formula>
    </cfRule>
    <cfRule type="expression" dxfId="13879" priority="2100">
      <formula>$M1030="Excluir"</formula>
    </cfRule>
    <cfRule type="expression" dxfId="13878" priority="2101">
      <formula>$M1030="Incluir"</formula>
    </cfRule>
  </conditionalFormatting>
  <conditionalFormatting sqref="I1025">
    <cfRule type="expression" dxfId="13877" priority="2082">
      <formula>MID($H1025,2,7)="0000000"</formula>
    </cfRule>
    <cfRule type="expression" dxfId="13876" priority="2083">
      <formula>MID($H1025,3,6)="000000"</formula>
    </cfRule>
    <cfRule type="expression" dxfId="13875" priority="2084">
      <formula>MID($H1025,4,5)="00000"</formula>
    </cfRule>
    <cfRule type="expression" dxfId="13874" priority="2085">
      <formula>MID($H1025,5,4)="0000"</formula>
    </cfRule>
    <cfRule type="expression" dxfId="13873" priority="2086">
      <formula>MID($H1025,7,2)="00"</formula>
    </cfRule>
    <cfRule type="expression" dxfId="13872" priority="2087">
      <formula>MID($H1025,8,1)="0"</formula>
    </cfRule>
    <cfRule type="expression" dxfId="13871" priority="2088">
      <formula>$M1025="Excluído"</formula>
    </cfRule>
    <cfRule type="expression" dxfId="13870" priority="2089">
      <formula>$M1025="Alterar"</formula>
    </cfRule>
    <cfRule type="expression" dxfId="13869" priority="2090">
      <formula>$M1025="Excluir"</formula>
    </cfRule>
    <cfRule type="expression" dxfId="13868" priority="2091">
      <formula>$M1025="Incluir"</formula>
    </cfRule>
  </conditionalFormatting>
  <conditionalFormatting sqref="I1041">
    <cfRule type="expression" dxfId="13867" priority="2072">
      <formula>MID($H1041,2,7)="0000000"</formula>
    </cfRule>
    <cfRule type="expression" dxfId="13866" priority="2073">
      <formula>MID($H1041,3,6)="000000"</formula>
    </cfRule>
    <cfRule type="expression" dxfId="13865" priority="2074">
      <formula>MID($H1041,4,5)="00000"</formula>
    </cfRule>
    <cfRule type="expression" dxfId="13864" priority="2075">
      <formula>MID($H1041,5,4)="0000"</formula>
    </cfRule>
    <cfRule type="expression" dxfId="13863" priority="2076">
      <formula>MID($H1041,7,2)="00"</formula>
    </cfRule>
    <cfRule type="expression" dxfId="13862" priority="2077">
      <formula>MID($H1041,8,1)="0"</formula>
    </cfRule>
    <cfRule type="expression" dxfId="13861" priority="2078">
      <formula>$M1041="Excluído"</formula>
    </cfRule>
    <cfRule type="expression" dxfId="13860" priority="2079">
      <formula>$M1041="Alterar"</formula>
    </cfRule>
    <cfRule type="expression" dxfId="13859" priority="2080">
      <formula>$M1041="Excluir"</formula>
    </cfRule>
    <cfRule type="expression" dxfId="13858" priority="2081">
      <formula>$M1041="Incluir"</formula>
    </cfRule>
  </conditionalFormatting>
  <conditionalFormatting sqref="I1046">
    <cfRule type="expression" dxfId="13857" priority="2062">
      <formula>MID($H1046,2,7)="0000000"</formula>
    </cfRule>
    <cfRule type="expression" dxfId="13856" priority="2063">
      <formula>MID($H1046,3,6)="000000"</formula>
    </cfRule>
    <cfRule type="expression" dxfId="13855" priority="2064">
      <formula>MID($H1046,4,5)="00000"</formula>
    </cfRule>
    <cfRule type="expression" dxfId="13854" priority="2065">
      <formula>MID($H1046,5,4)="0000"</formula>
    </cfRule>
    <cfRule type="expression" dxfId="13853" priority="2066">
      <formula>MID($H1046,7,2)="00"</formula>
    </cfRule>
    <cfRule type="expression" dxfId="13852" priority="2067">
      <formula>MID($H1046,8,1)="0"</formula>
    </cfRule>
    <cfRule type="expression" dxfId="13851" priority="2068">
      <formula>$M1046="Excluído"</formula>
    </cfRule>
    <cfRule type="expression" dxfId="13850" priority="2069">
      <formula>$M1046="Alterar"</formula>
    </cfRule>
    <cfRule type="expression" dxfId="13849" priority="2070">
      <formula>$M1046="Excluir"</formula>
    </cfRule>
    <cfRule type="expression" dxfId="13848" priority="2071">
      <formula>$M1046="Incluir"</formula>
    </cfRule>
  </conditionalFormatting>
  <conditionalFormatting sqref="H934">
    <cfRule type="expression" dxfId="13847" priority="2051">
      <formula>IF($H934="",FALSE,IF($H934&gt;9999999,IF($H934&lt;100000000,FALSE,TRUE),TRUE))</formula>
    </cfRule>
  </conditionalFormatting>
  <conditionalFormatting sqref="H934">
    <cfRule type="expression" dxfId="13846" priority="2050">
      <formula>IF($H934="",FALSE,IF($H934&gt;9999999,IF($H934&lt;100000000,FALSE,TRUE),TRUE))</formula>
    </cfRule>
  </conditionalFormatting>
  <conditionalFormatting sqref="H934">
    <cfRule type="expression" dxfId="13845" priority="2052">
      <formula>MID($H934,2,7)="0000000"</formula>
    </cfRule>
    <cfRule type="expression" dxfId="13844" priority="2053">
      <formula>MID($H934,3,6)="000000"</formula>
    </cfRule>
    <cfRule type="expression" dxfId="13843" priority="2054">
      <formula>MID($H934,4,5)="00000"</formula>
    </cfRule>
    <cfRule type="expression" dxfId="13842" priority="2055">
      <formula>MID($H934,5,4)="0000"</formula>
    </cfRule>
    <cfRule type="expression" dxfId="13841" priority="2056">
      <formula>MID($H934,7,2)="00"</formula>
    </cfRule>
    <cfRule type="expression" dxfId="13840" priority="2057">
      <formula>MID($H934,8,1)="0"</formula>
    </cfRule>
    <cfRule type="expression" dxfId="13839" priority="2058">
      <formula>$M934="Excluído"</formula>
    </cfRule>
    <cfRule type="expression" dxfId="13838" priority="2059">
      <formula>$M934="Alterar"</formula>
    </cfRule>
    <cfRule type="expression" dxfId="13837" priority="2060">
      <formula>$M934="Excluir"</formula>
    </cfRule>
    <cfRule type="expression" dxfId="13836" priority="2061">
      <formula>$M934="Incluir"</formula>
    </cfRule>
  </conditionalFormatting>
  <conditionalFormatting sqref="I934:K934">
    <cfRule type="expression" dxfId="13835" priority="2040">
      <formula>MID($H934,2,7)="0000000"</formula>
    </cfRule>
    <cfRule type="expression" dxfId="13834" priority="2041">
      <formula>MID($H934,3,6)="000000"</formula>
    </cfRule>
    <cfRule type="expression" dxfId="13833" priority="2042">
      <formula>MID($H934,4,5)="00000"</formula>
    </cfRule>
    <cfRule type="expression" dxfId="13832" priority="2043">
      <formula>MID($H934,5,4)="0000"</formula>
    </cfRule>
    <cfRule type="expression" dxfId="13831" priority="2044">
      <formula>MID($H934,7,2)="00"</formula>
    </cfRule>
    <cfRule type="expression" dxfId="13830" priority="2045">
      <formula>MID($H934,8,1)="0"</formula>
    </cfRule>
    <cfRule type="expression" dxfId="13829" priority="2046">
      <formula>$M934="Excluído"</formula>
    </cfRule>
    <cfRule type="expression" dxfId="13828" priority="2047">
      <formula>$M934="Alterar"</formula>
    </cfRule>
    <cfRule type="expression" dxfId="13827" priority="2048">
      <formula>$M934="Excluir"</formula>
    </cfRule>
    <cfRule type="expression" dxfId="13826" priority="2049">
      <formula>$M934="Incluir"</formula>
    </cfRule>
  </conditionalFormatting>
  <conditionalFormatting sqref="I935:K935">
    <cfRule type="expression" dxfId="13825" priority="2030">
      <formula>MID($H935,2,7)="0000000"</formula>
    </cfRule>
    <cfRule type="expression" dxfId="13824" priority="2031">
      <formula>MID($H935,3,6)="000000"</formula>
    </cfRule>
    <cfRule type="expression" dxfId="13823" priority="2032">
      <formula>MID($H935,4,5)="00000"</formula>
    </cfRule>
    <cfRule type="expression" dxfId="13822" priority="2033">
      <formula>MID($H935,5,4)="0000"</formula>
    </cfRule>
    <cfRule type="expression" dxfId="13821" priority="2034">
      <formula>MID($H935,7,2)="00"</formula>
    </cfRule>
    <cfRule type="expression" dxfId="13820" priority="2035">
      <formula>MID($H935,8,1)="0"</formula>
    </cfRule>
    <cfRule type="expression" dxfId="13819" priority="2036">
      <formula>$M935="Excluído"</formula>
    </cfRule>
    <cfRule type="expression" dxfId="13818" priority="2037">
      <formula>$M935="Alterar"</formula>
    </cfRule>
    <cfRule type="expression" dxfId="13817" priority="2038">
      <formula>$M935="Excluir"</formula>
    </cfRule>
    <cfRule type="expression" dxfId="13816" priority="2039">
      <formula>$M935="Incluir"</formula>
    </cfRule>
  </conditionalFormatting>
  <conditionalFormatting sqref="I936:K937">
    <cfRule type="expression" dxfId="13815" priority="2020">
      <formula>MID($H936,2,7)="0000000"</formula>
    </cfRule>
    <cfRule type="expression" dxfId="13814" priority="2021">
      <formula>MID($H936,3,6)="000000"</formula>
    </cfRule>
    <cfRule type="expression" dxfId="13813" priority="2022">
      <formula>MID($H936,4,5)="00000"</formula>
    </cfRule>
    <cfRule type="expression" dxfId="13812" priority="2023">
      <formula>MID($H936,5,4)="0000"</formula>
    </cfRule>
    <cfRule type="expression" dxfId="13811" priority="2024">
      <formula>MID($H936,7,2)="00"</formula>
    </cfRule>
    <cfRule type="expression" dxfId="13810" priority="2025">
      <formula>MID($H936,8,1)="0"</formula>
    </cfRule>
    <cfRule type="expression" dxfId="13809" priority="2026">
      <formula>$M936="Excluído"</formula>
    </cfRule>
    <cfRule type="expression" dxfId="13808" priority="2027">
      <formula>$M936="Alterar"</formula>
    </cfRule>
    <cfRule type="expression" dxfId="13807" priority="2028">
      <formula>$M936="Excluir"</formula>
    </cfRule>
    <cfRule type="expression" dxfId="13806" priority="2029">
      <formula>$M936="Incluir"</formula>
    </cfRule>
  </conditionalFormatting>
  <conditionalFormatting sqref="I1498">
    <cfRule type="expression" dxfId="13805" priority="2010">
      <formula>MID($H1498,2,7)="0000000"</formula>
    </cfRule>
    <cfRule type="expression" dxfId="13804" priority="2011">
      <formula>MID($H1498,3,6)="000000"</formula>
    </cfRule>
    <cfRule type="expression" dxfId="13803" priority="2012">
      <formula>MID($H1498,4,5)="00000"</formula>
    </cfRule>
    <cfRule type="expression" dxfId="13802" priority="2013">
      <formula>MID($H1498,5,4)="0000"</formula>
    </cfRule>
    <cfRule type="expression" dxfId="13801" priority="2014">
      <formula>MID($H1498,7,2)="00"</formula>
    </cfRule>
    <cfRule type="expression" dxfId="13800" priority="2015">
      <formula>MID($H1498,8,1)="0"</formula>
    </cfRule>
    <cfRule type="expression" dxfId="13799" priority="2016">
      <formula>$M1498="Excluído"</formula>
    </cfRule>
    <cfRule type="expression" dxfId="13798" priority="2017">
      <formula>$M1498="Alterar"</formula>
    </cfRule>
    <cfRule type="expression" dxfId="13797" priority="2018">
      <formula>$M1498="Excluir"</formula>
    </cfRule>
    <cfRule type="expression" dxfId="13796" priority="2019">
      <formula>$M1498="Incluir"</formula>
    </cfRule>
  </conditionalFormatting>
  <conditionalFormatting sqref="I262">
    <cfRule type="expression" dxfId="13795" priority="2000">
      <formula>MID($H262,2,7)="0000000"</formula>
    </cfRule>
    <cfRule type="expression" dxfId="13794" priority="2001">
      <formula>MID($H262,3,6)="000000"</formula>
    </cfRule>
    <cfRule type="expression" dxfId="13793" priority="2002">
      <formula>MID($H262,4,5)="00000"</formula>
    </cfRule>
    <cfRule type="expression" dxfId="13792" priority="2003">
      <formula>MID($H262,5,4)="0000"</formula>
    </cfRule>
    <cfRule type="expression" dxfId="13791" priority="2004">
      <formula>MID($H262,7,2)="00"</formula>
    </cfRule>
    <cfRule type="expression" dxfId="13790" priority="2005">
      <formula>MID($H262,8,1)="0"</formula>
    </cfRule>
    <cfRule type="expression" dxfId="13789" priority="2006">
      <formula>$M262="Excluído"</formula>
    </cfRule>
    <cfRule type="expression" dxfId="13788" priority="2007">
      <formula>$M262="Alterar"</formula>
    </cfRule>
    <cfRule type="expression" dxfId="13787" priority="2008">
      <formula>$M262="Excluir"</formula>
    </cfRule>
    <cfRule type="expression" dxfId="13786" priority="2009">
      <formula>$M262="Incluir"</formula>
    </cfRule>
  </conditionalFormatting>
  <conditionalFormatting sqref="I1376">
    <cfRule type="expression" dxfId="13785" priority="1990">
      <formula>MID($H1376,2,7)="0000000"</formula>
    </cfRule>
    <cfRule type="expression" dxfId="13784" priority="1991">
      <formula>MID($H1376,3,6)="000000"</formula>
    </cfRule>
    <cfRule type="expression" dxfId="13783" priority="1992">
      <formula>MID($H1376,4,5)="00000"</formula>
    </cfRule>
    <cfRule type="expression" dxfId="13782" priority="1993">
      <formula>MID($H1376,5,4)="0000"</formula>
    </cfRule>
    <cfRule type="expression" dxfId="13781" priority="1994">
      <formula>MID($H1376,7,2)="00"</formula>
    </cfRule>
    <cfRule type="expression" dxfId="13780" priority="1995">
      <formula>MID($H1376,8,1)="0"</formula>
    </cfRule>
    <cfRule type="expression" dxfId="13779" priority="1996">
      <formula>$M1376="Excluído"</formula>
    </cfRule>
    <cfRule type="expression" dxfId="13778" priority="1997">
      <formula>$M1376="Alterar"</formula>
    </cfRule>
    <cfRule type="expression" dxfId="13777" priority="1998">
      <formula>$M1376="Excluir"</formula>
    </cfRule>
    <cfRule type="expression" dxfId="13776" priority="1999">
      <formula>$M1376="Incluir"</formula>
    </cfRule>
  </conditionalFormatting>
  <conditionalFormatting sqref="J917">
    <cfRule type="expression" dxfId="13775" priority="1980">
      <formula>MID($H917,2,7)="0000000"</formula>
    </cfRule>
    <cfRule type="expression" dxfId="13774" priority="1981">
      <formula>MID($H917,3,6)="000000"</formula>
    </cfRule>
    <cfRule type="expression" dxfId="13773" priority="1982">
      <formula>MID($H917,4,5)="00000"</formula>
    </cfRule>
    <cfRule type="expression" dxfId="13772" priority="1983">
      <formula>MID($H917,5,4)="0000"</formula>
    </cfRule>
    <cfRule type="expression" dxfId="13771" priority="1984">
      <formula>MID($H917,7,2)="00"</formula>
    </cfRule>
    <cfRule type="expression" dxfId="13770" priority="1985">
      <formula>MID($H917,8,1)="0"</formula>
    </cfRule>
    <cfRule type="expression" dxfId="13769" priority="1986">
      <formula>$M917="Excluído"</formula>
    </cfRule>
    <cfRule type="expression" dxfId="13768" priority="1987">
      <formula>$M917="Alterar"</formula>
    </cfRule>
    <cfRule type="expression" dxfId="13767" priority="1988">
      <formula>$M917="Excluir"</formula>
    </cfRule>
    <cfRule type="expression" dxfId="13766" priority="1989">
      <formula>$M917="Incluir"</formula>
    </cfRule>
  </conditionalFormatting>
  <conditionalFormatting sqref="I764">
    <cfRule type="expression" dxfId="13765" priority="1970">
      <formula>MID($H764,2,7)="0000000"</formula>
    </cfRule>
    <cfRule type="expression" dxfId="13764" priority="1971">
      <formula>MID($H764,3,6)="000000"</formula>
    </cfRule>
    <cfRule type="expression" dxfId="13763" priority="1972">
      <formula>MID($H764,4,5)="00000"</formula>
    </cfRule>
    <cfRule type="expression" dxfId="13762" priority="1973">
      <formula>MID($H764,5,4)="0000"</formula>
    </cfRule>
    <cfRule type="expression" dxfId="13761" priority="1974">
      <formula>MID($H764,7,2)="00"</formula>
    </cfRule>
    <cfRule type="expression" dxfId="13760" priority="1975">
      <formula>MID($H764,8,1)="0"</formula>
    </cfRule>
    <cfRule type="expression" dxfId="13759" priority="1976">
      <formula>$M764="Excluído"</formula>
    </cfRule>
    <cfRule type="expression" dxfId="13758" priority="1977">
      <formula>$M764="Alterar"</formula>
    </cfRule>
    <cfRule type="expression" dxfId="13757" priority="1978">
      <formula>$M764="Excluir"</formula>
    </cfRule>
    <cfRule type="expression" dxfId="13756" priority="1979">
      <formula>$M764="Incluir"</formula>
    </cfRule>
  </conditionalFormatting>
  <conditionalFormatting sqref="I917">
    <cfRule type="expression" dxfId="13755" priority="1960">
      <formula>MID($H917,2,7)="0000000"</formula>
    </cfRule>
    <cfRule type="expression" dxfId="13754" priority="1961">
      <formula>MID($H917,3,6)="000000"</formula>
    </cfRule>
    <cfRule type="expression" dxfId="13753" priority="1962">
      <formula>MID($H917,4,5)="00000"</formula>
    </cfRule>
    <cfRule type="expression" dxfId="13752" priority="1963">
      <formula>MID($H917,5,4)="0000"</formula>
    </cfRule>
    <cfRule type="expression" dxfId="13751" priority="1964">
      <formula>MID($H917,7,2)="00"</formula>
    </cfRule>
    <cfRule type="expression" dxfId="13750" priority="1965">
      <formula>MID($H917,8,1)="0"</formula>
    </cfRule>
    <cfRule type="expression" dxfId="13749" priority="1966">
      <formula>$M917="Excluído"</formula>
    </cfRule>
    <cfRule type="expression" dxfId="13748" priority="1967">
      <formula>$M917="Alterar"</formula>
    </cfRule>
    <cfRule type="expression" dxfId="13747" priority="1968">
      <formula>$M917="Excluir"</formula>
    </cfRule>
    <cfRule type="expression" dxfId="13746" priority="1969">
      <formula>$M917="Incluir"</formula>
    </cfRule>
  </conditionalFormatting>
  <conditionalFormatting sqref="K917">
    <cfRule type="expression" dxfId="13745" priority="1950">
      <formula>MID($H917,2,7)="0000000"</formula>
    </cfRule>
    <cfRule type="expression" dxfId="13744" priority="1951">
      <formula>MID($H917,3,6)="000000"</formula>
    </cfRule>
    <cfRule type="expression" dxfId="13743" priority="1952">
      <formula>MID($H917,4,5)="00000"</formula>
    </cfRule>
    <cfRule type="expression" dxfId="13742" priority="1953">
      <formula>MID($H917,5,4)="0000"</formula>
    </cfRule>
    <cfRule type="expression" dxfId="13741" priority="1954">
      <formula>MID($H917,7,2)="00"</formula>
    </cfRule>
    <cfRule type="expression" dxfId="13740" priority="1955">
      <formula>MID($H917,8,1)="0"</formula>
    </cfRule>
    <cfRule type="expression" dxfId="13739" priority="1956">
      <formula>$M917="Excluído"</formula>
    </cfRule>
    <cfRule type="expression" dxfId="13738" priority="1957">
      <formula>$M917="Alterar"</formula>
    </cfRule>
    <cfRule type="expression" dxfId="13737" priority="1958">
      <formula>$M917="Excluir"</formula>
    </cfRule>
    <cfRule type="expression" dxfId="13736" priority="1959">
      <formula>$M917="Incluir"</formula>
    </cfRule>
  </conditionalFormatting>
  <conditionalFormatting sqref="K764">
    <cfRule type="expression" dxfId="13735" priority="1940">
      <formula>MID($H764,2,7)="0000000"</formula>
    </cfRule>
    <cfRule type="expression" dxfId="13734" priority="1941">
      <formula>MID($H764,3,6)="000000"</formula>
    </cfRule>
    <cfRule type="expression" dxfId="13733" priority="1942">
      <formula>MID($H764,4,5)="00000"</formula>
    </cfRule>
    <cfRule type="expression" dxfId="13732" priority="1943">
      <formula>MID($H764,5,4)="0000"</formula>
    </cfRule>
    <cfRule type="expression" dxfId="13731" priority="1944">
      <formula>MID($H764,7,2)="00"</formula>
    </cfRule>
    <cfRule type="expression" dxfId="13730" priority="1945">
      <formula>MID($H764,8,1)="0"</formula>
    </cfRule>
    <cfRule type="expression" dxfId="13729" priority="1946">
      <formula>$M764="Excluído"</formula>
    </cfRule>
    <cfRule type="expression" dxfId="13728" priority="1947">
      <formula>$M764="Alterar"</formula>
    </cfRule>
    <cfRule type="expression" dxfId="13727" priority="1948">
      <formula>$M764="Excluir"</formula>
    </cfRule>
    <cfRule type="expression" dxfId="13726" priority="1949">
      <formula>$M764="Incluir"</formula>
    </cfRule>
  </conditionalFormatting>
  <conditionalFormatting sqref="K592">
    <cfRule type="expression" dxfId="13725" priority="1930">
      <formula>MID($H592,2,7)="0000000"</formula>
    </cfRule>
    <cfRule type="expression" dxfId="13724" priority="1931">
      <formula>MID($H592,3,6)="000000"</formula>
    </cfRule>
    <cfRule type="expression" dxfId="13723" priority="1932">
      <formula>MID($H592,4,5)="00000"</formula>
    </cfRule>
    <cfRule type="expression" dxfId="13722" priority="1933">
      <formula>MID($H592,5,4)="0000"</formula>
    </cfRule>
    <cfRule type="expression" dxfId="13721" priority="1934">
      <formula>MID($H592,7,2)="00"</formula>
    </cfRule>
    <cfRule type="expression" dxfId="13720" priority="1935">
      <formula>MID($H592,8,1)="0"</formula>
    </cfRule>
    <cfRule type="expression" dxfId="13719" priority="1936">
      <formula>$M592="Excluído"</formula>
    </cfRule>
    <cfRule type="expression" dxfId="13718" priority="1937">
      <formula>$M592="Alterar"</formula>
    </cfRule>
    <cfRule type="expression" dxfId="13717" priority="1938">
      <formula>$M592="Excluir"</formula>
    </cfRule>
    <cfRule type="expression" dxfId="13716" priority="1939">
      <formula>$M592="Incluir"</formula>
    </cfRule>
  </conditionalFormatting>
  <conditionalFormatting sqref="L794">
    <cfRule type="expression" dxfId="13715" priority="1920">
      <formula>MID($H794,2,7)="0000000"</formula>
    </cfRule>
    <cfRule type="expression" dxfId="13714" priority="1921">
      <formula>MID($H794,3,6)="000000"</formula>
    </cfRule>
    <cfRule type="expression" dxfId="13713" priority="1922">
      <formula>MID($H794,4,5)="00000"</formula>
    </cfRule>
    <cfRule type="expression" dxfId="13712" priority="1923">
      <formula>MID($H794,5,4)="0000"</formula>
    </cfRule>
    <cfRule type="expression" dxfId="13711" priority="1924">
      <formula>MID($H794,7,2)="00"</formula>
    </cfRule>
    <cfRule type="expression" dxfId="13710" priority="1925">
      <formula>MID($H794,8,1)="0"</formula>
    </cfRule>
    <cfRule type="expression" dxfId="13709" priority="1926">
      <formula>$M794="Excluído"</formula>
    </cfRule>
    <cfRule type="expression" dxfId="13708" priority="1927">
      <formula>$M794="Alterar"</formula>
    </cfRule>
    <cfRule type="expression" dxfId="13707" priority="1928">
      <formula>$M794="Excluir"</formula>
    </cfRule>
    <cfRule type="expression" dxfId="13706" priority="1929">
      <formula>$M794="Incluir"</formula>
    </cfRule>
  </conditionalFormatting>
  <conditionalFormatting sqref="L859">
    <cfRule type="expression" dxfId="13705" priority="1910">
      <formula>MID($H859,2,7)="0000000"</formula>
    </cfRule>
    <cfRule type="expression" dxfId="13704" priority="1911">
      <formula>MID($H859,3,6)="000000"</formula>
    </cfRule>
    <cfRule type="expression" dxfId="13703" priority="1912">
      <formula>MID($H859,4,5)="00000"</formula>
    </cfRule>
    <cfRule type="expression" dxfId="13702" priority="1913">
      <formula>MID($H859,5,4)="0000"</formula>
    </cfRule>
    <cfRule type="expression" dxfId="13701" priority="1914">
      <formula>MID($H859,7,2)="00"</formula>
    </cfRule>
    <cfRule type="expression" dxfId="13700" priority="1915">
      <formula>MID($H859,8,1)="0"</formula>
    </cfRule>
    <cfRule type="expression" dxfId="13699" priority="1916">
      <formula>$M859="Excluído"</formula>
    </cfRule>
    <cfRule type="expression" dxfId="13698" priority="1917">
      <formula>$M859="Alterar"</formula>
    </cfRule>
    <cfRule type="expression" dxfId="13697" priority="1918">
      <formula>$M859="Excluir"</formula>
    </cfRule>
    <cfRule type="expression" dxfId="13696" priority="1919">
      <formula>$M859="Incluir"</formula>
    </cfRule>
  </conditionalFormatting>
  <conditionalFormatting sqref="L868">
    <cfRule type="expression" dxfId="13695" priority="1900">
      <formula>MID($H868,2,7)="0000000"</formula>
    </cfRule>
    <cfRule type="expression" dxfId="13694" priority="1901">
      <formula>MID($H868,3,6)="000000"</formula>
    </cfRule>
    <cfRule type="expression" dxfId="13693" priority="1902">
      <formula>MID($H868,4,5)="00000"</formula>
    </cfRule>
    <cfRule type="expression" dxfId="13692" priority="1903">
      <formula>MID($H868,5,4)="0000"</formula>
    </cfRule>
    <cfRule type="expression" dxfId="13691" priority="1904">
      <formula>MID($H868,7,2)="00"</formula>
    </cfRule>
    <cfRule type="expression" dxfId="13690" priority="1905">
      <formula>MID($H868,8,1)="0"</formula>
    </cfRule>
    <cfRule type="expression" dxfId="13689" priority="1906">
      <formula>$M868="Excluído"</formula>
    </cfRule>
    <cfRule type="expression" dxfId="13688" priority="1907">
      <formula>$M868="Alterar"</formula>
    </cfRule>
    <cfRule type="expression" dxfId="13687" priority="1908">
      <formula>$M868="Excluir"</formula>
    </cfRule>
    <cfRule type="expression" dxfId="13686" priority="1909">
      <formula>$M868="Incluir"</formula>
    </cfRule>
  </conditionalFormatting>
  <conditionalFormatting sqref="L869">
    <cfRule type="expression" dxfId="13685" priority="1890">
      <formula>MID($H869,2,7)="0000000"</formula>
    </cfRule>
    <cfRule type="expression" dxfId="13684" priority="1891">
      <formula>MID($H869,3,6)="000000"</formula>
    </cfRule>
    <cfRule type="expression" dxfId="13683" priority="1892">
      <formula>MID($H869,4,5)="00000"</formula>
    </cfRule>
    <cfRule type="expression" dxfId="13682" priority="1893">
      <formula>MID($H869,5,4)="0000"</formula>
    </cfRule>
    <cfRule type="expression" dxfId="13681" priority="1894">
      <formula>MID($H869,7,2)="00"</formula>
    </cfRule>
    <cfRule type="expression" dxfId="13680" priority="1895">
      <formula>MID($H869,8,1)="0"</formula>
    </cfRule>
    <cfRule type="expression" dxfId="13679" priority="1896">
      <formula>$M869="Excluído"</formula>
    </cfRule>
    <cfRule type="expression" dxfId="13678" priority="1897">
      <formula>$M869="Alterar"</formula>
    </cfRule>
    <cfRule type="expression" dxfId="13677" priority="1898">
      <formula>$M869="Excluir"</formula>
    </cfRule>
    <cfRule type="expression" dxfId="13676" priority="1899">
      <formula>$M869="Incluir"</formula>
    </cfRule>
  </conditionalFormatting>
  <conditionalFormatting sqref="L912">
    <cfRule type="expression" dxfId="13675" priority="1880">
      <formula>MID($H912,2,7)="0000000"</formula>
    </cfRule>
    <cfRule type="expression" dxfId="13674" priority="1881">
      <formula>MID($H912,3,6)="000000"</formula>
    </cfRule>
    <cfRule type="expression" dxfId="13673" priority="1882">
      <formula>MID($H912,4,5)="00000"</formula>
    </cfRule>
    <cfRule type="expression" dxfId="13672" priority="1883">
      <formula>MID($H912,5,4)="0000"</formula>
    </cfRule>
    <cfRule type="expression" dxfId="13671" priority="1884">
      <formula>MID($H912,7,2)="00"</formula>
    </cfRule>
    <cfRule type="expression" dxfId="13670" priority="1885">
      <formula>MID($H912,8,1)="0"</formula>
    </cfRule>
    <cfRule type="expression" dxfId="13669" priority="1886">
      <formula>$M912="Excluído"</formula>
    </cfRule>
    <cfRule type="expression" dxfId="13668" priority="1887">
      <formula>$M912="Alterar"</formula>
    </cfRule>
    <cfRule type="expression" dxfId="13667" priority="1888">
      <formula>$M912="Excluir"</formula>
    </cfRule>
    <cfRule type="expression" dxfId="13666" priority="1889">
      <formula>$M912="Incluir"</formula>
    </cfRule>
  </conditionalFormatting>
  <conditionalFormatting sqref="L928">
    <cfRule type="expression" dxfId="13665" priority="1870">
      <formula>MID($H928,2,7)="0000000"</formula>
    </cfRule>
    <cfRule type="expression" dxfId="13664" priority="1871">
      <formula>MID($H928,3,6)="000000"</formula>
    </cfRule>
    <cfRule type="expression" dxfId="13663" priority="1872">
      <formula>MID($H928,4,5)="00000"</formula>
    </cfRule>
    <cfRule type="expression" dxfId="13662" priority="1873">
      <formula>MID($H928,5,4)="0000"</formula>
    </cfRule>
    <cfRule type="expression" dxfId="13661" priority="1874">
      <formula>MID($H928,7,2)="00"</formula>
    </cfRule>
    <cfRule type="expression" dxfId="13660" priority="1875">
      <formula>MID($H928,8,1)="0"</formula>
    </cfRule>
    <cfRule type="expression" dxfId="13659" priority="1876">
      <formula>$M928="Excluído"</formula>
    </cfRule>
    <cfRule type="expression" dxfId="13658" priority="1877">
      <formula>$M928="Alterar"</formula>
    </cfRule>
    <cfRule type="expression" dxfId="13657" priority="1878">
      <formula>$M928="Excluir"</formula>
    </cfRule>
    <cfRule type="expression" dxfId="13656" priority="1879">
      <formula>$M928="Incluir"</formula>
    </cfRule>
  </conditionalFormatting>
  <conditionalFormatting sqref="L953">
    <cfRule type="expression" dxfId="13655" priority="1860">
      <formula>MID($H953,2,7)="0000000"</formula>
    </cfRule>
    <cfRule type="expression" dxfId="13654" priority="1861">
      <formula>MID($H953,3,6)="000000"</formula>
    </cfRule>
    <cfRule type="expression" dxfId="13653" priority="1862">
      <formula>MID($H953,4,5)="00000"</formula>
    </cfRule>
    <cfRule type="expression" dxfId="13652" priority="1863">
      <formula>MID($H953,5,4)="0000"</formula>
    </cfRule>
    <cfRule type="expression" dxfId="13651" priority="1864">
      <formula>MID($H953,7,2)="00"</formula>
    </cfRule>
    <cfRule type="expression" dxfId="13650" priority="1865">
      <formula>MID($H953,8,1)="0"</formula>
    </cfRule>
    <cfRule type="expression" dxfId="13649" priority="1866">
      <formula>$M953="Excluído"</formula>
    </cfRule>
    <cfRule type="expression" dxfId="13648" priority="1867">
      <formula>$M953="Alterar"</formula>
    </cfRule>
    <cfRule type="expression" dxfId="13647" priority="1868">
      <formula>$M953="Excluir"</formula>
    </cfRule>
    <cfRule type="expression" dxfId="13646" priority="1869">
      <formula>$M953="Incluir"</formula>
    </cfRule>
  </conditionalFormatting>
  <conditionalFormatting sqref="L954">
    <cfRule type="expression" dxfId="13645" priority="1850">
      <formula>MID($H954,2,7)="0000000"</formula>
    </cfRule>
    <cfRule type="expression" dxfId="13644" priority="1851">
      <formula>MID($H954,3,6)="000000"</formula>
    </cfRule>
    <cfRule type="expression" dxfId="13643" priority="1852">
      <formula>MID($H954,4,5)="00000"</formula>
    </cfRule>
    <cfRule type="expression" dxfId="13642" priority="1853">
      <formula>MID($H954,5,4)="0000"</formula>
    </cfRule>
    <cfRule type="expression" dxfId="13641" priority="1854">
      <formula>MID($H954,7,2)="00"</formula>
    </cfRule>
    <cfRule type="expression" dxfId="13640" priority="1855">
      <formula>MID($H954,8,1)="0"</formula>
    </cfRule>
    <cfRule type="expression" dxfId="13639" priority="1856">
      <formula>$M954="Excluído"</formula>
    </cfRule>
    <cfRule type="expression" dxfId="13638" priority="1857">
      <formula>$M954="Alterar"</formula>
    </cfRule>
    <cfRule type="expression" dxfId="13637" priority="1858">
      <formula>$M954="Excluir"</formula>
    </cfRule>
    <cfRule type="expression" dxfId="13636" priority="1859">
      <formula>$M954="Incluir"</formula>
    </cfRule>
  </conditionalFormatting>
  <conditionalFormatting sqref="K954">
    <cfRule type="expression" dxfId="13635" priority="1840">
      <formula>MID($H954,2,7)="0000000"</formula>
    </cfRule>
    <cfRule type="expression" dxfId="13634" priority="1841">
      <formula>MID($H954,3,6)="000000"</formula>
    </cfRule>
    <cfRule type="expression" dxfId="13633" priority="1842">
      <formula>MID($H954,4,5)="00000"</formula>
    </cfRule>
    <cfRule type="expression" dxfId="13632" priority="1843">
      <formula>MID($H954,5,4)="0000"</formula>
    </cfRule>
    <cfRule type="expression" dxfId="13631" priority="1844">
      <formula>MID($H954,7,2)="00"</formula>
    </cfRule>
    <cfRule type="expression" dxfId="13630" priority="1845">
      <formula>MID($H954,8,1)="0"</formula>
    </cfRule>
    <cfRule type="expression" dxfId="13629" priority="1846">
      <formula>$M954="Excluído"</formula>
    </cfRule>
    <cfRule type="expression" dxfId="13628" priority="1847">
      <formula>$M954="Alterar"</formula>
    </cfRule>
    <cfRule type="expression" dxfId="13627" priority="1848">
      <formula>$M954="Excluir"</formula>
    </cfRule>
    <cfRule type="expression" dxfId="13626" priority="1849">
      <formula>$M954="Incluir"</formula>
    </cfRule>
  </conditionalFormatting>
  <conditionalFormatting sqref="L978">
    <cfRule type="expression" dxfId="13625" priority="1830">
      <formula>MID($H978,2,7)="0000000"</formula>
    </cfRule>
    <cfRule type="expression" dxfId="13624" priority="1831">
      <formula>MID($H978,3,6)="000000"</formula>
    </cfRule>
    <cfRule type="expression" dxfId="13623" priority="1832">
      <formula>MID($H978,4,5)="00000"</formula>
    </cfRule>
    <cfRule type="expression" dxfId="13622" priority="1833">
      <formula>MID($H978,5,4)="0000"</formula>
    </cfRule>
    <cfRule type="expression" dxfId="13621" priority="1834">
      <formula>MID($H978,7,2)="00"</formula>
    </cfRule>
    <cfRule type="expression" dxfId="13620" priority="1835">
      <formula>MID($H978,8,1)="0"</formula>
    </cfRule>
    <cfRule type="expression" dxfId="13619" priority="1836">
      <formula>$M978="Excluído"</formula>
    </cfRule>
    <cfRule type="expression" dxfId="13618" priority="1837">
      <formula>$M978="Alterar"</formula>
    </cfRule>
    <cfRule type="expression" dxfId="13617" priority="1838">
      <formula>$M978="Excluir"</formula>
    </cfRule>
    <cfRule type="expression" dxfId="13616" priority="1839">
      <formula>$M978="Incluir"</formula>
    </cfRule>
  </conditionalFormatting>
  <conditionalFormatting sqref="K978">
    <cfRule type="expression" dxfId="13615" priority="1820">
      <formula>MID($H978,2,7)="0000000"</formula>
    </cfRule>
    <cfRule type="expression" dxfId="13614" priority="1821">
      <formula>MID($H978,3,6)="000000"</formula>
    </cfRule>
    <cfRule type="expression" dxfId="13613" priority="1822">
      <formula>MID($H978,4,5)="00000"</formula>
    </cfRule>
    <cfRule type="expression" dxfId="13612" priority="1823">
      <formula>MID($H978,5,4)="0000"</formula>
    </cfRule>
    <cfRule type="expression" dxfId="13611" priority="1824">
      <formula>MID($H978,7,2)="00"</formula>
    </cfRule>
    <cfRule type="expression" dxfId="13610" priority="1825">
      <formula>MID($H978,8,1)="0"</formula>
    </cfRule>
    <cfRule type="expression" dxfId="13609" priority="1826">
      <formula>$M978="Excluído"</formula>
    </cfRule>
    <cfRule type="expression" dxfId="13608" priority="1827">
      <formula>$M978="Alterar"</formula>
    </cfRule>
    <cfRule type="expression" dxfId="13607" priority="1828">
      <formula>$M978="Excluir"</formula>
    </cfRule>
    <cfRule type="expression" dxfId="13606" priority="1829">
      <formula>$M978="Incluir"</formula>
    </cfRule>
  </conditionalFormatting>
  <conditionalFormatting sqref="K980:K981">
    <cfRule type="expression" dxfId="13605" priority="1810">
      <formula>MID($H980,2,7)="0000000"</formula>
    </cfRule>
    <cfRule type="expression" dxfId="13604" priority="1811">
      <formula>MID($H980,3,6)="000000"</formula>
    </cfRule>
    <cfRule type="expression" dxfId="13603" priority="1812">
      <formula>MID($H980,4,5)="00000"</formula>
    </cfRule>
    <cfRule type="expression" dxfId="13602" priority="1813">
      <formula>MID($H980,5,4)="0000"</formula>
    </cfRule>
    <cfRule type="expression" dxfId="13601" priority="1814">
      <formula>MID($H980,7,2)="00"</formula>
    </cfRule>
    <cfRule type="expression" dxfId="13600" priority="1815">
      <formula>MID($H980,8,1)="0"</formula>
    </cfRule>
    <cfRule type="expression" dxfId="13599" priority="1816">
      <formula>$M980="Excluído"</formula>
    </cfRule>
    <cfRule type="expression" dxfId="13598" priority="1817">
      <formula>$M980="Alterar"</formula>
    </cfRule>
    <cfRule type="expression" dxfId="13597" priority="1818">
      <formula>$M980="Excluir"</formula>
    </cfRule>
    <cfRule type="expression" dxfId="13596" priority="1819">
      <formula>$M980="Incluir"</formula>
    </cfRule>
  </conditionalFormatting>
  <conditionalFormatting sqref="L980">
    <cfRule type="expression" dxfId="13595" priority="1800">
      <formula>MID($H980,2,7)="0000000"</formula>
    </cfRule>
    <cfRule type="expression" dxfId="13594" priority="1801">
      <formula>MID($H980,3,6)="000000"</formula>
    </cfRule>
    <cfRule type="expression" dxfId="13593" priority="1802">
      <formula>MID($H980,4,5)="00000"</formula>
    </cfRule>
    <cfRule type="expression" dxfId="13592" priority="1803">
      <formula>MID($H980,5,4)="0000"</formula>
    </cfRule>
    <cfRule type="expression" dxfId="13591" priority="1804">
      <formula>MID($H980,7,2)="00"</formula>
    </cfRule>
    <cfRule type="expression" dxfId="13590" priority="1805">
      <formula>MID($H980,8,1)="0"</formula>
    </cfRule>
    <cfRule type="expression" dxfId="13589" priority="1806">
      <formula>$M980="Excluído"</formula>
    </cfRule>
    <cfRule type="expression" dxfId="13588" priority="1807">
      <formula>$M980="Alterar"</formula>
    </cfRule>
    <cfRule type="expression" dxfId="13587" priority="1808">
      <formula>$M980="Excluir"</formula>
    </cfRule>
    <cfRule type="expression" dxfId="13586" priority="1809">
      <formula>$M980="Incluir"</formula>
    </cfRule>
  </conditionalFormatting>
  <conditionalFormatting sqref="K984">
    <cfRule type="expression" dxfId="13585" priority="1790">
      <formula>MID($H984,2,7)="0000000"</formula>
    </cfRule>
    <cfRule type="expression" dxfId="13584" priority="1791">
      <formula>MID($H984,3,6)="000000"</formula>
    </cfRule>
    <cfRule type="expression" dxfId="13583" priority="1792">
      <formula>MID($H984,4,5)="00000"</formula>
    </cfRule>
    <cfRule type="expression" dxfId="13582" priority="1793">
      <formula>MID($H984,5,4)="0000"</formula>
    </cfRule>
    <cfRule type="expression" dxfId="13581" priority="1794">
      <formula>MID($H984,7,2)="00"</formula>
    </cfRule>
    <cfRule type="expression" dxfId="13580" priority="1795">
      <formula>MID($H984,8,1)="0"</formula>
    </cfRule>
    <cfRule type="expression" dxfId="13579" priority="1796">
      <formula>$M984="Excluído"</formula>
    </cfRule>
    <cfRule type="expression" dxfId="13578" priority="1797">
      <formula>$M984="Alterar"</formula>
    </cfRule>
    <cfRule type="expression" dxfId="13577" priority="1798">
      <formula>$M984="Excluir"</formula>
    </cfRule>
    <cfRule type="expression" dxfId="13576" priority="1799">
      <formula>$M984="Incluir"</formula>
    </cfRule>
  </conditionalFormatting>
  <conditionalFormatting sqref="L984">
    <cfRule type="expression" dxfId="13575" priority="1780">
      <formula>MID($H984,2,7)="0000000"</formula>
    </cfRule>
    <cfRule type="expression" dxfId="13574" priority="1781">
      <formula>MID($H984,3,6)="000000"</formula>
    </cfRule>
    <cfRule type="expression" dxfId="13573" priority="1782">
      <formula>MID($H984,4,5)="00000"</formula>
    </cfRule>
    <cfRule type="expression" dxfId="13572" priority="1783">
      <formula>MID($H984,5,4)="0000"</formula>
    </cfRule>
    <cfRule type="expression" dxfId="13571" priority="1784">
      <formula>MID($H984,7,2)="00"</formula>
    </cfRule>
    <cfRule type="expression" dxfId="13570" priority="1785">
      <formula>MID($H984,8,1)="0"</formula>
    </cfRule>
    <cfRule type="expression" dxfId="13569" priority="1786">
      <formula>$M984="Excluído"</formula>
    </cfRule>
    <cfRule type="expression" dxfId="13568" priority="1787">
      <formula>$M984="Alterar"</formula>
    </cfRule>
    <cfRule type="expression" dxfId="13567" priority="1788">
      <formula>$M984="Excluir"</formula>
    </cfRule>
    <cfRule type="expression" dxfId="13566" priority="1789">
      <formula>$M984="Incluir"</formula>
    </cfRule>
  </conditionalFormatting>
  <conditionalFormatting sqref="K991">
    <cfRule type="expression" dxfId="13565" priority="1770">
      <formula>MID($H991,2,7)="0000000"</formula>
    </cfRule>
    <cfRule type="expression" dxfId="13564" priority="1771">
      <formula>MID($H991,3,6)="000000"</formula>
    </cfRule>
    <cfRule type="expression" dxfId="13563" priority="1772">
      <formula>MID($H991,4,5)="00000"</formula>
    </cfRule>
    <cfRule type="expression" dxfId="13562" priority="1773">
      <formula>MID($H991,5,4)="0000"</formula>
    </cfRule>
    <cfRule type="expression" dxfId="13561" priority="1774">
      <formula>MID($H991,7,2)="00"</formula>
    </cfRule>
    <cfRule type="expression" dxfId="13560" priority="1775">
      <formula>MID($H991,8,1)="0"</formula>
    </cfRule>
    <cfRule type="expression" dxfId="13559" priority="1776">
      <formula>$M991="Excluído"</formula>
    </cfRule>
    <cfRule type="expression" dxfId="13558" priority="1777">
      <formula>$M991="Alterar"</formula>
    </cfRule>
    <cfRule type="expression" dxfId="13557" priority="1778">
      <formula>$M991="Excluir"</formula>
    </cfRule>
    <cfRule type="expression" dxfId="13556" priority="1779">
      <formula>$M991="Incluir"</formula>
    </cfRule>
  </conditionalFormatting>
  <conditionalFormatting sqref="L991">
    <cfRule type="expression" dxfId="13555" priority="1760">
      <formula>MID($H991,2,7)="0000000"</formula>
    </cfRule>
    <cfRule type="expression" dxfId="13554" priority="1761">
      <formula>MID($H991,3,6)="000000"</formula>
    </cfRule>
    <cfRule type="expression" dxfId="13553" priority="1762">
      <formula>MID($H991,4,5)="00000"</formula>
    </cfRule>
    <cfRule type="expression" dxfId="13552" priority="1763">
      <formula>MID($H991,5,4)="0000"</formula>
    </cfRule>
    <cfRule type="expression" dxfId="13551" priority="1764">
      <formula>MID($H991,7,2)="00"</formula>
    </cfRule>
    <cfRule type="expression" dxfId="13550" priority="1765">
      <formula>MID($H991,8,1)="0"</formula>
    </cfRule>
    <cfRule type="expression" dxfId="13549" priority="1766">
      <formula>$M991="Excluído"</formula>
    </cfRule>
    <cfRule type="expression" dxfId="13548" priority="1767">
      <formula>$M991="Alterar"</formula>
    </cfRule>
    <cfRule type="expression" dxfId="13547" priority="1768">
      <formula>$M991="Excluir"</formula>
    </cfRule>
    <cfRule type="expression" dxfId="13546" priority="1769">
      <formula>$M991="Incluir"</formula>
    </cfRule>
  </conditionalFormatting>
  <conditionalFormatting sqref="K1002">
    <cfRule type="expression" dxfId="13545" priority="1750">
      <formula>MID($H1002,2,7)="0000000"</formula>
    </cfRule>
    <cfRule type="expression" dxfId="13544" priority="1751">
      <formula>MID($H1002,3,6)="000000"</formula>
    </cfRule>
    <cfRule type="expression" dxfId="13543" priority="1752">
      <formula>MID($H1002,4,5)="00000"</formula>
    </cfRule>
    <cfRule type="expression" dxfId="13542" priority="1753">
      <formula>MID($H1002,5,4)="0000"</formula>
    </cfRule>
    <cfRule type="expression" dxfId="13541" priority="1754">
      <formula>MID($H1002,7,2)="00"</formula>
    </cfRule>
    <cfRule type="expression" dxfId="13540" priority="1755">
      <formula>MID($H1002,8,1)="0"</formula>
    </cfRule>
    <cfRule type="expression" dxfId="13539" priority="1756">
      <formula>$M1002="Excluído"</formula>
    </cfRule>
    <cfRule type="expression" dxfId="13538" priority="1757">
      <formula>$M1002="Alterar"</formula>
    </cfRule>
    <cfRule type="expression" dxfId="13537" priority="1758">
      <formula>$M1002="Excluir"</formula>
    </cfRule>
    <cfRule type="expression" dxfId="13536" priority="1759">
      <formula>$M1002="Incluir"</formula>
    </cfRule>
  </conditionalFormatting>
  <conditionalFormatting sqref="L1002">
    <cfRule type="expression" dxfId="13535" priority="1740">
      <formula>MID($H1002,2,7)="0000000"</formula>
    </cfRule>
    <cfRule type="expression" dxfId="13534" priority="1741">
      <formula>MID($H1002,3,6)="000000"</formula>
    </cfRule>
    <cfRule type="expression" dxfId="13533" priority="1742">
      <formula>MID($H1002,4,5)="00000"</formula>
    </cfRule>
    <cfRule type="expression" dxfId="13532" priority="1743">
      <formula>MID($H1002,5,4)="0000"</formula>
    </cfRule>
    <cfRule type="expression" dxfId="13531" priority="1744">
      <formula>MID($H1002,7,2)="00"</formula>
    </cfRule>
    <cfRule type="expression" dxfId="13530" priority="1745">
      <formula>MID($H1002,8,1)="0"</formula>
    </cfRule>
    <cfRule type="expression" dxfId="13529" priority="1746">
      <formula>$M1002="Excluído"</formula>
    </cfRule>
    <cfRule type="expression" dxfId="13528" priority="1747">
      <formula>$M1002="Alterar"</formula>
    </cfRule>
    <cfRule type="expression" dxfId="13527" priority="1748">
      <formula>$M1002="Excluir"</formula>
    </cfRule>
    <cfRule type="expression" dxfId="13526" priority="1749">
      <formula>$M1002="Incluir"</formula>
    </cfRule>
  </conditionalFormatting>
  <conditionalFormatting sqref="L1030">
    <cfRule type="expression" dxfId="13525" priority="1730">
      <formula>MID($H1030,2,7)="0000000"</formula>
    </cfRule>
    <cfRule type="expression" dxfId="13524" priority="1731">
      <formula>MID($H1030,3,6)="000000"</formula>
    </cfRule>
    <cfRule type="expression" dxfId="13523" priority="1732">
      <formula>MID($H1030,4,5)="00000"</formula>
    </cfRule>
    <cfRule type="expression" dxfId="13522" priority="1733">
      <formula>MID($H1030,5,4)="0000"</formula>
    </cfRule>
    <cfRule type="expression" dxfId="13521" priority="1734">
      <formula>MID($H1030,7,2)="00"</formula>
    </cfRule>
    <cfRule type="expression" dxfId="13520" priority="1735">
      <formula>MID($H1030,8,1)="0"</formula>
    </cfRule>
    <cfRule type="expression" dxfId="13519" priority="1736">
      <formula>$M1030="Excluído"</formula>
    </cfRule>
    <cfRule type="expression" dxfId="13518" priority="1737">
      <formula>$M1030="Alterar"</formula>
    </cfRule>
    <cfRule type="expression" dxfId="13517" priority="1738">
      <formula>$M1030="Excluir"</formula>
    </cfRule>
    <cfRule type="expression" dxfId="13516" priority="1739">
      <formula>$M1030="Incluir"</formula>
    </cfRule>
  </conditionalFormatting>
  <conditionalFormatting sqref="L1038">
    <cfRule type="expression" dxfId="13515" priority="1720">
      <formula>MID($H1038,2,7)="0000000"</formula>
    </cfRule>
    <cfRule type="expression" dxfId="13514" priority="1721">
      <formula>MID($H1038,3,6)="000000"</formula>
    </cfRule>
    <cfRule type="expression" dxfId="13513" priority="1722">
      <formula>MID($H1038,4,5)="00000"</formula>
    </cfRule>
    <cfRule type="expression" dxfId="13512" priority="1723">
      <formula>MID($H1038,5,4)="0000"</formula>
    </cfRule>
    <cfRule type="expression" dxfId="13511" priority="1724">
      <formula>MID($H1038,7,2)="00"</formula>
    </cfRule>
    <cfRule type="expression" dxfId="13510" priority="1725">
      <formula>MID($H1038,8,1)="0"</formula>
    </cfRule>
    <cfRule type="expression" dxfId="13509" priority="1726">
      <formula>$M1038="Excluído"</formula>
    </cfRule>
    <cfRule type="expression" dxfId="13508" priority="1727">
      <formula>$M1038="Alterar"</formula>
    </cfRule>
    <cfRule type="expression" dxfId="13507" priority="1728">
      <formula>$M1038="Excluir"</formula>
    </cfRule>
    <cfRule type="expression" dxfId="13506" priority="1729">
      <formula>$M1038="Incluir"</formula>
    </cfRule>
  </conditionalFormatting>
  <conditionalFormatting sqref="L1046">
    <cfRule type="expression" dxfId="13505" priority="1710">
      <formula>MID($H1046,2,7)="0000000"</formula>
    </cfRule>
    <cfRule type="expression" dxfId="13504" priority="1711">
      <formula>MID($H1046,3,6)="000000"</formula>
    </cfRule>
    <cfRule type="expression" dxfId="13503" priority="1712">
      <formula>MID($H1046,4,5)="00000"</formula>
    </cfRule>
    <cfRule type="expression" dxfId="13502" priority="1713">
      <formula>MID($H1046,5,4)="0000"</formula>
    </cfRule>
    <cfRule type="expression" dxfId="13501" priority="1714">
      <formula>MID($H1046,7,2)="00"</formula>
    </cfRule>
    <cfRule type="expression" dxfId="13500" priority="1715">
      <formula>MID($H1046,8,1)="0"</formula>
    </cfRule>
    <cfRule type="expression" dxfId="13499" priority="1716">
      <formula>$M1046="Excluído"</formula>
    </cfRule>
    <cfRule type="expression" dxfId="13498" priority="1717">
      <formula>$M1046="Alterar"</formula>
    </cfRule>
    <cfRule type="expression" dxfId="13497" priority="1718">
      <formula>$M1046="Excluir"</formula>
    </cfRule>
    <cfRule type="expression" dxfId="13496" priority="1719">
      <formula>$M1046="Incluir"</formula>
    </cfRule>
  </conditionalFormatting>
  <conditionalFormatting sqref="K1059">
    <cfRule type="expression" dxfId="13495" priority="1700">
      <formula>MID($H1059,2,7)="0000000"</formula>
    </cfRule>
    <cfRule type="expression" dxfId="13494" priority="1701">
      <formula>MID($H1059,3,6)="000000"</formula>
    </cfRule>
    <cfRule type="expression" dxfId="13493" priority="1702">
      <formula>MID($H1059,4,5)="00000"</formula>
    </cfRule>
    <cfRule type="expression" dxfId="13492" priority="1703">
      <formula>MID($H1059,5,4)="0000"</formula>
    </cfRule>
    <cfRule type="expression" dxfId="13491" priority="1704">
      <formula>MID($H1059,7,2)="00"</formula>
    </cfRule>
    <cfRule type="expression" dxfId="13490" priority="1705">
      <formula>MID($H1059,8,1)="0"</formula>
    </cfRule>
    <cfRule type="expression" dxfId="13489" priority="1706">
      <formula>$M1059="Excluído"</formula>
    </cfRule>
    <cfRule type="expression" dxfId="13488" priority="1707">
      <formula>$M1059="Alterar"</formula>
    </cfRule>
    <cfRule type="expression" dxfId="13487" priority="1708">
      <formula>$M1059="Excluir"</formula>
    </cfRule>
    <cfRule type="expression" dxfId="13486" priority="1709">
      <formula>$M1059="Incluir"</formula>
    </cfRule>
  </conditionalFormatting>
  <conditionalFormatting sqref="K1060">
    <cfRule type="expression" dxfId="13485" priority="1690">
      <formula>MID($H1060,2,7)="0000000"</formula>
    </cfRule>
    <cfRule type="expression" dxfId="13484" priority="1691">
      <formula>MID($H1060,3,6)="000000"</formula>
    </cfRule>
    <cfRule type="expression" dxfId="13483" priority="1692">
      <formula>MID($H1060,4,5)="00000"</formula>
    </cfRule>
    <cfRule type="expression" dxfId="13482" priority="1693">
      <formula>MID($H1060,5,4)="0000"</formula>
    </cfRule>
    <cfRule type="expression" dxfId="13481" priority="1694">
      <formula>MID($H1060,7,2)="00"</formula>
    </cfRule>
    <cfRule type="expression" dxfId="13480" priority="1695">
      <formula>MID($H1060,8,1)="0"</formula>
    </cfRule>
    <cfRule type="expression" dxfId="13479" priority="1696">
      <formula>$M1060="Excluído"</formula>
    </cfRule>
    <cfRule type="expression" dxfId="13478" priority="1697">
      <formula>$M1060="Alterar"</formula>
    </cfRule>
    <cfRule type="expression" dxfId="13477" priority="1698">
      <formula>$M1060="Excluir"</formula>
    </cfRule>
    <cfRule type="expression" dxfId="13476" priority="1699">
      <formula>$M1060="Incluir"</formula>
    </cfRule>
  </conditionalFormatting>
  <conditionalFormatting sqref="L1059">
    <cfRule type="expression" dxfId="13475" priority="1680">
      <formula>MID($H1059,2,7)="0000000"</formula>
    </cfRule>
    <cfRule type="expression" dxfId="13474" priority="1681">
      <formula>MID($H1059,3,6)="000000"</formula>
    </cfRule>
    <cfRule type="expression" dxfId="13473" priority="1682">
      <formula>MID($H1059,4,5)="00000"</formula>
    </cfRule>
    <cfRule type="expression" dxfId="13472" priority="1683">
      <formula>MID($H1059,5,4)="0000"</formula>
    </cfRule>
    <cfRule type="expression" dxfId="13471" priority="1684">
      <formula>MID($H1059,7,2)="00"</formula>
    </cfRule>
    <cfRule type="expression" dxfId="13470" priority="1685">
      <formula>MID($H1059,8,1)="0"</formula>
    </cfRule>
    <cfRule type="expression" dxfId="13469" priority="1686">
      <formula>$M1059="Excluído"</formula>
    </cfRule>
    <cfRule type="expression" dxfId="13468" priority="1687">
      <formula>$M1059="Alterar"</formula>
    </cfRule>
    <cfRule type="expression" dxfId="13467" priority="1688">
      <formula>$M1059="Excluir"</formula>
    </cfRule>
    <cfRule type="expression" dxfId="13466" priority="1689">
      <formula>$M1059="Incluir"</formula>
    </cfRule>
  </conditionalFormatting>
  <conditionalFormatting sqref="L1063">
    <cfRule type="expression" dxfId="13465" priority="1670">
      <formula>MID($H1063,2,7)="0000000"</formula>
    </cfRule>
    <cfRule type="expression" dxfId="13464" priority="1671">
      <formula>MID($H1063,3,6)="000000"</formula>
    </cfRule>
    <cfRule type="expression" dxfId="13463" priority="1672">
      <formula>MID($H1063,4,5)="00000"</formula>
    </cfRule>
    <cfRule type="expression" dxfId="13462" priority="1673">
      <formula>MID($H1063,5,4)="0000"</formula>
    </cfRule>
    <cfRule type="expression" dxfId="13461" priority="1674">
      <formula>MID($H1063,7,2)="00"</formula>
    </cfRule>
    <cfRule type="expression" dxfId="13460" priority="1675">
      <formula>MID($H1063,8,1)="0"</formula>
    </cfRule>
    <cfRule type="expression" dxfId="13459" priority="1676">
      <formula>$M1063="Excluído"</formula>
    </cfRule>
    <cfRule type="expression" dxfId="13458" priority="1677">
      <formula>$M1063="Alterar"</formula>
    </cfRule>
    <cfRule type="expression" dxfId="13457" priority="1678">
      <formula>$M1063="Excluir"</formula>
    </cfRule>
    <cfRule type="expression" dxfId="13456" priority="1679">
      <formula>$M1063="Incluir"</formula>
    </cfRule>
  </conditionalFormatting>
  <conditionalFormatting sqref="L1191">
    <cfRule type="expression" dxfId="13455" priority="1660">
      <formula>MID($H1191,2,7)="0000000"</formula>
    </cfRule>
    <cfRule type="expression" dxfId="13454" priority="1661">
      <formula>MID($H1191,3,6)="000000"</formula>
    </cfRule>
    <cfRule type="expression" dxfId="13453" priority="1662">
      <formula>MID($H1191,4,5)="00000"</formula>
    </cfRule>
    <cfRule type="expression" dxfId="13452" priority="1663">
      <formula>MID($H1191,5,4)="0000"</formula>
    </cfRule>
    <cfRule type="expression" dxfId="13451" priority="1664">
      <formula>MID($H1191,7,2)="00"</formula>
    </cfRule>
    <cfRule type="expression" dxfId="13450" priority="1665">
      <formula>MID($H1191,8,1)="0"</formula>
    </cfRule>
    <cfRule type="expression" dxfId="13449" priority="1666">
      <formula>$M1191="Excluído"</formula>
    </cfRule>
    <cfRule type="expression" dxfId="13448" priority="1667">
      <formula>$M1191="Alterar"</formula>
    </cfRule>
    <cfRule type="expression" dxfId="13447" priority="1668">
      <formula>$M1191="Excluir"</formula>
    </cfRule>
    <cfRule type="expression" dxfId="13446" priority="1669">
      <formula>$M1191="Incluir"</formula>
    </cfRule>
  </conditionalFormatting>
  <conditionalFormatting sqref="L1212">
    <cfRule type="expression" dxfId="13445" priority="1650">
      <formula>MID($H1212,2,7)="0000000"</formula>
    </cfRule>
    <cfRule type="expression" dxfId="13444" priority="1651">
      <formula>MID($H1212,3,6)="000000"</formula>
    </cfRule>
    <cfRule type="expression" dxfId="13443" priority="1652">
      <formula>MID($H1212,4,5)="00000"</formula>
    </cfRule>
    <cfRule type="expression" dxfId="13442" priority="1653">
      <formula>MID($H1212,5,4)="0000"</formula>
    </cfRule>
    <cfRule type="expression" dxfId="13441" priority="1654">
      <formula>MID($H1212,7,2)="00"</formula>
    </cfRule>
    <cfRule type="expression" dxfId="13440" priority="1655">
      <formula>MID($H1212,8,1)="0"</formula>
    </cfRule>
    <cfRule type="expression" dxfId="13439" priority="1656">
      <formula>$M1212="Excluído"</formula>
    </cfRule>
    <cfRule type="expression" dxfId="13438" priority="1657">
      <formula>$M1212="Alterar"</formula>
    </cfRule>
    <cfRule type="expression" dxfId="13437" priority="1658">
      <formula>$M1212="Excluir"</formula>
    </cfRule>
    <cfRule type="expression" dxfId="13436" priority="1659">
      <formula>$M1212="Incluir"</formula>
    </cfRule>
  </conditionalFormatting>
  <conditionalFormatting sqref="L1213">
    <cfRule type="expression" dxfId="13435" priority="1640">
      <formula>MID($H1213,2,7)="0000000"</formula>
    </cfRule>
    <cfRule type="expression" dxfId="13434" priority="1641">
      <formula>MID($H1213,3,6)="000000"</formula>
    </cfRule>
    <cfRule type="expression" dxfId="13433" priority="1642">
      <formula>MID($H1213,4,5)="00000"</formula>
    </cfRule>
    <cfRule type="expression" dxfId="13432" priority="1643">
      <formula>MID($H1213,5,4)="0000"</formula>
    </cfRule>
    <cfRule type="expression" dxfId="13431" priority="1644">
      <formula>MID($H1213,7,2)="00"</formula>
    </cfRule>
    <cfRule type="expression" dxfId="13430" priority="1645">
      <formula>MID($H1213,8,1)="0"</formula>
    </cfRule>
    <cfRule type="expression" dxfId="13429" priority="1646">
      <formula>$M1213="Excluído"</formula>
    </cfRule>
    <cfRule type="expression" dxfId="13428" priority="1647">
      <formula>$M1213="Alterar"</formula>
    </cfRule>
    <cfRule type="expression" dxfId="13427" priority="1648">
      <formula>$M1213="Excluir"</formula>
    </cfRule>
    <cfRule type="expression" dxfId="13426" priority="1649">
      <formula>$M1213="Incluir"</formula>
    </cfRule>
  </conditionalFormatting>
  <conditionalFormatting sqref="L1222">
    <cfRule type="expression" dxfId="13425" priority="1630">
      <formula>MID($H1222,2,7)="0000000"</formula>
    </cfRule>
    <cfRule type="expression" dxfId="13424" priority="1631">
      <formula>MID($H1222,3,6)="000000"</formula>
    </cfRule>
    <cfRule type="expression" dxfId="13423" priority="1632">
      <formula>MID($H1222,4,5)="00000"</formula>
    </cfRule>
    <cfRule type="expression" dxfId="13422" priority="1633">
      <formula>MID($H1222,5,4)="0000"</formula>
    </cfRule>
    <cfRule type="expression" dxfId="13421" priority="1634">
      <formula>MID($H1222,7,2)="00"</formula>
    </cfRule>
    <cfRule type="expression" dxfId="13420" priority="1635">
      <formula>MID($H1222,8,1)="0"</formula>
    </cfRule>
    <cfRule type="expression" dxfId="13419" priority="1636">
      <formula>$M1222="Excluído"</formula>
    </cfRule>
    <cfRule type="expression" dxfId="13418" priority="1637">
      <formula>$M1222="Alterar"</formula>
    </cfRule>
    <cfRule type="expression" dxfId="13417" priority="1638">
      <formula>$M1222="Excluir"</formula>
    </cfRule>
    <cfRule type="expression" dxfId="13416" priority="1639">
      <formula>$M1222="Incluir"</formula>
    </cfRule>
  </conditionalFormatting>
  <conditionalFormatting sqref="L1227">
    <cfRule type="expression" dxfId="13415" priority="1620">
      <formula>MID($H1227,2,7)="0000000"</formula>
    </cfRule>
    <cfRule type="expression" dxfId="13414" priority="1621">
      <formula>MID($H1227,3,6)="000000"</formula>
    </cfRule>
    <cfRule type="expression" dxfId="13413" priority="1622">
      <formula>MID($H1227,4,5)="00000"</formula>
    </cfRule>
    <cfRule type="expression" dxfId="13412" priority="1623">
      <formula>MID($H1227,5,4)="0000"</formula>
    </cfRule>
    <cfRule type="expression" dxfId="13411" priority="1624">
      <formula>MID($H1227,7,2)="00"</formula>
    </cfRule>
    <cfRule type="expression" dxfId="13410" priority="1625">
      <formula>MID($H1227,8,1)="0"</formula>
    </cfRule>
    <cfRule type="expression" dxfId="13409" priority="1626">
      <formula>$M1227="Excluído"</formula>
    </cfRule>
    <cfRule type="expression" dxfId="13408" priority="1627">
      <formula>$M1227="Alterar"</formula>
    </cfRule>
    <cfRule type="expression" dxfId="13407" priority="1628">
      <formula>$M1227="Excluir"</formula>
    </cfRule>
    <cfRule type="expression" dxfId="13406" priority="1629">
      <formula>$M1227="Incluir"</formula>
    </cfRule>
  </conditionalFormatting>
  <conditionalFormatting sqref="L1229">
    <cfRule type="expression" dxfId="13405" priority="1610">
      <formula>MID($H1229,2,7)="0000000"</formula>
    </cfRule>
    <cfRule type="expression" dxfId="13404" priority="1611">
      <formula>MID($H1229,3,6)="000000"</formula>
    </cfRule>
    <cfRule type="expression" dxfId="13403" priority="1612">
      <formula>MID($H1229,4,5)="00000"</formula>
    </cfRule>
    <cfRule type="expression" dxfId="13402" priority="1613">
      <formula>MID($H1229,5,4)="0000"</formula>
    </cfRule>
    <cfRule type="expression" dxfId="13401" priority="1614">
      <formula>MID($H1229,7,2)="00"</formula>
    </cfRule>
    <cfRule type="expression" dxfId="13400" priority="1615">
      <formula>MID($H1229,8,1)="0"</formula>
    </cfRule>
    <cfRule type="expression" dxfId="13399" priority="1616">
      <formula>$M1229="Excluído"</formula>
    </cfRule>
    <cfRule type="expression" dxfId="13398" priority="1617">
      <formula>$M1229="Alterar"</formula>
    </cfRule>
    <cfRule type="expression" dxfId="13397" priority="1618">
      <formula>$M1229="Excluir"</formula>
    </cfRule>
    <cfRule type="expression" dxfId="13396" priority="1619">
      <formula>$M1229="Incluir"</formula>
    </cfRule>
  </conditionalFormatting>
  <conditionalFormatting sqref="L1240:L1245">
    <cfRule type="expression" dxfId="13395" priority="1600">
      <formula>MID($H1240,2,7)="0000000"</formula>
    </cfRule>
    <cfRule type="expression" dxfId="13394" priority="1601">
      <formula>MID($H1240,3,6)="000000"</formula>
    </cfRule>
    <cfRule type="expression" dxfId="13393" priority="1602">
      <formula>MID($H1240,4,5)="00000"</formula>
    </cfRule>
    <cfRule type="expression" dxfId="13392" priority="1603">
      <formula>MID($H1240,5,4)="0000"</formula>
    </cfRule>
    <cfRule type="expression" dxfId="13391" priority="1604">
      <formula>MID($H1240,7,2)="00"</formula>
    </cfRule>
    <cfRule type="expression" dxfId="13390" priority="1605">
      <formula>MID($H1240,8,1)="0"</formula>
    </cfRule>
    <cfRule type="expression" dxfId="13389" priority="1606">
      <formula>$M1240="Excluído"</formula>
    </cfRule>
    <cfRule type="expression" dxfId="13388" priority="1607">
      <formula>$M1240="Alterar"</formula>
    </cfRule>
    <cfRule type="expression" dxfId="13387" priority="1608">
      <formula>$M1240="Excluir"</formula>
    </cfRule>
    <cfRule type="expression" dxfId="13386" priority="1609">
      <formula>$M1240="Incluir"</formula>
    </cfRule>
  </conditionalFormatting>
  <conditionalFormatting sqref="L1248">
    <cfRule type="expression" dxfId="13385" priority="1590">
      <formula>MID($H1248,2,7)="0000000"</formula>
    </cfRule>
    <cfRule type="expression" dxfId="13384" priority="1591">
      <formula>MID($H1248,3,6)="000000"</formula>
    </cfRule>
    <cfRule type="expression" dxfId="13383" priority="1592">
      <formula>MID($H1248,4,5)="00000"</formula>
    </cfRule>
    <cfRule type="expression" dxfId="13382" priority="1593">
      <formula>MID($H1248,5,4)="0000"</formula>
    </cfRule>
    <cfRule type="expression" dxfId="13381" priority="1594">
      <formula>MID($H1248,7,2)="00"</formula>
    </cfRule>
    <cfRule type="expression" dxfId="13380" priority="1595">
      <formula>MID($H1248,8,1)="0"</formula>
    </cfRule>
    <cfRule type="expression" dxfId="13379" priority="1596">
      <formula>$M1248="Excluído"</formula>
    </cfRule>
    <cfRule type="expression" dxfId="13378" priority="1597">
      <formula>$M1248="Alterar"</formula>
    </cfRule>
    <cfRule type="expression" dxfId="13377" priority="1598">
      <formula>$M1248="Excluir"</formula>
    </cfRule>
    <cfRule type="expression" dxfId="13376" priority="1599">
      <formula>$M1248="Incluir"</formula>
    </cfRule>
  </conditionalFormatting>
  <conditionalFormatting sqref="K1248">
    <cfRule type="expression" dxfId="13375" priority="1580">
      <formula>MID($H1248,2,7)="0000000"</formula>
    </cfRule>
    <cfRule type="expression" dxfId="13374" priority="1581">
      <formula>MID($H1248,3,6)="000000"</formula>
    </cfRule>
    <cfRule type="expression" dxfId="13373" priority="1582">
      <formula>MID($H1248,4,5)="00000"</formula>
    </cfRule>
    <cfRule type="expression" dxfId="13372" priority="1583">
      <formula>MID($H1248,5,4)="0000"</formula>
    </cfRule>
    <cfRule type="expression" dxfId="13371" priority="1584">
      <formula>MID($H1248,7,2)="00"</formula>
    </cfRule>
    <cfRule type="expression" dxfId="13370" priority="1585">
      <formula>MID($H1248,8,1)="0"</formula>
    </cfRule>
    <cfRule type="expression" dxfId="13369" priority="1586">
      <formula>$M1248="Excluído"</formula>
    </cfRule>
    <cfRule type="expression" dxfId="13368" priority="1587">
      <formula>$M1248="Alterar"</formula>
    </cfRule>
    <cfRule type="expression" dxfId="13367" priority="1588">
      <formula>$M1248="Excluir"</formula>
    </cfRule>
    <cfRule type="expression" dxfId="13366" priority="1589">
      <formula>$M1248="Incluir"</formula>
    </cfRule>
  </conditionalFormatting>
  <conditionalFormatting sqref="L1498">
    <cfRule type="expression" dxfId="13365" priority="1570">
      <formula>MID($H1498,2,7)="0000000"</formula>
    </cfRule>
    <cfRule type="expression" dxfId="13364" priority="1571">
      <formula>MID($H1498,3,6)="000000"</formula>
    </cfRule>
    <cfRule type="expression" dxfId="13363" priority="1572">
      <formula>MID($H1498,4,5)="00000"</formula>
    </cfRule>
    <cfRule type="expression" dxfId="13362" priority="1573">
      <formula>MID($H1498,5,4)="0000"</formula>
    </cfRule>
    <cfRule type="expression" dxfId="13361" priority="1574">
      <formula>MID($H1498,7,2)="00"</formula>
    </cfRule>
    <cfRule type="expression" dxfId="13360" priority="1575">
      <formula>MID($H1498,8,1)="0"</formula>
    </cfRule>
    <cfRule type="expression" dxfId="13359" priority="1576">
      <formula>$M1498="Excluído"</formula>
    </cfRule>
    <cfRule type="expression" dxfId="13358" priority="1577">
      <formula>$M1498="Alterar"</formula>
    </cfRule>
    <cfRule type="expression" dxfId="13357" priority="1578">
      <formula>$M1498="Excluir"</formula>
    </cfRule>
    <cfRule type="expression" dxfId="13356" priority="1579">
      <formula>$M1498="Incluir"</formula>
    </cfRule>
  </conditionalFormatting>
  <conditionalFormatting sqref="L1533">
    <cfRule type="expression" dxfId="13355" priority="1560">
      <formula>MID($H1533,2,7)="0000000"</formula>
    </cfRule>
    <cfRule type="expression" dxfId="13354" priority="1561">
      <formula>MID($H1533,3,6)="000000"</formula>
    </cfRule>
    <cfRule type="expression" dxfId="13353" priority="1562">
      <formula>MID($H1533,4,5)="00000"</formula>
    </cfRule>
    <cfRule type="expression" dxfId="13352" priority="1563">
      <formula>MID($H1533,5,4)="0000"</formula>
    </cfRule>
    <cfRule type="expression" dxfId="13351" priority="1564">
      <formula>MID($H1533,7,2)="00"</formula>
    </cfRule>
    <cfRule type="expression" dxfId="13350" priority="1565">
      <formula>MID($H1533,8,1)="0"</formula>
    </cfRule>
    <cfRule type="expression" dxfId="13349" priority="1566">
      <formula>$M1533="Excluído"</formula>
    </cfRule>
    <cfRule type="expression" dxfId="13348" priority="1567">
      <formula>$M1533="Alterar"</formula>
    </cfRule>
    <cfRule type="expression" dxfId="13347" priority="1568">
      <formula>$M1533="Excluir"</formula>
    </cfRule>
    <cfRule type="expression" dxfId="13346" priority="1569">
      <formula>$M1533="Incluir"</formula>
    </cfRule>
  </conditionalFormatting>
  <conditionalFormatting sqref="L1557">
    <cfRule type="expression" dxfId="13345" priority="1550">
      <formula>MID($H1557,2,7)="0000000"</formula>
    </cfRule>
    <cfRule type="expression" dxfId="13344" priority="1551">
      <formula>MID($H1557,3,6)="000000"</formula>
    </cfRule>
    <cfRule type="expression" dxfId="13343" priority="1552">
      <formula>MID($H1557,4,5)="00000"</formula>
    </cfRule>
    <cfRule type="expression" dxfId="13342" priority="1553">
      <formula>MID($H1557,5,4)="0000"</formula>
    </cfRule>
    <cfRule type="expression" dxfId="13341" priority="1554">
      <formula>MID($H1557,7,2)="00"</formula>
    </cfRule>
    <cfRule type="expression" dxfId="13340" priority="1555">
      <formula>MID($H1557,8,1)="0"</formula>
    </cfRule>
    <cfRule type="expression" dxfId="13339" priority="1556">
      <formula>$M1557="Excluído"</formula>
    </cfRule>
    <cfRule type="expression" dxfId="13338" priority="1557">
      <formula>$M1557="Alterar"</formula>
    </cfRule>
    <cfRule type="expression" dxfId="13337" priority="1558">
      <formula>$M1557="Excluir"</formula>
    </cfRule>
    <cfRule type="expression" dxfId="13336" priority="1559">
      <formula>$M1557="Incluir"</formula>
    </cfRule>
  </conditionalFormatting>
  <conditionalFormatting sqref="L1577">
    <cfRule type="expression" dxfId="13335" priority="1540">
      <formula>MID($H1577,2,7)="0000000"</formula>
    </cfRule>
    <cfRule type="expression" dxfId="13334" priority="1541">
      <formula>MID($H1577,3,6)="000000"</formula>
    </cfRule>
    <cfRule type="expression" dxfId="13333" priority="1542">
      <formula>MID($H1577,4,5)="00000"</formula>
    </cfRule>
    <cfRule type="expression" dxfId="13332" priority="1543">
      <formula>MID($H1577,5,4)="0000"</formula>
    </cfRule>
    <cfRule type="expression" dxfId="13331" priority="1544">
      <formula>MID($H1577,7,2)="00"</formula>
    </cfRule>
    <cfRule type="expression" dxfId="13330" priority="1545">
      <formula>MID($H1577,8,1)="0"</formula>
    </cfRule>
    <cfRule type="expression" dxfId="13329" priority="1546">
      <formula>$M1577="Excluído"</formula>
    </cfRule>
    <cfRule type="expression" dxfId="13328" priority="1547">
      <formula>$M1577="Alterar"</formula>
    </cfRule>
    <cfRule type="expression" dxfId="13327" priority="1548">
      <formula>$M1577="Excluir"</formula>
    </cfRule>
    <cfRule type="expression" dxfId="13326" priority="1549">
      <formula>$M1577="Incluir"</formula>
    </cfRule>
  </conditionalFormatting>
  <conditionalFormatting sqref="L1604">
    <cfRule type="expression" dxfId="13325" priority="1530">
      <formula>MID($H1604,2,7)="0000000"</formula>
    </cfRule>
    <cfRule type="expression" dxfId="13324" priority="1531">
      <formula>MID($H1604,3,6)="000000"</formula>
    </cfRule>
    <cfRule type="expression" dxfId="13323" priority="1532">
      <formula>MID($H1604,4,5)="00000"</formula>
    </cfRule>
    <cfRule type="expression" dxfId="13322" priority="1533">
      <formula>MID($H1604,5,4)="0000"</formula>
    </cfRule>
    <cfRule type="expression" dxfId="13321" priority="1534">
      <formula>MID($H1604,7,2)="00"</formula>
    </cfRule>
    <cfRule type="expression" dxfId="13320" priority="1535">
      <formula>MID($H1604,8,1)="0"</formula>
    </cfRule>
    <cfRule type="expression" dxfId="13319" priority="1536">
      <formula>$M1604="Excluído"</formula>
    </cfRule>
    <cfRule type="expression" dxfId="13318" priority="1537">
      <formula>$M1604="Alterar"</formula>
    </cfRule>
    <cfRule type="expression" dxfId="13317" priority="1538">
      <formula>$M1604="Excluir"</formula>
    </cfRule>
    <cfRule type="expression" dxfId="13316" priority="1539">
      <formula>$M1604="Incluir"</formula>
    </cfRule>
  </conditionalFormatting>
  <conditionalFormatting sqref="L1618">
    <cfRule type="expression" dxfId="13315" priority="1520">
      <formula>MID($H1618,2,7)="0000000"</formula>
    </cfRule>
    <cfRule type="expression" dxfId="13314" priority="1521">
      <formula>MID($H1618,3,6)="000000"</formula>
    </cfRule>
    <cfRule type="expression" dxfId="13313" priority="1522">
      <formula>MID($H1618,4,5)="00000"</formula>
    </cfRule>
    <cfRule type="expression" dxfId="13312" priority="1523">
      <formula>MID($H1618,5,4)="0000"</formula>
    </cfRule>
    <cfRule type="expression" dxfId="13311" priority="1524">
      <formula>MID($H1618,7,2)="00"</formula>
    </cfRule>
    <cfRule type="expression" dxfId="13310" priority="1525">
      <formula>MID($H1618,8,1)="0"</formula>
    </cfRule>
    <cfRule type="expression" dxfId="13309" priority="1526">
      <formula>$M1618="Excluído"</formula>
    </cfRule>
    <cfRule type="expression" dxfId="13308" priority="1527">
      <formula>$M1618="Alterar"</formula>
    </cfRule>
    <cfRule type="expression" dxfId="13307" priority="1528">
      <formula>$M1618="Excluir"</formula>
    </cfRule>
    <cfRule type="expression" dxfId="13306" priority="1529">
      <formula>$M1618="Incluir"</formula>
    </cfRule>
  </conditionalFormatting>
  <conditionalFormatting sqref="L1612">
    <cfRule type="expression" dxfId="13305" priority="1510">
      <formula>MID($H1612,2,7)="0000000"</formula>
    </cfRule>
    <cfRule type="expression" dxfId="13304" priority="1511">
      <formula>MID($H1612,3,6)="000000"</formula>
    </cfRule>
    <cfRule type="expression" dxfId="13303" priority="1512">
      <formula>MID($H1612,4,5)="00000"</formula>
    </cfRule>
    <cfRule type="expression" dxfId="13302" priority="1513">
      <formula>MID($H1612,5,4)="0000"</formula>
    </cfRule>
    <cfRule type="expression" dxfId="13301" priority="1514">
      <formula>MID($H1612,7,2)="00"</formula>
    </cfRule>
    <cfRule type="expression" dxfId="13300" priority="1515">
      <formula>MID($H1612,8,1)="0"</formula>
    </cfRule>
    <cfRule type="expression" dxfId="13299" priority="1516">
      <formula>$M1612="Excluído"</formula>
    </cfRule>
    <cfRule type="expression" dxfId="13298" priority="1517">
      <formula>$M1612="Alterar"</formula>
    </cfRule>
    <cfRule type="expression" dxfId="13297" priority="1518">
      <formula>$M1612="Excluir"</formula>
    </cfRule>
    <cfRule type="expression" dxfId="13296" priority="1519">
      <formula>$M1612="Incluir"</formula>
    </cfRule>
  </conditionalFormatting>
  <conditionalFormatting sqref="K1633">
    <cfRule type="expression" dxfId="13295" priority="1500">
      <formula>MID($H1633,2,7)="0000000"</formula>
    </cfRule>
    <cfRule type="expression" dxfId="13294" priority="1501">
      <formula>MID($H1633,3,6)="000000"</formula>
    </cfRule>
    <cfRule type="expression" dxfId="13293" priority="1502">
      <formula>MID($H1633,4,5)="00000"</formula>
    </cfRule>
    <cfRule type="expression" dxfId="13292" priority="1503">
      <formula>MID($H1633,5,4)="0000"</formula>
    </cfRule>
    <cfRule type="expression" dxfId="13291" priority="1504">
      <formula>MID($H1633,7,2)="00"</formula>
    </cfRule>
    <cfRule type="expression" dxfId="13290" priority="1505">
      <formula>MID($H1633,8,1)="0"</formula>
    </cfRule>
    <cfRule type="expression" dxfId="13289" priority="1506">
      <formula>$M1633="Excluído"</formula>
    </cfRule>
    <cfRule type="expression" dxfId="13288" priority="1507">
      <formula>$M1633="Alterar"</formula>
    </cfRule>
    <cfRule type="expression" dxfId="13287" priority="1508">
      <formula>$M1633="Excluir"</formula>
    </cfRule>
    <cfRule type="expression" dxfId="13286" priority="1509">
      <formula>$M1633="Incluir"</formula>
    </cfRule>
  </conditionalFormatting>
  <conditionalFormatting sqref="K1634">
    <cfRule type="expression" dxfId="13285" priority="1490">
      <formula>MID($H1634,2,7)="0000000"</formula>
    </cfRule>
    <cfRule type="expression" dxfId="13284" priority="1491">
      <formula>MID($H1634,3,6)="000000"</formula>
    </cfRule>
    <cfRule type="expression" dxfId="13283" priority="1492">
      <formula>MID($H1634,4,5)="00000"</formula>
    </cfRule>
    <cfRule type="expression" dxfId="13282" priority="1493">
      <formula>MID($H1634,5,4)="0000"</formula>
    </cfRule>
    <cfRule type="expression" dxfId="13281" priority="1494">
      <formula>MID($H1634,7,2)="00"</formula>
    </cfRule>
    <cfRule type="expression" dxfId="13280" priority="1495">
      <formula>MID($H1634,8,1)="0"</formula>
    </cfRule>
    <cfRule type="expression" dxfId="13279" priority="1496">
      <formula>$M1634="Excluído"</formula>
    </cfRule>
    <cfRule type="expression" dxfId="13278" priority="1497">
      <formula>$M1634="Alterar"</formula>
    </cfRule>
    <cfRule type="expression" dxfId="13277" priority="1498">
      <formula>$M1634="Excluir"</formula>
    </cfRule>
    <cfRule type="expression" dxfId="13276" priority="1499">
      <formula>$M1634="Incluir"</formula>
    </cfRule>
  </conditionalFormatting>
  <conditionalFormatting sqref="K856">
    <cfRule type="expression" dxfId="13275" priority="1480">
      <formula>MID($H856,2,7)="0000000"</formula>
    </cfRule>
    <cfRule type="expression" dxfId="13274" priority="1481">
      <formula>MID($H856,3,6)="000000"</formula>
    </cfRule>
    <cfRule type="expression" dxfId="13273" priority="1482">
      <formula>MID($H856,4,5)="00000"</formula>
    </cfRule>
    <cfRule type="expression" dxfId="13272" priority="1483">
      <formula>MID($H856,5,4)="0000"</formula>
    </cfRule>
    <cfRule type="expression" dxfId="13271" priority="1484">
      <formula>MID($H856,7,2)="00"</formula>
    </cfRule>
    <cfRule type="expression" dxfId="13270" priority="1485">
      <formula>MID($H856,8,1)="0"</formula>
    </cfRule>
    <cfRule type="expression" dxfId="13269" priority="1486">
      <formula>$M856="Excluído"</formula>
    </cfRule>
    <cfRule type="expression" dxfId="13268" priority="1487">
      <formula>$M856="Alterar"</formula>
    </cfRule>
    <cfRule type="expression" dxfId="13267" priority="1488">
      <formula>$M856="Excluir"</formula>
    </cfRule>
    <cfRule type="expression" dxfId="13266" priority="1489">
      <formula>$M856="Incluir"</formula>
    </cfRule>
  </conditionalFormatting>
  <conditionalFormatting sqref="K856">
    <cfRule type="expression" dxfId="13265" priority="1479">
      <formula>IF($H856="",FALSE,IF($H856&gt;9999999,IF($H856&lt;100000000,FALSE,TRUE),TRUE))</formula>
    </cfRule>
  </conditionalFormatting>
  <conditionalFormatting sqref="K857">
    <cfRule type="expression" dxfId="13264" priority="1469">
      <formula>MID($H857,2,7)="0000000"</formula>
    </cfRule>
    <cfRule type="expression" dxfId="13263" priority="1470">
      <formula>MID($H857,3,6)="000000"</formula>
    </cfRule>
    <cfRule type="expression" dxfId="13262" priority="1471">
      <formula>MID($H857,4,5)="00000"</formula>
    </cfRule>
    <cfRule type="expression" dxfId="13261" priority="1472">
      <formula>MID($H857,5,4)="0000"</formula>
    </cfRule>
    <cfRule type="expression" dxfId="13260" priority="1473">
      <formula>MID($H857,7,2)="00"</formula>
    </cfRule>
    <cfRule type="expression" dxfId="13259" priority="1474">
      <formula>MID($H857,8,1)="0"</formula>
    </cfRule>
    <cfRule type="expression" dxfId="13258" priority="1475">
      <formula>$M857="Excluído"</formula>
    </cfRule>
    <cfRule type="expression" dxfId="13257" priority="1476">
      <formula>$M857="Alterar"</formula>
    </cfRule>
    <cfRule type="expression" dxfId="13256" priority="1477">
      <formula>$M857="Excluir"</formula>
    </cfRule>
    <cfRule type="expression" dxfId="13255" priority="1478">
      <formula>$M857="Incluir"</formula>
    </cfRule>
  </conditionalFormatting>
  <conditionalFormatting sqref="K857">
    <cfRule type="expression" dxfId="13254" priority="1468">
      <formula>IF($H857="",FALSE,IF($H857&gt;9999999,IF($H857&lt;100000000,FALSE,TRUE),TRUE))</formula>
    </cfRule>
  </conditionalFormatting>
  <conditionalFormatting sqref="K858">
    <cfRule type="expression" dxfId="13253" priority="1457">
      <formula>IF($H858="",FALSE,IF($H858&gt;9999999,IF($H858&lt;100000000,FALSE,TRUE),TRUE))</formula>
    </cfRule>
  </conditionalFormatting>
  <conditionalFormatting sqref="K858">
    <cfRule type="expression" dxfId="13252" priority="1458">
      <formula>MID($H858,2,7)="0000000"</formula>
    </cfRule>
    <cfRule type="expression" dxfId="13251" priority="1459">
      <formula>MID($H858,3,6)="000000"</formula>
    </cfRule>
    <cfRule type="expression" dxfId="13250" priority="1460">
      <formula>MID($H858,4,5)="00000"</formula>
    </cfRule>
    <cfRule type="expression" dxfId="13249" priority="1461">
      <formula>MID($H858,5,4)="0000"</formula>
    </cfRule>
    <cfRule type="expression" dxfId="13248" priority="1462">
      <formula>MID($H858,7,2)="00"</formula>
    </cfRule>
    <cfRule type="expression" dxfId="13247" priority="1463">
      <formula>MID($H858,8,1)="0"</formula>
    </cfRule>
    <cfRule type="expression" dxfId="13246" priority="1464">
      <formula>$M858="Excluído"</formula>
    </cfRule>
    <cfRule type="expression" dxfId="13245" priority="1465">
      <formula>$M858="Alterar"</formula>
    </cfRule>
    <cfRule type="expression" dxfId="13244" priority="1466">
      <formula>$M858="Excluir"</formula>
    </cfRule>
    <cfRule type="expression" dxfId="13243" priority="1467">
      <formula>$M858="Incluir"</formula>
    </cfRule>
  </conditionalFormatting>
  <conditionalFormatting sqref="L857">
    <cfRule type="expression" dxfId="13242" priority="1447">
      <formula>MID($H857,2,7)="0000000"</formula>
    </cfRule>
    <cfRule type="expression" dxfId="13241" priority="1448">
      <formula>MID($H857,3,6)="000000"</formula>
    </cfRule>
    <cfRule type="expression" dxfId="13240" priority="1449">
      <formula>MID($H857,4,5)="00000"</formula>
    </cfRule>
    <cfRule type="expression" dxfId="13239" priority="1450">
      <formula>MID($H857,5,4)="0000"</formula>
    </cfRule>
    <cfRule type="expression" dxfId="13238" priority="1451">
      <formula>MID($H857,7,2)="00"</formula>
    </cfRule>
    <cfRule type="expression" dxfId="13237" priority="1452">
      <formula>MID($H857,8,1)="0"</formula>
    </cfRule>
    <cfRule type="expression" dxfId="13236" priority="1453">
      <formula>$M857="Excluído"</formula>
    </cfRule>
    <cfRule type="expression" dxfId="13235" priority="1454">
      <formula>$M857="Alterar"</formula>
    </cfRule>
    <cfRule type="expression" dxfId="13234" priority="1455">
      <formula>$M857="Excluir"</formula>
    </cfRule>
    <cfRule type="expression" dxfId="13233" priority="1456">
      <formula>$M857="Incluir"</formula>
    </cfRule>
  </conditionalFormatting>
  <conditionalFormatting sqref="K233">
    <cfRule type="expression" dxfId="13232" priority="1437">
      <formula>MID($H233,2,7)="0000000"</formula>
    </cfRule>
    <cfRule type="expression" dxfId="13231" priority="1438">
      <formula>MID($H233,3,6)="000000"</formula>
    </cfRule>
    <cfRule type="expression" dxfId="13230" priority="1439">
      <formula>MID($H233,4,5)="00000"</formula>
    </cfRule>
    <cfRule type="expression" dxfId="13229" priority="1440">
      <formula>MID($H233,5,4)="0000"</formula>
    </cfRule>
    <cfRule type="expression" dxfId="13228" priority="1441">
      <formula>MID($H233,7,2)="00"</formula>
    </cfRule>
    <cfRule type="expression" dxfId="13227" priority="1442">
      <formula>MID($H233,8,1)="0"</formula>
    </cfRule>
    <cfRule type="expression" dxfId="13226" priority="1443">
      <formula>$M233="Excluído"</formula>
    </cfRule>
    <cfRule type="expression" dxfId="13225" priority="1444">
      <formula>$M233="Alterar"</formula>
    </cfRule>
    <cfRule type="expression" dxfId="13224" priority="1445">
      <formula>$M233="Excluir"</formula>
    </cfRule>
    <cfRule type="expression" dxfId="13223" priority="1446">
      <formula>$M233="Incluir"</formula>
    </cfRule>
  </conditionalFormatting>
  <conditionalFormatting sqref="I233">
    <cfRule type="expression" dxfId="13222" priority="1427">
      <formula>MID($H233,2,7)="0000000"</formula>
    </cfRule>
    <cfRule type="expression" dxfId="13221" priority="1428">
      <formula>MID($H233,3,6)="000000"</formula>
    </cfRule>
    <cfRule type="expression" dxfId="13220" priority="1429">
      <formula>MID($H233,4,5)="00000"</formula>
    </cfRule>
    <cfRule type="expression" dxfId="13219" priority="1430">
      <formula>MID($H233,5,4)="0000"</formula>
    </cfRule>
    <cfRule type="expression" dxfId="13218" priority="1431">
      <formula>MID($H233,7,2)="00"</formula>
    </cfRule>
    <cfRule type="expression" dxfId="13217" priority="1432">
      <formula>MID($H233,8,1)="0"</formula>
    </cfRule>
    <cfRule type="expression" dxfId="13216" priority="1433">
      <formula>$M233="Excluído"</formula>
    </cfRule>
    <cfRule type="expression" dxfId="13215" priority="1434">
      <formula>$M233="Alterar"</formula>
    </cfRule>
    <cfRule type="expression" dxfId="13214" priority="1435">
      <formula>$M233="Excluir"</formula>
    </cfRule>
    <cfRule type="expression" dxfId="13213" priority="1436">
      <formula>$M233="Incluir"</formula>
    </cfRule>
  </conditionalFormatting>
  <conditionalFormatting sqref="I238">
    <cfRule type="expression" dxfId="13212" priority="1417">
      <formula>MID($H238,2,7)="0000000"</formula>
    </cfRule>
    <cfRule type="expression" dxfId="13211" priority="1418">
      <formula>MID($H238,3,6)="000000"</formula>
    </cfRule>
    <cfRule type="expression" dxfId="13210" priority="1419">
      <formula>MID($H238,4,5)="00000"</formula>
    </cfRule>
    <cfRule type="expression" dxfId="13209" priority="1420">
      <formula>MID($H238,5,4)="0000"</formula>
    </cfRule>
    <cfRule type="expression" dxfId="13208" priority="1421">
      <formula>MID($H238,7,2)="00"</formula>
    </cfRule>
    <cfRule type="expression" dxfId="13207" priority="1422">
      <formula>MID($H238,8,1)="0"</formula>
    </cfRule>
    <cfRule type="expression" dxfId="13206" priority="1423">
      <formula>$M238="Excluído"</formula>
    </cfRule>
    <cfRule type="expression" dxfId="13205" priority="1424">
      <formula>$M238="Alterar"</formula>
    </cfRule>
    <cfRule type="expression" dxfId="13204" priority="1425">
      <formula>$M238="Excluir"</formula>
    </cfRule>
    <cfRule type="expression" dxfId="13203" priority="1426">
      <formula>$M238="Incluir"</formula>
    </cfRule>
  </conditionalFormatting>
  <conditionalFormatting sqref="I246">
    <cfRule type="expression" dxfId="13202" priority="1407">
      <formula>MID($H246,2,7)="0000000"</formula>
    </cfRule>
    <cfRule type="expression" dxfId="13201" priority="1408">
      <formula>MID($H246,3,6)="000000"</formula>
    </cfRule>
    <cfRule type="expression" dxfId="13200" priority="1409">
      <formula>MID($H246,4,5)="00000"</formula>
    </cfRule>
    <cfRule type="expression" dxfId="13199" priority="1410">
      <formula>MID($H246,5,4)="0000"</formula>
    </cfRule>
    <cfRule type="expression" dxfId="13198" priority="1411">
      <formula>MID($H246,7,2)="00"</formula>
    </cfRule>
    <cfRule type="expression" dxfId="13197" priority="1412">
      <formula>MID($H246,8,1)="0"</formula>
    </cfRule>
    <cfRule type="expression" dxfId="13196" priority="1413">
      <formula>$M246="Excluído"</formula>
    </cfRule>
    <cfRule type="expression" dxfId="13195" priority="1414">
      <formula>$M246="Alterar"</formula>
    </cfRule>
    <cfRule type="expression" dxfId="13194" priority="1415">
      <formula>$M246="Excluir"</formula>
    </cfRule>
    <cfRule type="expression" dxfId="13193" priority="1416">
      <formula>$M246="Incluir"</formula>
    </cfRule>
  </conditionalFormatting>
  <conditionalFormatting sqref="I251">
    <cfRule type="expression" dxfId="13192" priority="1397">
      <formula>MID($H251,2,7)="0000000"</formula>
    </cfRule>
    <cfRule type="expression" dxfId="13191" priority="1398">
      <formula>MID($H251,3,6)="000000"</formula>
    </cfRule>
    <cfRule type="expression" dxfId="13190" priority="1399">
      <formula>MID($H251,4,5)="00000"</formula>
    </cfRule>
    <cfRule type="expression" dxfId="13189" priority="1400">
      <formula>MID($H251,5,4)="0000"</formula>
    </cfRule>
    <cfRule type="expression" dxfId="13188" priority="1401">
      <formula>MID($H251,7,2)="00"</formula>
    </cfRule>
    <cfRule type="expression" dxfId="13187" priority="1402">
      <formula>MID($H251,8,1)="0"</formula>
    </cfRule>
    <cfRule type="expression" dxfId="13186" priority="1403">
      <formula>$M251="Excluído"</formula>
    </cfRule>
    <cfRule type="expression" dxfId="13185" priority="1404">
      <formula>$M251="Alterar"</formula>
    </cfRule>
    <cfRule type="expression" dxfId="13184" priority="1405">
      <formula>$M251="Excluir"</formula>
    </cfRule>
    <cfRule type="expression" dxfId="13183" priority="1406">
      <formula>$M251="Incluir"</formula>
    </cfRule>
  </conditionalFormatting>
  <conditionalFormatting sqref="L257">
    <cfRule type="expression" dxfId="13182" priority="3168">
      <formula>MID($H255,2,7)="0000000"</formula>
    </cfRule>
    <cfRule type="expression" dxfId="13181" priority="3169">
      <formula>MID($H255,3,6)="000000"</formula>
    </cfRule>
    <cfRule type="expression" dxfId="13180" priority="3170">
      <formula>MID($H255,4,5)="00000"</formula>
    </cfRule>
    <cfRule type="expression" dxfId="13179" priority="3171">
      <formula>MID($H255,5,4)="0000"</formula>
    </cfRule>
    <cfRule type="expression" dxfId="13178" priority="3172">
      <formula>MID($H255,7,2)="00"</formula>
    </cfRule>
    <cfRule type="expression" dxfId="13177" priority="3173">
      <formula>MID($H255,8,1)="0"</formula>
    </cfRule>
    <cfRule type="expression" dxfId="13176" priority="3174">
      <formula>$M255="Excluído"</formula>
    </cfRule>
    <cfRule type="expression" dxfId="13175" priority="3175">
      <formula>$M255="Alterar"</formula>
    </cfRule>
    <cfRule type="expression" dxfId="13174" priority="3176">
      <formula>$M255="Excluir"</formula>
    </cfRule>
    <cfRule type="expression" dxfId="13173" priority="3177">
      <formula>$M255="Incluir"</formula>
    </cfRule>
  </conditionalFormatting>
  <conditionalFormatting sqref="I256">
    <cfRule type="expression" dxfId="13172" priority="1387">
      <formula>MID($H256,2,7)="0000000"</formula>
    </cfRule>
    <cfRule type="expression" dxfId="13171" priority="1388">
      <formula>MID($H256,3,6)="000000"</formula>
    </cfRule>
    <cfRule type="expression" dxfId="13170" priority="1389">
      <formula>MID($H256,4,5)="00000"</formula>
    </cfRule>
    <cfRule type="expression" dxfId="13169" priority="1390">
      <formula>MID($H256,5,4)="0000"</formula>
    </cfRule>
    <cfRule type="expression" dxfId="13168" priority="1391">
      <formula>MID($H256,7,2)="00"</formula>
    </cfRule>
    <cfRule type="expression" dxfId="13167" priority="1392">
      <formula>MID($H256,8,1)="0"</formula>
    </cfRule>
    <cfRule type="expression" dxfId="13166" priority="1393">
      <formula>$M256="Excluído"</formula>
    </cfRule>
    <cfRule type="expression" dxfId="13165" priority="1394">
      <formula>$M256="Alterar"</formula>
    </cfRule>
    <cfRule type="expression" dxfId="13164" priority="1395">
      <formula>$M256="Excluir"</formula>
    </cfRule>
    <cfRule type="expression" dxfId="13163" priority="1396">
      <formula>$M256="Incluir"</formula>
    </cfRule>
  </conditionalFormatting>
  <conditionalFormatting sqref="H114">
    <cfRule type="expression" dxfId="13162" priority="1376">
      <formula>IF($H114="",FALSE,IF($H114&gt;9999999,IF($H114&lt;100000000,FALSE,TRUE),TRUE))</formula>
    </cfRule>
  </conditionalFormatting>
  <conditionalFormatting sqref="A114:H114">
    <cfRule type="expression" dxfId="13161" priority="1377">
      <formula>MID($H114,2,7)="0000000"</formula>
    </cfRule>
    <cfRule type="expression" dxfId="13160" priority="1378">
      <formula>MID($H114,3,6)="000000"</formula>
    </cfRule>
    <cfRule type="expression" dxfId="13159" priority="1379">
      <formula>MID($H114,4,5)="00000"</formula>
    </cfRule>
    <cfRule type="expression" dxfId="13158" priority="1380">
      <formula>MID($H114,5,4)="0000"</formula>
    </cfRule>
    <cfRule type="expression" dxfId="13157" priority="1381">
      <formula>MID($H114,7,2)="00"</formula>
    </cfRule>
    <cfRule type="expression" dxfId="13156" priority="1382">
      <formula>MID($H114,8,1)="0"</formula>
    </cfRule>
    <cfRule type="expression" dxfId="13155" priority="1383">
      <formula>$M114="Excluído"</formula>
    </cfRule>
    <cfRule type="expression" dxfId="13154" priority="1384">
      <formula>$M114="Alterar"</formula>
    </cfRule>
    <cfRule type="expression" dxfId="13153" priority="1385">
      <formula>$M114="Excluir"</formula>
    </cfRule>
    <cfRule type="expression" dxfId="13152" priority="1386">
      <formula>$M114="Incluir"</formula>
    </cfRule>
  </conditionalFormatting>
  <conditionalFormatting sqref="L1137">
    <cfRule type="expression" dxfId="13151" priority="1366">
      <formula>MID($H1137,2,7)="0000000"</formula>
    </cfRule>
    <cfRule type="expression" dxfId="13150" priority="1367">
      <formula>MID($H1137,3,6)="000000"</formula>
    </cfRule>
    <cfRule type="expression" dxfId="13149" priority="1368">
      <formula>MID($H1137,4,5)="00000"</formula>
    </cfRule>
    <cfRule type="expression" dxfId="13148" priority="1369">
      <formula>MID($H1137,5,4)="0000"</formula>
    </cfRule>
    <cfRule type="expression" dxfId="13147" priority="1370">
      <formula>MID($H1137,7,2)="00"</formula>
    </cfRule>
    <cfRule type="expression" dxfId="13146" priority="1371">
      <formula>MID($H1137,8,1)="0"</formula>
    </cfRule>
    <cfRule type="expression" dxfId="13145" priority="1372">
      <formula>$M1137="Excluído"</formula>
    </cfRule>
    <cfRule type="expression" dxfId="13144" priority="1373">
      <formula>$M1137="Alterar"</formula>
    </cfRule>
    <cfRule type="expression" dxfId="13143" priority="1374">
      <formula>$M1137="Excluir"</formula>
    </cfRule>
    <cfRule type="expression" dxfId="13142" priority="1375">
      <formula>$M1137="Incluir"</formula>
    </cfRule>
  </conditionalFormatting>
  <conditionalFormatting sqref="L1139">
    <cfRule type="expression" dxfId="13141" priority="1356">
      <formula>MID($H1139,2,7)="0000000"</formula>
    </cfRule>
    <cfRule type="expression" dxfId="13140" priority="1357">
      <formula>MID($H1139,3,6)="000000"</formula>
    </cfRule>
    <cfRule type="expression" dxfId="13139" priority="1358">
      <formula>MID($H1139,4,5)="00000"</formula>
    </cfRule>
    <cfRule type="expression" dxfId="13138" priority="1359">
      <formula>MID($H1139,5,4)="0000"</formula>
    </cfRule>
    <cfRule type="expression" dxfId="13137" priority="1360">
      <formula>MID($H1139,7,2)="00"</formula>
    </cfRule>
    <cfRule type="expression" dxfId="13136" priority="1361">
      <formula>MID($H1139,8,1)="0"</formula>
    </cfRule>
    <cfRule type="expression" dxfId="13135" priority="1362">
      <formula>$M1139="Excluído"</formula>
    </cfRule>
    <cfRule type="expression" dxfId="13134" priority="1363">
      <formula>$M1139="Alterar"</formula>
    </cfRule>
    <cfRule type="expression" dxfId="13133" priority="1364">
      <formula>$M1139="Excluir"</formula>
    </cfRule>
    <cfRule type="expression" dxfId="13132" priority="1365">
      <formula>$M1139="Incluir"</formula>
    </cfRule>
  </conditionalFormatting>
  <conditionalFormatting sqref="L1140">
    <cfRule type="expression" dxfId="13131" priority="1346">
      <formula>MID($H1140,2,7)="0000000"</formula>
    </cfRule>
    <cfRule type="expression" dxfId="13130" priority="1347">
      <formula>MID($H1140,3,6)="000000"</formula>
    </cfRule>
    <cfRule type="expression" dxfId="13129" priority="1348">
      <formula>MID($H1140,4,5)="00000"</formula>
    </cfRule>
    <cfRule type="expression" dxfId="13128" priority="1349">
      <formula>MID($H1140,5,4)="0000"</formula>
    </cfRule>
    <cfRule type="expression" dxfId="13127" priority="1350">
      <formula>MID($H1140,7,2)="00"</formula>
    </cfRule>
    <cfRule type="expression" dxfId="13126" priority="1351">
      <formula>MID($H1140,8,1)="0"</formula>
    </cfRule>
    <cfRule type="expression" dxfId="13125" priority="1352">
      <formula>$M1140="Excluído"</formula>
    </cfRule>
    <cfRule type="expression" dxfId="13124" priority="1353">
      <formula>$M1140="Alterar"</formula>
    </cfRule>
    <cfRule type="expression" dxfId="13123" priority="1354">
      <formula>$M1140="Excluir"</formula>
    </cfRule>
    <cfRule type="expression" dxfId="13122" priority="1355">
      <formula>$M1140="Incluir"</formula>
    </cfRule>
  </conditionalFormatting>
  <conditionalFormatting sqref="I1139:I1140">
    <cfRule type="expression" dxfId="13121" priority="1336">
      <formula>MID($H1139,2,7)="0000000"</formula>
    </cfRule>
    <cfRule type="expression" dxfId="13120" priority="1337">
      <formula>MID($H1139,3,6)="000000"</formula>
    </cfRule>
    <cfRule type="expression" dxfId="13119" priority="1338">
      <formula>MID($H1139,4,5)="00000"</formula>
    </cfRule>
    <cfRule type="expression" dxfId="13118" priority="1339">
      <formula>MID($H1139,5,4)="0000"</formula>
    </cfRule>
    <cfRule type="expression" dxfId="13117" priority="1340">
      <formula>MID($H1139,7,2)="00"</formula>
    </cfRule>
    <cfRule type="expression" dxfId="13116" priority="1341">
      <formula>MID($H1139,8,1)="0"</formula>
    </cfRule>
    <cfRule type="expression" dxfId="13115" priority="1342">
      <formula>$M1139="Excluído"</formula>
    </cfRule>
    <cfRule type="expression" dxfId="13114" priority="1343">
      <formula>$M1139="Alterar"</formula>
    </cfRule>
    <cfRule type="expression" dxfId="13113" priority="1344">
      <formula>$M1139="Excluir"</formula>
    </cfRule>
    <cfRule type="expression" dxfId="13112" priority="1345">
      <formula>$M1139="Incluir"</formula>
    </cfRule>
  </conditionalFormatting>
  <conditionalFormatting sqref="K1139:K1140">
    <cfRule type="expression" dxfId="13111" priority="1326">
      <formula>MID($H1139,2,7)="0000000"</formula>
    </cfRule>
    <cfRule type="expression" dxfId="13110" priority="1327">
      <formula>MID($H1139,3,6)="000000"</formula>
    </cfRule>
    <cfRule type="expression" dxfId="13109" priority="1328">
      <formula>MID($H1139,4,5)="00000"</formula>
    </cfRule>
    <cfRule type="expression" dxfId="13108" priority="1329">
      <formula>MID($H1139,5,4)="0000"</formula>
    </cfRule>
    <cfRule type="expression" dxfId="13107" priority="1330">
      <formula>MID($H1139,7,2)="00"</formula>
    </cfRule>
    <cfRule type="expression" dxfId="13106" priority="1331">
      <formula>MID($H1139,8,1)="0"</formula>
    </cfRule>
    <cfRule type="expression" dxfId="13105" priority="1332">
      <formula>$M1139="Excluído"</formula>
    </cfRule>
    <cfRule type="expression" dxfId="13104" priority="1333">
      <formula>$M1139="Alterar"</formula>
    </cfRule>
    <cfRule type="expression" dxfId="13103" priority="1334">
      <formula>$M1139="Excluir"</formula>
    </cfRule>
    <cfRule type="expression" dxfId="13102" priority="1335">
      <formula>$M1139="Incluir"</formula>
    </cfRule>
  </conditionalFormatting>
  <conditionalFormatting sqref="I998">
    <cfRule type="expression" dxfId="13101" priority="1296">
      <formula>MID($H998,2,7)="0000000"</formula>
    </cfRule>
    <cfRule type="expression" dxfId="13100" priority="1297">
      <formula>MID($H998,3,6)="000000"</formula>
    </cfRule>
    <cfRule type="expression" dxfId="13099" priority="1298">
      <formula>MID($H998,4,5)="00000"</formula>
    </cfRule>
    <cfRule type="expression" dxfId="13098" priority="1299">
      <formula>MID($H998,5,4)="0000"</formula>
    </cfRule>
    <cfRule type="expression" dxfId="13097" priority="1300">
      <formula>MID($H998,7,2)="00"</formula>
    </cfRule>
    <cfRule type="expression" dxfId="13096" priority="1301">
      <formula>MID($H998,8,1)="0"</formula>
    </cfRule>
    <cfRule type="expression" dxfId="13095" priority="1302">
      <formula>$M998="Excluído"</formula>
    </cfRule>
    <cfRule type="expression" dxfId="13094" priority="1303">
      <formula>$M998="Alterar"</formula>
    </cfRule>
    <cfRule type="expression" dxfId="13093" priority="1304">
      <formula>$M998="Excluir"</formula>
    </cfRule>
    <cfRule type="expression" dxfId="13092" priority="1305">
      <formula>$M998="Incluir"</formula>
    </cfRule>
  </conditionalFormatting>
  <conditionalFormatting sqref="I981">
    <cfRule type="expression" dxfId="13091" priority="1316">
      <formula>MID($H981,2,7)="0000000"</formula>
    </cfRule>
    <cfRule type="expression" dxfId="13090" priority="1317">
      <formula>MID($H981,3,6)="000000"</formula>
    </cfRule>
    <cfRule type="expression" dxfId="13089" priority="1318">
      <formula>MID($H981,4,5)="00000"</formula>
    </cfRule>
    <cfRule type="expression" dxfId="13088" priority="1319">
      <formula>MID($H981,5,4)="0000"</formula>
    </cfRule>
    <cfRule type="expression" dxfId="13087" priority="1320">
      <formula>MID($H981,7,2)="00"</formula>
    </cfRule>
    <cfRule type="expression" dxfId="13086" priority="1321">
      <formula>MID($H981,8,1)="0"</formula>
    </cfRule>
    <cfRule type="expression" dxfId="13085" priority="1322">
      <formula>$M981="Excluído"</formula>
    </cfRule>
    <cfRule type="expression" dxfId="13084" priority="1323">
      <formula>$M981="Alterar"</formula>
    </cfRule>
    <cfRule type="expression" dxfId="13083" priority="1324">
      <formula>$M981="Excluir"</formula>
    </cfRule>
    <cfRule type="expression" dxfId="13082" priority="1325">
      <formula>$M981="Incluir"</formula>
    </cfRule>
  </conditionalFormatting>
  <conditionalFormatting sqref="L981">
    <cfRule type="expression" dxfId="13081" priority="1306">
      <formula>MID($H981,2,7)="0000000"</formula>
    </cfRule>
    <cfRule type="expression" dxfId="13080" priority="1307">
      <formula>MID($H981,3,6)="000000"</formula>
    </cfRule>
    <cfRule type="expression" dxfId="13079" priority="1308">
      <formula>MID($H981,4,5)="00000"</formula>
    </cfRule>
    <cfRule type="expression" dxfId="13078" priority="1309">
      <formula>MID($H981,5,4)="0000"</formula>
    </cfRule>
    <cfRule type="expression" dxfId="13077" priority="1310">
      <formula>MID($H981,7,2)="00"</formula>
    </cfRule>
    <cfRule type="expression" dxfId="13076" priority="1311">
      <formula>MID($H981,8,1)="0"</formula>
    </cfRule>
    <cfRule type="expression" dxfId="13075" priority="1312">
      <formula>$M981="Excluído"</formula>
    </cfRule>
    <cfRule type="expression" dxfId="13074" priority="1313">
      <formula>$M981="Alterar"</formula>
    </cfRule>
    <cfRule type="expression" dxfId="13073" priority="1314">
      <formula>$M981="Excluir"</formula>
    </cfRule>
    <cfRule type="expression" dxfId="13072" priority="1315">
      <formula>$M981="Incluir"</formula>
    </cfRule>
  </conditionalFormatting>
  <conditionalFormatting sqref="J998">
    <cfRule type="expression" dxfId="13071" priority="1286">
      <formula>MID($H998,2,7)="0000000"</formula>
    </cfRule>
    <cfRule type="expression" dxfId="13070" priority="1287">
      <formula>MID($H998,3,6)="000000"</formula>
    </cfRule>
    <cfRule type="expression" dxfId="13069" priority="1288">
      <formula>MID($H998,4,5)="00000"</formula>
    </cfRule>
    <cfRule type="expression" dxfId="13068" priority="1289">
      <formula>MID($H998,5,4)="0000"</formula>
    </cfRule>
    <cfRule type="expression" dxfId="13067" priority="1290">
      <formula>MID($H998,7,2)="00"</formula>
    </cfRule>
    <cfRule type="expression" dxfId="13066" priority="1291">
      <formula>MID($H998,8,1)="0"</formula>
    </cfRule>
    <cfRule type="expression" dxfId="13065" priority="1292">
      <formula>$M998="Excluído"</formula>
    </cfRule>
    <cfRule type="expression" dxfId="13064" priority="1293">
      <formula>$M998="Alterar"</formula>
    </cfRule>
    <cfRule type="expression" dxfId="13063" priority="1294">
      <formula>$M998="Excluir"</formula>
    </cfRule>
    <cfRule type="expression" dxfId="13062" priority="1295">
      <formula>$M998="Incluir"</formula>
    </cfRule>
  </conditionalFormatting>
  <conditionalFormatting sqref="K998">
    <cfRule type="expression" dxfId="13061" priority="1276">
      <formula>MID($H998,2,7)="0000000"</formula>
    </cfRule>
    <cfRule type="expression" dxfId="13060" priority="1277">
      <formula>MID($H998,3,6)="000000"</formula>
    </cfRule>
    <cfRule type="expression" dxfId="13059" priority="1278">
      <formula>MID($H998,4,5)="00000"</formula>
    </cfRule>
    <cfRule type="expression" dxfId="13058" priority="1279">
      <formula>MID($H998,5,4)="0000"</formula>
    </cfRule>
    <cfRule type="expression" dxfId="13057" priority="1280">
      <formula>MID($H998,7,2)="00"</formula>
    </cfRule>
    <cfRule type="expression" dxfId="13056" priority="1281">
      <formula>MID($H998,8,1)="0"</formula>
    </cfRule>
    <cfRule type="expression" dxfId="13055" priority="1282">
      <formula>$M998="Excluído"</formula>
    </cfRule>
    <cfRule type="expression" dxfId="13054" priority="1283">
      <formula>$M998="Alterar"</formula>
    </cfRule>
    <cfRule type="expression" dxfId="13053" priority="1284">
      <formula>$M998="Excluir"</formula>
    </cfRule>
    <cfRule type="expression" dxfId="13052" priority="1285">
      <formula>$M998="Incluir"</formula>
    </cfRule>
  </conditionalFormatting>
  <conditionalFormatting sqref="L998">
    <cfRule type="expression" dxfId="13051" priority="1266">
      <formula>MID($H998,2,7)="0000000"</formula>
    </cfRule>
    <cfRule type="expression" dxfId="13050" priority="1267">
      <formula>MID($H998,3,6)="000000"</formula>
    </cfRule>
    <cfRule type="expression" dxfId="13049" priority="1268">
      <formula>MID($H998,4,5)="00000"</formula>
    </cfRule>
    <cfRule type="expression" dxfId="13048" priority="1269">
      <formula>MID($H998,5,4)="0000"</formula>
    </cfRule>
    <cfRule type="expression" dxfId="13047" priority="1270">
      <formula>MID($H998,7,2)="00"</formula>
    </cfRule>
    <cfRule type="expression" dxfId="13046" priority="1271">
      <formula>MID($H998,8,1)="0"</formula>
    </cfRule>
    <cfRule type="expression" dxfId="13045" priority="1272">
      <formula>$M998="Excluído"</formula>
    </cfRule>
    <cfRule type="expression" dxfId="13044" priority="1273">
      <formula>$M998="Alterar"</formula>
    </cfRule>
    <cfRule type="expression" dxfId="13043" priority="1274">
      <formula>$M998="Excluir"</formula>
    </cfRule>
    <cfRule type="expression" dxfId="13042" priority="1275">
      <formula>$M998="Incluir"</formula>
    </cfRule>
  </conditionalFormatting>
  <conditionalFormatting sqref="I1026">
    <cfRule type="expression" dxfId="13041" priority="1256">
      <formula>MID($H1026,2,7)="0000000"</formula>
    </cfRule>
    <cfRule type="expression" dxfId="13040" priority="1257">
      <formula>MID($H1026,3,6)="000000"</formula>
    </cfRule>
    <cfRule type="expression" dxfId="13039" priority="1258">
      <formula>MID($H1026,4,5)="00000"</formula>
    </cfRule>
    <cfRule type="expression" dxfId="13038" priority="1259">
      <formula>MID($H1026,5,4)="0000"</formula>
    </cfRule>
    <cfRule type="expression" dxfId="13037" priority="1260">
      <formula>MID($H1026,7,2)="00"</formula>
    </cfRule>
    <cfRule type="expression" dxfId="13036" priority="1261">
      <formula>MID($H1026,8,1)="0"</formula>
    </cfRule>
    <cfRule type="expression" dxfId="13035" priority="1262">
      <formula>$M1026="Excluído"</formula>
    </cfRule>
    <cfRule type="expression" dxfId="13034" priority="1263">
      <formula>$M1026="Alterar"</formula>
    </cfRule>
    <cfRule type="expression" dxfId="13033" priority="1264">
      <formula>$M1026="Excluir"</formula>
    </cfRule>
    <cfRule type="expression" dxfId="13032" priority="1265">
      <formula>$M1026="Incluir"</formula>
    </cfRule>
  </conditionalFormatting>
  <conditionalFormatting sqref="L1026">
    <cfRule type="expression" dxfId="13031" priority="1246">
      <formula>MID($H1026,2,7)="0000000"</formula>
    </cfRule>
    <cfRule type="expression" dxfId="13030" priority="1247">
      <formula>MID($H1026,3,6)="000000"</formula>
    </cfRule>
    <cfRule type="expression" dxfId="13029" priority="1248">
      <formula>MID($H1026,4,5)="00000"</formula>
    </cfRule>
    <cfRule type="expression" dxfId="13028" priority="1249">
      <formula>MID($H1026,5,4)="0000"</formula>
    </cfRule>
    <cfRule type="expression" dxfId="13027" priority="1250">
      <formula>MID($H1026,7,2)="00"</formula>
    </cfRule>
    <cfRule type="expression" dxfId="13026" priority="1251">
      <formula>MID($H1026,8,1)="0"</formula>
    </cfRule>
    <cfRule type="expression" dxfId="13025" priority="1252">
      <formula>$M1026="Excluído"</formula>
    </cfRule>
    <cfRule type="expression" dxfId="13024" priority="1253">
      <formula>$M1026="Alterar"</formula>
    </cfRule>
    <cfRule type="expression" dxfId="13023" priority="1254">
      <formula>$M1026="Excluir"</formula>
    </cfRule>
    <cfRule type="expression" dxfId="13022" priority="1255">
      <formula>$M1026="Incluir"</formula>
    </cfRule>
  </conditionalFormatting>
  <conditionalFormatting sqref="I1042">
    <cfRule type="expression" dxfId="13021" priority="1236">
      <formula>MID($H1042,2,7)="0000000"</formula>
    </cfRule>
    <cfRule type="expression" dxfId="13020" priority="1237">
      <formula>MID($H1042,3,6)="000000"</formula>
    </cfRule>
    <cfRule type="expression" dxfId="13019" priority="1238">
      <formula>MID($H1042,4,5)="00000"</formula>
    </cfRule>
    <cfRule type="expression" dxfId="13018" priority="1239">
      <formula>MID($H1042,5,4)="0000"</formula>
    </cfRule>
    <cfRule type="expression" dxfId="13017" priority="1240">
      <formula>MID($H1042,7,2)="00"</formula>
    </cfRule>
    <cfRule type="expression" dxfId="13016" priority="1241">
      <formula>MID($H1042,8,1)="0"</formula>
    </cfRule>
    <cfRule type="expression" dxfId="13015" priority="1242">
      <formula>$M1042="Excluído"</formula>
    </cfRule>
    <cfRule type="expression" dxfId="13014" priority="1243">
      <formula>$M1042="Alterar"</formula>
    </cfRule>
    <cfRule type="expression" dxfId="13013" priority="1244">
      <formula>$M1042="Excluir"</formula>
    </cfRule>
    <cfRule type="expression" dxfId="13012" priority="1245">
      <formula>$M1042="Incluir"</formula>
    </cfRule>
  </conditionalFormatting>
  <conditionalFormatting sqref="L1042">
    <cfRule type="expression" dxfId="13011" priority="1226">
      <formula>MID($H1042,2,7)="0000000"</formula>
    </cfRule>
    <cfRule type="expression" dxfId="13010" priority="1227">
      <formula>MID($H1042,3,6)="000000"</formula>
    </cfRule>
    <cfRule type="expression" dxfId="13009" priority="1228">
      <formula>MID($H1042,4,5)="00000"</formula>
    </cfRule>
    <cfRule type="expression" dxfId="13008" priority="1229">
      <formula>MID($H1042,5,4)="0000"</formula>
    </cfRule>
    <cfRule type="expression" dxfId="13007" priority="1230">
      <formula>MID($H1042,7,2)="00"</formula>
    </cfRule>
    <cfRule type="expression" dxfId="13006" priority="1231">
      <formula>MID($H1042,8,1)="0"</formula>
    </cfRule>
    <cfRule type="expression" dxfId="13005" priority="1232">
      <formula>$M1042="Excluído"</formula>
    </cfRule>
    <cfRule type="expression" dxfId="13004" priority="1233">
      <formula>$M1042="Alterar"</formula>
    </cfRule>
    <cfRule type="expression" dxfId="13003" priority="1234">
      <formula>$M1042="Excluir"</formula>
    </cfRule>
    <cfRule type="expression" dxfId="13002" priority="1235">
      <formula>$M1042="Incluir"</formula>
    </cfRule>
  </conditionalFormatting>
  <conditionalFormatting sqref="I1527">
    <cfRule type="expression" dxfId="13001" priority="1216">
      <formula>MID($H1527,2,7)="0000000"</formula>
    </cfRule>
    <cfRule type="expression" dxfId="13000" priority="1217">
      <formula>MID($H1527,3,6)="000000"</formula>
    </cfRule>
    <cfRule type="expression" dxfId="12999" priority="1218">
      <formula>MID($H1527,4,5)="00000"</formula>
    </cfRule>
    <cfRule type="expression" dxfId="12998" priority="1219">
      <formula>MID($H1527,5,4)="0000"</formula>
    </cfRule>
    <cfRule type="expression" dxfId="12997" priority="1220">
      <formula>MID($H1527,7,2)="00"</formula>
    </cfRule>
    <cfRule type="expression" dxfId="12996" priority="1221">
      <formula>MID($H1527,8,1)="0"</formula>
    </cfRule>
    <cfRule type="expression" dxfId="12995" priority="1222">
      <formula>$M1527="Excluído"</formula>
    </cfRule>
    <cfRule type="expression" dxfId="12994" priority="1223">
      <formula>$M1527="Alterar"</formula>
    </cfRule>
    <cfRule type="expression" dxfId="12993" priority="1224">
      <formula>$M1527="Excluir"</formula>
    </cfRule>
    <cfRule type="expression" dxfId="12992" priority="1225">
      <formula>$M1527="Incluir"</formula>
    </cfRule>
  </conditionalFormatting>
  <conditionalFormatting sqref="H1527">
    <cfRule type="expression" dxfId="12991" priority="1205">
      <formula>IF($H1527="",FALSE,IF($H1527&gt;9999999,IF($H1527&lt;100000000,FALSE,TRUE),TRUE))</formula>
    </cfRule>
  </conditionalFormatting>
  <conditionalFormatting sqref="H1527">
    <cfRule type="expression" dxfId="12990" priority="1206">
      <formula>MID($H1527,2,7)="0000000"</formula>
    </cfRule>
    <cfRule type="expression" dxfId="12989" priority="1207">
      <formula>MID($H1527,3,6)="000000"</formula>
    </cfRule>
    <cfRule type="expression" dxfId="12988" priority="1208">
      <formula>MID($H1527,4,5)="00000"</formula>
    </cfRule>
    <cfRule type="expression" dxfId="12987" priority="1209">
      <formula>MID($H1527,5,4)="0000"</formula>
    </cfRule>
    <cfRule type="expression" dxfId="12986" priority="1210">
      <formula>MID($H1527,7,2)="00"</formula>
    </cfRule>
    <cfRule type="expression" dxfId="12985" priority="1211">
      <formula>MID($H1527,8,1)="0"</formula>
    </cfRule>
    <cfRule type="expression" dxfId="12984" priority="1212">
      <formula>$M1527="Excluído"</formula>
    </cfRule>
    <cfRule type="expression" dxfId="12983" priority="1213">
      <formula>$M1527="Alterar"</formula>
    </cfRule>
    <cfRule type="expression" dxfId="12982" priority="1214">
      <formula>$M1527="Excluir"</formula>
    </cfRule>
    <cfRule type="expression" dxfId="12981" priority="1215">
      <formula>$M1527="Incluir"</formula>
    </cfRule>
  </conditionalFormatting>
  <conditionalFormatting sqref="L1527">
    <cfRule type="expression" dxfId="12980" priority="1195">
      <formula>MID($H1527,2,7)="0000000"</formula>
    </cfRule>
    <cfRule type="expression" dxfId="12979" priority="1196">
      <formula>MID($H1527,3,6)="000000"</formula>
    </cfRule>
    <cfRule type="expression" dxfId="12978" priority="1197">
      <formula>MID($H1527,4,5)="00000"</formula>
    </cfRule>
    <cfRule type="expression" dxfId="12977" priority="1198">
      <formula>MID($H1527,5,4)="0000"</formula>
    </cfRule>
    <cfRule type="expression" dxfId="12976" priority="1199">
      <formula>MID($H1527,7,2)="00"</formula>
    </cfRule>
    <cfRule type="expression" dxfId="12975" priority="1200">
      <formula>MID($H1527,8,1)="0"</formula>
    </cfRule>
    <cfRule type="expression" dxfId="12974" priority="1201">
      <formula>$M1527="Excluído"</formula>
    </cfRule>
    <cfRule type="expression" dxfId="12973" priority="1202">
      <formula>$M1527="Alterar"</formula>
    </cfRule>
    <cfRule type="expression" dxfId="12972" priority="1203">
      <formula>$M1527="Excluir"</formula>
    </cfRule>
    <cfRule type="expression" dxfId="12971" priority="1204">
      <formula>$M1527="Incluir"</formula>
    </cfRule>
  </conditionalFormatting>
  <conditionalFormatting sqref="I1553">
    <cfRule type="expression" dxfId="12970" priority="1185">
      <formula>MID($H1553,2,7)="0000000"</formula>
    </cfRule>
    <cfRule type="expression" dxfId="12969" priority="1186">
      <formula>MID($H1553,3,6)="000000"</formula>
    </cfRule>
    <cfRule type="expression" dxfId="12968" priority="1187">
      <formula>MID($H1553,4,5)="00000"</formula>
    </cfRule>
    <cfRule type="expression" dxfId="12967" priority="1188">
      <formula>MID($H1553,5,4)="0000"</formula>
    </cfRule>
    <cfRule type="expression" dxfId="12966" priority="1189">
      <formula>MID($H1553,7,2)="00"</formula>
    </cfRule>
    <cfRule type="expression" dxfId="12965" priority="1190">
      <formula>MID($H1553,8,1)="0"</formula>
    </cfRule>
    <cfRule type="expression" dxfId="12964" priority="1191">
      <formula>$M1553="Excluído"</formula>
    </cfRule>
    <cfRule type="expression" dxfId="12963" priority="1192">
      <formula>$M1553="Alterar"</formula>
    </cfRule>
    <cfRule type="expression" dxfId="12962" priority="1193">
      <formula>$M1553="Excluir"</formula>
    </cfRule>
    <cfRule type="expression" dxfId="12961" priority="1194">
      <formula>$M1553="Incluir"</formula>
    </cfRule>
  </conditionalFormatting>
  <conditionalFormatting sqref="L1553">
    <cfRule type="expression" dxfId="12960" priority="1175">
      <formula>MID($H1553,2,7)="0000000"</formula>
    </cfRule>
    <cfRule type="expression" dxfId="12959" priority="1176">
      <formula>MID($H1553,3,6)="000000"</formula>
    </cfRule>
    <cfRule type="expression" dxfId="12958" priority="1177">
      <formula>MID($H1553,4,5)="00000"</formula>
    </cfRule>
    <cfRule type="expression" dxfId="12957" priority="1178">
      <formula>MID($H1553,5,4)="0000"</formula>
    </cfRule>
    <cfRule type="expression" dxfId="12956" priority="1179">
      <formula>MID($H1553,7,2)="00"</formula>
    </cfRule>
    <cfRule type="expression" dxfId="12955" priority="1180">
      <formula>MID($H1553,8,1)="0"</formula>
    </cfRule>
    <cfRule type="expression" dxfId="12954" priority="1181">
      <formula>$M1553="Excluído"</formula>
    </cfRule>
    <cfRule type="expression" dxfId="12953" priority="1182">
      <formula>$M1553="Alterar"</formula>
    </cfRule>
    <cfRule type="expression" dxfId="12952" priority="1183">
      <formula>$M1553="Excluir"</formula>
    </cfRule>
    <cfRule type="expression" dxfId="12951" priority="1184">
      <formula>$M1553="Incluir"</formula>
    </cfRule>
  </conditionalFormatting>
  <conditionalFormatting sqref="I1574">
    <cfRule type="expression" dxfId="12950" priority="1165">
      <formula>MID($H1574,2,7)="0000000"</formula>
    </cfRule>
    <cfRule type="expression" dxfId="12949" priority="1166">
      <formula>MID($H1574,3,6)="000000"</formula>
    </cfRule>
    <cfRule type="expression" dxfId="12948" priority="1167">
      <formula>MID($H1574,4,5)="00000"</formula>
    </cfRule>
    <cfRule type="expression" dxfId="12947" priority="1168">
      <formula>MID($H1574,5,4)="0000"</formula>
    </cfRule>
    <cfRule type="expression" dxfId="12946" priority="1169">
      <formula>MID($H1574,7,2)="00"</formula>
    </cfRule>
    <cfRule type="expression" dxfId="12945" priority="1170">
      <formula>MID($H1574,8,1)="0"</formula>
    </cfRule>
    <cfRule type="expression" dxfId="12944" priority="1171">
      <formula>$M1574="Excluído"</formula>
    </cfRule>
    <cfRule type="expression" dxfId="12943" priority="1172">
      <formula>$M1574="Alterar"</formula>
    </cfRule>
    <cfRule type="expression" dxfId="12942" priority="1173">
      <formula>$M1574="Excluir"</formula>
    </cfRule>
    <cfRule type="expression" dxfId="12941" priority="1174">
      <formula>$M1574="Incluir"</formula>
    </cfRule>
  </conditionalFormatting>
  <conditionalFormatting sqref="L1574">
    <cfRule type="expression" dxfId="12940" priority="1155">
      <formula>MID($H1574,2,7)="0000000"</formula>
    </cfRule>
    <cfRule type="expression" dxfId="12939" priority="1156">
      <formula>MID($H1574,3,6)="000000"</formula>
    </cfRule>
    <cfRule type="expression" dxfId="12938" priority="1157">
      <formula>MID($H1574,4,5)="00000"</formula>
    </cfRule>
    <cfRule type="expression" dxfId="12937" priority="1158">
      <formula>MID($H1574,5,4)="0000"</formula>
    </cfRule>
    <cfRule type="expression" dxfId="12936" priority="1159">
      <formula>MID($H1574,7,2)="00"</formula>
    </cfRule>
    <cfRule type="expression" dxfId="12935" priority="1160">
      <formula>MID($H1574,8,1)="0"</formula>
    </cfRule>
    <cfRule type="expression" dxfId="12934" priority="1161">
      <formula>$M1574="Excluído"</formula>
    </cfRule>
    <cfRule type="expression" dxfId="12933" priority="1162">
      <formula>$M1574="Alterar"</formula>
    </cfRule>
    <cfRule type="expression" dxfId="12932" priority="1163">
      <formula>$M1574="Excluir"</formula>
    </cfRule>
    <cfRule type="expression" dxfId="12931" priority="1164">
      <formula>$M1574="Incluir"</formula>
    </cfRule>
  </conditionalFormatting>
  <conditionalFormatting sqref="I1601">
    <cfRule type="expression" dxfId="12930" priority="1145">
      <formula>MID($H1601,2,7)="0000000"</formula>
    </cfRule>
    <cfRule type="expression" dxfId="12929" priority="1146">
      <formula>MID($H1601,3,6)="000000"</formula>
    </cfRule>
    <cfRule type="expression" dxfId="12928" priority="1147">
      <formula>MID($H1601,4,5)="00000"</formula>
    </cfRule>
    <cfRule type="expression" dxfId="12927" priority="1148">
      <formula>MID($H1601,5,4)="0000"</formula>
    </cfRule>
    <cfRule type="expression" dxfId="12926" priority="1149">
      <formula>MID($H1601,7,2)="00"</formula>
    </cfRule>
    <cfRule type="expression" dxfId="12925" priority="1150">
      <formula>MID($H1601,8,1)="0"</formula>
    </cfRule>
    <cfRule type="expression" dxfId="12924" priority="1151">
      <formula>$M1601="Excluído"</formula>
    </cfRule>
    <cfRule type="expression" dxfId="12923" priority="1152">
      <formula>$M1601="Alterar"</formula>
    </cfRule>
    <cfRule type="expression" dxfId="12922" priority="1153">
      <formula>$M1601="Excluir"</formula>
    </cfRule>
    <cfRule type="expression" dxfId="12921" priority="1154">
      <formula>$M1601="Incluir"</formula>
    </cfRule>
  </conditionalFormatting>
  <conditionalFormatting sqref="L1601">
    <cfRule type="expression" dxfId="12920" priority="1135">
      <formula>MID($H1601,2,7)="0000000"</formula>
    </cfRule>
    <cfRule type="expression" dxfId="12919" priority="1136">
      <formula>MID($H1601,3,6)="000000"</formula>
    </cfRule>
    <cfRule type="expression" dxfId="12918" priority="1137">
      <formula>MID($H1601,4,5)="00000"</formula>
    </cfRule>
    <cfRule type="expression" dxfId="12917" priority="1138">
      <formula>MID($H1601,5,4)="0000"</formula>
    </cfRule>
    <cfRule type="expression" dxfId="12916" priority="1139">
      <formula>MID($H1601,7,2)="00"</formula>
    </cfRule>
    <cfRule type="expression" dxfId="12915" priority="1140">
      <formula>MID($H1601,8,1)="0"</formula>
    </cfRule>
    <cfRule type="expression" dxfId="12914" priority="1141">
      <formula>$M1601="Excluído"</formula>
    </cfRule>
    <cfRule type="expression" dxfId="12913" priority="1142">
      <formula>$M1601="Alterar"</formula>
    </cfRule>
    <cfRule type="expression" dxfId="12912" priority="1143">
      <formula>$M1601="Excluir"</formula>
    </cfRule>
    <cfRule type="expression" dxfId="12911" priority="1144">
      <formula>$M1601="Incluir"</formula>
    </cfRule>
  </conditionalFormatting>
  <conditionalFormatting sqref="I1615">
    <cfRule type="expression" dxfId="12910" priority="1125">
      <formula>MID($H1615,2,7)="0000000"</formula>
    </cfRule>
    <cfRule type="expression" dxfId="12909" priority="1126">
      <formula>MID($H1615,3,6)="000000"</formula>
    </cfRule>
    <cfRule type="expression" dxfId="12908" priority="1127">
      <formula>MID($H1615,4,5)="00000"</formula>
    </cfRule>
    <cfRule type="expression" dxfId="12907" priority="1128">
      <formula>MID($H1615,5,4)="0000"</formula>
    </cfRule>
    <cfRule type="expression" dxfId="12906" priority="1129">
      <formula>MID($H1615,7,2)="00"</formula>
    </cfRule>
    <cfRule type="expression" dxfId="12905" priority="1130">
      <formula>MID($H1615,8,1)="0"</formula>
    </cfRule>
    <cfRule type="expression" dxfId="12904" priority="1131">
      <formula>$M1615="Excluído"</formula>
    </cfRule>
    <cfRule type="expression" dxfId="12903" priority="1132">
      <formula>$M1615="Alterar"</formula>
    </cfRule>
    <cfRule type="expression" dxfId="12902" priority="1133">
      <formula>$M1615="Excluir"</formula>
    </cfRule>
    <cfRule type="expression" dxfId="12901" priority="1134">
      <formula>$M1615="Incluir"</formula>
    </cfRule>
  </conditionalFormatting>
  <conditionalFormatting sqref="L1615">
    <cfRule type="expression" dxfId="12900" priority="1115">
      <formula>MID($H1615,2,7)="0000000"</formula>
    </cfRule>
    <cfRule type="expression" dxfId="12899" priority="1116">
      <formula>MID($H1615,3,6)="000000"</formula>
    </cfRule>
    <cfRule type="expression" dxfId="12898" priority="1117">
      <formula>MID($H1615,4,5)="00000"</formula>
    </cfRule>
    <cfRule type="expression" dxfId="12897" priority="1118">
      <formula>MID($H1615,5,4)="0000"</formula>
    </cfRule>
    <cfRule type="expression" dxfId="12896" priority="1119">
      <formula>MID($H1615,7,2)="00"</formula>
    </cfRule>
    <cfRule type="expression" dxfId="12895" priority="1120">
      <formula>MID($H1615,8,1)="0"</formula>
    </cfRule>
    <cfRule type="expression" dxfId="12894" priority="1121">
      <formula>$M1615="Excluído"</formula>
    </cfRule>
    <cfRule type="expression" dxfId="12893" priority="1122">
      <formula>$M1615="Alterar"</formula>
    </cfRule>
    <cfRule type="expression" dxfId="12892" priority="1123">
      <formula>$M1615="Excluir"</formula>
    </cfRule>
    <cfRule type="expression" dxfId="12891" priority="1124">
      <formula>$M1615="Incluir"</formula>
    </cfRule>
  </conditionalFormatting>
  <conditionalFormatting sqref="K1083">
    <cfRule type="expression" dxfId="12890" priority="1105">
      <formula>MID($H1083,2,7)="0000000"</formula>
    </cfRule>
    <cfRule type="expression" dxfId="12889" priority="1106">
      <formula>MID($H1083,3,6)="000000"</formula>
    </cfRule>
    <cfRule type="expression" dxfId="12888" priority="1107">
      <formula>MID($H1083,4,5)="00000"</formula>
    </cfRule>
    <cfRule type="expression" dxfId="12887" priority="1108">
      <formula>MID($H1083,5,4)="0000"</formula>
    </cfRule>
    <cfRule type="expression" dxfId="12886" priority="1109">
      <formula>MID($H1083,7,2)="00"</formula>
    </cfRule>
    <cfRule type="expression" dxfId="12885" priority="1110">
      <formula>MID($H1083,8,1)="0"</formula>
    </cfRule>
    <cfRule type="expression" dxfId="12884" priority="1111">
      <formula>$M1083="Excluído"</formula>
    </cfRule>
    <cfRule type="expression" dxfId="12883" priority="1112">
      <formula>$M1083="Alterar"</formula>
    </cfRule>
    <cfRule type="expression" dxfId="12882" priority="1113">
      <formula>$M1083="Excluir"</formula>
    </cfRule>
    <cfRule type="expression" dxfId="12881" priority="1114">
      <formula>$M1083="Incluir"</formula>
    </cfRule>
  </conditionalFormatting>
  <conditionalFormatting sqref="L1083">
    <cfRule type="expression" dxfId="12880" priority="1095">
      <formula>MID($H1083,2,7)="0000000"</formula>
    </cfRule>
    <cfRule type="expression" dxfId="12879" priority="1096">
      <formula>MID($H1083,3,6)="000000"</formula>
    </cfRule>
    <cfRule type="expression" dxfId="12878" priority="1097">
      <formula>MID($H1083,4,5)="00000"</formula>
    </cfRule>
    <cfRule type="expression" dxfId="12877" priority="1098">
      <formula>MID($H1083,5,4)="0000"</formula>
    </cfRule>
    <cfRule type="expression" dxfId="12876" priority="1099">
      <formula>MID($H1083,7,2)="00"</formula>
    </cfRule>
    <cfRule type="expression" dxfId="12875" priority="1100">
      <formula>MID($H1083,8,1)="0"</formula>
    </cfRule>
    <cfRule type="expression" dxfId="12874" priority="1101">
      <formula>$M1083="Excluído"</formula>
    </cfRule>
    <cfRule type="expression" dxfId="12873" priority="1102">
      <formula>$M1083="Alterar"</formula>
    </cfRule>
    <cfRule type="expression" dxfId="12872" priority="1103">
      <formula>$M1083="Excluir"</formula>
    </cfRule>
    <cfRule type="expression" dxfId="12871" priority="1104">
      <formula>$M1083="Incluir"</formula>
    </cfRule>
  </conditionalFormatting>
  <conditionalFormatting sqref="J42:K43">
    <cfRule type="expression" dxfId="12870" priority="1085">
      <formula>MID($H42,2,7)="0000000"</formula>
    </cfRule>
    <cfRule type="expression" dxfId="12869" priority="1086">
      <formula>MID($H42,3,6)="000000"</formula>
    </cfRule>
    <cfRule type="expression" dxfId="12868" priority="1087">
      <formula>MID($H42,4,5)="00000"</formula>
    </cfRule>
    <cfRule type="expression" dxfId="12867" priority="1088">
      <formula>MID($H42,5,4)="0000"</formula>
    </cfRule>
    <cfRule type="expression" dxfId="12866" priority="1089">
      <formula>MID($H42,7,2)="00"</formula>
    </cfRule>
    <cfRule type="expression" dxfId="12865" priority="1090">
      <formula>MID($H42,8,1)="0"</formula>
    </cfRule>
    <cfRule type="expression" dxfId="12864" priority="1091">
      <formula>$M42="Excluído"</formula>
    </cfRule>
    <cfRule type="expression" dxfId="12863" priority="1092">
      <formula>$M42="Alterar"</formula>
    </cfRule>
    <cfRule type="expression" dxfId="12862" priority="1093">
      <formula>$M42="Excluir"</formula>
    </cfRule>
    <cfRule type="expression" dxfId="12861" priority="1094">
      <formula>$M42="Incluir"</formula>
    </cfRule>
  </conditionalFormatting>
  <conditionalFormatting sqref="I42:I43">
    <cfRule type="expression" dxfId="12860" priority="1075">
      <formula>MID($H42,2,7)="0000000"</formula>
    </cfRule>
    <cfRule type="expression" dxfId="12859" priority="1076">
      <formula>MID($H42,3,6)="000000"</formula>
    </cfRule>
    <cfRule type="expression" dxfId="12858" priority="1077">
      <formula>MID($H42,4,5)="00000"</formula>
    </cfRule>
    <cfRule type="expression" dxfId="12857" priority="1078">
      <formula>MID($H42,5,4)="0000"</formula>
    </cfRule>
    <cfRule type="expression" dxfId="12856" priority="1079">
      <formula>MID($H42,7,2)="00"</formula>
    </cfRule>
    <cfRule type="expression" dxfId="12855" priority="1080">
      <formula>MID($H42,8,1)="0"</formula>
    </cfRule>
    <cfRule type="expression" dxfId="12854" priority="1081">
      <formula>$M42="Excluído"</formula>
    </cfRule>
    <cfRule type="expression" dxfId="12853" priority="1082">
      <formula>$M42="Alterar"</formula>
    </cfRule>
    <cfRule type="expression" dxfId="12852" priority="1083">
      <formula>$M42="Excluir"</formula>
    </cfRule>
    <cfRule type="expression" dxfId="12851" priority="1084">
      <formula>$M42="Incluir"</formula>
    </cfRule>
  </conditionalFormatting>
  <conditionalFormatting sqref="L44:L45">
    <cfRule type="expression" dxfId="12850" priority="1065">
      <formula>MID($H44,2,7)="0000000"</formula>
    </cfRule>
    <cfRule type="expression" dxfId="12849" priority="1066">
      <formula>MID($H44,3,6)="000000"</formula>
    </cfRule>
    <cfRule type="expression" dxfId="12848" priority="1067">
      <formula>MID($H44,4,5)="00000"</formula>
    </cfRule>
    <cfRule type="expression" dxfId="12847" priority="1068">
      <formula>MID($H44,5,4)="0000"</formula>
    </cfRule>
    <cfRule type="expression" dxfId="12846" priority="1069">
      <formula>MID($H44,7,2)="00"</formula>
    </cfRule>
    <cfRule type="expression" dxfId="12845" priority="1070">
      <formula>MID($H44,8,1)="0"</formula>
    </cfRule>
    <cfRule type="expression" dxfId="12844" priority="1071">
      <formula>$M44="Excluído"</formula>
    </cfRule>
    <cfRule type="expression" dxfId="12843" priority="1072">
      <formula>$M44="Alterar"</formula>
    </cfRule>
    <cfRule type="expression" dxfId="12842" priority="1073">
      <formula>$M44="Excluir"</formula>
    </cfRule>
    <cfRule type="expression" dxfId="12841" priority="1074">
      <formula>$M44="Incluir"</formula>
    </cfRule>
  </conditionalFormatting>
  <conditionalFormatting sqref="I13:K16">
    <cfRule type="expression" dxfId="12840" priority="1055">
      <formula>MID($H13,2,7)="0000000"</formula>
    </cfRule>
    <cfRule type="expression" dxfId="12839" priority="1056">
      <formula>MID($H13,3,6)="000000"</formula>
    </cfRule>
    <cfRule type="expression" dxfId="12838" priority="1057">
      <formula>MID($H13,4,5)="00000"</formula>
    </cfRule>
    <cfRule type="expression" dxfId="12837" priority="1058">
      <formula>MID($H13,5,4)="0000"</formula>
    </cfRule>
    <cfRule type="expression" dxfId="12836" priority="1059">
      <formula>MID($H13,7,2)="00"</formula>
    </cfRule>
    <cfRule type="expression" dxfId="12835" priority="1060">
      <formula>MID($H13,8,1)="0"</formula>
    </cfRule>
    <cfRule type="expression" dxfId="12834" priority="1061">
      <formula>$M13="Excluído"</formula>
    </cfRule>
    <cfRule type="expression" dxfId="12833" priority="1062">
      <formula>$M13="Alterar"</formula>
    </cfRule>
    <cfRule type="expression" dxfId="12832" priority="1063">
      <formula>$M13="Excluir"</formula>
    </cfRule>
    <cfRule type="expression" dxfId="12831" priority="1064">
      <formula>$M13="Incluir"</formula>
    </cfRule>
  </conditionalFormatting>
  <conditionalFormatting sqref="K34:K38">
    <cfRule type="expression" dxfId="12830" priority="1045">
      <formula>MID($H34,2,7)="0000000"</formula>
    </cfRule>
    <cfRule type="expression" dxfId="12829" priority="1046">
      <formula>MID($H34,3,6)="000000"</formula>
    </cfRule>
    <cfRule type="expression" dxfId="12828" priority="1047">
      <formula>MID($H34,4,5)="00000"</formula>
    </cfRule>
    <cfRule type="expression" dxfId="12827" priority="1048">
      <formula>MID($H34,5,4)="0000"</formula>
    </cfRule>
    <cfRule type="expression" dxfId="12826" priority="1049">
      <formula>MID($H34,7,2)="00"</formula>
    </cfRule>
    <cfRule type="expression" dxfId="12825" priority="1050">
      <formula>MID($H34,8,1)="0"</formula>
    </cfRule>
    <cfRule type="expression" dxfId="12824" priority="1051">
      <formula>$M34="Excluído"</formula>
    </cfRule>
    <cfRule type="expression" dxfId="12823" priority="1052">
      <formula>$M34="Alterar"</formula>
    </cfRule>
    <cfRule type="expression" dxfId="12822" priority="1053">
      <formula>$M34="Excluir"</formula>
    </cfRule>
    <cfRule type="expression" dxfId="12821" priority="1054">
      <formula>$M34="Incluir"</formula>
    </cfRule>
  </conditionalFormatting>
  <conditionalFormatting sqref="K39:K40">
    <cfRule type="expression" dxfId="12820" priority="1035">
      <formula>MID($H39,2,7)="0000000"</formula>
    </cfRule>
    <cfRule type="expression" dxfId="12819" priority="1036">
      <formula>MID($H39,3,6)="000000"</formula>
    </cfRule>
    <cfRule type="expression" dxfId="12818" priority="1037">
      <formula>MID($H39,4,5)="00000"</formula>
    </cfRule>
    <cfRule type="expression" dxfId="12817" priority="1038">
      <formula>MID($H39,5,4)="0000"</formula>
    </cfRule>
    <cfRule type="expression" dxfId="12816" priority="1039">
      <formula>MID($H39,7,2)="00"</formula>
    </cfRule>
    <cfRule type="expression" dxfId="12815" priority="1040">
      <formula>MID($H39,8,1)="0"</formula>
    </cfRule>
    <cfRule type="expression" dxfId="12814" priority="1041">
      <formula>$M39="Excluído"</formula>
    </cfRule>
    <cfRule type="expression" dxfId="12813" priority="1042">
      <formula>$M39="Alterar"</formula>
    </cfRule>
    <cfRule type="expression" dxfId="12812" priority="1043">
      <formula>$M39="Excluir"</formula>
    </cfRule>
    <cfRule type="expression" dxfId="12811" priority="1044">
      <formula>$M39="Incluir"</formula>
    </cfRule>
  </conditionalFormatting>
  <conditionalFormatting sqref="H46:H49">
    <cfRule type="expression" dxfId="12810" priority="1024">
      <formula>IF($H46="",FALSE,IF($H46&gt;9999999,IF($H46&lt;100000000,FALSE,TRUE),TRUE))</formula>
    </cfRule>
  </conditionalFormatting>
  <conditionalFormatting sqref="J46:K49 A46:H49">
    <cfRule type="expression" dxfId="12809" priority="1025">
      <formula>MID($H46,2,7)="0000000"</formula>
    </cfRule>
    <cfRule type="expression" dxfId="12808" priority="1026">
      <formula>MID($H46,3,6)="000000"</formula>
    </cfRule>
    <cfRule type="expression" dxfId="12807" priority="1027">
      <formula>MID($H46,4,5)="00000"</formula>
    </cfRule>
    <cfRule type="expression" dxfId="12806" priority="1028">
      <formula>MID($H46,5,4)="0000"</formula>
    </cfRule>
    <cfRule type="expression" dxfId="12805" priority="1029">
      <formula>MID($H46,7,2)="00"</formula>
    </cfRule>
    <cfRule type="expression" dxfId="12804" priority="1030">
      <formula>MID($H46,8,1)="0"</formula>
    </cfRule>
    <cfRule type="expression" dxfId="12803" priority="1031">
      <formula>$M46="Excluído"</formula>
    </cfRule>
    <cfRule type="expression" dxfId="12802" priority="1032">
      <formula>$M46="Alterar"</formula>
    </cfRule>
    <cfRule type="expression" dxfId="12801" priority="1033">
      <formula>$M46="Excluir"</formula>
    </cfRule>
    <cfRule type="expression" dxfId="12800" priority="1034">
      <formula>$M46="Incluir"</formula>
    </cfRule>
  </conditionalFormatting>
  <conditionalFormatting sqref="I46:I49">
    <cfRule type="expression" dxfId="12799" priority="1014">
      <formula>MID($H46,2,7)="0000000"</formula>
    </cfRule>
    <cfRule type="expression" dxfId="12798" priority="1015">
      <formula>MID($H46,3,6)="000000"</formula>
    </cfRule>
    <cfRule type="expression" dxfId="12797" priority="1016">
      <formula>MID($H46,4,5)="00000"</formula>
    </cfRule>
    <cfRule type="expression" dxfId="12796" priority="1017">
      <formula>MID($H46,5,4)="0000"</formula>
    </cfRule>
    <cfRule type="expression" dxfId="12795" priority="1018">
      <formula>MID($H46,7,2)="00"</formula>
    </cfRule>
    <cfRule type="expression" dxfId="12794" priority="1019">
      <formula>MID($H46,8,1)="0"</formula>
    </cfRule>
    <cfRule type="expression" dxfId="12793" priority="1020">
      <formula>$M46="Excluído"</formula>
    </cfRule>
    <cfRule type="expression" dxfId="12792" priority="1021">
      <formula>$M46="Alterar"</formula>
    </cfRule>
    <cfRule type="expression" dxfId="12791" priority="1022">
      <formula>$M46="Excluir"</formula>
    </cfRule>
    <cfRule type="expression" dxfId="12790" priority="1023">
      <formula>$M46="Incluir"</formula>
    </cfRule>
  </conditionalFormatting>
  <conditionalFormatting sqref="I86:K86">
    <cfRule type="expression" dxfId="12789" priority="1004">
      <formula>MID($H86,2,7)="0000000"</formula>
    </cfRule>
    <cfRule type="expression" dxfId="12788" priority="1005">
      <formula>MID($H86,3,6)="000000"</formula>
    </cfRule>
    <cfRule type="expression" dxfId="12787" priority="1006">
      <formula>MID($H86,4,5)="00000"</formula>
    </cfRule>
    <cfRule type="expression" dxfId="12786" priority="1007">
      <formula>MID($H86,5,4)="0000"</formula>
    </cfRule>
    <cfRule type="expression" dxfId="12785" priority="1008">
      <formula>MID($H86,7,2)="00"</formula>
    </cfRule>
    <cfRule type="expression" dxfId="12784" priority="1009">
      <formula>MID($H86,8,1)="0"</formula>
    </cfRule>
    <cfRule type="expression" dxfId="12783" priority="1010">
      <formula>$M86="Excluído"</formula>
    </cfRule>
    <cfRule type="expression" dxfId="12782" priority="1011">
      <formula>$M86="Alterar"</formula>
    </cfRule>
    <cfRule type="expression" dxfId="12781" priority="1012">
      <formula>$M86="Excluir"</formula>
    </cfRule>
    <cfRule type="expression" dxfId="12780" priority="1013">
      <formula>$M86="Incluir"</formula>
    </cfRule>
  </conditionalFormatting>
  <conditionalFormatting sqref="I95:K95">
    <cfRule type="expression" dxfId="12779" priority="994">
      <formula>MID($H95,2,7)="0000000"</formula>
    </cfRule>
    <cfRule type="expression" dxfId="12778" priority="995">
      <formula>MID($H95,3,6)="000000"</formula>
    </cfRule>
    <cfRule type="expression" dxfId="12777" priority="996">
      <formula>MID($H95,4,5)="00000"</formula>
    </cfRule>
    <cfRule type="expression" dxfId="12776" priority="997">
      <formula>MID($H95,5,4)="0000"</formula>
    </cfRule>
    <cfRule type="expression" dxfId="12775" priority="998">
      <formula>MID($H95,7,2)="00"</formula>
    </cfRule>
    <cfRule type="expression" dxfId="12774" priority="999">
      <formula>MID($H95,8,1)="0"</formula>
    </cfRule>
    <cfRule type="expression" dxfId="12773" priority="1000">
      <formula>$M95="Excluído"</formula>
    </cfRule>
    <cfRule type="expression" dxfId="12772" priority="1001">
      <formula>$M95="Alterar"</formula>
    </cfRule>
    <cfRule type="expression" dxfId="12771" priority="1002">
      <formula>$M95="Excluir"</formula>
    </cfRule>
    <cfRule type="expression" dxfId="12770" priority="1003">
      <formula>$M95="Incluir"</formula>
    </cfRule>
  </conditionalFormatting>
  <conditionalFormatting sqref="I92:K94">
    <cfRule type="expression" dxfId="12769" priority="984">
      <formula>MID($H92,2,7)="0000000"</formula>
    </cfRule>
    <cfRule type="expression" dxfId="12768" priority="985">
      <formula>MID($H92,3,6)="000000"</formula>
    </cfRule>
    <cfRule type="expression" dxfId="12767" priority="986">
      <formula>MID($H92,4,5)="00000"</formula>
    </cfRule>
    <cfRule type="expression" dxfId="12766" priority="987">
      <formula>MID($H92,5,4)="0000"</formula>
    </cfRule>
    <cfRule type="expression" dxfId="12765" priority="988">
      <formula>MID($H92,7,2)="00"</formula>
    </cfRule>
    <cfRule type="expression" dxfId="12764" priority="989">
      <formula>MID($H92,8,1)="0"</formula>
    </cfRule>
    <cfRule type="expression" dxfId="12763" priority="990">
      <formula>$M92="Excluído"</formula>
    </cfRule>
    <cfRule type="expression" dxfId="12762" priority="991">
      <formula>$M92="Alterar"</formula>
    </cfRule>
    <cfRule type="expression" dxfId="12761" priority="992">
      <formula>$M92="Excluir"</formula>
    </cfRule>
    <cfRule type="expression" dxfId="12760" priority="993">
      <formula>$M92="Incluir"</formula>
    </cfRule>
  </conditionalFormatting>
  <conditionalFormatting sqref="I107:K111">
    <cfRule type="expression" dxfId="12759" priority="974">
      <formula>MID($H107,2,7)="0000000"</formula>
    </cfRule>
    <cfRule type="expression" dxfId="12758" priority="975">
      <formula>MID($H107,3,6)="000000"</formula>
    </cfRule>
    <cfRule type="expression" dxfId="12757" priority="976">
      <formula>MID($H107,4,5)="00000"</formula>
    </cfRule>
    <cfRule type="expression" dxfId="12756" priority="977">
      <formula>MID($H107,5,4)="0000"</formula>
    </cfRule>
    <cfRule type="expression" dxfId="12755" priority="978">
      <formula>MID($H107,7,2)="00"</formula>
    </cfRule>
    <cfRule type="expression" dxfId="12754" priority="979">
      <formula>MID($H107,8,1)="0"</formula>
    </cfRule>
    <cfRule type="expression" dxfId="12753" priority="980">
      <formula>$M107="Excluído"</formula>
    </cfRule>
    <cfRule type="expression" dxfId="12752" priority="981">
      <formula>$M107="Alterar"</formula>
    </cfRule>
    <cfRule type="expression" dxfId="12751" priority="982">
      <formula>$M107="Excluir"</formula>
    </cfRule>
    <cfRule type="expression" dxfId="12750" priority="983">
      <formula>$M107="Incluir"</formula>
    </cfRule>
  </conditionalFormatting>
  <conditionalFormatting sqref="I112:K112">
    <cfRule type="expression" dxfId="12749" priority="964">
      <formula>MID($H112,2,7)="0000000"</formula>
    </cfRule>
    <cfRule type="expression" dxfId="12748" priority="965">
      <formula>MID($H112,3,6)="000000"</formula>
    </cfRule>
    <cfRule type="expression" dxfId="12747" priority="966">
      <formula>MID($H112,4,5)="00000"</formula>
    </cfRule>
    <cfRule type="expression" dxfId="12746" priority="967">
      <formula>MID($H112,5,4)="0000"</formula>
    </cfRule>
    <cfRule type="expression" dxfId="12745" priority="968">
      <formula>MID($H112,7,2)="00"</formula>
    </cfRule>
    <cfRule type="expression" dxfId="12744" priority="969">
      <formula>MID($H112,8,1)="0"</formula>
    </cfRule>
    <cfRule type="expression" dxfId="12743" priority="970">
      <formula>$M112="Excluído"</formula>
    </cfRule>
    <cfRule type="expression" dxfId="12742" priority="971">
      <formula>$M112="Alterar"</formula>
    </cfRule>
    <cfRule type="expression" dxfId="12741" priority="972">
      <formula>$M112="Excluir"</formula>
    </cfRule>
    <cfRule type="expression" dxfId="12740" priority="973">
      <formula>$M112="Incluir"</formula>
    </cfRule>
  </conditionalFormatting>
  <conditionalFormatting sqref="I114:K114">
    <cfRule type="expression" dxfId="12739" priority="954">
      <formula>MID($H114,2,7)="0000000"</formula>
    </cfRule>
    <cfRule type="expression" dxfId="12738" priority="955">
      <formula>MID($H114,3,6)="000000"</formula>
    </cfRule>
    <cfRule type="expression" dxfId="12737" priority="956">
      <formula>MID($H114,4,5)="00000"</formula>
    </cfRule>
    <cfRule type="expression" dxfId="12736" priority="957">
      <formula>MID($H114,5,4)="0000"</formula>
    </cfRule>
    <cfRule type="expression" dxfId="12735" priority="958">
      <formula>MID($H114,7,2)="00"</formula>
    </cfRule>
    <cfRule type="expression" dxfId="12734" priority="959">
      <formula>MID($H114,8,1)="0"</formula>
    </cfRule>
    <cfRule type="expression" dxfId="12733" priority="960">
      <formula>$M114="Excluído"</formula>
    </cfRule>
    <cfRule type="expression" dxfId="12732" priority="961">
      <formula>$M114="Alterar"</formula>
    </cfRule>
    <cfRule type="expression" dxfId="12731" priority="962">
      <formula>$M114="Excluir"</formula>
    </cfRule>
    <cfRule type="expression" dxfId="12730" priority="963">
      <formula>$M114="Incluir"</formula>
    </cfRule>
  </conditionalFormatting>
  <conditionalFormatting sqref="I113:K113">
    <cfRule type="expression" dxfId="12729" priority="944">
      <formula>MID($H113,2,7)="0000000"</formula>
    </cfRule>
    <cfRule type="expression" dxfId="12728" priority="945">
      <formula>MID($H113,3,6)="000000"</formula>
    </cfRule>
    <cfRule type="expression" dxfId="12727" priority="946">
      <formula>MID($H113,4,5)="00000"</formula>
    </cfRule>
    <cfRule type="expression" dxfId="12726" priority="947">
      <formula>MID($H113,5,4)="0000"</formula>
    </cfRule>
    <cfRule type="expression" dxfId="12725" priority="948">
      <formula>MID($H113,7,2)="00"</formula>
    </cfRule>
    <cfRule type="expression" dxfId="12724" priority="949">
      <formula>MID($H113,8,1)="0"</formula>
    </cfRule>
    <cfRule type="expression" dxfId="12723" priority="950">
      <formula>$M113="Excluído"</formula>
    </cfRule>
    <cfRule type="expression" dxfId="12722" priority="951">
      <formula>$M113="Alterar"</formula>
    </cfRule>
    <cfRule type="expression" dxfId="12721" priority="952">
      <formula>$M113="Excluir"</formula>
    </cfRule>
    <cfRule type="expression" dxfId="12720" priority="953">
      <formula>$M113="Incluir"</formula>
    </cfRule>
  </conditionalFormatting>
  <conditionalFormatting sqref="J115:K116">
    <cfRule type="expression" dxfId="12719" priority="934">
      <formula>MID($H115,2,7)="0000000"</formula>
    </cfRule>
    <cfRule type="expression" dxfId="12718" priority="935">
      <formula>MID($H115,3,6)="000000"</formula>
    </cfRule>
    <cfRule type="expression" dxfId="12717" priority="936">
      <formula>MID($H115,4,5)="00000"</formula>
    </cfRule>
    <cfRule type="expression" dxfId="12716" priority="937">
      <formula>MID($H115,5,4)="0000"</formula>
    </cfRule>
    <cfRule type="expression" dxfId="12715" priority="938">
      <formula>MID($H115,7,2)="00"</formula>
    </cfRule>
    <cfRule type="expression" dxfId="12714" priority="939">
      <formula>MID($H115,8,1)="0"</formula>
    </cfRule>
    <cfRule type="expression" dxfId="12713" priority="940">
      <formula>$M115="Excluído"</formula>
    </cfRule>
    <cfRule type="expression" dxfId="12712" priority="941">
      <formula>$M115="Alterar"</formula>
    </cfRule>
    <cfRule type="expression" dxfId="12711" priority="942">
      <formula>$M115="Excluir"</formula>
    </cfRule>
    <cfRule type="expression" dxfId="12710" priority="943">
      <formula>$M115="Incluir"</formula>
    </cfRule>
  </conditionalFormatting>
  <conditionalFormatting sqref="I84:J85">
    <cfRule type="expression" dxfId="12709" priority="924">
      <formula>MID($H84,2,7)="0000000"</formula>
    </cfRule>
    <cfRule type="expression" dxfId="12708" priority="925">
      <formula>MID($H84,3,6)="000000"</formula>
    </cfRule>
    <cfRule type="expression" dxfId="12707" priority="926">
      <formula>MID($H84,4,5)="00000"</formula>
    </cfRule>
    <cfRule type="expression" dxfId="12706" priority="927">
      <formula>MID($H84,5,4)="0000"</formula>
    </cfRule>
    <cfRule type="expression" dxfId="12705" priority="928">
      <formula>MID($H84,7,2)="00"</formula>
    </cfRule>
    <cfRule type="expression" dxfId="12704" priority="929">
      <formula>MID($H84,8,1)="0"</formula>
    </cfRule>
    <cfRule type="expression" dxfId="12703" priority="930">
      <formula>$M84="Excluído"</formula>
    </cfRule>
    <cfRule type="expression" dxfId="12702" priority="931">
      <formula>$M84="Alterar"</formula>
    </cfRule>
    <cfRule type="expression" dxfId="12701" priority="932">
      <formula>$M84="Excluir"</formula>
    </cfRule>
    <cfRule type="expression" dxfId="12700" priority="933">
      <formula>$M84="Incluir"</formula>
    </cfRule>
  </conditionalFormatting>
  <conditionalFormatting sqref="K84:K85">
    <cfRule type="expression" dxfId="12699" priority="914">
      <formula>MID($H84,2,7)="0000000"</formula>
    </cfRule>
    <cfRule type="expression" dxfId="12698" priority="915">
      <formula>MID($H84,3,6)="000000"</formula>
    </cfRule>
    <cfRule type="expression" dxfId="12697" priority="916">
      <formula>MID($H84,4,5)="00000"</formula>
    </cfRule>
    <cfRule type="expression" dxfId="12696" priority="917">
      <formula>MID($H84,5,4)="0000"</formula>
    </cfRule>
    <cfRule type="expression" dxfId="12695" priority="918">
      <formula>MID($H84,7,2)="00"</formula>
    </cfRule>
    <cfRule type="expression" dxfId="12694" priority="919">
      <formula>MID($H84,8,1)="0"</formula>
    </cfRule>
    <cfRule type="expression" dxfId="12693" priority="920">
      <formula>$M84="Excluído"</formula>
    </cfRule>
    <cfRule type="expression" dxfId="12692" priority="921">
      <formula>$M84="Alterar"</formula>
    </cfRule>
    <cfRule type="expression" dxfId="12691" priority="922">
      <formula>$M84="Excluir"</formula>
    </cfRule>
    <cfRule type="expression" dxfId="12690" priority="923">
      <formula>$M84="Incluir"</formula>
    </cfRule>
  </conditionalFormatting>
  <conditionalFormatting sqref="H130">
    <cfRule type="expression" dxfId="12689" priority="903">
      <formula>IF($H130="",FALSE,IF($H130&gt;9999999,IF($H130&lt;100000000,FALSE,TRUE),TRUE))</formula>
    </cfRule>
  </conditionalFormatting>
  <conditionalFormatting sqref="H130:K130">
    <cfRule type="expression" dxfId="12688" priority="904">
      <formula>MID($H130,2,7)="0000000"</formula>
    </cfRule>
    <cfRule type="expression" dxfId="12687" priority="905">
      <formula>MID($H130,3,6)="000000"</formula>
    </cfRule>
    <cfRule type="expression" dxfId="12686" priority="906">
      <formula>MID($H130,4,5)="00000"</formula>
    </cfRule>
    <cfRule type="expression" dxfId="12685" priority="907">
      <formula>MID($H130,5,4)="0000"</formula>
    </cfRule>
    <cfRule type="expression" dxfId="12684" priority="908">
      <formula>MID($H130,7,2)="00"</formula>
    </cfRule>
    <cfRule type="expression" dxfId="12683" priority="909">
      <formula>MID($H130,8,1)="0"</formula>
    </cfRule>
    <cfRule type="expression" dxfId="12682" priority="910">
      <formula>$M130="Excluído"</formula>
    </cfRule>
    <cfRule type="expression" dxfId="12681" priority="911">
      <formula>$M130="Alterar"</formula>
    </cfRule>
    <cfRule type="expression" dxfId="12680" priority="912">
      <formula>$M130="Excluir"</formula>
    </cfRule>
    <cfRule type="expression" dxfId="12679" priority="913">
      <formula>$M130="Incluir"</formula>
    </cfRule>
  </conditionalFormatting>
  <conditionalFormatting sqref="K243">
    <cfRule type="expression" dxfId="12678" priority="893">
      <formula>MID($H243,2,7)="0000000"</formula>
    </cfRule>
    <cfRule type="expression" dxfId="12677" priority="894">
      <formula>MID($H243,3,6)="000000"</formula>
    </cfRule>
    <cfRule type="expression" dxfId="12676" priority="895">
      <formula>MID($H243,4,5)="00000"</formula>
    </cfRule>
    <cfRule type="expression" dxfId="12675" priority="896">
      <formula>MID($H243,5,4)="0000"</formula>
    </cfRule>
    <cfRule type="expression" dxfId="12674" priority="897">
      <formula>MID($H243,7,2)="00"</formula>
    </cfRule>
    <cfRule type="expression" dxfId="12673" priority="898">
      <formula>MID($H243,8,1)="0"</formula>
    </cfRule>
    <cfRule type="expression" dxfId="12672" priority="899">
      <formula>$M243="Excluído"</formula>
    </cfRule>
    <cfRule type="expression" dxfId="12671" priority="900">
      <formula>$M243="Alterar"</formula>
    </cfRule>
    <cfRule type="expression" dxfId="12670" priority="901">
      <formula>$M243="Excluir"</formula>
    </cfRule>
    <cfRule type="expression" dxfId="12669" priority="902">
      <formula>$M243="Incluir"</formula>
    </cfRule>
  </conditionalFormatting>
  <conditionalFormatting sqref="K813">
    <cfRule type="expression" dxfId="12668" priority="883">
      <formula>MID($H813,2,7)="0000000"</formula>
    </cfRule>
    <cfRule type="expression" dxfId="12667" priority="884">
      <formula>MID($H813,3,6)="000000"</formula>
    </cfRule>
    <cfRule type="expression" dxfId="12666" priority="885">
      <formula>MID($H813,4,5)="00000"</formula>
    </cfRule>
    <cfRule type="expression" dxfId="12665" priority="886">
      <formula>MID($H813,5,4)="0000"</formula>
    </cfRule>
    <cfRule type="expression" dxfId="12664" priority="887">
      <formula>MID($H813,7,2)="00"</formula>
    </cfRule>
    <cfRule type="expression" dxfId="12663" priority="888">
      <formula>MID($H813,8,1)="0"</formula>
    </cfRule>
    <cfRule type="expression" dxfId="12662" priority="889">
      <formula>$M813="Excluído"</formula>
    </cfRule>
    <cfRule type="expression" dxfId="12661" priority="890">
      <formula>$M813="Alterar"</formula>
    </cfRule>
    <cfRule type="expression" dxfId="12660" priority="891">
      <formula>$M813="Excluir"</formula>
    </cfRule>
    <cfRule type="expression" dxfId="12659" priority="892">
      <formula>$M813="Incluir"</formula>
    </cfRule>
  </conditionalFormatting>
  <conditionalFormatting sqref="I950">
    <cfRule type="expression" dxfId="12658" priority="873">
      <formula>MID($H950,2,7)="0000000"</formula>
    </cfRule>
    <cfRule type="expression" dxfId="12657" priority="874">
      <formula>MID($H950,3,6)="000000"</formula>
    </cfRule>
    <cfRule type="expression" dxfId="12656" priority="875">
      <formula>MID($H950,4,5)="00000"</formula>
    </cfRule>
    <cfRule type="expression" dxfId="12655" priority="876">
      <formula>MID($H950,5,4)="0000"</formula>
    </cfRule>
    <cfRule type="expression" dxfId="12654" priority="877">
      <formula>MID($H950,7,2)="00"</formula>
    </cfRule>
    <cfRule type="expression" dxfId="12653" priority="878">
      <formula>MID($H950,8,1)="0"</formula>
    </cfRule>
    <cfRule type="expression" dxfId="12652" priority="879">
      <formula>$M950="Excluído"</formula>
    </cfRule>
    <cfRule type="expression" dxfId="12651" priority="880">
      <formula>$M950="Alterar"</formula>
    </cfRule>
    <cfRule type="expression" dxfId="12650" priority="881">
      <formula>$M950="Excluir"</formula>
    </cfRule>
    <cfRule type="expression" dxfId="12649" priority="882">
      <formula>$M950="Incluir"</formula>
    </cfRule>
  </conditionalFormatting>
  <conditionalFormatting sqref="L1146">
    <cfRule type="expression" dxfId="12648" priority="863">
      <formula>MID($H1146,2,7)="0000000"</formula>
    </cfRule>
    <cfRule type="expression" dxfId="12647" priority="864">
      <formula>MID($H1146,3,6)="000000"</formula>
    </cfRule>
    <cfRule type="expression" dxfId="12646" priority="865">
      <formula>MID($H1146,4,5)="00000"</formula>
    </cfRule>
    <cfRule type="expression" dxfId="12645" priority="866">
      <formula>MID($H1146,5,4)="0000"</formula>
    </cfRule>
    <cfRule type="expression" dxfId="12644" priority="867">
      <formula>MID($H1146,7,2)="00"</formula>
    </cfRule>
    <cfRule type="expression" dxfId="12643" priority="868">
      <formula>MID($H1146,8,1)="0"</formula>
    </cfRule>
    <cfRule type="expression" dxfId="12642" priority="869">
      <formula>$M1146="Excluído"</formula>
    </cfRule>
    <cfRule type="expression" dxfId="12641" priority="870">
      <formula>$M1146="Alterar"</formula>
    </cfRule>
    <cfRule type="expression" dxfId="12640" priority="871">
      <formula>$M1146="Excluir"</formula>
    </cfRule>
    <cfRule type="expression" dxfId="12639" priority="872">
      <formula>$M1146="Incluir"</formula>
    </cfRule>
  </conditionalFormatting>
  <conditionalFormatting sqref="K1145">
    <cfRule type="expression" dxfId="12638" priority="853">
      <formula>MID($H1145,2,7)="0000000"</formula>
    </cfRule>
    <cfRule type="expression" dxfId="12637" priority="854">
      <formula>MID($H1145,3,6)="000000"</formula>
    </cfRule>
    <cfRule type="expression" dxfId="12636" priority="855">
      <formula>MID($H1145,4,5)="00000"</formula>
    </cfRule>
    <cfRule type="expression" dxfId="12635" priority="856">
      <formula>MID($H1145,5,4)="0000"</formula>
    </cfRule>
    <cfRule type="expression" dxfId="12634" priority="857">
      <formula>MID($H1145,7,2)="00"</formula>
    </cfRule>
    <cfRule type="expression" dxfId="12633" priority="858">
      <formula>MID($H1145,8,1)="0"</formula>
    </cfRule>
    <cfRule type="expression" dxfId="12632" priority="859">
      <formula>$M1145="Excluído"</formula>
    </cfRule>
    <cfRule type="expression" dxfId="12631" priority="860">
      <formula>$M1145="Alterar"</formula>
    </cfRule>
    <cfRule type="expression" dxfId="12630" priority="861">
      <formula>$M1145="Excluir"</formula>
    </cfRule>
    <cfRule type="expression" dxfId="12629" priority="862">
      <formula>$M1145="Incluir"</formula>
    </cfRule>
  </conditionalFormatting>
  <conditionalFormatting sqref="K1162">
    <cfRule type="expression" dxfId="12628" priority="843">
      <formula>MID($H1162,2,7)="0000000"</formula>
    </cfRule>
    <cfRule type="expression" dxfId="12627" priority="844">
      <formula>MID($H1162,3,6)="000000"</formula>
    </cfRule>
    <cfRule type="expression" dxfId="12626" priority="845">
      <formula>MID($H1162,4,5)="00000"</formula>
    </cfRule>
    <cfRule type="expression" dxfId="12625" priority="846">
      <formula>MID($H1162,5,4)="0000"</formula>
    </cfRule>
    <cfRule type="expression" dxfId="12624" priority="847">
      <formula>MID($H1162,7,2)="00"</formula>
    </cfRule>
    <cfRule type="expression" dxfId="12623" priority="848">
      <formula>MID($H1162,8,1)="0"</formula>
    </cfRule>
    <cfRule type="expression" dxfId="12622" priority="849">
      <formula>$M1162="Excluído"</formula>
    </cfRule>
    <cfRule type="expression" dxfId="12621" priority="850">
      <formula>$M1162="Alterar"</formula>
    </cfRule>
    <cfRule type="expression" dxfId="12620" priority="851">
      <formula>$M1162="Excluir"</formula>
    </cfRule>
    <cfRule type="expression" dxfId="12619" priority="852">
      <formula>$M1162="Incluir"</formula>
    </cfRule>
  </conditionalFormatting>
  <conditionalFormatting sqref="K1163:K1164">
    <cfRule type="expression" dxfId="12618" priority="833">
      <formula>MID($H1163,2,7)="0000000"</formula>
    </cfRule>
    <cfRule type="expression" dxfId="12617" priority="834">
      <formula>MID($H1163,3,6)="000000"</formula>
    </cfRule>
    <cfRule type="expression" dxfId="12616" priority="835">
      <formula>MID($H1163,4,5)="00000"</formula>
    </cfRule>
    <cfRule type="expression" dxfId="12615" priority="836">
      <formula>MID($H1163,5,4)="0000"</formula>
    </cfRule>
    <cfRule type="expression" dxfId="12614" priority="837">
      <formula>MID($H1163,7,2)="00"</formula>
    </cfRule>
    <cfRule type="expression" dxfId="12613" priority="838">
      <formula>MID($H1163,8,1)="0"</formula>
    </cfRule>
    <cfRule type="expression" dxfId="12612" priority="839">
      <formula>$M1163="Excluído"</formula>
    </cfRule>
    <cfRule type="expression" dxfId="12611" priority="840">
      <formula>$M1163="Alterar"</formula>
    </cfRule>
    <cfRule type="expression" dxfId="12610" priority="841">
      <formula>$M1163="Excluir"</formula>
    </cfRule>
    <cfRule type="expression" dxfId="12609" priority="842">
      <formula>$M1163="Incluir"</formula>
    </cfRule>
  </conditionalFormatting>
  <conditionalFormatting sqref="K1274">
    <cfRule type="expression" dxfId="12608" priority="823">
      <formula>MID($H1274,2,7)="0000000"</formula>
    </cfRule>
    <cfRule type="expression" dxfId="12607" priority="824">
      <formula>MID($H1274,3,6)="000000"</formula>
    </cfRule>
    <cfRule type="expression" dxfId="12606" priority="825">
      <formula>MID($H1274,4,5)="00000"</formula>
    </cfRule>
    <cfRule type="expression" dxfId="12605" priority="826">
      <formula>MID($H1274,5,4)="0000"</formula>
    </cfRule>
    <cfRule type="expression" dxfId="12604" priority="827">
      <formula>MID($H1274,7,2)="00"</formula>
    </cfRule>
    <cfRule type="expression" dxfId="12603" priority="828">
      <formula>MID($H1274,8,1)="0"</formula>
    </cfRule>
    <cfRule type="expression" dxfId="12602" priority="829">
      <formula>$M1274="Excluído"</formula>
    </cfRule>
    <cfRule type="expression" dxfId="12601" priority="830">
      <formula>$M1274="Alterar"</formula>
    </cfRule>
    <cfRule type="expression" dxfId="12600" priority="831">
      <formula>$M1274="Excluir"</formula>
    </cfRule>
    <cfRule type="expression" dxfId="12599" priority="832">
      <formula>$M1274="Incluir"</formula>
    </cfRule>
  </conditionalFormatting>
  <conditionalFormatting sqref="I579">
    <cfRule type="expression" dxfId="12598" priority="812">
      <formula>IF($H579="",FALSE,IF($H579&gt;9999999,IF($H579&lt;100000000,FALSE,TRUE),TRUE))</formula>
    </cfRule>
  </conditionalFormatting>
  <conditionalFormatting sqref="I579">
    <cfRule type="expression" dxfId="12597" priority="813">
      <formula>MID($H579,2,7)="0000000"</formula>
    </cfRule>
    <cfRule type="expression" dxfId="12596" priority="814">
      <formula>MID($H579,3,6)="000000"</formula>
    </cfRule>
    <cfRule type="expression" dxfId="12595" priority="815">
      <formula>MID($H579,4,5)="00000"</formula>
    </cfRule>
    <cfRule type="expression" dxfId="12594" priority="816">
      <formula>MID($H579,5,4)="0000"</formula>
    </cfRule>
    <cfRule type="expression" dxfId="12593" priority="817">
      <formula>MID($H579,7,2)="00"</formula>
    </cfRule>
    <cfRule type="expression" dxfId="12592" priority="818">
      <formula>MID($H579,8,1)="0"</formula>
    </cfRule>
    <cfRule type="expression" dxfId="12591" priority="819">
      <formula>$M579="Excluído"</formula>
    </cfRule>
    <cfRule type="expression" dxfId="12590" priority="820">
      <formula>$M579="Alterar"</formula>
    </cfRule>
    <cfRule type="expression" dxfId="12589" priority="821">
      <formula>$M579="Excluir"</formula>
    </cfRule>
    <cfRule type="expression" dxfId="12588" priority="822">
      <formula>$M579="Incluir"</formula>
    </cfRule>
  </conditionalFormatting>
  <conditionalFormatting sqref="K579">
    <cfRule type="expression" dxfId="12587" priority="801">
      <formula>IF($H579="",FALSE,IF($H579&gt;9999999,IF($H579&lt;100000000,FALSE,TRUE),TRUE))</formula>
    </cfRule>
  </conditionalFormatting>
  <conditionalFormatting sqref="K579">
    <cfRule type="expression" dxfId="12586" priority="802">
      <formula>MID($H579,2,7)="0000000"</formula>
    </cfRule>
    <cfRule type="expression" dxfId="12585" priority="803">
      <formula>MID($H579,3,6)="000000"</formula>
    </cfRule>
    <cfRule type="expression" dxfId="12584" priority="804">
      <formula>MID($H579,4,5)="00000"</formula>
    </cfRule>
    <cfRule type="expression" dxfId="12583" priority="805">
      <formula>MID($H579,5,4)="0000"</formula>
    </cfRule>
    <cfRule type="expression" dxfId="12582" priority="806">
      <formula>MID($H579,7,2)="00"</formula>
    </cfRule>
    <cfRule type="expression" dxfId="12581" priority="807">
      <formula>MID($H579,8,1)="0"</formula>
    </cfRule>
    <cfRule type="expression" dxfId="12580" priority="808">
      <formula>$M579="Excluído"</formula>
    </cfRule>
    <cfRule type="expression" dxfId="12579" priority="809">
      <formula>$M579="Alterar"</formula>
    </cfRule>
    <cfRule type="expression" dxfId="12578" priority="810">
      <formula>$M579="Excluir"</formula>
    </cfRule>
    <cfRule type="expression" dxfId="12577" priority="811">
      <formula>$M579="Incluir"</formula>
    </cfRule>
  </conditionalFormatting>
  <conditionalFormatting sqref="K1273">
    <cfRule type="expression" dxfId="12576" priority="791">
      <formula>MID($H1273,2,7)="0000000"</formula>
    </cfRule>
    <cfRule type="expression" dxfId="12575" priority="792">
      <formula>MID($H1273,3,6)="000000"</formula>
    </cfRule>
    <cfRule type="expression" dxfId="12574" priority="793">
      <formula>MID($H1273,4,5)="00000"</formula>
    </cfRule>
    <cfRule type="expression" dxfId="12573" priority="794">
      <formula>MID($H1273,5,4)="0000"</formula>
    </cfRule>
    <cfRule type="expression" dxfId="12572" priority="795">
      <formula>MID($H1273,7,2)="00"</formula>
    </cfRule>
    <cfRule type="expression" dxfId="12571" priority="796">
      <formula>MID($H1273,8,1)="0"</formula>
    </cfRule>
    <cfRule type="expression" dxfId="12570" priority="797">
      <formula>$M1273="Excluído"</formula>
    </cfRule>
    <cfRule type="expression" dxfId="12569" priority="798">
      <formula>$M1273="Alterar"</formula>
    </cfRule>
    <cfRule type="expression" dxfId="12568" priority="799">
      <formula>$M1273="Excluir"</formula>
    </cfRule>
    <cfRule type="expression" dxfId="12567" priority="800">
      <formula>$M1273="Incluir"</formula>
    </cfRule>
  </conditionalFormatting>
  <conditionalFormatting sqref="K1315">
    <cfRule type="expression" dxfId="12566" priority="781">
      <formula>MID($H1315,2,7)="0000000"</formula>
    </cfRule>
    <cfRule type="expression" dxfId="12565" priority="782">
      <formula>MID($H1315,3,6)="000000"</formula>
    </cfRule>
    <cfRule type="expression" dxfId="12564" priority="783">
      <formula>MID($H1315,4,5)="00000"</formula>
    </cfRule>
    <cfRule type="expression" dxfId="12563" priority="784">
      <formula>MID($H1315,5,4)="0000"</formula>
    </cfRule>
    <cfRule type="expression" dxfId="12562" priority="785">
      <formula>MID($H1315,7,2)="00"</formula>
    </cfRule>
    <cfRule type="expression" dxfId="12561" priority="786">
      <formula>MID($H1315,8,1)="0"</formula>
    </cfRule>
    <cfRule type="expression" dxfId="12560" priority="787">
      <formula>$M1315="Excluído"</formula>
    </cfRule>
    <cfRule type="expression" dxfId="12559" priority="788">
      <formula>$M1315="Alterar"</formula>
    </cfRule>
    <cfRule type="expression" dxfId="12558" priority="789">
      <formula>$M1315="Excluir"</formula>
    </cfRule>
    <cfRule type="expression" dxfId="12557" priority="790">
      <formula>$M1315="Incluir"</formula>
    </cfRule>
  </conditionalFormatting>
  <conditionalFormatting sqref="L1315">
    <cfRule type="expression" dxfId="12556" priority="771">
      <formula>MID($H1315,2,7)="0000000"</formula>
    </cfRule>
    <cfRule type="expression" dxfId="12555" priority="772">
      <formula>MID($H1315,3,6)="000000"</formula>
    </cfRule>
    <cfRule type="expression" dxfId="12554" priority="773">
      <formula>MID($H1315,4,5)="00000"</formula>
    </cfRule>
    <cfRule type="expression" dxfId="12553" priority="774">
      <formula>MID($H1315,5,4)="0000"</formula>
    </cfRule>
    <cfRule type="expression" dxfId="12552" priority="775">
      <formula>MID($H1315,7,2)="00"</formula>
    </cfRule>
    <cfRule type="expression" dxfId="12551" priority="776">
      <formula>MID($H1315,8,1)="0"</formula>
    </cfRule>
    <cfRule type="expression" dxfId="12550" priority="777">
      <formula>$M1315="Excluído"</formula>
    </cfRule>
    <cfRule type="expression" dxfId="12549" priority="778">
      <formula>$M1315="Alterar"</formula>
    </cfRule>
    <cfRule type="expression" dxfId="12548" priority="779">
      <formula>$M1315="Excluir"</formula>
    </cfRule>
    <cfRule type="expression" dxfId="12547" priority="780">
      <formula>$M1315="Incluir"</formula>
    </cfRule>
  </conditionalFormatting>
  <conditionalFormatting sqref="K1314">
    <cfRule type="expression" dxfId="12546" priority="761">
      <formula>MID($H1314,2,7)="0000000"</formula>
    </cfRule>
    <cfRule type="expression" dxfId="12545" priority="762">
      <formula>MID($H1314,3,6)="000000"</formula>
    </cfRule>
    <cfRule type="expression" dxfId="12544" priority="763">
      <formula>MID($H1314,4,5)="00000"</formula>
    </cfRule>
    <cfRule type="expression" dxfId="12543" priority="764">
      <formula>MID($H1314,5,4)="0000"</formula>
    </cfRule>
    <cfRule type="expression" dxfId="12542" priority="765">
      <formula>MID($H1314,7,2)="00"</formula>
    </cfRule>
    <cfRule type="expression" dxfId="12541" priority="766">
      <formula>MID($H1314,8,1)="0"</formula>
    </cfRule>
    <cfRule type="expression" dxfId="12540" priority="767">
      <formula>$M1314="Excluído"</formula>
    </cfRule>
    <cfRule type="expression" dxfId="12539" priority="768">
      <formula>$M1314="Alterar"</formula>
    </cfRule>
    <cfRule type="expression" dxfId="12538" priority="769">
      <formula>$M1314="Excluir"</formula>
    </cfRule>
    <cfRule type="expression" dxfId="12537" priority="770">
      <formula>$M1314="Incluir"</formula>
    </cfRule>
  </conditionalFormatting>
  <conditionalFormatting sqref="L1316">
    <cfRule type="expression" dxfId="12536" priority="731">
      <formula>MID($H1316,2,7)="0000000"</formula>
    </cfRule>
    <cfRule type="expression" dxfId="12535" priority="732">
      <formula>MID($H1316,3,6)="000000"</formula>
    </cfRule>
    <cfRule type="expression" dxfId="12534" priority="733">
      <formula>MID($H1316,4,5)="00000"</formula>
    </cfRule>
    <cfRule type="expression" dxfId="12533" priority="734">
      <formula>MID($H1316,5,4)="0000"</formula>
    </cfRule>
    <cfRule type="expression" dxfId="12532" priority="735">
      <formula>MID($H1316,7,2)="00"</formula>
    </cfRule>
    <cfRule type="expression" dxfId="12531" priority="736">
      <formula>MID($H1316,8,1)="0"</formula>
    </cfRule>
    <cfRule type="expression" dxfId="12530" priority="737">
      <formula>$M1316="Excluído"</formula>
    </cfRule>
    <cfRule type="expression" dxfId="12529" priority="738">
      <formula>$M1316="Alterar"</formula>
    </cfRule>
    <cfRule type="expression" dxfId="12528" priority="739">
      <formula>$M1316="Excluir"</formula>
    </cfRule>
    <cfRule type="expression" dxfId="12527" priority="740">
      <formula>$M1316="Incluir"</formula>
    </cfRule>
  </conditionalFormatting>
  <conditionalFormatting sqref="L1314">
    <cfRule type="expression" dxfId="12526" priority="751">
      <formula>MID($H1314,2,7)="0000000"</formula>
    </cfRule>
    <cfRule type="expression" dxfId="12525" priority="752">
      <formula>MID($H1314,3,6)="000000"</formula>
    </cfRule>
    <cfRule type="expression" dxfId="12524" priority="753">
      <formula>MID($H1314,4,5)="00000"</formula>
    </cfRule>
    <cfRule type="expression" dxfId="12523" priority="754">
      <formula>MID($H1314,5,4)="0000"</formula>
    </cfRule>
    <cfRule type="expression" dxfId="12522" priority="755">
      <formula>MID($H1314,7,2)="00"</formula>
    </cfRule>
    <cfRule type="expression" dxfId="12521" priority="756">
      <formula>MID($H1314,8,1)="0"</formula>
    </cfRule>
    <cfRule type="expression" dxfId="12520" priority="757">
      <formula>$M1314="Excluído"</formula>
    </cfRule>
    <cfRule type="expression" dxfId="12519" priority="758">
      <formula>$M1314="Alterar"</formula>
    </cfRule>
    <cfRule type="expression" dxfId="12518" priority="759">
      <formula>$M1314="Excluir"</formula>
    </cfRule>
    <cfRule type="expression" dxfId="12517" priority="760">
      <formula>$M1314="Incluir"</formula>
    </cfRule>
  </conditionalFormatting>
  <conditionalFormatting sqref="K1316">
    <cfRule type="expression" dxfId="12516" priority="741">
      <formula>MID($H1316,2,7)="0000000"</formula>
    </cfRule>
    <cfRule type="expression" dxfId="12515" priority="742">
      <formula>MID($H1316,3,6)="000000"</formula>
    </cfRule>
    <cfRule type="expression" dxfId="12514" priority="743">
      <formula>MID($H1316,4,5)="00000"</formula>
    </cfRule>
    <cfRule type="expression" dxfId="12513" priority="744">
      <formula>MID($H1316,5,4)="0000"</formula>
    </cfRule>
    <cfRule type="expression" dxfId="12512" priority="745">
      <formula>MID($H1316,7,2)="00"</formula>
    </cfRule>
    <cfRule type="expression" dxfId="12511" priority="746">
      <formula>MID($H1316,8,1)="0"</formula>
    </cfRule>
    <cfRule type="expression" dxfId="12510" priority="747">
      <formula>$M1316="Excluído"</formula>
    </cfRule>
    <cfRule type="expression" dxfId="12509" priority="748">
      <formula>$M1316="Alterar"</formula>
    </cfRule>
    <cfRule type="expression" dxfId="12508" priority="749">
      <formula>$M1316="Excluir"</formula>
    </cfRule>
    <cfRule type="expression" dxfId="12507" priority="750">
      <formula>$M1316="Incluir"</formula>
    </cfRule>
  </conditionalFormatting>
  <conditionalFormatting sqref="K1271">
    <cfRule type="expression" dxfId="12506" priority="721">
      <formula>MID($H1271,2,7)="0000000"</formula>
    </cfRule>
    <cfRule type="expression" dxfId="12505" priority="722">
      <formula>MID($H1271,3,6)="000000"</formula>
    </cfRule>
    <cfRule type="expression" dxfId="12504" priority="723">
      <formula>MID($H1271,4,5)="00000"</formula>
    </cfRule>
    <cfRule type="expression" dxfId="12503" priority="724">
      <formula>MID($H1271,5,4)="0000"</formula>
    </cfRule>
    <cfRule type="expression" dxfId="12502" priority="725">
      <formula>MID($H1271,7,2)="00"</formula>
    </cfRule>
    <cfRule type="expression" dxfId="12501" priority="726">
      <formula>MID($H1271,8,1)="0"</formula>
    </cfRule>
    <cfRule type="expression" dxfId="12500" priority="727">
      <formula>$M1271="Excluído"</formula>
    </cfRule>
    <cfRule type="expression" dxfId="12499" priority="728">
      <formula>$M1271="Alterar"</formula>
    </cfRule>
    <cfRule type="expression" dxfId="12498" priority="729">
      <formula>$M1271="Excluir"</formula>
    </cfRule>
    <cfRule type="expression" dxfId="12497" priority="730">
      <formula>$M1271="Incluir"</formula>
    </cfRule>
  </conditionalFormatting>
  <conditionalFormatting sqref="L1271">
    <cfRule type="expression" dxfId="12496" priority="711">
      <formula>MID($H1271,2,7)="0000000"</formula>
    </cfRule>
    <cfRule type="expression" dxfId="12495" priority="712">
      <formula>MID($H1271,3,6)="000000"</formula>
    </cfRule>
    <cfRule type="expression" dxfId="12494" priority="713">
      <formula>MID($H1271,4,5)="00000"</formula>
    </cfRule>
    <cfRule type="expression" dxfId="12493" priority="714">
      <formula>MID($H1271,5,4)="0000"</formula>
    </cfRule>
    <cfRule type="expression" dxfId="12492" priority="715">
      <formula>MID($H1271,7,2)="00"</formula>
    </cfRule>
    <cfRule type="expression" dxfId="12491" priority="716">
      <formula>MID($H1271,8,1)="0"</formula>
    </cfRule>
    <cfRule type="expression" dxfId="12490" priority="717">
      <formula>$M1271="Excluído"</formula>
    </cfRule>
    <cfRule type="expression" dxfId="12489" priority="718">
      <formula>$M1271="Alterar"</formula>
    </cfRule>
    <cfRule type="expression" dxfId="12488" priority="719">
      <formula>$M1271="Excluir"</formula>
    </cfRule>
    <cfRule type="expression" dxfId="12487" priority="720">
      <formula>$M1271="Incluir"</formula>
    </cfRule>
  </conditionalFormatting>
  <conditionalFormatting sqref="K1272">
    <cfRule type="expression" dxfId="12486" priority="701">
      <formula>MID($H1272,2,7)="0000000"</formula>
    </cfRule>
    <cfRule type="expression" dxfId="12485" priority="702">
      <formula>MID($H1272,3,6)="000000"</formula>
    </cfRule>
    <cfRule type="expression" dxfId="12484" priority="703">
      <formula>MID($H1272,4,5)="00000"</formula>
    </cfRule>
    <cfRule type="expression" dxfId="12483" priority="704">
      <formula>MID($H1272,5,4)="0000"</formula>
    </cfRule>
    <cfRule type="expression" dxfId="12482" priority="705">
      <formula>MID($H1272,7,2)="00"</formula>
    </cfRule>
    <cfRule type="expression" dxfId="12481" priority="706">
      <formula>MID($H1272,8,1)="0"</formula>
    </cfRule>
    <cfRule type="expression" dxfId="12480" priority="707">
      <formula>$M1272="Excluído"</formula>
    </cfRule>
    <cfRule type="expression" dxfId="12479" priority="708">
      <formula>$M1272="Alterar"</formula>
    </cfRule>
    <cfRule type="expression" dxfId="12478" priority="709">
      <formula>$M1272="Excluir"</formula>
    </cfRule>
    <cfRule type="expression" dxfId="12477" priority="710">
      <formula>$M1272="Incluir"</formula>
    </cfRule>
  </conditionalFormatting>
  <conditionalFormatting sqref="L1272">
    <cfRule type="expression" dxfId="12476" priority="691">
      <formula>MID($H1272,2,7)="0000000"</formula>
    </cfRule>
    <cfRule type="expression" dxfId="12475" priority="692">
      <formula>MID($H1272,3,6)="000000"</formula>
    </cfRule>
    <cfRule type="expression" dxfId="12474" priority="693">
      <formula>MID($H1272,4,5)="00000"</formula>
    </cfRule>
    <cfRule type="expression" dxfId="12473" priority="694">
      <formula>MID($H1272,5,4)="0000"</formula>
    </cfRule>
    <cfRule type="expression" dxfId="12472" priority="695">
      <formula>MID($H1272,7,2)="00"</formula>
    </cfRule>
    <cfRule type="expression" dxfId="12471" priority="696">
      <formula>MID($H1272,8,1)="0"</formula>
    </cfRule>
    <cfRule type="expression" dxfId="12470" priority="697">
      <formula>$M1272="Excluído"</formula>
    </cfRule>
    <cfRule type="expression" dxfId="12469" priority="698">
      <formula>$M1272="Alterar"</formula>
    </cfRule>
    <cfRule type="expression" dxfId="12468" priority="699">
      <formula>$M1272="Excluir"</formula>
    </cfRule>
    <cfRule type="expression" dxfId="12467" priority="700">
      <formula>$M1272="Incluir"</formula>
    </cfRule>
  </conditionalFormatting>
  <conditionalFormatting sqref="K163">
    <cfRule type="expression" dxfId="12466" priority="681">
      <formula>MID($H163,2,7)="0000000"</formula>
    </cfRule>
    <cfRule type="expression" dxfId="12465" priority="682">
      <formula>MID($H163,3,6)="000000"</formula>
    </cfRule>
    <cfRule type="expression" dxfId="12464" priority="683">
      <formula>MID($H163,4,5)="00000"</formula>
    </cfRule>
    <cfRule type="expression" dxfId="12463" priority="684">
      <formula>MID($H163,5,4)="0000"</formula>
    </cfRule>
    <cfRule type="expression" dxfId="12462" priority="685">
      <formula>MID($H163,7,2)="00"</formula>
    </cfRule>
    <cfRule type="expression" dxfId="12461" priority="686">
      <formula>MID($H163,8,1)="0"</formula>
    </cfRule>
    <cfRule type="expression" dxfId="12460" priority="687">
      <formula>$M163="Excluído"</formula>
    </cfRule>
    <cfRule type="expression" dxfId="12459" priority="688">
      <formula>$M163="Alterar"</formula>
    </cfRule>
    <cfRule type="expression" dxfId="12458" priority="689">
      <formula>$M163="Excluir"</formula>
    </cfRule>
    <cfRule type="expression" dxfId="12457" priority="690">
      <formula>$M163="Incluir"</formula>
    </cfRule>
  </conditionalFormatting>
  <conditionalFormatting sqref="L721">
    <cfRule type="expression" dxfId="12456" priority="671">
      <formula>MID($H721,2,7)="0000000"</formula>
    </cfRule>
    <cfRule type="expression" dxfId="12455" priority="672">
      <formula>MID($H721,3,6)="000000"</formula>
    </cfRule>
    <cfRule type="expression" dxfId="12454" priority="673">
      <formula>MID($H721,4,5)="00000"</formula>
    </cfRule>
    <cfRule type="expression" dxfId="12453" priority="674">
      <formula>MID($H721,5,4)="0000"</formula>
    </cfRule>
    <cfRule type="expression" dxfId="12452" priority="675">
      <formula>MID($H721,7,2)="00"</formula>
    </cfRule>
    <cfRule type="expression" dxfId="12451" priority="676">
      <formula>MID($H721,8,1)="0"</formula>
    </cfRule>
    <cfRule type="expression" dxfId="12450" priority="677">
      <formula>$M721="Excluído"</formula>
    </cfRule>
    <cfRule type="expression" dxfId="12449" priority="678">
      <formula>$M721="Alterar"</formula>
    </cfRule>
    <cfRule type="expression" dxfId="12448" priority="679">
      <formula>$M721="Excluir"</formula>
    </cfRule>
    <cfRule type="expression" dxfId="12447" priority="680">
      <formula>$M721="Incluir"</formula>
    </cfRule>
  </conditionalFormatting>
  <conditionalFormatting sqref="L785">
    <cfRule type="expression" dxfId="12446" priority="661">
      <formula>MID($H785,2,7)="0000000"</formula>
    </cfRule>
    <cfRule type="expression" dxfId="12445" priority="662">
      <formula>MID($H785,3,6)="000000"</formula>
    </cfRule>
    <cfRule type="expression" dxfId="12444" priority="663">
      <formula>MID($H785,4,5)="00000"</formula>
    </cfRule>
    <cfRule type="expression" dxfId="12443" priority="664">
      <formula>MID($H785,5,4)="0000"</formula>
    </cfRule>
    <cfRule type="expression" dxfId="12442" priority="665">
      <formula>MID($H785,7,2)="00"</formula>
    </cfRule>
    <cfRule type="expression" dxfId="12441" priority="666">
      <formula>MID($H785,8,1)="0"</formula>
    </cfRule>
    <cfRule type="expression" dxfId="12440" priority="667">
      <formula>$M785="Excluído"</formula>
    </cfRule>
    <cfRule type="expression" dxfId="12439" priority="668">
      <formula>$M785="Alterar"</formula>
    </cfRule>
    <cfRule type="expression" dxfId="12438" priority="669">
      <formula>$M785="Excluir"</formula>
    </cfRule>
    <cfRule type="expression" dxfId="12437" priority="670">
      <formula>$M785="Incluir"</formula>
    </cfRule>
  </conditionalFormatting>
  <conditionalFormatting sqref="K943">
    <cfRule type="expression" dxfId="12436" priority="651">
      <formula>MID($H943,2,7)="0000000"</formula>
    </cfRule>
    <cfRule type="expression" dxfId="12435" priority="652">
      <formula>MID($H943,3,6)="000000"</formula>
    </cfRule>
    <cfRule type="expression" dxfId="12434" priority="653">
      <formula>MID($H943,4,5)="00000"</formula>
    </cfRule>
    <cfRule type="expression" dxfId="12433" priority="654">
      <formula>MID($H943,5,4)="0000"</formula>
    </cfRule>
    <cfRule type="expression" dxfId="12432" priority="655">
      <formula>MID($H943,7,2)="00"</formula>
    </cfRule>
    <cfRule type="expression" dxfId="12431" priority="656">
      <formula>MID($H943,8,1)="0"</formula>
    </cfRule>
    <cfRule type="expression" dxfId="12430" priority="657">
      <formula>$M943="Excluído"</formula>
    </cfRule>
    <cfRule type="expression" dxfId="12429" priority="658">
      <formula>$M943="Alterar"</formula>
    </cfRule>
    <cfRule type="expression" dxfId="12428" priority="659">
      <formula>$M943="Excluir"</formula>
    </cfRule>
    <cfRule type="expression" dxfId="12427" priority="660">
      <formula>$M943="Incluir"</formula>
    </cfRule>
  </conditionalFormatting>
  <conditionalFormatting sqref="I1207">
    <cfRule type="expression" dxfId="12426" priority="641">
      <formula>MID($H1207,2,7)="0000000"</formula>
    </cfRule>
    <cfRule type="expression" dxfId="12425" priority="642">
      <formula>MID($H1207,3,6)="000000"</formula>
    </cfRule>
    <cfRule type="expression" dxfId="12424" priority="643">
      <formula>MID($H1207,4,5)="00000"</formula>
    </cfRule>
    <cfRule type="expression" dxfId="12423" priority="644">
      <formula>MID($H1207,5,4)="0000"</formula>
    </cfRule>
    <cfRule type="expression" dxfId="12422" priority="645">
      <formula>MID($H1207,7,2)="00"</formula>
    </cfRule>
    <cfRule type="expression" dxfId="12421" priority="646">
      <formula>MID($H1207,8,1)="0"</formula>
    </cfRule>
    <cfRule type="expression" dxfId="12420" priority="647">
      <formula>$M1207="Excluído"</formula>
    </cfRule>
    <cfRule type="expression" dxfId="12419" priority="648">
      <formula>$M1207="Alterar"</formula>
    </cfRule>
    <cfRule type="expression" dxfId="12418" priority="649">
      <formula>$M1207="Excluir"</formula>
    </cfRule>
    <cfRule type="expression" dxfId="12417" priority="650">
      <formula>$M1207="Incluir"</formula>
    </cfRule>
  </conditionalFormatting>
  <conditionalFormatting sqref="I34:I35">
    <cfRule type="expression" dxfId="12416" priority="631">
      <formula>MID($H34,2,7)="0000000"</formula>
    </cfRule>
    <cfRule type="expression" dxfId="12415" priority="632">
      <formula>MID($H34,3,6)="000000"</formula>
    </cfRule>
    <cfRule type="expression" dxfId="12414" priority="633">
      <formula>MID($H34,4,5)="00000"</formula>
    </cfRule>
    <cfRule type="expression" dxfId="12413" priority="634">
      <formula>MID($H34,5,4)="0000"</formula>
    </cfRule>
    <cfRule type="expression" dxfId="12412" priority="635">
      <formula>MID($H34,7,2)="00"</formula>
    </cfRule>
    <cfRule type="expression" dxfId="12411" priority="636">
      <formula>MID($H34,8,1)="0"</formula>
    </cfRule>
    <cfRule type="expression" dxfId="12410" priority="637">
      <formula>$M34="Excluído"</formula>
    </cfRule>
    <cfRule type="expression" dxfId="12409" priority="638">
      <formula>$M34="Alterar"</formula>
    </cfRule>
    <cfRule type="expression" dxfId="12408" priority="639">
      <formula>$M34="Excluir"</formula>
    </cfRule>
    <cfRule type="expression" dxfId="12407" priority="640">
      <formula>$M34="Incluir"</formula>
    </cfRule>
  </conditionalFormatting>
  <conditionalFormatting sqref="I36:I37">
    <cfRule type="expression" dxfId="12406" priority="621">
      <formula>MID($H36,2,7)="0000000"</formula>
    </cfRule>
    <cfRule type="expression" dxfId="12405" priority="622">
      <formula>MID($H36,3,6)="000000"</formula>
    </cfRule>
    <cfRule type="expression" dxfId="12404" priority="623">
      <formula>MID($H36,4,5)="00000"</formula>
    </cfRule>
    <cfRule type="expression" dxfId="12403" priority="624">
      <formula>MID($H36,5,4)="0000"</formula>
    </cfRule>
    <cfRule type="expression" dxfId="12402" priority="625">
      <formula>MID($H36,7,2)="00"</formula>
    </cfRule>
    <cfRule type="expression" dxfId="12401" priority="626">
      <formula>MID($H36,8,1)="0"</formula>
    </cfRule>
    <cfRule type="expression" dxfId="12400" priority="627">
      <formula>$M36="Excluído"</formula>
    </cfRule>
    <cfRule type="expression" dxfId="12399" priority="628">
      <formula>$M36="Alterar"</formula>
    </cfRule>
    <cfRule type="expression" dxfId="12398" priority="629">
      <formula>$M36="Excluir"</formula>
    </cfRule>
    <cfRule type="expression" dxfId="12397" priority="630">
      <formula>$M36="Incluir"</formula>
    </cfRule>
  </conditionalFormatting>
  <conditionalFormatting sqref="I38:I39">
    <cfRule type="expression" dxfId="12396" priority="611">
      <formula>MID($H38,2,7)="0000000"</formula>
    </cfRule>
    <cfRule type="expression" dxfId="12395" priority="612">
      <formula>MID($H38,3,6)="000000"</formula>
    </cfRule>
    <cfRule type="expression" dxfId="12394" priority="613">
      <formula>MID($H38,4,5)="00000"</formula>
    </cfRule>
    <cfRule type="expression" dxfId="12393" priority="614">
      <formula>MID($H38,5,4)="0000"</formula>
    </cfRule>
    <cfRule type="expression" dxfId="12392" priority="615">
      <formula>MID($H38,7,2)="00"</formula>
    </cfRule>
    <cfRule type="expression" dxfId="12391" priority="616">
      <formula>MID($H38,8,1)="0"</formula>
    </cfRule>
    <cfRule type="expression" dxfId="12390" priority="617">
      <formula>$M38="Excluído"</formula>
    </cfRule>
    <cfRule type="expression" dxfId="12389" priority="618">
      <formula>$M38="Alterar"</formula>
    </cfRule>
    <cfRule type="expression" dxfId="12388" priority="619">
      <formula>$M38="Excluir"</formula>
    </cfRule>
    <cfRule type="expression" dxfId="12387" priority="620">
      <formula>$M38="Incluir"</formula>
    </cfRule>
  </conditionalFormatting>
  <conditionalFormatting sqref="I40">
    <cfRule type="expression" dxfId="12386" priority="601">
      <formula>MID($H40,2,7)="0000000"</formula>
    </cfRule>
    <cfRule type="expression" dxfId="12385" priority="602">
      <formula>MID($H40,3,6)="000000"</formula>
    </cfRule>
    <cfRule type="expression" dxfId="12384" priority="603">
      <formula>MID($H40,4,5)="00000"</formula>
    </cfRule>
    <cfRule type="expression" dxfId="12383" priority="604">
      <formula>MID($H40,5,4)="0000"</formula>
    </cfRule>
    <cfRule type="expression" dxfId="12382" priority="605">
      <formula>MID($H40,7,2)="00"</formula>
    </cfRule>
    <cfRule type="expression" dxfId="12381" priority="606">
      <formula>MID($H40,8,1)="0"</formula>
    </cfRule>
    <cfRule type="expression" dxfId="12380" priority="607">
      <formula>$M40="Excluído"</formula>
    </cfRule>
    <cfRule type="expression" dxfId="12379" priority="608">
      <formula>$M40="Alterar"</formula>
    </cfRule>
    <cfRule type="expression" dxfId="12378" priority="609">
      <formula>$M40="Excluir"</formula>
    </cfRule>
    <cfRule type="expression" dxfId="12377" priority="610">
      <formula>$M40="Incluir"</formula>
    </cfRule>
  </conditionalFormatting>
  <conditionalFormatting sqref="J34:J40">
    <cfRule type="expression" dxfId="12376" priority="591">
      <formula>MID($H34,2,7)="0000000"</formula>
    </cfRule>
    <cfRule type="expression" dxfId="12375" priority="592">
      <formula>MID($H34,3,6)="000000"</formula>
    </cfRule>
    <cfRule type="expression" dxfId="12374" priority="593">
      <formula>MID($H34,4,5)="00000"</formula>
    </cfRule>
    <cfRule type="expression" dxfId="12373" priority="594">
      <formula>MID($H34,5,4)="0000"</formula>
    </cfRule>
    <cfRule type="expression" dxfId="12372" priority="595">
      <formula>MID($H34,7,2)="00"</formula>
    </cfRule>
    <cfRule type="expression" dxfId="12371" priority="596">
      <formula>MID($H34,8,1)="0"</formula>
    </cfRule>
    <cfRule type="expression" dxfId="12370" priority="597">
      <formula>$M34="Excluído"</formula>
    </cfRule>
    <cfRule type="expression" dxfId="12369" priority="598">
      <formula>$M34="Alterar"</formula>
    </cfRule>
    <cfRule type="expression" dxfId="12368" priority="599">
      <formula>$M34="Excluir"</formula>
    </cfRule>
    <cfRule type="expression" dxfId="12367" priority="600">
      <formula>$M34="Incluir"</formula>
    </cfRule>
  </conditionalFormatting>
  <conditionalFormatting sqref="K135">
    <cfRule type="expression" dxfId="12366" priority="581">
      <formula>MID($H135,2,7)="0000000"</formula>
    </cfRule>
    <cfRule type="expression" dxfId="12365" priority="582">
      <formula>MID($H135,3,6)="000000"</formula>
    </cfRule>
    <cfRule type="expression" dxfId="12364" priority="583">
      <formula>MID($H135,4,5)="00000"</formula>
    </cfRule>
    <cfRule type="expression" dxfId="12363" priority="584">
      <formula>MID($H135,5,4)="0000"</formula>
    </cfRule>
    <cfRule type="expression" dxfId="12362" priority="585">
      <formula>MID($H135,7,2)="00"</formula>
    </cfRule>
    <cfRule type="expression" dxfId="12361" priority="586">
      <formula>MID($H135,8,1)="0"</formula>
    </cfRule>
    <cfRule type="expression" dxfId="12360" priority="587">
      <formula>$M135="Excluído"</formula>
    </cfRule>
    <cfRule type="expression" dxfId="12359" priority="588">
      <formula>$M135="Alterar"</formula>
    </cfRule>
    <cfRule type="expression" dxfId="12358" priority="589">
      <formula>$M135="Excluir"</formula>
    </cfRule>
    <cfRule type="expression" dxfId="12357" priority="590">
      <formula>$M135="Incluir"</formula>
    </cfRule>
  </conditionalFormatting>
  <conditionalFormatting sqref="K1481">
    <cfRule type="expression" dxfId="12356" priority="571">
      <formula>MID($H1481,2,7)="0000000"</formula>
    </cfRule>
    <cfRule type="expression" dxfId="12355" priority="572">
      <formula>MID($H1481,3,6)="000000"</formula>
    </cfRule>
    <cfRule type="expression" dxfId="12354" priority="573">
      <formula>MID($H1481,4,5)="00000"</formula>
    </cfRule>
    <cfRule type="expression" dxfId="12353" priority="574">
      <formula>MID($H1481,5,4)="0000"</formula>
    </cfRule>
    <cfRule type="expression" dxfId="12352" priority="575">
      <formula>MID($H1481,7,2)="00"</formula>
    </cfRule>
    <cfRule type="expression" dxfId="12351" priority="576">
      <formula>MID($H1481,8,1)="0"</formula>
    </cfRule>
    <cfRule type="expression" dxfId="12350" priority="577">
      <formula>$M1481="Excluído"</formula>
    </cfRule>
    <cfRule type="expression" dxfId="12349" priority="578">
      <formula>$M1481="Alterar"</formula>
    </cfRule>
    <cfRule type="expression" dxfId="12348" priority="579">
      <formula>$M1481="Excluir"</formula>
    </cfRule>
    <cfRule type="expression" dxfId="12347" priority="580">
      <formula>$M1481="Incluir"</formula>
    </cfRule>
  </conditionalFormatting>
  <conditionalFormatting sqref="I1587:I1589">
    <cfRule type="expression" dxfId="12346" priority="561">
      <formula>MID($H1587,2,7)="0000000"</formula>
    </cfRule>
    <cfRule type="expression" dxfId="12345" priority="562">
      <formula>MID($H1587,3,6)="000000"</formula>
    </cfRule>
    <cfRule type="expression" dxfId="12344" priority="563">
      <formula>MID($H1587,4,5)="00000"</formula>
    </cfRule>
    <cfRule type="expression" dxfId="12343" priority="564">
      <formula>MID($H1587,5,4)="0000"</formula>
    </cfRule>
    <cfRule type="expression" dxfId="12342" priority="565">
      <formula>MID($H1587,7,2)="00"</formula>
    </cfRule>
    <cfRule type="expression" dxfId="12341" priority="566">
      <formula>MID($H1587,8,1)="0"</formula>
    </cfRule>
    <cfRule type="expression" dxfId="12340" priority="567">
      <formula>$M1587="Excluído"</formula>
    </cfRule>
    <cfRule type="expression" dxfId="12339" priority="568">
      <formula>$M1587="Alterar"</formula>
    </cfRule>
    <cfRule type="expression" dxfId="12338" priority="569">
      <formula>$M1587="Excluir"</formula>
    </cfRule>
    <cfRule type="expression" dxfId="12337" priority="570">
      <formula>$M1587="Incluir"</formula>
    </cfRule>
  </conditionalFormatting>
  <conditionalFormatting sqref="I1586">
    <cfRule type="expression" dxfId="12336" priority="551">
      <formula>MID($H1586,2,7)="0000000"</formula>
    </cfRule>
    <cfRule type="expression" dxfId="12335" priority="552">
      <formula>MID($H1586,3,6)="000000"</formula>
    </cfRule>
    <cfRule type="expression" dxfId="12334" priority="553">
      <formula>MID($H1586,4,5)="00000"</formula>
    </cfRule>
    <cfRule type="expression" dxfId="12333" priority="554">
      <formula>MID($H1586,5,4)="0000"</formula>
    </cfRule>
    <cfRule type="expression" dxfId="12332" priority="555">
      <formula>MID($H1586,7,2)="00"</formula>
    </cfRule>
    <cfRule type="expression" dxfId="12331" priority="556">
      <formula>MID($H1586,8,1)="0"</formula>
    </cfRule>
    <cfRule type="expression" dxfId="12330" priority="557">
      <formula>$M1586="Excluído"</formula>
    </cfRule>
    <cfRule type="expression" dxfId="12329" priority="558">
      <formula>$M1586="Alterar"</formula>
    </cfRule>
    <cfRule type="expression" dxfId="12328" priority="559">
      <formula>$M1586="Excluir"</formula>
    </cfRule>
    <cfRule type="expression" dxfId="12327" priority="560">
      <formula>$M1586="Incluir"</formula>
    </cfRule>
  </conditionalFormatting>
  <conditionalFormatting sqref="K1586">
    <cfRule type="expression" dxfId="12326" priority="541">
      <formula>MID($H1586,2,7)="0000000"</formula>
    </cfRule>
    <cfRule type="expression" dxfId="12325" priority="542">
      <formula>MID($H1586,3,6)="000000"</formula>
    </cfRule>
    <cfRule type="expression" dxfId="12324" priority="543">
      <formula>MID($H1586,4,5)="00000"</formula>
    </cfRule>
    <cfRule type="expression" dxfId="12323" priority="544">
      <formula>MID($H1586,5,4)="0000"</formula>
    </cfRule>
    <cfRule type="expression" dxfId="12322" priority="545">
      <formula>MID($H1586,7,2)="00"</formula>
    </cfRule>
    <cfRule type="expression" dxfId="12321" priority="546">
      <formula>MID($H1586,8,1)="0"</formula>
    </cfRule>
    <cfRule type="expression" dxfId="12320" priority="547">
      <formula>$M1586="Excluído"</formula>
    </cfRule>
    <cfRule type="expression" dxfId="12319" priority="548">
      <formula>$M1586="Alterar"</formula>
    </cfRule>
    <cfRule type="expression" dxfId="12318" priority="549">
      <formula>$M1586="Excluir"</formula>
    </cfRule>
    <cfRule type="expression" dxfId="12317" priority="550">
      <formula>$M1586="Incluir"</formula>
    </cfRule>
  </conditionalFormatting>
  <conditionalFormatting sqref="K1587">
    <cfRule type="expression" dxfId="12316" priority="531">
      <formula>MID($H1587,2,7)="0000000"</formula>
    </cfRule>
    <cfRule type="expression" dxfId="12315" priority="532">
      <formula>MID($H1587,3,6)="000000"</formula>
    </cfRule>
    <cfRule type="expression" dxfId="12314" priority="533">
      <formula>MID($H1587,4,5)="00000"</formula>
    </cfRule>
    <cfRule type="expression" dxfId="12313" priority="534">
      <formula>MID($H1587,5,4)="0000"</formula>
    </cfRule>
    <cfRule type="expression" dxfId="12312" priority="535">
      <formula>MID($H1587,7,2)="00"</formula>
    </cfRule>
    <cfRule type="expression" dxfId="12311" priority="536">
      <formula>MID($H1587,8,1)="0"</formula>
    </cfRule>
    <cfRule type="expression" dxfId="12310" priority="537">
      <formula>$M1587="Excluído"</formula>
    </cfRule>
    <cfRule type="expression" dxfId="12309" priority="538">
      <formula>$M1587="Alterar"</formula>
    </cfRule>
    <cfRule type="expression" dxfId="12308" priority="539">
      <formula>$M1587="Excluir"</formula>
    </cfRule>
    <cfRule type="expression" dxfId="12307" priority="540">
      <formula>$M1587="Incluir"</formula>
    </cfRule>
  </conditionalFormatting>
  <conditionalFormatting sqref="K1588">
    <cfRule type="expression" dxfId="12306" priority="521">
      <formula>MID($H1588,2,7)="0000000"</formula>
    </cfRule>
    <cfRule type="expression" dxfId="12305" priority="522">
      <formula>MID($H1588,3,6)="000000"</formula>
    </cfRule>
    <cfRule type="expression" dxfId="12304" priority="523">
      <formula>MID($H1588,4,5)="00000"</formula>
    </cfRule>
    <cfRule type="expression" dxfId="12303" priority="524">
      <formula>MID($H1588,5,4)="0000"</formula>
    </cfRule>
    <cfRule type="expression" dxfId="12302" priority="525">
      <formula>MID($H1588,7,2)="00"</formula>
    </cfRule>
    <cfRule type="expression" dxfId="12301" priority="526">
      <formula>MID($H1588,8,1)="0"</formula>
    </cfRule>
    <cfRule type="expression" dxfId="12300" priority="527">
      <formula>$M1588="Excluído"</formula>
    </cfRule>
    <cfRule type="expression" dxfId="12299" priority="528">
      <formula>$M1588="Alterar"</formula>
    </cfRule>
    <cfRule type="expression" dxfId="12298" priority="529">
      <formula>$M1588="Excluir"</formula>
    </cfRule>
    <cfRule type="expression" dxfId="12297" priority="530">
      <formula>$M1588="Incluir"</formula>
    </cfRule>
  </conditionalFormatting>
  <conditionalFormatting sqref="K1589">
    <cfRule type="expression" dxfId="12296" priority="511">
      <formula>MID($H1589,2,7)="0000000"</formula>
    </cfRule>
    <cfRule type="expression" dxfId="12295" priority="512">
      <formula>MID($H1589,3,6)="000000"</formula>
    </cfRule>
    <cfRule type="expression" dxfId="12294" priority="513">
      <formula>MID($H1589,4,5)="00000"</formula>
    </cfRule>
    <cfRule type="expression" dxfId="12293" priority="514">
      <formula>MID($H1589,5,4)="0000"</formula>
    </cfRule>
    <cfRule type="expression" dxfId="12292" priority="515">
      <formula>MID($H1589,7,2)="00"</formula>
    </cfRule>
    <cfRule type="expression" dxfId="12291" priority="516">
      <formula>MID($H1589,8,1)="0"</formula>
    </cfRule>
    <cfRule type="expression" dxfId="12290" priority="517">
      <formula>$M1589="Excluído"</formula>
    </cfRule>
    <cfRule type="expression" dxfId="12289" priority="518">
      <formula>$M1589="Alterar"</formula>
    </cfRule>
    <cfRule type="expression" dxfId="12288" priority="519">
      <formula>$M1589="Excluir"</formula>
    </cfRule>
    <cfRule type="expression" dxfId="12287" priority="520">
      <formula>$M1589="Incluir"</formula>
    </cfRule>
  </conditionalFormatting>
  <conditionalFormatting sqref="L1588">
    <cfRule type="expression" dxfId="12286" priority="501">
      <formula>MID($H1588,2,7)="0000000"</formula>
    </cfRule>
    <cfRule type="expression" dxfId="12285" priority="502">
      <formula>MID($H1588,3,6)="000000"</formula>
    </cfRule>
    <cfRule type="expression" dxfId="12284" priority="503">
      <formula>MID($H1588,4,5)="00000"</formula>
    </cfRule>
    <cfRule type="expression" dxfId="12283" priority="504">
      <formula>MID($H1588,5,4)="0000"</formula>
    </cfRule>
    <cfRule type="expression" dxfId="12282" priority="505">
      <formula>MID($H1588,7,2)="00"</formula>
    </cfRule>
    <cfRule type="expression" dxfId="12281" priority="506">
      <formula>MID($H1588,8,1)="0"</formula>
    </cfRule>
    <cfRule type="expression" dxfId="12280" priority="507">
      <formula>$M1588="Excluído"</formula>
    </cfRule>
    <cfRule type="expression" dxfId="12279" priority="508">
      <formula>$M1588="Alterar"</formula>
    </cfRule>
    <cfRule type="expression" dxfId="12278" priority="509">
      <formula>$M1588="Excluir"</formula>
    </cfRule>
    <cfRule type="expression" dxfId="12277" priority="510">
      <formula>$M1588="Incluir"</formula>
    </cfRule>
  </conditionalFormatting>
  <conditionalFormatting sqref="L1589:L1590">
    <cfRule type="expression" dxfId="12276" priority="491">
      <formula>MID($H1589,2,7)="0000000"</formula>
    </cfRule>
    <cfRule type="expression" dxfId="12275" priority="492">
      <formula>MID($H1589,3,6)="000000"</formula>
    </cfRule>
    <cfRule type="expression" dxfId="12274" priority="493">
      <formula>MID($H1589,4,5)="00000"</formula>
    </cfRule>
    <cfRule type="expression" dxfId="12273" priority="494">
      <formula>MID($H1589,5,4)="0000"</formula>
    </cfRule>
    <cfRule type="expression" dxfId="12272" priority="495">
      <formula>MID($H1589,7,2)="00"</formula>
    </cfRule>
    <cfRule type="expression" dxfId="12271" priority="496">
      <formula>MID($H1589,8,1)="0"</formula>
    </cfRule>
    <cfRule type="expression" dxfId="12270" priority="497">
      <formula>$M1589="Excluído"</formula>
    </cfRule>
    <cfRule type="expression" dxfId="12269" priority="498">
      <formula>$M1589="Alterar"</formula>
    </cfRule>
    <cfRule type="expression" dxfId="12268" priority="499">
      <formula>$M1589="Excluir"</formula>
    </cfRule>
    <cfRule type="expression" dxfId="12267" priority="500">
      <formula>$M1589="Incluir"</formula>
    </cfRule>
  </conditionalFormatting>
  <conditionalFormatting sqref="I1241:I1245">
    <cfRule type="expression" dxfId="12266" priority="481">
      <formula>MID($H1241,2,7)="0000000"</formula>
    </cfRule>
    <cfRule type="expression" dxfId="12265" priority="482">
      <formula>MID($H1241,3,6)="000000"</formula>
    </cfRule>
    <cfRule type="expression" dxfId="12264" priority="483">
      <formula>MID($H1241,4,5)="00000"</formula>
    </cfRule>
    <cfRule type="expression" dxfId="12263" priority="484">
      <formula>MID($H1241,5,4)="0000"</formula>
    </cfRule>
    <cfRule type="expression" dxfId="12262" priority="485">
      <formula>MID($H1241,7,2)="00"</formula>
    </cfRule>
    <cfRule type="expression" dxfId="12261" priority="486">
      <formula>MID($H1241,8,1)="0"</formula>
    </cfRule>
    <cfRule type="expression" dxfId="12260" priority="487">
      <formula>$M1241="Excluído"</formula>
    </cfRule>
    <cfRule type="expression" dxfId="12259" priority="488">
      <formula>$M1241="Alterar"</formula>
    </cfRule>
    <cfRule type="expression" dxfId="12258" priority="489">
      <formula>$M1241="Excluir"</formula>
    </cfRule>
    <cfRule type="expression" dxfId="12257" priority="490">
      <formula>$M1241="Incluir"</formula>
    </cfRule>
  </conditionalFormatting>
  <conditionalFormatting sqref="I1185">
    <cfRule type="expression" dxfId="12256" priority="471">
      <formula>MID($H1185,2,7)="0000000"</formula>
    </cfRule>
    <cfRule type="expression" dxfId="12255" priority="472">
      <formula>MID($H1185,3,6)="000000"</formula>
    </cfRule>
    <cfRule type="expression" dxfId="12254" priority="473">
      <formula>MID($H1185,4,5)="00000"</formula>
    </cfRule>
    <cfRule type="expression" dxfId="12253" priority="474">
      <formula>MID($H1185,5,4)="0000"</formula>
    </cfRule>
    <cfRule type="expression" dxfId="12252" priority="475">
      <formula>MID($H1185,7,2)="00"</formula>
    </cfRule>
    <cfRule type="expression" dxfId="12251" priority="476">
      <formula>MID($H1185,8,1)="0"</formula>
    </cfRule>
    <cfRule type="expression" dxfId="12250" priority="477">
      <formula>$M1185="Excluído"</formula>
    </cfRule>
    <cfRule type="expression" dxfId="12249" priority="478">
      <formula>$M1185="Alterar"</formula>
    </cfRule>
    <cfRule type="expression" dxfId="12248" priority="479">
      <formula>$M1185="Excluir"</formula>
    </cfRule>
    <cfRule type="expression" dxfId="12247" priority="480">
      <formula>$M1185="Incluir"</formula>
    </cfRule>
  </conditionalFormatting>
  <conditionalFormatting sqref="K1185">
    <cfRule type="expression" dxfId="12246" priority="461">
      <formula>MID($H1185,2,7)="0000000"</formula>
    </cfRule>
    <cfRule type="expression" dxfId="12245" priority="462">
      <formula>MID($H1185,3,6)="000000"</formula>
    </cfRule>
    <cfRule type="expression" dxfId="12244" priority="463">
      <formula>MID($H1185,4,5)="00000"</formula>
    </cfRule>
    <cfRule type="expression" dxfId="12243" priority="464">
      <formula>MID($H1185,5,4)="0000"</formula>
    </cfRule>
    <cfRule type="expression" dxfId="12242" priority="465">
      <formula>MID($H1185,7,2)="00"</formula>
    </cfRule>
    <cfRule type="expression" dxfId="12241" priority="466">
      <formula>MID($H1185,8,1)="0"</formula>
    </cfRule>
    <cfRule type="expression" dxfId="12240" priority="467">
      <formula>$M1185="Excluído"</formula>
    </cfRule>
    <cfRule type="expression" dxfId="12239" priority="468">
      <formula>$M1185="Alterar"</formula>
    </cfRule>
    <cfRule type="expression" dxfId="12238" priority="469">
      <formula>$M1185="Excluir"</formula>
    </cfRule>
    <cfRule type="expression" dxfId="12237" priority="470">
      <formula>$M1185="Incluir"</formula>
    </cfRule>
  </conditionalFormatting>
  <conditionalFormatting sqref="I1590">
    <cfRule type="expression" dxfId="12236" priority="451">
      <formula>MID($H1590,2,7)="0000000"</formula>
    </cfRule>
    <cfRule type="expression" dxfId="12235" priority="452">
      <formula>MID($H1590,3,6)="000000"</formula>
    </cfRule>
    <cfRule type="expression" dxfId="12234" priority="453">
      <formula>MID($H1590,4,5)="00000"</formula>
    </cfRule>
    <cfRule type="expression" dxfId="12233" priority="454">
      <formula>MID($H1590,5,4)="0000"</formula>
    </cfRule>
    <cfRule type="expression" dxfId="12232" priority="455">
      <formula>MID($H1590,7,2)="00"</formula>
    </cfRule>
    <cfRule type="expression" dxfId="12231" priority="456">
      <formula>MID($H1590,8,1)="0"</formula>
    </cfRule>
    <cfRule type="expression" dxfId="12230" priority="457">
      <formula>$M1590="Excluído"</formula>
    </cfRule>
    <cfRule type="expression" dxfId="12229" priority="458">
      <formula>$M1590="Alterar"</formula>
    </cfRule>
    <cfRule type="expression" dxfId="12228" priority="459">
      <formula>$M1590="Excluir"</formula>
    </cfRule>
    <cfRule type="expression" dxfId="12227" priority="460">
      <formula>$M1590="Incluir"</formula>
    </cfRule>
  </conditionalFormatting>
  <conditionalFormatting sqref="K1590">
    <cfRule type="expression" dxfId="12226" priority="441">
      <formula>MID($H1590,2,7)="0000000"</formula>
    </cfRule>
    <cfRule type="expression" dxfId="12225" priority="442">
      <formula>MID($H1590,3,6)="000000"</formula>
    </cfRule>
    <cfRule type="expression" dxfId="12224" priority="443">
      <formula>MID($H1590,4,5)="00000"</formula>
    </cfRule>
    <cfRule type="expression" dxfId="12223" priority="444">
      <formula>MID($H1590,5,4)="0000"</formula>
    </cfRule>
    <cfRule type="expression" dxfId="12222" priority="445">
      <formula>MID($H1590,7,2)="00"</formula>
    </cfRule>
    <cfRule type="expression" dxfId="12221" priority="446">
      <formula>MID($H1590,8,1)="0"</formula>
    </cfRule>
    <cfRule type="expression" dxfId="12220" priority="447">
      <formula>$M1590="Excluído"</formula>
    </cfRule>
    <cfRule type="expression" dxfId="12219" priority="448">
      <formula>$M1590="Alterar"</formula>
    </cfRule>
    <cfRule type="expression" dxfId="12218" priority="449">
      <formula>$M1590="Excluir"</formula>
    </cfRule>
    <cfRule type="expression" dxfId="12217" priority="450">
      <formula>$M1590="Incluir"</formula>
    </cfRule>
  </conditionalFormatting>
  <conditionalFormatting sqref="I1156 I1161">
    <cfRule type="expression" dxfId="12216" priority="431">
      <formula>MID($H1156,2,7)="0000000"</formula>
    </cfRule>
    <cfRule type="expression" dxfId="12215" priority="432">
      <formula>MID($H1156,3,6)="000000"</formula>
    </cfRule>
    <cfRule type="expression" dxfId="12214" priority="433">
      <formula>MID($H1156,4,5)="00000"</formula>
    </cfRule>
    <cfRule type="expression" dxfId="12213" priority="434">
      <formula>MID($H1156,5,4)="0000"</formula>
    </cfRule>
    <cfRule type="expression" dxfId="12212" priority="435">
      <formula>MID($H1156,7,2)="00"</formula>
    </cfRule>
    <cfRule type="expression" dxfId="12211" priority="436">
      <formula>MID($H1156,8,1)="0"</formula>
    </cfRule>
    <cfRule type="expression" dxfId="12210" priority="437">
      <formula>$M1156="Excluído"</formula>
    </cfRule>
    <cfRule type="expression" dxfId="12209" priority="438">
      <formula>$M1156="Alterar"</formula>
    </cfRule>
    <cfRule type="expression" dxfId="12208" priority="439">
      <formula>$M1156="Excluir"</formula>
    </cfRule>
    <cfRule type="expression" dxfId="12207" priority="440">
      <formula>$M1156="Incluir"</formula>
    </cfRule>
  </conditionalFormatting>
  <conditionalFormatting sqref="K1157:K1160">
    <cfRule type="expression" dxfId="12206" priority="421">
      <formula>MID($H1157,2,7)="0000000"</formula>
    </cfRule>
    <cfRule type="expression" dxfId="12205" priority="422">
      <formula>MID($H1157,3,6)="000000"</formula>
    </cfRule>
    <cfRule type="expression" dxfId="12204" priority="423">
      <formula>MID($H1157,4,5)="00000"</formula>
    </cfRule>
    <cfRule type="expression" dxfId="12203" priority="424">
      <formula>MID($H1157,5,4)="0000"</formula>
    </cfRule>
    <cfRule type="expression" dxfId="12202" priority="425">
      <formula>MID($H1157,7,2)="00"</formula>
    </cfRule>
    <cfRule type="expression" dxfId="12201" priority="426">
      <formula>MID($H1157,8,1)="0"</formula>
    </cfRule>
    <cfRule type="expression" dxfId="12200" priority="427">
      <formula>$M1157="Excluído"</formula>
    </cfRule>
    <cfRule type="expression" dxfId="12199" priority="428">
      <formula>$M1157="Alterar"</formula>
    </cfRule>
    <cfRule type="expression" dxfId="12198" priority="429">
      <formula>$M1157="Excluir"</formula>
    </cfRule>
    <cfRule type="expression" dxfId="12197" priority="430">
      <formula>$M1157="Incluir"</formula>
    </cfRule>
  </conditionalFormatting>
  <conditionalFormatting sqref="K1161">
    <cfRule type="expression" dxfId="12196" priority="411">
      <formula>MID($H1161,2,7)="0000000"</formula>
    </cfRule>
    <cfRule type="expression" dxfId="12195" priority="412">
      <formula>MID($H1161,3,6)="000000"</formula>
    </cfRule>
    <cfRule type="expression" dxfId="12194" priority="413">
      <formula>MID($H1161,4,5)="00000"</formula>
    </cfRule>
    <cfRule type="expression" dxfId="12193" priority="414">
      <formula>MID($H1161,5,4)="0000"</formula>
    </cfRule>
    <cfRule type="expression" dxfId="12192" priority="415">
      <formula>MID($H1161,7,2)="00"</formula>
    </cfRule>
    <cfRule type="expression" dxfId="12191" priority="416">
      <formula>MID($H1161,8,1)="0"</formula>
    </cfRule>
    <cfRule type="expression" dxfId="12190" priority="417">
      <formula>$M1161="Excluído"</formula>
    </cfRule>
    <cfRule type="expression" dxfId="12189" priority="418">
      <formula>$M1161="Alterar"</formula>
    </cfRule>
    <cfRule type="expression" dxfId="12188" priority="419">
      <formula>$M1161="Excluir"</formula>
    </cfRule>
    <cfRule type="expression" dxfId="12187" priority="420">
      <formula>$M1161="Incluir"</formula>
    </cfRule>
  </conditionalFormatting>
  <conditionalFormatting sqref="K1156">
    <cfRule type="expression" dxfId="12186" priority="401">
      <formula>MID($H1156,2,7)="0000000"</formula>
    </cfRule>
    <cfRule type="expression" dxfId="12185" priority="402">
      <formula>MID($H1156,3,6)="000000"</formula>
    </cfRule>
    <cfRule type="expression" dxfId="12184" priority="403">
      <formula>MID($H1156,4,5)="00000"</formula>
    </cfRule>
    <cfRule type="expression" dxfId="12183" priority="404">
      <formula>MID($H1156,5,4)="0000"</formula>
    </cfRule>
    <cfRule type="expression" dxfId="12182" priority="405">
      <formula>MID($H1156,7,2)="00"</formula>
    </cfRule>
    <cfRule type="expression" dxfId="12181" priority="406">
      <formula>MID($H1156,8,1)="0"</formula>
    </cfRule>
    <cfRule type="expression" dxfId="12180" priority="407">
      <formula>$M1156="Excluído"</formula>
    </cfRule>
    <cfRule type="expression" dxfId="12179" priority="408">
      <formula>$M1156="Alterar"</formula>
    </cfRule>
    <cfRule type="expression" dxfId="12178" priority="409">
      <formula>$M1156="Excluir"</formula>
    </cfRule>
    <cfRule type="expression" dxfId="12177" priority="410">
      <formula>$M1156="Incluir"</formula>
    </cfRule>
  </conditionalFormatting>
  <conditionalFormatting sqref="L1157:L1160">
    <cfRule type="expression" dxfId="12176" priority="391">
      <formula>MID($H1157,2,7)="0000000"</formula>
    </cfRule>
    <cfRule type="expression" dxfId="12175" priority="392">
      <formula>MID($H1157,3,6)="000000"</formula>
    </cfRule>
    <cfRule type="expression" dxfId="12174" priority="393">
      <formula>MID($H1157,4,5)="00000"</formula>
    </cfRule>
    <cfRule type="expression" dxfId="12173" priority="394">
      <formula>MID($H1157,5,4)="0000"</formula>
    </cfRule>
    <cfRule type="expression" dxfId="12172" priority="395">
      <formula>MID($H1157,7,2)="00"</formula>
    </cfRule>
    <cfRule type="expression" dxfId="12171" priority="396">
      <formula>MID($H1157,8,1)="0"</formula>
    </cfRule>
    <cfRule type="expression" dxfId="12170" priority="397">
      <formula>$M1157="Excluído"</formula>
    </cfRule>
    <cfRule type="expression" dxfId="12169" priority="398">
      <formula>$M1157="Alterar"</formula>
    </cfRule>
    <cfRule type="expression" dxfId="12168" priority="399">
      <formula>$M1157="Excluir"</formula>
    </cfRule>
    <cfRule type="expression" dxfId="12167" priority="400">
      <formula>$M1157="Incluir"</formula>
    </cfRule>
  </conditionalFormatting>
  <conditionalFormatting sqref="I1160">
    <cfRule type="expression" dxfId="12166" priority="381">
      <formula>MID($H1160,2,7)="0000000"</formula>
    </cfRule>
    <cfRule type="expression" dxfId="12165" priority="382">
      <formula>MID($H1160,3,6)="000000"</formula>
    </cfRule>
    <cfRule type="expression" dxfId="12164" priority="383">
      <formula>MID($H1160,4,5)="00000"</formula>
    </cfRule>
    <cfRule type="expression" dxfId="12163" priority="384">
      <formula>MID($H1160,5,4)="0000"</formula>
    </cfRule>
    <cfRule type="expression" dxfId="12162" priority="385">
      <formula>MID($H1160,7,2)="00"</formula>
    </cfRule>
    <cfRule type="expression" dxfId="12161" priority="386">
      <formula>MID($H1160,8,1)="0"</formula>
    </cfRule>
    <cfRule type="expression" dxfId="12160" priority="387">
      <formula>$M1160="Excluído"</formula>
    </cfRule>
    <cfRule type="expression" dxfId="12159" priority="388">
      <formula>$M1160="Alterar"</formula>
    </cfRule>
    <cfRule type="expression" dxfId="12158" priority="389">
      <formula>$M1160="Excluir"</formula>
    </cfRule>
    <cfRule type="expression" dxfId="12157" priority="390">
      <formula>$M1160="Incluir"</formula>
    </cfRule>
  </conditionalFormatting>
  <conditionalFormatting sqref="I1159">
    <cfRule type="expression" dxfId="12156" priority="371">
      <formula>MID($H1159,2,7)="0000000"</formula>
    </cfRule>
    <cfRule type="expression" dxfId="12155" priority="372">
      <formula>MID($H1159,3,6)="000000"</formula>
    </cfRule>
    <cfRule type="expression" dxfId="12154" priority="373">
      <formula>MID($H1159,4,5)="00000"</formula>
    </cfRule>
    <cfRule type="expression" dxfId="12153" priority="374">
      <formula>MID($H1159,5,4)="0000"</formula>
    </cfRule>
    <cfRule type="expression" dxfId="12152" priority="375">
      <formula>MID($H1159,7,2)="00"</formula>
    </cfRule>
    <cfRule type="expression" dxfId="12151" priority="376">
      <formula>MID($H1159,8,1)="0"</formula>
    </cfRule>
    <cfRule type="expression" dxfId="12150" priority="377">
      <formula>$M1159="Excluído"</formula>
    </cfRule>
    <cfRule type="expression" dxfId="12149" priority="378">
      <formula>$M1159="Alterar"</formula>
    </cfRule>
    <cfRule type="expression" dxfId="12148" priority="379">
      <formula>$M1159="Excluir"</formula>
    </cfRule>
    <cfRule type="expression" dxfId="12147" priority="380">
      <formula>$M1159="Incluir"</formula>
    </cfRule>
  </conditionalFormatting>
  <conditionalFormatting sqref="I1158">
    <cfRule type="expression" dxfId="12146" priority="361">
      <formula>MID($H1158,2,7)="0000000"</formula>
    </cfRule>
    <cfRule type="expression" dxfId="12145" priority="362">
      <formula>MID($H1158,3,6)="000000"</formula>
    </cfRule>
    <cfRule type="expression" dxfId="12144" priority="363">
      <formula>MID($H1158,4,5)="00000"</formula>
    </cfRule>
    <cfRule type="expression" dxfId="12143" priority="364">
      <formula>MID($H1158,5,4)="0000"</formula>
    </cfRule>
    <cfRule type="expression" dxfId="12142" priority="365">
      <formula>MID($H1158,7,2)="00"</formula>
    </cfRule>
    <cfRule type="expression" dxfId="12141" priority="366">
      <formula>MID($H1158,8,1)="0"</formula>
    </cfRule>
    <cfRule type="expression" dxfId="12140" priority="367">
      <formula>$M1158="Excluído"</formula>
    </cfRule>
    <cfRule type="expression" dxfId="12139" priority="368">
      <formula>$M1158="Alterar"</formula>
    </cfRule>
    <cfRule type="expression" dxfId="12138" priority="369">
      <formula>$M1158="Excluir"</formula>
    </cfRule>
    <cfRule type="expression" dxfId="12137" priority="370">
      <formula>$M1158="Incluir"</formula>
    </cfRule>
  </conditionalFormatting>
  <conditionalFormatting sqref="I1157">
    <cfRule type="expression" dxfId="12136" priority="351">
      <formula>MID($H1157,2,7)="0000000"</formula>
    </cfRule>
    <cfRule type="expression" dxfId="12135" priority="352">
      <formula>MID($H1157,3,6)="000000"</formula>
    </cfRule>
    <cfRule type="expression" dxfId="12134" priority="353">
      <formula>MID($H1157,4,5)="00000"</formula>
    </cfRule>
    <cfRule type="expression" dxfId="12133" priority="354">
      <formula>MID($H1157,5,4)="0000"</formula>
    </cfRule>
    <cfRule type="expression" dxfId="12132" priority="355">
      <formula>MID($H1157,7,2)="00"</formula>
    </cfRule>
    <cfRule type="expression" dxfId="12131" priority="356">
      <formula>MID($H1157,8,1)="0"</formula>
    </cfRule>
    <cfRule type="expression" dxfId="12130" priority="357">
      <formula>$M1157="Excluído"</formula>
    </cfRule>
    <cfRule type="expression" dxfId="12129" priority="358">
      <formula>$M1157="Alterar"</formula>
    </cfRule>
    <cfRule type="expression" dxfId="12128" priority="359">
      <formula>$M1157="Excluir"</formula>
    </cfRule>
    <cfRule type="expression" dxfId="12127" priority="360">
      <formula>$M1157="Incluir"</formula>
    </cfRule>
  </conditionalFormatting>
  <conditionalFormatting sqref="I1372">
    <cfRule type="expression" dxfId="12126" priority="341">
      <formula>MID($H1372,2,7)="0000000"</formula>
    </cfRule>
    <cfRule type="expression" dxfId="12125" priority="342">
      <formula>MID($H1372,3,6)="000000"</formula>
    </cfRule>
    <cfRule type="expression" dxfId="12124" priority="343">
      <formula>MID($H1372,4,5)="00000"</formula>
    </cfRule>
    <cfRule type="expression" dxfId="12123" priority="344">
      <formula>MID($H1372,5,4)="0000"</formula>
    </cfRule>
    <cfRule type="expression" dxfId="12122" priority="345">
      <formula>MID($H1372,7,2)="00"</formula>
    </cfRule>
    <cfRule type="expression" dxfId="12121" priority="346">
      <formula>MID($H1372,8,1)="0"</formula>
    </cfRule>
    <cfRule type="expression" dxfId="12120" priority="347">
      <formula>$M1372="Excluído"</formula>
    </cfRule>
    <cfRule type="expression" dxfId="12119" priority="348">
      <formula>$M1372="Alterar"</formula>
    </cfRule>
    <cfRule type="expression" dxfId="12118" priority="349">
      <formula>$M1372="Excluir"</formula>
    </cfRule>
    <cfRule type="expression" dxfId="12117" priority="350">
      <formula>$M1372="Incluir"</formula>
    </cfRule>
  </conditionalFormatting>
  <conditionalFormatting sqref="K1372">
    <cfRule type="expression" dxfId="12116" priority="331">
      <formula>MID($H1372,2,7)="0000000"</formula>
    </cfRule>
    <cfRule type="expression" dxfId="12115" priority="332">
      <formula>MID($H1372,3,6)="000000"</formula>
    </cfRule>
    <cfRule type="expression" dxfId="12114" priority="333">
      <formula>MID($H1372,4,5)="00000"</formula>
    </cfRule>
    <cfRule type="expression" dxfId="12113" priority="334">
      <formula>MID($H1372,5,4)="0000"</formula>
    </cfRule>
    <cfRule type="expression" dxfId="12112" priority="335">
      <formula>MID($H1372,7,2)="00"</formula>
    </cfRule>
    <cfRule type="expression" dxfId="12111" priority="336">
      <formula>MID($H1372,8,1)="0"</formula>
    </cfRule>
    <cfRule type="expression" dxfId="12110" priority="337">
      <formula>$M1372="Excluído"</formula>
    </cfRule>
    <cfRule type="expression" dxfId="12109" priority="338">
      <formula>$M1372="Alterar"</formula>
    </cfRule>
    <cfRule type="expression" dxfId="12108" priority="339">
      <formula>$M1372="Excluir"</formula>
    </cfRule>
    <cfRule type="expression" dxfId="12107" priority="340">
      <formula>$M1372="Incluir"</formula>
    </cfRule>
  </conditionalFormatting>
  <conditionalFormatting sqref="L1372">
    <cfRule type="expression" dxfId="12106" priority="321">
      <formula>MID($H1372,2,7)="0000000"</formula>
    </cfRule>
    <cfRule type="expression" dxfId="12105" priority="322">
      <formula>MID($H1372,3,6)="000000"</formula>
    </cfRule>
    <cfRule type="expression" dxfId="12104" priority="323">
      <formula>MID($H1372,4,5)="00000"</formula>
    </cfRule>
    <cfRule type="expression" dxfId="12103" priority="324">
      <formula>MID($H1372,5,4)="0000"</formula>
    </cfRule>
    <cfRule type="expression" dxfId="12102" priority="325">
      <formula>MID($H1372,7,2)="00"</formula>
    </cfRule>
    <cfRule type="expression" dxfId="12101" priority="326">
      <formula>MID($H1372,8,1)="0"</formula>
    </cfRule>
    <cfRule type="expression" dxfId="12100" priority="327">
      <formula>$M1372="Excluído"</formula>
    </cfRule>
    <cfRule type="expression" dxfId="12099" priority="328">
      <formula>$M1372="Alterar"</formula>
    </cfRule>
    <cfRule type="expression" dxfId="12098" priority="329">
      <formula>$M1372="Excluir"</formula>
    </cfRule>
    <cfRule type="expression" dxfId="12097" priority="330">
      <formula>$M1372="Incluir"</formula>
    </cfRule>
  </conditionalFormatting>
  <conditionalFormatting sqref="I1417">
    <cfRule type="expression" dxfId="12096" priority="311">
      <formula>MID($H1417,2,7)="0000000"</formula>
    </cfRule>
    <cfRule type="expression" dxfId="12095" priority="312">
      <formula>MID($H1417,3,6)="000000"</formula>
    </cfRule>
    <cfRule type="expression" dxfId="12094" priority="313">
      <formula>MID($H1417,4,5)="00000"</formula>
    </cfRule>
    <cfRule type="expression" dxfId="12093" priority="314">
      <formula>MID($H1417,5,4)="0000"</formula>
    </cfRule>
    <cfRule type="expression" dxfId="12092" priority="315">
      <formula>MID($H1417,7,2)="00"</formula>
    </cfRule>
    <cfRule type="expression" dxfId="12091" priority="316">
      <formula>MID($H1417,8,1)="0"</formula>
    </cfRule>
    <cfRule type="expression" dxfId="12090" priority="317">
      <formula>$M1417="Excluído"</formula>
    </cfRule>
    <cfRule type="expression" dxfId="12089" priority="318">
      <formula>$M1417="Alterar"</formula>
    </cfRule>
    <cfRule type="expression" dxfId="12088" priority="319">
      <formula>$M1417="Excluir"</formula>
    </cfRule>
    <cfRule type="expression" dxfId="12087" priority="320">
      <formula>$M1417="Incluir"</formula>
    </cfRule>
  </conditionalFormatting>
  <conditionalFormatting sqref="I1418">
    <cfRule type="expression" dxfId="12086" priority="301">
      <formula>MID($H1418,2,7)="0000000"</formula>
    </cfRule>
    <cfRule type="expression" dxfId="12085" priority="302">
      <formula>MID($H1418,3,6)="000000"</formula>
    </cfRule>
    <cfRule type="expression" dxfId="12084" priority="303">
      <formula>MID($H1418,4,5)="00000"</formula>
    </cfRule>
    <cfRule type="expression" dxfId="12083" priority="304">
      <formula>MID($H1418,5,4)="0000"</formula>
    </cfRule>
    <cfRule type="expression" dxfId="12082" priority="305">
      <formula>MID($H1418,7,2)="00"</formula>
    </cfRule>
    <cfRule type="expression" dxfId="12081" priority="306">
      <formula>MID($H1418,8,1)="0"</formula>
    </cfRule>
    <cfRule type="expression" dxfId="12080" priority="307">
      <formula>$M1418="Excluído"</formula>
    </cfRule>
    <cfRule type="expression" dxfId="12079" priority="308">
      <formula>$M1418="Alterar"</formula>
    </cfRule>
    <cfRule type="expression" dxfId="12078" priority="309">
      <formula>$M1418="Excluir"</formula>
    </cfRule>
    <cfRule type="expression" dxfId="12077" priority="310">
      <formula>$M1418="Incluir"</formula>
    </cfRule>
  </conditionalFormatting>
  <conditionalFormatting sqref="K1417">
    <cfRule type="expression" dxfId="12076" priority="291">
      <formula>MID($H1417,2,7)="0000000"</formula>
    </cfRule>
    <cfRule type="expression" dxfId="12075" priority="292">
      <formula>MID($H1417,3,6)="000000"</formula>
    </cfRule>
    <cfRule type="expression" dxfId="12074" priority="293">
      <formula>MID($H1417,4,5)="00000"</formula>
    </cfRule>
    <cfRule type="expression" dxfId="12073" priority="294">
      <formula>MID($H1417,5,4)="0000"</formula>
    </cfRule>
    <cfRule type="expression" dxfId="12072" priority="295">
      <formula>MID($H1417,7,2)="00"</formula>
    </cfRule>
    <cfRule type="expression" dxfId="12071" priority="296">
      <formula>MID($H1417,8,1)="0"</formula>
    </cfRule>
    <cfRule type="expression" dxfId="12070" priority="297">
      <formula>$M1417="Excluído"</formula>
    </cfRule>
    <cfRule type="expression" dxfId="12069" priority="298">
      <formula>$M1417="Alterar"</formula>
    </cfRule>
    <cfRule type="expression" dxfId="12068" priority="299">
      <formula>$M1417="Excluir"</formula>
    </cfRule>
    <cfRule type="expression" dxfId="12067" priority="300">
      <formula>$M1417="Incluir"</formula>
    </cfRule>
  </conditionalFormatting>
  <conditionalFormatting sqref="K1418">
    <cfRule type="expression" dxfId="12066" priority="281">
      <formula>MID($H1418,2,7)="0000000"</formula>
    </cfRule>
    <cfRule type="expression" dxfId="12065" priority="282">
      <formula>MID($H1418,3,6)="000000"</formula>
    </cfRule>
    <cfRule type="expression" dxfId="12064" priority="283">
      <formula>MID($H1418,4,5)="00000"</formula>
    </cfRule>
    <cfRule type="expression" dxfId="12063" priority="284">
      <formula>MID($H1418,5,4)="0000"</formula>
    </cfRule>
    <cfRule type="expression" dxfId="12062" priority="285">
      <formula>MID($H1418,7,2)="00"</formula>
    </cfRule>
    <cfRule type="expression" dxfId="12061" priority="286">
      <formula>MID($H1418,8,1)="0"</formula>
    </cfRule>
    <cfRule type="expression" dxfId="12060" priority="287">
      <formula>$M1418="Excluído"</formula>
    </cfRule>
    <cfRule type="expression" dxfId="12059" priority="288">
      <formula>$M1418="Alterar"</formula>
    </cfRule>
    <cfRule type="expression" dxfId="12058" priority="289">
      <formula>$M1418="Excluir"</formula>
    </cfRule>
    <cfRule type="expression" dxfId="12057" priority="290">
      <formula>$M1418="Incluir"</formula>
    </cfRule>
  </conditionalFormatting>
  <conditionalFormatting sqref="L1417">
    <cfRule type="expression" dxfId="12056" priority="271">
      <formula>MID($H1417,2,7)="0000000"</formula>
    </cfRule>
    <cfRule type="expression" dxfId="12055" priority="272">
      <formula>MID($H1417,3,6)="000000"</formula>
    </cfRule>
    <cfRule type="expression" dxfId="12054" priority="273">
      <formula>MID($H1417,4,5)="00000"</formula>
    </cfRule>
    <cfRule type="expression" dxfId="12053" priority="274">
      <formula>MID($H1417,5,4)="0000"</formula>
    </cfRule>
    <cfRule type="expression" dxfId="12052" priority="275">
      <formula>MID($H1417,7,2)="00"</formula>
    </cfRule>
    <cfRule type="expression" dxfId="12051" priority="276">
      <formula>MID($H1417,8,1)="0"</formula>
    </cfRule>
    <cfRule type="expression" dxfId="12050" priority="277">
      <formula>$M1417="Excluído"</formula>
    </cfRule>
    <cfRule type="expression" dxfId="12049" priority="278">
      <formula>$M1417="Alterar"</formula>
    </cfRule>
    <cfRule type="expression" dxfId="12048" priority="279">
      <formula>$M1417="Excluir"</formula>
    </cfRule>
    <cfRule type="expression" dxfId="12047" priority="280">
      <formula>$M1417="Incluir"</formula>
    </cfRule>
  </conditionalFormatting>
  <conditionalFormatting sqref="L1418">
    <cfRule type="expression" dxfId="12046" priority="261">
      <formula>MID($H1418,2,7)="0000000"</formula>
    </cfRule>
    <cfRule type="expression" dxfId="12045" priority="262">
      <formula>MID($H1418,3,6)="000000"</formula>
    </cfRule>
    <cfRule type="expression" dxfId="12044" priority="263">
      <formula>MID($H1418,4,5)="00000"</formula>
    </cfRule>
    <cfRule type="expression" dxfId="12043" priority="264">
      <formula>MID($H1418,5,4)="0000"</formula>
    </cfRule>
    <cfRule type="expression" dxfId="12042" priority="265">
      <formula>MID($H1418,7,2)="00"</formula>
    </cfRule>
    <cfRule type="expression" dxfId="12041" priority="266">
      <formula>MID($H1418,8,1)="0"</formula>
    </cfRule>
    <cfRule type="expression" dxfId="12040" priority="267">
      <formula>$M1418="Excluído"</formula>
    </cfRule>
    <cfRule type="expression" dxfId="12039" priority="268">
      <formula>$M1418="Alterar"</formula>
    </cfRule>
    <cfRule type="expression" dxfId="12038" priority="269">
      <formula>$M1418="Excluir"</formula>
    </cfRule>
    <cfRule type="expression" dxfId="12037" priority="270">
      <formula>$M1418="Incluir"</formula>
    </cfRule>
  </conditionalFormatting>
  <conditionalFormatting sqref="I1408">
    <cfRule type="expression" dxfId="12036" priority="251">
      <formula>MID($H1408,2,7)="0000000"</formula>
    </cfRule>
    <cfRule type="expression" dxfId="12035" priority="252">
      <formula>MID($H1408,3,6)="000000"</formula>
    </cfRule>
    <cfRule type="expression" dxfId="12034" priority="253">
      <formula>MID($H1408,4,5)="00000"</formula>
    </cfRule>
    <cfRule type="expression" dxfId="12033" priority="254">
      <formula>MID($H1408,5,4)="0000"</formula>
    </cfRule>
    <cfRule type="expression" dxfId="12032" priority="255">
      <formula>MID($H1408,7,2)="00"</formula>
    </cfRule>
    <cfRule type="expression" dxfId="12031" priority="256">
      <formula>MID($H1408,8,1)="0"</formula>
    </cfRule>
    <cfRule type="expression" dxfId="12030" priority="257">
      <formula>$M1408="Excluído"</formula>
    </cfRule>
    <cfRule type="expression" dxfId="12029" priority="258">
      <formula>$M1408="Alterar"</formula>
    </cfRule>
    <cfRule type="expression" dxfId="12028" priority="259">
      <formula>$M1408="Excluir"</formula>
    </cfRule>
    <cfRule type="expression" dxfId="12027" priority="260">
      <formula>$M1408="Incluir"</formula>
    </cfRule>
  </conditionalFormatting>
  <conditionalFormatting sqref="I1409">
    <cfRule type="expression" dxfId="12026" priority="241">
      <formula>MID($H1409,2,7)="0000000"</formula>
    </cfRule>
    <cfRule type="expression" dxfId="12025" priority="242">
      <formula>MID($H1409,3,6)="000000"</formula>
    </cfRule>
    <cfRule type="expression" dxfId="12024" priority="243">
      <formula>MID($H1409,4,5)="00000"</formula>
    </cfRule>
    <cfRule type="expression" dxfId="12023" priority="244">
      <formula>MID($H1409,5,4)="0000"</formula>
    </cfRule>
    <cfRule type="expression" dxfId="12022" priority="245">
      <formula>MID($H1409,7,2)="00"</formula>
    </cfRule>
    <cfRule type="expression" dxfId="12021" priority="246">
      <formula>MID($H1409,8,1)="0"</formula>
    </cfRule>
    <cfRule type="expression" dxfId="12020" priority="247">
      <formula>$M1409="Excluído"</formula>
    </cfRule>
    <cfRule type="expression" dxfId="12019" priority="248">
      <formula>$M1409="Alterar"</formula>
    </cfRule>
    <cfRule type="expression" dxfId="12018" priority="249">
      <formula>$M1409="Excluir"</formula>
    </cfRule>
    <cfRule type="expression" dxfId="12017" priority="250">
      <formula>$M1409="Incluir"</formula>
    </cfRule>
  </conditionalFormatting>
  <conditionalFormatting sqref="L1408">
    <cfRule type="expression" dxfId="12016" priority="231">
      <formula>MID($H1408,2,7)="0000000"</formula>
    </cfRule>
    <cfRule type="expression" dxfId="12015" priority="232">
      <formula>MID($H1408,3,6)="000000"</formula>
    </cfRule>
    <cfRule type="expression" dxfId="12014" priority="233">
      <formula>MID($H1408,4,5)="00000"</formula>
    </cfRule>
    <cfRule type="expression" dxfId="12013" priority="234">
      <formula>MID($H1408,5,4)="0000"</formula>
    </cfRule>
    <cfRule type="expression" dxfId="12012" priority="235">
      <formula>MID($H1408,7,2)="00"</formula>
    </cfRule>
    <cfRule type="expression" dxfId="12011" priority="236">
      <formula>MID($H1408,8,1)="0"</formula>
    </cfRule>
    <cfRule type="expression" dxfId="12010" priority="237">
      <formula>$M1408="Excluído"</formula>
    </cfRule>
    <cfRule type="expression" dxfId="12009" priority="238">
      <formula>$M1408="Alterar"</formula>
    </cfRule>
    <cfRule type="expression" dxfId="12008" priority="239">
      <formula>$M1408="Excluir"</formula>
    </cfRule>
    <cfRule type="expression" dxfId="12007" priority="240">
      <formula>$M1408="Incluir"</formula>
    </cfRule>
  </conditionalFormatting>
  <conditionalFormatting sqref="L1409">
    <cfRule type="expression" dxfId="12006" priority="221">
      <formula>MID($H1409,2,7)="0000000"</formula>
    </cfRule>
    <cfRule type="expression" dxfId="12005" priority="222">
      <formula>MID($H1409,3,6)="000000"</formula>
    </cfRule>
    <cfRule type="expression" dxfId="12004" priority="223">
      <formula>MID($H1409,4,5)="00000"</formula>
    </cfRule>
    <cfRule type="expression" dxfId="12003" priority="224">
      <formula>MID($H1409,5,4)="0000"</formula>
    </cfRule>
    <cfRule type="expression" dxfId="12002" priority="225">
      <formula>MID($H1409,7,2)="00"</formula>
    </cfRule>
    <cfRule type="expression" dxfId="12001" priority="226">
      <formula>MID($H1409,8,1)="0"</formula>
    </cfRule>
    <cfRule type="expression" dxfId="12000" priority="227">
      <formula>$M1409="Excluído"</formula>
    </cfRule>
    <cfRule type="expression" dxfId="11999" priority="228">
      <formula>$M1409="Alterar"</formula>
    </cfRule>
    <cfRule type="expression" dxfId="11998" priority="229">
      <formula>$M1409="Excluir"</formula>
    </cfRule>
    <cfRule type="expression" dxfId="11997" priority="230">
      <formula>$M1409="Incluir"</formula>
    </cfRule>
  </conditionalFormatting>
  <conditionalFormatting sqref="K1408">
    <cfRule type="expression" dxfId="11996" priority="211">
      <formula>MID($H1408,2,7)="0000000"</formula>
    </cfRule>
    <cfRule type="expression" dxfId="11995" priority="212">
      <formula>MID($H1408,3,6)="000000"</formula>
    </cfRule>
    <cfRule type="expression" dxfId="11994" priority="213">
      <formula>MID($H1408,4,5)="00000"</formula>
    </cfRule>
    <cfRule type="expression" dxfId="11993" priority="214">
      <formula>MID($H1408,5,4)="0000"</formula>
    </cfRule>
    <cfRule type="expression" dxfId="11992" priority="215">
      <formula>MID($H1408,7,2)="00"</formula>
    </cfRule>
    <cfRule type="expression" dxfId="11991" priority="216">
      <formula>MID($H1408,8,1)="0"</formula>
    </cfRule>
    <cfRule type="expression" dxfId="11990" priority="217">
      <formula>$M1408="Excluído"</formula>
    </cfRule>
    <cfRule type="expression" dxfId="11989" priority="218">
      <formula>$M1408="Alterar"</formula>
    </cfRule>
    <cfRule type="expression" dxfId="11988" priority="219">
      <formula>$M1408="Excluir"</formula>
    </cfRule>
    <cfRule type="expression" dxfId="11987" priority="220">
      <formula>$M1408="Incluir"</formula>
    </cfRule>
  </conditionalFormatting>
  <conditionalFormatting sqref="K1409">
    <cfRule type="expression" dxfId="11986" priority="201">
      <formula>MID($H1409,2,7)="0000000"</formula>
    </cfRule>
    <cfRule type="expression" dxfId="11985" priority="202">
      <formula>MID($H1409,3,6)="000000"</formula>
    </cfRule>
    <cfRule type="expression" dxfId="11984" priority="203">
      <formula>MID($H1409,4,5)="00000"</formula>
    </cfRule>
    <cfRule type="expression" dxfId="11983" priority="204">
      <formula>MID($H1409,5,4)="0000"</formula>
    </cfRule>
    <cfRule type="expression" dxfId="11982" priority="205">
      <formula>MID($H1409,7,2)="00"</formula>
    </cfRule>
    <cfRule type="expression" dxfId="11981" priority="206">
      <formula>MID($H1409,8,1)="0"</formula>
    </cfRule>
    <cfRule type="expression" dxfId="11980" priority="207">
      <formula>$M1409="Excluído"</formula>
    </cfRule>
    <cfRule type="expression" dxfId="11979" priority="208">
      <formula>$M1409="Alterar"</formula>
    </cfRule>
    <cfRule type="expression" dxfId="11978" priority="209">
      <formula>$M1409="Excluir"</formula>
    </cfRule>
    <cfRule type="expression" dxfId="11977" priority="210">
      <formula>$M1409="Incluir"</formula>
    </cfRule>
  </conditionalFormatting>
  <conditionalFormatting sqref="I557">
    <cfRule type="expression" dxfId="11976" priority="191">
      <formula>MID($H557,2,7)="0000000"</formula>
    </cfRule>
    <cfRule type="expression" dxfId="11975" priority="192">
      <formula>MID($H557,3,6)="000000"</formula>
    </cfRule>
    <cfRule type="expression" dxfId="11974" priority="193">
      <formula>MID($H557,4,5)="00000"</formula>
    </cfRule>
    <cfRule type="expression" dxfId="11973" priority="194">
      <formula>MID($H557,5,4)="0000"</formula>
    </cfRule>
    <cfRule type="expression" dxfId="11972" priority="195">
      <formula>MID($H557,7,2)="00"</formula>
    </cfRule>
    <cfRule type="expression" dxfId="11971" priority="196">
      <formula>MID($H557,8,1)="0"</formula>
    </cfRule>
    <cfRule type="expression" dxfId="11970" priority="197">
      <formula>$M557="Excluído"</formula>
    </cfRule>
    <cfRule type="expression" dxfId="11969" priority="198">
      <formula>$M557="Alterar"</formula>
    </cfRule>
    <cfRule type="expression" dxfId="11968" priority="199">
      <formula>$M557="Excluir"</formula>
    </cfRule>
    <cfRule type="expression" dxfId="11967" priority="200">
      <formula>$M557="Incluir"</formula>
    </cfRule>
  </conditionalFormatting>
  <conditionalFormatting sqref="I559">
    <cfRule type="expression" dxfId="11966" priority="181">
      <formula>MID($H559,2,7)="0000000"</formula>
    </cfRule>
    <cfRule type="expression" dxfId="11965" priority="182">
      <formula>MID($H559,3,6)="000000"</formula>
    </cfRule>
    <cfRule type="expression" dxfId="11964" priority="183">
      <formula>MID($H559,4,5)="00000"</formula>
    </cfRule>
    <cfRule type="expression" dxfId="11963" priority="184">
      <formula>MID($H559,5,4)="0000"</formula>
    </cfRule>
    <cfRule type="expression" dxfId="11962" priority="185">
      <formula>MID($H559,7,2)="00"</formula>
    </cfRule>
    <cfRule type="expression" dxfId="11961" priority="186">
      <formula>MID($H559,8,1)="0"</formula>
    </cfRule>
    <cfRule type="expression" dxfId="11960" priority="187">
      <formula>$M559="Excluído"</formula>
    </cfRule>
    <cfRule type="expression" dxfId="11959" priority="188">
      <formula>$M559="Alterar"</formula>
    </cfRule>
    <cfRule type="expression" dxfId="11958" priority="189">
      <formula>$M559="Excluir"</formula>
    </cfRule>
    <cfRule type="expression" dxfId="11957" priority="190">
      <formula>$M559="Incluir"</formula>
    </cfRule>
  </conditionalFormatting>
  <conditionalFormatting sqref="I560">
    <cfRule type="expression" dxfId="11956" priority="171">
      <formula>MID($H560,2,7)="0000000"</formula>
    </cfRule>
    <cfRule type="expression" dxfId="11955" priority="172">
      <formula>MID($H560,3,6)="000000"</formula>
    </cfRule>
    <cfRule type="expression" dxfId="11954" priority="173">
      <formula>MID($H560,4,5)="00000"</formula>
    </cfRule>
    <cfRule type="expression" dxfId="11953" priority="174">
      <formula>MID($H560,5,4)="0000"</formula>
    </cfRule>
    <cfRule type="expression" dxfId="11952" priority="175">
      <formula>MID($H560,7,2)="00"</formula>
    </cfRule>
    <cfRule type="expression" dxfId="11951" priority="176">
      <formula>MID($H560,8,1)="0"</formula>
    </cfRule>
    <cfRule type="expression" dxfId="11950" priority="177">
      <formula>$M560="Excluído"</formula>
    </cfRule>
    <cfRule type="expression" dxfId="11949" priority="178">
      <formula>$M560="Alterar"</formula>
    </cfRule>
    <cfRule type="expression" dxfId="11948" priority="179">
      <formula>$M560="Excluir"</formula>
    </cfRule>
    <cfRule type="expression" dxfId="11947" priority="180">
      <formula>$M560="Incluir"</formula>
    </cfRule>
  </conditionalFormatting>
  <conditionalFormatting sqref="K557">
    <cfRule type="expression" dxfId="11946" priority="161">
      <formula>MID($H557,2,7)="0000000"</formula>
    </cfRule>
    <cfRule type="expression" dxfId="11945" priority="162">
      <formula>MID($H557,3,6)="000000"</formula>
    </cfRule>
    <cfRule type="expression" dxfId="11944" priority="163">
      <formula>MID($H557,4,5)="00000"</formula>
    </cfRule>
    <cfRule type="expression" dxfId="11943" priority="164">
      <formula>MID($H557,5,4)="0000"</formula>
    </cfRule>
    <cfRule type="expression" dxfId="11942" priority="165">
      <formula>MID($H557,7,2)="00"</formula>
    </cfRule>
    <cfRule type="expression" dxfId="11941" priority="166">
      <formula>MID($H557,8,1)="0"</formula>
    </cfRule>
    <cfRule type="expression" dxfId="11940" priority="167">
      <formula>$M557="Excluído"</formula>
    </cfRule>
    <cfRule type="expression" dxfId="11939" priority="168">
      <formula>$M557="Alterar"</formula>
    </cfRule>
    <cfRule type="expression" dxfId="11938" priority="169">
      <formula>$M557="Excluir"</formula>
    </cfRule>
    <cfRule type="expression" dxfId="11937" priority="170">
      <formula>$M557="Incluir"</formula>
    </cfRule>
  </conditionalFormatting>
  <conditionalFormatting sqref="K558">
    <cfRule type="expression" dxfId="11936" priority="151">
      <formula>MID($H558,2,7)="0000000"</formula>
    </cfRule>
    <cfRule type="expression" dxfId="11935" priority="152">
      <formula>MID($H558,3,6)="000000"</formula>
    </cfRule>
    <cfRule type="expression" dxfId="11934" priority="153">
      <formula>MID($H558,4,5)="00000"</formula>
    </cfRule>
    <cfRule type="expression" dxfId="11933" priority="154">
      <formula>MID($H558,5,4)="0000"</formula>
    </cfRule>
    <cfRule type="expression" dxfId="11932" priority="155">
      <formula>MID($H558,7,2)="00"</formula>
    </cfRule>
    <cfRule type="expression" dxfId="11931" priority="156">
      <formula>MID($H558,8,1)="0"</formula>
    </cfRule>
    <cfRule type="expression" dxfId="11930" priority="157">
      <formula>$M558="Excluído"</formula>
    </cfRule>
    <cfRule type="expression" dxfId="11929" priority="158">
      <formula>$M558="Alterar"</formula>
    </cfRule>
    <cfRule type="expression" dxfId="11928" priority="159">
      <formula>$M558="Excluir"</formula>
    </cfRule>
    <cfRule type="expression" dxfId="11927" priority="160">
      <formula>$M558="Incluir"</formula>
    </cfRule>
  </conditionalFormatting>
  <conditionalFormatting sqref="K559">
    <cfRule type="expression" dxfId="11926" priority="141">
      <formula>MID($H559,2,7)="0000000"</formula>
    </cfRule>
    <cfRule type="expression" dxfId="11925" priority="142">
      <formula>MID($H559,3,6)="000000"</formula>
    </cfRule>
    <cfRule type="expression" dxfId="11924" priority="143">
      <formula>MID($H559,4,5)="00000"</formula>
    </cfRule>
    <cfRule type="expression" dxfId="11923" priority="144">
      <formula>MID($H559,5,4)="0000"</formula>
    </cfRule>
    <cfRule type="expression" dxfId="11922" priority="145">
      <formula>MID($H559,7,2)="00"</formula>
    </cfRule>
    <cfRule type="expression" dxfId="11921" priority="146">
      <formula>MID($H559,8,1)="0"</formula>
    </cfRule>
    <cfRule type="expression" dxfId="11920" priority="147">
      <formula>$M559="Excluído"</formula>
    </cfRule>
    <cfRule type="expression" dxfId="11919" priority="148">
      <formula>$M559="Alterar"</formula>
    </cfRule>
    <cfRule type="expression" dxfId="11918" priority="149">
      <formula>$M559="Excluir"</formula>
    </cfRule>
    <cfRule type="expression" dxfId="11917" priority="150">
      <formula>$M559="Incluir"</formula>
    </cfRule>
  </conditionalFormatting>
  <conditionalFormatting sqref="K560">
    <cfRule type="expression" dxfId="11916" priority="131">
      <formula>MID($H560,2,7)="0000000"</formula>
    </cfRule>
    <cfRule type="expression" dxfId="11915" priority="132">
      <formula>MID($H560,3,6)="000000"</formula>
    </cfRule>
    <cfRule type="expression" dxfId="11914" priority="133">
      <formula>MID($H560,4,5)="00000"</formula>
    </cfRule>
    <cfRule type="expression" dxfId="11913" priority="134">
      <formula>MID($H560,5,4)="0000"</formula>
    </cfRule>
    <cfRule type="expression" dxfId="11912" priority="135">
      <formula>MID($H560,7,2)="00"</formula>
    </cfRule>
    <cfRule type="expression" dxfId="11911" priority="136">
      <formula>MID($H560,8,1)="0"</formula>
    </cfRule>
    <cfRule type="expression" dxfId="11910" priority="137">
      <formula>$M560="Excluído"</formula>
    </cfRule>
    <cfRule type="expression" dxfId="11909" priority="138">
      <formula>$M560="Alterar"</formula>
    </cfRule>
    <cfRule type="expression" dxfId="11908" priority="139">
      <formula>$M560="Excluir"</formula>
    </cfRule>
    <cfRule type="expression" dxfId="11907" priority="140">
      <formula>$M560="Incluir"</formula>
    </cfRule>
  </conditionalFormatting>
  <conditionalFormatting sqref="L557">
    <cfRule type="expression" dxfId="11906" priority="121">
      <formula>MID($H557,2,7)="0000000"</formula>
    </cfRule>
    <cfRule type="expression" dxfId="11905" priority="122">
      <formula>MID($H557,3,6)="000000"</formula>
    </cfRule>
    <cfRule type="expression" dxfId="11904" priority="123">
      <formula>MID($H557,4,5)="00000"</formula>
    </cfRule>
    <cfRule type="expression" dxfId="11903" priority="124">
      <formula>MID($H557,5,4)="0000"</formula>
    </cfRule>
    <cfRule type="expression" dxfId="11902" priority="125">
      <formula>MID($H557,7,2)="00"</formula>
    </cfRule>
    <cfRule type="expression" dxfId="11901" priority="126">
      <formula>MID($H557,8,1)="0"</formula>
    </cfRule>
    <cfRule type="expression" dxfId="11900" priority="127">
      <formula>$M557="Excluído"</formula>
    </cfRule>
    <cfRule type="expression" dxfId="11899" priority="128">
      <formula>$M557="Alterar"</formula>
    </cfRule>
    <cfRule type="expression" dxfId="11898" priority="129">
      <formula>$M557="Excluir"</formula>
    </cfRule>
    <cfRule type="expression" dxfId="11897" priority="130">
      <formula>$M557="Incluir"</formula>
    </cfRule>
  </conditionalFormatting>
  <conditionalFormatting sqref="L558">
    <cfRule type="expression" dxfId="11896" priority="111">
      <formula>MID($H558,2,7)="0000000"</formula>
    </cfRule>
    <cfRule type="expression" dxfId="11895" priority="112">
      <formula>MID($H558,3,6)="000000"</formula>
    </cfRule>
    <cfRule type="expression" dxfId="11894" priority="113">
      <formula>MID($H558,4,5)="00000"</formula>
    </cfRule>
    <cfRule type="expression" dxfId="11893" priority="114">
      <formula>MID($H558,5,4)="0000"</formula>
    </cfRule>
    <cfRule type="expression" dxfId="11892" priority="115">
      <formula>MID($H558,7,2)="00"</formula>
    </cfRule>
    <cfRule type="expression" dxfId="11891" priority="116">
      <formula>MID($H558,8,1)="0"</formula>
    </cfRule>
    <cfRule type="expression" dxfId="11890" priority="117">
      <formula>$M558="Excluído"</formula>
    </cfRule>
    <cfRule type="expression" dxfId="11889" priority="118">
      <formula>$M558="Alterar"</formula>
    </cfRule>
    <cfRule type="expression" dxfId="11888" priority="119">
      <formula>$M558="Excluir"</formula>
    </cfRule>
    <cfRule type="expression" dxfId="11887" priority="120">
      <formula>$M558="Incluir"</formula>
    </cfRule>
  </conditionalFormatting>
  <conditionalFormatting sqref="L559">
    <cfRule type="expression" dxfId="11886" priority="101">
      <formula>MID($H559,2,7)="0000000"</formula>
    </cfRule>
    <cfRule type="expression" dxfId="11885" priority="102">
      <formula>MID($H559,3,6)="000000"</formula>
    </cfRule>
    <cfRule type="expression" dxfId="11884" priority="103">
      <formula>MID($H559,4,5)="00000"</formula>
    </cfRule>
    <cfRule type="expression" dxfId="11883" priority="104">
      <formula>MID($H559,5,4)="0000"</formula>
    </cfRule>
    <cfRule type="expression" dxfId="11882" priority="105">
      <formula>MID($H559,7,2)="00"</formula>
    </cfRule>
    <cfRule type="expression" dxfId="11881" priority="106">
      <formula>MID($H559,8,1)="0"</formula>
    </cfRule>
    <cfRule type="expression" dxfId="11880" priority="107">
      <formula>$M559="Excluído"</formula>
    </cfRule>
    <cfRule type="expression" dxfId="11879" priority="108">
      <formula>$M559="Alterar"</formula>
    </cfRule>
    <cfRule type="expression" dxfId="11878" priority="109">
      <formula>$M559="Excluir"</formula>
    </cfRule>
    <cfRule type="expression" dxfId="11877" priority="110">
      <formula>$M559="Incluir"</formula>
    </cfRule>
  </conditionalFormatting>
  <conditionalFormatting sqref="L560">
    <cfRule type="expression" dxfId="11876" priority="91">
      <formula>MID($H560,2,7)="0000000"</formula>
    </cfRule>
    <cfRule type="expression" dxfId="11875" priority="92">
      <formula>MID($H560,3,6)="000000"</formula>
    </cfRule>
    <cfRule type="expression" dxfId="11874" priority="93">
      <formula>MID($H560,4,5)="00000"</formula>
    </cfRule>
    <cfRule type="expression" dxfId="11873" priority="94">
      <formula>MID($H560,5,4)="0000"</formula>
    </cfRule>
    <cfRule type="expression" dxfId="11872" priority="95">
      <formula>MID($H560,7,2)="00"</formula>
    </cfRule>
    <cfRule type="expression" dxfId="11871" priority="96">
      <formula>MID($H560,8,1)="0"</formula>
    </cfRule>
    <cfRule type="expression" dxfId="11870" priority="97">
      <formula>$M560="Excluído"</formula>
    </cfRule>
    <cfRule type="expression" dxfId="11869" priority="98">
      <formula>$M560="Alterar"</formula>
    </cfRule>
    <cfRule type="expression" dxfId="11868" priority="99">
      <formula>$M560="Excluir"</formula>
    </cfRule>
    <cfRule type="expression" dxfId="11867" priority="100">
      <formula>$M560="Incluir"</formula>
    </cfRule>
  </conditionalFormatting>
  <conditionalFormatting sqref="L522">
    <cfRule type="expression" dxfId="11866" priority="81">
      <formula>MID($H522,2,7)="0000000"</formula>
    </cfRule>
    <cfRule type="expression" dxfId="11865" priority="82">
      <formula>MID($H522,3,6)="000000"</formula>
    </cfRule>
    <cfRule type="expression" dxfId="11864" priority="83">
      <formula>MID($H522,4,5)="00000"</formula>
    </cfRule>
    <cfRule type="expression" dxfId="11863" priority="84">
      <formula>MID($H522,5,4)="0000"</formula>
    </cfRule>
    <cfRule type="expression" dxfId="11862" priority="85">
      <formula>MID($H522,7,2)="00"</formula>
    </cfRule>
    <cfRule type="expression" dxfId="11861" priority="86">
      <formula>MID($H522,8,1)="0"</formula>
    </cfRule>
    <cfRule type="expression" dxfId="11860" priority="87">
      <formula>$M522="Excluído"</formula>
    </cfRule>
    <cfRule type="expression" dxfId="11859" priority="88">
      <formula>$M522="Alterar"</formula>
    </cfRule>
    <cfRule type="expression" dxfId="11858" priority="89">
      <formula>$M522="Excluir"</formula>
    </cfRule>
    <cfRule type="expression" dxfId="11857" priority="90">
      <formula>$M522="Incluir"</formula>
    </cfRule>
  </conditionalFormatting>
  <conditionalFormatting sqref="L523">
    <cfRule type="expression" dxfId="11856" priority="71">
      <formula>MID($H523,2,7)="0000000"</formula>
    </cfRule>
    <cfRule type="expression" dxfId="11855" priority="72">
      <formula>MID($H523,3,6)="000000"</formula>
    </cfRule>
    <cfRule type="expression" dxfId="11854" priority="73">
      <formula>MID($H523,4,5)="00000"</formula>
    </cfRule>
    <cfRule type="expression" dxfId="11853" priority="74">
      <formula>MID($H523,5,4)="0000"</formula>
    </cfRule>
    <cfRule type="expression" dxfId="11852" priority="75">
      <formula>MID($H523,7,2)="00"</formula>
    </cfRule>
    <cfRule type="expression" dxfId="11851" priority="76">
      <formula>MID($H523,8,1)="0"</formula>
    </cfRule>
    <cfRule type="expression" dxfId="11850" priority="77">
      <formula>$M523="Excluído"</formula>
    </cfRule>
    <cfRule type="expression" dxfId="11849" priority="78">
      <formula>$M523="Alterar"</formula>
    </cfRule>
    <cfRule type="expression" dxfId="11848" priority="79">
      <formula>$M523="Excluir"</formula>
    </cfRule>
    <cfRule type="expression" dxfId="11847" priority="80">
      <formula>$M523="Incluir"</formula>
    </cfRule>
  </conditionalFormatting>
  <conditionalFormatting sqref="L524:L527">
    <cfRule type="expression" dxfId="11846" priority="61">
      <formula>MID($H524,2,7)="0000000"</formula>
    </cfRule>
    <cfRule type="expression" dxfId="11845" priority="62">
      <formula>MID($H524,3,6)="000000"</formula>
    </cfRule>
    <cfRule type="expression" dxfId="11844" priority="63">
      <formula>MID($H524,4,5)="00000"</formula>
    </cfRule>
    <cfRule type="expression" dxfId="11843" priority="64">
      <formula>MID($H524,5,4)="0000"</formula>
    </cfRule>
    <cfRule type="expression" dxfId="11842" priority="65">
      <formula>MID($H524,7,2)="00"</formula>
    </cfRule>
    <cfRule type="expression" dxfId="11841" priority="66">
      <formula>MID($H524,8,1)="0"</formula>
    </cfRule>
    <cfRule type="expression" dxfId="11840" priority="67">
      <formula>$M524="Excluído"</formula>
    </cfRule>
    <cfRule type="expression" dxfId="11839" priority="68">
      <formula>$M524="Alterar"</formula>
    </cfRule>
    <cfRule type="expression" dxfId="11838" priority="69">
      <formula>$M524="Excluir"</formula>
    </cfRule>
    <cfRule type="expression" dxfId="11837" priority="70">
      <formula>$M524="Incluir"</formula>
    </cfRule>
  </conditionalFormatting>
  <conditionalFormatting sqref="L1452">
    <cfRule type="expression" dxfId="11836" priority="51">
      <formula>MID($H1452,2,7)="0000000"</formula>
    </cfRule>
    <cfRule type="expression" dxfId="11835" priority="52">
      <formula>MID($H1452,3,6)="000000"</formula>
    </cfRule>
    <cfRule type="expression" dxfId="11834" priority="53">
      <formula>MID($H1452,4,5)="00000"</formula>
    </cfRule>
    <cfRule type="expression" dxfId="11833" priority="54">
      <formula>MID($H1452,5,4)="0000"</formula>
    </cfRule>
    <cfRule type="expression" dxfId="11832" priority="55">
      <formula>MID($H1452,7,2)="00"</formula>
    </cfRule>
    <cfRule type="expression" dxfId="11831" priority="56">
      <formula>MID($H1452,8,1)="0"</formula>
    </cfRule>
    <cfRule type="expression" dxfId="11830" priority="57">
      <formula>$M1452="Excluído"</formula>
    </cfRule>
    <cfRule type="expression" dxfId="11829" priority="58">
      <formula>$M1452="Alterar"</formula>
    </cfRule>
    <cfRule type="expression" dxfId="11828" priority="59">
      <formula>$M1452="Excluir"</formula>
    </cfRule>
    <cfRule type="expression" dxfId="11827" priority="60">
      <formula>$M1452="Incluir"</formula>
    </cfRule>
  </conditionalFormatting>
  <conditionalFormatting sqref="L1453">
    <cfRule type="expression" dxfId="11826" priority="41">
      <formula>MID($H1453,2,7)="0000000"</formula>
    </cfRule>
    <cfRule type="expression" dxfId="11825" priority="42">
      <formula>MID($H1453,3,6)="000000"</formula>
    </cfRule>
    <cfRule type="expression" dxfId="11824" priority="43">
      <formula>MID($H1453,4,5)="00000"</formula>
    </cfRule>
    <cfRule type="expression" dxfId="11823" priority="44">
      <formula>MID($H1453,5,4)="0000"</formula>
    </cfRule>
    <cfRule type="expression" dxfId="11822" priority="45">
      <formula>MID($H1453,7,2)="00"</formula>
    </cfRule>
    <cfRule type="expression" dxfId="11821" priority="46">
      <formula>MID($H1453,8,1)="0"</formula>
    </cfRule>
    <cfRule type="expression" dxfId="11820" priority="47">
      <formula>$M1453="Excluído"</formula>
    </cfRule>
    <cfRule type="expression" dxfId="11819" priority="48">
      <formula>$M1453="Alterar"</formula>
    </cfRule>
    <cfRule type="expression" dxfId="11818" priority="49">
      <formula>$M1453="Excluir"</formula>
    </cfRule>
    <cfRule type="expression" dxfId="11817" priority="50">
      <formula>$M1453="Incluir"</formula>
    </cfRule>
  </conditionalFormatting>
  <conditionalFormatting sqref="L1410">
    <cfRule type="expression" dxfId="11816" priority="31">
      <formula>MID($H1410,2,7)="0000000"</formula>
    </cfRule>
    <cfRule type="expression" dxfId="11815" priority="32">
      <formula>MID($H1410,3,6)="000000"</formula>
    </cfRule>
    <cfRule type="expression" dxfId="11814" priority="33">
      <formula>MID($H1410,4,5)="00000"</formula>
    </cfRule>
    <cfRule type="expression" dxfId="11813" priority="34">
      <formula>MID($H1410,5,4)="0000"</formula>
    </cfRule>
    <cfRule type="expression" dxfId="11812" priority="35">
      <formula>MID($H1410,7,2)="00"</formula>
    </cfRule>
    <cfRule type="expression" dxfId="11811" priority="36">
      <formula>MID($H1410,8,1)="0"</formula>
    </cfRule>
    <cfRule type="expression" dxfId="11810" priority="37">
      <formula>$M1410="Excluído"</formula>
    </cfRule>
    <cfRule type="expression" dxfId="11809" priority="38">
      <formula>$M1410="Alterar"</formula>
    </cfRule>
    <cfRule type="expression" dxfId="11808" priority="39">
      <formula>$M1410="Excluir"</formula>
    </cfRule>
    <cfRule type="expression" dxfId="11807" priority="40">
      <formula>$M1410="Incluir"</formula>
    </cfRule>
  </conditionalFormatting>
  <conditionalFormatting sqref="L1411">
    <cfRule type="expression" dxfId="11806" priority="21">
      <formula>MID($H1411,2,7)="0000000"</formula>
    </cfRule>
    <cfRule type="expression" dxfId="11805" priority="22">
      <formula>MID($H1411,3,6)="000000"</formula>
    </cfRule>
    <cfRule type="expression" dxfId="11804" priority="23">
      <formula>MID($H1411,4,5)="00000"</formula>
    </cfRule>
    <cfRule type="expression" dxfId="11803" priority="24">
      <formula>MID($H1411,5,4)="0000"</formula>
    </cfRule>
    <cfRule type="expression" dxfId="11802" priority="25">
      <formula>MID($H1411,7,2)="00"</formula>
    </cfRule>
    <cfRule type="expression" dxfId="11801" priority="26">
      <formula>MID($H1411,8,1)="0"</formula>
    </cfRule>
    <cfRule type="expression" dxfId="11800" priority="27">
      <formula>$M1411="Excluído"</formula>
    </cfRule>
    <cfRule type="expression" dxfId="11799" priority="28">
      <formula>$M1411="Alterar"</formula>
    </cfRule>
    <cfRule type="expression" dxfId="11798" priority="29">
      <formula>$M1411="Excluir"</formula>
    </cfRule>
    <cfRule type="expression" dxfId="11797" priority="30">
      <formula>$M1411="Incluir"</formula>
    </cfRule>
  </conditionalFormatting>
  <conditionalFormatting sqref="I1:J1">
    <cfRule type="expression" dxfId="11796" priority="1">
      <formula>MID($H1,2,7)="0000000"</formula>
    </cfRule>
    <cfRule type="expression" dxfId="11795" priority="2">
      <formula>MID($H1,3,6)="000000"</formula>
    </cfRule>
    <cfRule type="expression" dxfId="11794" priority="3">
      <formula>MID($H1,4,5)="00000"</formula>
    </cfRule>
    <cfRule type="expression" dxfId="11793" priority="4">
      <formula>MID($H1,5,4)="0000"</formula>
    </cfRule>
    <cfRule type="expression" dxfId="11792" priority="5">
      <formula>MID($H1,7,2)="00"</formula>
    </cfRule>
    <cfRule type="expression" dxfId="11791" priority="6">
      <formula>MID($H1,8,1)="0"</formula>
    </cfRule>
    <cfRule type="expression" dxfId="11790" priority="7">
      <formula>$M1="Excluído"</formula>
    </cfRule>
    <cfRule type="expression" dxfId="11789" priority="8">
      <formula>$M1="Alterar"</formula>
    </cfRule>
    <cfRule type="expression" dxfId="11788" priority="9">
      <formula>$M1="Excluir"</formula>
    </cfRule>
    <cfRule type="expression" dxfId="11787" priority="10">
      <formula>$M1="Incluir"</formula>
    </cfRule>
  </conditionalFormatting>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'C:\Users\Flávia\Downloads\[Ementário da Natureza de Receita 2023 - Pós Portaria 1.567 de 31.08.2022 (3).xlsx]Tabelas'!#REF!</xm:f>
          </x14:formula1>
          <xm:sqref>M3:M1662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H901"/>
  <sheetViews>
    <sheetView showGridLines="0" workbookViewId="0">
      <pane ySplit="7" topLeftCell="A11" activePane="bottomLeft" state="frozen"/>
      <selection pane="bottomLeft" activeCell="E23" sqref="E23"/>
    </sheetView>
  </sheetViews>
  <sheetFormatPr defaultRowHeight="15" x14ac:dyDescent="0.25"/>
  <cols>
    <col min="1" max="1" width="1.7109375" style="24" customWidth="1"/>
    <col min="2" max="2" width="15.5703125" style="24" customWidth="1"/>
    <col min="3" max="3" width="54.28515625" style="24" customWidth="1"/>
    <col min="4" max="4" width="9.28515625" style="24" customWidth="1"/>
    <col min="5" max="5" width="13.42578125" style="24" customWidth="1"/>
    <col min="6" max="6" width="12.42578125" style="138" bestFit="1" customWidth="1"/>
    <col min="7" max="7" width="53.42578125" style="24" customWidth="1"/>
    <col min="8" max="8" width="9.140625" style="24"/>
    <col min="9" max="9" width="24.42578125" style="24" customWidth="1"/>
    <col min="10" max="16384" width="9.140625" style="24"/>
  </cols>
  <sheetData>
    <row r="1" spans="1:8" ht="15.75" x14ac:dyDescent="0.25">
      <c r="B1" s="252" t="s">
        <v>6504</v>
      </c>
      <c r="C1" s="253"/>
      <c r="D1" s="253"/>
      <c r="E1" s="138"/>
    </row>
    <row r="2" spans="1:8" ht="15.75" x14ac:dyDescent="0.25">
      <c r="B2" s="254" t="s">
        <v>6505</v>
      </c>
      <c r="C2" s="253"/>
      <c r="D2" s="253"/>
      <c r="E2" s="138"/>
    </row>
    <row r="3" spans="1:8" ht="15.75" x14ac:dyDescent="0.25">
      <c r="B3" s="255" t="s">
        <v>6506</v>
      </c>
      <c r="C3" s="256"/>
      <c r="D3" s="256"/>
      <c r="E3" s="138"/>
    </row>
    <row r="4" spans="1:8" ht="15.75" x14ac:dyDescent="0.25">
      <c r="B4" s="257" t="s">
        <v>6507</v>
      </c>
      <c r="C4" s="253"/>
      <c r="D4" s="253"/>
      <c r="E4" s="138"/>
    </row>
    <row r="5" spans="1:8" ht="16.5" thickBot="1" x14ac:dyDescent="0.3">
      <c r="B5" s="258" t="s">
        <v>6508</v>
      </c>
      <c r="C5" s="253"/>
      <c r="D5" s="253"/>
      <c r="E5" s="138"/>
    </row>
    <row r="6" spans="1:8" ht="23.25" customHeight="1" thickBot="1" x14ac:dyDescent="0.3">
      <c r="A6" s="259"/>
      <c r="B6" s="316" t="s">
        <v>6509</v>
      </c>
      <c r="C6" s="317"/>
      <c r="D6" s="317"/>
      <c r="E6" s="317"/>
      <c r="F6" s="317"/>
      <c r="G6" s="317"/>
      <c r="H6" s="318"/>
    </row>
    <row r="7" spans="1:8" x14ac:dyDescent="0.25">
      <c r="A7" s="260"/>
      <c r="B7" s="224" t="s">
        <v>39</v>
      </c>
      <c r="C7" s="225" t="s">
        <v>40</v>
      </c>
      <c r="D7" s="225" t="s">
        <v>41</v>
      </c>
      <c r="E7" s="226" t="s">
        <v>6510</v>
      </c>
      <c r="F7" s="244" t="s">
        <v>6511</v>
      </c>
      <c r="G7" s="225" t="s">
        <v>40</v>
      </c>
      <c r="H7" s="261" t="s">
        <v>41</v>
      </c>
    </row>
    <row r="8" spans="1:8" x14ac:dyDescent="0.25">
      <c r="A8" s="260"/>
      <c r="B8" s="227">
        <v>11180100</v>
      </c>
      <c r="C8" s="142" t="s">
        <v>6512</v>
      </c>
      <c r="D8" s="106" t="s">
        <v>55</v>
      </c>
      <c r="E8" s="143" t="s">
        <v>6513</v>
      </c>
      <c r="F8" s="245"/>
      <c r="G8" s="219"/>
      <c r="H8" s="228"/>
    </row>
    <row r="9" spans="1:8" x14ac:dyDescent="0.25">
      <c r="A9" s="260"/>
      <c r="B9" s="229">
        <v>11180110</v>
      </c>
      <c r="C9" s="10" t="s">
        <v>54</v>
      </c>
      <c r="D9" s="167" t="s">
        <v>55</v>
      </c>
      <c r="E9" s="139" t="s">
        <v>6514</v>
      </c>
      <c r="F9" s="148">
        <v>11125000</v>
      </c>
      <c r="G9" s="15" t="s">
        <v>54</v>
      </c>
      <c r="H9" s="195" t="s">
        <v>55</v>
      </c>
    </row>
    <row r="10" spans="1:8" x14ac:dyDescent="0.25">
      <c r="A10" s="260"/>
      <c r="B10" s="229">
        <v>11180120</v>
      </c>
      <c r="C10" s="10" t="s">
        <v>5388</v>
      </c>
      <c r="D10" s="167" t="s">
        <v>55</v>
      </c>
      <c r="E10" s="139" t="s">
        <v>6514</v>
      </c>
      <c r="F10" s="148">
        <v>11125100</v>
      </c>
      <c r="G10" s="15" t="s">
        <v>5388</v>
      </c>
      <c r="H10" s="195" t="s">
        <v>55</v>
      </c>
    </row>
    <row r="11" spans="1:8" ht="30" x14ac:dyDescent="0.25">
      <c r="A11" s="260"/>
      <c r="B11" s="229">
        <v>11180130</v>
      </c>
      <c r="C11" s="10" t="s">
        <v>5390</v>
      </c>
      <c r="D11" s="167" t="s">
        <v>55</v>
      </c>
      <c r="E11" s="139" t="s">
        <v>6514</v>
      </c>
      <c r="F11" s="148">
        <v>11125200</v>
      </c>
      <c r="G11" s="15" t="s">
        <v>5390</v>
      </c>
      <c r="H11" s="195" t="s">
        <v>55</v>
      </c>
    </row>
    <row r="12" spans="1:8" ht="30" x14ac:dyDescent="0.25">
      <c r="A12" s="260"/>
      <c r="B12" s="229">
        <v>11180140</v>
      </c>
      <c r="C12" s="10" t="s">
        <v>5997</v>
      </c>
      <c r="D12" s="167" t="s">
        <v>55</v>
      </c>
      <c r="E12" s="139" t="s">
        <v>6514</v>
      </c>
      <c r="F12" s="148">
        <v>11125300</v>
      </c>
      <c r="G12" s="15" t="s">
        <v>57</v>
      </c>
      <c r="H12" s="195" t="s">
        <v>55</v>
      </c>
    </row>
    <row r="13" spans="1:8" x14ac:dyDescent="0.25">
      <c r="A13" s="260"/>
      <c r="B13" s="227">
        <v>11130110</v>
      </c>
      <c r="C13" s="142" t="s">
        <v>4990</v>
      </c>
      <c r="D13" s="106" t="s">
        <v>51</v>
      </c>
      <c r="E13" s="143" t="s">
        <v>6513</v>
      </c>
      <c r="F13" s="67">
        <v>11130100</v>
      </c>
      <c r="G13" s="10" t="s">
        <v>4990</v>
      </c>
      <c r="H13" s="101" t="s">
        <v>51</v>
      </c>
    </row>
    <row r="14" spans="1:8" ht="30" x14ac:dyDescent="0.25">
      <c r="A14" s="260"/>
      <c r="B14" s="227">
        <v>11130210</v>
      </c>
      <c r="C14" s="142" t="s">
        <v>4992</v>
      </c>
      <c r="D14" s="106" t="s">
        <v>51</v>
      </c>
      <c r="E14" s="143" t="s">
        <v>6513</v>
      </c>
      <c r="F14" s="67">
        <v>11130200</v>
      </c>
      <c r="G14" s="10" t="s">
        <v>4992</v>
      </c>
      <c r="H14" s="101" t="s">
        <v>51</v>
      </c>
    </row>
    <row r="15" spans="1:8" ht="30" x14ac:dyDescent="0.25">
      <c r="A15" s="260"/>
      <c r="B15" s="227">
        <v>11150110</v>
      </c>
      <c r="C15" s="142" t="s">
        <v>5417</v>
      </c>
      <c r="D15" s="106" t="s">
        <v>51</v>
      </c>
      <c r="E15" s="143" t="s">
        <v>6513</v>
      </c>
      <c r="F15" s="154"/>
      <c r="G15" s="32"/>
      <c r="H15" s="262"/>
    </row>
    <row r="16" spans="1:8" ht="30" x14ac:dyDescent="0.25">
      <c r="A16" s="260"/>
      <c r="B16" s="227">
        <v>11150120</v>
      </c>
      <c r="C16" s="142" t="s">
        <v>5421</v>
      </c>
      <c r="D16" s="106" t="s">
        <v>51</v>
      </c>
      <c r="E16" s="143" t="s">
        <v>6513</v>
      </c>
      <c r="F16" s="154"/>
      <c r="G16" s="32"/>
      <c r="H16" s="262"/>
    </row>
    <row r="17" spans="1:8" ht="30" x14ac:dyDescent="0.25">
      <c r="A17" s="260"/>
      <c r="B17" s="227"/>
      <c r="C17" s="142"/>
      <c r="D17" s="106"/>
      <c r="E17" s="15" t="s">
        <v>6510</v>
      </c>
      <c r="F17" s="154">
        <v>11150100</v>
      </c>
      <c r="G17" s="15" t="s">
        <v>5417</v>
      </c>
      <c r="H17" s="101" t="s">
        <v>51</v>
      </c>
    </row>
    <row r="18" spans="1:8" ht="30" x14ac:dyDescent="0.25">
      <c r="A18" s="260"/>
      <c r="B18" s="227"/>
      <c r="C18" s="142"/>
      <c r="D18" s="106"/>
      <c r="E18" s="15" t="s">
        <v>6510</v>
      </c>
      <c r="F18" s="154">
        <v>11150200</v>
      </c>
      <c r="G18" s="15" t="s">
        <v>5421</v>
      </c>
      <c r="H18" s="101" t="s">
        <v>51</v>
      </c>
    </row>
    <row r="19" spans="1:8" x14ac:dyDescent="0.25">
      <c r="A19" s="260"/>
      <c r="B19" s="227">
        <v>11160000</v>
      </c>
      <c r="C19" s="142" t="s">
        <v>4994</v>
      </c>
      <c r="D19" s="106" t="s">
        <v>45</v>
      </c>
      <c r="E19" s="143" t="s">
        <v>6513</v>
      </c>
      <c r="F19" s="139"/>
      <c r="G19" s="32"/>
      <c r="H19" s="197"/>
    </row>
    <row r="20" spans="1:8" x14ac:dyDescent="0.25">
      <c r="A20" s="260"/>
      <c r="B20" s="227">
        <v>11160100</v>
      </c>
      <c r="C20" s="142" t="s">
        <v>4994</v>
      </c>
      <c r="D20" s="106" t="s">
        <v>51</v>
      </c>
      <c r="E20" s="143" t="s">
        <v>6513</v>
      </c>
      <c r="F20" s="139"/>
      <c r="G20" s="32"/>
      <c r="H20" s="197"/>
    </row>
    <row r="21" spans="1:8" x14ac:dyDescent="0.25">
      <c r="A21" s="260"/>
      <c r="B21" s="227">
        <v>11170000</v>
      </c>
      <c r="C21" s="142" t="s">
        <v>4997</v>
      </c>
      <c r="D21" s="106" t="s">
        <v>45</v>
      </c>
      <c r="E21" s="143" t="s">
        <v>6513</v>
      </c>
      <c r="F21" s="139"/>
      <c r="G21" s="32"/>
      <c r="H21" s="197"/>
    </row>
    <row r="22" spans="1:8" x14ac:dyDescent="0.25">
      <c r="A22" s="260"/>
      <c r="B22" s="227">
        <v>11170100</v>
      </c>
      <c r="C22" s="142" t="s">
        <v>4997</v>
      </c>
      <c r="D22" s="106" t="s">
        <v>51</v>
      </c>
      <c r="E22" s="143" t="s">
        <v>6513</v>
      </c>
      <c r="F22" s="139"/>
      <c r="G22" s="32"/>
      <c r="H22" s="197"/>
    </row>
    <row r="23" spans="1:8" x14ac:dyDescent="0.25">
      <c r="A23" s="260"/>
      <c r="B23" s="227">
        <v>11180000</v>
      </c>
      <c r="C23" s="142" t="s">
        <v>6298</v>
      </c>
      <c r="D23" s="106" t="s">
        <v>45</v>
      </c>
      <c r="E23" s="143" t="s">
        <v>6513</v>
      </c>
      <c r="F23" s="139"/>
      <c r="G23" s="32"/>
      <c r="H23" s="197"/>
    </row>
    <row r="24" spans="1:8" x14ac:dyDescent="0.25">
      <c r="A24" s="260"/>
      <c r="B24" s="227">
        <v>11180100</v>
      </c>
      <c r="C24" s="142" t="s">
        <v>5995</v>
      </c>
      <c r="D24" s="106" t="s">
        <v>55</v>
      </c>
      <c r="E24" s="143" t="s">
        <v>6513</v>
      </c>
      <c r="F24" s="139"/>
      <c r="G24" s="32"/>
      <c r="H24" s="197"/>
    </row>
    <row r="25" spans="1:8" ht="30" x14ac:dyDescent="0.25">
      <c r="A25" s="260"/>
      <c r="B25" s="229">
        <v>11180200</v>
      </c>
      <c r="C25" s="10" t="s">
        <v>5998</v>
      </c>
      <c r="D25" s="167" t="s">
        <v>55</v>
      </c>
      <c r="E25" s="139" t="s">
        <v>6514</v>
      </c>
      <c r="F25" s="148">
        <v>11145000</v>
      </c>
      <c r="G25" s="15" t="s">
        <v>67</v>
      </c>
      <c r="H25" s="195" t="s">
        <v>55</v>
      </c>
    </row>
    <row r="26" spans="1:8" ht="45" x14ac:dyDescent="0.25">
      <c r="A26" s="260"/>
      <c r="B26" s="229">
        <v>11180210</v>
      </c>
      <c r="C26" s="10" t="s">
        <v>5410</v>
      </c>
      <c r="D26" s="167" t="s">
        <v>55</v>
      </c>
      <c r="E26" s="139" t="s">
        <v>6514</v>
      </c>
      <c r="F26" s="148">
        <v>11145010</v>
      </c>
      <c r="G26" s="15" t="s">
        <v>5410</v>
      </c>
      <c r="H26" s="195" t="s">
        <v>55</v>
      </c>
    </row>
    <row r="27" spans="1:8" x14ac:dyDescent="0.25">
      <c r="A27" s="260"/>
      <c r="B27" s="229">
        <v>11180220</v>
      </c>
      <c r="C27" s="10" t="s">
        <v>5412</v>
      </c>
      <c r="D27" s="167" t="s">
        <v>55</v>
      </c>
      <c r="E27" s="139" t="s">
        <v>6514</v>
      </c>
      <c r="F27" s="148">
        <v>11145020</v>
      </c>
      <c r="G27" s="15" t="s">
        <v>5412</v>
      </c>
      <c r="H27" s="195" t="s">
        <v>55</v>
      </c>
    </row>
    <row r="28" spans="1:8" x14ac:dyDescent="0.25">
      <c r="A28" s="260"/>
      <c r="B28" s="229"/>
      <c r="C28" s="10"/>
      <c r="D28" s="167"/>
      <c r="E28" s="145" t="s">
        <v>6515</v>
      </c>
      <c r="F28" s="13">
        <v>11145100</v>
      </c>
      <c r="G28" s="23" t="s">
        <v>69</v>
      </c>
      <c r="H28" s="198" t="s">
        <v>55</v>
      </c>
    </row>
    <row r="29" spans="1:8" x14ac:dyDescent="0.25">
      <c r="A29" s="260"/>
      <c r="B29" s="229">
        <v>11180230</v>
      </c>
      <c r="C29" s="10" t="s">
        <v>6002</v>
      </c>
      <c r="D29" s="167" t="s">
        <v>55</v>
      </c>
      <c r="E29" s="139" t="s">
        <v>6514</v>
      </c>
      <c r="F29" s="148">
        <v>11145110</v>
      </c>
      <c r="G29" s="15" t="s">
        <v>5414</v>
      </c>
      <c r="H29" s="195" t="s">
        <v>55</v>
      </c>
    </row>
    <row r="30" spans="1:8" x14ac:dyDescent="0.25">
      <c r="A30" s="260"/>
      <c r="B30" s="229">
        <v>11180240</v>
      </c>
      <c r="C30" s="10" t="s">
        <v>72</v>
      </c>
      <c r="D30" s="167" t="s">
        <v>55</v>
      </c>
      <c r="E30" s="139" t="s">
        <v>6514</v>
      </c>
      <c r="F30" s="148">
        <v>11145120</v>
      </c>
      <c r="G30" s="15" t="s">
        <v>72</v>
      </c>
      <c r="H30" s="195" t="s">
        <v>55</v>
      </c>
    </row>
    <row r="31" spans="1:8" ht="30" x14ac:dyDescent="0.25">
      <c r="A31" s="260"/>
      <c r="B31" s="229">
        <v>11180250</v>
      </c>
      <c r="C31" s="10" t="s">
        <v>74</v>
      </c>
      <c r="D31" s="167" t="s">
        <v>55</v>
      </c>
      <c r="E31" s="139" t="s">
        <v>6514</v>
      </c>
      <c r="F31" s="148">
        <v>11145200</v>
      </c>
      <c r="G31" s="15" t="s">
        <v>74</v>
      </c>
      <c r="H31" s="195" t="s">
        <v>55</v>
      </c>
    </row>
    <row r="32" spans="1:8" x14ac:dyDescent="0.25">
      <c r="A32" s="260"/>
      <c r="B32" s="227">
        <v>11190100</v>
      </c>
      <c r="C32" s="142" t="s">
        <v>76</v>
      </c>
      <c r="D32" s="143" t="s">
        <v>51</v>
      </c>
      <c r="E32" s="143" t="s">
        <v>6513</v>
      </c>
      <c r="F32" s="139"/>
      <c r="G32" s="32"/>
      <c r="H32" s="197"/>
    </row>
    <row r="33" spans="1:8" x14ac:dyDescent="0.25">
      <c r="A33" s="260"/>
      <c r="B33" s="227">
        <v>11190110</v>
      </c>
      <c r="C33" s="142" t="s">
        <v>76</v>
      </c>
      <c r="D33" s="143" t="s">
        <v>51</v>
      </c>
      <c r="E33" s="143" t="s">
        <v>6513</v>
      </c>
      <c r="F33" s="139"/>
      <c r="G33" s="32"/>
      <c r="H33" s="197"/>
    </row>
    <row r="34" spans="1:8" x14ac:dyDescent="0.25">
      <c r="A34" s="260"/>
      <c r="B34" s="263"/>
      <c r="C34" s="32"/>
      <c r="D34" s="139"/>
      <c r="E34" s="145" t="s">
        <v>6515</v>
      </c>
      <c r="F34" s="13">
        <v>11199900</v>
      </c>
      <c r="G34" s="23" t="s">
        <v>76</v>
      </c>
      <c r="H34" s="198" t="s">
        <v>51</v>
      </c>
    </row>
    <row r="35" spans="1:8" x14ac:dyDescent="0.25">
      <c r="A35" s="260"/>
      <c r="B35" s="227">
        <v>11210110</v>
      </c>
      <c r="C35" s="142" t="s">
        <v>83</v>
      </c>
      <c r="D35" s="106" t="s">
        <v>51</v>
      </c>
      <c r="E35" s="143" t="s">
        <v>6513</v>
      </c>
      <c r="F35" s="67">
        <v>11210100</v>
      </c>
      <c r="G35" s="10" t="s">
        <v>83</v>
      </c>
      <c r="H35" s="101" t="s">
        <v>51</v>
      </c>
    </row>
    <row r="36" spans="1:8" ht="30" x14ac:dyDescent="0.25">
      <c r="A36" s="260"/>
      <c r="B36" s="230">
        <v>11210120</v>
      </c>
      <c r="C36" s="146" t="s">
        <v>4999</v>
      </c>
      <c r="D36" s="147" t="s">
        <v>51</v>
      </c>
      <c r="E36" s="148" t="s">
        <v>6514</v>
      </c>
      <c r="F36" s="148">
        <v>11210600</v>
      </c>
      <c r="G36" s="264" t="s">
        <v>4999</v>
      </c>
      <c r="H36" s="195" t="s">
        <v>51</v>
      </c>
    </row>
    <row r="37" spans="1:8" x14ac:dyDescent="0.25">
      <c r="A37" s="260"/>
      <c r="B37" s="229">
        <v>11210310</v>
      </c>
      <c r="C37" s="10" t="s">
        <v>85</v>
      </c>
      <c r="D37" s="167" t="s">
        <v>51</v>
      </c>
      <c r="E37" s="148" t="s">
        <v>6514</v>
      </c>
      <c r="F37" s="148" t="s">
        <v>6516</v>
      </c>
      <c r="G37" s="264" t="s">
        <v>85</v>
      </c>
      <c r="H37" s="195" t="s">
        <v>51</v>
      </c>
    </row>
    <row r="38" spans="1:8" x14ac:dyDescent="0.25">
      <c r="A38" s="260"/>
      <c r="B38" s="229">
        <v>11210410</v>
      </c>
      <c r="C38" s="10" t="s">
        <v>87</v>
      </c>
      <c r="D38" s="167" t="s">
        <v>51</v>
      </c>
      <c r="E38" s="148" t="s">
        <v>6514</v>
      </c>
      <c r="F38" s="148" t="s">
        <v>6517</v>
      </c>
      <c r="G38" s="264" t="s">
        <v>87</v>
      </c>
      <c r="H38" s="195" t="s">
        <v>51</v>
      </c>
    </row>
    <row r="39" spans="1:8" x14ac:dyDescent="0.25">
      <c r="A39" s="260"/>
      <c r="B39" s="229">
        <v>11210510</v>
      </c>
      <c r="C39" s="10" t="s">
        <v>89</v>
      </c>
      <c r="D39" s="167" t="s">
        <v>51</v>
      </c>
      <c r="E39" s="148" t="s">
        <v>6514</v>
      </c>
      <c r="F39" s="148" t="s">
        <v>6518</v>
      </c>
      <c r="G39" s="16" t="s">
        <v>89</v>
      </c>
      <c r="H39" s="195" t="s">
        <v>51</v>
      </c>
    </row>
    <row r="40" spans="1:8" x14ac:dyDescent="0.25">
      <c r="A40" s="260"/>
      <c r="B40" s="263"/>
      <c r="C40" s="32"/>
      <c r="D40" s="139"/>
      <c r="E40" s="13" t="s">
        <v>6515</v>
      </c>
      <c r="F40" s="13">
        <v>11210700</v>
      </c>
      <c r="G40" s="12" t="s">
        <v>5434</v>
      </c>
      <c r="H40" s="199" t="s">
        <v>51</v>
      </c>
    </row>
    <row r="41" spans="1:8" x14ac:dyDescent="0.25">
      <c r="A41" s="260"/>
      <c r="B41" s="227">
        <v>11280000</v>
      </c>
      <c r="C41" s="142" t="s">
        <v>6300</v>
      </c>
      <c r="D41" s="106" t="s">
        <v>45</v>
      </c>
      <c r="E41" s="143" t="s">
        <v>6513</v>
      </c>
      <c r="F41" s="25"/>
      <c r="G41" s="14"/>
      <c r="H41" s="200"/>
    </row>
    <row r="42" spans="1:8" x14ac:dyDescent="0.25">
      <c r="A42" s="260"/>
      <c r="B42" s="227">
        <v>11280100</v>
      </c>
      <c r="C42" s="142" t="s">
        <v>83</v>
      </c>
      <c r="D42" s="106" t="s">
        <v>55</v>
      </c>
      <c r="E42" s="143" t="s">
        <v>6513</v>
      </c>
      <c r="F42" s="25"/>
      <c r="G42" s="14"/>
      <c r="H42" s="200"/>
    </row>
    <row r="43" spans="1:8" x14ac:dyDescent="0.25">
      <c r="A43" s="260"/>
      <c r="B43" s="229">
        <v>11280110</v>
      </c>
      <c r="C43" s="10" t="s">
        <v>92</v>
      </c>
      <c r="D43" s="167" t="s">
        <v>55</v>
      </c>
      <c r="E43" s="148" t="s">
        <v>6514</v>
      </c>
      <c r="F43" s="148">
        <v>11215000</v>
      </c>
      <c r="G43" s="15" t="s">
        <v>92</v>
      </c>
      <c r="H43" s="195" t="s">
        <v>55</v>
      </c>
    </row>
    <row r="44" spans="1:8" x14ac:dyDescent="0.25">
      <c r="A44" s="260"/>
      <c r="B44" s="229">
        <v>11280120</v>
      </c>
      <c r="C44" s="10" t="s">
        <v>94</v>
      </c>
      <c r="D44" s="167" t="s">
        <v>55</v>
      </c>
      <c r="E44" s="148" t="s">
        <v>6514</v>
      </c>
      <c r="F44" s="148">
        <v>11215100</v>
      </c>
      <c r="G44" s="15" t="s">
        <v>94</v>
      </c>
      <c r="H44" s="195" t="s">
        <v>55</v>
      </c>
    </row>
    <row r="45" spans="1:8" x14ac:dyDescent="0.25">
      <c r="A45" s="260"/>
      <c r="B45" s="229"/>
      <c r="C45" s="10"/>
      <c r="D45" s="167"/>
      <c r="E45" s="143" t="s">
        <v>6513</v>
      </c>
      <c r="F45" s="152">
        <v>11219800</v>
      </c>
      <c r="G45" s="150" t="s">
        <v>6006</v>
      </c>
      <c r="H45" s="201" t="s">
        <v>55</v>
      </c>
    </row>
    <row r="46" spans="1:8" x14ac:dyDescent="0.25">
      <c r="A46" s="260"/>
      <c r="B46" s="229">
        <v>11280190</v>
      </c>
      <c r="C46" s="10" t="s">
        <v>6006</v>
      </c>
      <c r="D46" s="167" t="s">
        <v>55</v>
      </c>
      <c r="E46" s="67" t="s">
        <v>6514</v>
      </c>
      <c r="F46" s="67">
        <v>11210100</v>
      </c>
      <c r="G46" s="10" t="s">
        <v>83</v>
      </c>
      <c r="H46" s="101" t="s">
        <v>51</v>
      </c>
    </row>
    <row r="47" spans="1:8" x14ac:dyDescent="0.25">
      <c r="A47" s="260"/>
      <c r="B47" s="227">
        <v>11220110</v>
      </c>
      <c r="C47" s="142" t="s">
        <v>5004</v>
      </c>
      <c r="D47" s="106" t="s">
        <v>51</v>
      </c>
      <c r="E47" s="143" t="s">
        <v>6513</v>
      </c>
      <c r="F47" s="67">
        <v>11220100</v>
      </c>
      <c r="G47" s="10" t="s">
        <v>5436</v>
      </c>
      <c r="H47" s="101" t="s">
        <v>51</v>
      </c>
    </row>
    <row r="48" spans="1:8" x14ac:dyDescent="0.25">
      <c r="A48" s="260"/>
      <c r="B48" s="227">
        <v>11220210</v>
      </c>
      <c r="C48" s="142" t="s">
        <v>99</v>
      </c>
      <c r="D48" s="106" t="s">
        <v>51</v>
      </c>
      <c r="E48" s="143" t="s">
        <v>6513</v>
      </c>
      <c r="F48" s="67">
        <v>11220200</v>
      </c>
      <c r="G48" s="10" t="s">
        <v>5437</v>
      </c>
      <c r="H48" s="101" t="s">
        <v>51</v>
      </c>
    </row>
    <row r="49" spans="1:8" x14ac:dyDescent="0.25">
      <c r="A49" s="260"/>
      <c r="B49" s="229">
        <v>11280210</v>
      </c>
      <c r="C49" s="10" t="s">
        <v>100</v>
      </c>
      <c r="D49" s="167" t="s">
        <v>55</v>
      </c>
      <c r="E49" s="148" t="s">
        <v>6514</v>
      </c>
      <c r="F49" s="148">
        <v>11225000</v>
      </c>
      <c r="G49" s="15" t="s">
        <v>100</v>
      </c>
      <c r="H49" s="195" t="s">
        <v>55</v>
      </c>
    </row>
    <row r="50" spans="1:8" x14ac:dyDescent="0.25">
      <c r="A50" s="260"/>
      <c r="B50" s="229">
        <v>11280220</v>
      </c>
      <c r="C50" s="10" t="s">
        <v>103</v>
      </c>
      <c r="D50" s="167" t="s">
        <v>55</v>
      </c>
      <c r="E50" s="148" t="s">
        <v>6514</v>
      </c>
      <c r="F50" s="148">
        <v>11225100</v>
      </c>
      <c r="G50" s="15" t="s">
        <v>103</v>
      </c>
      <c r="H50" s="195" t="s">
        <v>55</v>
      </c>
    </row>
    <row r="51" spans="1:8" x14ac:dyDescent="0.25">
      <c r="A51" s="260"/>
      <c r="B51" s="229">
        <v>11280230</v>
      </c>
      <c r="C51" s="10" t="s">
        <v>105</v>
      </c>
      <c r="D51" s="167" t="s">
        <v>55</v>
      </c>
      <c r="E51" s="148" t="s">
        <v>6514</v>
      </c>
      <c r="F51" s="148">
        <v>11225200</v>
      </c>
      <c r="G51" s="15" t="s">
        <v>105</v>
      </c>
      <c r="H51" s="195" t="s">
        <v>55</v>
      </c>
    </row>
    <row r="52" spans="1:8" x14ac:dyDescent="0.25">
      <c r="A52" s="260"/>
      <c r="B52" s="229"/>
      <c r="C52" s="10"/>
      <c r="D52" s="167"/>
      <c r="E52" s="143" t="s">
        <v>6513</v>
      </c>
      <c r="F52" s="152">
        <v>11229800</v>
      </c>
      <c r="G52" s="150" t="s">
        <v>6008</v>
      </c>
      <c r="H52" s="201" t="s">
        <v>55</v>
      </c>
    </row>
    <row r="53" spans="1:8" x14ac:dyDescent="0.25">
      <c r="A53" s="260"/>
      <c r="B53" s="229">
        <v>11280290</v>
      </c>
      <c r="C53" s="10" t="s">
        <v>6008</v>
      </c>
      <c r="D53" s="167" t="s">
        <v>55</v>
      </c>
      <c r="E53" s="67" t="s">
        <v>6514</v>
      </c>
      <c r="F53" s="67">
        <v>11220100</v>
      </c>
      <c r="G53" s="265" t="s">
        <v>5436</v>
      </c>
      <c r="H53" s="202" t="s">
        <v>51</v>
      </c>
    </row>
    <row r="54" spans="1:8" x14ac:dyDescent="0.25">
      <c r="A54" s="260"/>
      <c r="B54" s="229"/>
      <c r="C54" s="10"/>
      <c r="D54" s="167"/>
      <c r="E54" s="13" t="s">
        <v>6515</v>
      </c>
      <c r="F54" s="13">
        <v>11310000</v>
      </c>
      <c r="G54" s="23" t="s">
        <v>107</v>
      </c>
      <c r="H54" s="198" t="s">
        <v>45</v>
      </c>
    </row>
    <row r="55" spans="1:8" x14ac:dyDescent="0.25">
      <c r="A55" s="260"/>
      <c r="B55" s="227">
        <v>11300010</v>
      </c>
      <c r="C55" s="141" t="s">
        <v>107</v>
      </c>
      <c r="D55" s="152" t="s">
        <v>51</v>
      </c>
      <c r="E55" s="32"/>
      <c r="F55" s="139"/>
      <c r="G55" s="32"/>
      <c r="H55" s="262"/>
    </row>
    <row r="56" spans="1:8" ht="30" x14ac:dyDescent="0.25">
      <c r="A56" s="260"/>
      <c r="B56" s="229">
        <v>11380100</v>
      </c>
      <c r="C56" s="10" t="s">
        <v>109</v>
      </c>
      <c r="D56" s="167" t="s">
        <v>55</v>
      </c>
      <c r="E56" s="148" t="s">
        <v>6514</v>
      </c>
      <c r="F56" s="148">
        <v>11315000</v>
      </c>
      <c r="G56" s="15" t="s">
        <v>109</v>
      </c>
      <c r="H56" s="195" t="s">
        <v>55</v>
      </c>
    </row>
    <row r="57" spans="1:8" ht="30" x14ac:dyDescent="0.25">
      <c r="A57" s="260"/>
      <c r="B57" s="227">
        <v>11380110</v>
      </c>
      <c r="C57" s="142" t="s">
        <v>109</v>
      </c>
      <c r="D57" s="106" t="s">
        <v>55</v>
      </c>
      <c r="E57" s="143" t="s">
        <v>6513</v>
      </c>
      <c r="F57" s="139"/>
      <c r="G57" s="32"/>
      <c r="H57" s="197"/>
    </row>
    <row r="58" spans="1:8" ht="30" x14ac:dyDescent="0.25">
      <c r="A58" s="260"/>
      <c r="B58" s="229">
        <v>11380200</v>
      </c>
      <c r="C58" s="10" t="s">
        <v>111</v>
      </c>
      <c r="D58" s="167" t="s">
        <v>55</v>
      </c>
      <c r="E58" s="148" t="s">
        <v>6514</v>
      </c>
      <c r="F58" s="148">
        <v>11315100</v>
      </c>
      <c r="G58" s="15" t="s">
        <v>111</v>
      </c>
      <c r="H58" s="195" t="s">
        <v>55</v>
      </c>
    </row>
    <row r="59" spans="1:8" ht="30" x14ac:dyDescent="0.25">
      <c r="A59" s="260"/>
      <c r="B59" s="227">
        <v>11380210</v>
      </c>
      <c r="C59" s="142" t="s">
        <v>111</v>
      </c>
      <c r="D59" s="106" t="s">
        <v>55</v>
      </c>
      <c r="E59" s="143" t="s">
        <v>6513</v>
      </c>
      <c r="F59" s="139"/>
      <c r="G59" s="32"/>
      <c r="H59" s="197"/>
    </row>
    <row r="60" spans="1:8" ht="30" x14ac:dyDescent="0.25">
      <c r="A60" s="260"/>
      <c r="B60" s="229">
        <v>11380300</v>
      </c>
      <c r="C60" s="10" t="s">
        <v>113</v>
      </c>
      <c r="D60" s="167" t="s">
        <v>55</v>
      </c>
      <c r="E60" s="148" t="s">
        <v>6514</v>
      </c>
      <c r="F60" s="148">
        <v>11315200</v>
      </c>
      <c r="G60" s="15" t="s">
        <v>113</v>
      </c>
      <c r="H60" s="195" t="s">
        <v>55</v>
      </c>
    </row>
    <row r="61" spans="1:8" ht="30" x14ac:dyDescent="0.25">
      <c r="A61" s="260"/>
      <c r="B61" s="227">
        <v>11380310</v>
      </c>
      <c r="C61" s="142" t="s">
        <v>113</v>
      </c>
      <c r="D61" s="106" t="s">
        <v>55</v>
      </c>
      <c r="E61" s="143" t="s">
        <v>6513</v>
      </c>
      <c r="F61" s="139"/>
      <c r="G61" s="32"/>
      <c r="H61" s="197"/>
    </row>
    <row r="62" spans="1:8" ht="30" x14ac:dyDescent="0.25">
      <c r="A62" s="260"/>
      <c r="B62" s="229">
        <v>11380400</v>
      </c>
      <c r="C62" s="10" t="s">
        <v>115</v>
      </c>
      <c r="D62" s="167" t="s">
        <v>55</v>
      </c>
      <c r="E62" s="148" t="s">
        <v>6514</v>
      </c>
      <c r="F62" s="148">
        <v>11315300</v>
      </c>
      <c r="G62" s="15" t="s">
        <v>115</v>
      </c>
      <c r="H62" s="195" t="s">
        <v>55</v>
      </c>
    </row>
    <row r="63" spans="1:8" ht="30" x14ac:dyDescent="0.25">
      <c r="A63" s="260"/>
      <c r="B63" s="227">
        <v>11380410</v>
      </c>
      <c r="C63" s="142" t="s">
        <v>115</v>
      </c>
      <c r="D63" s="106" t="s">
        <v>55</v>
      </c>
      <c r="E63" s="143" t="s">
        <v>6513</v>
      </c>
      <c r="F63" s="139"/>
      <c r="G63" s="32"/>
      <c r="H63" s="197"/>
    </row>
    <row r="64" spans="1:8" x14ac:dyDescent="0.25">
      <c r="A64" s="260"/>
      <c r="B64" s="227"/>
      <c r="C64" s="142"/>
      <c r="D64" s="106"/>
      <c r="E64" s="143" t="s">
        <v>6513</v>
      </c>
      <c r="F64" s="152">
        <v>11319800</v>
      </c>
      <c r="G64" s="150" t="s">
        <v>117</v>
      </c>
      <c r="H64" s="201" t="s">
        <v>55</v>
      </c>
    </row>
    <row r="65" spans="1:8" x14ac:dyDescent="0.25">
      <c r="A65" s="260"/>
      <c r="B65" s="229">
        <v>11389900</v>
      </c>
      <c r="C65" s="10" t="s">
        <v>117</v>
      </c>
      <c r="D65" s="167" t="s">
        <v>45</v>
      </c>
      <c r="E65" s="13" t="s">
        <v>6514</v>
      </c>
      <c r="F65" s="42" t="s">
        <v>6519</v>
      </c>
      <c r="G65" s="220" t="s">
        <v>6520</v>
      </c>
      <c r="H65" s="203" t="s">
        <v>51</v>
      </c>
    </row>
    <row r="66" spans="1:8" x14ac:dyDescent="0.25">
      <c r="A66" s="260"/>
      <c r="B66" s="227">
        <v>11389910</v>
      </c>
      <c r="C66" s="142" t="s">
        <v>117</v>
      </c>
      <c r="D66" s="106" t="s">
        <v>45</v>
      </c>
      <c r="E66" s="143" t="s">
        <v>6513</v>
      </c>
      <c r="F66" s="139"/>
      <c r="G66" s="32"/>
      <c r="H66" s="197"/>
    </row>
    <row r="67" spans="1:8" ht="30" x14ac:dyDescent="0.25">
      <c r="A67" s="260"/>
      <c r="B67" s="227">
        <v>12110110</v>
      </c>
      <c r="C67" s="142" t="s">
        <v>5005</v>
      </c>
      <c r="D67" s="106" t="s">
        <v>51</v>
      </c>
      <c r="E67" s="143" t="s">
        <v>6513</v>
      </c>
      <c r="F67" s="67">
        <v>12110100</v>
      </c>
      <c r="G67" s="10" t="s">
        <v>5005</v>
      </c>
      <c r="H67" s="101" t="s">
        <v>51</v>
      </c>
    </row>
    <row r="68" spans="1:8" ht="30" x14ac:dyDescent="0.25">
      <c r="A68" s="260"/>
      <c r="B68" s="227">
        <v>12110210</v>
      </c>
      <c r="C68" s="142" t="s">
        <v>5007</v>
      </c>
      <c r="D68" s="106" t="s">
        <v>51</v>
      </c>
      <c r="E68" s="143" t="s">
        <v>6513</v>
      </c>
      <c r="F68" s="67">
        <v>12110200</v>
      </c>
      <c r="G68" s="10" t="s">
        <v>5007</v>
      </c>
      <c r="H68" s="101" t="s">
        <v>51</v>
      </c>
    </row>
    <row r="69" spans="1:8" ht="30" x14ac:dyDescent="0.25">
      <c r="A69" s="260"/>
      <c r="B69" s="227">
        <v>12114910</v>
      </c>
      <c r="C69" s="142" t="s">
        <v>5009</v>
      </c>
      <c r="D69" s="106" t="s">
        <v>51</v>
      </c>
      <c r="E69" s="143" t="s">
        <v>6513</v>
      </c>
      <c r="F69" s="67">
        <v>12114900</v>
      </c>
      <c r="G69" s="10" t="s">
        <v>5009</v>
      </c>
      <c r="H69" s="101" t="s">
        <v>51</v>
      </c>
    </row>
    <row r="70" spans="1:8" x14ac:dyDescent="0.25">
      <c r="A70" s="260"/>
      <c r="B70" s="227">
        <v>12120100</v>
      </c>
      <c r="C70" s="142" t="s">
        <v>5011</v>
      </c>
      <c r="D70" s="106" t="s">
        <v>51</v>
      </c>
      <c r="E70" s="143" t="s">
        <v>6513</v>
      </c>
      <c r="F70" s="139"/>
      <c r="G70" s="32"/>
      <c r="H70" s="197"/>
    </row>
    <row r="71" spans="1:8" ht="30" x14ac:dyDescent="0.25">
      <c r="A71" s="260"/>
      <c r="B71" s="229">
        <v>12120110</v>
      </c>
      <c r="C71" s="10" t="s">
        <v>5014</v>
      </c>
      <c r="D71" s="167" t="s">
        <v>51</v>
      </c>
      <c r="E71" s="148" t="s">
        <v>6514</v>
      </c>
      <c r="F71" s="148">
        <v>12120100</v>
      </c>
      <c r="G71" s="15" t="s">
        <v>5014</v>
      </c>
      <c r="H71" s="195" t="s">
        <v>51</v>
      </c>
    </row>
    <row r="72" spans="1:8" ht="30" x14ac:dyDescent="0.25">
      <c r="A72" s="260"/>
      <c r="B72" s="229">
        <v>12120120</v>
      </c>
      <c r="C72" s="10" t="s">
        <v>5016</v>
      </c>
      <c r="D72" s="167" t="s">
        <v>51</v>
      </c>
      <c r="E72" s="148" t="s">
        <v>6514</v>
      </c>
      <c r="F72" s="148">
        <v>12120200</v>
      </c>
      <c r="G72" s="15" t="s">
        <v>5016</v>
      </c>
      <c r="H72" s="195" t="s">
        <v>51</v>
      </c>
    </row>
    <row r="73" spans="1:8" x14ac:dyDescent="0.25">
      <c r="A73" s="260"/>
      <c r="B73" s="227">
        <v>12124910</v>
      </c>
      <c r="C73" s="142" t="s">
        <v>5040</v>
      </c>
      <c r="D73" s="106" t="s">
        <v>51</v>
      </c>
      <c r="E73" s="143" t="s">
        <v>6513</v>
      </c>
      <c r="F73" s="250" t="s">
        <v>159</v>
      </c>
      <c r="G73" s="32"/>
      <c r="H73" s="197"/>
    </row>
    <row r="74" spans="1:8" ht="30" x14ac:dyDescent="0.25">
      <c r="A74" s="260"/>
      <c r="B74" s="229">
        <v>12130110</v>
      </c>
      <c r="C74" s="10" t="s">
        <v>5043</v>
      </c>
      <c r="D74" s="167" t="s">
        <v>51</v>
      </c>
      <c r="E74" s="148" t="s">
        <v>6514</v>
      </c>
      <c r="F74" s="148">
        <v>12130100</v>
      </c>
      <c r="G74" s="15" t="s">
        <v>5043</v>
      </c>
      <c r="H74" s="195" t="s">
        <v>51</v>
      </c>
    </row>
    <row r="75" spans="1:8" ht="30" x14ac:dyDescent="0.25">
      <c r="A75" s="260"/>
      <c r="B75" s="229">
        <v>12130120</v>
      </c>
      <c r="C75" s="10" t="s">
        <v>5045</v>
      </c>
      <c r="D75" s="167" t="s">
        <v>51</v>
      </c>
      <c r="E75" s="148" t="s">
        <v>6514</v>
      </c>
      <c r="F75" s="148">
        <v>12130200</v>
      </c>
      <c r="G75" s="15" t="s">
        <v>5045</v>
      </c>
      <c r="H75" s="195" t="s">
        <v>51</v>
      </c>
    </row>
    <row r="76" spans="1:8" ht="30" x14ac:dyDescent="0.25">
      <c r="A76" s="260"/>
      <c r="B76" s="227">
        <v>12134910</v>
      </c>
      <c r="C76" s="142" t="s">
        <v>5051</v>
      </c>
      <c r="D76" s="106" t="s">
        <v>51</v>
      </c>
      <c r="E76" s="143" t="s">
        <v>6513</v>
      </c>
      <c r="F76" s="139"/>
      <c r="G76" s="32"/>
      <c r="H76" s="197"/>
    </row>
    <row r="77" spans="1:8" x14ac:dyDescent="0.25">
      <c r="A77" s="260"/>
      <c r="B77" s="227">
        <v>12140210</v>
      </c>
      <c r="C77" s="142" t="s">
        <v>5052</v>
      </c>
      <c r="D77" s="106" t="s">
        <v>51</v>
      </c>
      <c r="E77" s="143" t="s">
        <v>6513</v>
      </c>
      <c r="F77" s="139"/>
      <c r="G77" s="32"/>
      <c r="H77" s="197"/>
    </row>
    <row r="78" spans="1:8" ht="30" x14ac:dyDescent="0.25">
      <c r="A78" s="260"/>
      <c r="B78" s="227">
        <v>12144910</v>
      </c>
      <c r="C78" s="142" t="s">
        <v>5067</v>
      </c>
      <c r="D78" s="106" t="s">
        <v>51</v>
      </c>
      <c r="E78" s="143" t="s">
        <v>6513</v>
      </c>
      <c r="F78" s="139"/>
      <c r="G78" s="32"/>
      <c r="H78" s="197"/>
    </row>
    <row r="79" spans="1:8" ht="30" x14ac:dyDescent="0.25">
      <c r="A79" s="260"/>
      <c r="B79" s="229">
        <v>12150000</v>
      </c>
      <c r="C79" s="10" t="s">
        <v>6306</v>
      </c>
      <c r="D79" s="167" t="s">
        <v>45</v>
      </c>
      <c r="E79" s="148" t="s">
        <v>6521</v>
      </c>
      <c r="F79" s="148">
        <v>12150000</v>
      </c>
      <c r="G79" s="15" t="s">
        <v>5465</v>
      </c>
      <c r="H79" s="204" t="s">
        <v>45</v>
      </c>
    </row>
    <row r="80" spans="1:8" x14ac:dyDescent="0.25">
      <c r="A80" s="260"/>
      <c r="B80" s="229">
        <v>12150100</v>
      </c>
      <c r="C80" s="10" t="s">
        <v>5068</v>
      </c>
      <c r="D80" s="153"/>
      <c r="E80" s="148" t="s">
        <v>6521</v>
      </c>
      <c r="F80" s="148">
        <v>12150100</v>
      </c>
      <c r="G80" s="15" t="s">
        <v>123</v>
      </c>
      <c r="H80" s="204" t="s">
        <v>51</v>
      </c>
    </row>
    <row r="81" spans="1:8" x14ac:dyDescent="0.25">
      <c r="A81" s="260"/>
      <c r="B81" s="229">
        <v>12150110</v>
      </c>
      <c r="C81" s="10" t="s">
        <v>5069</v>
      </c>
      <c r="D81" s="153"/>
      <c r="E81" s="148" t="s">
        <v>6521</v>
      </c>
      <c r="F81" s="148">
        <v>12150110</v>
      </c>
      <c r="G81" s="15" t="s">
        <v>125</v>
      </c>
      <c r="H81" s="204" t="s">
        <v>51</v>
      </c>
    </row>
    <row r="82" spans="1:8" x14ac:dyDescent="0.25">
      <c r="A82" s="260"/>
      <c r="B82" s="229">
        <v>12150120</v>
      </c>
      <c r="C82" s="10" t="s">
        <v>5071</v>
      </c>
      <c r="D82" s="153"/>
      <c r="E82" s="148" t="s">
        <v>6521</v>
      </c>
      <c r="F82" s="148">
        <v>12150120</v>
      </c>
      <c r="G82" s="15" t="s">
        <v>127</v>
      </c>
      <c r="H82" s="204" t="s">
        <v>51</v>
      </c>
    </row>
    <row r="83" spans="1:8" x14ac:dyDescent="0.25">
      <c r="A83" s="260"/>
      <c r="B83" s="229">
        <v>12150130</v>
      </c>
      <c r="C83" s="10" t="s">
        <v>5073</v>
      </c>
      <c r="D83" s="153"/>
      <c r="E83" s="148" t="s">
        <v>6521</v>
      </c>
      <c r="F83" s="148">
        <v>12150130</v>
      </c>
      <c r="G83" s="15" t="s">
        <v>129</v>
      </c>
      <c r="H83" s="204" t="s">
        <v>51</v>
      </c>
    </row>
    <row r="84" spans="1:8" ht="30" x14ac:dyDescent="0.25">
      <c r="A84" s="260"/>
      <c r="B84" s="229">
        <v>12150140</v>
      </c>
      <c r="C84" s="10" t="s">
        <v>5075</v>
      </c>
      <c r="D84" s="153"/>
      <c r="E84" s="148" t="s">
        <v>6521</v>
      </c>
      <c r="F84" s="148">
        <v>12150140</v>
      </c>
      <c r="G84" s="15" t="s">
        <v>131</v>
      </c>
      <c r="H84" s="204" t="s">
        <v>51</v>
      </c>
    </row>
    <row r="85" spans="1:8" ht="30" x14ac:dyDescent="0.25">
      <c r="A85" s="260"/>
      <c r="B85" s="229">
        <v>12150150</v>
      </c>
      <c r="C85" s="10" t="s">
        <v>5077</v>
      </c>
      <c r="D85" s="153"/>
      <c r="E85" s="148" t="s">
        <v>6521</v>
      </c>
      <c r="F85" s="148">
        <v>12150150</v>
      </c>
      <c r="G85" s="15" t="s">
        <v>133</v>
      </c>
      <c r="H85" s="204" t="s">
        <v>51</v>
      </c>
    </row>
    <row r="86" spans="1:8" ht="30" x14ac:dyDescent="0.25">
      <c r="A86" s="260"/>
      <c r="B86" s="229">
        <v>12150160</v>
      </c>
      <c r="C86" s="10" t="s">
        <v>5079</v>
      </c>
      <c r="D86" s="153"/>
      <c r="E86" s="148" t="s">
        <v>6521</v>
      </c>
      <c r="F86" s="148">
        <v>12150160</v>
      </c>
      <c r="G86" s="15" t="s">
        <v>135</v>
      </c>
      <c r="H86" s="204" t="s">
        <v>51</v>
      </c>
    </row>
    <row r="87" spans="1:8" x14ac:dyDescent="0.25">
      <c r="A87" s="260"/>
      <c r="B87" s="229">
        <v>12150200</v>
      </c>
      <c r="C87" s="10" t="s">
        <v>5081</v>
      </c>
      <c r="D87" s="167" t="s">
        <v>51</v>
      </c>
      <c r="E87" s="148" t="s">
        <v>6521</v>
      </c>
      <c r="F87" s="148">
        <v>12150200</v>
      </c>
      <c r="G87" s="15" t="s">
        <v>137</v>
      </c>
      <c r="H87" s="204" t="s">
        <v>51</v>
      </c>
    </row>
    <row r="88" spans="1:8" x14ac:dyDescent="0.25">
      <c r="A88" s="260"/>
      <c r="B88" s="229">
        <v>12150210</v>
      </c>
      <c r="C88" s="10" t="s">
        <v>5082</v>
      </c>
      <c r="D88" s="167" t="s">
        <v>51</v>
      </c>
      <c r="E88" s="148" t="s">
        <v>6521</v>
      </c>
      <c r="F88" s="148">
        <v>12150210</v>
      </c>
      <c r="G88" s="15" t="s">
        <v>139</v>
      </c>
      <c r="H88" s="204" t="s">
        <v>51</v>
      </c>
    </row>
    <row r="89" spans="1:8" ht="30" x14ac:dyDescent="0.25">
      <c r="A89" s="260"/>
      <c r="B89" s="229">
        <v>12150220</v>
      </c>
      <c r="C89" s="10" t="s">
        <v>5084</v>
      </c>
      <c r="D89" s="167" t="s">
        <v>51</v>
      </c>
      <c r="E89" s="148" t="s">
        <v>6521</v>
      </c>
      <c r="F89" s="148">
        <v>12150220</v>
      </c>
      <c r="G89" s="15" t="s">
        <v>141</v>
      </c>
      <c r="H89" s="204" t="s">
        <v>51</v>
      </c>
    </row>
    <row r="90" spans="1:8" x14ac:dyDescent="0.25">
      <c r="A90" s="260"/>
      <c r="B90" s="227">
        <v>12150300</v>
      </c>
      <c r="C90" s="142" t="s">
        <v>5086</v>
      </c>
      <c r="D90" s="106" t="s">
        <v>51</v>
      </c>
      <c r="E90" s="143" t="s">
        <v>6513</v>
      </c>
      <c r="F90" s="139"/>
      <c r="G90" s="32"/>
      <c r="H90" s="197"/>
    </row>
    <row r="91" spans="1:8" x14ac:dyDescent="0.25">
      <c r="A91" s="260"/>
      <c r="B91" s="229">
        <v>12150310</v>
      </c>
      <c r="C91" s="10" t="s">
        <v>5086</v>
      </c>
      <c r="D91" s="167" t="s">
        <v>51</v>
      </c>
      <c r="E91" s="148" t="s">
        <v>6521</v>
      </c>
      <c r="F91" s="148">
        <v>12150300</v>
      </c>
      <c r="G91" s="15" t="s">
        <v>143</v>
      </c>
      <c r="H91" s="204" t="s">
        <v>51</v>
      </c>
    </row>
    <row r="92" spans="1:8" ht="30" x14ac:dyDescent="0.25">
      <c r="A92" s="260"/>
      <c r="B92" s="227">
        <v>12190800</v>
      </c>
      <c r="C92" s="142" t="s">
        <v>5615</v>
      </c>
      <c r="D92" s="167"/>
      <c r="E92" s="13" t="s">
        <v>6515</v>
      </c>
      <c r="F92" s="13">
        <v>12211200</v>
      </c>
      <c r="G92" s="12" t="s">
        <v>5654</v>
      </c>
      <c r="H92" s="204"/>
    </row>
    <row r="93" spans="1:8" x14ac:dyDescent="0.25">
      <c r="A93" s="260"/>
      <c r="B93" s="227">
        <v>12190810</v>
      </c>
      <c r="C93" s="142" t="s">
        <v>5615</v>
      </c>
      <c r="D93" s="167"/>
      <c r="E93" s="148"/>
      <c r="F93" s="67"/>
      <c r="G93" s="10"/>
      <c r="H93" s="204"/>
    </row>
    <row r="94" spans="1:8" x14ac:dyDescent="0.25">
      <c r="A94" s="260"/>
      <c r="B94" s="227">
        <v>12190820</v>
      </c>
      <c r="C94" s="142" t="s">
        <v>5618</v>
      </c>
      <c r="D94" s="167"/>
      <c r="E94" s="148"/>
      <c r="F94" s="139"/>
      <c r="G94" s="32"/>
      <c r="H94" s="204"/>
    </row>
    <row r="95" spans="1:8" x14ac:dyDescent="0.25">
      <c r="A95" s="260"/>
      <c r="B95" s="227">
        <v>12190900</v>
      </c>
      <c r="C95" s="142" t="s">
        <v>5620</v>
      </c>
      <c r="D95" s="167"/>
      <c r="E95" s="148"/>
      <c r="F95" s="148"/>
      <c r="G95" s="15"/>
      <c r="H95" s="204"/>
    </row>
    <row r="96" spans="1:8" x14ac:dyDescent="0.25">
      <c r="A96" s="260"/>
      <c r="B96" s="227">
        <v>12190910</v>
      </c>
      <c r="C96" s="142" t="s">
        <v>5620</v>
      </c>
      <c r="D96" s="167"/>
      <c r="E96" s="148"/>
      <c r="F96" s="148"/>
      <c r="G96" s="15"/>
      <c r="H96" s="204"/>
    </row>
    <row r="97" spans="1:8" ht="30" x14ac:dyDescent="0.25">
      <c r="A97" s="260"/>
      <c r="B97" s="227">
        <v>12190920</v>
      </c>
      <c r="C97" s="142" t="s">
        <v>5623</v>
      </c>
      <c r="D97" s="167"/>
      <c r="E97" s="148"/>
      <c r="F97" s="148"/>
      <c r="G97" s="15"/>
      <c r="H97" s="204"/>
    </row>
    <row r="98" spans="1:8" ht="51.75" customHeight="1" x14ac:dyDescent="0.25">
      <c r="A98" s="260"/>
      <c r="B98" s="229"/>
      <c r="C98" s="10"/>
      <c r="D98" s="167"/>
      <c r="E98" s="13" t="s">
        <v>6515</v>
      </c>
      <c r="F98" s="13">
        <v>12211210</v>
      </c>
      <c r="G98" s="12" t="s">
        <v>5656</v>
      </c>
      <c r="H98" s="204"/>
    </row>
    <row r="99" spans="1:8" ht="30" x14ac:dyDescent="0.25">
      <c r="A99" s="260"/>
      <c r="B99" s="229"/>
      <c r="C99" s="10"/>
      <c r="D99" s="167"/>
      <c r="E99" s="13" t="s">
        <v>6515</v>
      </c>
      <c r="F99" s="13">
        <v>12211220</v>
      </c>
      <c r="G99" s="12" t="s">
        <v>5658</v>
      </c>
      <c r="H99" s="204"/>
    </row>
    <row r="100" spans="1:8" ht="30" x14ac:dyDescent="0.25">
      <c r="A100" s="260"/>
      <c r="B100" s="229"/>
      <c r="C100" s="10"/>
      <c r="D100" s="167"/>
      <c r="E100" s="13" t="s">
        <v>6515</v>
      </c>
      <c r="F100" s="13">
        <v>12211300</v>
      </c>
      <c r="G100" s="12" t="s">
        <v>5660</v>
      </c>
      <c r="H100" s="204"/>
    </row>
    <row r="101" spans="1:8" x14ac:dyDescent="0.25">
      <c r="A101" s="260"/>
      <c r="B101" s="229"/>
      <c r="C101" s="10"/>
      <c r="D101" s="167"/>
      <c r="E101" s="148"/>
      <c r="F101" s="148"/>
      <c r="G101" s="15"/>
      <c r="H101" s="204"/>
    </row>
    <row r="102" spans="1:8" ht="30" x14ac:dyDescent="0.25">
      <c r="A102" s="260"/>
      <c r="B102" s="229">
        <v>12191100</v>
      </c>
      <c r="C102" s="10" t="s">
        <v>5089</v>
      </c>
      <c r="D102" s="167" t="s">
        <v>51</v>
      </c>
      <c r="E102" s="148" t="s">
        <v>6514</v>
      </c>
      <c r="F102" s="148">
        <v>12150400</v>
      </c>
      <c r="G102" s="15" t="s">
        <v>5475</v>
      </c>
      <c r="H102" s="204" t="s">
        <v>51</v>
      </c>
    </row>
    <row r="103" spans="1:8" ht="30" x14ac:dyDescent="0.25">
      <c r="A103" s="260"/>
      <c r="B103" s="229">
        <v>12191110</v>
      </c>
      <c r="C103" s="10" t="s">
        <v>5089</v>
      </c>
      <c r="D103" s="167" t="s">
        <v>51</v>
      </c>
      <c r="E103" s="148" t="s">
        <v>6514</v>
      </c>
      <c r="F103" s="148">
        <v>12150410</v>
      </c>
      <c r="G103" s="15" t="s">
        <v>5478</v>
      </c>
      <c r="H103" s="204" t="s">
        <v>51</v>
      </c>
    </row>
    <row r="104" spans="1:8" ht="30" x14ac:dyDescent="0.25">
      <c r="A104" s="260"/>
      <c r="B104" s="227">
        <v>12191120</v>
      </c>
      <c r="C104" s="142" t="s">
        <v>5091</v>
      </c>
      <c r="D104" s="106" t="s">
        <v>51</v>
      </c>
      <c r="E104" s="143" t="s">
        <v>6513</v>
      </c>
      <c r="F104" s="148"/>
      <c r="G104" s="15"/>
      <c r="H104" s="204"/>
    </row>
    <row r="105" spans="1:8" ht="30" x14ac:dyDescent="0.25">
      <c r="A105" s="260"/>
      <c r="B105" s="229">
        <v>12191130</v>
      </c>
      <c r="C105" s="10" t="s">
        <v>5093</v>
      </c>
      <c r="D105" s="167" t="s">
        <v>51</v>
      </c>
      <c r="E105" s="148" t="s">
        <v>6514</v>
      </c>
      <c r="F105" s="148">
        <v>12150420</v>
      </c>
      <c r="G105" s="15" t="s">
        <v>5093</v>
      </c>
      <c r="H105" s="204" t="s">
        <v>51</v>
      </c>
    </row>
    <row r="106" spans="1:8" ht="45" x14ac:dyDescent="0.25">
      <c r="A106" s="260"/>
      <c r="B106" s="229">
        <v>12191140</v>
      </c>
      <c r="C106" s="10" t="s">
        <v>5096</v>
      </c>
      <c r="D106" s="167" t="s">
        <v>51</v>
      </c>
      <c r="E106" s="148" t="s">
        <v>6514</v>
      </c>
      <c r="F106" s="148">
        <v>12150430</v>
      </c>
      <c r="G106" s="15" t="s">
        <v>5096</v>
      </c>
      <c r="H106" s="204" t="s">
        <v>51</v>
      </c>
    </row>
    <row r="107" spans="1:8" ht="30" x14ac:dyDescent="0.25">
      <c r="A107" s="260"/>
      <c r="B107" s="263"/>
      <c r="C107" s="32"/>
      <c r="D107" s="32"/>
      <c r="E107" s="154" t="s">
        <v>6522</v>
      </c>
      <c r="F107" s="154">
        <v>12155000</v>
      </c>
      <c r="G107" s="15" t="s">
        <v>145</v>
      </c>
      <c r="H107" s="205" t="s">
        <v>55</v>
      </c>
    </row>
    <row r="108" spans="1:8" x14ac:dyDescent="0.25">
      <c r="A108" s="260"/>
      <c r="B108" s="231">
        <v>12180310</v>
      </c>
      <c r="C108" s="1" t="s">
        <v>6050</v>
      </c>
      <c r="D108" s="21" t="s">
        <v>55</v>
      </c>
      <c r="E108" s="148" t="s">
        <v>6514</v>
      </c>
      <c r="F108" s="154">
        <v>12150210</v>
      </c>
      <c r="G108" s="15" t="s">
        <v>139</v>
      </c>
      <c r="H108" s="205" t="s">
        <v>51</v>
      </c>
    </row>
    <row r="109" spans="1:8" x14ac:dyDescent="0.25">
      <c r="A109" s="260"/>
      <c r="B109" s="229">
        <v>12180320</v>
      </c>
      <c r="C109" s="10" t="s">
        <v>6052</v>
      </c>
      <c r="D109" s="167" t="s">
        <v>55</v>
      </c>
      <c r="E109" s="148" t="s">
        <v>6514</v>
      </c>
      <c r="F109" s="148">
        <v>12155010</v>
      </c>
      <c r="G109" s="15" t="s">
        <v>147</v>
      </c>
      <c r="H109" s="204" t="s">
        <v>55</v>
      </c>
    </row>
    <row r="110" spans="1:8" x14ac:dyDescent="0.25">
      <c r="A110" s="260"/>
      <c r="B110" s="229">
        <v>12180330</v>
      </c>
      <c r="C110" s="10" t="s">
        <v>6054</v>
      </c>
      <c r="D110" s="167" t="s">
        <v>55</v>
      </c>
      <c r="E110" s="148" t="s">
        <v>6514</v>
      </c>
      <c r="F110" s="148">
        <v>12155020</v>
      </c>
      <c r="G110" s="15" t="s">
        <v>149</v>
      </c>
      <c r="H110" s="204" t="s">
        <v>55</v>
      </c>
    </row>
    <row r="111" spans="1:8" ht="30" x14ac:dyDescent="0.25">
      <c r="A111" s="260"/>
      <c r="B111" s="232">
        <v>12180340</v>
      </c>
      <c r="C111" s="150" t="s">
        <v>6056</v>
      </c>
      <c r="D111" s="151" t="s">
        <v>55</v>
      </c>
      <c r="E111" s="148" t="s">
        <v>6514</v>
      </c>
      <c r="F111" s="154">
        <v>12150220</v>
      </c>
      <c r="G111" s="15" t="s">
        <v>141</v>
      </c>
      <c r="H111" s="195" t="s">
        <v>51</v>
      </c>
    </row>
    <row r="112" spans="1:8" ht="30" x14ac:dyDescent="0.25">
      <c r="A112" s="260"/>
      <c r="B112" s="229">
        <v>12180350</v>
      </c>
      <c r="C112" s="10" t="s">
        <v>6058</v>
      </c>
      <c r="D112" s="167" t="s">
        <v>55</v>
      </c>
      <c r="E112" s="148" t="s">
        <v>6514</v>
      </c>
      <c r="F112" s="148">
        <v>12155030</v>
      </c>
      <c r="G112" s="15" t="s">
        <v>151</v>
      </c>
      <c r="H112" s="204" t="s">
        <v>55</v>
      </c>
    </row>
    <row r="113" spans="1:8" ht="30" x14ac:dyDescent="0.25">
      <c r="A113" s="260"/>
      <c r="B113" s="229">
        <v>12180360</v>
      </c>
      <c r="C113" s="10" t="s">
        <v>6060</v>
      </c>
      <c r="D113" s="167" t="s">
        <v>55</v>
      </c>
      <c r="E113" s="148" t="s">
        <v>6514</v>
      </c>
      <c r="F113" s="148">
        <v>12155040</v>
      </c>
      <c r="G113" s="15" t="s">
        <v>5483</v>
      </c>
      <c r="H113" s="204" t="s">
        <v>55</v>
      </c>
    </row>
    <row r="114" spans="1:8" ht="30" x14ac:dyDescent="0.25">
      <c r="A114" s="260"/>
      <c r="B114" s="229">
        <v>12180400</v>
      </c>
      <c r="C114" s="10" t="s">
        <v>6062</v>
      </c>
      <c r="D114" s="167" t="s">
        <v>55</v>
      </c>
      <c r="E114" s="148" t="s">
        <v>6514</v>
      </c>
      <c r="F114" s="148">
        <v>12155100</v>
      </c>
      <c r="G114" s="15" t="s">
        <v>154</v>
      </c>
      <c r="H114" s="204" t="s">
        <v>55</v>
      </c>
    </row>
    <row r="115" spans="1:8" ht="30" x14ac:dyDescent="0.25">
      <c r="A115" s="260"/>
      <c r="B115" s="229">
        <v>12180410</v>
      </c>
      <c r="C115" s="10" t="s">
        <v>6063</v>
      </c>
      <c r="D115" s="167" t="s">
        <v>55</v>
      </c>
      <c r="E115" s="148" t="s">
        <v>6514</v>
      </c>
      <c r="F115" s="148">
        <v>12155110</v>
      </c>
      <c r="G115" s="15" t="s">
        <v>155</v>
      </c>
      <c r="H115" s="204" t="s">
        <v>55</v>
      </c>
    </row>
    <row r="116" spans="1:8" ht="30" x14ac:dyDescent="0.25">
      <c r="A116" s="260"/>
      <c r="B116" s="229">
        <v>12180420</v>
      </c>
      <c r="C116" s="10" t="s">
        <v>6065</v>
      </c>
      <c r="D116" s="167" t="s">
        <v>55</v>
      </c>
      <c r="E116" s="148" t="s">
        <v>6514</v>
      </c>
      <c r="F116" s="148">
        <v>12155120</v>
      </c>
      <c r="G116" s="15" t="s">
        <v>157</v>
      </c>
      <c r="H116" s="204" t="s">
        <v>55</v>
      </c>
    </row>
    <row r="117" spans="1:8" ht="30" x14ac:dyDescent="0.25">
      <c r="A117" s="260"/>
      <c r="B117" s="229">
        <v>12180430</v>
      </c>
      <c r="C117" s="10" t="s">
        <v>6067</v>
      </c>
      <c r="D117" s="167" t="s">
        <v>55</v>
      </c>
      <c r="E117" s="148" t="s">
        <v>6514</v>
      </c>
      <c r="F117" s="148">
        <v>12155130</v>
      </c>
      <c r="G117" s="15" t="s">
        <v>160</v>
      </c>
      <c r="H117" s="204" t="s">
        <v>55</v>
      </c>
    </row>
    <row r="118" spans="1:8" ht="30" x14ac:dyDescent="0.25">
      <c r="A118" s="260"/>
      <c r="B118" s="232">
        <v>12180440</v>
      </c>
      <c r="C118" s="150" t="s">
        <v>6069</v>
      </c>
      <c r="D118" s="151" t="s">
        <v>55</v>
      </c>
      <c r="E118" s="143" t="s">
        <v>6513</v>
      </c>
      <c r="F118" s="154">
        <v>12150220</v>
      </c>
      <c r="G118" s="15" t="s">
        <v>141</v>
      </c>
      <c r="H118" s="205" t="s">
        <v>55</v>
      </c>
    </row>
    <row r="119" spans="1:8" ht="30" x14ac:dyDescent="0.25">
      <c r="A119" s="260"/>
      <c r="B119" s="232">
        <v>12180450</v>
      </c>
      <c r="C119" s="150" t="s">
        <v>6071</v>
      </c>
      <c r="D119" s="151" t="s">
        <v>55</v>
      </c>
      <c r="E119" s="143" t="s">
        <v>6513</v>
      </c>
      <c r="F119" s="154">
        <v>12155030</v>
      </c>
      <c r="G119" s="15" t="s">
        <v>151</v>
      </c>
      <c r="H119" s="205" t="s">
        <v>55</v>
      </c>
    </row>
    <row r="120" spans="1:8" ht="30" x14ac:dyDescent="0.25">
      <c r="A120" s="260"/>
      <c r="B120" s="232">
        <v>12180460</v>
      </c>
      <c r="C120" s="150" t="s">
        <v>6073</v>
      </c>
      <c r="D120" s="151" t="s">
        <v>55</v>
      </c>
      <c r="E120" s="143" t="s">
        <v>6513</v>
      </c>
      <c r="F120" s="154">
        <v>12155040</v>
      </c>
      <c r="G120" s="15" t="s">
        <v>5483</v>
      </c>
      <c r="H120" s="205" t="s">
        <v>55</v>
      </c>
    </row>
    <row r="121" spans="1:8" ht="30" x14ac:dyDescent="0.25">
      <c r="A121" s="260"/>
      <c r="B121" s="232"/>
      <c r="C121" s="150"/>
      <c r="D121" s="151"/>
      <c r="E121" s="143" t="s">
        <v>6513</v>
      </c>
      <c r="F121" s="246">
        <v>12155200</v>
      </c>
      <c r="G121" s="150" t="s">
        <v>6018</v>
      </c>
      <c r="H121" s="201" t="s">
        <v>55</v>
      </c>
    </row>
    <row r="122" spans="1:8" ht="30" x14ac:dyDescent="0.25">
      <c r="A122" s="260"/>
      <c r="B122" s="229">
        <v>12180500</v>
      </c>
      <c r="C122" s="10" t="s">
        <v>6075</v>
      </c>
      <c r="D122" s="167" t="s">
        <v>55</v>
      </c>
      <c r="E122" s="148" t="s">
        <v>6514</v>
      </c>
      <c r="F122" s="148">
        <v>12155200</v>
      </c>
      <c r="G122" s="15" t="s">
        <v>5484</v>
      </c>
      <c r="H122" s="204" t="s">
        <v>55</v>
      </c>
    </row>
    <row r="123" spans="1:8" x14ac:dyDescent="0.25">
      <c r="A123" s="260"/>
      <c r="B123" s="229">
        <v>12180510</v>
      </c>
      <c r="C123" s="10" t="s">
        <v>6077</v>
      </c>
      <c r="D123" s="167" t="s">
        <v>55</v>
      </c>
      <c r="E123" s="148" t="s">
        <v>6514</v>
      </c>
      <c r="F123" s="148">
        <v>12155210</v>
      </c>
      <c r="G123" s="15" t="s">
        <v>5486</v>
      </c>
      <c r="H123" s="204" t="s">
        <v>55</v>
      </c>
    </row>
    <row r="124" spans="1:8" x14ac:dyDescent="0.25">
      <c r="A124" s="260"/>
      <c r="B124" s="229">
        <v>12180520</v>
      </c>
      <c r="C124" s="10" t="s">
        <v>6079</v>
      </c>
      <c r="D124" s="167" t="s">
        <v>55</v>
      </c>
      <c r="E124" s="148" t="s">
        <v>6514</v>
      </c>
      <c r="F124" s="148">
        <v>12155220</v>
      </c>
      <c r="G124" s="15" t="s">
        <v>5488</v>
      </c>
      <c r="H124" s="204" t="s">
        <v>55</v>
      </c>
    </row>
    <row r="125" spans="1:8" x14ac:dyDescent="0.25">
      <c r="A125" s="260"/>
      <c r="B125" s="229">
        <v>12180530</v>
      </c>
      <c r="C125" s="10" t="s">
        <v>6081</v>
      </c>
      <c r="D125" s="167" t="s">
        <v>55</v>
      </c>
      <c r="E125" s="148" t="s">
        <v>6514</v>
      </c>
      <c r="F125" s="148">
        <v>12155230</v>
      </c>
      <c r="G125" s="15" t="s">
        <v>5490</v>
      </c>
      <c r="H125" s="204" t="s">
        <v>55</v>
      </c>
    </row>
    <row r="126" spans="1:8" x14ac:dyDescent="0.25">
      <c r="A126" s="260"/>
      <c r="B126" s="229"/>
      <c r="C126" s="10"/>
      <c r="D126" s="167"/>
      <c r="E126" s="143" t="s">
        <v>6513</v>
      </c>
      <c r="F126" s="152">
        <v>12155500</v>
      </c>
      <c r="G126" s="150" t="s">
        <v>6021</v>
      </c>
      <c r="H126" s="206" t="s">
        <v>55</v>
      </c>
    </row>
    <row r="127" spans="1:8" ht="45" x14ac:dyDescent="0.25">
      <c r="A127" s="260"/>
      <c r="B127" s="229">
        <v>12180600</v>
      </c>
      <c r="C127" s="10" t="s">
        <v>6083</v>
      </c>
      <c r="D127" s="167" t="s">
        <v>55</v>
      </c>
      <c r="E127" s="148" t="s">
        <v>6514</v>
      </c>
      <c r="F127" s="148">
        <v>12155500</v>
      </c>
      <c r="G127" s="155" t="s">
        <v>5514</v>
      </c>
      <c r="H127" s="207" t="s">
        <v>55</v>
      </c>
    </row>
    <row r="128" spans="1:8" x14ac:dyDescent="0.25">
      <c r="A128" s="260"/>
      <c r="B128" s="229">
        <v>12180610</v>
      </c>
      <c r="C128" s="10" t="s">
        <v>6085</v>
      </c>
      <c r="D128" s="167" t="s">
        <v>55</v>
      </c>
      <c r="E128" s="148" t="s">
        <v>6514</v>
      </c>
      <c r="F128" s="148">
        <v>12155510</v>
      </c>
      <c r="G128" s="15" t="s">
        <v>5516</v>
      </c>
      <c r="H128" s="204" t="s">
        <v>55</v>
      </c>
    </row>
    <row r="129" spans="1:8" x14ac:dyDescent="0.25">
      <c r="A129" s="260"/>
      <c r="B129" s="229">
        <v>12180620</v>
      </c>
      <c r="C129" s="10" t="s">
        <v>6087</v>
      </c>
      <c r="D129" s="167" t="s">
        <v>55</v>
      </c>
      <c r="E129" s="148" t="s">
        <v>6514</v>
      </c>
      <c r="F129" s="148">
        <v>12155520</v>
      </c>
      <c r="G129" s="15" t="s">
        <v>5518</v>
      </c>
      <c r="H129" s="204" t="s">
        <v>55</v>
      </c>
    </row>
    <row r="130" spans="1:8" ht="30" x14ac:dyDescent="0.25">
      <c r="A130" s="260"/>
      <c r="B130" s="229">
        <v>12180630</v>
      </c>
      <c r="C130" s="10" t="s">
        <v>6089</v>
      </c>
      <c r="D130" s="167" t="s">
        <v>55</v>
      </c>
      <c r="E130" s="148" t="s">
        <v>6514</v>
      </c>
      <c r="F130" s="148">
        <v>12155530</v>
      </c>
      <c r="G130" s="15" t="s">
        <v>5520</v>
      </c>
      <c r="H130" s="204" t="s">
        <v>55</v>
      </c>
    </row>
    <row r="131" spans="1:8" x14ac:dyDescent="0.25">
      <c r="A131" s="260"/>
      <c r="B131" s="229"/>
      <c r="C131" s="10"/>
      <c r="D131" s="167"/>
      <c r="E131" s="143" t="s">
        <v>6513</v>
      </c>
      <c r="F131" s="152">
        <v>12155300</v>
      </c>
      <c r="G131" s="142" t="s">
        <v>6019</v>
      </c>
      <c r="H131" s="208" t="s">
        <v>55</v>
      </c>
    </row>
    <row r="132" spans="1:8" ht="30" x14ac:dyDescent="0.25">
      <c r="A132" s="260"/>
      <c r="B132" s="229">
        <v>12180700</v>
      </c>
      <c r="C132" s="10" t="s">
        <v>6091</v>
      </c>
      <c r="D132" s="167" t="s">
        <v>55</v>
      </c>
      <c r="E132" s="148" t="s">
        <v>6514</v>
      </c>
      <c r="F132" s="148">
        <v>12155300</v>
      </c>
      <c r="G132" s="155" t="s">
        <v>5492</v>
      </c>
      <c r="H132" s="204" t="s">
        <v>55</v>
      </c>
    </row>
    <row r="133" spans="1:8" x14ac:dyDescent="0.25">
      <c r="A133" s="260"/>
      <c r="B133" s="229">
        <v>12180710</v>
      </c>
      <c r="C133" s="10" t="s">
        <v>6093</v>
      </c>
      <c r="D133" s="167" t="s">
        <v>55</v>
      </c>
      <c r="E133" s="148" t="s">
        <v>6514</v>
      </c>
      <c r="F133" s="148">
        <v>12155310</v>
      </c>
      <c r="G133" s="15" t="s">
        <v>5494</v>
      </c>
      <c r="H133" s="204" t="s">
        <v>55</v>
      </c>
    </row>
    <row r="134" spans="1:8" x14ac:dyDescent="0.25">
      <c r="A134" s="260"/>
      <c r="B134" s="229">
        <v>12180720</v>
      </c>
      <c r="C134" s="10" t="s">
        <v>6095</v>
      </c>
      <c r="D134" s="167" t="s">
        <v>55</v>
      </c>
      <c r="E134" s="148" t="s">
        <v>6514</v>
      </c>
      <c r="F134" s="148">
        <v>12155320</v>
      </c>
      <c r="G134" s="15" t="s">
        <v>5496</v>
      </c>
      <c r="H134" s="204" t="s">
        <v>55</v>
      </c>
    </row>
    <row r="135" spans="1:8" x14ac:dyDescent="0.25">
      <c r="A135" s="260"/>
      <c r="B135" s="229">
        <v>12180730</v>
      </c>
      <c r="C135" s="10" t="s">
        <v>6097</v>
      </c>
      <c r="D135" s="167" t="s">
        <v>55</v>
      </c>
      <c r="E135" s="148" t="s">
        <v>6514</v>
      </c>
      <c r="F135" s="148">
        <v>12155330</v>
      </c>
      <c r="G135" s="15" t="s">
        <v>5498</v>
      </c>
      <c r="H135" s="204" t="s">
        <v>55</v>
      </c>
    </row>
    <row r="136" spans="1:8" ht="30" x14ac:dyDescent="0.25">
      <c r="A136" s="260"/>
      <c r="B136" s="263"/>
      <c r="C136" s="32"/>
      <c r="D136" s="139"/>
      <c r="E136" s="145" t="s">
        <v>6515</v>
      </c>
      <c r="F136" s="13">
        <v>12155340</v>
      </c>
      <c r="G136" s="23" t="s">
        <v>5500</v>
      </c>
      <c r="H136" s="209" t="s">
        <v>55</v>
      </c>
    </row>
    <row r="137" spans="1:8" ht="30" x14ac:dyDescent="0.25">
      <c r="A137" s="260"/>
      <c r="B137" s="263"/>
      <c r="C137" s="32"/>
      <c r="D137" s="139"/>
      <c r="E137" s="145" t="s">
        <v>6515</v>
      </c>
      <c r="F137" s="13">
        <v>12155350</v>
      </c>
      <c r="G137" s="12" t="s">
        <v>5502</v>
      </c>
      <c r="H137" s="199" t="s">
        <v>55</v>
      </c>
    </row>
    <row r="138" spans="1:8" ht="30" x14ac:dyDescent="0.25">
      <c r="A138" s="260"/>
      <c r="B138" s="263"/>
      <c r="C138" s="32"/>
      <c r="D138" s="139"/>
      <c r="E138" s="145" t="s">
        <v>6515</v>
      </c>
      <c r="F138" s="13">
        <v>12155360</v>
      </c>
      <c r="G138" s="12" t="s">
        <v>5504</v>
      </c>
      <c r="H138" s="199" t="s">
        <v>55</v>
      </c>
    </row>
    <row r="139" spans="1:8" x14ac:dyDescent="0.25">
      <c r="A139" s="260"/>
      <c r="B139" s="263"/>
      <c r="C139" s="32"/>
      <c r="D139" s="139"/>
      <c r="E139" s="143" t="s">
        <v>6513</v>
      </c>
      <c r="F139" s="152">
        <v>12155400</v>
      </c>
      <c r="G139" s="150" t="s">
        <v>6020</v>
      </c>
      <c r="H139" s="206" t="s">
        <v>55</v>
      </c>
    </row>
    <row r="140" spans="1:8" ht="30" x14ac:dyDescent="0.25">
      <c r="A140" s="260"/>
      <c r="B140" s="229">
        <v>12180800</v>
      </c>
      <c r="C140" s="10" t="s">
        <v>6099</v>
      </c>
      <c r="D140" s="167" t="s">
        <v>55</v>
      </c>
      <c r="E140" s="148" t="s">
        <v>6514</v>
      </c>
      <c r="F140" s="148">
        <v>12155400</v>
      </c>
      <c r="G140" s="155" t="s">
        <v>5506</v>
      </c>
      <c r="H140" s="207" t="s">
        <v>55</v>
      </c>
    </row>
    <row r="141" spans="1:8" ht="30" x14ac:dyDescent="0.25">
      <c r="A141" s="260"/>
      <c r="B141" s="229">
        <v>12180810</v>
      </c>
      <c r="C141" s="10" t="s">
        <v>6101</v>
      </c>
      <c r="D141" s="167" t="s">
        <v>55</v>
      </c>
      <c r="E141" s="148" t="s">
        <v>6514</v>
      </c>
      <c r="F141" s="148">
        <v>12155410</v>
      </c>
      <c r="G141" s="15" t="s">
        <v>5508</v>
      </c>
      <c r="H141" s="204" t="s">
        <v>55</v>
      </c>
    </row>
    <row r="142" spans="1:8" ht="30" x14ac:dyDescent="0.25">
      <c r="A142" s="260"/>
      <c r="B142" s="229">
        <v>12180820</v>
      </c>
      <c r="C142" s="10" t="s">
        <v>6103</v>
      </c>
      <c r="D142" s="167" t="s">
        <v>55</v>
      </c>
      <c r="E142" s="148" t="s">
        <v>6514</v>
      </c>
      <c r="F142" s="148">
        <v>12155420</v>
      </c>
      <c r="G142" s="15" t="s">
        <v>5510</v>
      </c>
      <c r="H142" s="204" t="s">
        <v>55</v>
      </c>
    </row>
    <row r="143" spans="1:8" ht="30" x14ac:dyDescent="0.25">
      <c r="A143" s="260"/>
      <c r="B143" s="229">
        <v>12180830</v>
      </c>
      <c r="C143" s="10" t="s">
        <v>6105</v>
      </c>
      <c r="D143" s="167" t="s">
        <v>55</v>
      </c>
      <c r="E143" s="148" t="s">
        <v>6514</v>
      </c>
      <c r="F143" s="148">
        <v>12155430</v>
      </c>
      <c r="G143" s="15" t="s">
        <v>5512</v>
      </c>
      <c r="H143" s="204" t="s">
        <v>55</v>
      </c>
    </row>
    <row r="144" spans="1:8" x14ac:dyDescent="0.25">
      <c r="A144" s="260"/>
      <c r="B144" s="263"/>
      <c r="C144" s="32"/>
      <c r="D144" s="139"/>
      <c r="E144" s="143" t="s">
        <v>6515</v>
      </c>
      <c r="F144" s="152">
        <v>12155600</v>
      </c>
      <c r="G144" s="142" t="s">
        <v>6022</v>
      </c>
      <c r="H144" s="208" t="s">
        <v>55</v>
      </c>
    </row>
    <row r="145" spans="1:8" ht="30" x14ac:dyDescent="0.25">
      <c r="A145" s="260"/>
      <c r="B145" s="263"/>
      <c r="C145" s="32"/>
      <c r="D145" s="139"/>
      <c r="E145" s="145" t="s">
        <v>6515</v>
      </c>
      <c r="F145" s="13">
        <v>12155600</v>
      </c>
      <c r="G145" s="12" t="s">
        <v>5522</v>
      </c>
      <c r="H145" s="199" t="s">
        <v>55</v>
      </c>
    </row>
    <row r="146" spans="1:8" ht="30" x14ac:dyDescent="0.25">
      <c r="A146" s="260"/>
      <c r="B146" s="263"/>
      <c r="C146" s="32"/>
      <c r="D146" s="139"/>
      <c r="E146" s="145" t="s">
        <v>6515</v>
      </c>
      <c r="F146" s="13">
        <v>12155610</v>
      </c>
      <c r="G146" s="12" t="s">
        <v>5524</v>
      </c>
      <c r="H146" s="199" t="s">
        <v>55</v>
      </c>
    </row>
    <row r="147" spans="1:8" ht="30" x14ac:dyDescent="0.25">
      <c r="A147" s="260"/>
      <c r="B147" s="263"/>
      <c r="C147" s="32"/>
      <c r="D147" s="139"/>
      <c r="E147" s="145" t="s">
        <v>6515</v>
      </c>
      <c r="F147" s="13">
        <v>12155620</v>
      </c>
      <c r="G147" s="12" t="s">
        <v>5526</v>
      </c>
      <c r="H147" s="199" t="s">
        <v>55</v>
      </c>
    </row>
    <row r="148" spans="1:8" ht="30" x14ac:dyDescent="0.25">
      <c r="A148" s="260"/>
      <c r="B148" s="263"/>
      <c r="C148" s="32"/>
      <c r="D148" s="139"/>
      <c r="E148" s="145" t="s">
        <v>6515</v>
      </c>
      <c r="F148" s="13">
        <v>12155630</v>
      </c>
      <c r="G148" s="12" t="s">
        <v>5528</v>
      </c>
      <c r="H148" s="199" t="s">
        <v>55</v>
      </c>
    </row>
    <row r="149" spans="1:8" ht="30" x14ac:dyDescent="0.25">
      <c r="A149" s="260"/>
      <c r="B149" s="229">
        <v>12160400</v>
      </c>
      <c r="C149" s="10" t="s">
        <v>168</v>
      </c>
      <c r="D149" s="167" t="s">
        <v>51</v>
      </c>
      <c r="E149" s="148" t="s">
        <v>6514</v>
      </c>
      <c r="F149" s="148">
        <v>12169900</v>
      </c>
      <c r="G149" s="15" t="s">
        <v>168</v>
      </c>
      <c r="H149" s="204" t="s">
        <v>51</v>
      </c>
    </row>
    <row r="150" spans="1:8" ht="30" x14ac:dyDescent="0.25">
      <c r="A150" s="260"/>
      <c r="B150" s="229">
        <v>12160410</v>
      </c>
      <c r="C150" s="10" t="s">
        <v>168</v>
      </c>
      <c r="D150" s="167" t="s">
        <v>51</v>
      </c>
      <c r="E150" s="148" t="s">
        <v>6514</v>
      </c>
      <c r="F150" s="148">
        <v>12169910</v>
      </c>
      <c r="G150" s="15" t="s">
        <v>168</v>
      </c>
      <c r="H150" s="204" t="s">
        <v>51</v>
      </c>
    </row>
    <row r="151" spans="1:8" ht="30" x14ac:dyDescent="0.25">
      <c r="A151" s="260"/>
      <c r="B151" s="229">
        <v>12160420</v>
      </c>
      <c r="C151" s="10" t="s">
        <v>170</v>
      </c>
      <c r="D151" s="167" t="s">
        <v>51</v>
      </c>
      <c r="E151" s="148" t="s">
        <v>6514</v>
      </c>
      <c r="F151" s="148">
        <v>12169920</v>
      </c>
      <c r="G151" s="15" t="s">
        <v>170</v>
      </c>
      <c r="H151" s="204" t="s">
        <v>51</v>
      </c>
    </row>
    <row r="152" spans="1:8" ht="30" x14ac:dyDescent="0.25">
      <c r="A152" s="260"/>
      <c r="B152" s="263"/>
      <c r="C152" s="32"/>
      <c r="D152" s="139"/>
      <c r="E152" s="145" t="s">
        <v>6515</v>
      </c>
      <c r="F152" s="13">
        <v>12160500</v>
      </c>
      <c r="G152" s="12" t="s">
        <v>5541</v>
      </c>
      <c r="H152" s="199" t="s">
        <v>51</v>
      </c>
    </row>
    <row r="153" spans="1:8" ht="30" x14ac:dyDescent="0.25">
      <c r="A153" s="260"/>
      <c r="B153" s="263"/>
      <c r="C153" s="32"/>
      <c r="D153" s="139"/>
      <c r="E153" s="145" t="s">
        <v>6515</v>
      </c>
      <c r="F153" s="13">
        <v>12160510</v>
      </c>
      <c r="G153" s="12" t="s">
        <v>5541</v>
      </c>
      <c r="H153" s="199" t="s">
        <v>51</v>
      </c>
    </row>
    <row r="154" spans="1:8" ht="30" x14ac:dyDescent="0.25">
      <c r="A154" s="260"/>
      <c r="B154" s="263"/>
      <c r="C154" s="32"/>
      <c r="D154" s="139"/>
      <c r="E154" s="145" t="s">
        <v>6515</v>
      </c>
      <c r="F154" s="13">
        <v>12160520</v>
      </c>
      <c r="G154" s="12" t="s">
        <v>5543</v>
      </c>
      <c r="H154" s="199" t="s">
        <v>51</v>
      </c>
    </row>
    <row r="155" spans="1:8" ht="30" x14ac:dyDescent="0.25">
      <c r="A155" s="260"/>
      <c r="B155" s="229">
        <v>12180000</v>
      </c>
      <c r="C155" s="1" t="s">
        <v>6309</v>
      </c>
      <c r="D155" s="21" t="s">
        <v>45</v>
      </c>
      <c r="E155" s="148" t="s">
        <v>6514</v>
      </c>
      <c r="F155" s="148">
        <v>12150000</v>
      </c>
      <c r="G155" s="15" t="s">
        <v>5465</v>
      </c>
      <c r="H155" s="204" t="s">
        <v>45</v>
      </c>
    </row>
    <row r="156" spans="1:8" ht="30" x14ac:dyDescent="0.25">
      <c r="A156" s="260"/>
      <c r="B156" s="229">
        <v>12180100</v>
      </c>
      <c r="C156" s="1" t="s">
        <v>6023</v>
      </c>
      <c r="D156" s="21" t="s">
        <v>55</v>
      </c>
      <c r="E156" s="148" t="s">
        <v>6514</v>
      </c>
      <c r="F156" s="148">
        <v>12150100</v>
      </c>
      <c r="G156" s="15" t="s">
        <v>123</v>
      </c>
      <c r="H156" s="204" t="s">
        <v>51</v>
      </c>
    </row>
    <row r="157" spans="1:8" x14ac:dyDescent="0.25">
      <c r="A157" s="260"/>
      <c r="B157" s="229">
        <v>12180110</v>
      </c>
      <c r="C157" s="1" t="s">
        <v>6025</v>
      </c>
      <c r="D157" s="21" t="s">
        <v>55</v>
      </c>
      <c r="E157" s="148" t="s">
        <v>6514</v>
      </c>
      <c r="F157" s="148">
        <v>12150110</v>
      </c>
      <c r="G157" s="15" t="s">
        <v>125</v>
      </c>
      <c r="H157" s="204" t="s">
        <v>51</v>
      </c>
    </row>
    <row r="158" spans="1:8" x14ac:dyDescent="0.25">
      <c r="A158" s="260"/>
      <c r="B158" s="229">
        <v>12180120</v>
      </c>
      <c r="C158" s="1" t="s">
        <v>6027</v>
      </c>
      <c r="D158" s="21" t="s">
        <v>55</v>
      </c>
      <c r="E158" s="148" t="s">
        <v>6514</v>
      </c>
      <c r="F158" s="148">
        <v>12150120</v>
      </c>
      <c r="G158" s="15" t="s">
        <v>127</v>
      </c>
      <c r="H158" s="204" t="s">
        <v>51</v>
      </c>
    </row>
    <row r="159" spans="1:8" x14ac:dyDescent="0.25">
      <c r="A159" s="260"/>
      <c r="B159" s="229">
        <v>12180130</v>
      </c>
      <c r="C159" s="1" t="s">
        <v>6029</v>
      </c>
      <c r="D159" s="21" t="s">
        <v>55</v>
      </c>
      <c r="E159" s="148" t="s">
        <v>6514</v>
      </c>
      <c r="F159" s="148">
        <v>12150130</v>
      </c>
      <c r="G159" s="15" t="s">
        <v>129</v>
      </c>
      <c r="H159" s="204" t="s">
        <v>51</v>
      </c>
    </row>
    <row r="160" spans="1:8" ht="30" x14ac:dyDescent="0.25">
      <c r="A160" s="260"/>
      <c r="B160" s="229">
        <v>12180140</v>
      </c>
      <c r="C160" s="1" t="s">
        <v>5075</v>
      </c>
      <c r="D160" s="21" t="s">
        <v>55</v>
      </c>
      <c r="E160" s="148" t="s">
        <v>6514</v>
      </c>
      <c r="F160" s="148">
        <v>12150140</v>
      </c>
      <c r="G160" s="15" t="s">
        <v>131</v>
      </c>
      <c r="H160" s="204" t="s">
        <v>51</v>
      </c>
    </row>
    <row r="161" spans="1:8" ht="30" x14ac:dyDescent="0.25">
      <c r="A161" s="260"/>
      <c r="B161" s="229">
        <v>12180150</v>
      </c>
      <c r="C161" s="1" t="s">
        <v>5077</v>
      </c>
      <c r="D161" s="21" t="s">
        <v>55</v>
      </c>
      <c r="E161" s="148" t="s">
        <v>6514</v>
      </c>
      <c r="F161" s="148">
        <v>12150150</v>
      </c>
      <c r="G161" s="15" t="s">
        <v>133</v>
      </c>
      <c r="H161" s="204" t="s">
        <v>51</v>
      </c>
    </row>
    <row r="162" spans="1:8" ht="30" x14ac:dyDescent="0.25">
      <c r="A162" s="260"/>
      <c r="B162" s="229">
        <v>12180160</v>
      </c>
      <c r="C162" s="1" t="s">
        <v>5079</v>
      </c>
      <c r="D162" s="21" t="s">
        <v>55</v>
      </c>
      <c r="E162" s="148" t="s">
        <v>6514</v>
      </c>
      <c r="F162" s="148">
        <v>12150160</v>
      </c>
      <c r="G162" s="15" t="s">
        <v>135</v>
      </c>
      <c r="H162" s="204" t="s">
        <v>51</v>
      </c>
    </row>
    <row r="163" spans="1:8" ht="30" x14ac:dyDescent="0.25">
      <c r="A163" s="260"/>
      <c r="B163" s="227">
        <v>12191100</v>
      </c>
      <c r="C163" s="142" t="s">
        <v>5089</v>
      </c>
      <c r="D163" s="106" t="s">
        <v>51</v>
      </c>
      <c r="E163" s="143" t="s">
        <v>6513</v>
      </c>
      <c r="F163" s="139"/>
      <c r="G163" s="32"/>
      <c r="H163" s="197"/>
    </row>
    <row r="164" spans="1:8" ht="30" x14ac:dyDescent="0.25">
      <c r="A164" s="260"/>
      <c r="B164" s="227">
        <v>12191110</v>
      </c>
      <c r="C164" s="142" t="s">
        <v>5089</v>
      </c>
      <c r="D164" s="106" t="s">
        <v>51</v>
      </c>
      <c r="E164" s="143" t="s">
        <v>6513</v>
      </c>
      <c r="F164" s="139"/>
      <c r="G164" s="32"/>
      <c r="H164" s="197"/>
    </row>
    <row r="165" spans="1:8" ht="30" x14ac:dyDescent="0.25">
      <c r="A165" s="260"/>
      <c r="B165" s="227">
        <v>12191120</v>
      </c>
      <c r="C165" s="142" t="s">
        <v>5091</v>
      </c>
      <c r="D165" s="106" t="s">
        <v>51</v>
      </c>
      <c r="E165" s="143" t="s">
        <v>6513</v>
      </c>
      <c r="F165" s="139"/>
      <c r="G165" s="32"/>
      <c r="H165" s="197"/>
    </row>
    <row r="166" spans="1:8" ht="30" x14ac:dyDescent="0.25">
      <c r="A166" s="260"/>
      <c r="B166" s="227">
        <v>12191130</v>
      </c>
      <c r="C166" s="142" t="s">
        <v>5093</v>
      </c>
      <c r="D166" s="106" t="s">
        <v>51</v>
      </c>
      <c r="E166" s="143" t="s">
        <v>6513</v>
      </c>
      <c r="F166" s="139"/>
      <c r="G166" s="32"/>
      <c r="H166" s="197"/>
    </row>
    <row r="167" spans="1:8" ht="45" x14ac:dyDescent="0.25">
      <c r="A167" s="260"/>
      <c r="B167" s="227">
        <v>12191140</v>
      </c>
      <c r="C167" s="142" t="s">
        <v>5096</v>
      </c>
      <c r="D167" s="106" t="s">
        <v>51</v>
      </c>
      <c r="E167" s="143" t="s">
        <v>6513</v>
      </c>
      <c r="F167" s="139"/>
      <c r="G167" s="32"/>
      <c r="H167" s="197"/>
    </row>
    <row r="168" spans="1:8" ht="30" x14ac:dyDescent="0.25">
      <c r="A168" s="260"/>
      <c r="B168" s="229">
        <v>12199910</v>
      </c>
      <c r="C168" s="10" t="s">
        <v>176</v>
      </c>
      <c r="D168" s="167" t="s">
        <v>51</v>
      </c>
      <c r="E168" s="148" t="s">
        <v>6521</v>
      </c>
      <c r="F168" s="148">
        <v>12199910</v>
      </c>
      <c r="G168" s="15" t="s">
        <v>5630</v>
      </c>
      <c r="H168" s="204" t="s">
        <v>51</v>
      </c>
    </row>
    <row r="169" spans="1:8" ht="30" x14ac:dyDescent="0.25">
      <c r="A169" s="260"/>
      <c r="B169" s="229">
        <v>12199920</v>
      </c>
      <c r="C169" s="10" t="s">
        <v>6523</v>
      </c>
      <c r="D169" s="167" t="s">
        <v>51</v>
      </c>
      <c r="E169" s="148" t="s">
        <v>6521</v>
      </c>
      <c r="F169" s="148">
        <v>12199920</v>
      </c>
      <c r="G169" s="15" t="s">
        <v>5631</v>
      </c>
      <c r="H169" s="204" t="s">
        <v>51</v>
      </c>
    </row>
    <row r="170" spans="1:8" ht="30" x14ac:dyDescent="0.25">
      <c r="A170" s="260"/>
      <c r="B170" s="263"/>
      <c r="C170" s="32"/>
      <c r="D170" s="139"/>
      <c r="E170" s="145" t="s">
        <v>6515</v>
      </c>
      <c r="F170" s="13">
        <v>12199930</v>
      </c>
      <c r="G170" s="12" t="s">
        <v>5632</v>
      </c>
      <c r="H170" s="199" t="s">
        <v>51</v>
      </c>
    </row>
    <row r="171" spans="1:8" ht="30" x14ac:dyDescent="0.25">
      <c r="A171" s="260"/>
      <c r="B171" s="263"/>
      <c r="C171" s="32"/>
      <c r="D171" s="139"/>
      <c r="E171" s="145" t="s">
        <v>6515</v>
      </c>
      <c r="F171" s="13">
        <v>12199940</v>
      </c>
      <c r="G171" s="12" t="s">
        <v>5635</v>
      </c>
      <c r="H171" s="199" t="s">
        <v>51</v>
      </c>
    </row>
    <row r="172" spans="1:8" x14ac:dyDescent="0.25">
      <c r="A172" s="260"/>
      <c r="B172" s="263"/>
      <c r="C172" s="32"/>
      <c r="D172" s="139"/>
      <c r="E172" s="145" t="s">
        <v>6515</v>
      </c>
      <c r="F172" s="13">
        <v>12210000</v>
      </c>
      <c r="G172" s="12" t="s">
        <v>180</v>
      </c>
      <c r="H172" s="199" t="s">
        <v>45</v>
      </c>
    </row>
    <row r="173" spans="1:8" ht="60" x14ac:dyDescent="0.25">
      <c r="A173" s="260"/>
      <c r="B173" s="229">
        <v>12200100</v>
      </c>
      <c r="C173" s="10" t="s">
        <v>5098</v>
      </c>
      <c r="D173" s="167" t="s">
        <v>51</v>
      </c>
      <c r="E173" s="148" t="s">
        <v>6514</v>
      </c>
      <c r="F173" s="148">
        <v>12210100</v>
      </c>
      <c r="G173" s="15" t="s">
        <v>5098</v>
      </c>
      <c r="H173" s="204" t="s">
        <v>51</v>
      </c>
    </row>
    <row r="174" spans="1:8" ht="30" x14ac:dyDescent="0.25">
      <c r="A174" s="260"/>
      <c r="B174" s="229">
        <v>12200110</v>
      </c>
      <c r="C174" s="10" t="s">
        <v>5100</v>
      </c>
      <c r="D174" s="167" t="s">
        <v>51</v>
      </c>
      <c r="E174" s="148" t="s">
        <v>6514</v>
      </c>
      <c r="F174" s="148">
        <v>12210110</v>
      </c>
      <c r="G174" s="15" t="s">
        <v>5100</v>
      </c>
      <c r="H174" s="204" t="s">
        <v>51</v>
      </c>
    </row>
    <row r="175" spans="1:8" ht="45" x14ac:dyDescent="0.25">
      <c r="A175" s="260"/>
      <c r="B175" s="229">
        <v>12200120</v>
      </c>
      <c r="C175" s="10" t="s">
        <v>5102</v>
      </c>
      <c r="D175" s="167" t="s">
        <v>51</v>
      </c>
      <c r="E175" s="148" t="s">
        <v>6514</v>
      </c>
      <c r="F175" s="148">
        <v>12210120</v>
      </c>
      <c r="G175" s="15" t="s">
        <v>5102</v>
      </c>
      <c r="H175" s="204" t="s">
        <v>51</v>
      </c>
    </row>
    <row r="176" spans="1:8" ht="30" x14ac:dyDescent="0.25">
      <c r="A176" s="260"/>
      <c r="B176" s="229">
        <v>12200200</v>
      </c>
      <c r="C176" s="10" t="s">
        <v>5104</v>
      </c>
      <c r="D176" s="167" t="s">
        <v>51</v>
      </c>
      <c r="E176" s="148" t="s">
        <v>6514</v>
      </c>
      <c r="F176" s="148">
        <v>12210200</v>
      </c>
      <c r="G176" s="15" t="s">
        <v>5104</v>
      </c>
      <c r="H176" s="204" t="s">
        <v>51</v>
      </c>
    </row>
    <row r="177" spans="1:8" ht="30" x14ac:dyDescent="0.25">
      <c r="A177" s="260"/>
      <c r="B177" s="227">
        <v>12200210</v>
      </c>
      <c r="C177" s="142" t="s">
        <v>5104</v>
      </c>
      <c r="D177" s="106" t="s">
        <v>51</v>
      </c>
      <c r="E177" s="143" t="s">
        <v>6513</v>
      </c>
      <c r="F177" s="139"/>
      <c r="G177" s="32"/>
      <c r="H177" s="197"/>
    </row>
    <row r="178" spans="1:8" x14ac:dyDescent="0.25">
      <c r="A178" s="260"/>
      <c r="B178" s="229">
        <v>12200300</v>
      </c>
      <c r="C178" s="10" t="s">
        <v>5107</v>
      </c>
      <c r="D178" s="167" t="s">
        <v>51</v>
      </c>
      <c r="E178" s="148" t="s">
        <v>6514</v>
      </c>
      <c r="F178" s="148">
        <v>12210300</v>
      </c>
      <c r="G178" s="15" t="s">
        <v>5107</v>
      </c>
      <c r="H178" s="204" t="s">
        <v>51</v>
      </c>
    </row>
    <row r="179" spans="1:8" x14ac:dyDescent="0.25">
      <c r="A179" s="260"/>
      <c r="B179" s="227">
        <v>12200310</v>
      </c>
      <c r="C179" s="142" t="s">
        <v>5107</v>
      </c>
      <c r="D179" s="106" t="s">
        <v>51</v>
      </c>
      <c r="E179" s="143" t="s">
        <v>6513</v>
      </c>
      <c r="F179" s="139"/>
      <c r="G179" s="32"/>
      <c r="H179" s="197"/>
    </row>
    <row r="180" spans="1:8" ht="30" x14ac:dyDescent="0.25">
      <c r="A180" s="260"/>
      <c r="B180" s="229">
        <v>12200400</v>
      </c>
      <c r="C180" s="10" t="s">
        <v>5109</v>
      </c>
      <c r="D180" s="167" t="s">
        <v>51</v>
      </c>
      <c r="E180" s="148" t="s">
        <v>6514</v>
      </c>
      <c r="F180" s="148">
        <v>12210400</v>
      </c>
      <c r="G180" s="15" t="s">
        <v>5109</v>
      </c>
      <c r="H180" s="204" t="s">
        <v>51</v>
      </c>
    </row>
    <row r="181" spans="1:8" ht="30" x14ac:dyDescent="0.25">
      <c r="A181" s="260"/>
      <c r="B181" s="227">
        <v>12200410</v>
      </c>
      <c r="C181" s="142" t="s">
        <v>5109</v>
      </c>
      <c r="D181" s="106" t="s">
        <v>51</v>
      </c>
      <c r="E181" s="143" t="s">
        <v>6513</v>
      </c>
      <c r="F181" s="139"/>
      <c r="G181" s="32"/>
      <c r="H181" s="197"/>
    </row>
    <row r="182" spans="1:8" ht="30" x14ac:dyDescent="0.25">
      <c r="A182" s="260"/>
      <c r="B182" s="229">
        <v>12200500</v>
      </c>
      <c r="C182" s="10" t="s">
        <v>5111</v>
      </c>
      <c r="D182" s="167" t="s">
        <v>51</v>
      </c>
      <c r="E182" s="148" t="s">
        <v>6514</v>
      </c>
      <c r="F182" s="148">
        <v>12210500</v>
      </c>
      <c r="G182" s="15" t="s">
        <v>5111</v>
      </c>
      <c r="H182" s="204" t="s">
        <v>51</v>
      </c>
    </row>
    <row r="183" spans="1:8" ht="30" x14ac:dyDescent="0.25">
      <c r="A183" s="260"/>
      <c r="B183" s="227">
        <v>12200510</v>
      </c>
      <c r="C183" s="142" t="s">
        <v>5111</v>
      </c>
      <c r="D183" s="106" t="s">
        <v>51</v>
      </c>
      <c r="E183" s="143" t="s">
        <v>6513</v>
      </c>
      <c r="F183" s="139"/>
      <c r="G183" s="32"/>
      <c r="H183" s="197"/>
    </row>
    <row r="184" spans="1:8" ht="30" x14ac:dyDescent="0.25">
      <c r="A184" s="260"/>
      <c r="B184" s="229">
        <v>12200600</v>
      </c>
      <c r="C184" s="10" t="s">
        <v>5113</v>
      </c>
      <c r="D184" s="167" t="s">
        <v>51</v>
      </c>
      <c r="E184" s="148" t="s">
        <v>6514</v>
      </c>
      <c r="F184" s="148">
        <v>12210600</v>
      </c>
      <c r="G184" s="15" t="s">
        <v>5113</v>
      </c>
      <c r="H184" s="204" t="s">
        <v>51</v>
      </c>
    </row>
    <row r="185" spans="1:8" ht="30" x14ac:dyDescent="0.25">
      <c r="A185" s="260"/>
      <c r="B185" s="227">
        <v>12200610</v>
      </c>
      <c r="C185" s="142" t="s">
        <v>5113</v>
      </c>
      <c r="D185" s="106" t="s">
        <v>51</v>
      </c>
      <c r="E185" s="143" t="s">
        <v>6513</v>
      </c>
      <c r="F185" s="139"/>
      <c r="G185" s="32"/>
      <c r="H185" s="197"/>
    </row>
    <row r="186" spans="1:8" ht="30" x14ac:dyDescent="0.25">
      <c r="A186" s="260"/>
      <c r="B186" s="229">
        <v>12200700</v>
      </c>
      <c r="C186" s="10" t="s">
        <v>5115</v>
      </c>
      <c r="D186" s="167" t="s">
        <v>51</v>
      </c>
      <c r="E186" s="148" t="s">
        <v>6514</v>
      </c>
      <c r="F186" s="148">
        <v>12210700</v>
      </c>
      <c r="G186" s="15" t="s">
        <v>5115</v>
      </c>
      <c r="H186" s="204" t="s">
        <v>51</v>
      </c>
    </row>
    <row r="187" spans="1:8" ht="30" x14ac:dyDescent="0.25">
      <c r="A187" s="260"/>
      <c r="B187" s="227">
        <v>12200710</v>
      </c>
      <c r="C187" s="142" t="s">
        <v>5115</v>
      </c>
      <c r="D187" s="106" t="s">
        <v>51</v>
      </c>
      <c r="E187" s="143" t="s">
        <v>6513</v>
      </c>
      <c r="F187" s="139"/>
      <c r="G187" s="32"/>
      <c r="H187" s="197"/>
    </row>
    <row r="188" spans="1:8" ht="45" x14ac:dyDescent="0.25">
      <c r="A188" s="260"/>
      <c r="B188" s="229">
        <v>12200800</v>
      </c>
      <c r="C188" s="10" t="s">
        <v>5117</v>
      </c>
      <c r="D188" s="167" t="s">
        <v>51</v>
      </c>
      <c r="E188" s="148" t="s">
        <v>6514</v>
      </c>
      <c r="F188" s="148">
        <v>12210800</v>
      </c>
      <c r="G188" s="15" t="s">
        <v>5117</v>
      </c>
      <c r="H188" s="204" t="s">
        <v>51</v>
      </c>
    </row>
    <row r="189" spans="1:8" ht="30" x14ac:dyDescent="0.25">
      <c r="A189" s="260"/>
      <c r="B189" s="229">
        <v>12200810</v>
      </c>
      <c r="C189" s="10" t="s">
        <v>5119</v>
      </c>
      <c r="D189" s="167" t="s">
        <v>51</v>
      </c>
      <c r="E189" s="148" t="s">
        <v>6514</v>
      </c>
      <c r="F189" s="148">
        <v>12210810</v>
      </c>
      <c r="G189" s="15" t="s">
        <v>5119</v>
      </c>
      <c r="H189" s="204" t="s">
        <v>51</v>
      </c>
    </row>
    <row r="190" spans="1:8" ht="30" x14ac:dyDescent="0.25">
      <c r="A190" s="260"/>
      <c r="B190" s="229">
        <v>12200820</v>
      </c>
      <c r="C190" s="10" t="s">
        <v>5121</v>
      </c>
      <c r="D190" s="167" t="s">
        <v>51</v>
      </c>
      <c r="E190" s="148" t="s">
        <v>6514</v>
      </c>
      <c r="F190" s="148">
        <v>12210820</v>
      </c>
      <c r="G190" s="15" t="s">
        <v>5121</v>
      </c>
      <c r="H190" s="204" t="s">
        <v>51</v>
      </c>
    </row>
    <row r="191" spans="1:8" ht="30" x14ac:dyDescent="0.25">
      <c r="A191" s="260"/>
      <c r="B191" s="229">
        <v>12200900</v>
      </c>
      <c r="C191" s="10" t="s">
        <v>5123</v>
      </c>
      <c r="D191" s="167" t="s">
        <v>51</v>
      </c>
      <c r="E191" s="148" t="s">
        <v>6514</v>
      </c>
      <c r="F191" s="148">
        <v>12210900</v>
      </c>
      <c r="G191" s="15" t="s">
        <v>5123</v>
      </c>
      <c r="H191" s="204" t="s">
        <v>51</v>
      </c>
    </row>
    <row r="192" spans="1:8" ht="45" x14ac:dyDescent="0.25">
      <c r="A192" s="260"/>
      <c r="B192" s="229">
        <v>12200910</v>
      </c>
      <c r="C192" s="10" t="s">
        <v>5125</v>
      </c>
      <c r="D192" s="167" t="s">
        <v>51</v>
      </c>
      <c r="E192" s="148" t="s">
        <v>6514</v>
      </c>
      <c r="F192" s="148">
        <v>12210910</v>
      </c>
      <c r="G192" s="15" t="s">
        <v>5125</v>
      </c>
      <c r="H192" s="204" t="s">
        <v>51</v>
      </c>
    </row>
    <row r="193" spans="1:8" ht="30" x14ac:dyDescent="0.25">
      <c r="A193" s="260"/>
      <c r="B193" s="229">
        <v>12200920</v>
      </c>
      <c r="C193" s="10" t="s">
        <v>5127</v>
      </c>
      <c r="D193" s="167" t="s">
        <v>51</v>
      </c>
      <c r="E193" s="148" t="s">
        <v>6514</v>
      </c>
      <c r="F193" s="148">
        <v>12210920</v>
      </c>
      <c r="G193" s="15" t="s">
        <v>5127</v>
      </c>
      <c r="H193" s="204" t="s">
        <v>51</v>
      </c>
    </row>
    <row r="194" spans="1:8" x14ac:dyDescent="0.25">
      <c r="A194" s="260"/>
      <c r="B194" s="229">
        <v>12201000</v>
      </c>
      <c r="C194" s="10" t="s">
        <v>5129</v>
      </c>
      <c r="D194" s="167" t="s">
        <v>51</v>
      </c>
      <c r="E194" s="148" t="s">
        <v>6514</v>
      </c>
      <c r="F194" s="148">
        <v>12211000</v>
      </c>
      <c r="G194" s="15" t="s">
        <v>5129</v>
      </c>
      <c r="H194" s="204" t="s">
        <v>51</v>
      </c>
    </row>
    <row r="195" spans="1:8" x14ac:dyDescent="0.25">
      <c r="A195" s="260"/>
      <c r="B195" s="227">
        <v>12201010</v>
      </c>
      <c r="C195" s="142" t="s">
        <v>5129</v>
      </c>
      <c r="D195" s="106" t="s">
        <v>51</v>
      </c>
      <c r="E195" s="143" t="s">
        <v>6513</v>
      </c>
      <c r="F195" s="139"/>
      <c r="G195" s="32"/>
      <c r="H195" s="197"/>
    </row>
    <row r="196" spans="1:8" ht="30" x14ac:dyDescent="0.25">
      <c r="A196" s="260"/>
      <c r="B196" s="229">
        <v>12201100</v>
      </c>
      <c r="C196" s="10" t="s">
        <v>5131</v>
      </c>
      <c r="D196" s="167" t="s">
        <v>51</v>
      </c>
      <c r="E196" s="148" t="s">
        <v>6514</v>
      </c>
      <c r="F196" s="148">
        <v>12211100</v>
      </c>
      <c r="G196" s="15" t="s">
        <v>5131</v>
      </c>
      <c r="H196" s="204" t="s">
        <v>51</v>
      </c>
    </row>
    <row r="197" spans="1:8" ht="30" x14ac:dyDescent="0.25">
      <c r="A197" s="260"/>
      <c r="B197" s="229">
        <v>12201110</v>
      </c>
      <c r="C197" s="10" t="s">
        <v>5132</v>
      </c>
      <c r="D197" s="167" t="s">
        <v>51</v>
      </c>
      <c r="E197" s="148" t="s">
        <v>6514</v>
      </c>
      <c r="F197" s="148">
        <v>12211110</v>
      </c>
      <c r="G197" s="15" t="s">
        <v>5132</v>
      </c>
      <c r="H197" s="204" t="s">
        <v>51</v>
      </c>
    </row>
    <row r="198" spans="1:8" ht="30" x14ac:dyDescent="0.25">
      <c r="A198" s="260"/>
      <c r="B198" s="229">
        <v>12201120</v>
      </c>
      <c r="C198" s="10" t="s">
        <v>5133</v>
      </c>
      <c r="D198" s="167" t="s">
        <v>51</v>
      </c>
      <c r="E198" s="148" t="s">
        <v>6514</v>
      </c>
      <c r="F198" s="148">
        <v>12211120</v>
      </c>
      <c r="G198" s="15" t="s">
        <v>5133</v>
      </c>
      <c r="H198" s="204" t="s">
        <v>51</v>
      </c>
    </row>
    <row r="199" spans="1:8" x14ac:dyDescent="0.25">
      <c r="A199" s="260"/>
      <c r="B199" s="229">
        <v>12209900</v>
      </c>
      <c r="C199" s="10" t="s">
        <v>182</v>
      </c>
      <c r="D199" s="167" t="s">
        <v>51</v>
      </c>
      <c r="E199" s="148" t="s">
        <v>6514</v>
      </c>
      <c r="F199" s="148">
        <v>12219900</v>
      </c>
      <c r="G199" s="15" t="s">
        <v>182</v>
      </c>
      <c r="H199" s="204" t="s">
        <v>51</v>
      </c>
    </row>
    <row r="200" spans="1:8" ht="30" x14ac:dyDescent="0.25">
      <c r="A200" s="260"/>
      <c r="B200" s="229">
        <v>12209910</v>
      </c>
      <c r="C200" s="10" t="s">
        <v>182</v>
      </c>
      <c r="D200" s="167" t="s">
        <v>51</v>
      </c>
      <c r="E200" s="148" t="s">
        <v>6521</v>
      </c>
      <c r="F200" s="148">
        <v>12219910</v>
      </c>
      <c r="G200" s="15" t="s">
        <v>184</v>
      </c>
      <c r="H200" s="204" t="s">
        <v>51</v>
      </c>
    </row>
    <row r="201" spans="1:8" ht="30" x14ac:dyDescent="0.25">
      <c r="A201" s="260"/>
      <c r="B201" s="229"/>
      <c r="C201" s="10"/>
      <c r="D201" s="167"/>
      <c r="E201" s="145" t="s">
        <v>6515</v>
      </c>
      <c r="F201" s="13">
        <v>12219920</v>
      </c>
      <c r="G201" s="12" t="s">
        <v>5666</v>
      </c>
      <c r="H201" s="199" t="s">
        <v>51</v>
      </c>
    </row>
    <row r="202" spans="1:8" ht="30" x14ac:dyDescent="0.25">
      <c r="A202" s="260"/>
      <c r="B202" s="227">
        <v>12280000</v>
      </c>
      <c r="C202" s="142" t="s">
        <v>6311</v>
      </c>
      <c r="D202" s="106" t="s">
        <v>45</v>
      </c>
      <c r="E202" s="143" t="s">
        <v>6513</v>
      </c>
      <c r="F202" s="139"/>
      <c r="G202" s="32"/>
      <c r="H202" s="197"/>
    </row>
    <row r="203" spans="1:8" x14ac:dyDescent="0.25">
      <c r="A203" s="260"/>
      <c r="B203" s="229">
        <v>12280100</v>
      </c>
      <c r="C203" s="10" t="s">
        <v>5662</v>
      </c>
      <c r="D203" s="167" t="s">
        <v>55</v>
      </c>
      <c r="E203" s="148" t="s">
        <v>6514</v>
      </c>
      <c r="F203" s="148">
        <v>12215000</v>
      </c>
      <c r="G203" s="15" t="s">
        <v>5662</v>
      </c>
      <c r="H203" s="204" t="s">
        <v>55</v>
      </c>
    </row>
    <row r="204" spans="1:8" x14ac:dyDescent="0.25">
      <c r="A204" s="260"/>
      <c r="B204" s="229">
        <v>12280110</v>
      </c>
      <c r="C204" s="10" t="s">
        <v>5664</v>
      </c>
      <c r="D204" s="167" t="s">
        <v>55</v>
      </c>
      <c r="E204" s="148" t="s">
        <v>6514</v>
      </c>
      <c r="F204" s="148">
        <v>12215010</v>
      </c>
      <c r="G204" s="15" t="s">
        <v>5664</v>
      </c>
      <c r="H204" s="204" t="s">
        <v>55</v>
      </c>
    </row>
    <row r="205" spans="1:8" ht="30" x14ac:dyDescent="0.25">
      <c r="A205" s="260"/>
      <c r="B205" s="263"/>
      <c r="C205" s="32"/>
      <c r="D205" s="139"/>
      <c r="E205" s="145" t="s">
        <v>6515</v>
      </c>
      <c r="F205" s="13">
        <v>12310000</v>
      </c>
      <c r="G205" s="12" t="s">
        <v>186</v>
      </c>
      <c r="H205" s="199" t="s">
        <v>45</v>
      </c>
    </row>
    <row r="206" spans="1:8" ht="30" x14ac:dyDescent="0.25">
      <c r="A206" s="260"/>
      <c r="B206" s="229">
        <v>12300100</v>
      </c>
      <c r="C206" s="10" t="s">
        <v>186</v>
      </c>
      <c r="D206" s="167" t="s">
        <v>51</v>
      </c>
      <c r="E206" s="148" t="s">
        <v>6514</v>
      </c>
      <c r="F206" s="148">
        <v>12315000</v>
      </c>
      <c r="G206" s="15" t="s">
        <v>186</v>
      </c>
      <c r="H206" s="204" t="s">
        <v>55</v>
      </c>
    </row>
    <row r="207" spans="1:8" ht="30" x14ac:dyDescent="0.25">
      <c r="A207" s="260"/>
      <c r="B207" s="227">
        <v>12300110</v>
      </c>
      <c r="C207" s="142" t="s">
        <v>186</v>
      </c>
      <c r="D207" s="106" t="s">
        <v>51</v>
      </c>
      <c r="E207" s="152" t="s">
        <v>6513</v>
      </c>
      <c r="F207" s="139"/>
      <c r="G207" s="32"/>
      <c r="H207" s="197"/>
    </row>
    <row r="208" spans="1:8" ht="30" x14ac:dyDescent="0.25">
      <c r="A208" s="260"/>
      <c r="B208" s="263"/>
      <c r="C208" s="32"/>
      <c r="D208" s="139"/>
      <c r="E208" s="145" t="s">
        <v>6515</v>
      </c>
      <c r="F208" s="13">
        <v>12410000</v>
      </c>
      <c r="G208" s="12" t="s">
        <v>189</v>
      </c>
      <c r="H208" s="199" t="s">
        <v>45</v>
      </c>
    </row>
    <row r="209" spans="1:8" ht="30" x14ac:dyDescent="0.25">
      <c r="A209" s="260"/>
      <c r="B209" s="229">
        <v>12400010</v>
      </c>
      <c r="C209" s="10" t="s">
        <v>189</v>
      </c>
      <c r="D209" s="167" t="s">
        <v>45</v>
      </c>
      <c r="E209" s="148" t="s">
        <v>6514</v>
      </c>
      <c r="F209" s="148">
        <v>12415000</v>
      </c>
      <c r="G209" s="15" t="s">
        <v>189</v>
      </c>
      <c r="H209" s="204" t="s">
        <v>55</v>
      </c>
    </row>
    <row r="210" spans="1:8" x14ac:dyDescent="0.25">
      <c r="A210" s="260"/>
      <c r="B210" s="263"/>
      <c r="C210" s="32"/>
      <c r="D210" s="139"/>
      <c r="E210" s="145" t="s">
        <v>6515</v>
      </c>
      <c r="F210" s="13">
        <v>13110000</v>
      </c>
      <c r="G210" s="12" t="s">
        <v>194</v>
      </c>
      <c r="H210" s="199" t="s">
        <v>45</v>
      </c>
    </row>
    <row r="211" spans="1:8" ht="30" x14ac:dyDescent="0.25">
      <c r="A211" s="260"/>
      <c r="B211" s="229">
        <v>13100100</v>
      </c>
      <c r="C211" s="10" t="s">
        <v>196</v>
      </c>
      <c r="D211" s="167" t="s">
        <v>51</v>
      </c>
      <c r="E211" s="148" t="s">
        <v>6514</v>
      </c>
      <c r="F211" s="148">
        <v>13110100</v>
      </c>
      <c r="G211" s="15" t="s">
        <v>196</v>
      </c>
      <c r="H211" s="204" t="s">
        <v>51</v>
      </c>
    </row>
    <row r="212" spans="1:8" x14ac:dyDescent="0.25">
      <c r="A212" s="260"/>
      <c r="B212" s="229">
        <v>13100110</v>
      </c>
      <c r="C212" s="10" t="s">
        <v>198</v>
      </c>
      <c r="D212" s="167" t="s">
        <v>51</v>
      </c>
      <c r="E212" s="148" t="s">
        <v>6514</v>
      </c>
      <c r="F212" s="148">
        <v>13110110</v>
      </c>
      <c r="G212" s="15" t="s">
        <v>198</v>
      </c>
      <c r="H212" s="204" t="s">
        <v>51</v>
      </c>
    </row>
    <row r="213" spans="1:8" x14ac:dyDescent="0.25">
      <c r="A213" s="260"/>
      <c r="B213" s="229">
        <v>13100120</v>
      </c>
      <c r="C213" s="10" t="s">
        <v>200</v>
      </c>
      <c r="D213" s="167" t="s">
        <v>51</v>
      </c>
      <c r="E213" s="148" t="s">
        <v>6514</v>
      </c>
      <c r="F213" s="148">
        <v>13110120</v>
      </c>
      <c r="G213" s="15" t="s">
        <v>200</v>
      </c>
      <c r="H213" s="204" t="s">
        <v>51</v>
      </c>
    </row>
    <row r="214" spans="1:8" ht="30" x14ac:dyDescent="0.25">
      <c r="A214" s="260"/>
      <c r="B214" s="229">
        <v>13100200</v>
      </c>
      <c r="C214" s="10" t="s">
        <v>202</v>
      </c>
      <c r="D214" s="167" t="s">
        <v>51</v>
      </c>
      <c r="E214" s="148" t="s">
        <v>6514</v>
      </c>
      <c r="F214" s="148">
        <v>13110200</v>
      </c>
      <c r="G214" s="15" t="s">
        <v>202</v>
      </c>
      <c r="H214" s="204" t="s">
        <v>51</v>
      </c>
    </row>
    <row r="215" spans="1:8" ht="30" x14ac:dyDescent="0.25">
      <c r="A215" s="260"/>
      <c r="B215" s="227">
        <v>13100210</v>
      </c>
      <c r="C215" s="142" t="s">
        <v>202</v>
      </c>
      <c r="D215" s="106" t="s">
        <v>51</v>
      </c>
      <c r="E215" s="143" t="s">
        <v>6513</v>
      </c>
      <c r="F215" s="139"/>
      <c r="G215" s="32"/>
      <c r="H215" s="197"/>
    </row>
    <row r="216" spans="1:8" x14ac:dyDescent="0.25">
      <c r="A216" s="260"/>
      <c r="B216" s="229">
        <v>13109900</v>
      </c>
      <c r="C216" s="10" t="s">
        <v>204</v>
      </c>
      <c r="D216" s="167" t="s">
        <v>51</v>
      </c>
      <c r="E216" s="148" t="s">
        <v>6514</v>
      </c>
      <c r="F216" s="148">
        <v>13119900</v>
      </c>
      <c r="G216" s="15" t="s">
        <v>204</v>
      </c>
      <c r="H216" s="204" t="s">
        <v>51</v>
      </c>
    </row>
    <row r="217" spans="1:8" x14ac:dyDescent="0.25">
      <c r="A217" s="260"/>
      <c r="B217" s="227">
        <v>13109910</v>
      </c>
      <c r="C217" s="142" t="s">
        <v>204</v>
      </c>
      <c r="D217" s="106" t="s">
        <v>51</v>
      </c>
      <c r="E217" s="143" t="s">
        <v>6513</v>
      </c>
      <c r="F217" s="139"/>
      <c r="G217" s="32"/>
      <c r="H217" s="197"/>
    </row>
    <row r="218" spans="1:8" x14ac:dyDescent="0.25">
      <c r="A218" s="260"/>
      <c r="B218" s="229">
        <v>13210010</v>
      </c>
      <c r="C218" s="10" t="s">
        <v>210</v>
      </c>
      <c r="D218" s="167" t="s">
        <v>51</v>
      </c>
      <c r="E218" s="148" t="s">
        <v>6514</v>
      </c>
      <c r="F218" s="148">
        <v>13210100</v>
      </c>
      <c r="G218" s="15" t="s">
        <v>210</v>
      </c>
      <c r="H218" s="204" t="s">
        <v>51</v>
      </c>
    </row>
    <row r="219" spans="1:8" x14ac:dyDescent="0.25">
      <c r="A219" s="260"/>
      <c r="B219" s="229">
        <v>13210020</v>
      </c>
      <c r="C219" s="10" t="s">
        <v>212</v>
      </c>
      <c r="D219" s="167" t="s">
        <v>51</v>
      </c>
      <c r="E219" s="148" t="s">
        <v>6514</v>
      </c>
      <c r="F219" s="148">
        <v>13210200</v>
      </c>
      <c r="G219" s="15" t="s">
        <v>212</v>
      </c>
      <c r="H219" s="204" t="s">
        <v>51</v>
      </c>
    </row>
    <row r="220" spans="1:8" x14ac:dyDescent="0.25">
      <c r="A220" s="260"/>
      <c r="B220" s="229">
        <v>13210030</v>
      </c>
      <c r="C220" s="10" t="s">
        <v>214</v>
      </c>
      <c r="D220" s="167" t="s">
        <v>51</v>
      </c>
      <c r="E220" s="148" t="s">
        <v>6514</v>
      </c>
      <c r="F220" s="148">
        <v>13210300</v>
      </c>
      <c r="G220" s="15" t="s">
        <v>214</v>
      </c>
      <c r="H220" s="204" t="s">
        <v>51</v>
      </c>
    </row>
    <row r="221" spans="1:8" ht="30" x14ac:dyDescent="0.25">
      <c r="A221" s="260"/>
      <c r="B221" s="229">
        <v>13210040</v>
      </c>
      <c r="C221" s="10" t="s">
        <v>216</v>
      </c>
      <c r="D221" s="167" t="s">
        <v>51</v>
      </c>
      <c r="E221" s="148" t="s">
        <v>6514</v>
      </c>
      <c r="F221" s="148">
        <v>13210400</v>
      </c>
      <c r="G221" s="15" t="s">
        <v>216</v>
      </c>
      <c r="H221" s="204" t="s">
        <v>51</v>
      </c>
    </row>
    <row r="222" spans="1:8" x14ac:dyDescent="0.25">
      <c r="A222" s="260"/>
      <c r="B222" s="229">
        <v>13210050</v>
      </c>
      <c r="C222" s="10" t="s">
        <v>218</v>
      </c>
      <c r="D222" s="167" t="s">
        <v>51</v>
      </c>
      <c r="E222" s="148" t="s">
        <v>6514</v>
      </c>
      <c r="F222" s="148">
        <v>13210500</v>
      </c>
      <c r="G222" s="15" t="s">
        <v>218</v>
      </c>
      <c r="H222" s="204" t="s">
        <v>51</v>
      </c>
    </row>
    <row r="223" spans="1:8" x14ac:dyDescent="0.25">
      <c r="A223" s="260"/>
      <c r="B223" s="229">
        <v>13210060</v>
      </c>
      <c r="C223" s="10" t="s">
        <v>220</v>
      </c>
      <c r="D223" s="167" t="s">
        <v>51</v>
      </c>
      <c r="E223" s="148" t="s">
        <v>6514</v>
      </c>
      <c r="F223" s="148">
        <v>13210600</v>
      </c>
      <c r="G223" s="15" t="s">
        <v>220</v>
      </c>
      <c r="H223" s="204" t="s">
        <v>51</v>
      </c>
    </row>
    <row r="224" spans="1:8" x14ac:dyDescent="0.25">
      <c r="A224" s="260"/>
      <c r="B224" s="229">
        <v>13220010</v>
      </c>
      <c r="C224" s="10" t="s">
        <v>222</v>
      </c>
      <c r="D224" s="167" t="s">
        <v>51</v>
      </c>
      <c r="E224" s="148" t="s">
        <v>6514</v>
      </c>
      <c r="F224" s="148">
        <v>13220100</v>
      </c>
      <c r="G224" s="15" t="s">
        <v>222</v>
      </c>
      <c r="H224" s="204" t="s">
        <v>51</v>
      </c>
    </row>
    <row r="225" spans="1:8" x14ac:dyDescent="0.25">
      <c r="A225" s="260"/>
      <c r="B225" s="229">
        <v>13230010</v>
      </c>
      <c r="C225" s="10" t="s">
        <v>225</v>
      </c>
      <c r="D225" s="167" t="s">
        <v>51</v>
      </c>
      <c r="E225" s="148" t="s">
        <v>6514</v>
      </c>
      <c r="F225" s="148">
        <v>13230100</v>
      </c>
      <c r="G225" s="15" t="s">
        <v>225</v>
      </c>
      <c r="H225" s="204" t="s">
        <v>51</v>
      </c>
    </row>
    <row r="226" spans="1:8" x14ac:dyDescent="0.25">
      <c r="A226" s="260"/>
      <c r="B226" s="229">
        <v>13290010</v>
      </c>
      <c r="C226" s="10" t="s">
        <v>228</v>
      </c>
      <c r="D226" s="167" t="s">
        <v>51</v>
      </c>
      <c r="E226" s="148" t="s">
        <v>6514</v>
      </c>
      <c r="F226" s="148">
        <v>13299900</v>
      </c>
      <c r="G226" s="15" t="s">
        <v>228</v>
      </c>
      <c r="H226" s="204" t="s">
        <v>51</v>
      </c>
    </row>
    <row r="227" spans="1:8" ht="30" x14ac:dyDescent="0.25">
      <c r="A227" s="260"/>
      <c r="B227" s="227">
        <v>13310110</v>
      </c>
      <c r="C227" s="142" t="s">
        <v>235</v>
      </c>
      <c r="D227" s="106" t="s">
        <v>51</v>
      </c>
      <c r="E227" s="143" t="s">
        <v>6513</v>
      </c>
      <c r="F227" s="312" t="s">
        <v>6524</v>
      </c>
      <c r="G227" s="312"/>
      <c r="H227" s="313"/>
    </row>
    <row r="228" spans="1:8" ht="30" x14ac:dyDescent="0.25">
      <c r="A228" s="260"/>
      <c r="B228" s="227">
        <v>13310210</v>
      </c>
      <c r="C228" s="142" t="s">
        <v>5143</v>
      </c>
      <c r="D228" s="106" t="s">
        <v>51</v>
      </c>
      <c r="E228" s="143" t="s">
        <v>6513</v>
      </c>
      <c r="F228" s="312"/>
      <c r="G228" s="312"/>
      <c r="H228" s="313"/>
    </row>
    <row r="229" spans="1:8" ht="30" x14ac:dyDescent="0.25">
      <c r="A229" s="260"/>
      <c r="B229" s="227">
        <v>13310310</v>
      </c>
      <c r="C229" s="142" t="s">
        <v>5145</v>
      </c>
      <c r="D229" s="106" t="s">
        <v>51</v>
      </c>
      <c r="E229" s="143" t="s">
        <v>6513</v>
      </c>
      <c r="F229" s="312"/>
      <c r="G229" s="312"/>
      <c r="H229" s="313"/>
    </row>
    <row r="230" spans="1:8" ht="30" x14ac:dyDescent="0.25">
      <c r="A230" s="260"/>
      <c r="B230" s="227">
        <v>13310410</v>
      </c>
      <c r="C230" s="142" t="s">
        <v>5147</v>
      </c>
      <c r="D230" s="106" t="s">
        <v>51</v>
      </c>
      <c r="E230" s="143" t="s">
        <v>6513</v>
      </c>
      <c r="F230" s="312"/>
      <c r="G230" s="312"/>
      <c r="H230" s="313"/>
    </row>
    <row r="231" spans="1:8" ht="30" x14ac:dyDescent="0.25">
      <c r="A231" s="260"/>
      <c r="B231" s="227">
        <v>13310510</v>
      </c>
      <c r="C231" s="142" t="s">
        <v>5149</v>
      </c>
      <c r="D231" s="106" t="s">
        <v>51</v>
      </c>
      <c r="E231" s="143" t="s">
        <v>6513</v>
      </c>
      <c r="F231" s="312"/>
      <c r="G231" s="312"/>
      <c r="H231" s="313"/>
    </row>
    <row r="232" spans="1:8" ht="30" x14ac:dyDescent="0.25">
      <c r="A232" s="260"/>
      <c r="B232" s="227">
        <v>13320210</v>
      </c>
      <c r="C232" s="142" t="s">
        <v>5151</v>
      </c>
      <c r="D232" s="106" t="s">
        <v>51</v>
      </c>
      <c r="E232" s="143" t="s">
        <v>6513</v>
      </c>
      <c r="F232" s="312"/>
      <c r="G232" s="312"/>
      <c r="H232" s="313"/>
    </row>
    <row r="233" spans="1:8" ht="30" x14ac:dyDescent="0.25">
      <c r="A233" s="260"/>
      <c r="B233" s="227">
        <v>13320310</v>
      </c>
      <c r="C233" s="142" t="s">
        <v>5153</v>
      </c>
      <c r="D233" s="106" t="s">
        <v>51</v>
      </c>
      <c r="E233" s="143" t="s">
        <v>6513</v>
      </c>
      <c r="F233" s="312"/>
      <c r="G233" s="312"/>
      <c r="H233" s="313"/>
    </row>
    <row r="234" spans="1:8" x14ac:dyDescent="0.25">
      <c r="A234" s="260"/>
      <c r="B234" s="227">
        <v>13320410</v>
      </c>
      <c r="C234" s="142" t="s">
        <v>5155</v>
      </c>
      <c r="D234" s="106" t="s">
        <v>51</v>
      </c>
      <c r="E234" s="143" t="s">
        <v>6513</v>
      </c>
      <c r="F234" s="312"/>
      <c r="G234" s="312"/>
      <c r="H234" s="313"/>
    </row>
    <row r="235" spans="1:8" x14ac:dyDescent="0.25">
      <c r="A235" s="260"/>
      <c r="B235" s="227">
        <v>13330510</v>
      </c>
      <c r="C235" s="142" t="s">
        <v>5157</v>
      </c>
      <c r="D235" s="106" t="s">
        <v>51</v>
      </c>
      <c r="E235" s="143" t="s">
        <v>6513</v>
      </c>
      <c r="F235" s="312"/>
      <c r="G235" s="312"/>
      <c r="H235" s="313"/>
    </row>
    <row r="236" spans="1:8" ht="30" x14ac:dyDescent="0.25">
      <c r="A236" s="260"/>
      <c r="B236" s="227">
        <v>13330710</v>
      </c>
      <c r="C236" s="142" t="s">
        <v>5160</v>
      </c>
      <c r="D236" s="106" t="s">
        <v>51</v>
      </c>
      <c r="E236" s="143" t="s">
        <v>6513</v>
      </c>
      <c r="F236" s="312"/>
      <c r="G236" s="312"/>
      <c r="H236" s="313"/>
    </row>
    <row r="237" spans="1:8" x14ac:dyDescent="0.25">
      <c r="A237" s="260"/>
      <c r="B237" s="229">
        <v>13334900</v>
      </c>
      <c r="C237" s="10" t="s">
        <v>5162</v>
      </c>
      <c r="D237" s="167" t="s">
        <v>51</v>
      </c>
      <c r="E237" s="148" t="s">
        <v>6514</v>
      </c>
      <c r="F237" s="148">
        <v>13339900</v>
      </c>
      <c r="G237" s="15" t="s">
        <v>5162</v>
      </c>
      <c r="H237" s="204" t="s">
        <v>51</v>
      </c>
    </row>
    <row r="238" spans="1:8" ht="30" x14ac:dyDescent="0.25">
      <c r="A238" s="260"/>
      <c r="B238" s="229">
        <v>13334910</v>
      </c>
      <c r="C238" s="10" t="s">
        <v>5164</v>
      </c>
      <c r="D238" s="167" t="s">
        <v>51</v>
      </c>
      <c r="E238" s="148" t="s">
        <v>6514</v>
      </c>
      <c r="F238" s="148">
        <v>13339910</v>
      </c>
      <c r="G238" s="15" t="s">
        <v>5164</v>
      </c>
      <c r="H238" s="204" t="s">
        <v>51</v>
      </c>
    </row>
    <row r="239" spans="1:8" ht="30" x14ac:dyDescent="0.25">
      <c r="A239" s="260"/>
      <c r="B239" s="229">
        <v>13334920</v>
      </c>
      <c r="C239" s="10" t="s">
        <v>5166</v>
      </c>
      <c r="D239" s="167" t="s">
        <v>51</v>
      </c>
      <c r="E239" s="148" t="s">
        <v>6514</v>
      </c>
      <c r="F239" s="148">
        <v>13339920</v>
      </c>
      <c r="G239" s="15" t="s">
        <v>5166</v>
      </c>
      <c r="H239" s="204" t="s">
        <v>51</v>
      </c>
    </row>
    <row r="240" spans="1:8" ht="30" x14ac:dyDescent="0.25">
      <c r="A240" s="260"/>
      <c r="B240" s="227">
        <v>13340110</v>
      </c>
      <c r="C240" s="142" t="s">
        <v>5181</v>
      </c>
      <c r="D240" s="106" t="s">
        <v>51</v>
      </c>
      <c r="E240" s="143" t="s">
        <v>6513</v>
      </c>
      <c r="F240" s="312" t="s">
        <v>6524</v>
      </c>
      <c r="G240" s="312"/>
      <c r="H240" s="313"/>
    </row>
    <row r="241" spans="1:8" x14ac:dyDescent="0.25">
      <c r="A241" s="260"/>
      <c r="B241" s="227">
        <v>13399910</v>
      </c>
      <c r="C241" s="142" t="s">
        <v>247</v>
      </c>
      <c r="D241" s="106" t="s">
        <v>51</v>
      </c>
      <c r="E241" s="143" t="s">
        <v>6513</v>
      </c>
      <c r="F241" s="312"/>
      <c r="G241" s="312"/>
      <c r="H241" s="313"/>
    </row>
    <row r="242" spans="1:8" x14ac:dyDescent="0.25">
      <c r="A242" s="260"/>
      <c r="B242" s="227">
        <v>13440110</v>
      </c>
      <c r="C242" s="142" t="s">
        <v>5185</v>
      </c>
      <c r="D242" s="106" t="s">
        <v>51</v>
      </c>
      <c r="E242" s="143" t="s">
        <v>6513</v>
      </c>
      <c r="F242" s="312"/>
      <c r="G242" s="312"/>
      <c r="H242" s="313"/>
    </row>
    <row r="243" spans="1:8" ht="30" x14ac:dyDescent="0.25">
      <c r="A243" s="260"/>
      <c r="B243" s="227">
        <v>13440210</v>
      </c>
      <c r="C243" s="142" t="s">
        <v>5187</v>
      </c>
      <c r="D243" s="106" t="s">
        <v>51</v>
      </c>
      <c r="E243" s="143" t="s">
        <v>6513</v>
      </c>
      <c r="F243" s="312"/>
      <c r="G243" s="312"/>
      <c r="H243" s="313"/>
    </row>
    <row r="244" spans="1:8" x14ac:dyDescent="0.25">
      <c r="A244" s="260"/>
      <c r="B244" s="227">
        <v>13450110</v>
      </c>
      <c r="C244" s="142" t="s">
        <v>5189</v>
      </c>
      <c r="D244" s="106" t="s">
        <v>51</v>
      </c>
      <c r="E244" s="143" t="s">
        <v>6513</v>
      </c>
      <c r="F244" s="312"/>
      <c r="G244" s="312"/>
      <c r="H244" s="313"/>
    </row>
    <row r="245" spans="1:8" x14ac:dyDescent="0.25">
      <c r="A245" s="260"/>
      <c r="B245" s="227">
        <v>13450210</v>
      </c>
      <c r="C245" s="142" t="s">
        <v>5191</v>
      </c>
      <c r="D245" s="106" t="s">
        <v>51</v>
      </c>
      <c r="E245" s="143" t="s">
        <v>6513</v>
      </c>
      <c r="F245" s="312"/>
      <c r="G245" s="312"/>
      <c r="H245" s="313"/>
    </row>
    <row r="246" spans="1:8" x14ac:dyDescent="0.25">
      <c r="A246" s="260"/>
      <c r="B246" s="227"/>
      <c r="C246" s="142"/>
      <c r="D246" s="106"/>
      <c r="E246" s="145" t="s">
        <v>6515</v>
      </c>
      <c r="F246" s="42" t="s">
        <v>6525</v>
      </c>
      <c r="G246" s="266" t="s">
        <v>5893</v>
      </c>
      <c r="H246" s="210" t="s">
        <v>51</v>
      </c>
    </row>
    <row r="247" spans="1:8" ht="30" x14ac:dyDescent="0.25">
      <c r="A247" s="260"/>
      <c r="B247" s="263"/>
      <c r="C247" s="32"/>
      <c r="D247" s="32"/>
      <c r="E247" s="145" t="s">
        <v>6515</v>
      </c>
      <c r="F247" s="13">
        <v>13430140</v>
      </c>
      <c r="G247" s="12" t="s">
        <v>5920</v>
      </c>
      <c r="H247" s="199" t="s">
        <v>51</v>
      </c>
    </row>
    <row r="248" spans="1:8" ht="30" x14ac:dyDescent="0.25">
      <c r="A248" s="260"/>
      <c r="B248" s="229">
        <v>13460200</v>
      </c>
      <c r="C248" s="10" t="s">
        <v>6437</v>
      </c>
      <c r="D248" s="167" t="s">
        <v>51</v>
      </c>
      <c r="E248" s="148" t="s">
        <v>6514</v>
      </c>
      <c r="F248" s="148">
        <v>13460200</v>
      </c>
      <c r="G248" s="15" t="s">
        <v>5952</v>
      </c>
      <c r="H248" s="204" t="s">
        <v>51</v>
      </c>
    </row>
    <row r="249" spans="1:8" ht="30" x14ac:dyDescent="0.25">
      <c r="A249" s="260"/>
      <c r="B249" s="229">
        <v>13460210</v>
      </c>
      <c r="C249" s="10" t="s">
        <v>6438</v>
      </c>
      <c r="D249" s="167" t="s">
        <v>51</v>
      </c>
      <c r="E249" s="148" t="s">
        <v>6521</v>
      </c>
      <c r="F249" s="148">
        <v>13460210</v>
      </c>
      <c r="G249" s="15" t="s">
        <v>5954</v>
      </c>
      <c r="H249" s="204" t="s">
        <v>51</v>
      </c>
    </row>
    <row r="250" spans="1:8" ht="30" x14ac:dyDescent="0.25">
      <c r="A250" s="260"/>
      <c r="B250" s="229">
        <v>13460220</v>
      </c>
      <c r="C250" s="10" t="s">
        <v>6440</v>
      </c>
      <c r="D250" s="167" t="s">
        <v>51</v>
      </c>
      <c r="E250" s="148" t="s">
        <v>6521</v>
      </c>
      <c r="F250" s="148">
        <v>13460220</v>
      </c>
      <c r="G250" s="15" t="s">
        <v>5956</v>
      </c>
      <c r="H250" s="204" t="s">
        <v>51</v>
      </c>
    </row>
    <row r="251" spans="1:8" x14ac:dyDescent="0.25">
      <c r="A251" s="260"/>
      <c r="B251" s="229">
        <v>13469910</v>
      </c>
      <c r="C251" s="10" t="s">
        <v>5193</v>
      </c>
      <c r="D251" s="167" t="s">
        <v>51</v>
      </c>
      <c r="E251" s="148" t="s">
        <v>6514</v>
      </c>
      <c r="F251" s="148">
        <v>13460300</v>
      </c>
      <c r="G251" s="15" t="s">
        <v>5193</v>
      </c>
      <c r="H251" s="204" t="s">
        <v>51</v>
      </c>
    </row>
    <row r="252" spans="1:8" x14ac:dyDescent="0.25">
      <c r="A252" s="260"/>
      <c r="B252" s="229">
        <v>13469920</v>
      </c>
      <c r="C252" s="10" t="s">
        <v>5195</v>
      </c>
      <c r="D252" s="167" t="s">
        <v>51</v>
      </c>
      <c r="E252" s="148" t="s">
        <v>6514</v>
      </c>
      <c r="F252" s="148">
        <v>13460400</v>
      </c>
      <c r="G252" s="15" t="s">
        <v>5195</v>
      </c>
      <c r="H252" s="204" t="s">
        <v>51</v>
      </c>
    </row>
    <row r="253" spans="1:8" x14ac:dyDescent="0.25">
      <c r="A253" s="260"/>
      <c r="B253" s="229">
        <v>13469900</v>
      </c>
      <c r="C253" s="10" t="s">
        <v>6526</v>
      </c>
      <c r="D253" s="167" t="s">
        <v>51</v>
      </c>
      <c r="E253" s="148" t="s">
        <v>6521</v>
      </c>
      <c r="F253" s="148">
        <v>13469900</v>
      </c>
      <c r="G253" s="15" t="s">
        <v>5960</v>
      </c>
      <c r="H253" s="204" t="s">
        <v>51</v>
      </c>
    </row>
    <row r="254" spans="1:8" x14ac:dyDescent="0.25">
      <c r="A254" s="260"/>
      <c r="B254" s="227">
        <v>13490110</v>
      </c>
      <c r="C254" s="142" t="s">
        <v>253</v>
      </c>
      <c r="D254" s="106" t="s">
        <v>51</v>
      </c>
      <c r="E254" s="143" t="s">
        <v>6513</v>
      </c>
      <c r="F254" s="312" t="s">
        <v>6524</v>
      </c>
      <c r="G254" s="312"/>
      <c r="H254" s="313"/>
    </row>
    <row r="255" spans="1:8" x14ac:dyDescent="0.25">
      <c r="A255" s="260"/>
      <c r="B255" s="227">
        <v>13499910</v>
      </c>
      <c r="C255" s="142" t="s">
        <v>255</v>
      </c>
      <c r="D255" s="106" t="s">
        <v>51</v>
      </c>
      <c r="E255" s="143" t="s">
        <v>6513</v>
      </c>
      <c r="F255" s="312"/>
      <c r="G255" s="312"/>
      <c r="H255" s="313"/>
    </row>
    <row r="256" spans="1:8" x14ac:dyDescent="0.25">
      <c r="A256" s="260"/>
      <c r="B256" s="233"/>
      <c r="C256" s="156"/>
      <c r="D256" s="153"/>
      <c r="E256" s="145" t="s">
        <v>6515</v>
      </c>
      <c r="F256" s="13">
        <v>13510000</v>
      </c>
      <c r="G256" s="12" t="s">
        <v>257</v>
      </c>
      <c r="H256" s="199" t="s">
        <v>45</v>
      </c>
    </row>
    <row r="257" spans="1:8" ht="30" x14ac:dyDescent="0.25">
      <c r="A257" s="260"/>
      <c r="B257" s="229">
        <v>13500100</v>
      </c>
      <c r="C257" s="10" t="s">
        <v>5201</v>
      </c>
      <c r="D257" s="167" t="s">
        <v>51</v>
      </c>
      <c r="E257" s="148" t="s">
        <v>6514</v>
      </c>
      <c r="F257" s="148">
        <v>13510100</v>
      </c>
      <c r="G257" s="15" t="s">
        <v>5201</v>
      </c>
      <c r="H257" s="204" t="s">
        <v>51</v>
      </c>
    </row>
    <row r="258" spans="1:8" ht="30" x14ac:dyDescent="0.25">
      <c r="A258" s="260"/>
      <c r="B258" s="227">
        <v>13500110</v>
      </c>
      <c r="C258" s="142" t="s">
        <v>5201</v>
      </c>
      <c r="D258" s="106" t="s">
        <v>51</v>
      </c>
      <c r="E258" s="143" t="s">
        <v>6513</v>
      </c>
      <c r="F258" s="139"/>
      <c r="G258" s="32"/>
      <c r="H258" s="197"/>
    </row>
    <row r="259" spans="1:8" ht="30" x14ac:dyDescent="0.25">
      <c r="A259" s="260"/>
      <c r="B259" s="229">
        <v>13500200</v>
      </c>
      <c r="C259" s="10" t="s">
        <v>259</v>
      </c>
      <c r="D259" s="167" t="s">
        <v>51</v>
      </c>
      <c r="E259" s="148" t="s">
        <v>6514</v>
      </c>
      <c r="F259" s="148">
        <v>13510200</v>
      </c>
      <c r="G259" s="15" t="s">
        <v>259</v>
      </c>
      <c r="H259" s="204" t="s">
        <v>51</v>
      </c>
    </row>
    <row r="260" spans="1:8" ht="30" x14ac:dyDescent="0.25">
      <c r="A260" s="260"/>
      <c r="B260" s="227">
        <v>13500210</v>
      </c>
      <c r="C260" s="142" t="s">
        <v>259</v>
      </c>
      <c r="D260" s="106" t="s">
        <v>51</v>
      </c>
      <c r="E260" s="143" t="s">
        <v>6513</v>
      </c>
      <c r="F260" s="139"/>
      <c r="G260" s="32"/>
      <c r="H260" s="197"/>
    </row>
    <row r="261" spans="1:8" ht="30" x14ac:dyDescent="0.25">
      <c r="A261" s="260"/>
      <c r="B261" s="229">
        <v>13500300</v>
      </c>
      <c r="C261" s="10" t="s">
        <v>5204</v>
      </c>
      <c r="D261" s="167" t="s">
        <v>51</v>
      </c>
      <c r="E261" s="148" t="s">
        <v>6514</v>
      </c>
      <c r="F261" s="148">
        <v>13510300</v>
      </c>
      <c r="G261" s="15" t="s">
        <v>5204</v>
      </c>
      <c r="H261" s="204" t="s">
        <v>51</v>
      </c>
    </row>
    <row r="262" spans="1:8" ht="30" x14ac:dyDescent="0.25">
      <c r="A262" s="260"/>
      <c r="B262" s="227">
        <v>13500310</v>
      </c>
      <c r="C262" s="142" t="s">
        <v>5204</v>
      </c>
      <c r="D262" s="106" t="s">
        <v>51</v>
      </c>
      <c r="E262" s="143" t="s">
        <v>6513</v>
      </c>
      <c r="F262" s="139"/>
      <c r="G262" s="32"/>
      <c r="H262" s="197"/>
    </row>
    <row r="263" spans="1:8" ht="30" x14ac:dyDescent="0.25">
      <c r="A263" s="260"/>
      <c r="B263" s="229">
        <v>13500400</v>
      </c>
      <c r="C263" s="10" t="s">
        <v>5206</v>
      </c>
      <c r="D263" s="167" t="s">
        <v>51</v>
      </c>
      <c r="E263" s="148" t="s">
        <v>6514</v>
      </c>
      <c r="F263" s="148">
        <v>13510400</v>
      </c>
      <c r="G263" s="15" t="s">
        <v>5206</v>
      </c>
      <c r="H263" s="204" t="s">
        <v>51</v>
      </c>
    </row>
    <row r="264" spans="1:8" ht="30" x14ac:dyDescent="0.25">
      <c r="A264" s="260"/>
      <c r="B264" s="227">
        <v>13500410</v>
      </c>
      <c r="C264" s="142" t="s">
        <v>5206</v>
      </c>
      <c r="D264" s="106" t="s">
        <v>51</v>
      </c>
      <c r="E264" s="143" t="s">
        <v>6513</v>
      </c>
      <c r="F264" s="139"/>
      <c r="G264" s="32"/>
      <c r="H264" s="197"/>
    </row>
    <row r="265" spans="1:8" x14ac:dyDescent="0.25">
      <c r="A265" s="260"/>
      <c r="B265" s="263"/>
      <c r="C265" s="32"/>
      <c r="D265" s="139"/>
      <c r="E265" s="145" t="s">
        <v>6515</v>
      </c>
      <c r="F265" s="13">
        <v>13610000</v>
      </c>
      <c r="G265" s="12" t="s">
        <v>261</v>
      </c>
      <c r="H265" s="199" t="s">
        <v>45</v>
      </c>
    </row>
    <row r="266" spans="1:8" x14ac:dyDescent="0.25">
      <c r="A266" s="260"/>
      <c r="B266" s="229">
        <v>13600100</v>
      </c>
      <c r="C266" s="10" t="s">
        <v>263</v>
      </c>
      <c r="D266" s="167" t="s">
        <v>51</v>
      </c>
      <c r="E266" s="148" t="s">
        <v>6514</v>
      </c>
      <c r="F266" s="148">
        <v>13610100</v>
      </c>
      <c r="G266" s="15" t="s">
        <v>263</v>
      </c>
      <c r="H266" s="204" t="s">
        <v>51</v>
      </c>
    </row>
    <row r="267" spans="1:8" ht="30" x14ac:dyDescent="0.25">
      <c r="A267" s="260"/>
      <c r="B267" s="229">
        <v>13600110</v>
      </c>
      <c r="C267" s="10" t="s">
        <v>263</v>
      </c>
      <c r="D267" s="167" t="s">
        <v>51</v>
      </c>
      <c r="E267" s="148" t="s">
        <v>6522</v>
      </c>
      <c r="F267" s="148">
        <v>13610110</v>
      </c>
      <c r="G267" s="15" t="s">
        <v>265</v>
      </c>
      <c r="H267" s="204" t="s">
        <v>51</v>
      </c>
    </row>
    <row r="268" spans="1:8" ht="30" x14ac:dyDescent="0.25">
      <c r="A268" s="260"/>
      <c r="B268" s="229">
        <v>13600120</v>
      </c>
      <c r="C268" s="10" t="s">
        <v>5209</v>
      </c>
      <c r="D268" s="167" t="s">
        <v>51</v>
      </c>
      <c r="E268" s="148" t="s">
        <v>6514</v>
      </c>
      <c r="F268" s="148">
        <v>13610120</v>
      </c>
      <c r="G268" s="15" t="s">
        <v>5209</v>
      </c>
      <c r="H268" s="204" t="s">
        <v>51</v>
      </c>
    </row>
    <row r="269" spans="1:8" x14ac:dyDescent="0.25">
      <c r="A269" s="260"/>
      <c r="B269" s="229">
        <v>13990010</v>
      </c>
      <c r="C269" s="10" t="s">
        <v>268</v>
      </c>
      <c r="D269" s="167" t="s">
        <v>51</v>
      </c>
      <c r="E269" s="148" t="s">
        <v>6522</v>
      </c>
      <c r="F269" s="148">
        <v>13999900</v>
      </c>
      <c r="G269" s="15" t="s">
        <v>270</v>
      </c>
      <c r="H269" s="204" t="s">
        <v>51</v>
      </c>
    </row>
    <row r="270" spans="1:8" x14ac:dyDescent="0.25">
      <c r="A270" s="260"/>
      <c r="B270" s="263"/>
      <c r="C270" s="32"/>
      <c r="D270" s="139"/>
      <c r="E270" s="145" t="s">
        <v>6515</v>
      </c>
      <c r="F270" s="13">
        <v>14100000</v>
      </c>
      <c r="G270" s="12" t="s">
        <v>272</v>
      </c>
      <c r="H270" s="199" t="s">
        <v>45</v>
      </c>
    </row>
    <row r="271" spans="1:8" x14ac:dyDescent="0.25">
      <c r="A271" s="260"/>
      <c r="B271" s="263"/>
      <c r="C271" s="32"/>
      <c r="D271" s="139"/>
      <c r="E271" s="145" t="s">
        <v>6515</v>
      </c>
      <c r="F271" s="13">
        <v>14110000</v>
      </c>
      <c r="G271" s="12" t="s">
        <v>272</v>
      </c>
      <c r="H271" s="199" t="s">
        <v>45</v>
      </c>
    </row>
    <row r="272" spans="1:8" x14ac:dyDescent="0.25">
      <c r="A272" s="260"/>
      <c r="B272" s="229">
        <v>14000010</v>
      </c>
      <c r="C272" s="10" t="s">
        <v>272</v>
      </c>
      <c r="D272" s="167" t="s">
        <v>51</v>
      </c>
      <c r="E272" s="148" t="s">
        <v>6514</v>
      </c>
      <c r="F272" s="148">
        <v>14110100</v>
      </c>
      <c r="G272" s="15" t="s">
        <v>272</v>
      </c>
      <c r="H272" s="204" t="s">
        <v>51</v>
      </c>
    </row>
    <row r="273" spans="1:8" x14ac:dyDescent="0.25">
      <c r="A273" s="260"/>
      <c r="B273" s="263"/>
      <c r="C273" s="32"/>
      <c r="D273" s="139"/>
      <c r="E273" s="145" t="s">
        <v>6515</v>
      </c>
      <c r="F273" s="13">
        <v>15100000</v>
      </c>
      <c r="G273" s="12" t="s">
        <v>275</v>
      </c>
      <c r="H273" s="199" t="s">
        <v>45</v>
      </c>
    </row>
    <row r="274" spans="1:8" x14ac:dyDescent="0.25">
      <c r="A274" s="260"/>
      <c r="B274" s="263"/>
      <c r="C274" s="32"/>
      <c r="D274" s="139"/>
      <c r="E274" s="145" t="s">
        <v>6515</v>
      </c>
      <c r="F274" s="13">
        <v>15110000</v>
      </c>
      <c r="G274" s="12" t="s">
        <v>275</v>
      </c>
      <c r="H274" s="199" t="s">
        <v>45</v>
      </c>
    </row>
    <row r="275" spans="1:8" x14ac:dyDescent="0.25">
      <c r="A275" s="260"/>
      <c r="B275" s="229">
        <v>15000010</v>
      </c>
      <c r="C275" s="10" t="s">
        <v>275</v>
      </c>
      <c r="D275" s="167" t="s">
        <v>51</v>
      </c>
      <c r="E275" s="148" t="s">
        <v>6514</v>
      </c>
      <c r="F275" s="148">
        <v>15110100</v>
      </c>
      <c r="G275" s="15" t="s">
        <v>275</v>
      </c>
      <c r="H275" s="204" t="s">
        <v>51</v>
      </c>
    </row>
    <row r="276" spans="1:8" x14ac:dyDescent="0.25">
      <c r="A276" s="260"/>
      <c r="B276" s="263"/>
      <c r="C276" s="32"/>
      <c r="D276" s="139"/>
      <c r="E276" s="145" t="s">
        <v>6515</v>
      </c>
      <c r="F276" s="13">
        <v>16110000</v>
      </c>
      <c r="G276" s="12" t="s">
        <v>279</v>
      </c>
      <c r="H276" s="199" t="s">
        <v>45</v>
      </c>
    </row>
    <row r="277" spans="1:8" x14ac:dyDescent="0.25">
      <c r="A277" s="260"/>
      <c r="B277" s="229">
        <v>16100100</v>
      </c>
      <c r="C277" s="10" t="s">
        <v>279</v>
      </c>
      <c r="D277" s="167" t="s">
        <v>51</v>
      </c>
      <c r="E277" s="148" t="s">
        <v>6514</v>
      </c>
      <c r="F277" s="148">
        <v>16110100</v>
      </c>
      <c r="G277" s="15" t="s">
        <v>279</v>
      </c>
      <c r="H277" s="204" t="s">
        <v>51</v>
      </c>
    </row>
    <row r="278" spans="1:8" x14ac:dyDescent="0.25">
      <c r="A278" s="260"/>
      <c r="B278" s="227">
        <v>16100110</v>
      </c>
      <c r="C278" s="142" t="s">
        <v>279</v>
      </c>
      <c r="D278" s="106" t="s">
        <v>51</v>
      </c>
      <c r="E278" s="143" t="s">
        <v>6513</v>
      </c>
      <c r="F278" s="139"/>
      <c r="G278" s="32"/>
      <c r="H278" s="197"/>
    </row>
    <row r="279" spans="1:8" x14ac:dyDescent="0.25">
      <c r="A279" s="260"/>
      <c r="B279" s="229">
        <v>16100200</v>
      </c>
      <c r="C279" s="10" t="s">
        <v>282</v>
      </c>
      <c r="D279" s="167" t="s">
        <v>51</v>
      </c>
      <c r="E279" s="148" t="s">
        <v>6514</v>
      </c>
      <c r="F279" s="148">
        <v>16110200</v>
      </c>
      <c r="G279" s="15" t="s">
        <v>282</v>
      </c>
      <c r="H279" s="204" t="s">
        <v>51</v>
      </c>
    </row>
    <row r="280" spans="1:8" x14ac:dyDescent="0.25">
      <c r="A280" s="260"/>
      <c r="B280" s="227">
        <v>16100210</v>
      </c>
      <c r="C280" s="142" t="s">
        <v>282</v>
      </c>
      <c r="D280" s="106" t="s">
        <v>51</v>
      </c>
      <c r="E280" s="143" t="s">
        <v>6513</v>
      </c>
      <c r="F280" s="139"/>
      <c r="G280" s="32"/>
      <c r="H280" s="197"/>
    </row>
    <row r="281" spans="1:8" x14ac:dyDescent="0.25">
      <c r="A281" s="260"/>
      <c r="B281" s="229">
        <v>16100300</v>
      </c>
      <c r="C281" s="10" t="s">
        <v>284</v>
      </c>
      <c r="D281" s="167" t="s">
        <v>51</v>
      </c>
      <c r="E281" s="148" t="s">
        <v>6514</v>
      </c>
      <c r="F281" s="148">
        <v>16110300</v>
      </c>
      <c r="G281" s="15" t="s">
        <v>284</v>
      </c>
      <c r="H281" s="204" t="s">
        <v>51</v>
      </c>
    </row>
    <row r="282" spans="1:8" x14ac:dyDescent="0.25">
      <c r="A282" s="260"/>
      <c r="B282" s="227">
        <v>16100310</v>
      </c>
      <c r="C282" s="142" t="s">
        <v>284</v>
      </c>
      <c r="D282" s="106" t="s">
        <v>51</v>
      </c>
      <c r="E282" s="143" t="s">
        <v>6513</v>
      </c>
      <c r="F282" s="139"/>
      <c r="G282" s="32"/>
      <c r="H282" s="197"/>
    </row>
    <row r="283" spans="1:8" x14ac:dyDescent="0.25">
      <c r="A283" s="260"/>
      <c r="B283" s="229">
        <v>16100400</v>
      </c>
      <c r="C283" s="10" t="s">
        <v>286</v>
      </c>
      <c r="D283" s="167" t="s">
        <v>51</v>
      </c>
      <c r="E283" s="148" t="s">
        <v>6514</v>
      </c>
      <c r="F283" s="148">
        <v>16110400</v>
      </c>
      <c r="G283" s="15" t="s">
        <v>286</v>
      </c>
      <c r="H283" s="204" t="s">
        <v>51</v>
      </c>
    </row>
    <row r="284" spans="1:8" x14ac:dyDescent="0.25">
      <c r="A284" s="260"/>
      <c r="B284" s="227">
        <v>16100410</v>
      </c>
      <c r="C284" s="142" t="s">
        <v>286</v>
      </c>
      <c r="D284" s="106" t="s">
        <v>51</v>
      </c>
      <c r="E284" s="143" t="s">
        <v>6513</v>
      </c>
      <c r="F284" s="139"/>
      <c r="G284" s="32"/>
      <c r="H284" s="197"/>
    </row>
    <row r="285" spans="1:8" ht="30" x14ac:dyDescent="0.25">
      <c r="A285" s="260"/>
      <c r="B285" s="229">
        <v>16100500</v>
      </c>
      <c r="C285" s="10" t="s">
        <v>5219</v>
      </c>
      <c r="D285" s="167" t="s">
        <v>51</v>
      </c>
      <c r="E285" s="148" t="s">
        <v>6514</v>
      </c>
      <c r="F285" s="148">
        <v>16110500</v>
      </c>
      <c r="G285" s="15" t="s">
        <v>5219</v>
      </c>
      <c r="H285" s="204" t="s">
        <v>51</v>
      </c>
    </row>
    <row r="286" spans="1:8" x14ac:dyDescent="0.25">
      <c r="A286" s="260"/>
      <c r="B286" s="229"/>
      <c r="C286" s="10"/>
      <c r="D286" s="167"/>
      <c r="E286" s="13" t="s">
        <v>6515</v>
      </c>
      <c r="F286" s="13" t="s">
        <v>6527</v>
      </c>
      <c r="G286" s="23" t="s">
        <v>4606</v>
      </c>
      <c r="H286" s="209" t="s">
        <v>55</v>
      </c>
    </row>
    <row r="287" spans="1:8" x14ac:dyDescent="0.25">
      <c r="A287" s="260"/>
      <c r="B287" s="229"/>
      <c r="C287" s="10"/>
      <c r="D287" s="167"/>
      <c r="E287" s="152" t="s">
        <v>7000</v>
      </c>
      <c r="F287" s="152" t="s">
        <v>6528</v>
      </c>
      <c r="G287" s="150" t="s">
        <v>4607</v>
      </c>
      <c r="H287" s="206" t="s">
        <v>55</v>
      </c>
    </row>
    <row r="288" spans="1:8" x14ac:dyDescent="0.25">
      <c r="A288" s="260"/>
      <c r="B288" s="229"/>
      <c r="C288" s="10"/>
      <c r="D288" s="167"/>
      <c r="E288" s="13" t="s">
        <v>6515</v>
      </c>
      <c r="F288" s="13" t="s">
        <v>6529</v>
      </c>
      <c r="G288" s="23" t="s">
        <v>4611</v>
      </c>
      <c r="H288" s="209" t="s">
        <v>55</v>
      </c>
    </row>
    <row r="289" spans="1:8" ht="30" x14ac:dyDescent="0.25">
      <c r="A289" s="260"/>
      <c r="B289" s="227">
        <v>16100510</v>
      </c>
      <c r="C289" s="142" t="s">
        <v>5219</v>
      </c>
      <c r="D289" s="106" t="s">
        <v>51</v>
      </c>
      <c r="E289" s="143" t="s">
        <v>6513</v>
      </c>
      <c r="F289" s="139"/>
      <c r="G289" s="32"/>
      <c r="H289" s="197"/>
    </row>
    <row r="290" spans="1:8" ht="30" x14ac:dyDescent="0.25">
      <c r="A290" s="260"/>
      <c r="B290" s="263"/>
      <c r="C290" s="32"/>
      <c r="D290" s="139"/>
      <c r="E290" s="145" t="s">
        <v>6515</v>
      </c>
      <c r="F290" s="13">
        <v>16210000</v>
      </c>
      <c r="G290" s="12" t="s">
        <v>288</v>
      </c>
      <c r="H290" s="199" t="s">
        <v>45</v>
      </c>
    </row>
    <row r="291" spans="1:8" x14ac:dyDescent="0.25">
      <c r="A291" s="260"/>
      <c r="B291" s="229">
        <v>16200100</v>
      </c>
      <c r="C291" s="10" t="s">
        <v>290</v>
      </c>
      <c r="D291" s="167" t="s">
        <v>51</v>
      </c>
      <c r="E291" s="148" t="s">
        <v>6514</v>
      </c>
      <c r="F291" s="148">
        <v>16210100</v>
      </c>
      <c r="G291" s="15" t="s">
        <v>290</v>
      </c>
      <c r="H291" s="204" t="s">
        <v>51</v>
      </c>
    </row>
    <row r="292" spans="1:8" x14ac:dyDescent="0.25">
      <c r="A292" s="260"/>
      <c r="B292" s="229"/>
      <c r="C292" s="10"/>
      <c r="D292" s="167"/>
      <c r="E292" s="145" t="s">
        <v>6515</v>
      </c>
      <c r="F292" s="13">
        <v>16210110</v>
      </c>
      <c r="G292" s="12" t="s">
        <v>292</v>
      </c>
      <c r="H292" s="199" t="s">
        <v>51</v>
      </c>
    </row>
    <row r="293" spans="1:8" x14ac:dyDescent="0.25">
      <c r="A293" s="260"/>
      <c r="B293" s="229"/>
      <c r="C293" s="10"/>
      <c r="D293" s="167"/>
      <c r="E293" s="145" t="s">
        <v>6515</v>
      </c>
      <c r="F293" s="13">
        <v>16210120</v>
      </c>
      <c r="G293" s="12" t="s">
        <v>293</v>
      </c>
      <c r="H293" s="199" t="s">
        <v>51</v>
      </c>
    </row>
    <row r="294" spans="1:8" x14ac:dyDescent="0.25">
      <c r="A294" s="260"/>
      <c r="B294" s="227">
        <v>16200110</v>
      </c>
      <c r="C294" s="142" t="s">
        <v>290</v>
      </c>
      <c r="D294" s="106" t="s">
        <v>51</v>
      </c>
      <c r="E294" s="143" t="s">
        <v>6513</v>
      </c>
      <c r="F294" s="139"/>
      <c r="G294" s="32"/>
      <c r="H294" s="197"/>
    </row>
    <row r="295" spans="1:8" x14ac:dyDescent="0.25">
      <c r="A295" s="260"/>
      <c r="B295" s="229">
        <v>16200200</v>
      </c>
      <c r="C295" s="10" t="s">
        <v>5222</v>
      </c>
      <c r="D295" s="167" t="s">
        <v>51</v>
      </c>
      <c r="E295" s="148" t="s">
        <v>6522</v>
      </c>
      <c r="F295" s="148">
        <v>16210200</v>
      </c>
      <c r="G295" s="15" t="s">
        <v>294</v>
      </c>
      <c r="H295" s="204" t="s">
        <v>51</v>
      </c>
    </row>
    <row r="296" spans="1:8" x14ac:dyDescent="0.25">
      <c r="A296" s="260"/>
      <c r="B296" s="227">
        <v>16200210</v>
      </c>
      <c r="C296" s="142" t="s">
        <v>5222</v>
      </c>
      <c r="D296" s="106" t="s">
        <v>51</v>
      </c>
      <c r="E296" s="143" t="s">
        <v>6513</v>
      </c>
      <c r="F296" s="139"/>
      <c r="G296" s="32"/>
      <c r="H296" s="197"/>
    </row>
    <row r="297" spans="1:8" x14ac:dyDescent="0.25">
      <c r="A297" s="260"/>
      <c r="B297" s="229">
        <v>16200300</v>
      </c>
      <c r="C297" s="10" t="s">
        <v>296</v>
      </c>
      <c r="D297" s="167" t="s">
        <v>51</v>
      </c>
      <c r="E297" s="148" t="s">
        <v>6514</v>
      </c>
      <c r="F297" s="148">
        <v>16210300</v>
      </c>
      <c r="G297" s="15" t="s">
        <v>296</v>
      </c>
      <c r="H297" s="204" t="s">
        <v>51</v>
      </c>
    </row>
    <row r="298" spans="1:8" x14ac:dyDescent="0.25">
      <c r="A298" s="260"/>
      <c r="B298" s="227">
        <v>16200310</v>
      </c>
      <c r="C298" s="142" t="s">
        <v>296</v>
      </c>
      <c r="D298" s="106" t="s">
        <v>51</v>
      </c>
      <c r="E298" s="143" t="s">
        <v>6513</v>
      </c>
      <c r="F298" s="139"/>
      <c r="G298" s="32"/>
      <c r="H298" s="197"/>
    </row>
    <row r="299" spans="1:8" x14ac:dyDescent="0.25">
      <c r="A299" s="260"/>
      <c r="B299" s="229">
        <v>16200400</v>
      </c>
      <c r="C299" s="10" t="s">
        <v>5227</v>
      </c>
      <c r="D299" s="167" t="s">
        <v>51</v>
      </c>
      <c r="E299" s="148" t="s">
        <v>6514</v>
      </c>
      <c r="F299" s="148">
        <v>16210400</v>
      </c>
      <c r="G299" s="15" t="s">
        <v>5227</v>
      </c>
      <c r="H299" s="204" t="s">
        <v>51</v>
      </c>
    </row>
    <row r="300" spans="1:8" x14ac:dyDescent="0.25">
      <c r="A300" s="260"/>
      <c r="B300" s="229">
        <v>16200410</v>
      </c>
      <c r="C300" s="10" t="s">
        <v>5229</v>
      </c>
      <c r="D300" s="167" t="s">
        <v>51</v>
      </c>
      <c r="E300" s="148" t="s">
        <v>6514</v>
      </c>
      <c r="F300" s="148">
        <v>16210410</v>
      </c>
      <c r="G300" s="15" t="s">
        <v>5229</v>
      </c>
      <c r="H300" s="204" t="s">
        <v>51</v>
      </c>
    </row>
    <row r="301" spans="1:8" x14ac:dyDescent="0.25">
      <c r="A301" s="260"/>
      <c r="B301" s="229">
        <v>16200420</v>
      </c>
      <c r="C301" s="10" t="s">
        <v>5231</v>
      </c>
      <c r="D301" s="167" t="s">
        <v>51</v>
      </c>
      <c r="E301" s="148" t="s">
        <v>6514</v>
      </c>
      <c r="F301" s="148">
        <v>16210420</v>
      </c>
      <c r="G301" s="15" t="s">
        <v>5231</v>
      </c>
      <c r="H301" s="204" t="s">
        <v>51</v>
      </c>
    </row>
    <row r="302" spans="1:8" x14ac:dyDescent="0.25">
      <c r="A302" s="260"/>
      <c r="B302" s="229">
        <v>16200430</v>
      </c>
      <c r="C302" s="10" t="s">
        <v>5233</v>
      </c>
      <c r="D302" s="167" t="s">
        <v>51</v>
      </c>
      <c r="E302" s="148" t="s">
        <v>6514</v>
      </c>
      <c r="F302" s="148">
        <v>16210430</v>
      </c>
      <c r="G302" s="15" t="s">
        <v>5233</v>
      </c>
      <c r="H302" s="204" t="s">
        <v>51</v>
      </c>
    </row>
    <row r="303" spans="1:8" x14ac:dyDescent="0.25">
      <c r="A303" s="260"/>
      <c r="B303" s="229">
        <v>16300100</v>
      </c>
      <c r="C303" s="10" t="s">
        <v>300</v>
      </c>
      <c r="D303" s="167" t="s">
        <v>51</v>
      </c>
      <c r="E303" s="145" t="s">
        <v>6515</v>
      </c>
      <c r="F303" s="13">
        <v>16310000</v>
      </c>
      <c r="G303" s="12" t="s">
        <v>300</v>
      </c>
      <c r="H303" s="199" t="s">
        <v>45</v>
      </c>
    </row>
    <row r="304" spans="1:8" ht="30" x14ac:dyDescent="0.25">
      <c r="A304" s="260"/>
      <c r="B304" s="229">
        <v>16300110</v>
      </c>
      <c r="C304" s="10" t="s">
        <v>300</v>
      </c>
      <c r="D304" s="167" t="s">
        <v>51</v>
      </c>
      <c r="E304" s="148" t="s">
        <v>6514</v>
      </c>
      <c r="F304" s="148">
        <v>16310100</v>
      </c>
      <c r="G304" s="15" t="s">
        <v>301</v>
      </c>
      <c r="H304" s="204" t="s">
        <v>51</v>
      </c>
    </row>
    <row r="305" spans="1:8" ht="30" x14ac:dyDescent="0.25">
      <c r="A305" s="260"/>
      <c r="B305" s="229">
        <v>16300200</v>
      </c>
      <c r="C305" s="10" t="s">
        <v>312</v>
      </c>
      <c r="D305" s="167" t="s">
        <v>51</v>
      </c>
      <c r="E305" s="148" t="s">
        <v>6514</v>
      </c>
      <c r="F305" s="148">
        <v>16320000</v>
      </c>
      <c r="G305" s="15" t="s">
        <v>312</v>
      </c>
      <c r="H305" s="204" t="s">
        <v>45</v>
      </c>
    </row>
    <row r="306" spans="1:8" ht="30" x14ac:dyDescent="0.25">
      <c r="A306" s="260"/>
      <c r="B306" s="229">
        <v>16300210</v>
      </c>
      <c r="C306" s="10" t="s">
        <v>5238</v>
      </c>
      <c r="D306" s="167" t="s">
        <v>51</v>
      </c>
      <c r="E306" s="148" t="s">
        <v>6514</v>
      </c>
      <c r="F306" s="148">
        <v>16320100</v>
      </c>
      <c r="G306" s="15" t="s">
        <v>314</v>
      </c>
      <c r="H306" s="204" t="s">
        <v>51</v>
      </c>
    </row>
    <row r="307" spans="1:8" x14ac:dyDescent="0.25">
      <c r="A307" s="260"/>
      <c r="B307" s="227">
        <v>16300220</v>
      </c>
      <c r="C307" s="142" t="s">
        <v>5240</v>
      </c>
      <c r="D307" s="106" t="s">
        <v>51</v>
      </c>
      <c r="E307" s="143" t="s">
        <v>6513</v>
      </c>
      <c r="F307" s="139"/>
      <c r="G307" s="32"/>
      <c r="H307" s="197"/>
    </row>
    <row r="308" spans="1:8" ht="30" x14ac:dyDescent="0.25">
      <c r="A308" s="260"/>
      <c r="B308" s="227">
        <v>16380000</v>
      </c>
      <c r="C308" s="142" t="s">
        <v>6313</v>
      </c>
      <c r="D308" s="106" t="s">
        <v>45</v>
      </c>
      <c r="E308" s="143" t="s">
        <v>6513</v>
      </c>
      <c r="F308" s="139"/>
      <c r="G308" s="32"/>
      <c r="H308" s="197"/>
    </row>
    <row r="309" spans="1:8" x14ac:dyDescent="0.25">
      <c r="A309" s="260"/>
      <c r="B309" s="227">
        <v>16380100</v>
      </c>
      <c r="C309" s="142" t="s">
        <v>6108</v>
      </c>
      <c r="D309" s="106" t="s">
        <v>55</v>
      </c>
      <c r="E309" s="143" t="s">
        <v>6513</v>
      </c>
      <c r="F309" s="139"/>
      <c r="G309" s="32"/>
      <c r="H309" s="197"/>
    </row>
    <row r="310" spans="1:8" x14ac:dyDescent="0.25">
      <c r="A310" s="260"/>
      <c r="B310" s="229">
        <v>16380110</v>
      </c>
      <c r="C310" s="10" t="s">
        <v>302</v>
      </c>
      <c r="D310" s="167" t="s">
        <v>55</v>
      </c>
      <c r="E310" s="148" t="s">
        <v>6514</v>
      </c>
      <c r="F310" s="148">
        <v>16315000</v>
      </c>
      <c r="G310" s="15" t="s">
        <v>302</v>
      </c>
      <c r="H310" s="204" t="s">
        <v>55</v>
      </c>
    </row>
    <row r="311" spans="1:8" x14ac:dyDescent="0.25">
      <c r="A311" s="260"/>
      <c r="B311" s="229">
        <v>16380120</v>
      </c>
      <c r="C311" s="10" t="s">
        <v>6111</v>
      </c>
      <c r="D311" s="167" t="s">
        <v>55</v>
      </c>
      <c r="E311" s="148" t="s">
        <v>6514</v>
      </c>
      <c r="F311" s="148">
        <v>16315100</v>
      </c>
      <c r="G311" s="15" t="s">
        <v>304</v>
      </c>
      <c r="H311" s="204" t="s">
        <v>55</v>
      </c>
    </row>
    <row r="312" spans="1:8" x14ac:dyDescent="0.25">
      <c r="A312" s="260"/>
      <c r="B312" s="229">
        <v>16380130</v>
      </c>
      <c r="C312" s="10" t="s">
        <v>306</v>
      </c>
      <c r="D312" s="167" t="s">
        <v>55</v>
      </c>
      <c r="E312" s="148" t="s">
        <v>6514</v>
      </c>
      <c r="F312" s="148">
        <v>16315200</v>
      </c>
      <c r="G312" s="15" t="s">
        <v>306</v>
      </c>
      <c r="H312" s="204" t="s">
        <v>55</v>
      </c>
    </row>
    <row r="313" spans="1:8" x14ac:dyDescent="0.25">
      <c r="A313" s="260"/>
      <c r="B313" s="229">
        <v>16380140</v>
      </c>
      <c r="C313" s="10" t="s">
        <v>308</v>
      </c>
      <c r="D313" s="167" t="s">
        <v>55</v>
      </c>
      <c r="E313" s="148" t="s">
        <v>6514</v>
      </c>
      <c r="F313" s="148">
        <v>16315300</v>
      </c>
      <c r="G313" s="15" t="s">
        <v>308</v>
      </c>
      <c r="H313" s="204" t="s">
        <v>55</v>
      </c>
    </row>
    <row r="314" spans="1:8" x14ac:dyDescent="0.25">
      <c r="A314" s="260"/>
      <c r="B314" s="229"/>
      <c r="C314" s="10"/>
      <c r="D314" s="167"/>
      <c r="E314" s="143" t="s">
        <v>6513</v>
      </c>
      <c r="F314" s="152">
        <v>16319800</v>
      </c>
      <c r="G314" s="150" t="s">
        <v>310</v>
      </c>
      <c r="H314" s="206" t="s">
        <v>55</v>
      </c>
    </row>
    <row r="315" spans="1:8" ht="17.25" customHeight="1" x14ac:dyDescent="0.25">
      <c r="A315" s="260"/>
      <c r="B315" s="229">
        <v>16380190</v>
      </c>
      <c r="C315" s="10" t="s">
        <v>6115</v>
      </c>
      <c r="D315" s="167" t="s">
        <v>55</v>
      </c>
      <c r="E315" s="13" t="s">
        <v>6514</v>
      </c>
      <c r="F315" s="42" t="s">
        <v>6530</v>
      </c>
      <c r="G315" s="220" t="s">
        <v>6531</v>
      </c>
      <c r="H315" s="209" t="s">
        <v>51</v>
      </c>
    </row>
    <row r="316" spans="1:8" x14ac:dyDescent="0.25">
      <c r="A316" s="260"/>
      <c r="B316" s="263"/>
      <c r="C316" s="32"/>
      <c r="D316" s="139"/>
      <c r="E316" s="145" t="s">
        <v>6515</v>
      </c>
      <c r="F316" s="13">
        <v>16410000</v>
      </c>
      <c r="G316" s="12" t="s">
        <v>315</v>
      </c>
      <c r="H316" s="199" t="s">
        <v>45</v>
      </c>
    </row>
    <row r="317" spans="1:8" x14ac:dyDescent="0.25">
      <c r="A317" s="260"/>
      <c r="B317" s="229">
        <v>16400100</v>
      </c>
      <c r="C317" s="10" t="s">
        <v>317</v>
      </c>
      <c r="D317" s="167" t="s">
        <v>51</v>
      </c>
      <c r="E317" s="148" t="s">
        <v>6514</v>
      </c>
      <c r="F317" s="148">
        <v>16410100</v>
      </c>
      <c r="G317" s="15" t="s">
        <v>317</v>
      </c>
      <c r="H317" s="204" t="s">
        <v>51</v>
      </c>
    </row>
    <row r="318" spans="1:8" x14ac:dyDescent="0.25">
      <c r="A318" s="260"/>
      <c r="B318" s="227">
        <v>16400110</v>
      </c>
      <c r="C318" s="142" t="s">
        <v>317</v>
      </c>
      <c r="D318" s="106" t="s">
        <v>51</v>
      </c>
      <c r="E318" s="143" t="s">
        <v>6513</v>
      </c>
      <c r="F318" s="139"/>
      <c r="G318" s="32"/>
      <c r="H318" s="197"/>
    </row>
    <row r="319" spans="1:8" x14ac:dyDescent="0.25">
      <c r="A319" s="260"/>
      <c r="B319" s="229">
        <v>16400200</v>
      </c>
      <c r="C319" s="10" t="s">
        <v>5242</v>
      </c>
      <c r="D319" s="167" t="s">
        <v>51</v>
      </c>
      <c r="E319" s="148" t="s">
        <v>6514</v>
      </c>
      <c r="F319" s="148">
        <v>16410200</v>
      </c>
      <c r="G319" s="15" t="s">
        <v>5242</v>
      </c>
      <c r="H319" s="204" t="s">
        <v>51</v>
      </c>
    </row>
    <row r="320" spans="1:8" x14ac:dyDescent="0.25">
      <c r="A320" s="260"/>
      <c r="B320" s="227">
        <v>16400210</v>
      </c>
      <c r="C320" s="142" t="s">
        <v>5242</v>
      </c>
      <c r="D320" s="106" t="s">
        <v>51</v>
      </c>
      <c r="E320" s="143" t="s">
        <v>6513</v>
      </c>
      <c r="F320" s="139"/>
      <c r="G320" s="32"/>
      <c r="H320" s="197"/>
    </row>
    <row r="321" spans="1:8" ht="30" x14ac:dyDescent="0.25">
      <c r="A321" s="260"/>
      <c r="B321" s="229">
        <v>16400300</v>
      </c>
      <c r="C321" s="10" t="s">
        <v>5244</v>
      </c>
      <c r="D321" s="167" t="s">
        <v>51</v>
      </c>
      <c r="E321" s="148" t="s">
        <v>6514</v>
      </c>
      <c r="F321" s="148">
        <v>16410300</v>
      </c>
      <c r="G321" s="15" t="s">
        <v>5244</v>
      </c>
      <c r="H321" s="204" t="s">
        <v>51</v>
      </c>
    </row>
    <row r="322" spans="1:8" ht="30" x14ac:dyDescent="0.25">
      <c r="A322" s="260"/>
      <c r="B322" s="227">
        <v>16400310</v>
      </c>
      <c r="C322" s="142" t="s">
        <v>5244</v>
      </c>
      <c r="D322" s="106" t="s">
        <v>51</v>
      </c>
      <c r="E322" s="143" t="s">
        <v>6513</v>
      </c>
      <c r="F322" s="139"/>
      <c r="G322" s="32"/>
      <c r="H322" s="197"/>
    </row>
    <row r="323" spans="1:8" x14ac:dyDescent="0.25">
      <c r="A323" s="260"/>
      <c r="B323" s="263"/>
      <c r="C323" s="32"/>
      <c r="D323" s="139"/>
      <c r="E323" s="145" t="s">
        <v>6515</v>
      </c>
      <c r="F323" s="13">
        <v>16990000</v>
      </c>
      <c r="G323" s="12" t="s">
        <v>319</v>
      </c>
      <c r="H323" s="199" t="s">
        <v>45</v>
      </c>
    </row>
    <row r="324" spans="1:8" x14ac:dyDescent="0.25">
      <c r="A324" s="260"/>
      <c r="B324" s="263"/>
      <c r="C324" s="32"/>
      <c r="D324" s="139"/>
      <c r="E324" s="145" t="s">
        <v>6515</v>
      </c>
      <c r="F324" s="13">
        <v>16995000</v>
      </c>
      <c r="G324" s="12" t="s">
        <v>4643</v>
      </c>
      <c r="H324" s="209"/>
    </row>
    <row r="325" spans="1:8" x14ac:dyDescent="0.25">
      <c r="A325" s="260"/>
      <c r="B325" s="263"/>
      <c r="C325" s="32"/>
      <c r="D325" s="139"/>
      <c r="E325" s="145" t="s">
        <v>6515</v>
      </c>
      <c r="F325" s="13">
        <v>16995010</v>
      </c>
      <c r="G325" s="12" t="s">
        <v>4641</v>
      </c>
      <c r="H325" s="199"/>
    </row>
    <row r="326" spans="1:8" x14ac:dyDescent="0.25">
      <c r="A326" s="260"/>
      <c r="B326" s="263"/>
      <c r="C326" s="32"/>
      <c r="D326" s="139"/>
      <c r="E326" s="145" t="s">
        <v>6515</v>
      </c>
      <c r="F326" s="13">
        <v>16995020</v>
      </c>
      <c r="G326" s="12" t="s">
        <v>4644</v>
      </c>
      <c r="H326" s="199"/>
    </row>
    <row r="327" spans="1:8" ht="30" x14ac:dyDescent="0.25">
      <c r="A327" s="260"/>
      <c r="B327" s="263"/>
      <c r="C327" s="32"/>
      <c r="D327" s="139"/>
      <c r="E327" s="145" t="s">
        <v>6515</v>
      </c>
      <c r="F327" s="13">
        <v>16995030</v>
      </c>
      <c r="G327" s="12" t="s">
        <v>4655</v>
      </c>
      <c r="H327" s="199"/>
    </row>
    <row r="328" spans="1:8" ht="30" x14ac:dyDescent="0.25">
      <c r="A328" s="260"/>
      <c r="B328" s="263"/>
      <c r="C328" s="32"/>
      <c r="D328" s="139"/>
      <c r="E328" s="145" t="s">
        <v>6515</v>
      </c>
      <c r="F328" s="13">
        <v>16995040</v>
      </c>
      <c r="G328" s="12" t="s">
        <v>4666</v>
      </c>
      <c r="H328" s="199"/>
    </row>
    <row r="329" spans="1:8" x14ac:dyDescent="0.25">
      <c r="A329" s="260"/>
      <c r="B329" s="263"/>
      <c r="C329" s="32"/>
      <c r="D329" s="139"/>
      <c r="E329" s="145" t="s">
        <v>6515</v>
      </c>
      <c r="F329" s="13">
        <v>16995090</v>
      </c>
      <c r="G329" s="12" t="s">
        <v>4667</v>
      </c>
      <c r="H329" s="199"/>
    </row>
    <row r="330" spans="1:8" x14ac:dyDescent="0.25">
      <c r="A330" s="260"/>
      <c r="B330" s="229">
        <v>16909900</v>
      </c>
      <c r="C330" s="10" t="s">
        <v>319</v>
      </c>
      <c r="D330" s="167" t="s">
        <v>51</v>
      </c>
      <c r="E330" s="148" t="s">
        <v>6514</v>
      </c>
      <c r="F330" s="148">
        <v>16999900</v>
      </c>
      <c r="G330" s="15" t="s">
        <v>319</v>
      </c>
      <c r="H330" s="204" t="s">
        <v>51</v>
      </c>
    </row>
    <row r="331" spans="1:8" x14ac:dyDescent="0.25">
      <c r="A331" s="260"/>
      <c r="B331" s="227">
        <v>16909910</v>
      </c>
      <c r="C331" s="142" t="s">
        <v>319</v>
      </c>
      <c r="D331" s="106" t="s">
        <v>51</v>
      </c>
      <c r="E331" s="143" t="s">
        <v>6513</v>
      </c>
      <c r="F331" s="139"/>
      <c r="G331" s="32"/>
      <c r="H331" s="197"/>
    </row>
    <row r="332" spans="1:8" ht="30" x14ac:dyDescent="0.25">
      <c r="A332" s="260"/>
      <c r="B332" s="263"/>
      <c r="C332" s="32"/>
      <c r="D332" s="139"/>
      <c r="E332" s="145" t="s">
        <v>6515</v>
      </c>
      <c r="F332" s="13">
        <v>17110000</v>
      </c>
      <c r="G332" s="12" t="s">
        <v>325</v>
      </c>
      <c r="H332" s="199" t="s">
        <v>45</v>
      </c>
    </row>
    <row r="333" spans="1:8" x14ac:dyDescent="0.25">
      <c r="A333" s="260"/>
      <c r="B333" s="227">
        <v>17100010</v>
      </c>
      <c r="C333" s="142" t="s">
        <v>5246</v>
      </c>
      <c r="D333" s="106" t="s">
        <v>51</v>
      </c>
      <c r="E333" s="143" t="s">
        <v>6513</v>
      </c>
      <c r="F333" s="139"/>
      <c r="G333" s="32"/>
      <c r="H333" s="197"/>
    </row>
    <row r="334" spans="1:8" ht="30" x14ac:dyDescent="0.25">
      <c r="A334" s="260"/>
      <c r="B334" s="227">
        <v>17180000</v>
      </c>
      <c r="C334" s="142" t="s">
        <v>5717</v>
      </c>
      <c r="D334" s="106" t="s">
        <v>45</v>
      </c>
      <c r="E334" s="143" t="s">
        <v>6513</v>
      </c>
      <c r="F334" s="139"/>
      <c r="G334" s="32"/>
      <c r="H334" s="197"/>
    </row>
    <row r="335" spans="1:8" x14ac:dyDescent="0.25">
      <c r="A335" s="260"/>
      <c r="B335" s="227">
        <v>17180100</v>
      </c>
      <c r="C335" s="142" t="s">
        <v>6117</v>
      </c>
      <c r="D335" s="106" t="s">
        <v>55</v>
      </c>
      <c r="E335" s="143" t="s">
        <v>6513</v>
      </c>
      <c r="F335" s="139"/>
      <c r="G335" s="32"/>
      <c r="H335" s="197"/>
    </row>
    <row r="336" spans="1:8" ht="30" x14ac:dyDescent="0.25">
      <c r="A336" s="260"/>
      <c r="B336" s="229">
        <v>17180110</v>
      </c>
      <c r="C336" s="10" t="s">
        <v>6119</v>
      </c>
      <c r="D336" s="167" t="s">
        <v>55</v>
      </c>
      <c r="E336" s="148" t="s">
        <v>6514</v>
      </c>
      <c r="F336" s="148">
        <v>17115000</v>
      </c>
      <c r="G336" s="15" t="s">
        <v>6246</v>
      </c>
      <c r="H336" s="204" t="s">
        <v>55</v>
      </c>
    </row>
    <row r="337" spans="1:8" x14ac:dyDescent="0.25">
      <c r="A337" s="260"/>
      <c r="B337" s="229"/>
      <c r="C337" s="10"/>
      <c r="D337" s="167"/>
      <c r="E337" s="145" t="s">
        <v>6515</v>
      </c>
      <c r="F337" s="13">
        <v>17115100</v>
      </c>
      <c r="G337" s="23" t="s">
        <v>327</v>
      </c>
      <c r="H337" s="209" t="s">
        <v>55</v>
      </c>
    </row>
    <row r="338" spans="1:8" ht="30" x14ac:dyDescent="0.25">
      <c r="A338" s="260"/>
      <c r="B338" s="229">
        <v>17180120</v>
      </c>
      <c r="C338" s="10" t="s">
        <v>329</v>
      </c>
      <c r="D338" s="167" t="s">
        <v>55</v>
      </c>
      <c r="E338" s="148" t="s">
        <v>6514</v>
      </c>
      <c r="F338" s="148">
        <v>17115110</v>
      </c>
      <c r="G338" s="15" t="s">
        <v>329</v>
      </c>
      <c r="H338" s="204" t="s">
        <v>55</v>
      </c>
    </row>
    <row r="339" spans="1:8" ht="30" x14ac:dyDescent="0.25">
      <c r="A339" s="260"/>
      <c r="B339" s="229">
        <v>17180130</v>
      </c>
      <c r="C339" s="10" t="s">
        <v>6122</v>
      </c>
      <c r="D339" s="167" t="s">
        <v>55</v>
      </c>
      <c r="E339" s="148" t="s">
        <v>6532</v>
      </c>
      <c r="F339" s="148">
        <v>17115120</v>
      </c>
      <c r="G339" s="15" t="s">
        <v>6533</v>
      </c>
      <c r="H339" s="204" t="s">
        <v>55</v>
      </c>
    </row>
    <row r="340" spans="1:8" ht="30" x14ac:dyDescent="0.25">
      <c r="A340" s="260"/>
      <c r="B340" s="229">
        <v>17180140</v>
      </c>
      <c r="C340" s="10" t="s">
        <v>6124</v>
      </c>
      <c r="D340" s="167" t="s">
        <v>55</v>
      </c>
      <c r="E340" s="143" t="s">
        <v>6513</v>
      </c>
      <c r="F340" s="152">
        <v>17115130</v>
      </c>
      <c r="G340" s="142" t="s">
        <v>6124</v>
      </c>
      <c r="H340" s="208" t="s">
        <v>55</v>
      </c>
    </row>
    <row r="341" spans="1:8" ht="30" x14ac:dyDescent="0.25">
      <c r="A341" s="260"/>
      <c r="B341" s="229">
        <v>17180150</v>
      </c>
      <c r="C341" s="10" t="s">
        <v>6126</v>
      </c>
      <c r="D341" s="167" t="s">
        <v>55</v>
      </c>
      <c r="E341" s="148" t="s">
        <v>6514</v>
      </c>
      <c r="F341" s="148">
        <v>17115200</v>
      </c>
      <c r="G341" s="15" t="s">
        <v>6126</v>
      </c>
      <c r="H341" s="204" t="s">
        <v>55</v>
      </c>
    </row>
    <row r="342" spans="1:8" ht="30" x14ac:dyDescent="0.25">
      <c r="A342" s="260"/>
      <c r="B342" s="229">
        <v>17180160</v>
      </c>
      <c r="C342" s="10" t="s">
        <v>332</v>
      </c>
      <c r="D342" s="167" t="s">
        <v>55</v>
      </c>
      <c r="E342" s="148" t="s">
        <v>6514</v>
      </c>
      <c r="F342" s="148">
        <v>17115300</v>
      </c>
      <c r="G342" s="15" t="s">
        <v>332</v>
      </c>
      <c r="H342" s="204" t="s">
        <v>55</v>
      </c>
    </row>
    <row r="343" spans="1:8" ht="30" x14ac:dyDescent="0.25">
      <c r="A343" s="260"/>
      <c r="B343" s="229">
        <v>17180170</v>
      </c>
      <c r="C343" s="10" t="s">
        <v>334</v>
      </c>
      <c r="D343" s="167" t="s">
        <v>55</v>
      </c>
      <c r="E343" s="148" t="s">
        <v>6514</v>
      </c>
      <c r="F343" s="148">
        <v>17115400</v>
      </c>
      <c r="G343" s="15" t="s">
        <v>334</v>
      </c>
      <c r="H343" s="204" t="s">
        <v>55</v>
      </c>
    </row>
    <row r="344" spans="1:8" ht="45" x14ac:dyDescent="0.25">
      <c r="A344" s="260"/>
      <c r="B344" s="229">
        <v>17180180</v>
      </c>
      <c r="C344" s="10" t="s">
        <v>335</v>
      </c>
      <c r="D344" s="167" t="s">
        <v>55</v>
      </c>
      <c r="E344" s="148" t="s">
        <v>6514</v>
      </c>
      <c r="F344" s="148">
        <v>17115500</v>
      </c>
      <c r="G344" s="15" t="s">
        <v>335</v>
      </c>
      <c r="H344" s="204" t="s">
        <v>55</v>
      </c>
    </row>
    <row r="345" spans="1:8" ht="30" x14ac:dyDescent="0.25">
      <c r="A345" s="260"/>
      <c r="B345" s="229"/>
      <c r="C345" s="10"/>
      <c r="D345" s="167"/>
      <c r="E345" s="145" t="s">
        <v>6515</v>
      </c>
      <c r="F345" s="13">
        <v>17119800</v>
      </c>
      <c r="G345" s="12" t="s">
        <v>3072</v>
      </c>
      <c r="H345" s="199" t="s">
        <v>55</v>
      </c>
    </row>
    <row r="346" spans="1:8" ht="30" x14ac:dyDescent="0.25">
      <c r="A346" s="260"/>
      <c r="B346" s="263"/>
      <c r="C346" s="32"/>
      <c r="D346" s="139"/>
      <c r="E346" s="145" t="s">
        <v>6515</v>
      </c>
      <c r="F346" s="13">
        <v>17120000</v>
      </c>
      <c r="G346" s="12" t="s">
        <v>6251</v>
      </c>
      <c r="H346" s="199" t="s">
        <v>45</v>
      </c>
    </row>
    <row r="347" spans="1:8" ht="30" x14ac:dyDescent="0.25">
      <c r="A347" s="260"/>
      <c r="B347" s="227">
        <v>17180200</v>
      </c>
      <c r="C347" s="142" t="s">
        <v>6132</v>
      </c>
      <c r="D347" s="106" t="s">
        <v>55</v>
      </c>
      <c r="E347" s="143" t="s">
        <v>6513</v>
      </c>
      <c r="F347" s="139"/>
      <c r="G347" s="32"/>
      <c r="H347" s="197"/>
    </row>
    <row r="348" spans="1:8" ht="30" x14ac:dyDescent="0.25">
      <c r="A348" s="260"/>
      <c r="B348" s="229">
        <v>17180210</v>
      </c>
      <c r="C348" s="10" t="s">
        <v>350</v>
      </c>
      <c r="D348" s="167" t="s">
        <v>55</v>
      </c>
      <c r="E348" s="148" t="s">
        <v>6522</v>
      </c>
      <c r="F348" s="148">
        <v>17125000</v>
      </c>
      <c r="G348" s="15" t="s">
        <v>6253</v>
      </c>
      <c r="H348" s="204" t="s">
        <v>55</v>
      </c>
    </row>
    <row r="349" spans="1:8" ht="30" x14ac:dyDescent="0.25">
      <c r="A349" s="260"/>
      <c r="B349" s="229">
        <v>17180220</v>
      </c>
      <c r="C349" s="10" t="s">
        <v>6134</v>
      </c>
      <c r="D349" s="167" t="s">
        <v>55</v>
      </c>
      <c r="E349" s="148" t="s">
        <v>6522</v>
      </c>
      <c r="F349" s="148">
        <v>17125100</v>
      </c>
      <c r="G349" s="15" t="s">
        <v>6254</v>
      </c>
      <c r="H349" s="204" t="s">
        <v>55</v>
      </c>
    </row>
    <row r="350" spans="1:8" ht="30" x14ac:dyDescent="0.25">
      <c r="A350" s="260"/>
      <c r="B350" s="229"/>
      <c r="C350" s="10"/>
      <c r="D350" s="167"/>
      <c r="E350" s="145" t="s">
        <v>6515</v>
      </c>
      <c r="F350" s="13">
        <v>17125200</v>
      </c>
      <c r="G350" s="23" t="s">
        <v>6255</v>
      </c>
      <c r="H350" s="209" t="s">
        <v>55</v>
      </c>
    </row>
    <row r="351" spans="1:8" ht="30" x14ac:dyDescent="0.25">
      <c r="A351" s="260"/>
      <c r="B351" s="229">
        <v>17180230</v>
      </c>
      <c r="C351" s="10" t="s">
        <v>6136</v>
      </c>
      <c r="D351" s="167" t="s">
        <v>55</v>
      </c>
      <c r="E351" s="148" t="s">
        <v>6522</v>
      </c>
      <c r="F351" s="148">
        <v>17125210</v>
      </c>
      <c r="G351" s="15" t="s">
        <v>341</v>
      </c>
      <c r="H351" s="204" t="s">
        <v>55</v>
      </c>
    </row>
    <row r="352" spans="1:8" ht="30" x14ac:dyDescent="0.25">
      <c r="A352" s="260"/>
      <c r="B352" s="229">
        <v>17180240</v>
      </c>
      <c r="C352" s="10" t="s">
        <v>6138</v>
      </c>
      <c r="D352" s="167" t="s">
        <v>55</v>
      </c>
      <c r="E352" s="148" t="s">
        <v>6522</v>
      </c>
      <c r="F352" s="148">
        <v>17125220</v>
      </c>
      <c r="G352" s="15" t="s">
        <v>343</v>
      </c>
      <c r="H352" s="204" t="s">
        <v>55</v>
      </c>
    </row>
    <row r="353" spans="1:8" ht="30" x14ac:dyDescent="0.25">
      <c r="A353" s="260"/>
      <c r="B353" s="229">
        <v>17180250</v>
      </c>
      <c r="C353" s="10" t="s">
        <v>6139</v>
      </c>
      <c r="D353" s="167" t="s">
        <v>55</v>
      </c>
      <c r="E353" s="148" t="s">
        <v>6522</v>
      </c>
      <c r="F353" s="148">
        <v>17125230</v>
      </c>
      <c r="G353" s="15" t="s">
        <v>345</v>
      </c>
      <c r="H353" s="204" t="s">
        <v>55</v>
      </c>
    </row>
    <row r="354" spans="1:8" x14ac:dyDescent="0.25">
      <c r="A354" s="260"/>
      <c r="B354" s="229">
        <v>17180260</v>
      </c>
      <c r="C354" s="10" t="s">
        <v>347</v>
      </c>
      <c r="D354" s="167" t="s">
        <v>55</v>
      </c>
      <c r="E354" s="148" t="s">
        <v>6514</v>
      </c>
      <c r="F354" s="148">
        <v>17125240</v>
      </c>
      <c r="G354" s="15" t="s">
        <v>347</v>
      </c>
      <c r="H354" s="204" t="s">
        <v>55</v>
      </c>
    </row>
    <row r="355" spans="1:8" ht="30" x14ac:dyDescent="0.25">
      <c r="A355" s="260"/>
      <c r="B355" s="229"/>
      <c r="C355" s="10"/>
      <c r="D355" s="167"/>
      <c r="E355" s="148"/>
      <c r="F355" s="152">
        <v>17129800</v>
      </c>
      <c r="G355" s="150" t="s">
        <v>6131</v>
      </c>
      <c r="H355" s="206" t="s">
        <v>55</v>
      </c>
    </row>
    <row r="356" spans="1:8" ht="30" x14ac:dyDescent="0.25">
      <c r="A356" s="260"/>
      <c r="B356" s="229"/>
      <c r="C356" s="10"/>
      <c r="D356" s="167"/>
      <c r="E356" s="42" t="s">
        <v>6515</v>
      </c>
      <c r="F356" s="42" t="s">
        <v>6534</v>
      </c>
      <c r="G356" s="220" t="s">
        <v>4587</v>
      </c>
      <c r="H356" s="199" t="s">
        <v>55</v>
      </c>
    </row>
    <row r="357" spans="1:8" ht="30" x14ac:dyDescent="0.25">
      <c r="A357" s="260"/>
      <c r="B357" s="229">
        <v>17180290</v>
      </c>
      <c r="C357" s="10" t="s">
        <v>6131</v>
      </c>
      <c r="D357" s="167" t="s">
        <v>55</v>
      </c>
      <c r="E357" s="13" t="s">
        <v>6514</v>
      </c>
      <c r="F357" s="42" t="s">
        <v>6535</v>
      </c>
      <c r="G357" s="220" t="s">
        <v>6536</v>
      </c>
      <c r="H357" s="209" t="s">
        <v>51</v>
      </c>
    </row>
    <row r="358" spans="1:8" ht="30" x14ac:dyDescent="0.25">
      <c r="A358" s="260"/>
      <c r="B358" s="263"/>
      <c r="C358" s="32"/>
      <c r="D358" s="139"/>
      <c r="E358" s="42" t="s">
        <v>6515</v>
      </c>
      <c r="F358" s="13">
        <v>17130000</v>
      </c>
      <c r="G358" s="12" t="s">
        <v>351</v>
      </c>
      <c r="H358" s="199" t="s">
        <v>45</v>
      </c>
    </row>
    <row r="359" spans="1:8" ht="45" x14ac:dyDescent="0.25">
      <c r="A359" s="260"/>
      <c r="B359" s="229">
        <v>17180300</v>
      </c>
      <c r="C359" s="10" t="s">
        <v>6143</v>
      </c>
      <c r="D359" s="167" t="s">
        <v>55</v>
      </c>
      <c r="E359" s="148" t="s">
        <v>6514</v>
      </c>
      <c r="F359" s="148">
        <v>17135000</v>
      </c>
      <c r="G359" s="15" t="s">
        <v>352</v>
      </c>
      <c r="H359" s="204" t="s">
        <v>55</v>
      </c>
    </row>
    <row r="360" spans="1:8" ht="30" x14ac:dyDescent="0.25">
      <c r="A360" s="260"/>
      <c r="B360" s="229">
        <v>17180310</v>
      </c>
      <c r="C360" s="10" t="s">
        <v>5720</v>
      </c>
      <c r="D360" s="167" t="s">
        <v>55</v>
      </c>
      <c r="E360" s="148" t="s">
        <v>6522</v>
      </c>
      <c r="F360" s="148">
        <v>17135010</v>
      </c>
      <c r="G360" s="15" t="s">
        <v>354</v>
      </c>
      <c r="H360" s="204" t="s">
        <v>55</v>
      </c>
    </row>
    <row r="361" spans="1:8" ht="45" x14ac:dyDescent="0.25">
      <c r="A361" s="260"/>
      <c r="B361" s="229">
        <v>17180320</v>
      </c>
      <c r="C361" s="10" t="s">
        <v>5722</v>
      </c>
      <c r="D361" s="167" t="s">
        <v>55</v>
      </c>
      <c r="E361" s="148" t="s">
        <v>6522</v>
      </c>
      <c r="F361" s="148">
        <v>17135020</v>
      </c>
      <c r="G361" s="15" t="s">
        <v>356</v>
      </c>
      <c r="H361" s="204" t="s">
        <v>55</v>
      </c>
    </row>
    <row r="362" spans="1:8" ht="30" x14ac:dyDescent="0.25">
      <c r="A362" s="260"/>
      <c r="B362" s="229">
        <v>17180330</v>
      </c>
      <c r="C362" s="10" t="s">
        <v>5724</v>
      </c>
      <c r="D362" s="167" t="s">
        <v>55</v>
      </c>
      <c r="E362" s="148" t="s">
        <v>6522</v>
      </c>
      <c r="F362" s="148">
        <v>17135030</v>
      </c>
      <c r="G362" s="15" t="s">
        <v>358</v>
      </c>
      <c r="H362" s="204" t="s">
        <v>55</v>
      </c>
    </row>
    <row r="363" spans="1:8" ht="45" x14ac:dyDescent="0.25">
      <c r="A363" s="260"/>
      <c r="B363" s="229">
        <v>17180340</v>
      </c>
      <c r="C363" s="10" t="s">
        <v>5726</v>
      </c>
      <c r="D363" s="167" t="s">
        <v>55</v>
      </c>
      <c r="E363" s="148" t="s">
        <v>6522</v>
      </c>
      <c r="F363" s="148">
        <v>17135040</v>
      </c>
      <c r="G363" s="15" t="s">
        <v>360</v>
      </c>
      <c r="H363" s="204" t="s">
        <v>55</v>
      </c>
    </row>
    <row r="364" spans="1:8" ht="30" x14ac:dyDescent="0.25">
      <c r="A364" s="260"/>
      <c r="B364" s="229">
        <v>17180350</v>
      </c>
      <c r="C364" s="10" t="s">
        <v>5728</v>
      </c>
      <c r="D364" s="167" t="s">
        <v>55</v>
      </c>
      <c r="E364" s="148" t="s">
        <v>6522</v>
      </c>
      <c r="F364" s="148">
        <v>17135050</v>
      </c>
      <c r="G364" s="15" t="s">
        <v>362</v>
      </c>
      <c r="H364" s="204" t="s">
        <v>55</v>
      </c>
    </row>
    <row r="365" spans="1:8" ht="30" x14ac:dyDescent="0.25">
      <c r="A365" s="260"/>
      <c r="B365" s="229">
        <v>17180390</v>
      </c>
      <c r="C365" s="10" t="s">
        <v>5730</v>
      </c>
      <c r="D365" s="167" t="s">
        <v>55</v>
      </c>
      <c r="E365" s="148" t="s">
        <v>6522</v>
      </c>
      <c r="F365" s="148">
        <v>17135090</v>
      </c>
      <c r="G365" s="15" t="s">
        <v>364</v>
      </c>
      <c r="H365" s="204" t="s">
        <v>55</v>
      </c>
    </row>
    <row r="366" spans="1:8" ht="45" x14ac:dyDescent="0.25">
      <c r="A366" s="260"/>
      <c r="B366" s="229">
        <v>17180400</v>
      </c>
      <c r="C366" s="10" t="s">
        <v>366</v>
      </c>
      <c r="D366" s="167" t="s">
        <v>55</v>
      </c>
      <c r="E366" s="148" t="s">
        <v>6514</v>
      </c>
      <c r="F366" s="148">
        <v>17135100</v>
      </c>
      <c r="G366" s="15" t="s">
        <v>366</v>
      </c>
      <c r="H366" s="204" t="s">
        <v>55</v>
      </c>
    </row>
    <row r="367" spans="1:8" ht="30" x14ac:dyDescent="0.25">
      <c r="A367" s="260"/>
      <c r="B367" s="229">
        <v>17180410</v>
      </c>
      <c r="C367" s="10" t="s">
        <v>5732</v>
      </c>
      <c r="D367" s="167" t="s">
        <v>55</v>
      </c>
      <c r="E367" s="148" t="s">
        <v>6522</v>
      </c>
      <c r="F367" s="148">
        <v>17135110</v>
      </c>
      <c r="G367" s="15" t="s">
        <v>368</v>
      </c>
      <c r="H367" s="204" t="s">
        <v>55</v>
      </c>
    </row>
    <row r="368" spans="1:8" ht="45" x14ac:dyDescent="0.25">
      <c r="A368" s="260"/>
      <c r="B368" s="229">
        <v>17180420</v>
      </c>
      <c r="C368" s="10" t="s">
        <v>5734</v>
      </c>
      <c r="D368" s="167" t="s">
        <v>55</v>
      </c>
      <c r="E368" s="148" t="s">
        <v>6522</v>
      </c>
      <c r="F368" s="148">
        <v>17135120</v>
      </c>
      <c r="G368" s="15" t="s">
        <v>370</v>
      </c>
      <c r="H368" s="204" t="s">
        <v>55</v>
      </c>
    </row>
    <row r="369" spans="1:8" ht="30" x14ac:dyDescent="0.25">
      <c r="A369" s="260"/>
      <c r="B369" s="229">
        <v>17180430</v>
      </c>
      <c r="C369" s="10" t="s">
        <v>5736</v>
      </c>
      <c r="D369" s="167" t="s">
        <v>55</v>
      </c>
      <c r="E369" s="148" t="s">
        <v>6522</v>
      </c>
      <c r="F369" s="148">
        <v>17135130</v>
      </c>
      <c r="G369" s="15" t="s">
        <v>372</v>
      </c>
      <c r="H369" s="204" t="s">
        <v>55</v>
      </c>
    </row>
    <row r="370" spans="1:8" ht="45" x14ac:dyDescent="0.25">
      <c r="A370" s="260"/>
      <c r="B370" s="263"/>
      <c r="C370" s="32"/>
      <c r="D370" s="139"/>
      <c r="E370" s="145" t="s">
        <v>6515</v>
      </c>
      <c r="F370" s="13">
        <v>17135140</v>
      </c>
      <c r="G370" s="12" t="s">
        <v>374</v>
      </c>
      <c r="H370" s="199" t="s">
        <v>55</v>
      </c>
    </row>
    <row r="371" spans="1:8" ht="45" x14ac:dyDescent="0.25">
      <c r="A371" s="260"/>
      <c r="B371" s="227">
        <v>17180440</v>
      </c>
      <c r="C371" s="142" t="s">
        <v>5738</v>
      </c>
      <c r="D371" s="106" t="s">
        <v>55</v>
      </c>
      <c r="E371" s="143" t="s">
        <v>6513</v>
      </c>
      <c r="F371" s="13"/>
      <c r="G371" s="12"/>
      <c r="H371" s="199"/>
    </row>
    <row r="372" spans="1:8" ht="30" x14ac:dyDescent="0.25">
      <c r="A372" s="260"/>
      <c r="B372" s="229">
        <v>17180450</v>
      </c>
      <c r="C372" s="10" t="s">
        <v>5740</v>
      </c>
      <c r="D372" s="167" t="s">
        <v>55</v>
      </c>
      <c r="E372" s="148" t="s">
        <v>6522</v>
      </c>
      <c r="F372" s="148">
        <v>17135150</v>
      </c>
      <c r="G372" s="15" t="s">
        <v>375</v>
      </c>
      <c r="H372" s="204" t="s">
        <v>55</v>
      </c>
    </row>
    <row r="373" spans="1:8" ht="30" x14ac:dyDescent="0.25">
      <c r="A373" s="260"/>
      <c r="B373" s="263"/>
      <c r="C373" s="32"/>
      <c r="D373" s="139"/>
      <c r="E373" s="145" t="s">
        <v>6515</v>
      </c>
      <c r="F373" s="148">
        <v>17135190</v>
      </c>
      <c r="G373" s="15" t="s">
        <v>377</v>
      </c>
      <c r="H373" s="204" t="s">
        <v>55</v>
      </c>
    </row>
    <row r="374" spans="1:8" ht="30" x14ac:dyDescent="0.25">
      <c r="A374" s="260"/>
      <c r="B374" s="263"/>
      <c r="C374" s="32"/>
      <c r="D374" s="32"/>
      <c r="E374" s="152" t="s">
        <v>6522</v>
      </c>
      <c r="F374" s="152">
        <v>17139800</v>
      </c>
      <c r="G374" s="150" t="s">
        <v>378</v>
      </c>
      <c r="H374" s="206" t="s">
        <v>55</v>
      </c>
    </row>
    <row r="375" spans="1:8" ht="30" x14ac:dyDescent="0.25">
      <c r="A375" s="260"/>
      <c r="B375" s="229">
        <v>17180490</v>
      </c>
      <c r="C375" s="10" t="s">
        <v>5742</v>
      </c>
      <c r="D375" s="167" t="s">
        <v>55</v>
      </c>
      <c r="E375" s="13" t="s">
        <v>6514</v>
      </c>
      <c r="F375" s="42" t="s">
        <v>6537</v>
      </c>
      <c r="G375" s="220" t="s">
        <v>6538</v>
      </c>
      <c r="H375" s="209" t="s">
        <v>51</v>
      </c>
    </row>
    <row r="376" spans="1:8" ht="30" x14ac:dyDescent="0.25">
      <c r="A376" s="260"/>
      <c r="B376" s="229">
        <v>17180500</v>
      </c>
      <c r="C376" s="10" t="s">
        <v>6158</v>
      </c>
      <c r="D376" s="167" t="s">
        <v>55</v>
      </c>
      <c r="E376" s="148" t="s">
        <v>6514</v>
      </c>
      <c r="F376" s="148">
        <v>17140000</v>
      </c>
      <c r="G376" s="15" t="s">
        <v>380</v>
      </c>
      <c r="H376" s="204" t="s">
        <v>45</v>
      </c>
    </row>
    <row r="377" spans="1:8" x14ac:dyDescent="0.25">
      <c r="A377" s="260"/>
      <c r="B377" s="229">
        <v>17180510</v>
      </c>
      <c r="C377" s="10" t="s">
        <v>6160</v>
      </c>
      <c r="D377" s="167" t="s">
        <v>55</v>
      </c>
      <c r="E377" s="148" t="s">
        <v>6514</v>
      </c>
      <c r="F377" s="148">
        <v>17145000</v>
      </c>
      <c r="G377" s="15" t="s">
        <v>6261</v>
      </c>
      <c r="H377" s="204" t="s">
        <v>55</v>
      </c>
    </row>
    <row r="378" spans="1:8" ht="30" x14ac:dyDescent="0.25">
      <c r="A378" s="260"/>
      <c r="B378" s="229">
        <v>17180520</v>
      </c>
      <c r="C378" s="10" t="s">
        <v>383</v>
      </c>
      <c r="D378" s="167" t="s">
        <v>55</v>
      </c>
      <c r="E378" s="148" t="s">
        <v>6514</v>
      </c>
      <c r="F378" s="148">
        <v>17145100</v>
      </c>
      <c r="G378" s="15" t="s">
        <v>383</v>
      </c>
      <c r="H378" s="204" t="s">
        <v>55</v>
      </c>
    </row>
    <row r="379" spans="1:8" ht="30" x14ac:dyDescent="0.25">
      <c r="A379" s="260"/>
      <c r="B379" s="229">
        <v>17180530</v>
      </c>
      <c r="C379" s="10" t="s">
        <v>6162</v>
      </c>
      <c r="D379" s="167" t="s">
        <v>55</v>
      </c>
      <c r="E379" s="148" t="s">
        <v>6522</v>
      </c>
      <c r="F379" s="148">
        <v>17145200</v>
      </c>
      <c r="G379" s="15" t="s">
        <v>384</v>
      </c>
      <c r="H379" s="204" t="s">
        <v>55</v>
      </c>
    </row>
    <row r="380" spans="1:8" ht="30" x14ac:dyDescent="0.25">
      <c r="A380" s="260"/>
      <c r="B380" s="229">
        <v>17180540</v>
      </c>
      <c r="C380" s="10" t="s">
        <v>6163</v>
      </c>
      <c r="D380" s="167" t="s">
        <v>55</v>
      </c>
      <c r="E380" s="148" t="s">
        <v>6522</v>
      </c>
      <c r="F380" s="148">
        <v>17145300</v>
      </c>
      <c r="G380" s="15" t="s">
        <v>386</v>
      </c>
      <c r="H380" s="204" t="s">
        <v>55</v>
      </c>
    </row>
    <row r="381" spans="1:8" ht="30" x14ac:dyDescent="0.25">
      <c r="A381" s="260"/>
      <c r="B381" s="229"/>
      <c r="C381" s="10"/>
      <c r="D381" s="167"/>
      <c r="E381" s="145" t="s">
        <v>6515</v>
      </c>
      <c r="F381" s="13">
        <v>17145400</v>
      </c>
      <c r="G381" s="23" t="s">
        <v>6262</v>
      </c>
      <c r="H381" s="209" t="s">
        <v>55</v>
      </c>
    </row>
    <row r="382" spans="1:8" ht="30" x14ac:dyDescent="0.25">
      <c r="A382" s="260"/>
      <c r="B382" s="229">
        <v>17180550</v>
      </c>
      <c r="C382" s="10" t="s">
        <v>6164</v>
      </c>
      <c r="D382" s="167" t="s">
        <v>55</v>
      </c>
      <c r="E382" s="148" t="s">
        <v>6522</v>
      </c>
      <c r="F382" s="148">
        <v>17145410</v>
      </c>
      <c r="G382" s="15" t="s">
        <v>6263</v>
      </c>
      <c r="H382" s="204" t="s">
        <v>55</v>
      </c>
    </row>
    <row r="383" spans="1:8" ht="30" x14ac:dyDescent="0.25">
      <c r="A383" s="260"/>
      <c r="B383" s="229">
        <v>17180560</v>
      </c>
      <c r="C383" s="10" t="s">
        <v>6165</v>
      </c>
      <c r="D383" s="167" t="s">
        <v>55</v>
      </c>
      <c r="E383" s="148" t="s">
        <v>6522</v>
      </c>
      <c r="F383" s="148">
        <v>17145420</v>
      </c>
      <c r="G383" s="15" t="s">
        <v>6264</v>
      </c>
      <c r="H383" s="204" t="s">
        <v>55</v>
      </c>
    </row>
    <row r="384" spans="1:8" ht="30" x14ac:dyDescent="0.25">
      <c r="A384" s="260"/>
      <c r="B384" s="229">
        <v>17180570</v>
      </c>
      <c r="C384" s="10" t="s">
        <v>6166</v>
      </c>
      <c r="D384" s="167" t="s">
        <v>55</v>
      </c>
      <c r="E384" s="148" t="s">
        <v>6522</v>
      </c>
      <c r="F384" s="148">
        <v>17145500</v>
      </c>
      <c r="G384" s="15" t="s">
        <v>6265</v>
      </c>
      <c r="H384" s="204" t="s">
        <v>55</v>
      </c>
    </row>
    <row r="385" spans="1:8" ht="45" x14ac:dyDescent="0.25">
      <c r="A385" s="260"/>
      <c r="B385" s="229">
        <v>17180580</v>
      </c>
      <c r="C385" s="10" t="s">
        <v>6167</v>
      </c>
      <c r="D385" s="167" t="s">
        <v>55</v>
      </c>
      <c r="E385" s="148" t="s">
        <v>6522</v>
      </c>
      <c r="F385" s="148">
        <v>17145600</v>
      </c>
      <c r="G385" s="15" t="s">
        <v>6266</v>
      </c>
      <c r="H385" s="204" t="s">
        <v>55</v>
      </c>
    </row>
    <row r="386" spans="1:8" ht="30" x14ac:dyDescent="0.25">
      <c r="A386" s="260"/>
      <c r="B386" s="263"/>
      <c r="C386" s="32"/>
      <c r="D386" s="139"/>
      <c r="E386" s="145" t="s">
        <v>6515</v>
      </c>
      <c r="F386" s="13">
        <v>17145700</v>
      </c>
      <c r="G386" s="12" t="s">
        <v>6267</v>
      </c>
      <c r="H386" s="199" t="s">
        <v>55</v>
      </c>
    </row>
    <row r="387" spans="1:8" ht="45" x14ac:dyDescent="0.25">
      <c r="A387" s="260"/>
      <c r="B387" s="263"/>
      <c r="C387" s="32"/>
      <c r="D387" s="139"/>
      <c r="E387" s="145" t="s">
        <v>6515</v>
      </c>
      <c r="F387" s="13">
        <v>17145800</v>
      </c>
      <c r="G387" s="12" t="s">
        <v>6268</v>
      </c>
      <c r="H387" s="199" t="s">
        <v>55</v>
      </c>
    </row>
    <row r="388" spans="1:8" ht="45" x14ac:dyDescent="0.25">
      <c r="A388" s="260"/>
      <c r="B388" s="263"/>
      <c r="C388" s="32"/>
      <c r="D388" s="139"/>
      <c r="E388" s="145" t="s">
        <v>6515</v>
      </c>
      <c r="F388" s="13">
        <v>17145900</v>
      </c>
      <c r="G388" s="12" t="s">
        <v>6269</v>
      </c>
      <c r="H388" s="199" t="s">
        <v>55</v>
      </c>
    </row>
    <row r="389" spans="1:8" ht="30" x14ac:dyDescent="0.25">
      <c r="A389" s="260"/>
      <c r="B389" s="263"/>
      <c r="C389" s="32"/>
      <c r="D389" s="32"/>
      <c r="E389" s="152" t="s">
        <v>6514</v>
      </c>
      <c r="F389" s="152">
        <v>17149800</v>
      </c>
      <c r="G389" s="150" t="s">
        <v>6157</v>
      </c>
      <c r="H389" s="206" t="s">
        <v>55</v>
      </c>
    </row>
    <row r="390" spans="1:8" ht="30" x14ac:dyDescent="0.25">
      <c r="A390" s="260"/>
      <c r="B390" s="229">
        <v>17180590</v>
      </c>
      <c r="C390" s="10" t="s">
        <v>6157</v>
      </c>
      <c r="D390" s="167" t="s">
        <v>55</v>
      </c>
      <c r="E390" s="13" t="s">
        <v>6514</v>
      </c>
      <c r="F390" s="42" t="s">
        <v>6539</v>
      </c>
      <c r="G390" s="220" t="s">
        <v>6540</v>
      </c>
      <c r="H390" s="209" t="s">
        <v>51</v>
      </c>
    </row>
    <row r="391" spans="1:8" ht="60" x14ac:dyDescent="0.25">
      <c r="A391" s="260"/>
      <c r="B391" s="229">
        <v>17180900</v>
      </c>
      <c r="C391" s="10" t="s">
        <v>6176</v>
      </c>
      <c r="D391" s="167" t="s">
        <v>55</v>
      </c>
      <c r="E391" s="148" t="s">
        <v>6514</v>
      </c>
      <c r="F391" s="148">
        <v>17150000</v>
      </c>
      <c r="G391" s="15" t="s">
        <v>397</v>
      </c>
      <c r="H391" s="204" t="s">
        <v>45</v>
      </c>
    </row>
    <row r="392" spans="1:8" ht="60" x14ac:dyDescent="0.25">
      <c r="A392" s="260"/>
      <c r="B392" s="229">
        <v>17180910</v>
      </c>
      <c r="C392" s="10" t="s">
        <v>6168</v>
      </c>
      <c r="D392" s="167" t="s">
        <v>55</v>
      </c>
      <c r="E392" s="152" t="s">
        <v>6513</v>
      </c>
      <c r="F392" s="152">
        <v>17155000</v>
      </c>
      <c r="G392" s="150" t="s">
        <v>6168</v>
      </c>
      <c r="H392" s="206" t="s">
        <v>55</v>
      </c>
    </row>
    <row r="393" spans="1:8" ht="30" x14ac:dyDescent="0.25">
      <c r="A393" s="260"/>
      <c r="B393" s="263"/>
      <c r="C393" s="32"/>
      <c r="D393" s="139"/>
      <c r="E393" s="152" t="s">
        <v>6513</v>
      </c>
      <c r="F393" s="152">
        <v>17155010</v>
      </c>
      <c r="G393" s="142" t="s">
        <v>399</v>
      </c>
      <c r="H393" s="208" t="s">
        <v>55</v>
      </c>
    </row>
    <row r="394" spans="1:8" ht="30" x14ac:dyDescent="0.25">
      <c r="A394" s="260"/>
      <c r="B394" s="263"/>
      <c r="C394" s="32"/>
      <c r="D394" s="139"/>
      <c r="E394" s="152" t="s">
        <v>6513</v>
      </c>
      <c r="F394" s="152">
        <v>17155020</v>
      </c>
      <c r="G394" s="142" t="s">
        <v>400</v>
      </c>
      <c r="H394" s="208" t="s">
        <v>55</v>
      </c>
    </row>
    <row r="395" spans="1:8" ht="30" x14ac:dyDescent="0.25">
      <c r="A395" s="260"/>
      <c r="B395" s="263"/>
      <c r="C395" s="32"/>
      <c r="D395" s="139"/>
      <c r="E395" s="152" t="s">
        <v>6513</v>
      </c>
      <c r="F395" s="152">
        <v>17155030</v>
      </c>
      <c r="G395" s="142" t="s">
        <v>401</v>
      </c>
      <c r="H395" s="208" t="s">
        <v>55</v>
      </c>
    </row>
    <row r="396" spans="1:8" ht="30" x14ac:dyDescent="0.25">
      <c r="A396" s="260"/>
      <c r="B396" s="263"/>
      <c r="C396" s="32"/>
      <c r="D396" s="139"/>
      <c r="E396" s="157" t="s">
        <v>6510</v>
      </c>
      <c r="F396" s="148">
        <v>17155000</v>
      </c>
      <c r="G396" s="140" t="s">
        <v>399</v>
      </c>
      <c r="H396" s="207" t="s">
        <v>55</v>
      </c>
    </row>
    <row r="397" spans="1:8" ht="30" x14ac:dyDescent="0.25">
      <c r="A397" s="260"/>
      <c r="B397" s="263"/>
      <c r="C397" s="32"/>
      <c r="D397" s="139"/>
      <c r="E397" s="157" t="s">
        <v>6510</v>
      </c>
      <c r="F397" s="148">
        <v>17155100</v>
      </c>
      <c r="G397" s="140" t="s">
        <v>400</v>
      </c>
      <c r="H397" s="207" t="s">
        <v>55</v>
      </c>
    </row>
    <row r="398" spans="1:8" ht="30" x14ac:dyDescent="0.25">
      <c r="A398" s="260"/>
      <c r="B398" s="263"/>
      <c r="C398" s="32"/>
      <c r="D398" s="139"/>
      <c r="E398" s="157" t="s">
        <v>6510</v>
      </c>
      <c r="F398" s="148">
        <v>17155200</v>
      </c>
      <c r="G398" s="140" t="s">
        <v>401</v>
      </c>
      <c r="H398" s="207" t="s">
        <v>55</v>
      </c>
    </row>
    <row r="399" spans="1:8" ht="30" x14ac:dyDescent="0.25">
      <c r="A399" s="260"/>
      <c r="B399" s="263"/>
      <c r="C399" s="32"/>
      <c r="D399" s="139"/>
      <c r="E399" s="157" t="s">
        <v>6510</v>
      </c>
      <c r="F399" s="148">
        <v>17160000</v>
      </c>
      <c r="G399" s="155" t="s">
        <v>402</v>
      </c>
      <c r="H399" s="207" t="s">
        <v>45</v>
      </c>
    </row>
    <row r="400" spans="1:8" ht="30" x14ac:dyDescent="0.25">
      <c r="A400" s="260"/>
      <c r="B400" s="229">
        <v>17181200</v>
      </c>
      <c r="C400" s="10" t="s">
        <v>403</v>
      </c>
      <c r="D400" s="167" t="s">
        <v>55</v>
      </c>
      <c r="E400" s="148" t="s">
        <v>6514</v>
      </c>
      <c r="F400" s="148">
        <v>17165000</v>
      </c>
      <c r="G400" s="15" t="s">
        <v>403</v>
      </c>
      <c r="H400" s="204" t="s">
        <v>55</v>
      </c>
    </row>
    <row r="401" spans="1:8" ht="30" x14ac:dyDescent="0.25">
      <c r="A401" s="260"/>
      <c r="B401" s="227">
        <v>17181210</v>
      </c>
      <c r="C401" s="142" t="s">
        <v>403</v>
      </c>
      <c r="D401" s="106" t="s">
        <v>55</v>
      </c>
      <c r="E401" s="143" t="s">
        <v>6513</v>
      </c>
      <c r="F401" s="148"/>
      <c r="G401" s="15"/>
      <c r="H401" s="204"/>
    </row>
    <row r="402" spans="1:8" x14ac:dyDescent="0.25">
      <c r="A402" s="260"/>
      <c r="B402" s="227">
        <v>17181000</v>
      </c>
      <c r="C402" s="142" t="s">
        <v>405</v>
      </c>
      <c r="D402" s="106" t="s">
        <v>55</v>
      </c>
      <c r="E402" s="143" t="s">
        <v>6513</v>
      </c>
      <c r="F402" s="139"/>
      <c r="G402" s="32"/>
      <c r="H402" s="197"/>
    </row>
    <row r="403" spans="1:8" ht="30" x14ac:dyDescent="0.25">
      <c r="A403" s="260"/>
      <c r="B403" s="229"/>
      <c r="C403" s="10"/>
      <c r="D403" s="167"/>
      <c r="E403" s="145" t="s">
        <v>6515</v>
      </c>
      <c r="F403" s="13">
        <v>17170000</v>
      </c>
      <c r="G403" s="12" t="s">
        <v>405</v>
      </c>
      <c r="H403" s="199" t="s">
        <v>45</v>
      </c>
    </row>
    <row r="404" spans="1:8" ht="30" x14ac:dyDescent="0.25">
      <c r="A404" s="260"/>
      <c r="B404" s="263"/>
      <c r="C404" s="32"/>
      <c r="D404" s="139"/>
      <c r="E404" s="143" t="s">
        <v>6513</v>
      </c>
      <c r="F404" s="152">
        <v>17170100</v>
      </c>
      <c r="G404" s="142" t="s">
        <v>405</v>
      </c>
      <c r="H404" s="208" t="s">
        <v>51</v>
      </c>
    </row>
    <row r="405" spans="1:8" ht="30" x14ac:dyDescent="0.25">
      <c r="A405" s="260"/>
      <c r="B405" s="229">
        <v>17181010</v>
      </c>
      <c r="C405" s="10" t="s">
        <v>407</v>
      </c>
      <c r="D405" s="167" t="s">
        <v>55</v>
      </c>
      <c r="E405" s="148" t="s">
        <v>6514</v>
      </c>
      <c r="F405" s="148">
        <v>17175000</v>
      </c>
      <c r="G405" s="15" t="s">
        <v>407</v>
      </c>
      <c r="H405" s="204" t="s">
        <v>55</v>
      </c>
    </row>
    <row r="406" spans="1:8" ht="30" x14ac:dyDescent="0.25">
      <c r="A406" s="260"/>
      <c r="B406" s="229">
        <v>17181020</v>
      </c>
      <c r="C406" s="10" t="s">
        <v>409</v>
      </c>
      <c r="D406" s="167" t="s">
        <v>55</v>
      </c>
      <c r="E406" s="148" t="s">
        <v>6514</v>
      </c>
      <c r="F406" s="148">
        <v>17175100</v>
      </c>
      <c r="G406" s="15" t="s">
        <v>409</v>
      </c>
      <c r="H406" s="204" t="s">
        <v>55</v>
      </c>
    </row>
    <row r="407" spans="1:8" ht="30" x14ac:dyDescent="0.25">
      <c r="A407" s="260"/>
      <c r="B407" s="229">
        <v>17181030</v>
      </c>
      <c r="C407" s="10" t="s">
        <v>411</v>
      </c>
      <c r="D407" s="167" t="s">
        <v>55</v>
      </c>
      <c r="E407" s="148" t="s">
        <v>6514</v>
      </c>
      <c r="F407" s="148">
        <v>17175200</v>
      </c>
      <c r="G407" s="15" t="s">
        <v>411</v>
      </c>
      <c r="H407" s="204" t="s">
        <v>55</v>
      </c>
    </row>
    <row r="408" spans="1:8" ht="30" x14ac:dyDescent="0.25">
      <c r="A408" s="260"/>
      <c r="B408" s="229">
        <v>17181040</v>
      </c>
      <c r="C408" s="10" t="s">
        <v>413</v>
      </c>
      <c r="D408" s="167" t="s">
        <v>55</v>
      </c>
      <c r="E408" s="148" t="s">
        <v>6514</v>
      </c>
      <c r="F408" s="148">
        <v>17175300</v>
      </c>
      <c r="G408" s="15" t="s">
        <v>413</v>
      </c>
      <c r="H408" s="204" t="s">
        <v>55</v>
      </c>
    </row>
    <row r="409" spans="1:8" ht="30" x14ac:dyDescent="0.25">
      <c r="A409" s="260"/>
      <c r="B409" s="229">
        <v>17181050</v>
      </c>
      <c r="C409" s="10" t="s">
        <v>415</v>
      </c>
      <c r="D409" s="167" t="s">
        <v>55</v>
      </c>
      <c r="E409" s="148" t="s">
        <v>6514</v>
      </c>
      <c r="F409" s="148">
        <v>17175400</v>
      </c>
      <c r="G409" s="15" t="s">
        <v>415</v>
      </c>
      <c r="H409" s="204" t="s">
        <v>55</v>
      </c>
    </row>
    <row r="410" spans="1:8" ht="30" x14ac:dyDescent="0.25">
      <c r="A410" s="260"/>
      <c r="B410" s="263"/>
      <c r="C410" s="32"/>
      <c r="D410" s="139"/>
      <c r="E410" s="145" t="s">
        <v>6515</v>
      </c>
      <c r="F410" s="13">
        <v>17190000</v>
      </c>
      <c r="G410" s="12" t="s">
        <v>417</v>
      </c>
      <c r="H410" s="199" t="s">
        <v>45</v>
      </c>
    </row>
    <row r="411" spans="1:8" ht="30" x14ac:dyDescent="0.25">
      <c r="A411" s="260"/>
      <c r="B411" s="232">
        <v>17181090</v>
      </c>
      <c r="C411" s="150" t="s">
        <v>5756</v>
      </c>
      <c r="D411" s="151" t="s">
        <v>55</v>
      </c>
      <c r="E411" s="13" t="s">
        <v>6514</v>
      </c>
      <c r="F411" s="31">
        <v>17179900</v>
      </c>
      <c r="G411" s="220" t="s">
        <v>6541</v>
      </c>
      <c r="H411" s="198" t="s">
        <v>51</v>
      </c>
    </row>
    <row r="412" spans="1:8" x14ac:dyDescent="0.25">
      <c r="A412" s="260"/>
      <c r="B412" s="227">
        <v>17181100</v>
      </c>
      <c r="C412" s="142" t="s">
        <v>6178</v>
      </c>
      <c r="D412" s="106" t="s">
        <v>55</v>
      </c>
      <c r="E412" s="143" t="s">
        <v>6513</v>
      </c>
      <c r="F412" s="13"/>
      <c r="G412" s="12"/>
      <c r="H412" s="199"/>
    </row>
    <row r="413" spans="1:8" x14ac:dyDescent="0.25">
      <c r="A413" s="260"/>
      <c r="B413" s="263"/>
      <c r="C413" s="32"/>
      <c r="D413" s="139"/>
      <c r="E413" s="143" t="s">
        <v>6513</v>
      </c>
      <c r="F413" s="152">
        <v>17195000</v>
      </c>
      <c r="G413" s="150" t="s">
        <v>6172</v>
      </c>
      <c r="H413" s="206" t="s">
        <v>55</v>
      </c>
    </row>
    <row r="414" spans="1:8" ht="30" x14ac:dyDescent="0.25">
      <c r="A414" s="260"/>
      <c r="B414" s="229">
        <v>17180600</v>
      </c>
      <c r="C414" s="10" t="s">
        <v>6173</v>
      </c>
      <c r="D414" s="167" t="s">
        <v>55</v>
      </c>
      <c r="E414" s="143" t="s">
        <v>6513</v>
      </c>
      <c r="F414" s="106" t="s">
        <v>6542</v>
      </c>
      <c r="G414" s="106" t="s">
        <v>419</v>
      </c>
      <c r="H414" s="211" t="s">
        <v>55</v>
      </c>
    </row>
    <row r="415" spans="1:8" ht="30" x14ac:dyDescent="0.25">
      <c r="A415" s="260"/>
      <c r="B415" s="227">
        <v>17180610</v>
      </c>
      <c r="C415" s="142" t="s">
        <v>6173</v>
      </c>
      <c r="D415" s="106" t="s">
        <v>55</v>
      </c>
      <c r="E415" s="143" t="s">
        <v>6513</v>
      </c>
      <c r="F415" s="148"/>
      <c r="G415" s="15"/>
      <c r="H415" s="204"/>
    </row>
    <row r="416" spans="1:8" x14ac:dyDescent="0.25">
      <c r="A416" s="260"/>
      <c r="B416" s="229">
        <v>17180700</v>
      </c>
      <c r="C416" s="10" t="s">
        <v>420</v>
      </c>
      <c r="D416" s="167" t="s">
        <v>55</v>
      </c>
      <c r="E416" s="148" t="s">
        <v>6514</v>
      </c>
      <c r="F416" s="148">
        <v>17195200</v>
      </c>
      <c r="G416" s="15" t="s">
        <v>420</v>
      </c>
      <c r="H416" s="204" t="s">
        <v>55</v>
      </c>
    </row>
    <row r="417" spans="1:8" x14ac:dyDescent="0.25">
      <c r="A417" s="260"/>
      <c r="B417" s="227">
        <v>17180710</v>
      </c>
      <c r="C417" s="142" t="s">
        <v>420</v>
      </c>
      <c r="D417" s="106" t="s">
        <v>55</v>
      </c>
      <c r="E417" s="143" t="s">
        <v>6513</v>
      </c>
      <c r="F417" s="148"/>
      <c r="G417" s="15"/>
      <c r="H417" s="204"/>
    </row>
    <row r="418" spans="1:8" ht="30" x14ac:dyDescent="0.25">
      <c r="A418" s="260"/>
      <c r="B418" s="229">
        <v>17181110</v>
      </c>
      <c r="C418" s="10" t="s">
        <v>6180</v>
      </c>
      <c r="D418" s="167" t="s">
        <v>55</v>
      </c>
      <c r="E418" s="148" t="s">
        <v>6514</v>
      </c>
      <c r="F418" s="148">
        <v>17195300</v>
      </c>
      <c r="G418" s="15" t="s">
        <v>422</v>
      </c>
      <c r="H418" s="204" t="s">
        <v>55</v>
      </c>
    </row>
    <row r="419" spans="1:8" ht="30" x14ac:dyDescent="0.25">
      <c r="A419" s="260"/>
      <c r="B419" s="263"/>
      <c r="C419" s="32"/>
      <c r="D419" s="139"/>
      <c r="E419" s="145" t="s">
        <v>6515</v>
      </c>
      <c r="F419" s="148">
        <v>17195400</v>
      </c>
      <c r="G419" s="15" t="s">
        <v>6272</v>
      </c>
      <c r="H419" s="204" t="s">
        <v>55</v>
      </c>
    </row>
    <row r="420" spans="1:8" ht="30" x14ac:dyDescent="0.25">
      <c r="A420" s="260"/>
      <c r="B420" s="229">
        <v>17181120</v>
      </c>
      <c r="C420" s="10" t="s">
        <v>6181</v>
      </c>
      <c r="D420" s="167" t="s">
        <v>55</v>
      </c>
      <c r="E420" s="148" t="s">
        <v>6514</v>
      </c>
      <c r="F420" s="148">
        <v>17195410</v>
      </c>
      <c r="G420" s="15" t="s">
        <v>425</v>
      </c>
      <c r="H420" s="204" t="s">
        <v>55</v>
      </c>
    </row>
    <row r="421" spans="1:8" ht="30" x14ac:dyDescent="0.25">
      <c r="A421" s="260"/>
      <c r="B421" s="229">
        <v>17181130</v>
      </c>
      <c r="C421" s="10" t="s">
        <v>6183</v>
      </c>
      <c r="D421" s="167" t="s">
        <v>55</v>
      </c>
      <c r="E421" s="148" t="s">
        <v>6514</v>
      </c>
      <c r="F421" s="148">
        <v>17195420</v>
      </c>
      <c r="G421" s="15" t="s">
        <v>428</v>
      </c>
      <c r="H421" s="204" t="s">
        <v>55</v>
      </c>
    </row>
    <row r="422" spans="1:8" x14ac:dyDescent="0.25">
      <c r="A422" s="260"/>
      <c r="B422" s="229">
        <v>17181190</v>
      </c>
      <c r="C422" s="10" t="s">
        <v>430</v>
      </c>
      <c r="D422" s="167" t="s">
        <v>55</v>
      </c>
      <c r="E422" s="148" t="s">
        <v>6514</v>
      </c>
      <c r="F422" s="148">
        <v>17195500</v>
      </c>
      <c r="G422" s="15" t="s">
        <v>430</v>
      </c>
      <c r="H422" s="204" t="s">
        <v>55</v>
      </c>
    </row>
    <row r="423" spans="1:8" ht="60" x14ac:dyDescent="0.25">
      <c r="A423" s="260"/>
      <c r="B423" s="229">
        <v>17181300</v>
      </c>
      <c r="C423" s="10" t="s">
        <v>432</v>
      </c>
      <c r="D423" s="167" t="s">
        <v>55</v>
      </c>
      <c r="E423" s="148" t="s">
        <v>6514</v>
      </c>
      <c r="F423" s="148">
        <v>17195600</v>
      </c>
      <c r="G423" s="15" t="s">
        <v>432</v>
      </c>
      <c r="H423" s="204" t="s">
        <v>55</v>
      </c>
    </row>
    <row r="424" spans="1:8" ht="60" x14ac:dyDescent="0.25">
      <c r="A424" s="260"/>
      <c r="B424" s="227">
        <v>17181310</v>
      </c>
      <c r="C424" s="142" t="s">
        <v>432</v>
      </c>
      <c r="D424" s="106" t="s">
        <v>55</v>
      </c>
      <c r="E424" s="143" t="s">
        <v>6513</v>
      </c>
      <c r="F424" s="247"/>
      <c r="G424" s="131"/>
      <c r="H424" s="209"/>
    </row>
    <row r="425" spans="1:8" ht="30" x14ac:dyDescent="0.25">
      <c r="A425" s="260"/>
      <c r="B425" s="229">
        <v>17189900</v>
      </c>
      <c r="C425" s="10" t="s">
        <v>5758</v>
      </c>
      <c r="D425" s="167" t="s">
        <v>55</v>
      </c>
      <c r="E425" s="13" t="s">
        <v>6522</v>
      </c>
      <c r="F425" s="13">
        <v>17199900</v>
      </c>
      <c r="G425" s="12" t="s">
        <v>417</v>
      </c>
      <c r="H425" s="199" t="s">
        <v>51</v>
      </c>
    </row>
    <row r="426" spans="1:8" x14ac:dyDescent="0.25">
      <c r="A426" s="260"/>
      <c r="B426" s="227">
        <v>17189910</v>
      </c>
      <c r="C426" s="142" t="s">
        <v>5758</v>
      </c>
      <c r="D426" s="106" t="s">
        <v>55</v>
      </c>
      <c r="E426" s="143" t="s">
        <v>6513</v>
      </c>
      <c r="F426" s="139"/>
      <c r="G426" s="32"/>
      <c r="H426" s="197"/>
    </row>
    <row r="427" spans="1:8" x14ac:dyDescent="0.25">
      <c r="A427" s="260"/>
      <c r="B427" s="229"/>
      <c r="C427" s="10"/>
      <c r="D427" s="167"/>
      <c r="E427" s="13" t="s">
        <v>6515</v>
      </c>
      <c r="F427" s="13">
        <v>17195700</v>
      </c>
      <c r="G427" s="12" t="s">
        <v>3088</v>
      </c>
      <c r="H427" s="209" t="s">
        <v>55</v>
      </c>
    </row>
    <row r="428" spans="1:8" ht="30" x14ac:dyDescent="0.25">
      <c r="A428" s="260"/>
      <c r="B428" s="229"/>
      <c r="C428" s="10"/>
      <c r="D428" s="167"/>
      <c r="E428" s="13" t="s">
        <v>6515</v>
      </c>
      <c r="F428" s="13">
        <v>17195800</v>
      </c>
      <c r="G428" s="12" t="s">
        <v>3090</v>
      </c>
      <c r="H428" s="209" t="s">
        <v>55</v>
      </c>
    </row>
    <row r="429" spans="1:8" ht="30" x14ac:dyDescent="0.25">
      <c r="A429" s="260"/>
      <c r="B429" s="229"/>
      <c r="C429" s="10"/>
      <c r="D429" s="167"/>
      <c r="E429" s="13" t="s">
        <v>6515</v>
      </c>
      <c r="F429" s="13">
        <v>17195900</v>
      </c>
      <c r="G429" s="12" t="s">
        <v>4696</v>
      </c>
      <c r="H429" s="209" t="s">
        <v>55</v>
      </c>
    </row>
    <row r="430" spans="1:8" ht="30" x14ac:dyDescent="0.25">
      <c r="A430" s="260"/>
      <c r="B430" s="229"/>
      <c r="C430" s="10"/>
      <c r="D430" s="167"/>
      <c r="E430" s="13" t="s">
        <v>6515</v>
      </c>
      <c r="F430" s="13" t="s">
        <v>7001</v>
      </c>
      <c r="G430" s="168" t="s">
        <v>6975</v>
      </c>
      <c r="H430" s="209" t="s">
        <v>55</v>
      </c>
    </row>
    <row r="431" spans="1:8" ht="30" x14ac:dyDescent="0.25">
      <c r="A431" s="260"/>
      <c r="B431" s="229"/>
      <c r="C431" s="10"/>
      <c r="D431" s="167"/>
      <c r="E431" s="13" t="s">
        <v>6515</v>
      </c>
      <c r="F431" s="13" t="s">
        <v>7002</v>
      </c>
      <c r="G431" s="168" t="s">
        <v>6999</v>
      </c>
      <c r="H431" s="209" t="s">
        <v>55</v>
      </c>
    </row>
    <row r="432" spans="1:8" ht="30" x14ac:dyDescent="0.25">
      <c r="A432" s="260"/>
      <c r="B432" s="229"/>
      <c r="C432" s="10"/>
      <c r="D432" s="167"/>
      <c r="E432" s="13" t="s">
        <v>6515</v>
      </c>
      <c r="F432" s="13" t="s">
        <v>7017</v>
      </c>
      <c r="G432" s="168" t="s">
        <v>7008</v>
      </c>
      <c r="H432" s="209" t="s">
        <v>55</v>
      </c>
    </row>
    <row r="433" spans="1:8" ht="45" x14ac:dyDescent="0.25">
      <c r="A433" s="260"/>
      <c r="B433" s="229"/>
      <c r="C433" s="10"/>
      <c r="D433" s="167"/>
      <c r="E433" s="13" t="s">
        <v>6515</v>
      </c>
      <c r="F433" s="13" t="s">
        <v>7018</v>
      </c>
      <c r="G433" s="168" t="s">
        <v>7012</v>
      </c>
      <c r="H433" s="209" t="s">
        <v>55</v>
      </c>
    </row>
    <row r="434" spans="1:8" ht="30" x14ac:dyDescent="0.25">
      <c r="A434" s="260"/>
      <c r="B434" s="227">
        <v>17200010</v>
      </c>
      <c r="C434" s="142" t="s">
        <v>5248</v>
      </c>
      <c r="D434" s="106" t="s">
        <v>51</v>
      </c>
      <c r="E434" s="143" t="s">
        <v>6513</v>
      </c>
      <c r="F434" s="139"/>
      <c r="G434" s="32"/>
      <c r="H434" s="197"/>
    </row>
    <row r="435" spans="1:8" ht="30" x14ac:dyDescent="0.25">
      <c r="A435" s="260"/>
      <c r="B435" s="227">
        <v>17280000</v>
      </c>
      <c r="C435" s="142" t="s">
        <v>6316</v>
      </c>
      <c r="D435" s="106" t="s">
        <v>45</v>
      </c>
      <c r="E435" s="143" t="s">
        <v>6513</v>
      </c>
      <c r="F435" s="139"/>
      <c r="G435" s="32"/>
      <c r="H435" s="197"/>
    </row>
    <row r="436" spans="1:8" x14ac:dyDescent="0.25">
      <c r="A436" s="260"/>
      <c r="B436" s="227">
        <v>17280100</v>
      </c>
      <c r="C436" s="142" t="s">
        <v>6190</v>
      </c>
      <c r="D436" s="106" t="s">
        <v>55</v>
      </c>
      <c r="E436" s="143" t="s">
        <v>6513</v>
      </c>
      <c r="F436" s="139"/>
      <c r="G436" s="32"/>
      <c r="H436" s="197"/>
    </row>
    <row r="437" spans="1:8" x14ac:dyDescent="0.25">
      <c r="A437" s="260"/>
      <c r="B437" s="229"/>
      <c r="C437" s="10"/>
      <c r="D437" s="167"/>
      <c r="E437" s="145" t="s">
        <v>6515</v>
      </c>
      <c r="F437" s="13">
        <v>17210000</v>
      </c>
      <c r="G437" s="12" t="s">
        <v>435</v>
      </c>
      <c r="H437" s="199" t="s">
        <v>45</v>
      </c>
    </row>
    <row r="438" spans="1:8" x14ac:dyDescent="0.25">
      <c r="A438" s="260"/>
      <c r="B438" s="229">
        <v>17280110</v>
      </c>
      <c r="C438" s="10" t="s">
        <v>436</v>
      </c>
      <c r="D438" s="167" t="s">
        <v>55</v>
      </c>
      <c r="E438" s="148" t="s">
        <v>6514</v>
      </c>
      <c r="F438" s="148">
        <v>17215000</v>
      </c>
      <c r="G438" s="15" t="s">
        <v>436</v>
      </c>
      <c r="H438" s="204" t="s">
        <v>55</v>
      </c>
    </row>
    <row r="439" spans="1:8" x14ac:dyDescent="0.25">
      <c r="A439" s="260"/>
      <c r="B439" s="229">
        <v>17280120</v>
      </c>
      <c r="C439" s="10" t="s">
        <v>438</v>
      </c>
      <c r="D439" s="167" t="s">
        <v>55</v>
      </c>
      <c r="E439" s="148" t="s">
        <v>6514</v>
      </c>
      <c r="F439" s="148">
        <v>17215100</v>
      </c>
      <c r="G439" s="15" t="s">
        <v>438</v>
      </c>
      <c r="H439" s="204" t="s">
        <v>55</v>
      </c>
    </row>
    <row r="440" spans="1:8" x14ac:dyDescent="0.25">
      <c r="A440" s="260"/>
      <c r="B440" s="229">
        <v>17280130</v>
      </c>
      <c r="C440" s="10" t="s">
        <v>440</v>
      </c>
      <c r="D440" s="167" t="s">
        <v>55</v>
      </c>
      <c r="E440" s="148" t="s">
        <v>6514</v>
      </c>
      <c r="F440" s="148">
        <v>17215200</v>
      </c>
      <c r="G440" s="15" t="s">
        <v>440</v>
      </c>
      <c r="H440" s="204" t="s">
        <v>55</v>
      </c>
    </row>
    <row r="441" spans="1:8" ht="30" x14ac:dyDescent="0.25">
      <c r="A441" s="260"/>
      <c r="B441" s="229">
        <v>17280140</v>
      </c>
      <c r="C441" s="10" t="s">
        <v>334</v>
      </c>
      <c r="D441" s="167" t="s">
        <v>55</v>
      </c>
      <c r="E441" s="148" t="s">
        <v>6514</v>
      </c>
      <c r="F441" s="148">
        <v>17215300</v>
      </c>
      <c r="G441" s="15" t="s">
        <v>334</v>
      </c>
      <c r="H441" s="204" t="s">
        <v>55</v>
      </c>
    </row>
    <row r="442" spans="1:8" x14ac:dyDescent="0.25">
      <c r="A442" s="260"/>
      <c r="B442" s="229"/>
      <c r="C442" s="10"/>
      <c r="D442" s="167"/>
      <c r="E442" s="143" t="s">
        <v>6513</v>
      </c>
      <c r="F442" s="152">
        <v>17215400</v>
      </c>
      <c r="G442" s="150" t="s">
        <v>6188</v>
      </c>
      <c r="H442" s="206" t="s">
        <v>55</v>
      </c>
    </row>
    <row r="443" spans="1:8" ht="30" x14ac:dyDescent="0.25">
      <c r="A443" s="260"/>
      <c r="B443" s="229">
        <v>17280150</v>
      </c>
      <c r="C443" s="10" t="s">
        <v>6188</v>
      </c>
      <c r="D443" s="167" t="s">
        <v>55</v>
      </c>
      <c r="E443" s="148" t="s">
        <v>6514</v>
      </c>
      <c r="F443" s="248">
        <v>17219800</v>
      </c>
      <c r="G443" s="155" t="s">
        <v>3093</v>
      </c>
      <c r="H443" s="204" t="s">
        <v>55</v>
      </c>
    </row>
    <row r="444" spans="1:8" x14ac:dyDescent="0.25">
      <c r="A444" s="260"/>
      <c r="B444" s="227">
        <v>17280190</v>
      </c>
      <c r="C444" s="142" t="s">
        <v>5769</v>
      </c>
      <c r="D444" s="106" t="s">
        <v>55</v>
      </c>
      <c r="E444" s="143" t="s">
        <v>6513</v>
      </c>
      <c r="F444" s="148"/>
      <c r="G444" s="15"/>
      <c r="H444" s="204"/>
    </row>
    <row r="445" spans="1:8" ht="30" x14ac:dyDescent="0.25">
      <c r="A445" s="260"/>
      <c r="B445" s="263"/>
      <c r="C445" s="32"/>
      <c r="D445" s="139"/>
      <c r="E445" s="145" t="s">
        <v>6515</v>
      </c>
      <c r="F445" s="13">
        <v>17220000</v>
      </c>
      <c r="G445" s="12" t="s">
        <v>6274</v>
      </c>
      <c r="H445" s="199" t="s">
        <v>45</v>
      </c>
    </row>
    <row r="446" spans="1:8" ht="30" x14ac:dyDescent="0.25">
      <c r="A446" s="260"/>
      <c r="B446" s="263"/>
      <c r="C446" s="32"/>
      <c r="D446" s="139"/>
      <c r="E446" s="143" t="s">
        <v>6513</v>
      </c>
      <c r="F446" s="152">
        <v>17225000</v>
      </c>
      <c r="G446" s="150" t="s">
        <v>6318</v>
      </c>
      <c r="H446" s="206" t="s">
        <v>45</v>
      </c>
    </row>
    <row r="447" spans="1:8" ht="30" x14ac:dyDescent="0.25">
      <c r="A447" s="260"/>
      <c r="B447" s="263"/>
      <c r="C447" s="32"/>
      <c r="D447" s="139"/>
      <c r="E447" s="143" t="s">
        <v>6513</v>
      </c>
      <c r="F447" s="152">
        <v>17225010</v>
      </c>
      <c r="G447" s="150" t="s">
        <v>350</v>
      </c>
      <c r="H447" s="206" t="s">
        <v>45</v>
      </c>
    </row>
    <row r="448" spans="1:8" ht="30" x14ac:dyDescent="0.25">
      <c r="A448" s="260"/>
      <c r="B448" s="263"/>
      <c r="C448" s="32"/>
      <c r="D448" s="139"/>
      <c r="E448" s="143" t="s">
        <v>6513</v>
      </c>
      <c r="F448" s="152">
        <v>17225020</v>
      </c>
      <c r="G448" s="150" t="s">
        <v>6134</v>
      </c>
      <c r="H448" s="206" t="s">
        <v>45</v>
      </c>
    </row>
    <row r="449" spans="1:8" ht="30" x14ac:dyDescent="0.25">
      <c r="A449" s="260"/>
      <c r="B449" s="263"/>
      <c r="C449" s="32"/>
      <c r="D449" s="139"/>
      <c r="E449" s="143" t="s">
        <v>6513</v>
      </c>
      <c r="F449" s="152">
        <v>17225030</v>
      </c>
      <c r="G449" s="150" t="s">
        <v>6320</v>
      </c>
      <c r="H449" s="206" t="s">
        <v>45</v>
      </c>
    </row>
    <row r="450" spans="1:8" ht="30" x14ac:dyDescent="0.25">
      <c r="A450" s="260"/>
      <c r="B450" s="263"/>
      <c r="C450" s="32"/>
      <c r="D450" s="139"/>
      <c r="E450" s="143" t="s">
        <v>6513</v>
      </c>
      <c r="F450" s="152">
        <v>17225090</v>
      </c>
      <c r="G450" s="150" t="s">
        <v>446</v>
      </c>
      <c r="H450" s="206" t="s">
        <v>45</v>
      </c>
    </row>
    <row r="451" spans="1:8" ht="30" x14ac:dyDescent="0.25">
      <c r="A451" s="260"/>
      <c r="B451" s="229">
        <v>17280200</v>
      </c>
      <c r="C451" s="10" t="s">
        <v>6318</v>
      </c>
      <c r="D451" s="167" t="s">
        <v>45</v>
      </c>
      <c r="E451" s="148" t="s">
        <v>6514</v>
      </c>
      <c r="F451" s="139"/>
      <c r="G451" s="32"/>
      <c r="H451" s="262"/>
    </row>
    <row r="452" spans="1:8" ht="30" x14ac:dyDescent="0.25">
      <c r="A452" s="260"/>
      <c r="B452" s="229">
        <v>17280210</v>
      </c>
      <c r="C452" s="10" t="s">
        <v>350</v>
      </c>
      <c r="D452" s="167" t="s">
        <v>45</v>
      </c>
      <c r="E452" s="148" t="s">
        <v>6510</v>
      </c>
      <c r="F452" s="148">
        <v>17225000</v>
      </c>
      <c r="G452" s="155" t="s">
        <v>350</v>
      </c>
      <c r="H452" s="207" t="s">
        <v>55</v>
      </c>
    </row>
    <row r="453" spans="1:8" ht="30" x14ac:dyDescent="0.25">
      <c r="A453" s="260"/>
      <c r="B453" s="229">
        <v>17280220</v>
      </c>
      <c r="C453" s="10" t="s">
        <v>6134</v>
      </c>
      <c r="D453" s="167" t="s">
        <v>45</v>
      </c>
      <c r="E453" s="148" t="s">
        <v>6510</v>
      </c>
      <c r="F453" s="148">
        <v>17225100</v>
      </c>
      <c r="G453" s="155" t="s">
        <v>6134</v>
      </c>
      <c r="H453" s="207" t="s">
        <v>55</v>
      </c>
    </row>
    <row r="454" spans="1:8" ht="30" x14ac:dyDescent="0.25">
      <c r="A454" s="260"/>
      <c r="B454" s="229">
        <v>17280230</v>
      </c>
      <c r="C454" s="10" t="s">
        <v>6320</v>
      </c>
      <c r="D454" s="167" t="s">
        <v>45</v>
      </c>
      <c r="E454" s="148" t="s">
        <v>6510</v>
      </c>
      <c r="F454" s="148">
        <v>17225200</v>
      </c>
      <c r="G454" s="155" t="s">
        <v>6276</v>
      </c>
      <c r="H454" s="207" t="s">
        <v>55</v>
      </c>
    </row>
    <row r="455" spans="1:8" ht="30" x14ac:dyDescent="0.25">
      <c r="A455" s="260"/>
      <c r="B455" s="229">
        <v>17280290</v>
      </c>
      <c r="C455" s="10" t="s">
        <v>446</v>
      </c>
      <c r="D455" s="167" t="s">
        <v>45</v>
      </c>
      <c r="E455" s="148" t="s">
        <v>6510</v>
      </c>
      <c r="F455" s="148">
        <v>17225300</v>
      </c>
      <c r="G455" s="155" t="s">
        <v>446</v>
      </c>
      <c r="H455" s="207" t="s">
        <v>55</v>
      </c>
    </row>
    <row r="456" spans="1:8" ht="30" x14ac:dyDescent="0.25">
      <c r="A456" s="260"/>
      <c r="B456" s="263"/>
      <c r="C456" s="32"/>
      <c r="D456" s="139"/>
      <c r="E456" s="145" t="s">
        <v>6515</v>
      </c>
      <c r="F456" s="13">
        <v>17230000</v>
      </c>
      <c r="G456" s="12" t="s">
        <v>448</v>
      </c>
      <c r="H456" s="199" t="s">
        <v>45</v>
      </c>
    </row>
    <row r="457" spans="1:8" ht="30" x14ac:dyDescent="0.25">
      <c r="A457" s="260"/>
      <c r="B457" s="263"/>
      <c r="C457" s="32"/>
      <c r="D457" s="139"/>
      <c r="E457" s="145" t="s">
        <v>6515</v>
      </c>
      <c r="F457" s="13">
        <v>17235000</v>
      </c>
      <c r="G457" s="12" t="s">
        <v>448</v>
      </c>
      <c r="H457" s="199" t="s">
        <v>55</v>
      </c>
    </row>
    <row r="458" spans="1:8" ht="30" x14ac:dyDescent="0.25">
      <c r="A458" s="260"/>
      <c r="B458" s="227">
        <v>17280300</v>
      </c>
      <c r="C458" s="142" t="s">
        <v>6193</v>
      </c>
      <c r="D458" s="106" t="s">
        <v>55</v>
      </c>
      <c r="E458" s="143" t="s">
        <v>6513</v>
      </c>
      <c r="F458" s="139"/>
      <c r="G458" s="32"/>
      <c r="H458" s="197"/>
    </row>
    <row r="459" spans="1:8" ht="30" x14ac:dyDescent="0.25">
      <c r="A459" s="260"/>
      <c r="B459" s="227">
        <v>17280310</v>
      </c>
      <c r="C459" s="142" t="s">
        <v>6193</v>
      </c>
      <c r="D459" s="106" t="s">
        <v>55</v>
      </c>
      <c r="E459" s="143" t="s">
        <v>6513</v>
      </c>
      <c r="F459" s="139"/>
      <c r="G459" s="32"/>
      <c r="H459" s="197"/>
    </row>
    <row r="460" spans="1:8" ht="30" x14ac:dyDescent="0.25">
      <c r="A460" s="260"/>
      <c r="B460" s="263"/>
      <c r="C460" s="32"/>
      <c r="D460" s="139"/>
      <c r="E460" s="145" t="s">
        <v>6515</v>
      </c>
      <c r="F460" s="13">
        <v>17240000</v>
      </c>
      <c r="G460" s="12" t="s">
        <v>449</v>
      </c>
      <c r="H460" s="199" t="s">
        <v>45</v>
      </c>
    </row>
    <row r="461" spans="1:8" ht="30" x14ac:dyDescent="0.25">
      <c r="A461" s="260"/>
      <c r="B461" s="263"/>
      <c r="C461" s="32"/>
      <c r="D461" s="139"/>
      <c r="E461" s="143" t="s">
        <v>6513</v>
      </c>
      <c r="F461" s="152">
        <v>17240100</v>
      </c>
      <c r="G461" s="142" t="s">
        <v>449</v>
      </c>
      <c r="H461" s="208" t="s">
        <v>51</v>
      </c>
    </row>
    <row r="462" spans="1:8" ht="45" x14ac:dyDescent="0.25">
      <c r="A462" s="260"/>
      <c r="B462" s="263"/>
      <c r="C462" s="32"/>
      <c r="D462" s="139"/>
      <c r="E462" s="143"/>
      <c r="F462" s="152">
        <v>17240100</v>
      </c>
      <c r="G462" s="142" t="s">
        <v>5250</v>
      </c>
      <c r="H462" s="208" t="s">
        <v>51</v>
      </c>
    </row>
    <row r="463" spans="1:8" ht="30" x14ac:dyDescent="0.25">
      <c r="A463" s="260"/>
      <c r="B463" s="227">
        <v>17281000</v>
      </c>
      <c r="C463" s="142" t="s">
        <v>6195</v>
      </c>
      <c r="D463" s="106" t="s">
        <v>55</v>
      </c>
      <c r="E463" s="148" t="s">
        <v>6514</v>
      </c>
      <c r="F463" s="148">
        <v>17240100</v>
      </c>
      <c r="G463" s="267" t="s">
        <v>4258</v>
      </c>
      <c r="H463" s="212" t="s">
        <v>51</v>
      </c>
    </row>
    <row r="464" spans="1:8" ht="30" x14ac:dyDescent="0.25">
      <c r="A464" s="260"/>
      <c r="B464" s="229">
        <v>17281010</v>
      </c>
      <c r="C464" s="10" t="s">
        <v>6196</v>
      </c>
      <c r="D464" s="167" t="s">
        <v>55</v>
      </c>
      <c r="E464" s="148" t="s">
        <v>6514</v>
      </c>
      <c r="F464" s="148">
        <v>17245000</v>
      </c>
      <c r="G464" s="15" t="s">
        <v>451</v>
      </c>
      <c r="H464" s="204" t="s">
        <v>55</v>
      </c>
    </row>
    <row r="465" spans="1:8" ht="30" x14ac:dyDescent="0.25">
      <c r="A465" s="260"/>
      <c r="B465" s="229">
        <v>17281020</v>
      </c>
      <c r="C465" s="10" t="s">
        <v>6197</v>
      </c>
      <c r="D465" s="167" t="s">
        <v>55</v>
      </c>
      <c r="E465" s="148" t="s">
        <v>6514</v>
      </c>
      <c r="F465" s="148">
        <v>17245100</v>
      </c>
      <c r="G465" s="15" t="s">
        <v>453</v>
      </c>
      <c r="H465" s="204" t="s">
        <v>55</v>
      </c>
    </row>
    <row r="466" spans="1:8" ht="30" x14ac:dyDescent="0.25">
      <c r="A466" s="260"/>
      <c r="B466" s="227">
        <v>17281090</v>
      </c>
      <c r="C466" s="142" t="s">
        <v>5767</v>
      </c>
      <c r="D466" s="106" t="s">
        <v>55</v>
      </c>
      <c r="E466" s="13" t="s">
        <v>6514</v>
      </c>
      <c r="F466" s="13">
        <v>17249900</v>
      </c>
      <c r="G466" s="12" t="s">
        <v>3097</v>
      </c>
      <c r="H466" s="199" t="s">
        <v>51</v>
      </c>
    </row>
    <row r="467" spans="1:8" x14ac:dyDescent="0.25">
      <c r="A467" s="260"/>
      <c r="B467" s="263"/>
      <c r="C467" s="32"/>
      <c r="D467" s="139"/>
      <c r="E467" s="145" t="s">
        <v>6515</v>
      </c>
      <c r="F467" s="13">
        <v>17290000</v>
      </c>
      <c r="G467" s="12" t="s">
        <v>455</v>
      </c>
      <c r="H467" s="199" t="s">
        <v>45</v>
      </c>
    </row>
    <row r="468" spans="1:8" x14ac:dyDescent="0.25">
      <c r="A468" s="260"/>
      <c r="B468" s="229">
        <v>17280400</v>
      </c>
      <c r="C468" s="10" t="s">
        <v>456</v>
      </c>
      <c r="D468" s="167" t="s">
        <v>55</v>
      </c>
      <c r="E468" s="148" t="s">
        <v>6514</v>
      </c>
      <c r="F468" s="148">
        <v>17295000</v>
      </c>
      <c r="G468" s="15" t="s">
        <v>456</v>
      </c>
      <c r="H468" s="204" t="s">
        <v>55</v>
      </c>
    </row>
    <row r="469" spans="1:8" x14ac:dyDescent="0.25">
      <c r="A469" s="260"/>
      <c r="B469" s="227">
        <v>17280410</v>
      </c>
      <c r="C469" s="142" t="s">
        <v>456</v>
      </c>
      <c r="D469" s="106" t="s">
        <v>55</v>
      </c>
      <c r="E469" s="143" t="s">
        <v>6513</v>
      </c>
      <c r="F469" s="148"/>
      <c r="G469" s="15"/>
      <c r="H469" s="204"/>
    </row>
    <row r="470" spans="1:8" x14ac:dyDescent="0.25">
      <c r="A470" s="260"/>
      <c r="B470" s="229">
        <v>17280700</v>
      </c>
      <c r="C470" s="10" t="s">
        <v>458</v>
      </c>
      <c r="D470" s="167" t="s">
        <v>55</v>
      </c>
      <c r="E470" s="148" t="s">
        <v>6514</v>
      </c>
      <c r="F470" s="148">
        <v>17295100</v>
      </c>
      <c r="G470" s="15" t="s">
        <v>458</v>
      </c>
      <c r="H470" s="204" t="s">
        <v>55</v>
      </c>
    </row>
    <row r="471" spans="1:8" ht="30" x14ac:dyDescent="0.25">
      <c r="A471" s="260"/>
      <c r="B471" s="229"/>
      <c r="C471" s="10"/>
      <c r="D471" s="167"/>
      <c r="E471" s="145" t="s">
        <v>6515</v>
      </c>
      <c r="F471" s="13">
        <v>17295200</v>
      </c>
      <c r="G471" s="12" t="s">
        <v>718</v>
      </c>
      <c r="H471" s="209" t="s">
        <v>55</v>
      </c>
    </row>
    <row r="472" spans="1:8" x14ac:dyDescent="0.25">
      <c r="A472" s="260"/>
      <c r="B472" s="227">
        <v>17280710</v>
      </c>
      <c r="C472" s="142" t="s">
        <v>458</v>
      </c>
      <c r="D472" s="106" t="s">
        <v>55</v>
      </c>
      <c r="E472" s="143" t="s">
        <v>6513</v>
      </c>
      <c r="F472" s="148"/>
      <c r="G472" s="15"/>
      <c r="H472" s="204"/>
    </row>
    <row r="473" spans="1:8" x14ac:dyDescent="0.25">
      <c r="A473" s="260"/>
      <c r="B473" s="229">
        <v>17289900</v>
      </c>
      <c r="C473" s="10" t="s">
        <v>5769</v>
      </c>
      <c r="D473" s="167" t="s">
        <v>55</v>
      </c>
      <c r="E473" s="148" t="s">
        <v>6514</v>
      </c>
      <c r="F473" s="148">
        <v>17299900</v>
      </c>
      <c r="G473" s="15" t="s">
        <v>460</v>
      </c>
      <c r="H473" s="204" t="s">
        <v>51</v>
      </c>
    </row>
    <row r="474" spans="1:8" x14ac:dyDescent="0.25">
      <c r="A474" s="260"/>
      <c r="B474" s="227">
        <v>17289910</v>
      </c>
      <c r="C474" s="142" t="s">
        <v>5769</v>
      </c>
      <c r="D474" s="106" t="s">
        <v>55</v>
      </c>
      <c r="E474" s="143" t="s">
        <v>6513</v>
      </c>
      <c r="F474" s="139"/>
      <c r="G474" s="32"/>
      <c r="H474" s="197"/>
    </row>
    <row r="475" spans="1:8" ht="30" x14ac:dyDescent="0.25">
      <c r="A475" s="260"/>
      <c r="B475" s="263"/>
      <c r="C475" s="32"/>
      <c r="D475" s="139"/>
      <c r="E475" s="145" t="s">
        <v>6515</v>
      </c>
      <c r="F475" s="13">
        <v>17310000</v>
      </c>
      <c r="G475" s="12" t="s">
        <v>448</v>
      </c>
      <c r="H475" s="199" t="s">
        <v>45</v>
      </c>
    </row>
    <row r="476" spans="1:8" x14ac:dyDescent="0.25">
      <c r="A476" s="260"/>
      <c r="B476" s="227">
        <v>17300010</v>
      </c>
      <c r="C476" s="142" t="s">
        <v>5251</v>
      </c>
      <c r="D476" s="106" t="s">
        <v>51</v>
      </c>
      <c r="E476" s="143" t="s">
        <v>6513</v>
      </c>
      <c r="F476" s="139"/>
      <c r="G476" s="32"/>
      <c r="H476" s="197"/>
    </row>
    <row r="477" spans="1:8" ht="30" x14ac:dyDescent="0.25">
      <c r="A477" s="260"/>
      <c r="B477" s="227">
        <v>17380000</v>
      </c>
      <c r="C477" s="142" t="s">
        <v>6322</v>
      </c>
      <c r="D477" s="106" t="s">
        <v>45</v>
      </c>
      <c r="E477" s="143" t="s">
        <v>6513</v>
      </c>
      <c r="F477" s="139"/>
      <c r="G477" s="32"/>
      <c r="H477" s="197"/>
    </row>
    <row r="478" spans="1:8" ht="30" x14ac:dyDescent="0.25">
      <c r="A478" s="260"/>
      <c r="B478" s="229">
        <v>17380100</v>
      </c>
      <c r="C478" s="10" t="s">
        <v>448</v>
      </c>
      <c r="D478" s="167" t="s">
        <v>55</v>
      </c>
      <c r="E478" s="148" t="s">
        <v>6514</v>
      </c>
      <c r="F478" s="148">
        <v>17315000</v>
      </c>
      <c r="G478" s="15" t="s">
        <v>448</v>
      </c>
      <c r="H478" s="204" t="s">
        <v>55</v>
      </c>
    </row>
    <row r="479" spans="1:8" ht="30" x14ac:dyDescent="0.25">
      <c r="A479" s="260"/>
      <c r="B479" s="227">
        <v>17380110</v>
      </c>
      <c r="C479" s="142" t="s">
        <v>448</v>
      </c>
      <c r="D479" s="106" t="s">
        <v>55</v>
      </c>
      <c r="E479" s="143" t="s">
        <v>6513</v>
      </c>
      <c r="F479" s="139"/>
      <c r="G479" s="32"/>
      <c r="H479" s="197"/>
    </row>
    <row r="480" spans="1:8" ht="30" x14ac:dyDescent="0.25">
      <c r="A480" s="260"/>
      <c r="B480" s="263"/>
      <c r="C480" s="32"/>
      <c r="D480" s="139"/>
      <c r="E480" s="145" t="s">
        <v>6515</v>
      </c>
      <c r="F480" s="13">
        <v>17320000</v>
      </c>
      <c r="G480" s="12" t="s">
        <v>466</v>
      </c>
      <c r="H480" s="199" t="s">
        <v>45</v>
      </c>
    </row>
    <row r="481" spans="1:8" ht="30" x14ac:dyDescent="0.25">
      <c r="A481" s="260"/>
      <c r="B481" s="263"/>
      <c r="C481" s="32"/>
      <c r="D481" s="139"/>
      <c r="E481" s="152" t="s">
        <v>6514</v>
      </c>
      <c r="F481" s="152">
        <v>17320100</v>
      </c>
      <c r="G481" s="142" t="s">
        <v>466</v>
      </c>
      <c r="H481" s="208" t="s">
        <v>51</v>
      </c>
    </row>
    <row r="482" spans="1:8" ht="45" x14ac:dyDescent="0.25">
      <c r="A482" s="260"/>
      <c r="B482" s="263"/>
      <c r="C482" s="32"/>
      <c r="D482" s="139"/>
      <c r="E482" s="32"/>
      <c r="F482" s="151" t="s">
        <v>6543</v>
      </c>
      <c r="G482" s="221" t="s">
        <v>5252</v>
      </c>
      <c r="H482" s="211" t="s">
        <v>51</v>
      </c>
    </row>
    <row r="483" spans="1:8" ht="30" x14ac:dyDescent="0.25">
      <c r="A483" s="260"/>
      <c r="B483" s="229">
        <v>17381000</v>
      </c>
      <c r="C483" s="10" t="s">
        <v>6200</v>
      </c>
      <c r="D483" s="167" t="s">
        <v>55</v>
      </c>
      <c r="E483" s="148" t="s">
        <v>6532</v>
      </c>
      <c r="F483" s="148">
        <v>17320100</v>
      </c>
      <c r="G483" s="15" t="s">
        <v>4249</v>
      </c>
      <c r="H483" s="212" t="s">
        <v>51</v>
      </c>
    </row>
    <row r="484" spans="1:8" ht="30" x14ac:dyDescent="0.25">
      <c r="A484" s="260"/>
      <c r="B484" s="229">
        <v>17381010</v>
      </c>
      <c r="C484" s="10" t="s">
        <v>6202</v>
      </c>
      <c r="D484" s="167" t="s">
        <v>55</v>
      </c>
      <c r="E484" s="148" t="s">
        <v>6514</v>
      </c>
      <c r="F484" s="148">
        <v>17325000</v>
      </c>
      <c r="G484" s="15" t="s">
        <v>467</v>
      </c>
      <c r="H484" s="204" t="s">
        <v>55</v>
      </c>
    </row>
    <row r="485" spans="1:8" ht="30" x14ac:dyDescent="0.25">
      <c r="A485" s="260"/>
      <c r="B485" s="229">
        <v>17381020</v>
      </c>
      <c r="C485" s="10" t="s">
        <v>6203</v>
      </c>
      <c r="D485" s="167" t="s">
        <v>55</v>
      </c>
      <c r="E485" s="148" t="s">
        <v>6514</v>
      </c>
      <c r="F485" s="148">
        <v>17325100</v>
      </c>
      <c r="G485" s="15" t="s">
        <v>5775</v>
      </c>
      <c r="H485" s="204" t="s">
        <v>55</v>
      </c>
    </row>
    <row r="486" spans="1:8" ht="30" x14ac:dyDescent="0.25">
      <c r="A486" s="260"/>
      <c r="B486" s="232">
        <v>17381090</v>
      </c>
      <c r="C486" s="150" t="s">
        <v>5777</v>
      </c>
      <c r="D486" s="151" t="s">
        <v>55</v>
      </c>
      <c r="E486" s="13" t="s">
        <v>6514</v>
      </c>
      <c r="F486" s="42" t="s">
        <v>6544</v>
      </c>
      <c r="G486" s="220" t="s">
        <v>6545</v>
      </c>
      <c r="H486" s="199" t="s">
        <v>51</v>
      </c>
    </row>
    <row r="487" spans="1:8" x14ac:dyDescent="0.25">
      <c r="A487" s="260"/>
      <c r="B487" s="263"/>
      <c r="C487" s="32"/>
      <c r="D487" s="139"/>
      <c r="E487" s="145" t="s">
        <v>6515</v>
      </c>
      <c r="F487" s="13">
        <v>17390000</v>
      </c>
      <c r="G487" s="12" t="s">
        <v>470</v>
      </c>
      <c r="H487" s="199" t="s">
        <v>45</v>
      </c>
    </row>
    <row r="488" spans="1:8" x14ac:dyDescent="0.25">
      <c r="A488" s="260"/>
      <c r="B488" s="229">
        <v>17380200</v>
      </c>
      <c r="C488" s="10" t="s">
        <v>464</v>
      </c>
      <c r="D488" s="167" t="s">
        <v>55</v>
      </c>
      <c r="E488" s="148" t="s">
        <v>6514</v>
      </c>
      <c r="F488" s="148">
        <v>17395000</v>
      </c>
      <c r="G488" s="15" t="s">
        <v>464</v>
      </c>
      <c r="H488" s="204" t="s">
        <v>55</v>
      </c>
    </row>
    <row r="489" spans="1:8" x14ac:dyDescent="0.25">
      <c r="A489" s="260"/>
      <c r="B489" s="227">
        <v>17380210</v>
      </c>
      <c r="C489" s="142" t="s">
        <v>464</v>
      </c>
      <c r="D489" s="106" t="s">
        <v>55</v>
      </c>
      <c r="E489" s="143" t="s">
        <v>6513</v>
      </c>
      <c r="F489" s="67"/>
      <c r="G489" s="10"/>
      <c r="H489" s="101"/>
    </row>
    <row r="490" spans="1:8" x14ac:dyDescent="0.25">
      <c r="A490" s="260"/>
      <c r="B490" s="229">
        <v>17389900</v>
      </c>
      <c r="C490" s="10" t="s">
        <v>470</v>
      </c>
      <c r="D490" s="167" t="s">
        <v>55</v>
      </c>
      <c r="E490" s="148" t="s">
        <v>6514</v>
      </c>
      <c r="F490" s="148">
        <v>17399900</v>
      </c>
      <c r="G490" s="15" t="s">
        <v>470</v>
      </c>
      <c r="H490" s="204" t="s">
        <v>51</v>
      </c>
    </row>
    <row r="491" spans="1:8" x14ac:dyDescent="0.25">
      <c r="A491" s="260"/>
      <c r="B491" s="227">
        <v>17389910</v>
      </c>
      <c r="C491" s="142" t="s">
        <v>470</v>
      </c>
      <c r="D491" s="106" t="s">
        <v>55</v>
      </c>
      <c r="E491" s="143" t="s">
        <v>6513</v>
      </c>
      <c r="F491" s="139"/>
      <c r="G491" s="32"/>
      <c r="H491" s="197"/>
    </row>
    <row r="492" spans="1:8" x14ac:dyDescent="0.25">
      <c r="A492" s="260"/>
      <c r="B492" s="263"/>
      <c r="C492" s="32"/>
      <c r="D492" s="139"/>
      <c r="E492" s="145" t="s">
        <v>6515</v>
      </c>
      <c r="F492" s="13">
        <v>17410000</v>
      </c>
      <c r="G492" s="12" t="s">
        <v>471</v>
      </c>
      <c r="H492" s="199" t="s">
        <v>45</v>
      </c>
    </row>
    <row r="493" spans="1:8" x14ac:dyDescent="0.25">
      <c r="A493" s="260"/>
      <c r="B493" s="263"/>
      <c r="C493" s="32"/>
      <c r="D493" s="139"/>
      <c r="E493" s="143" t="s">
        <v>6513</v>
      </c>
      <c r="F493" s="152">
        <v>17410100</v>
      </c>
      <c r="G493" s="150" t="s">
        <v>471</v>
      </c>
      <c r="H493" s="206" t="s">
        <v>51</v>
      </c>
    </row>
    <row r="494" spans="1:8" ht="45" x14ac:dyDescent="0.25">
      <c r="A494" s="260"/>
      <c r="B494" s="263"/>
      <c r="C494" s="32"/>
      <c r="D494" s="139"/>
      <c r="E494" s="143"/>
      <c r="F494" s="152">
        <v>17410100</v>
      </c>
      <c r="G494" s="150" t="s">
        <v>5255</v>
      </c>
      <c r="H494" s="211" t="s">
        <v>51</v>
      </c>
    </row>
    <row r="495" spans="1:8" ht="30" x14ac:dyDescent="0.25">
      <c r="A495" s="260"/>
      <c r="B495" s="229">
        <v>17410100</v>
      </c>
      <c r="C495" s="10" t="s">
        <v>477</v>
      </c>
      <c r="D495" s="167" t="s">
        <v>51</v>
      </c>
      <c r="E495" s="148" t="s">
        <v>6514</v>
      </c>
      <c r="F495" s="148">
        <v>17410100</v>
      </c>
      <c r="G495" s="15" t="s">
        <v>4250</v>
      </c>
      <c r="H495" s="212" t="s">
        <v>51</v>
      </c>
    </row>
    <row r="496" spans="1:8" ht="30" x14ac:dyDescent="0.25">
      <c r="A496" s="260"/>
      <c r="B496" s="227">
        <v>17480000</v>
      </c>
      <c r="C496" s="142" t="s">
        <v>5779</v>
      </c>
      <c r="D496" s="106" t="s">
        <v>45</v>
      </c>
      <c r="E496" s="143" t="s">
        <v>6513</v>
      </c>
      <c r="F496" s="139"/>
      <c r="G496" s="15"/>
      <c r="H496" s="197"/>
    </row>
    <row r="497" spans="1:8" ht="30" x14ac:dyDescent="0.25">
      <c r="A497" s="260"/>
      <c r="B497" s="227">
        <v>17480100</v>
      </c>
      <c r="C497" s="142" t="s">
        <v>6207</v>
      </c>
      <c r="D497" s="106" t="s">
        <v>55</v>
      </c>
      <c r="E497" s="143" t="s">
        <v>6513</v>
      </c>
      <c r="F497" s="148">
        <v>17410100</v>
      </c>
      <c r="G497" s="15" t="s">
        <v>4250</v>
      </c>
      <c r="H497" s="212" t="s">
        <v>51</v>
      </c>
    </row>
    <row r="498" spans="1:8" ht="30" x14ac:dyDescent="0.25">
      <c r="A498" s="260"/>
      <c r="B498" s="229">
        <v>17480110</v>
      </c>
      <c r="C498" s="10" t="s">
        <v>473</v>
      </c>
      <c r="D498" s="167" t="s">
        <v>55</v>
      </c>
      <c r="E498" s="148" t="s">
        <v>6514</v>
      </c>
      <c r="F498" s="148">
        <v>17415000</v>
      </c>
      <c r="G498" s="15" t="s">
        <v>473</v>
      </c>
      <c r="H498" s="204" t="s">
        <v>55</v>
      </c>
    </row>
    <row r="499" spans="1:8" ht="30" x14ac:dyDescent="0.25">
      <c r="A499" s="260"/>
      <c r="B499" s="229">
        <v>17480120</v>
      </c>
      <c r="C499" s="10" t="s">
        <v>475</v>
      </c>
      <c r="D499" s="167" t="s">
        <v>55</v>
      </c>
      <c r="E499" s="148" t="s">
        <v>6514</v>
      </c>
      <c r="F499" s="148">
        <v>17415100</v>
      </c>
      <c r="G499" s="15" t="s">
        <v>475</v>
      </c>
      <c r="H499" s="204" t="s">
        <v>55</v>
      </c>
    </row>
    <row r="500" spans="1:8" ht="30" x14ac:dyDescent="0.25">
      <c r="A500" s="260"/>
      <c r="B500" s="263"/>
      <c r="C500" s="32"/>
      <c r="D500" s="32"/>
      <c r="E500" s="152" t="s">
        <v>6514</v>
      </c>
      <c r="F500" s="152">
        <v>17419800</v>
      </c>
      <c r="G500" s="150" t="s">
        <v>5785</v>
      </c>
      <c r="H500" s="206" t="s">
        <v>55</v>
      </c>
    </row>
    <row r="501" spans="1:8" ht="30" x14ac:dyDescent="0.25">
      <c r="A501" s="260"/>
      <c r="B501" s="229">
        <v>17480190</v>
      </c>
      <c r="C501" s="10" t="s">
        <v>5785</v>
      </c>
      <c r="D501" s="167" t="s">
        <v>55</v>
      </c>
      <c r="E501" s="13" t="s">
        <v>6514</v>
      </c>
      <c r="F501" s="42" t="s">
        <v>6546</v>
      </c>
      <c r="G501" s="220" t="s">
        <v>6547</v>
      </c>
      <c r="H501" s="199" t="s">
        <v>51</v>
      </c>
    </row>
    <row r="502" spans="1:8" ht="30" x14ac:dyDescent="0.25">
      <c r="A502" s="260"/>
      <c r="B502" s="227">
        <v>17481000</v>
      </c>
      <c r="C502" s="142" t="s">
        <v>6212</v>
      </c>
      <c r="D502" s="106" t="s">
        <v>55</v>
      </c>
      <c r="E502" s="143" t="s">
        <v>6513</v>
      </c>
      <c r="F502" s="139"/>
      <c r="G502" s="32"/>
      <c r="H502" s="197"/>
    </row>
    <row r="503" spans="1:8" ht="30" x14ac:dyDescent="0.25">
      <c r="A503" s="260"/>
      <c r="B503" s="227">
        <v>17481010</v>
      </c>
      <c r="C503" s="142" t="s">
        <v>6212</v>
      </c>
      <c r="D503" s="106" t="s">
        <v>55</v>
      </c>
      <c r="E503" s="143" t="s">
        <v>6513</v>
      </c>
      <c r="F503" s="139"/>
      <c r="G503" s="32"/>
      <c r="H503" s="197"/>
    </row>
    <row r="504" spans="1:8" x14ac:dyDescent="0.25">
      <c r="A504" s="260"/>
      <c r="B504" s="227">
        <v>17500010</v>
      </c>
      <c r="C504" s="142" t="s">
        <v>478</v>
      </c>
      <c r="D504" s="106" t="s">
        <v>51</v>
      </c>
      <c r="E504" s="143" t="s">
        <v>6513</v>
      </c>
      <c r="F504" s="139"/>
      <c r="G504" s="32"/>
      <c r="H504" s="197"/>
    </row>
    <row r="505" spans="1:8" ht="30" x14ac:dyDescent="0.25">
      <c r="A505" s="260"/>
      <c r="B505" s="227">
        <v>17580000</v>
      </c>
      <c r="C505" s="142" t="s">
        <v>5788</v>
      </c>
      <c r="D505" s="106" t="s">
        <v>45</v>
      </c>
      <c r="E505" s="143" t="s">
        <v>6513</v>
      </c>
      <c r="F505" s="139"/>
      <c r="G505" s="32"/>
      <c r="H505" s="197"/>
    </row>
    <row r="506" spans="1:8" ht="45" x14ac:dyDescent="0.25">
      <c r="A506" s="260"/>
      <c r="B506" s="263"/>
      <c r="C506" s="32"/>
      <c r="D506" s="139"/>
      <c r="E506" s="145" t="s">
        <v>6515</v>
      </c>
      <c r="F506" s="13">
        <v>17510000</v>
      </c>
      <c r="G506" s="12" t="s">
        <v>480</v>
      </c>
      <c r="H506" s="199" t="s">
        <v>45</v>
      </c>
    </row>
    <row r="507" spans="1:8" ht="45" x14ac:dyDescent="0.25">
      <c r="A507" s="260"/>
      <c r="B507" s="229">
        <v>17580100</v>
      </c>
      <c r="C507" s="10" t="s">
        <v>481</v>
      </c>
      <c r="D507" s="167" t="s">
        <v>55</v>
      </c>
      <c r="E507" s="148" t="s">
        <v>6514</v>
      </c>
      <c r="F507" s="148">
        <v>17515000</v>
      </c>
      <c r="G507" s="15" t="s">
        <v>481</v>
      </c>
      <c r="H507" s="204" t="s">
        <v>55</v>
      </c>
    </row>
    <row r="508" spans="1:8" ht="45" x14ac:dyDescent="0.25">
      <c r="A508" s="260"/>
      <c r="B508" s="227">
        <v>17580110</v>
      </c>
      <c r="C508" s="142" t="s">
        <v>481</v>
      </c>
      <c r="D508" s="106" t="s">
        <v>55</v>
      </c>
      <c r="E508" s="143" t="s">
        <v>6513</v>
      </c>
      <c r="F508" s="139"/>
      <c r="G508" s="32"/>
      <c r="H508" s="197"/>
    </row>
    <row r="509" spans="1:8" x14ac:dyDescent="0.25">
      <c r="A509" s="260"/>
      <c r="B509" s="263"/>
      <c r="C509" s="32"/>
      <c r="D509" s="139"/>
      <c r="E509" s="145" t="s">
        <v>6515</v>
      </c>
      <c r="F509" s="13">
        <v>17590000</v>
      </c>
      <c r="G509" s="12" t="s">
        <v>483</v>
      </c>
      <c r="H509" s="199" t="s">
        <v>45</v>
      </c>
    </row>
    <row r="510" spans="1:8" x14ac:dyDescent="0.25">
      <c r="A510" s="260"/>
      <c r="B510" s="229">
        <v>17589900</v>
      </c>
      <c r="C510" s="10" t="s">
        <v>6214</v>
      </c>
      <c r="D510" s="167" t="s">
        <v>55</v>
      </c>
      <c r="E510" s="148" t="s">
        <v>6514</v>
      </c>
      <c r="F510" s="148">
        <v>17599900</v>
      </c>
      <c r="G510" s="15" t="s">
        <v>483</v>
      </c>
      <c r="H510" s="204" t="s">
        <v>51</v>
      </c>
    </row>
    <row r="511" spans="1:8" x14ac:dyDescent="0.25">
      <c r="A511" s="260"/>
      <c r="B511" s="227">
        <v>17589910</v>
      </c>
      <c r="C511" s="142" t="s">
        <v>6214</v>
      </c>
      <c r="D511" s="106" t="s">
        <v>55</v>
      </c>
      <c r="E511" s="143" t="s">
        <v>6513</v>
      </c>
      <c r="F511" s="139"/>
      <c r="G511" s="32"/>
      <c r="H511" s="197"/>
    </row>
    <row r="512" spans="1:8" x14ac:dyDescent="0.25">
      <c r="A512" s="260"/>
      <c r="B512" s="263"/>
      <c r="C512" s="32"/>
      <c r="D512" s="139"/>
      <c r="E512" s="145" t="s">
        <v>6515</v>
      </c>
      <c r="F512" s="13">
        <v>17610000</v>
      </c>
      <c r="G512" s="12" t="s">
        <v>5256</v>
      </c>
      <c r="H512" s="199" t="s">
        <v>45</v>
      </c>
    </row>
    <row r="513" spans="1:8" x14ac:dyDescent="0.25">
      <c r="A513" s="260"/>
      <c r="B513" s="263"/>
      <c r="C513" s="32"/>
      <c r="D513" s="139"/>
      <c r="E513" s="152" t="s">
        <v>6514</v>
      </c>
      <c r="F513" s="152">
        <v>17610100</v>
      </c>
      <c r="G513" s="150" t="s">
        <v>5256</v>
      </c>
      <c r="H513" s="206" t="s">
        <v>51</v>
      </c>
    </row>
    <row r="514" spans="1:8" ht="45" x14ac:dyDescent="0.25">
      <c r="A514" s="260"/>
      <c r="B514" s="263"/>
      <c r="C514" s="32"/>
      <c r="D514" s="139"/>
      <c r="E514" s="152"/>
      <c r="F514" s="152">
        <v>17610100</v>
      </c>
      <c r="G514" s="142" t="s">
        <v>5258</v>
      </c>
      <c r="H514" s="206" t="s">
        <v>51</v>
      </c>
    </row>
    <row r="515" spans="1:8" ht="30" x14ac:dyDescent="0.25">
      <c r="A515" s="260"/>
      <c r="B515" s="229">
        <v>17600010</v>
      </c>
      <c r="C515" s="10" t="s">
        <v>485</v>
      </c>
      <c r="D515" s="167" t="s">
        <v>51</v>
      </c>
      <c r="E515" s="148" t="s">
        <v>6514</v>
      </c>
      <c r="F515" s="148">
        <v>17610100</v>
      </c>
      <c r="G515" s="15" t="s">
        <v>4251</v>
      </c>
      <c r="H515" s="212" t="s">
        <v>51</v>
      </c>
    </row>
    <row r="516" spans="1:8" ht="30" x14ac:dyDescent="0.25">
      <c r="A516" s="260"/>
      <c r="B516" s="227">
        <v>17680000</v>
      </c>
      <c r="C516" s="142" t="s">
        <v>5791</v>
      </c>
      <c r="D516" s="106" t="s">
        <v>45</v>
      </c>
      <c r="E516" s="143" t="s">
        <v>6513</v>
      </c>
      <c r="F516" s="139"/>
      <c r="G516" s="32"/>
      <c r="H516" s="197"/>
    </row>
    <row r="517" spans="1:8" ht="30" x14ac:dyDescent="0.25">
      <c r="A517" s="260"/>
      <c r="B517" s="227">
        <v>17680100</v>
      </c>
      <c r="C517" s="142" t="s">
        <v>6217</v>
      </c>
      <c r="D517" s="106" t="s">
        <v>55</v>
      </c>
      <c r="E517" s="143" t="s">
        <v>6513</v>
      </c>
      <c r="F517" s="148">
        <v>17610100</v>
      </c>
      <c r="G517" s="15" t="s">
        <v>4251</v>
      </c>
      <c r="H517" s="212" t="s">
        <v>51</v>
      </c>
    </row>
    <row r="518" spans="1:8" ht="30" x14ac:dyDescent="0.25">
      <c r="A518" s="260"/>
      <c r="B518" s="229">
        <v>17680110</v>
      </c>
      <c r="C518" s="10" t="s">
        <v>6219</v>
      </c>
      <c r="D518" s="167" t="s">
        <v>55</v>
      </c>
      <c r="E518" s="148" t="s">
        <v>6514</v>
      </c>
      <c r="F518" s="148">
        <v>17615000</v>
      </c>
      <c r="G518" s="15" t="s">
        <v>487</v>
      </c>
      <c r="H518" s="204" t="s">
        <v>55</v>
      </c>
    </row>
    <row r="519" spans="1:8" ht="30" x14ac:dyDescent="0.25">
      <c r="A519" s="260"/>
      <c r="B519" s="229">
        <v>17680120</v>
      </c>
      <c r="C519" s="10" t="s">
        <v>6221</v>
      </c>
      <c r="D519" s="167" t="s">
        <v>55</v>
      </c>
      <c r="E519" s="148" t="s">
        <v>6514</v>
      </c>
      <c r="F519" s="148">
        <v>17615100</v>
      </c>
      <c r="G519" s="15" t="s">
        <v>489</v>
      </c>
      <c r="H519" s="204" t="s">
        <v>55</v>
      </c>
    </row>
    <row r="520" spans="1:8" ht="30" x14ac:dyDescent="0.25">
      <c r="A520" s="260"/>
      <c r="B520" s="229"/>
      <c r="C520" s="10"/>
      <c r="D520" s="167"/>
      <c r="E520" s="152" t="s">
        <v>6514</v>
      </c>
      <c r="F520" s="152">
        <v>17619800</v>
      </c>
      <c r="G520" s="150" t="s">
        <v>6215</v>
      </c>
      <c r="H520" s="206" t="s">
        <v>55</v>
      </c>
    </row>
    <row r="521" spans="1:8" ht="30" x14ac:dyDescent="0.25">
      <c r="A521" s="260"/>
      <c r="B521" s="229">
        <v>17680190</v>
      </c>
      <c r="C521" s="10" t="s">
        <v>6223</v>
      </c>
      <c r="D521" s="167" t="s">
        <v>55</v>
      </c>
      <c r="E521" s="13" t="s">
        <v>6514</v>
      </c>
      <c r="F521" s="42" t="s">
        <v>6548</v>
      </c>
      <c r="G521" s="220" t="s">
        <v>6549</v>
      </c>
      <c r="H521" s="203" t="s">
        <v>51</v>
      </c>
    </row>
    <row r="522" spans="1:8" x14ac:dyDescent="0.25">
      <c r="A522" s="260"/>
      <c r="B522" s="263"/>
      <c r="C522" s="32"/>
      <c r="D522" s="139"/>
      <c r="E522" s="145" t="s">
        <v>6515</v>
      </c>
      <c r="F522" s="13">
        <v>17900000</v>
      </c>
      <c r="G522" s="12" t="s">
        <v>491</v>
      </c>
      <c r="H522" s="199" t="s">
        <v>45</v>
      </c>
    </row>
    <row r="523" spans="1:8" x14ac:dyDescent="0.25">
      <c r="A523" s="260"/>
      <c r="B523" s="263"/>
      <c r="C523" s="32"/>
      <c r="D523" s="139"/>
      <c r="E523" s="145" t="s">
        <v>6515</v>
      </c>
      <c r="F523" s="13">
        <v>17910000</v>
      </c>
      <c r="G523" s="12" t="s">
        <v>492</v>
      </c>
      <c r="H523" s="199" t="s">
        <v>45</v>
      </c>
    </row>
    <row r="524" spans="1:8" x14ac:dyDescent="0.25">
      <c r="A524" s="260"/>
      <c r="B524" s="263"/>
      <c r="C524" s="32"/>
      <c r="D524" s="139"/>
      <c r="E524" s="152" t="s">
        <v>6514</v>
      </c>
      <c r="F524" s="152">
        <v>17910100</v>
      </c>
      <c r="G524" s="150" t="s">
        <v>492</v>
      </c>
      <c r="H524" s="206" t="s">
        <v>51</v>
      </c>
    </row>
    <row r="525" spans="1:8" x14ac:dyDescent="0.25">
      <c r="A525" s="260"/>
      <c r="B525" s="229">
        <v>17700000</v>
      </c>
      <c r="C525" s="10" t="s">
        <v>492</v>
      </c>
      <c r="D525" s="167" t="s">
        <v>45</v>
      </c>
      <c r="E525" s="152"/>
      <c r="F525" s="152"/>
      <c r="G525" s="150"/>
      <c r="H525" s="206"/>
    </row>
    <row r="526" spans="1:8" ht="39.75" customHeight="1" x14ac:dyDescent="0.25">
      <c r="A526" s="260"/>
      <c r="B526" s="263"/>
      <c r="C526" s="32"/>
      <c r="D526" s="32"/>
      <c r="E526" s="152" t="s">
        <v>6514</v>
      </c>
      <c r="F526" s="152">
        <v>17910100</v>
      </c>
      <c r="G526" s="150" t="s">
        <v>5260</v>
      </c>
      <c r="H526" s="206" t="s">
        <v>51</v>
      </c>
    </row>
    <row r="527" spans="1:8" ht="30" x14ac:dyDescent="0.25">
      <c r="A527" s="260"/>
      <c r="B527" s="227">
        <v>17700010</v>
      </c>
      <c r="C527" s="142" t="s">
        <v>492</v>
      </c>
      <c r="D527" s="106" t="s">
        <v>51</v>
      </c>
      <c r="E527" s="143" t="s">
        <v>6513</v>
      </c>
      <c r="F527" s="148">
        <v>17910100</v>
      </c>
      <c r="G527" s="15" t="s">
        <v>4252</v>
      </c>
      <c r="H527" s="212" t="s">
        <v>51</v>
      </c>
    </row>
    <row r="528" spans="1:8" ht="30" x14ac:dyDescent="0.25">
      <c r="A528" s="260"/>
      <c r="B528" s="227">
        <v>17780000</v>
      </c>
      <c r="C528" s="142" t="s">
        <v>5798</v>
      </c>
      <c r="D528" s="106" t="s">
        <v>45</v>
      </c>
      <c r="E528" s="143" t="s">
        <v>6513</v>
      </c>
      <c r="F528" s="157"/>
      <c r="G528" s="222"/>
      <c r="H528" s="212"/>
    </row>
    <row r="529" spans="1:8" ht="30" x14ac:dyDescent="0.25">
      <c r="A529" s="260"/>
      <c r="B529" s="227">
        <v>17780100</v>
      </c>
      <c r="C529" s="142" t="s">
        <v>6227</v>
      </c>
      <c r="D529" s="106" t="s">
        <v>55</v>
      </c>
      <c r="E529" s="143" t="s">
        <v>6513</v>
      </c>
      <c r="F529" s="148">
        <v>17910100</v>
      </c>
      <c r="G529" s="15" t="s">
        <v>4252</v>
      </c>
      <c r="H529" s="212" t="s">
        <v>51</v>
      </c>
    </row>
    <row r="530" spans="1:8" ht="30" x14ac:dyDescent="0.25">
      <c r="A530" s="260"/>
      <c r="B530" s="229">
        <v>17780110</v>
      </c>
      <c r="C530" s="10" t="s">
        <v>6229</v>
      </c>
      <c r="D530" s="167" t="s">
        <v>55</v>
      </c>
      <c r="E530" s="148" t="s">
        <v>6514</v>
      </c>
      <c r="F530" s="148">
        <v>17915000</v>
      </c>
      <c r="G530" s="15" t="s">
        <v>6289</v>
      </c>
      <c r="H530" s="204" t="s">
        <v>55</v>
      </c>
    </row>
    <row r="531" spans="1:8" ht="30" x14ac:dyDescent="0.25">
      <c r="A531" s="260"/>
      <c r="B531" s="229">
        <v>17780120</v>
      </c>
      <c r="C531" s="10" t="s">
        <v>6231</v>
      </c>
      <c r="D531" s="167" t="s">
        <v>55</v>
      </c>
      <c r="E531" s="148" t="s">
        <v>6514</v>
      </c>
      <c r="F531" s="148">
        <v>17915100</v>
      </c>
      <c r="G531" s="15" t="s">
        <v>494</v>
      </c>
      <c r="H531" s="204" t="s">
        <v>55</v>
      </c>
    </row>
    <row r="532" spans="1:8" ht="30" x14ac:dyDescent="0.25">
      <c r="A532" s="260"/>
      <c r="B532" s="229"/>
      <c r="C532" s="10"/>
      <c r="D532" s="167"/>
      <c r="E532" s="152" t="s">
        <v>6514</v>
      </c>
      <c r="F532" s="152">
        <v>17919800</v>
      </c>
      <c r="G532" s="150" t="s">
        <v>6225</v>
      </c>
      <c r="H532" s="206" t="s">
        <v>55</v>
      </c>
    </row>
    <row r="533" spans="1:8" ht="30" x14ac:dyDescent="0.25">
      <c r="A533" s="260"/>
      <c r="B533" s="229">
        <v>17780190</v>
      </c>
      <c r="C533" s="10" t="s">
        <v>6233</v>
      </c>
      <c r="D533" s="167" t="s">
        <v>55</v>
      </c>
      <c r="E533" s="13" t="s">
        <v>6514</v>
      </c>
      <c r="F533" s="42" t="s">
        <v>6550</v>
      </c>
      <c r="G533" s="220" t="s">
        <v>6551</v>
      </c>
      <c r="H533" s="199" t="s">
        <v>51</v>
      </c>
    </row>
    <row r="534" spans="1:8" ht="30" x14ac:dyDescent="0.25">
      <c r="A534" s="260"/>
      <c r="B534" s="263"/>
      <c r="C534" s="32"/>
      <c r="D534" s="139"/>
      <c r="E534" s="145" t="s">
        <v>6515</v>
      </c>
      <c r="F534" s="13">
        <v>17920000</v>
      </c>
      <c r="G534" s="12" t="s">
        <v>497</v>
      </c>
      <c r="H534" s="199" t="s">
        <v>45</v>
      </c>
    </row>
    <row r="535" spans="1:8" ht="30" x14ac:dyDescent="0.25">
      <c r="A535" s="260"/>
      <c r="B535" s="229">
        <v>17800000</v>
      </c>
      <c r="C535" s="10" t="s">
        <v>497</v>
      </c>
      <c r="D535" s="167" t="s">
        <v>45</v>
      </c>
      <c r="E535" s="148" t="s">
        <v>6514</v>
      </c>
      <c r="F535" s="148">
        <v>17920100</v>
      </c>
      <c r="G535" s="15" t="s">
        <v>497</v>
      </c>
      <c r="H535" s="204" t="s">
        <v>51</v>
      </c>
    </row>
    <row r="536" spans="1:8" ht="30" x14ac:dyDescent="0.25">
      <c r="A536" s="260"/>
      <c r="B536" s="227">
        <v>17800010</v>
      </c>
      <c r="C536" s="142" t="s">
        <v>497</v>
      </c>
      <c r="D536" s="106" t="s">
        <v>51</v>
      </c>
      <c r="E536" s="152" t="s">
        <v>6513</v>
      </c>
      <c r="F536" s="139"/>
      <c r="G536" s="32"/>
      <c r="H536" s="197"/>
    </row>
    <row r="537" spans="1:8" x14ac:dyDescent="0.25">
      <c r="A537" s="260"/>
      <c r="B537" s="263"/>
      <c r="C537" s="32"/>
      <c r="D537" s="139"/>
      <c r="E537" s="13" t="s">
        <v>6515</v>
      </c>
      <c r="F537" s="13">
        <v>17990000</v>
      </c>
      <c r="G537" s="12" t="s">
        <v>499</v>
      </c>
      <c r="H537" s="199" t="s">
        <v>45</v>
      </c>
    </row>
    <row r="538" spans="1:8" x14ac:dyDescent="0.25">
      <c r="A538" s="260"/>
      <c r="B538" s="263"/>
      <c r="C538" s="32"/>
      <c r="D538" s="139"/>
      <c r="E538" s="145" t="s">
        <v>6515</v>
      </c>
      <c r="F538" s="13">
        <v>17999900</v>
      </c>
      <c r="G538" s="12" t="s">
        <v>499</v>
      </c>
      <c r="H538" s="199" t="s">
        <v>51</v>
      </c>
    </row>
    <row r="539" spans="1:8" x14ac:dyDescent="0.25">
      <c r="A539" s="260"/>
      <c r="B539" s="263"/>
      <c r="C539" s="32"/>
      <c r="D539" s="139"/>
      <c r="E539" s="145" t="s">
        <v>6515</v>
      </c>
      <c r="F539" s="13">
        <v>19110000</v>
      </c>
      <c r="G539" s="12" t="s">
        <v>502</v>
      </c>
      <c r="H539" s="199" t="s">
        <v>45</v>
      </c>
    </row>
    <row r="540" spans="1:8" x14ac:dyDescent="0.25">
      <c r="A540" s="260"/>
      <c r="B540" s="229">
        <v>19100100</v>
      </c>
      <c r="C540" s="10" t="s">
        <v>504</v>
      </c>
      <c r="D540" s="167" t="s">
        <v>51</v>
      </c>
      <c r="E540" s="148" t="s">
        <v>6514</v>
      </c>
      <c r="F540" s="148">
        <v>19110100</v>
      </c>
      <c r="G540" s="15" t="s">
        <v>504</v>
      </c>
      <c r="H540" s="204" t="s">
        <v>51</v>
      </c>
    </row>
    <row r="541" spans="1:8" x14ac:dyDescent="0.25">
      <c r="A541" s="260"/>
      <c r="B541" s="227">
        <v>19100110</v>
      </c>
      <c r="C541" s="142" t="s">
        <v>504</v>
      </c>
      <c r="D541" s="106" t="s">
        <v>51</v>
      </c>
      <c r="E541" s="143" t="s">
        <v>6513</v>
      </c>
      <c r="F541" s="139"/>
      <c r="G541" s="32"/>
      <c r="H541" s="197"/>
    </row>
    <row r="542" spans="1:8" x14ac:dyDescent="0.25">
      <c r="A542" s="260"/>
      <c r="B542" s="229">
        <v>19100200</v>
      </c>
      <c r="C542" s="10" t="s">
        <v>5262</v>
      </c>
      <c r="D542" s="167" t="s">
        <v>51</v>
      </c>
      <c r="E542" s="148" t="s">
        <v>6514</v>
      </c>
      <c r="F542" s="148">
        <v>19110200</v>
      </c>
      <c r="G542" s="15" t="s">
        <v>5262</v>
      </c>
      <c r="H542" s="204" t="s">
        <v>51</v>
      </c>
    </row>
    <row r="543" spans="1:8" x14ac:dyDescent="0.25">
      <c r="A543" s="260"/>
      <c r="B543" s="227">
        <v>19100210</v>
      </c>
      <c r="C543" s="142" t="s">
        <v>5262</v>
      </c>
      <c r="D543" s="106" t="s">
        <v>51</v>
      </c>
      <c r="E543" s="143" t="s">
        <v>6513</v>
      </c>
      <c r="F543" s="139"/>
      <c r="G543" s="32"/>
      <c r="H543" s="197"/>
    </row>
    <row r="544" spans="1:8" ht="30" x14ac:dyDescent="0.25">
      <c r="A544" s="260"/>
      <c r="B544" s="233"/>
      <c r="C544" s="156"/>
      <c r="D544" s="153"/>
      <c r="E544" s="145" t="s">
        <v>6515</v>
      </c>
      <c r="F544" s="13">
        <v>19110210</v>
      </c>
      <c r="G544" s="23" t="s">
        <v>6293</v>
      </c>
      <c r="H544" s="209" t="s">
        <v>51</v>
      </c>
    </row>
    <row r="545" spans="1:8" ht="30" x14ac:dyDescent="0.25">
      <c r="A545" s="260"/>
      <c r="B545" s="229">
        <v>19100220</v>
      </c>
      <c r="C545" s="10" t="s">
        <v>5265</v>
      </c>
      <c r="D545" s="167" t="s">
        <v>51</v>
      </c>
      <c r="E545" s="148" t="s">
        <v>6514</v>
      </c>
      <c r="F545" s="148">
        <v>19110220</v>
      </c>
      <c r="G545" s="15" t="s">
        <v>5265</v>
      </c>
      <c r="H545" s="204" t="s">
        <v>51</v>
      </c>
    </row>
    <row r="546" spans="1:8" ht="30" x14ac:dyDescent="0.25">
      <c r="A546" s="260"/>
      <c r="B546" s="229">
        <v>19100300</v>
      </c>
      <c r="C546" s="10" t="s">
        <v>5266</v>
      </c>
      <c r="D546" s="167" t="s">
        <v>51</v>
      </c>
      <c r="E546" s="148" t="s">
        <v>6514</v>
      </c>
      <c r="F546" s="148">
        <v>19110300</v>
      </c>
      <c r="G546" s="15" t="s">
        <v>5266</v>
      </c>
      <c r="H546" s="204" t="s">
        <v>51</v>
      </c>
    </row>
    <row r="547" spans="1:8" ht="30" x14ac:dyDescent="0.25">
      <c r="A547" s="260"/>
      <c r="B547" s="227">
        <v>19100310</v>
      </c>
      <c r="C547" s="142" t="s">
        <v>5266</v>
      </c>
      <c r="D547" s="106" t="s">
        <v>51</v>
      </c>
      <c r="E547" s="143" t="s">
        <v>6513</v>
      </c>
      <c r="F547" s="139"/>
      <c r="G547" s="32"/>
      <c r="H547" s="197"/>
    </row>
    <row r="548" spans="1:8" ht="30" x14ac:dyDescent="0.25">
      <c r="A548" s="260"/>
      <c r="B548" s="229">
        <v>19100400</v>
      </c>
      <c r="C548" s="10" t="s">
        <v>5268</v>
      </c>
      <c r="D548" s="167" t="s">
        <v>51</v>
      </c>
      <c r="E548" s="148" t="s">
        <v>6514</v>
      </c>
      <c r="F548" s="148">
        <v>19110400</v>
      </c>
      <c r="G548" s="15" t="s">
        <v>5268</v>
      </c>
      <c r="H548" s="204" t="s">
        <v>51</v>
      </c>
    </row>
    <row r="549" spans="1:8" ht="30" x14ac:dyDescent="0.25">
      <c r="A549" s="260"/>
      <c r="B549" s="227">
        <v>19100410</v>
      </c>
      <c r="C549" s="142" t="s">
        <v>5268</v>
      </c>
      <c r="D549" s="106" t="s">
        <v>51</v>
      </c>
      <c r="E549" s="143" t="s">
        <v>6513</v>
      </c>
      <c r="F549" s="139"/>
      <c r="G549" s="32"/>
      <c r="H549" s="197"/>
    </row>
    <row r="550" spans="1:8" ht="30" x14ac:dyDescent="0.25">
      <c r="A550" s="260"/>
      <c r="B550" s="229">
        <v>19100500</v>
      </c>
      <c r="C550" s="10" t="s">
        <v>5270</v>
      </c>
      <c r="D550" s="167" t="s">
        <v>51</v>
      </c>
      <c r="E550" s="148" t="s">
        <v>6514</v>
      </c>
      <c r="F550" s="148">
        <v>19110500</v>
      </c>
      <c r="G550" s="15" t="s">
        <v>5270</v>
      </c>
      <c r="H550" s="204" t="s">
        <v>51</v>
      </c>
    </row>
    <row r="551" spans="1:8" ht="30" x14ac:dyDescent="0.25">
      <c r="A551" s="260"/>
      <c r="B551" s="227">
        <v>19100510</v>
      </c>
      <c r="C551" s="142" t="s">
        <v>5270</v>
      </c>
      <c r="D551" s="106" t="s">
        <v>51</v>
      </c>
      <c r="E551" s="143" t="s">
        <v>6513</v>
      </c>
      <c r="F551" s="139"/>
      <c r="G551" s="32"/>
      <c r="H551" s="197"/>
    </row>
    <row r="552" spans="1:8" x14ac:dyDescent="0.25">
      <c r="A552" s="260"/>
      <c r="B552" s="229">
        <v>19100600</v>
      </c>
      <c r="C552" s="10" t="s">
        <v>5272</v>
      </c>
      <c r="D552" s="167" t="s">
        <v>51</v>
      </c>
      <c r="E552" s="148" t="s">
        <v>6514</v>
      </c>
      <c r="F552" s="148">
        <v>19110600</v>
      </c>
      <c r="G552" s="15" t="s">
        <v>5272</v>
      </c>
      <c r="H552" s="204" t="s">
        <v>51</v>
      </c>
    </row>
    <row r="553" spans="1:8" x14ac:dyDescent="0.25">
      <c r="A553" s="260"/>
      <c r="B553" s="229">
        <v>19100610</v>
      </c>
      <c r="C553" s="10" t="s">
        <v>5273</v>
      </c>
      <c r="D553" s="167" t="s">
        <v>51</v>
      </c>
      <c r="E553" s="148" t="s">
        <v>6514</v>
      </c>
      <c r="F553" s="148">
        <v>19110610</v>
      </c>
      <c r="G553" s="15" t="s">
        <v>5273</v>
      </c>
      <c r="H553" s="204" t="s">
        <v>51</v>
      </c>
    </row>
    <row r="554" spans="1:8" x14ac:dyDescent="0.25">
      <c r="A554" s="260"/>
      <c r="B554" s="229">
        <v>19100620</v>
      </c>
      <c r="C554" s="10" t="s">
        <v>5275</v>
      </c>
      <c r="D554" s="167" t="s">
        <v>51</v>
      </c>
      <c r="E554" s="148" t="s">
        <v>6514</v>
      </c>
      <c r="F554" s="148">
        <v>19110620</v>
      </c>
      <c r="G554" s="15" t="s">
        <v>5275</v>
      </c>
      <c r="H554" s="204" t="s">
        <v>51</v>
      </c>
    </row>
    <row r="555" spans="1:8" x14ac:dyDescent="0.25">
      <c r="A555" s="260"/>
      <c r="B555" s="229">
        <v>19100700</v>
      </c>
      <c r="C555" s="10" t="s">
        <v>5277</v>
      </c>
      <c r="D555" s="167" t="s">
        <v>51</v>
      </c>
      <c r="E555" s="148" t="s">
        <v>6514</v>
      </c>
      <c r="F555" s="148">
        <v>19110700</v>
      </c>
      <c r="G555" s="15" t="s">
        <v>5277</v>
      </c>
      <c r="H555" s="204" t="s">
        <v>51</v>
      </c>
    </row>
    <row r="556" spans="1:8" x14ac:dyDescent="0.25">
      <c r="A556" s="260"/>
      <c r="B556" s="227">
        <v>19100710</v>
      </c>
      <c r="C556" s="142" t="s">
        <v>5277</v>
      </c>
      <c r="D556" s="106" t="s">
        <v>51</v>
      </c>
      <c r="E556" s="143" t="s">
        <v>6513</v>
      </c>
      <c r="F556" s="139"/>
      <c r="G556" s="32"/>
      <c r="H556" s="197"/>
    </row>
    <row r="557" spans="1:8" x14ac:dyDescent="0.25">
      <c r="A557" s="260"/>
      <c r="B557" s="229">
        <v>19100800</v>
      </c>
      <c r="C557" s="10" t="s">
        <v>510</v>
      </c>
      <c r="D557" s="167" t="s">
        <v>51</v>
      </c>
      <c r="E557" s="148" t="s">
        <v>6514</v>
      </c>
      <c r="F557" s="148">
        <v>19110800</v>
      </c>
      <c r="G557" s="15" t="s">
        <v>510</v>
      </c>
      <c r="H557" s="204" t="s">
        <v>51</v>
      </c>
    </row>
    <row r="558" spans="1:8" x14ac:dyDescent="0.25">
      <c r="A558" s="260"/>
      <c r="B558" s="227">
        <v>19100810</v>
      </c>
      <c r="C558" s="142" t="s">
        <v>510</v>
      </c>
      <c r="D558" s="106" t="s">
        <v>51</v>
      </c>
      <c r="E558" s="152" t="s">
        <v>6513</v>
      </c>
      <c r="F558" s="139"/>
      <c r="G558" s="32"/>
      <c r="H558" s="197"/>
    </row>
    <row r="559" spans="1:8" x14ac:dyDescent="0.25">
      <c r="A559" s="260"/>
      <c r="B559" s="229">
        <v>19100900</v>
      </c>
      <c r="C559" s="10" t="s">
        <v>512</v>
      </c>
      <c r="D559" s="167" t="s">
        <v>51</v>
      </c>
      <c r="E559" s="148" t="s">
        <v>6514</v>
      </c>
      <c r="F559" s="148">
        <v>19110900</v>
      </c>
      <c r="G559" s="15" t="s">
        <v>512</v>
      </c>
      <c r="H559" s="204" t="s">
        <v>51</v>
      </c>
    </row>
    <row r="560" spans="1:8" x14ac:dyDescent="0.25">
      <c r="A560" s="260"/>
      <c r="B560" s="227">
        <v>19100910</v>
      </c>
      <c r="C560" s="142" t="s">
        <v>512</v>
      </c>
      <c r="D560" s="106" t="s">
        <v>51</v>
      </c>
      <c r="E560" s="152" t="s">
        <v>6513</v>
      </c>
      <c r="F560" s="139"/>
      <c r="G560" s="32"/>
      <c r="H560" s="197"/>
    </row>
    <row r="561" spans="1:8" ht="30" x14ac:dyDescent="0.25">
      <c r="A561" s="260"/>
      <c r="B561" s="229">
        <v>19101000</v>
      </c>
      <c r="C561" s="10" t="s">
        <v>514</v>
      </c>
      <c r="D561" s="167" t="s">
        <v>51</v>
      </c>
      <c r="E561" s="148" t="s">
        <v>6514</v>
      </c>
      <c r="F561" s="148">
        <v>19111000</v>
      </c>
      <c r="G561" s="15" t="s">
        <v>514</v>
      </c>
      <c r="H561" s="204" t="s">
        <v>51</v>
      </c>
    </row>
    <row r="562" spans="1:8" ht="30" x14ac:dyDescent="0.25">
      <c r="A562" s="260"/>
      <c r="B562" s="227">
        <v>19101010</v>
      </c>
      <c r="C562" s="142" t="s">
        <v>514</v>
      </c>
      <c r="D562" s="106" t="s">
        <v>51</v>
      </c>
      <c r="E562" s="143" t="s">
        <v>6513</v>
      </c>
      <c r="F562" s="139"/>
      <c r="G562" s="32"/>
      <c r="H562" s="197"/>
    </row>
    <row r="563" spans="1:8" ht="30" x14ac:dyDescent="0.25">
      <c r="A563" s="260"/>
      <c r="B563" s="229">
        <v>19101100</v>
      </c>
      <c r="C563" s="10" t="s">
        <v>5282</v>
      </c>
      <c r="D563" s="167" t="s">
        <v>51</v>
      </c>
      <c r="E563" s="148" t="s">
        <v>6514</v>
      </c>
      <c r="F563" s="148">
        <v>19111100</v>
      </c>
      <c r="G563" s="15" t="s">
        <v>5282</v>
      </c>
      <c r="H563" s="204" t="s">
        <v>51</v>
      </c>
    </row>
    <row r="564" spans="1:8" ht="30" x14ac:dyDescent="0.25">
      <c r="A564" s="260"/>
      <c r="B564" s="227">
        <v>19101110</v>
      </c>
      <c r="C564" s="142" t="s">
        <v>5282</v>
      </c>
      <c r="D564" s="106" t="s">
        <v>51</v>
      </c>
      <c r="E564" s="143" t="s">
        <v>6513</v>
      </c>
      <c r="F564" s="139"/>
      <c r="G564" s="32"/>
      <c r="H564" s="197"/>
    </row>
    <row r="565" spans="1:8" x14ac:dyDescent="0.25">
      <c r="A565" s="260"/>
      <c r="B565" s="229">
        <v>19101200</v>
      </c>
      <c r="C565" s="10" t="s">
        <v>5284</v>
      </c>
      <c r="D565" s="167" t="s">
        <v>51</v>
      </c>
      <c r="E565" s="148" t="s">
        <v>6514</v>
      </c>
      <c r="F565" s="148">
        <v>19111200</v>
      </c>
      <c r="G565" s="15" t="s">
        <v>5284</v>
      </c>
      <c r="H565" s="204" t="s">
        <v>51</v>
      </c>
    </row>
    <row r="566" spans="1:8" x14ac:dyDescent="0.25">
      <c r="A566" s="260"/>
      <c r="B566" s="227">
        <v>19101210</v>
      </c>
      <c r="C566" s="142" t="s">
        <v>5284</v>
      </c>
      <c r="D566" s="106" t="s">
        <v>51</v>
      </c>
      <c r="E566" s="143" t="s">
        <v>6513</v>
      </c>
      <c r="F566" s="139"/>
      <c r="G566" s="32"/>
      <c r="H566" s="197"/>
    </row>
    <row r="567" spans="1:8" x14ac:dyDescent="0.25">
      <c r="A567" s="260"/>
      <c r="B567" s="229">
        <v>19101300</v>
      </c>
      <c r="C567" s="10" t="s">
        <v>5286</v>
      </c>
      <c r="D567" s="167" t="s">
        <v>51</v>
      </c>
      <c r="E567" s="148" t="s">
        <v>6514</v>
      </c>
      <c r="F567" s="148">
        <v>19111300</v>
      </c>
      <c r="G567" s="15" t="s">
        <v>516</v>
      </c>
      <c r="H567" s="204" t="s">
        <v>51</v>
      </c>
    </row>
    <row r="568" spans="1:8" ht="30" x14ac:dyDescent="0.25">
      <c r="A568" s="260"/>
      <c r="B568" s="229">
        <v>19101310</v>
      </c>
      <c r="C568" s="10" t="s">
        <v>5288</v>
      </c>
      <c r="D568" s="167" t="s">
        <v>51</v>
      </c>
      <c r="E568" s="148" t="s">
        <v>6514</v>
      </c>
      <c r="F568" s="148">
        <v>19111310</v>
      </c>
      <c r="G568" s="15" t="s">
        <v>518</v>
      </c>
      <c r="H568" s="204" t="s">
        <v>51</v>
      </c>
    </row>
    <row r="569" spans="1:8" ht="30" x14ac:dyDescent="0.25">
      <c r="A569" s="260"/>
      <c r="B569" s="229">
        <v>19101320</v>
      </c>
      <c r="C569" s="10" t="s">
        <v>520</v>
      </c>
      <c r="D569" s="167" t="s">
        <v>51</v>
      </c>
      <c r="E569" s="148" t="s">
        <v>6514</v>
      </c>
      <c r="F569" s="148">
        <v>19111320</v>
      </c>
      <c r="G569" s="15" t="s">
        <v>520</v>
      </c>
      <c r="H569" s="204" t="s">
        <v>51</v>
      </c>
    </row>
    <row r="570" spans="1:8" x14ac:dyDescent="0.25">
      <c r="A570" s="260"/>
      <c r="B570" s="229"/>
      <c r="C570" s="10"/>
      <c r="D570" s="167"/>
      <c r="E570" s="13" t="s">
        <v>6515</v>
      </c>
      <c r="F570" s="13" t="s">
        <v>6552</v>
      </c>
      <c r="G570" s="23" t="s">
        <v>4562</v>
      </c>
      <c r="H570" s="209" t="s">
        <v>51</v>
      </c>
    </row>
    <row r="571" spans="1:8" x14ac:dyDescent="0.25">
      <c r="A571" s="260"/>
      <c r="B571" s="227">
        <v>19210110</v>
      </c>
      <c r="C571" s="142" t="s">
        <v>5291</v>
      </c>
      <c r="D571" s="106" t="s">
        <v>51</v>
      </c>
      <c r="E571" s="143" t="s">
        <v>6513</v>
      </c>
      <c r="F571" s="312" t="s">
        <v>6524</v>
      </c>
      <c r="G571" s="312"/>
      <c r="H571" s="313"/>
    </row>
    <row r="572" spans="1:8" x14ac:dyDescent="0.25">
      <c r="A572" s="260"/>
      <c r="B572" s="227">
        <v>19210210</v>
      </c>
      <c r="C572" s="142" t="s">
        <v>5293</v>
      </c>
      <c r="D572" s="106" t="s">
        <v>51</v>
      </c>
      <c r="E572" s="143" t="s">
        <v>6513</v>
      </c>
      <c r="F572" s="312"/>
      <c r="G572" s="312"/>
      <c r="H572" s="313"/>
    </row>
    <row r="573" spans="1:8" x14ac:dyDescent="0.25">
      <c r="A573" s="260"/>
      <c r="B573" s="227">
        <v>19210310</v>
      </c>
      <c r="C573" s="142" t="s">
        <v>5295</v>
      </c>
      <c r="D573" s="106" t="s">
        <v>51</v>
      </c>
      <c r="E573" s="143" t="s">
        <v>6513</v>
      </c>
      <c r="F573" s="312"/>
      <c r="G573" s="312"/>
      <c r="H573" s="313"/>
    </row>
    <row r="574" spans="1:8" x14ac:dyDescent="0.25">
      <c r="A574" s="260"/>
      <c r="B574" s="227">
        <v>19219910</v>
      </c>
      <c r="C574" s="142" t="s">
        <v>529</v>
      </c>
      <c r="D574" s="106" t="s">
        <v>51</v>
      </c>
      <c r="E574" s="143" t="s">
        <v>6513</v>
      </c>
      <c r="F574" s="312"/>
      <c r="G574" s="312"/>
      <c r="H574" s="313"/>
    </row>
    <row r="575" spans="1:8" x14ac:dyDescent="0.25">
      <c r="A575" s="260"/>
      <c r="B575" s="227">
        <v>19220210</v>
      </c>
      <c r="C575" s="142" t="s">
        <v>538</v>
      </c>
      <c r="D575" s="106" t="s">
        <v>51</v>
      </c>
      <c r="E575" s="143" t="s">
        <v>6513</v>
      </c>
      <c r="F575" s="312"/>
      <c r="G575" s="312"/>
      <c r="H575" s="313"/>
    </row>
    <row r="576" spans="1:8" x14ac:dyDescent="0.25">
      <c r="A576" s="260"/>
      <c r="B576" s="227">
        <v>19220310</v>
      </c>
      <c r="C576" s="142" t="s">
        <v>540</v>
      </c>
      <c r="D576" s="106" t="s">
        <v>51</v>
      </c>
      <c r="E576" s="143" t="s">
        <v>6513</v>
      </c>
      <c r="F576" s="312"/>
      <c r="G576" s="312"/>
      <c r="H576" s="313"/>
    </row>
    <row r="577" spans="1:8" x14ac:dyDescent="0.25">
      <c r="A577" s="260"/>
      <c r="B577" s="227">
        <v>19220410</v>
      </c>
      <c r="C577" s="142" t="s">
        <v>542</v>
      </c>
      <c r="D577" s="106" t="s">
        <v>51</v>
      </c>
      <c r="E577" s="143" t="s">
        <v>6513</v>
      </c>
      <c r="F577" s="312"/>
      <c r="G577" s="312"/>
      <c r="H577" s="313"/>
    </row>
    <row r="578" spans="1:8" ht="30" x14ac:dyDescent="0.25">
      <c r="A578" s="260"/>
      <c r="B578" s="227">
        <v>19220510</v>
      </c>
      <c r="C578" s="142" t="s">
        <v>544</v>
      </c>
      <c r="D578" s="106" t="s">
        <v>51</v>
      </c>
      <c r="E578" s="143" t="s">
        <v>6513</v>
      </c>
      <c r="F578" s="312"/>
      <c r="G578" s="312"/>
      <c r="H578" s="313"/>
    </row>
    <row r="579" spans="1:8" x14ac:dyDescent="0.25">
      <c r="A579" s="260"/>
      <c r="B579" s="227">
        <v>19220610</v>
      </c>
      <c r="C579" s="142" t="s">
        <v>546</v>
      </c>
      <c r="D579" s="106" t="s">
        <v>51</v>
      </c>
      <c r="E579" s="143" t="s">
        <v>6513</v>
      </c>
      <c r="F579" s="312"/>
      <c r="G579" s="312"/>
      <c r="H579" s="313"/>
    </row>
    <row r="580" spans="1:8" x14ac:dyDescent="0.25">
      <c r="A580" s="260"/>
      <c r="B580" s="227"/>
      <c r="C580" s="142"/>
      <c r="D580" s="106"/>
      <c r="E580" s="13" t="s">
        <v>6515</v>
      </c>
      <c r="F580" s="13">
        <v>19210400</v>
      </c>
      <c r="G580" s="12" t="s">
        <v>6332</v>
      </c>
      <c r="H580" s="210"/>
    </row>
    <row r="581" spans="1:8" ht="30" x14ac:dyDescent="0.25">
      <c r="A581" s="260"/>
      <c r="B581" s="263"/>
      <c r="C581" s="32"/>
      <c r="D581" s="139"/>
      <c r="E581" s="143" t="s">
        <v>6513</v>
      </c>
      <c r="F581" s="152">
        <v>19220610</v>
      </c>
      <c r="G581" s="142" t="s">
        <v>5302</v>
      </c>
      <c r="H581" s="208" t="s">
        <v>51</v>
      </c>
    </row>
    <row r="582" spans="1:8" ht="30" x14ac:dyDescent="0.25">
      <c r="A582" s="260"/>
      <c r="B582" s="263"/>
      <c r="C582" s="32"/>
      <c r="D582" s="139"/>
      <c r="E582" s="143" t="s">
        <v>6513</v>
      </c>
      <c r="F582" s="152">
        <v>19220620</v>
      </c>
      <c r="G582" s="150" t="s">
        <v>5304</v>
      </c>
      <c r="H582" s="206" t="s">
        <v>51</v>
      </c>
    </row>
    <row r="583" spans="1:8" ht="30" x14ac:dyDescent="0.25">
      <c r="A583" s="260"/>
      <c r="B583" s="263"/>
      <c r="C583" s="32"/>
      <c r="D583" s="139"/>
      <c r="E583" s="145" t="s">
        <v>6515</v>
      </c>
      <c r="F583" s="13">
        <v>19220630</v>
      </c>
      <c r="G583" s="12" t="s">
        <v>4254</v>
      </c>
      <c r="H583" s="199" t="s">
        <v>51</v>
      </c>
    </row>
    <row r="584" spans="1:8" ht="30" x14ac:dyDescent="0.25">
      <c r="A584" s="260"/>
      <c r="B584" s="263"/>
      <c r="C584" s="32"/>
      <c r="D584" s="139"/>
      <c r="E584" s="145" t="s">
        <v>6515</v>
      </c>
      <c r="F584" s="13">
        <v>19220640</v>
      </c>
      <c r="G584" s="12" t="s">
        <v>4256</v>
      </c>
      <c r="H584" s="199" t="s">
        <v>51</v>
      </c>
    </row>
    <row r="585" spans="1:8" ht="30" x14ac:dyDescent="0.25">
      <c r="A585" s="260"/>
      <c r="B585" s="263"/>
      <c r="C585" s="32"/>
      <c r="D585" s="139"/>
      <c r="E585" s="148" t="s">
        <v>6532</v>
      </c>
      <c r="F585" s="148" t="s">
        <v>6553</v>
      </c>
      <c r="G585" s="140" t="s">
        <v>4704</v>
      </c>
      <c r="H585" s="204" t="s">
        <v>51</v>
      </c>
    </row>
    <row r="586" spans="1:8" ht="30" customHeight="1" x14ac:dyDescent="0.25">
      <c r="A586" s="260"/>
      <c r="B586" s="227">
        <v>19220710</v>
      </c>
      <c r="C586" s="142" t="s">
        <v>5306</v>
      </c>
      <c r="D586" s="106" t="s">
        <v>51</v>
      </c>
      <c r="E586" s="143" t="s">
        <v>6513</v>
      </c>
      <c r="F586" s="312" t="s">
        <v>6524</v>
      </c>
      <c r="G586" s="312"/>
      <c r="H586" s="313"/>
    </row>
    <row r="587" spans="1:8" x14ac:dyDescent="0.25">
      <c r="A587" s="260"/>
      <c r="B587" s="227">
        <v>19220910</v>
      </c>
      <c r="C587" s="142" t="s">
        <v>5310</v>
      </c>
      <c r="D587" s="106" t="s">
        <v>51</v>
      </c>
      <c r="E587" s="143" t="s">
        <v>6513</v>
      </c>
      <c r="F587" s="312"/>
      <c r="G587" s="312"/>
      <c r="H587" s="313"/>
    </row>
    <row r="588" spans="1:8" ht="30" x14ac:dyDescent="0.25">
      <c r="A588" s="260"/>
      <c r="B588" s="227">
        <v>19221110</v>
      </c>
      <c r="C588" s="142" t="s">
        <v>5311</v>
      </c>
      <c r="D588" s="106" t="s">
        <v>51</v>
      </c>
      <c r="E588" s="143" t="s">
        <v>6513</v>
      </c>
      <c r="F588" s="312"/>
      <c r="G588" s="312"/>
      <c r="H588" s="313"/>
    </row>
    <row r="589" spans="1:8" x14ac:dyDescent="0.25">
      <c r="A589" s="260"/>
      <c r="B589" s="227">
        <v>19221210</v>
      </c>
      <c r="C589" s="142" t="s">
        <v>5313</v>
      </c>
      <c r="D589" s="106" t="s">
        <v>51</v>
      </c>
      <c r="E589" s="143" t="s">
        <v>6513</v>
      </c>
      <c r="F589" s="312"/>
      <c r="G589" s="312"/>
      <c r="H589" s="313"/>
    </row>
    <row r="590" spans="1:8" ht="30" x14ac:dyDescent="0.25">
      <c r="A590" s="260"/>
      <c r="B590" s="227">
        <v>19221310</v>
      </c>
      <c r="C590" s="142" t="s">
        <v>5315</v>
      </c>
      <c r="D590" s="106" t="s">
        <v>51</v>
      </c>
      <c r="E590" s="143" t="s">
        <v>6513</v>
      </c>
      <c r="F590" s="312"/>
      <c r="G590" s="312"/>
      <c r="H590" s="313"/>
    </row>
    <row r="591" spans="1:8" ht="17.25" customHeight="1" x14ac:dyDescent="0.25">
      <c r="A591" s="260"/>
      <c r="B591" s="227"/>
      <c r="C591" s="142"/>
      <c r="D591" s="106"/>
      <c r="E591" s="145" t="s">
        <v>6515</v>
      </c>
      <c r="F591" s="13">
        <v>19221400</v>
      </c>
      <c r="G591" s="12" t="s">
        <v>6343</v>
      </c>
      <c r="H591" s="199" t="s">
        <v>51</v>
      </c>
    </row>
    <row r="592" spans="1:8" ht="17.25" customHeight="1" x14ac:dyDescent="0.25">
      <c r="A592" s="260"/>
      <c r="B592" s="227"/>
      <c r="C592" s="142"/>
      <c r="D592" s="106"/>
      <c r="E592" s="145" t="s">
        <v>6515</v>
      </c>
      <c r="F592" s="13">
        <v>19221410</v>
      </c>
      <c r="G592" s="12" t="s">
        <v>6346</v>
      </c>
      <c r="H592" s="199" t="s">
        <v>51</v>
      </c>
    </row>
    <row r="593" spans="1:8" ht="17.25" customHeight="1" x14ac:dyDescent="0.25">
      <c r="A593" s="260"/>
      <c r="B593" s="227"/>
      <c r="C593" s="142"/>
      <c r="D593" s="106"/>
      <c r="E593" s="145" t="s">
        <v>6515</v>
      </c>
      <c r="F593" s="13">
        <v>19221420</v>
      </c>
      <c r="G593" s="12" t="s">
        <v>6348</v>
      </c>
      <c r="H593" s="199" t="s">
        <v>51</v>
      </c>
    </row>
    <row r="594" spans="1:8" x14ac:dyDescent="0.25">
      <c r="A594" s="260"/>
      <c r="B594" s="263"/>
      <c r="C594" s="32"/>
      <c r="D594" s="139"/>
      <c r="E594" s="145" t="s">
        <v>6515</v>
      </c>
      <c r="F594" s="13">
        <v>19225000</v>
      </c>
      <c r="G594" s="12" t="s">
        <v>553</v>
      </c>
      <c r="H594" s="199" t="s">
        <v>55</v>
      </c>
    </row>
    <row r="595" spans="1:8" x14ac:dyDescent="0.25">
      <c r="A595" s="260"/>
      <c r="B595" s="263"/>
      <c r="C595" s="32"/>
      <c r="D595" s="139"/>
      <c r="E595" s="145" t="s">
        <v>6515</v>
      </c>
      <c r="F595" s="13">
        <v>19225100</v>
      </c>
      <c r="G595" s="12" t="s">
        <v>555</v>
      </c>
      <c r="H595" s="199" t="s">
        <v>55</v>
      </c>
    </row>
    <row r="596" spans="1:8" x14ac:dyDescent="0.25">
      <c r="A596" s="260"/>
      <c r="B596" s="229">
        <v>19229900</v>
      </c>
      <c r="C596" s="10" t="s">
        <v>557</v>
      </c>
      <c r="D596" s="167" t="s">
        <v>51</v>
      </c>
      <c r="E596" s="145"/>
      <c r="F596" s="13"/>
      <c r="G596" s="12"/>
      <c r="H596" s="199"/>
    </row>
    <row r="597" spans="1:8" x14ac:dyDescent="0.25">
      <c r="A597" s="260"/>
      <c r="B597" s="227">
        <v>19229910</v>
      </c>
      <c r="C597" s="142" t="s">
        <v>557</v>
      </c>
      <c r="D597" s="106" t="s">
        <v>51</v>
      </c>
      <c r="E597" s="143" t="s">
        <v>6513</v>
      </c>
      <c r="F597" s="312" t="s">
        <v>6524</v>
      </c>
      <c r="G597" s="312"/>
      <c r="H597" s="313"/>
    </row>
    <row r="598" spans="1:8" ht="30" x14ac:dyDescent="0.25">
      <c r="A598" s="260"/>
      <c r="B598" s="227">
        <v>19230110</v>
      </c>
      <c r="C598" s="142" t="s">
        <v>5319</v>
      </c>
      <c r="D598" s="106" t="s">
        <v>51</v>
      </c>
      <c r="E598" s="143" t="s">
        <v>6513</v>
      </c>
      <c r="F598" s="312"/>
      <c r="G598" s="312"/>
      <c r="H598" s="313"/>
    </row>
    <row r="599" spans="1:8" x14ac:dyDescent="0.25">
      <c r="A599" s="260"/>
      <c r="B599" s="227">
        <v>19230210</v>
      </c>
      <c r="C599" s="142" t="s">
        <v>5321</v>
      </c>
      <c r="D599" s="106" t="s">
        <v>51</v>
      </c>
      <c r="E599" s="143" t="s">
        <v>6513</v>
      </c>
      <c r="F599" s="312"/>
      <c r="G599" s="312"/>
      <c r="H599" s="313"/>
    </row>
    <row r="600" spans="1:8" x14ac:dyDescent="0.25">
      <c r="A600" s="260"/>
      <c r="B600" s="227">
        <v>19230310</v>
      </c>
      <c r="C600" s="142" t="s">
        <v>5323</v>
      </c>
      <c r="D600" s="106" t="s">
        <v>51</v>
      </c>
      <c r="E600" s="143" t="s">
        <v>6513</v>
      </c>
      <c r="F600" s="312"/>
      <c r="G600" s="312"/>
      <c r="H600" s="313"/>
    </row>
    <row r="601" spans="1:8" ht="30" x14ac:dyDescent="0.25">
      <c r="A601" s="260"/>
      <c r="B601" s="227">
        <v>19230410</v>
      </c>
      <c r="C601" s="142" t="s">
        <v>5325</v>
      </c>
      <c r="D601" s="106" t="s">
        <v>51</v>
      </c>
      <c r="E601" s="143" t="s">
        <v>6513</v>
      </c>
      <c r="F601" s="312"/>
      <c r="G601" s="312"/>
      <c r="H601" s="313"/>
    </row>
    <row r="602" spans="1:8" x14ac:dyDescent="0.25">
      <c r="A602" s="260"/>
      <c r="B602" s="227">
        <v>19239910</v>
      </c>
      <c r="C602" s="142" t="s">
        <v>560</v>
      </c>
      <c r="D602" s="106" t="s">
        <v>51</v>
      </c>
      <c r="E602" s="143" t="s">
        <v>6513</v>
      </c>
      <c r="F602" s="312"/>
      <c r="G602" s="312"/>
      <c r="H602" s="313"/>
    </row>
    <row r="603" spans="1:8" ht="30" x14ac:dyDescent="0.25">
      <c r="A603" s="260"/>
      <c r="B603" s="227">
        <v>19280000</v>
      </c>
      <c r="C603" s="142" t="s">
        <v>6327</v>
      </c>
      <c r="D603" s="106" t="s">
        <v>45</v>
      </c>
      <c r="E603" s="143" t="s">
        <v>6513</v>
      </c>
      <c r="F603" s="312"/>
      <c r="G603" s="312"/>
      <c r="H603" s="313"/>
    </row>
    <row r="604" spans="1:8" x14ac:dyDescent="0.25">
      <c r="A604" s="260"/>
      <c r="B604" s="227">
        <v>19280100</v>
      </c>
      <c r="C604" s="142" t="s">
        <v>6235</v>
      </c>
      <c r="D604" s="106" t="s">
        <v>55</v>
      </c>
      <c r="E604" s="143" t="s">
        <v>6513</v>
      </c>
      <c r="F604" s="312"/>
      <c r="G604" s="312"/>
      <c r="H604" s="313"/>
    </row>
    <row r="605" spans="1:8" x14ac:dyDescent="0.25">
      <c r="A605" s="260"/>
      <c r="B605" s="227">
        <v>19280110</v>
      </c>
      <c r="C605" s="142" t="s">
        <v>6237</v>
      </c>
      <c r="D605" s="106" t="s">
        <v>55</v>
      </c>
      <c r="E605" s="143" t="s">
        <v>6513</v>
      </c>
      <c r="F605" s="312"/>
      <c r="G605" s="312"/>
      <c r="H605" s="313"/>
    </row>
    <row r="606" spans="1:8" x14ac:dyDescent="0.25">
      <c r="A606" s="260"/>
      <c r="B606" s="227">
        <v>19280200</v>
      </c>
      <c r="C606" s="142" t="s">
        <v>6238</v>
      </c>
      <c r="D606" s="106" t="s">
        <v>55</v>
      </c>
      <c r="E606" s="143" t="s">
        <v>6513</v>
      </c>
      <c r="F606" s="312"/>
      <c r="G606" s="312"/>
      <c r="H606" s="313"/>
    </row>
    <row r="607" spans="1:8" ht="30" x14ac:dyDescent="0.25">
      <c r="A607" s="260"/>
      <c r="B607" s="227">
        <v>19280210</v>
      </c>
      <c r="C607" s="142" t="s">
        <v>6240</v>
      </c>
      <c r="D607" s="106" t="s">
        <v>55</v>
      </c>
      <c r="E607" s="143" t="s">
        <v>6513</v>
      </c>
      <c r="F607" s="312"/>
      <c r="G607" s="312"/>
      <c r="H607" s="313"/>
    </row>
    <row r="608" spans="1:8" ht="30" x14ac:dyDescent="0.25">
      <c r="A608" s="260"/>
      <c r="B608" s="227">
        <v>19280290</v>
      </c>
      <c r="C608" s="142" t="s">
        <v>6241</v>
      </c>
      <c r="D608" s="106" t="s">
        <v>55</v>
      </c>
      <c r="E608" s="143" t="s">
        <v>6513</v>
      </c>
      <c r="F608" s="312"/>
      <c r="G608" s="312"/>
      <c r="H608" s="313"/>
    </row>
    <row r="609" spans="1:8" x14ac:dyDescent="0.25">
      <c r="A609" s="260"/>
      <c r="B609" s="227">
        <v>19280300</v>
      </c>
      <c r="C609" s="142" t="s">
        <v>6243</v>
      </c>
      <c r="D609" s="106" t="s">
        <v>55</v>
      </c>
      <c r="E609" s="143" t="s">
        <v>6513</v>
      </c>
      <c r="F609" s="312"/>
      <c r="G609" s="312"/>
      <c r="H609" s="313"/>
    </row>
    <row r="610" spans="1:8" x14ac:dyDescent="0.25">
      <c r="A610" s="260"/>
      <c r="B610" s="227">
        <v>19280310</v>
      </c>
      <c r="C610" s="142" t="s">
        <v>6245</v>
      </c>
      <c r="D610" s="106" t="s">
        <v>55</v>
      </c>
      <c r="E610" s="143" t="s">
        <v>6513</v>
      </c>
      <c r="F610" s="312"/>
      <c r="G610" s="312"/>
      <c r="H610" s="313"/>
    </row>
    <row r="611" spans="1:8" ht="30" x14ac:dyDescent="0.25">
      <c r="A611" s="260"/>
      <c r="B611" s="263"/>
      <c r="C611" s="32"/>
      <c r="D611" s="139"/>
      <c r="E611" s="145" t="s">
        <v>6515</v>
      </c>
      <c r="F611" s="13">
        <v>19310000</v>
      </c>
      <c r="G611" s="12" t="s">
        <v>562</v>
      </c>
      <c r="H611" s="199" t="s">
        <v>45</v>
      </c>
    </row>
    <row r="612" spans="1:8" ht="30" x14ac:dyDescent="0.25">
      <c r="A612" s="260"/>
      <c r="B612" s="229">
        <v>19300100</v>
      </c>
      <c r="C612" s="10" t="s">
        <v>564</v>
      </c>
      <c r="D612" s="167" t="s">
        <v>51</v>
      </c>
      <c r="E612" s="148" t="s">
        <v>6514</v>
      </c>
      <c r="F612" s="148">
        <v>19310100</v>
      </c>
      <c r="G612" s="15" t="s">
        <v>4710</v>
      </c>
      <c r="H612" s="204" t="s">
        <v>51</v>
      </c>
    </row>
    <row r="613" spans="1:8" ht="30" x14ac:dyDescent="0.25">
      <c r="A613" s="260"/>
      <c r="B613" s="227">
        <v>19300110</v>
      </c>
      <c r="C613" s="142" t="s">
        <v>564</v>
      </c>
      <c r="D613" s="106" t="s">
        <v>51</v>
      </c>
      <c r="E613" s="143" t="s">
        <v>6513</v>
      </c>
      <c r="F613" s="139"/>
      <c r="G613" s="32"/>
      <c r="H613" s="197"/>
    </row>
    <row r="614" spans="1:8" ht="30" x14ac:dyDescent="0.25">
      <c r="A614" s="260"/>
      <c r="B614" s="229">
        <v>19300200</v>
      </c>
      <c r="C614" s="10" t="s">
        <v>5330</v>
      </c>
      <c r="D614" s="167" t="s">
        <v>51</v>
      </c>
      <c r="E614" s="148" t="s">
        <v>6514</v>
      </c>
      <c r="F614" s="148">
        <v>19310200</v>
      </c>
      <c r="G614" s="15" t="s">
        <v>4711</v>
      </c>
      <c r="H614" s="204" t="s">
        <v>51</v>
      </c>
    </row>
    <row r="615" spans="1:8" x14ac:dyDescent="0.25">
      <c r="A615" s="260"/>
      <c r="B615" s="229">
        <v>19300210</v>
      </c>
      <c r="C615" s="10" t="s">
        <v>5332</v>
      </c>
      <c r="D615" s="167" t="s">
        <v>51</v>
      </c>
      <c r="E615" s="148" t="s">
        <v>6514</v>
      </c>
      <c r="F615" s="106">
        <v>19310210</v>
      </c>
      <c r="G615" s="142" t="s">
        <v>5332</v>
      </c>
      <c r="H615" s="213" t="s">
        <v>51</v>
      </c>
    </row>
    <row r="616" spans="1:8" ht="30" x14ac:dyDescent="0.25">
      <c r="A616" s="260"/>
      <c r="B616" s="229">
        <v>19300220</v>
      </c>
      <c r="C616" s="10" t="s">
        <v>5334</v>
      </c>
      <c r="D616" s="167" t="s">
        <v>51</v>
      </c>
      <c r="E616" s="148" t="s">
        <v>6514</v>
      </c>
      <c r="F616" s="106">
        <v>19310220</v>
      </c>
      <c r="G616" s="142" t="s">
        <v>5334</v>
      </c>
      <c r="H616" s="213" t="s">
        <v>51</v>
      </c>
    </row>
    <row r="617" spans="1:8" x14ac:dyDescent="0.25">
      <c r="A617" s="260"/>
      <c r="B617" s="229">
        <v>19300300</v>
      </c>
      <c r="C617" s="10" t="s">
        <v>565</v>
      </c>
      <c r="D617" s="167" t="s">
        <v>51</v>
      </c>
      <c r="E617" s="148" t="s">
        <v>6514</v>
      </c>
      <c r="F617" s="148">
        <v>19310300</v>
      </c>
      <c r="G617" s="15" t="s">
        <v>565</v>
      </c>
      <c r="H617" s="204" t="s">
        <v>51</v>
      </c>
    </row>
    <row r="618" spans="1:8" x14ac:dyDescent="0.25">
      <c r="A618" s="260"/>
      <c r="B618" s="229">
        <v>19300400</v>
      </c>
      <c r="C618" s="10" t="s">
        <v>5337</v>
      </c>
      <c r="D618" s="167" t="s">
        <v>51</v>
      </c>
      <c r="E618" s="148" t="s">
        <v>6514</v>
      </c>
      <c r="F618" s="148">
        <v>19310400</v>
      </c>
      <c r="G618" s="15" t="s">
        <v>5337</v>
      </c>
      <c r="H618" s="204" t="s">
        <v>51</v>
      </c>
    </row>
    <row r="619" spans="1:8" x14ac:dyDescent="0.25">
      <c r="A619" s="260"/>
      <c r="B619" s="227">
        <v>19300410</v>
      </c>
      <c r="C619" s="142" t="s">
        <v>5337</v>
      </c>
      <c r="D619" s="106" t="s">
        <v>51</v>
      </c>
      <c r="E619" s="143" t="s">
        <v>6513</v>
      </c>
      <c r="F619" s="139"/>
      <c r="G619" s="32"/>
      <c r="H619" s="197"/>
    </row>
    <row r="620" spans="1:8" ht="30" x14ac:dyDescent="0.25">
      <c r="A620" s="260"/>
      <c r="B620" s="229">
        <v>19300500</v>
      </c>
      <c r="C620" s="10" t="s">
        <v>5339</v>
      </c>
      <c r="D620" s="167" t="s">
        <v>51</v>
      </c>
      <c r="E620" s="148" t="s">
        <v>6514</v>
      </c>
      <c r="F620" s="148">
        <v>19310500</v>
      </c>
      <c r="G620" s="15" t="s">
        <v>5339</v>
      </c>
      <c r="H620" s="204" t="s">
        <v>51</v>
      </c>
    </row>
    <row r="621" spans="1:8" ht="30" x14ac:dyDescent="0.25">
      <c r="A621" s="260"/>
      <c r="B621" s="227">
        <v>19300510</v>
      </c>
      <c r="C621" s="142" t="s">
        <v>5339</v>
      </c>
      <c r="D621" s="106" t="s">
        <v>51</v>
      </c>
      <c r="E621" s="152" t="s">
        <v>6513</v>
      </c>
      <c r="F621" s="139"/>
      <c r="G621" s="32"/>
      <c r="H621" s="197"/>
    </row>
    <row r="622" spans="1:8" ht="30" x14ac:dyDescent="0.25">
      <c r="A622" s="260"/>
      <c r="B622" s="263"/>
      <c r="C622" s="32"/>
      <c r="D622" s="139"/>
      <c r="E622" s="13" t="s">
        <v>6515</v>
      </c>
      <c r="F622" s="13">
        <v>19310600</v>
      </c>
      <c r="G622" s="12" t="s">
        <v>6360</v>
      </c>
      <c r="H622" s="199" t="s">
        <v>51</v>
      </c>
    </row>
    <row r="623" spans="1:8" ht="45" x14ac:dyDescent="0.25">
      <c r="A623" s="260"/>
      <c r="B623" s="263"/>
      <c r="C623" s="32"/>
      <c r="D623" s="139"/>
      <c r="E623" s="13" t="s">
        <v>6515</v>
      </c>
      <c r="F623" s="13">
        <v>19310700</v>
      </c>
      <c r="G623" s="12" t="s">
        <v>6363</v>
      </c>
      <c r="H623" s="199" t="s">
        <v>51</v>
      </c>
    </row>
    <row r="624" spans="1:8" ht="45" x14ac:dyDescent="0.25">
      <c r="A624" s="260"/>
      <c r="B624" s="263"/>
      <c r="C624" s="32"/>
      <c r="D624" s="139"/>
      <c r="E624" s="13" t="s">
        <v>6515</v>
      </c>
      <c r="F624" s="13">
        <v>19310800</v>
      </c>
      <c r="G624" s="12" t="s">
        <v>6366</v>
      </c>
      <c r="H624" s="199" t="s">
        <v>51</v>
      </c>
    </row>
    <row r="625" spans="1:8" ht="45" x14ac:dyDescent="0.25">
      <c r="A625" s="260"/>
      <c r="B625" s="263"/>
      <c r="C625" s="32"/>
      <c r="D625" s="139"/>
      <c r="E625" s="13" t="s">
        <v>6515</v>
      </c>
      <c r="F625" s="13">
        <v>19319900</v>
      </c>
      <c r="G625" s="12" t="s">
        <v>4716</v>
      </c>
      <c r="H625" s="199" t="s">
        <v>51</v>
      </c>
    </row>
    <row r="626" spans="1:8" x14ac:dyDescent="0.25">
      <c r="A626" s="260"/>
      <c r="B626" s="263"/>
      <c r="C626" s="32"/>
      <c r="D626" s="139"/>
      <c r="E626" s="13" t="s">
        <v>6515</v>
      </c>
      <c r="F626" s="13">
        <v>19400000</v>
      </c>
      <c r="G626" s="12" t="s">
        <v>568</v>
      </c>
      <c r="H626" s="199" t="s">
        <v>45</v>
      </c>
    </row>
    <row r="627" spans="1:8" x14ac:dyDescent="0.25">
      <c r="A627" s="260"/>
      <c r="B627" s="263"/>
      <c r="C627" s="32"/>
      <c r="D627" s="139"/>
      <c r="E627" s="13" t="s">
        <v>6515</v>
      </c>
      <c r="F627" s="13">
        <v>19410000</v>
      </c>
      <c r="G627" s="12" t="s">
        <v>6554</v>
      </c>
      <c r="H627" s="199" t="s">
        <v>45</v>
      </c>
    </row>
    <row r="628" spans="1:8" x14ac:dyDescent="0.25">
      <c r="A628" s="260"/>
      <c r="B628" s="263"/>
      <c r="C628" s="32"/>
      <c r="D628" s="139"/>
      <c r="E628" s="145" t="s">
        <v>6515</v>
      </c>
      <c r="F628" s="13">
        <v>19410100</v>
      </c>
      <c r="G628" s="12" t="s">
        <v>570</v>
      </c>
      <c r="H628" s="199" t="s">
        <v>51</v>
      </c>
    </row>
    <row r="629" spans="1:8" x14ac:dyDescent="0.25">
      <c r="A629" s="260"/>
      <c r="B629" s="263"/>
      <c r="C629" s="32"/>
      <c r="D629" s="139"/>
      <c r="E629" s="145" t="s">
        <v>6515</v>
      </c>
      <c r="F629" s="13">
        <v>19410200</v>
      </c>
      <c r="G629" s="12" t="s">
        <v>571</v>
      </c>
      <c r="H629" s="199" t="s">
        <v>51</v>
      </c>
    </row>
    <row r="630" spans="1:8" ht="30" x14ac:dyDescent="0.25">
      <c r="A630" s="260"/>
      <c r="B630" s="263"/>
      <c r="C630" s="32"/>
      <c r="D630" s="139"/>
      <c r="E630" s="145" t="s">
        <v>6515</v>
      </c>
      <c r="F630" s="13">
        <v>19410210</v>
      </c>
      <c r="G630" s="12" t="s">
        <v>6372</v>
      </c>
      <c r="H630" s="199" t="s">
        <v>51</v>
      </c>
    </row>
    <row r="631" spans="1:8" ht="30" x14ac:dyDescent="0.25">
      <c r="A631" s="260"/>
      <c r="B631" s="263"/>
      <c r="C631" s="32"/>
      <c r="D631" s="139"/>
      <c r="E631" s="145" t="s">
        <v>6515</v>
      </c>
      <c r="F631" s="13">
        <v>19410220</v>
      </c>
      <c r="G631" s="12" t="s">
        <v>572</v>
      </c>
      <c r="H631" s="199" t="s">
        <v>51</v>
      </c>
    </row>
    <row r="632" spans="1:8" ht="30" x14ac:dyDescent="0.25">
      <c r="A632" s="260"/>
      <c r="B632" s="263"/>
      <c r="C632" s="32"/>
      <c r="D632" s="139"/>
      <c r="E632" s="145" t="s">
        <v>6515</v>
      </c>
      <c r="F632" s="13">
        <v>19410230</v>
      </c>
      <c r="G632" s="12" t="s">
        <v>573</v>
      </c>
      <c r="H632" s="199" t="s">
        <v>51</v>
      </c>
    </row>
    <row r="633" spans="1:8" x14ac:dyDescent="0.25">
      <c r="A633" s="260"/>
      <c r="B633" s="263"/>
      <c r="C633" s="32"/>
      <c r="D633" s="139"/>
      <c r="E633" s="145" t="s">
        <v>6515</v>
      </c>
      <c r="F633" s="13">
        <v>19410240</v>
      </c>
      <c r="G633" s="12" t="s">
        <v>6376</v>
      </c>
      <c r="H633" s="199" t="s">
        <v>51</v>
      </c>
    </row>
    <row r="634" spans="1:8" x14ac:dyDescent="0.25">
      <c r="A634" s="260"/>
      <c r="B634" s="263"/>
      <c r="C634" s="32"/>
      <c r="D634" s="139"/>
      <c r="E634" s="145" t="s">
        <v>6515</v>
      </c>
      <c r="F634" s="13">
        <v>19410300</v>
      </c>
      <c r="G634" s="12" t="s">
        <v>574</v>
      </c>
      <c r="H634" s="199" t="s">
        <v>51</v>
      </c>
    </row>
    <row r="635" spans="1:8" ht="30" x14ac:dyDescent="0.25">
      <c r="A635" s="260"/>
      <c r="B635" s="263"/>
      <c r="C635" s="32"/>
      <c r="D635" s="139"/>
      <c r="E635" s="145" t="s">
        <v>6515</v>
      </c>
      <c r="F635" s="13">
        <v>19419900</v>
      </c>
      <c r="G635" s="12" t="s">
        <v>575</v>
      </c>
      <c r="H635" s="199" t="s">
        <v>51</v>
      </c>
    </row>
    <row r="636" spans="1:8" x14ac:dyDescent="0.25">
      <c r="A636" s="260"/>
      <c r="B636" s="263"/>
      <c r="C636" s="32"/>
      <c r="D636" s="139"/>
      <c r="E636" s="145" t="s">
        <v>6515</v>
      </c>
      <c r="F636" s="13">
        <v>19420000</v>
      </c>
      <c r="G636" s="12" t="s">
        <v>576</v>
      </c>
      <c r="H636" s="199" t="s">
        <v>45</v>
      </c>
    </row>
    <row r="637" spans="1:8" ht="30" x14ac:dyDescent="0.25">
      <c r="A637" s="260"/>
      <c r="B637" s="263"/>
      <c r="C637" s="32"/>
      <c r="D637" s="139"/>
      <c r="E637" s="145" t="s">
        <v>6515</v>
      </c>
      <c r="F637" s="13">
        <v>19420100</v>
      </c>
      <c r="G637" s="12" t="s">
        <v>577</v>
      </c>
      <c r="H637" s="199" t="s">
        <v>51</v>
      </c>
    </row>
    <row r="638" spans="1:8" ht="30" x14ac:dyDescent="0.25">
      <c r="A638" s="260"/>
      <c r="B638" s="263"/>
      <c r="C638" s="32"/>
      <c r="D638" s="139"/>
      <c r="E638" s="145" t="s">
        <v>6515</v>
      </c>
      <c r="F638" s="13">
        <v>19420200</v>
      </c>
      <c r="G638" s="12" t="s">
        <v>578</v>
      </c>
      <c r="H638" s="199" t="s">
        <v>51</v>
      </c>
    </row>
    <row r="639" spans="1:8" ht="30" x14ac:dyDescent="0.25">
      <c r="A639" s="260"/>
      <c r="B639" s="263"/>
      <c r="C639" s="32"/>
      <c r="D639" s="139"/>
      <c r="E639" s="145" t="s">
        <v>6515</v>
      </c>
      <c r="F639" s="13">
        <v>19420300</v>
      </c>
      <c r="G639" s="12" t="s">
        <v>579</v>
      </c>
      <c r="H639" s="199" t="s">
        <v>51</v>
      </c>
    </row>
    <row r="640" spans="1:8" ht="30" x14ac:dyDescent="0.25">
      <c r="A640" s="260"/>
      <c r="B640" s="263"/>
      <c r="C640" s="32"/>
      <c r="D640" s="139"/>
      <c r="E640" s="145" t="s">
        <v>6515</v>
      </c>
      <c r="F640" s="13">
        <v>19429900</v>
      </c>
      <c r="G640" s="12" t="s">
        <v>580</v>
      </c>
      <c r="H640" s="199" t="s">
        <v>51</v>
      </c>
    </row>
    <row r="641" spans="1:8" ht="30" x14ac:dyDescent="0.25">
      <c r="A641" s="260"/>
      <c r="B641" s="263"/>
      <c r="C641" s="32"/>
      <c r="D641" s="139"/>
      <c r="E641" s="145" t="s">
        <v>6515</v>
      </c>
      <c r="F641" s="13">
        <v>19430000</v>
      </c>
      <c r="G641" s="12" t="s">
        <v>581</v>
      </c>
      <c r="H641" s="199" t="s">
        <v>45</v>
      </c>
    </row>
    <row r="642" spans="1:8" x14ac:dyDescent="0.25">
      <c r="A642" s="260"/>
      <c r="B642" s="263"/>
      <c r="C642" s="32"/>
      <c r="D642" s="139"/>
      <c r="E642" s="145" t="s">
        <v>6515</v>
      </c>
      <c r="F642" s="13">
        <v>19430100</v>
      </c>
      <c r="G642" s="12" t="s">
        <v>582</v>
      </c>
      <c r="H642" s="199" t="s">
        <v>51</v>
      </c>
    </row>
    <row r="643" spans="1:8" x14ac:dyDescent="0.25">
      <c r="A643" s="260"/>
      <c r="B643" s="263"/>
      <c r="C643" s="32"/>
      <c r="D643" s="139"/>
      <c r="E643" s="145" t="s">
        <v>6515</v>
      </c>
      <c r="F643" s="13">
        <v>19440000</v>
      </c>
      <c r="G643" s="12" t="s">
        <v>583</v>
      </c>
      <c r="H643" s="199" t="s">
        <v>45</v>
      </c>
    </row>
    <row r="644" spans="1:8" x14ac:dyDescent="0.25">
      <c r="A644" s="260"/>
      <c r="B644" s="263"/>
      <c r="C644" s="32"/>
      <c r="D644" s="139"/>
      <c r="E644" s="145" t="s">
        <v>6515</v>
      </c>
      <c r="F644" s="13">
        <v>19440100</v>
      </c>
      <c r="G644" s="12" t="s">
        <v>6386</v>
      </c>
      <c r="H644" s="199" t="s">
        <v>51</v>
      </c>
    </row>
    <row r="645" spans="1:8" ht="30" x14ac:dyDescent="0.25">
      <c r="A645" s="260"/>
      <c r="B645" s="263"/>
      <c r="C645" s="32"/>
      <c r="D645" s="139"/>
      <c r="E645" s="145" t="s">
        <v>6515</v>
      </c>
      <c r="F645" s="13">
        <v>19440200</v>
      </c>
      <c r="G645" s="12" t="s">
        <v>6388</v>
      </c>
      <c r="H645" s="199" t="s">
        <v>51</v>
      </c>
    </row>
    <row r="646" spans="1:8" ht="30" x14ac:dyDescent="0.25">
      <c r="A646" s="260"/>
      <c r="B646" s="263"/>
      <c r="C646" s="32"/>
      <c r="D646" s="139"/>
      <c r="E646" s="145" t="s">
        <v>6515</v>
      </c>
      <c r="F646" s="13">
        <v>19440300</v>
      </c>
      <c r="G646" s="12" t="s">
        <v>6390</v>
      </c>
      <c r="H646" s="199" t="s">
        <v>51</v>
      </c>
    </row>
    <row r="647" spans="1:8" ht="30" x14ac:dyDescent="0.25">
      <c r="A647" s="260"/>
      <c r="B647" s="263"/>
      <c r="C647" s="32"/>
      <c r="D647" s="139"/>
      <c r="E647" s="145" t="s">
        <v>6515</v>
      </c>
      <c r="F647" s="13">
        <v>19440400</v>
      </c>
      <c r="G647" s="12" t="s">
        <v>584</v>
      </c>
      <c r="H647" s="199" t="s">
        <v>51</v>
      </c>
    </row>
    <row r="648" spans="1:8" ht="30" x14ac:dyDescent="0.25">
      <c r="A648" s="260"/>
      <c r="B648" s="263"/>
      <c r="C648" s="32"/>
      <c r="D648" s="139"/>
      <c r="E648" s="145" t="s">
        <v>6515</v>
      </c>
      <c r="F648" s="13">
        <v>19440500</v>
      </c>
      <c r="G648" s="12" t="s">
        <v>585</v>
      </c>
      <c r="H648" s="199" t="s">
        <v>51</v>
      </c>
    </row>
    <row r="649" spans="1:8" ht="30" x14ac:dyDescent="0.25">
      <c r="A649" s="260"/>
      <c r="B649" s="263"/>
      <c r="C649" s="32"/>
      <c r="D649" s="139"/>
      <c r="E649" s="145" t="s">
        <v>6515</v>
      </c>
      <c r="F649" s="13">
        <v>19440600</v>
      </c>
      <c r="G649" s="12" t="s">
        <v>586</v>
      </c>
      <c r="H649" s="199" t="s">
        <v>51</v>
      </c>
    </row>
    <row r="650" spans="1:8" ht="30" x14ac:dyDescent="0.25">
      <c r="A650" s="260"/>
      <c r="B650" s="263"/>
      <c r="C650" s="32"/>
      <c r="D650" s="139"/>
      <c r="E650" s="145" t="s">
        <v>6515</v>
      </c>
      <c r="F650" s="13">
        <v>19440700</v>
      </c>
      <c r="G650" s="12" t="s">
        <v>587</v>
      </c>
      <c r="H650" s="199" t="s">
        <v>51</v>
      </c>
    </row>
    <row r="651" spans="1:8" ht="30" x14ac:dyDescent="0.25">
      <c r="A651" s="260"/>
      <c r="B651" s="263"/>
      <c r="C651" s="32"/>
      <c r="D651" s="139"/>
      <c r="E651" s="145" t="s">
        <v>6515</v>
      </c>
      <c r="F651" s="13">
        <v>19440710</v>
      </c>
      <c r="G651" s="12" t="s">
        <v>588</v>
      </c>
      <c r="H651" s="199" t="s">
        <v>51</v>
      </c>
    </row>
    <row r="652" spans="1:8" ht="45" x14ac:dyDescent="0.25">
      <c r="A652" s="260"/>
      <c r="B652" s="263"/>
      <c r="C652" s="32"/>
      <c r="D652" s="139"/>
      <c r="E652" s="145" t="s">
        <v>6515</v>
      </c>
      <c r="F652" s="13">
        <v>19440720</v>
      </c>
      <c r="G652" s="12" t="s">
        <v>6397</v>
      </c>
      <c r="H652" s="199" t="s">
        <v>51</v>
      </c>
    </row>
    <row r="653" spans="1:8" ht="30" x14ac:dyDescent="0.25">
      <c r="A653" s="260"/>
      <c r="B653" s="263"/>
      <c r="C653" s="32"/>
      <c r="D653" s="139"/>
      <c r="E653" s="145" t="s">
        <v>6515</v>
      </c>
      <c r="F653" s="13">
        <v>19440730</v>
      </c>
      <c r="G653" s="12" t="s">
        <v>6399</v>
      </c>
      <c r="H653" s="199" t="s">
        <v>51</v>
      </c>
    </row>
    <row r="654" spans="1:8" x14ac:dyDescent="0.25">
      <c r="A654" s="260"/>
      <c r="B654" s="263"/>
      <c r="C654" s="32"/>
      <c r="D654" s="139"/>
      <c r="E654" s="145" t="s">
        <v>6515</v>
      </c>
      <c r="F654" s="13">
        <v>19490000</v>
      </c>
      <c r="G654" s="12" t="s">
        <v>589</v>
      </c>
      <c r="H654" s="199" t="s">
        <v>45</v>
      </c>
    </row>
    <row r="655" spans="1:8" x14ac:dyDescent="0.25">
      <c r="A655" s="260"/>
      <c r="B655" s="263"/>
      <c r="C655" s="32"/>
      <c r="D655" s="139"/>
      <c r="E655" s="145" t="s">
        <v>6515</v>
      </c>
      <c r="F655" s="13">
        <v>19499900</v>
      </c>
      <c r="G655" s="12" t="s">
        <v>590</v>
      </c>
      <c r="H655" s="199" t="s">
        <v>51</v>
      </c>
    </row>
    <row r="656" spans="1:8" x14ac:dyDescent="0.25">
      <c r="A656" s="260"/>
      <c r="B656" s="263"/>
      <c r="C656" s="32"/>
      <c r="D656" s="139"/>
      <c r="E656" s="145" t="s">
        <v>6515</v>
      </c>
      <c r="F656" s="13">
        <v>19990000</v>
      </c>
      <c r="G656" s="12" t="s">
        <v>500</v>
      </c>
      <c r="H656" s="199" t="s">
        <v>45</v>
      </c>
    </row>
    <row r="657" spans="1:8" ht="45" x14ac:dyDescent="0.25">
      <c r="A657" s="260"/>
      <c r="B657" s="229">
        <v>19900100</v>
      </c>
      <c r="C657" s="10" t="s">
        <v>5341</v>
      </c>
      <c r="D657" s="167" t="s">
        <v>51</v>
      </c>
      <c r="E657" s="148" t="s">
        <v>6514</v>
      </c>
      <c r="F657" s="148">
        <v>19990100</v>
      </c>
      <c r="G657" s="15" t="s">
        <v>593</v>
      </c>
      <c r="H657" s="204" t="s">
        <v>51</v>
      </c>
    </row>
    <row r="658" spans="1:8" ht="30" x14ac:dyDescent="0.25">
      <c r="A658" s="260"/>
      <c r="B658" s="227">
        <v>19900110</v>
      </c>
      <c r="C658" s="142" t="s">
        <v>5341</v>
      </c>
      <c r="D658" s="106" t="s">
        <v>51</v>
      </c>
      <c r="E658" s="143" t="s">
        <v>6513</v>
      </c>
      <c r="F658" s="139"/>
      <c r="G658" s="32"/>
      <c r="H658" s="197"/>
    </row>
    <row r="659" spans="1:8" x14ac:dyDescent="0.25">
      <c r="A659" s="260"/>
      <c r="B659" s="229">
        <v>19900200</v>
      </c>
      <c r="C659" s="10" t="s">
        <v>5343</v>
      </c>
      <c r="D659" s="167" t="s">
        <v>51</v>
      </c>
      <c r="E659" s="148" t="s">
        <v>6514</v>
      </c>
      <c r="F659" s="148">
        <v>19990200</v>
      </c>
      <c r="G659" s="15" t="s">
        <v>5343</v>
      </c>
      <c r="H659" s="204" t="s">
        <v>51</v>
      </c>
    </row>
    <row r="660" spans="1:8" x14ac:dyDescent="0.25">
      <c r="A660" s="260"/>
      <c r="B660" s="227">
        <v>19900210</v>
      </c>
      <c r="C660" s="142" t="s">
        <v>5343</v>
      </c>
      <c r="D660" s="106" t="s">
        <v>51</v>
      </c>
      <c r="E660" s="143" t="s">
        <v>6513</v>
      </c>
      <c r="F660" s="139"/>
      <c r="G660" s="32"/>
      <c r="H660" s="197"/>
    </row>
    <row r="661" spans="1:8" ht="30" x14ac:dyDescent="0.25">
      <c r="A661" s="260"/>
      <c r="B661" s="229">
        <v>19900300</v>
      </c>
      <c r="C661" s="10" t="s">
        <v>5345</v>
      </c>
      <c r="D661" s="167" t="s">
        <v>51</v>
      </c>
      <c r="E661" s="148" t="s">
        <v>6522</v>
      </c>
      <c r="F661" s="148">
        <v>19990300</v>
      </c>
      <c r="G661" s="15" t="s">
        <v>4728</v>
      </c>
      <c r="H661" s="204" t="s">
        <v>51</v>
      </c>
    </row>
    <row r="662" spans="1:8" ht="30" x14ac:dyDescent="0.25">
      <c r="A662" s="260"/>
      <c r="B662" s="227">
        <v>19900310</v>
      </c>
      <c r="C662" s="142" t="s">
        <v>5345</v>
      </c>
      <c r="D662" s="106" t="s">
        <v>51</v>
      </c>
      <c r="E662" s="143" t="s">
        <v>6513</v>
      </c>
      <c r="F662" s="139"/>
      <c r="G662" s="32"/>
      <c r="H662" s="197"/>
    </row>
    <row r="663" spans="1:8" x14ac:dyDescent="0.25">
      <c r="A663" s="260"/>
      <c r="B663" s="229">
        <v>19900400</v>
      </c>
      <c r="C663" s="10" t="s">
        <v>5347</v>
      </c>
      <c r="D663" s="167" t="s">
        <v>51</v>
      </c>
      <c r="E663" s="148" t="s">
        <v>6514</v>
      </c>
      <c r="F663" s="148">
        <v>19990400</v>
      </c>
      <c r="G663" s="15" t="s">
        <v>5347</v>
      </c>
      <c r="H663" s="204" t="s">
        <v>51</v>
      </c>
    </row>
    <row r="664" spans="1:8" x14ac:dyDescent="0.25">
      <c r="A664" s="260"/>
      <c r="B664" s="227">
        <v>19900410</v>
      </c>
      <c r="C664" s="142" t="s">
        <v>5347</v>
      </c>
      <c r="D664" s="106" t="s">
        <v>51</v>
      </c>
      <c r="E664" s="143" t="s">
        <v>6513</v>
      </c>
      <c r="F664" s="139"/>
      <c r="G664" s="32"/>
      <c r="H664" s="197"/>
    </row>
    <row r="665" spans="1:8" x14ac:dyDescent="0.25">
      <c r="A665" s="260"/>
      <c r="B665" s="229">
        <v>19900500</v>
      </c>
      <c r="C665" s="10" t="s">
        <v>5349</v>
      </c>
      <c r="D665" s="167" t="s">
        <v>51</v>
      </c>
      <c r="E665" s="148" t="s">
        <v>6514</v>
      </c>
      <c r="F665" s="148">
        <v>19990500</v>
      </c>
      <c r="G665" s="15" t="s">
        <v>5349</v>
      </c>
      <c r="H665" s="204" t="s">
        <v>51</v>
      </c>
    </row>
    <row r="666" spans="1:8" x14ac:dyDescent="0.25">
      <c r="A666" s="260"/>
      <c r="B666" s="227">
        <v>19900510</v>
      </c>
      <c r="C666" s="142" t="s">
        <v>5349</v>
      </c>
      <c r="D666" s="106" t="s">
        <v>51</v>
      </c>
      <c r="E666" s="143" t="s">
        <v>6513</v>
      </c>
      <c r="F666" s="139"/>
      <c r="G666" s="32"/>
      <c r="H666" s="197"/>
    </row>
    <row r="667" spans="1:8" x14ac:dyDescent="0.25">
      <c r="A667" s="260"/>
      <c r="B667" s="229">
        <v>19900600</v>
      </c>
      <c r="C667" s="10" t="s">
        <v>595</v>
      </c>
      <c r="D667" s="167" t="s">
        <v>51</v>
      </c>
      <c r="E667" s="148" t="s">
        <v>6514</v>
      </c>
      <c r="F667" s="148">
        <v>19990600</v>
      </c>
      <c r="G667" s="15" t="s">
        <v>595</v>
      </c>
      <c r="H667" s="204" t="s">
        <v>51</v>
      </c>
    </row>
    <row r="668" spans="1:8" x14ac:dyDescent="0.25">
      <c r="A668" s="260"/>
      <c r="B668" s="227">
        <v>19900610</v>
      </c>
      <c r="C668" s="142" t="s">
        <v>595</v>
      </c>
      <c r="D668" s="106" t="s">
        <v>51</v>
      </c>
      <c r="E668" s="143" t="s">
        <v>6513</v>
      </c>
      <c r="F668" s="139"/>
      <c r="G668" s="32"/>
      <c r="H668" s="197"/>
    </row>
    <row r="669" spans="1:8" x14ac:dyDescent="0.25">
      <c r="A669" s="260"/>
      <c r="B669" s="229">
        <v>19900700</v>
      </c>
      <c r="C669" s="10" t="s">
        <v>5352</v>
      </c>
      <c r="D669" s="167" t="s">
        <v>51</v>
      </c>
      <c r="E669" s="148" t="s">
        <v>6514</v>
      </c>
      <c r="F669" s="148">
        <v>19990700</v>
      </c>
      <c r="G669" s="15" t="s">
        <v>5352</v>
      </c>
      <c r="H669" s="204" t="s">
        <v>51</v>
      </c>
    </row>
    <row r="670" spans="1:8" x14ac:dyDescent="0.25">
      <c r="A670" s="260"/>
      <c r="B670" s="227">
        <v>19900710</v>
      </c>
      <c r="C670" s="142" t="s">
        <v>5352</v>
      </c>
      <c r="D670" s="106" t="s">
        <v>51</v>
      </c>
      <c r="E670" s="143" t="s">
        <v>6513</v>
      </c>
      <c r="F670" s="139"/>
      <c r="G670" s="32"/>
      <c r="H670" s="197"/>
    </row>
    <row r="671" spans="1:8" ht="45" x14ac:dyDescent="0.25">
      <c r="A671" s="260"/>
      <c r="B671" s="229">
        <v>19900800</v>
      </c>
      <c r="C671" s="10" t="s">
        <v>5354</v>
      </c>
      <c r="D671" s="167" t="s">
        <v>51</v>
      </c>
      <c r="E671" s="148" t="s">
        <v>6514</v>
      </c>
      <c r="F671" s="148">
        <v>19990800</v>
      </c>
      <c r="G671" s="15" t="s">
        <v>6410</v>
      </c>
      <c r="H671" s="204" t="s">
        <v>51</v>
      </c>
    </row>
    <row r="672" spans="1:8" ht="30" x14ac:dyDescent="0.25">
      <c r="A672" s="260"/>
      <c r="B672" s="227">
        <v>19900810</v>
      </c>
      <c r="C672" s="142" t="s">
        <v>5354</v>
      </c>
      <c r="D672" s="106" t="s">
        <v>51</v>
      </c>
      <c r="E672" s="143" t="s">
        <v>6513</v>
      </c>
      <c r="F672" s="139"/>
      <c r="G672" s="32"/>
      <c r="H672" s="197"/>
    </row>
    <row r="673" spans="1:8" ht="60" x14ac:dyDescent="0.25">
      <c r="A673" s="260"/>
      <c r="B673" s="233"/>
      <c r="C673" s="156"/>
      <c r="D673" s="153"/>
      <c r="E673" s="145" t="s">
        <v>6515</v>
      </c>
      <c r="F673" s="13">
        <v>19990820</v>
      </c>
      <c r="G673" s="12" t="s">
        <v>6412</v>
      </c>
      <c r="H673" s="209" t="s">
        <v>51</v>
      </c>
    </row>
    <row r="674" spans="1:8" x14ac:dyDescent="0.25">
      <c r="A674" s="260"/>
      <c r="B674" s="229">
        <v>19900900</v>
      </c>
      <c r="C674" s="10" t="s">
        <v>5356</v>
      </c>
      <c r="D674" s="167" t="s">
        <v>51</v>
      </c>
      <c r="E674" s="148" t="s">
        <v>6514</v>
      </c>
      <c r="F674" s="148">
        <v>19990900</v>
      </c>
      <c r="G674" s="15" t="s">
        <v>5356</v>
      </c>
      <c r="H674" s="204" t="s">
        <v>51</v>
      </c>
    </row>
    <row r="675" spans="1:8" x14ac:dyDescent="0.25">
      <c r="A675" s="260"/>
      <c r="B675" s="227">
        <v>19900910</v>
      </c>
      <c r="C675" s="142" t="s">
        <v>5356</v>
      </c>
      <c r="D675" s="106" t="s">
        <v>51</v>
      </c>
      <c r="E675" s="143" t="s">
        <v>6513</v>
      </c>
      <c r="F675" s="139"/>
      <c r="G675" s="32"/>
      <c r="H675" s="197"/>
    </row>
    <row r="676" spans="1:8" x14ac:dyDescent="0.25">
      <c r="A676" s="260"/>
      <c r="B676" s="229">
        <v>19901000</v>
      </c>
      <c r="C676" s="10" t="s">
        <v>5358</v>
      </c>
      <c r="D676" s="167" t="s">
        <v>51</v>
      </c>
      <c r="E676" s="148" t="s">
        <v>6514</v>
      </c>
      <c r="F676" s="148">
        <v>19991000</v>
      </c>
      <c r="G676" s="15" t="s">
        <v>5358</v>
      </c>
      <c r="H676" s="204" t="s">
        <v>51</v>
      </c>
    </row>
    <row r="677" spans="1:8" x14ac:dyDescent="0.25">
      <c r="A677" s="260"/>
      <c r="B677" s="227">
        <v>19901010</v>
      </c>
      <c r="C677" s="142" t="s">
        <v>5358</v>
      </c>
      <c r="D677" s="106" t="s">
        <v>51</v>
      </c>
      <c r="E677" s="143" t="s">
        <v>6513</v>
      </c>
      <c r="F677" s="148"/>
      <c r="G677" s="15"/>
      <c r="H677" s="204"/>
    </row>
    <row r="678" spans="1:8" x14ac:dyDescent="0.25">
      <c r="A678" s="260"/>
      <c r="B678" s="229">
        <v>19901100</v>
      </c>
      <c r="C678" s="10" t="s">
        <v>5360</v>
      </c>
      <c r="D678" s="167" t="s">
        <v>51</v>
      </c>
      <c r="E678" s="139" t="s">
        <v>6514</v>
      </c>
      <c r="F678" s="148">
        <v>19991100</v>
      </c>
      <c r="G678" s="15" t="s">
        <v>5360</v>
      </c>
      <c r="H678" s="204" t="s">
        <v>51</v>
      </c>
    </row>
    <row r="679" spans="1:8" x14ac:dyDescent="0.25">
      <c r="A679" s="260"/>
      <c r="B679" s="227">
        <v>19901110</v>
      </c>
      <c r="C679" s="142" t="s">
        <v>5360</v>
      </c>
      <c r="D679" s="106" t="s">
        <v>51</v>
      </c>
      <c r="E679" s="143" t="s">
        <v>6513</v>
      </c>
      <c r="F679" s="139"/>
      <c r="G679" s="32"/>
      <c r="H679" s="197"/>
    </row>
    <row r="680" spans="1:8" ht="30" x14ac:dyDescent="0.25">
      <c r="A680" s="260"/>
      <c r="B680" s="229">
        <v>19901200</v>
      </c>
      <c r="C680" s="10" t="s">
        <v>5362</v>
      </c>
      <c r="D680" s="167" t="s">
        <v>51</v>
      </c>
      <c r="E680" s="148" t="s">
        <v>6514</v>
      </c>
      <c r="F680" s="148">
        <v>19991200</v>
      </c>
      <c r="G680" s="15" t="s">
        <v>5362</v>
      </c>
      <c r="H680" s="204" t="s">
        <v>51</v>
      </c>
    </row>
    <row r="681" spans="1:8" x14ac:dyDescent="0.25">
      <c r="A681" s="260"/>
      <c r="B681" s="229">
        <v>19901210</v>
      </c>
      <c r="C681" s="10" t="s">
        <v>5363</v>
      </c>
      <c r="D681" s="167" t="s">
        <v>51</v>
      </c>
      <c r="E681" s="148" t="s">
        <v>6514</v>
      </c>
      <c r="F681" s="148">
        <v>19991210</v>
      </c>
      <c r="G681" s="15" t="s">
        <v>5363</v>
      </c>
      <c r="H681" s="204" t="s">
        <v>51</v>
      </c>
    </row>
    <row r="682" spans="1:8" x14ac:dyDescent="0.25">
      <c r="A682" s="260"/>
      <c r="B682" s="229">
        <v>19901220</v>
      </c>
      <c r="C682" s="10" t="s">
        <v>599</v>
      </c>
      <c r="D682" s="167" t="s">
        <v>51</v>
      </c>
      <c r="E682" s="148" t="s">
        <v>6514</v>
      </c>
      <c r="F682" s="148">
        <v>19991220</v>
      </c>
      <c r="G682" s="15" t="s">
        <v>599</v>
      </c>
      <c r="H682" s="204" t="s">
        <v>51</v>
      </c>
    </row>
    <row r="683" spans="1:8" ht="30" x14ac:dyDescent="0.25">
      <c r="A683" s="260"/>
      <c r="B683" s="229">
        <v>19901300</v>
      </c>
      <c r="C683" s="10" t="s">
        <v>5366</v>
      </c>
      <c r="D683" s="167" t="s">
        <v>51</v>
      </c>
      <c r="E683" s="148" t="s">
        <v>6514</v>
      </c>
      <c r="F683" s="148">
        <v>19991300</v>
      </c>
      <c r="G683" s="15" t="s">
        <v>5366</v>
      </c>
      <c r="H683" s="204" t="s">
        <v>51</v>
      </c>
    </row>
    <row r="684" spans="1:8" ht="30" x14ac:dyDescent="0.25">
      <c r="A684" s="260"/>
      <c r="B684" s="229">
        <v>19901310</v>
      </c>
      <c r="C684" s="10" t="s">
        <v>5368</v>
      </c>
      <c r="D684" s="167" t="s">
        <v>51</v>
      </c>
      <c r="E684" s="148" t="s">
        <v>6514</v>
      </c>
      <c r="F684" s="148">
        <v>19991310</v>
      </c>
      <c r="G684" s="15" t="s">
        <v>5368</v>
      </c>
      <c r="H684" s="204" t="s">
        <v>51</v>
      </c>
    </row>
    <row r="685" spans="1:8" ht="30" x14ac:dyDescent="0.25">
      <c r="A685" s="260"/>
      <c r="B685" s="263"/>
      <c r="C685" s="32"/>
      <c r="D685" s="139"/>
      <c r="E685" s="145" t="s">
        <v>6515</v>
      </c>
      <c r="F685" s="13">
        <v>19991500</v>
      </c>
      <c r="G685" s="23" t="s">
        <v>6418</v>
      </c>
      <c r="H685" s="209" t="s">
        <v>51</v>
      </c>
    </row>
    <row r="686" spans="1:8" x14ac:dyDescent="0.25">
      <c r="A686" s="260"/>
      <c r="B686" s="263"/>
      <c r="C686" s="32"/>
      <c r="D686" s="139"/>
      <c r="E686" s="145" t="s">
        <v>6515</v>
      </c>
      <c r="F686" s="13">
        <v>19991600</v>
      </c>
      <c r="G686" s="12" t="s">
        <v>601</v>
      </c>
      <c r="H686" s="199" t="s">
        <v>51</v>
      </c>
    </row>
    <row r="687" spans="1:8" x14ac:dyDescent="0.25">
      <c r="A687" s="260"/>
      <c r="B687" s="263"/>
      <c r="C687" s="32"/>
      <c r="D687" s="139"/>
      <c r="E687" s="145" t="s">
        <v>6515</v>
      </c>
      <c r="F687" s="13">
        <v>19991610</v>
      </c>
      <c r="G687" s="12" t="s">
        <v>603</v>
      </c>
      <c r="H687" s="199" t="s">
        <v>51</v>
      </c>
    </row>
    <row r="688" spans="1:8" ht="30" x14ac:dyDescent="0.25">
      <c r="A688" s="260"/>
      <c r="B688" s="263"/>
      <c r="C688" s="32"/>
      <c r="D688" s="139"/>
      <c r="E688" s="145" t="s">
        <v>6515</v>
      </c>
      <c r="F688" s="13">
        <v>19991700</v>
      </c>
      <c r="G688" s="12" t="s">
        <v>5687</v>
      </c>
      <c r="H688" s="199" t="s">
        <v>51</v>
      </c>
    </row>
    <row r="689" spans="1:8" ht="30" x14ac:dyDescent="0.25">
      <c r="A689" s="260"/>
      <c r="B689" s="263"/>
      <c r="C689" s="32"/>
      <c r="D689" s="139"/>
      <c r="E689" s="145" t="s">
        <v>6515</v>
      </c>
      <c r="F689" s="13">
        <v>19991800</v>
      </c>
      <c r="G689" s="12" t="s">
        <v>6421</v>
      </c>
      <c r="H689" s="199" t="s">
        <v>51</v>
      </c>
    </row>
    <row r="690" spans="1:8" x14ac:dyDescent="0.25">
      <c r="A690" s="260"/>
      <c r="B690" s="263"/>
      <c r="C690" s="32"/>
      <c r="D690" s="139"/>
      <c r="E690" s="145" t="s">
        <v>6515</v>
      </c>
      <c r="F690" s="13">
        <v>19991900</v>
      </c>
      <c r="G690" s="12" t="s">
        <v>6424</v>
      </c>
      <c r="H690" s="199" t="s">
        <v>51</v>
      </c>
    </row>
    <row r="691" spans="1:8" ht="45" x14ac:dyDescent="0.25">
      <c r="A691" s="260"/>
      <c r="B691" s="263"/>
      <c r="C691" s="32"/>
      <c r="D691" s="139"/>
      <c r="E691" s="145" t="s">
        <v>6515</v>
      </c>
      <c r="F691" s="13">
        <v>19992000</v>
      </c>
      <c r="G691" s="12" t="s">
        <v>6427</v>
      </c>
      <c r="H691" s="199" t="s">
        <v>51</v>
      </c>
    </row>
    <row r="692" spans="1:8" ht="30" x14ac:dyDescent="0.25">
      <c r="A692" s="260"/>
      <c r="B692" s="263"/>
      <c r="C692" s="32"/>
      <c r="D692" s="139"/>
      <c r="E692" s="145" t="s">
        <v>6515</v>
      </c>
      <c r="F692" s="13">
        <v>19992100</v>
      </c>
      <c r="G692" s="12" t="s">
        <v>6430</v>
      </c>
      <c r="H692" s="199" t="s">
        <v>51</v>
      </c>
    </row>
    <row r="693" spans="1:8" x14ac:dyDescent="0.25">
      <c r="A693" s="260"/>
      <c r="B693" s="229">
        <v>19909900</v>
      </c>
      <c r="C693" s="10" t="s">
        <v>604</v>
      </c>
      <c r="D693" s="167" t="s">
        <v>51</v>
      </c>
      <c r="E693" s="148" t="s">
        <v>6514</v>
      </c>
      <c r="F693" s="148">
        <v>19999900</v>
      </c>
      <c r="G693" s="15" t="s">
        <v>604</v>
      </c>
      <c r="H693" s="204" t="s">
        <v>51</v>
      </c>
    </row>
    <row r="694" spans="1:8" x14ac:dyDescent="0.25">
      <c r="A694" s="260"/>
      <c r="B694" s="229">
        <v>19901400</v>
      </c>
      <c r="C694" s="10" t="s">
        <v>5370</v>
      </c>
      <c r="D694" s="167" t="s">
        <v>51</v>
      </c>
      <c r="E694" s="148" t="s">
        <v>6514</v>
      </c>
      <c r="F694" s="148">
        <v>19999910</v>
      </c>
      <c r="G694" s="15" t="s">
        <v>5370</v>
      </c>
      <c r="H694" s="204" t="s">
        <v>51</v>
      </c>
    </row>
    <row r="695" spans="1:8" x14ac:dyDescent="0.25">
      <c r="A695" s="260"/>
      <c r="B695" s="227">
        <v>19901410</v>
      </c>
      <c r="C695" s="142" t="s">
        <v>5370</v>
      </c>
      <c r="D695" s="106" t="s">
        <v>51</v>
      </c>
      <c r="E695" s="143" t="s">
        <v>6513</v>
      </c>
      <c r="F695" s="67"/>
      <c r="G695" s="10"/>
      <c r="H695" s="101"/>
    </row>
    <row r="696" spans="1:8" ht="30" x14ac:dyDescent="0.25">
      <c r="A696" s="260"/>
      <c r="B696" s="229">
        <v>19909910</v>
      </c>
      <c r="C696" s="10" t="s">
        <v>5372</v>
      </c>
      <c r="D696" s="167" t="s">
        <v>51</v>
      </c>
      <c r="E696" s="148" t="s">
        <v>6514</v>
      </c>
      <c r="F696" s="148">
        <v>19999920</v>
      </c>
      <c r="G696" s="15" t="s">
        <v>6433</v>
      </c>
      <c r="H696" s="204" t="s">
        <v>51</v>
      </c>
    </row>
    <row r="697" spans="1:8" ht="30" x14ac:dyDescent="0.25">
      <c r="A697" s="260"/>
      <c r="B697" s="229">
        <v>19909920</v>
      </c>
      <c r="C697" s="10" t="s">
        <v>5374</v>
      </c>
      <c r="D697" s="167" t="s">
        <v>51</v>
      </c>
      <c r="E697" s="148" t="s">
        <v>6514</v>
      </c>
      <c r="F697" s="148">
        <v>19999930</v>
      </c>
      <c r="G697" s="15" t="s">
        <v>6435</v>
      </c>
      <c r="H697" s="204" t="s">
        <v>51</v>
      </c>
    </row>
    <row r="698" spans="1:8" ht="30" x14ac:dyDescent="0.25">
      <c r="A698" s="260"/>
      <c r="B698" s="229">
        <v>21110010</v>
      </c>
      <c r="C698" s="10" t="s">
        <v>612</v>
      </c>
      <c r="D698" s="167" t="s">
        <v>51</v>
      </c>
      <c r="E698" s="148" t="s">
        <v>6514</v>
      </c>
      <c r="F698" s="148">
        <v>21110100</v>
      </c>
      <c r="G698" s="15" t="s">
        <v>612</v>
      </c>
      <c r="H698" s="204" t="s">
        <v>51</v>
      </c>
    </row>
    <row r="699" spans="1:8" ht="45" x14ac:dyDescent="0.25">
      <c r="A699" s="260"/>
      <c r="B699" s="229">
        <v>21110020</v>
      </c>
      <c r="C699" s="10" t="s">
        <v>5670</v>
      </c>
      <c r="D699" s="167" t="s">
        <v>51</v>
      </c>
      <c r="E699" s="148" t="s">
        <v>6514</v>
      </c>
      <c r="F699" s="148">
        <v>21110200</v>
      </c>
      <c r="G699" s="15" t="s">
        <v>5670</v>
      </c>
      <c r="H699" s="204" t="s">
        <v>51</v>
      </c>
    </row>
    <row r="700" spans="1:8" x14ac:dyDescent="0.25">
      <c r="A700" s="260"/>
      <c r="B700" s="229">
        <v>21110030</v>
      </c>
      <c r="C700" s="10" t="s">
        <v>614</v>
      </c>
      <c r="D700" s="167" t="s">
        <v>51</v>
      </c>
      <c r="E700" s="148" t="s">
        <v>6514</v>
      </c>
      <c r="F700" s="148">
        <v>21110300</v>
      </c>
      <c r="G700" s="15" t="s">
        <v>614</v>
      </c>
      <c r="H700" s="204" t="s">
        <v>51</v>
      </c>
    </row>
    <row r="701" spans="1:8" x14ac:dyDescent="0.25">
      <c r="A701" s="260"/>
      <c r="B701" s="229">
        <v>21120010</v>
      </c>
      <c r="C701" s="10" t="s">
        <v>616</v>
      </c>
      <c r="D701" s="167" t="s">
        <v>51</v>
      </c>
      <c r="E701" s="148" t="s">
        <v>6514</v>
      </c>
      <c r="F701" s="148">
        <v>21120100</v>
      </c>
      <c r="G701" s="15" t="s">
        <v>616</v>
      </c>
      <c r="H701" s="204" t="s">
        <v>51</v>
      </c>
    </row>
    <row r="702" spans="1:8" ht="30" x14ac:dyDescent="0.25">
      <c r="A702" s="260"/>
      <c r="B702" s="227">
        <v>21180000</v>
      </c>
      <c r="C702" s="142" t="s">
        <v>5676</v>
      </c>
      <c r="D702" s="106" t="s">
        <v>45</v>
      </c>
      <c r="E702" s="143" t="s">
        <v>6513</v>
      </c>
      <c r="F702" s="139"/>
      <c r="G702" s="32"/>
      <c r="H702" s="197"/>
    </row>
    <row r="703" spans="1:8" x14ac:dyDescent="0.25">
      <c r="A703" s="260"/>
      <c r="B703" s="227">
        <v>21180100</v>
      </c>
      <c r="C703" s="142" t="s">
        <v>5678</v>
      </c>
      <c r="D703" s="106" t="s">
        <v>55</v>
      </c>
      <c r="E703" s="143" t="s">
        <v>6513</v>
      </c>
      <c r="F703" s="139"/>
      <c r="G703" s="32"/>
      <c r="H703" s="197"/>
    </row>
    <row r="704" spans="1:8" ht="30" x14ac:dyDescent="0.25">
      <c r="A704" s="260"/>
      <c r="B704" s="229">
        <v>21180110</v>
      </c>
      <c r="C704" s="10" t="s">
        <v>619</v>
      </c>
      <c r="D704" s="167" t="s">
        <v>55</v>
      </c>
      <c r="E704" s="148" t="s">
        <v>6514</v>
      </c>
      <c r="F704" s="148">
        <v>21125000</v>
      </c>
      <c r="G704" s="15" t="s">
        <v>619</v>
      </c>
      <c r="H704" s="204" t="s">
        <v>55</v>
      </c>
    </row>
    <row r="705" spans="1:8" x14ac:dyDescent="0.25">
      <c r="A705" s="260"/>
      <c r="B705" s="229">
        <v>21180120</v>
      </c>
      <c r="C705" s="10" t="s">
        <v>621</v>
      </c>
      <c r="D705" s="167" t="s">
        <v>55</v>
      </c>
      <c r="E705" s="148" t="s">
        <v>6514</v>
      </c>
      <c r="F705" s="148">
        <v>21125100</v>
      </c>
      <c r="G705" s="15" t="s">
        <v>621</v>
      </c>
      <c r="H705" s="204" t="s">
        <v>55</v>
      </c>
    </row>
    <row r="706" spans="1:8" ht="30" x14ac:dyDescent="0.25">
      <c r="A706" s="260"/>
      <c r="B706" s="229">
        <v>21180130</v>
      </c>
      <c r="C706" s="10" t="s">
        <v>623</v>
      </c>
      <c r="D706" s="167" t="s">
        <v>55</v>
      </c>
      <c r="E706" s="148" t="s">
        <v>6514</v>
      </c>
      <c r="F706" s="148">
        <v>21125200</v>
      </c>
      <c r="G706" s="15" t="s">
        <v>623</v>
      </c>
      <c r="H706" s="204" t="s">
        <v>55</v>
      </c>
    </row>
    <row r="707" spans="1:8" ht="30" x14ac:dyDescent="0.25">
      <c r="A707" s="260"/>
      <c r="B707" s="229">
        <v>21180140</v>
      </c>
      <c r="C707" s="10" t="s">
        <v>625</v>
      </c>
      <c r="D707" s="167" t="s">
        <v>55</v>
      </c>
      <c r="E707" s="148" t="s">
        <v>6514</v>
      </c>
      <c r="F707" s="148">
        <v>21125300</v>
      </c>
      <c r="G707" s="15" t="s">
        <v>625</v>
      </c>
      <c r="H707" s="204" t="s">
        <v>55</v>
      </c>
    </row>
    <row r="708" spans="1:8" ht="30" x14ac:dyDescent="0.25">
      <c r="A708" s="260"/>
      <c r="B708" s="229">
        <v>21180150</v>
      </c>
      <c r="C708" s="10" t="s">
        <v>627</v>
      </c>
      <c r="D708" s="167" t="s">
        <v>55</v>
      </c>
      <c r="E708" s="148" t="s">
        <v>6514</v>
      </c>
      <c r="F708" s="148">
        <v>21125400</v>
      </c>
      <c r="G708" s="15" t="s">
        <v>627</v>
      </c>
      <c r="H708" s="204" t="s">
        <v>55</v>
      </c>
    </row>
    <row r="709" spans="1:8" ht="30" x14ac:dyDescent="0.25">
      <c r="A709" s="260"/>
      <c r="B709" s="229">
        <v>21180160</v>
      </c>
      <c r="C709" s="10" t="s">
        <v>629</v>
      </c>
      <c r="D709" s="167" t="s">
        <v>55</v>
      </c>
      <c r="E709" s="148" t="s">
        <v>6514</v>
      </c>
      <c r="F709" s="148">
        <v>21125500</v>
      </c>
      <c r="G709" s="15" t="s">
        <v>629</v>
      </c>
      <c r="H709" s="204" t="s">
        <v>55</v>
      </c>
    </row>
    <row r="710" spans="1:8" ht="30" x14ac:dyDescent="0.25">
      <c r="A710" s="260"/>
      <c r="B710" s="229">
        <v>21180170</v>
      </c>
      <c r="C710" s="10" t="s">
        <v>631</v>
      </c>
      <c r="D710" s="167" t="s">
        <v>55</v>
      </c>
      <c r="E710" s="148" t="s">
        <v>6514</v>
      </c>
      <c r="F710" s="148">
        <v>21125600</v>
      </c>
      <c r="G710" s="15" t="s">
        <v>631</v>
      </c>
      <c r="H710" s="204" t="s">
        <v>55</v>
      </c>
    </row>
    <row r="711" spans="1:8" x14ac:dyDescent="0.25">
      <c r="A711" s="260"/>
      <c r="B711" s="229">
        <v>21130010</v>
      </c>
      <c r="C711" s="10" t="s">
        <v>5674</v>
      </c>
      <c r="D711" s="167" t="s">
        <v>51</v>
      </c>
      <c r="E711" s="148" t="s">
        <v>6514</v>
      </c>
      <c r="F711" s="148">
        <v>21130100</v>
      </c>
      <c r="G711" s="15" t="s">
        <v>5674</v>
      </c>
      <c r="H711" s="204" t="s">
        <v>51</v>
      </c>
    </row>
    <row r="712" spans="1:8" x14ac:dyDescent="0.25">
      <c r="A712" s="260"/>
      <c r="B712" s="229">
        <v>21190010</v>
      </c>
      <c r="C712" s="10" t="s">
        <v>633</v>
      </c>
      <c r="D712" s="167" t="s">
        <v>51</v>
      </c>
      <c r="E712" s="148" t="s">
        <v>6514</v>
      </c>
      <c r="F712" s="148">
        <v>21199900</v>
      </c>
      <c r="G712" s="15" t="s">
        <v>633</v>
      </c>
      <c r="H712" s="204" t="s">
        <v>51</v>
      </c>
    </row>
    <row r="713" spans="1:8" ht="45" x14ac:dyDescent="0.25">
      <c r="A713" s="260"/>
      <c r="B713" s="229">
        <v>21210010</v>
      </c>
      <c r="C713" s="10" t="s">
        <v>638</v>
      </c>
      <c r="D713" s="167" t="s">
        <v>51</v>
      </c>
      <c r="E713" s="148" t="s">
        <v>6514</v>
      </c>
      <c r="F713" s="148">
        <v>21210100</v>
      </c>
      <c r="G713" s="15" t="s">
        <v>6451</v>
      </c>
      <c r="H713" s="204" t="s">
        <v>51</v>
      </c>
    </row>
    <row r="714" spans="1:8" ht="45" x14ac:dyDescent="0.25">
      <c r="A714" s="260"/>
      <c r="B714" s="229">
        <v>21210020</v>
      </c>
      <c r="C714" s="10" t="s">
        <v>641</v>
      </c>
      <c r="D714" s="167" t="s">
        <v>51</v>
      </c>
      <c r="E714" s="148" t="s">
        <v>6514</v>
      </c>
      <c r="F714" s="148">
        <v>21210200</v>
      </c>
      <c r="G714" s="15" t="s">
        <v>641</v>
      </c>
      <c r="H714" s="204" t="s">
        <v>51</v>
      </c>
    </row>
    <row r="715" spans="1:8" x14ac:dyDescent="0.25">
      <c r="A715" s="260"/>
      <c r="B715" s="227">
        <v>21280000</v>
      </c>
      <c r="C715" s="142" t="s">
        <v>5682</v>
      </c>
      <c r="D715" s="106" t="s">
        <v>45</v>
      </c>
      <c r="E715" s="143" t="s">
        <v>6513</v>
      </c>
      <c r="F715" s="139"/>
      <c r="G715" s="32"/>
      <c r="H715" s="197"/>
    </row>
    <row r="716" spans="1:8" x14ac:dyDescent="0.25">
      <c r="A716" s="260"/>
      <c r="B716" s="227">
        <v>21280100</v>
      </c>
      <c r="C716" s="142" t="s">
        <v>5684</v>
      </c>
      <c r="D716" s="106" t="s">
        <v>55</v>
      </c>
      <c r="E716" s="143" t="s">
        <v>6513</v>
      </c>
      <c r="F716" s="139"/>
      <c r="G716" s="32"/>
      <c r="H716" s="197"/>
    </row>
    <row r="717" spans="1:8" ht="30" x14ac:dyDescent="0.25">
      <c r="A717" s="260"/>
      <c r="B717" s="229">
        <v>21280110</v>
      </c>
      <c r="C717" s="10" t="s">
        <v>645</v>
      </c>
      <c r="D717" s="167" t="s">
        <v>55</v>
      </c>
      <c r="E717" s="148" t="s">
        <v>6514</v>
      </c>
      <c r="F717" s="148">
        <v>21225000</v>
      </c>
      <c r="G717" s="15" t="s">
        <v>645</v>
      </c>
      <c r="H717" s="204" t="s">
        <v>55</v>
      </c>
    </row>
    <row r="718" spans="1:8" x14ac:dyDescent="0.25">
      <c r="A718" s="260"/>
      <c r="B718" s="229">
        <v>21280120</v>
      </c>
      <c r="C718" s="10" t="s">
        <v>647</v>
      </c>
      <c r="D718" s="167" t="s">
        <v>55</v>
      </c>
      <c r="E718" s="148" t="s">
        <v>6514</v>
      </c>
      <c r="F718" s="148">
        <v>21225100</v>
      </c>
      <c r="G718" s="15" t="s">
        <v>647</v>
      </c>
      <c r="H718" s="204" t="s">
        <v>55</v>
      </c>
    </row>
    <row r="719" spans="1:8" ht="30" x14ac:dyDescent="0.25">
      <c r="A719" s="260"/>
      <c r="B719" s="229">
        <v>21280130</v>
      </c>
      <c r="C719" s="10" t="s">
        <v>649</v>
      </c>
      <c r="D719" s="167" t="s">
        <v>55</v>
      </c>
      <c r="E719" s="148" t="s">
        <v>6514</v>
      </c>
      <c r="F719" s="148">
        <v>21225200</v>
      </c>
      <c r="G719" s="15" t="s">
        <v>649</v>
      </c>
      <c r="H719" s="204" t="s">
        <v>55</v>
      </c>
    </row>
    <row r="720" spans="1:8" ht="30" x14ac:dyDescent="0.25">
      <c r="A720" s="260"/>
      <c r="B720" s="229">
        <v>21280140</v>
      </c>
      <c r="C720" s="10" t="s">
        <v>651</v>
      </c>
      <c r="D720" s="167" t="s">
        <v>55</v>
      </c>
      <c r="E720" s="148" t="s">
        <v>6514</v>
      </c>
      <c r="F720" s="148">
        <v>21225300</v>
      </c>
      <c r="G720" s="15" t="s">
        <v>651</v>
      </c>
      <c r="H720" s="204" t="s">
        <v>55</v>
      </c>
    </row>
    <row r="721" spans="1:8" ht="30" x14ac:dyDescent="0.25">
      <c r="A721" s="260"/>
      <c r="B721" s="229">
        <v>21280150</v>
      </c>
      <c r="C721" s="10" t="s">
        <v>653</v>
      </c>
      <c r="D721" s="167" t="s">
        <v>55</v>
      </c>
      <c r="E721" s="148" t="s">
        <v>6514</v>
      </c>
      <c r="F721" s="148">
        <v>21225400</v>
      </c>
      <c r="G721" s="15" t="s">
        <v>653</v>
      </c>
      <c r="H721" s="204" t="s">
        <v>55</v>
      </c>
    </row>
    <row r="722" spans="1:8" ht="30" x14ac:dyDescent="0.25">
      <c r="A722" s="260"/>
      <c r="B722" s="229">
        <v>21280160</v>
      </c>
      <c r="C722" s="10" t="s">
        <v>655</v>
      </c>
      <c r="D722" s="167" t="s">
        <v>55</v>
      </c>
      <c r="E722" s="148" t="s">
        <v>6514</v>
      </c>
      <c r="F722" s="148">
        <v>21225500</v>
      </c>
      <c r="G722" s="15" t="s">
        <v>655</v>
      </c>
      <c r="H722" s="204" t="s">
        <v>55</v>
      </c>
    </row>
    <row r="723" spans="1:8" x14ac:dyDescent="0.25">
      <c r="A723" s="260"/>
      <c r="B723" s="229">
        <v>21290010</v>
      </c>
      <c r="C723" s="10" t="s">
        <v>657</v>
      </c>
      <c r="D723" s="167" t="s">
        <v>51</v>
      </c>
      <c r="E723" s="148" t="s">
        <v>6514</v>
      </c>
      <c r="F723" s="148">
        <v>21299900</v>
      </c>
      <c r="G723" s="15" t="s">
        <v>657</v>
      </c>
      <c r="H723" s="204" t="s">
        <v>51</v>
      </c>
    </row>
    <row r="724" spans="1:8" ht="30" x14ac:dyDescent="0.25">
      <c r="A724" s="260"/>
      <c r="B724" s="314">
        <v>22110010</v>
      </c>
      <c r="C724" s="315" t="s">
        <v>5686</v>
      </c>
      <c r="D724" s="315" t="s">
        <v>51</v>
      </c>
      <c r="E724" s="148" t="s">
        <v>6514</v>
      </c>
      <c r="F724" s="148">
        <v>22110100</v>
      </c>
      <c r="G724" s="15" t="s">
        <v>665</v>
      </c>
      <c r="H724" s="204" t="s">
        <v>51</v>
      </c>
    </row>
    <row r="725" spans="1:8" ht="30" x14ac:dyDescent="0.25">
      <c r="A725" s="260"/>
      <c r="B725" s="314"/>
      <c r="C725" s="315"/>
      <c r="D725" s="315"/>
      <c r="E725" s="13" t="s">
        <v>6514</v>
      </c>
      <c r="F725" s="13">
        <v>22110200</v>
      </c>
      <c r="G725" s="23" t="s">
        <v>667</v>
      </c>
      <c r="H725" s="209" t="s">
        <v>51</v>
      </c>
    </row>
    <row r="726" spans="1:8" ht="30" x14ac:dyDescent="0.25">
      <c r="A726" s="260"/>
      <c r="B726" s="227">
        <v>22120110</v>
      </c>
      <c r="C726" s="142" t="s">
        <v>5687</v>
      </c>
      <c r="D726" s="106" t="s">
        <v>51</v>
      </c>
      <c r="E726" s="312" t="s">
        <v>6524</v>
      </c>
      <c r="F726" s="312"/>
      <c r="G726" s="312"/>
      <c r="H726" s="313"/>
    </row>
    <row r="727" spans="1:8" ht="30" x14ac:dyDescent="0.25">
      <c r="A727" s="260"/>
      <c r="B727" s="227">
        <v>22120210</v>
      </c>
      <c r="C727" s="142" t="s">
        <v>671</v>
      </c>
      <c r="D727" s="106" t="s">
        <v>51</v>
      </c>
      <c r="E727" s="312"/>
      <c r="F727" s="312"/>
      <c r="G727" s="312"/>
      <c r="H727" s="313"/>
    </row>
    <row r="728" spans="1:8" ht="30" x14ac:dyDescent="0.25">
      <c r="A728" s="260"/>
      <c r="B728" s="227">
        <v>22120310</v>
      </c>
      <c r="C728" s="142" t="s">
        <v>5689</v>
      </c>
      <c r="D728" s="106" t="s">
        <v>51</v>
      </c>
      <c r="E728" s="312"/>
      <c r="F728" s="312"/>
      <c r="G728" s="312"/>
      <c r="H728" s="313"/>
    </row>
    <row r="729" spans="1:8" x14ac:dyDescent="0.25">
      <c r="A729" s="260"/>
      <c r="B729" s="227">
        <v>22120410</v>
      </c>
      <c r="C729" s="142" t="s">
        <v>5691</v>
      </c>
      <c r="D729" s="106" t="s">
        <v>51</v>
      </c>
      <c r="E729" s="312"/>
      <c r="F729" s="312"/>
      <c r="G729" s="312"/>
      <c r="H729" s="313"/>
    </row>
    <row r="730" spans="1:8" x14ac:dyDescent="0.25">
      <c r="A730" s="260"/>
      <c r="B730" s="229">
        <v>22130010</v>
      </c>
      <c r="C730" s="10" t="s">
        <v>674</v>
      </c>
      <c r="D730" s="167" t="s">
        <v>51</v>
      </c>
      <c r="E730" s="148" t="s">
        <v>6514</v>
      </c>
      <c r="F730" s="148">
        <v>22130100</v>
      </c>
      <c r="G730" s="15" t="s">
        <v>674</v>
      </c>
      <c r="H730" s="204" t="s">
        <v>51</v>
      </c>
    </row>
    <row r="731" spans="1:8" ht="30" x14ac:dyDescent="0.25">
      <c r="A731" s="260"/>
      <c r="B731" s="227">
        <v>22180000</v>
      </c>
      <c r="C731" s="142" t="s">
        <v>5694</v>
      </c>
      <c r="D731" s="106" t="s">
        <v>45</v>
      </c>
      <c r="E731" s="139"/>
      <c r="F731" s="139"/>
      <c r="G731" s="32"/>
      <c r="H731" s="197"/>
    </row>
    <row r="732" spans="1:8" x14ac:dyDescent="0.25">
      <c r="A732" s="260"/>
      <c r="B732" s="227">
        <v>22180100</v>
      </c>
      <c r="C732" s="142" t="s">
        <v>5686</v>
      </c>
      <c r="D732" s="106" t="s">
        <v>55</v>
      </c>
      <c r="E732" s="139"/>
      <c r="F732" s="139"/>
      <c r="G732" s="32"/>
      <c r="H732" s="197"/>
    </row>
    <row r="733" spans="1:8" x14ac:dyDescent="0.25">
      <c r="A733" s="260"/>
      <c r="B733" s="227">
        <v>22180110</v>
      </c>
      <c r="C733" s="142" t="s">
        <v>5697</v>
      </c>
      <c r="D733" s="106" t="s">
        <v>55</v>
      </c>
      <c r="E733" s="139"/>
      <c r="F733" s="139"/>
      <c r="G733" s="32"/>
      <c r="H733" s="197"/>
    </row>
    <row r="734" spans="1:8" x14ac:dyDescent="0.25">
      <c r="A734" s="260"/>
      <c r="B734" s="227">
        <v>22180120</v>
      </c>
      <c r="C734" s="142" t="s">
        <v>5699</v>
      </c>
      <c r="D734" s="106" t="s">
        <v>55</v>
      </c>
      <c r="E734" s="139"/>
      <c r="F734" s="139"/>
      <c r="G734" s="32"/>
      <c r="H734" s="197"/>
    </row>
    <row r="735" spans="1:8" x14ac:dyDescent="0.25">
      <c r="A735" s="260"/>
      <c r="B735" s="229">
        <v>22200010</v>
      </c>
      <c r="C735" s="10" t="s">
        <v>675</v>
      </c>
      <c r="D735" s="167" t="s">
        <v>51</v>
      </c>
      <c r="E735" s="148" t="s">
        <v>6514</v>
      </c>
      <c r="F735" s="148">
        <v>22210100</v>
      </c>
      <c r="G735" s="15" t="s">
        <v>675</v>
      </c>
      <c r="H735" s="204" t="s">
        <v>51</v>
      </c>
    </row>
    <row r="736" spans="1:8" ht="30" x14ac:dyDescent="0.25">
      <c r="A736" s="260"/>
      <c r="B736" s="229">
        <v>22200020</v>
      </c>
      <c r="C736" s="10" t="s">
        <v>5700</v>
      </c>
      <c r="D736" s="167" t="s">
        <v>51</v>
      </c>
      <c r="E736" s="148" t="s">
        <v>6514</v>
      </c>
      <c r="F736" s="148">
        <v>22210200</v>
      </c>
      <c r="G736" s="15" t="s">
        <v>678</v>
      </c>
      <c r="H736" s="204" t="s">
        <v>51</v>
      </c>
    </row>
    <row r="737" spans="1:8" x14ac:dyDescent="0.25">
      <c r="A737" s="260"/>
      <c r="B737" s="263"/>
      <c r="C737" s="32"/>
      <c r="D737" s="139"/>
      <c r="E737" s="145" t="s">
        <v>6515</v>
      </c>
      <c r="F737" s="13">
        <v>22210300</v>
      </c>
      <c r="G737" s="23" t="s">
        <v>679</v>
      </c>
      <c r="H737" s="209" t="s">
        <v>51</v>
      </c>
    </row>
    <row r="738" spans="1:8" x14ac:dyDescent="0.25">
      <c r="A738" s="260"/>
      <c r="B738" s="229">
        <v>22300010</v>
      </c>
      <c r="C738" s="10" t="s">
        <v>682</v>
      </c>
      <c r="D738" s="167" t="s">
        <v>51</v>
      </c>
      <c r="E738" s="148" t="s">
        <v>6514</v>
      </c>
      <c r="F738" s="148">
        <v>22310100</v>
      </c>
      <c r="G738" s="15" t="s">
        <v>682</v>
      </c>
      <c r="H738" s="204" t="s">
        <v>51</v>
      </c>
    </row>
    <row r="739" spans="1:8" x14ac:dyDescent="0.25">
      <c r="A739" s="260"/>
      <c r="B739" s="263"/>
      <c r="C739" s="32"/>
      <c r="D739" s="139"/>
      <c r="E739" s="145" t="s">
        <v>6515</v>
      </c>
      <c r="F739" s="13">
        <v>23100000</v>
      </c>
      <c r="G739" s="12" t="s">
        <v>685</v>
      </c>
      <c r="H739" s="199" t="s">
        <v>45</v>
      </c>
    </row>
    <row r="740" spans="1:8" x14ac:dyDescent="0.25">
      <c r="A740" s="260"/>
      <c r="B740" s="263"/>
      <c r="C740" s="32"/>
      <c r="D740" s="139"/>
      <c r="E740" s="145" t="s">
        <v>6515</v>
      </c>
      <c r="F740" s="13">
        <v>23110000</v>
      </c>
      <c r="G740" s="12" t="s">
        <v>685</v>
      </c>
      <c r="H740" s="199" t="s">
        <v>45</v>
      </c>
    </row>
    <row r="741" spans="1:8" x14ac:dyDescent="0.25">
      <c r="A741" s="260"/>
      <c r="B741" s="229">
        <v>23000100</v>
      </c>
      <c r="C741" s="10" t="s">
        <v>5703</v>
      </c>
      <c r="D741" s="167" t="s">
        <v>51</v>
      </c>
      <c r="E741" s="148" t="s">
        <v>6514</v>
      </c>
      <c r="F741" s="148">
        <v>23110100</v>
      </c>
      <c r="G741" s="15" t="s">
        <v>5703</v>
      </c>
      <c r="H741" s="204" t="s">
        <v>51</v>
      </c>
    </row>
    <row r="742" spans="1:8" x14ac:dyDescent="0.25">
      <c r="A742" s="260"/>
      <c r="B742" s="227">
        <v>23000110</v>
      </c>
      <c r="C742" s="142" t="s">
        <v>5703</v>
      </c>
      <c r="D742" s="106" t="s">
        <v>51</v>
      </c>
      <c r="E742" s="143" t="s">
        <v>6513</v>
      </c>
      <c r="F742" s="139"/>
      <c r="G742" s="32"/>
      <c r="H742" s="197"/>
    </row>
    <row r="743" spans="1:8" ht="30" x14ac:dyDescent="0.25">
      <c r="A743" s="260"/>
      <c r="B743" s="229">
        <v>23000200</v>
      </c>
      <c r="C743" s="10" t="s">
        <v>5705</v>
      </c>
      <c r="D743" s="167" t="s">
        <v>51</v>
      </c>
      <c r="E743" s="148" t="s">
        <v>6514</v>
      </c>
      <c r="F743" s="148">
        <v>23110200</v>
      </c>
      <c r="G743" s="15" t="s">
        <v>5705</v>
      </c>
      <c r="H743" s="204" t="s">
        <v>51</v>
      </c>
    </row>
    <row r="744" spans="1:8" ht="30" x14ac:dyDescent="0.25">
      <c r="A744" s="260"/>
      <c r="B744" s="227">
        <v>23000210</v>
      </c>
      <c r="C744" s="142" t="s">
        <v>5705</v>
      </c>
      <c r="D744" s="106" t="s">
        <v>51</v>
      </c>
      <c r="E744" s="143" t="s">
        <v>6513</v>
      </c>
      <c r="F744" s="139"/>
      <c r="G744" s="32"/>
      <c r="H744" s="197"/>
    </row>
    <row r="745" spans="1:8" x14ac:dyDescent="0.25">
      <c r="A745" s="260"/>
      <c r="B745" s="229">
        <v>23000300</v>
      </c>
      <c r="C745" s="10" t="s">
        <v>687</v>
      </c>
      <c r="D745" s="167" t="s">
        <v>51</v>
      </c>
      <c r="E745" s="148" t="s">
        <v>6514</v>
      </c>
      <c r="F745" s="148">
        <v>23110300</v>
      </c>
      <c r="G745" s="15" t="s">
        <v>687</v>
      </c>
      <c r="H745" s="204" t="s">
        <v>51</v>
      </c>
    </row>
    <row r="746" spans="1:8" x14ac:dyDescent="0.25">
      <c r="A746" s="260"/>
      <c r="B746" s="227">
        <v>23000310</v>
      </c>
      <c r="C746" s="142" t="s">
        <v>687</v>
      </c>
      <c r="D746" s="106" t="s">
        <v>51</v>
      </c>
      <c r="E746" s="143" t="s">
        <v>6513</v>
      </c>
      <c r="F746" s="139"/>
      <c r="G746" s="32"/>
      <c r="H746" s="197"/>
    </row>
    <row r="747" spans="1:8" ht="30" x14ac:dyDescent="0.25">
      <c r="A747" s="260"/>
      <c r="B747" s="229">
        <v>23000400</v>
      </c>
      <c r="C747" s="10" t="s">
        <v>688</v>
      </c>
      <c r="D747" s="167" t="s">
        <v>51</v>
      </c>
      <c r="E747" s="148" t="s">
        <v>6514</v>
      </c>
      <c r="F747" s="148">
        <v>23110400</v>
      </c>
      <c r="G747" s="15" t="s">
        <v>688</v>
      </c>
      <c r="H747" s="204" t="s">
        <v>51</v>
      </c>
    </row>
    <row r="748" spans="1:8" ht="30" x14ac:dyDescent="0.25">
      <c r="A748" s="260"/>
      <c r="B748" s="227">
        <v>23000410</v>
      </c>
      <c r="C748" s="142" t="s">
        <v>688</v>
      </c>
      <c r="D748" s="106" t="s">
        <v>51</v>
      </c>
      <c r="E748" s="143" t="s">
        <v>6513</v>
      </c>
      <c r="F748" s="139"/>
      <c r="G748" s="32"/>
      <c r="H748" s="197"/>
    </row>
    <row r="749" spans="1:8" ht="30" x14ac:dyDescent="0.25">
      <c r="A749" s="260"/>
      <c r="B749" s="229">
        <v>23000500</v>
      </c>
      <c r="C749" s="10" t="s">
        <v>690</v>
      </c>
      <c r="D749" s="167" t="s">
        <v>51</v>
      </c>
      <c r="E749" s="148" t="s">
        <v>6514</v>
      </c>
      <c r="F749" s="148">
        <v>23110500</v>
      </c>
      <c r="G749" s="15" t="s">
        <v>690</v>
      </c>
      <c r="H749" s="204" t="s">
        <v>51</v>
      </c>
    </row>
    <row r="750" spans="1:8" ht="30" x14ac:dyDescent="0.25">
      <c r="A750" s="260"/>
      <c r="B750" s="227">
        <v>23000510</v>
      </c>
      <c r="C750" s="142" t="s">
        <v>690</v>
      </c>
      <c r="D750" s="106" t="s">
        <v>51</v>
      </c>
      <c r="E750" s="143" t="s">
        <v>6513</v>
      </c>
      <c r="F750" s="139"/>
      <c r="G750" s="32"/>
      <c r="H750" s="197"/>
    </row>
    <row r="751" spans="1:8" x14ac:dyDescent="0.25">
      <c r="A751" s="260"/>
      <c r="B751" s="229">
        <v>23000600</v>
      </c>
      <c r="C751" s="10" t="s">
        <v>691</v>
      </c>
      <c r="D751" s="167" t="s">
        <v>51</v>
      </c>
      <c r="E751" s="148" t="s">
        <v>6514</v>
      </c>
      <c r="F751" s="148">
        <v>23110600</v>
      </c>
      <c r="G751" s="15" t="s">
        <v>691</v>
      </c>
      <c r="H751" s="204" t="s">
        <v>51</v>
      </c>
    </row>
    <row r="752" spans="1:8" x14ac:dyDescent="0.25">
      <c r="A752" s="260"/>
      <c r="B752" s="227">
        <v>23000610</v>
      </c>
      <c r="C752" s="142" t="s">
        <v>691</v>
      </c>
      <c r="D752" s="106" t="s">
        <v>51</v>
      </c>
      <c r="E752" s="143" t="s">
        <v>6513</v>
      </c>
      <c r="F752" s="139"/>
      <c r="G752" s="32"/>
      <c r="H752" s="197"/>
    </row>
    <row r="753" spans="1:8" x14ac:dyDescent="0.25">
      <c r="A753" s="260"/>
      <c r="B753" s="229">
        <v>23000700</v>
      </c>
      <c r="C753" s="10" t="s">
        <v>693</v>
      </c>
      <c r="D753" s="167" t="s">
        <v>51</v>
      </c>
      <c r="E753" s="148" t="s">
        <v>6514</v>
      </c>
      <c r="F753" s="148">
        <v>23110700</v>
      </c>
      <c r="G753" s="15" t="s">
        <v>693</v>
      </c>
      <c r="H753" s="204" t="s">
        <v>51</v>
      </c>
    </row>
    <row r="754" spans="1:8" x14ac:dyDescent="0.25">
      <c r="A754" s="260"/>
      <c r="B754" s="229">
        <v>23000710</v>
      </c>
      <c r="C754" s="10" t="s">
        <v>693</v>
      </c>
      <c r="D754" s="167" t="s">
        <v>51</v>
      </c>
      <c r="E754" s="148" t="s">
        <v>6514</v>
      </c>
      <c r="F754" s="148">
        <v>23110710</v>
      </c>
      <c r="G754" s="15" t="s">
        <v>695</v>
      </c>
      <c r="H754" s="204" t="s">
        <v>51</v>
      </c>
    </row>
    <row r="755" spans="1:8" ht="30" x14ac:dyDescent="0.25">
      <c r="A755" s="260"/>
      <c r="B755" s="229">
        <v>23000720</v>
      </c>
      <c r="C755" s="10" t="s">
        <v>5711</v>
      </c>
      <c r="D755" s="167" t="s">
        <v>51</v>
      </c>
      <c r="E755" s="148" t="s">
        <v>6514</v>
      </c>
      <c r="F755" s="148">
        <v>23110720</v>
      </c>
      <c r="G755" s="15" t="s">
        <v>5711</v>
      </c>
      <c r="H755" s="204" t="s">
        <v>51</v>
      </c>
    </row>
    <row r="756" spans="1:8" ht="30" x14ac:dyDescent="0.25">
      <c r="A756" s="260"/>
      <c r="B756" s="229">
        <v>23000730</v>
      </c>
      <c r="C756" s="10" t="s">
        <v>5714</v>
      </c>
      <c r="D756" s="167" t="s">
        <v>51</v>
      </c>
      <c r="E756" s="148" t="s">
        <v>6514</v>
      </c>
      <c r="F756" s="148">
        <v>23110730</v>
      </c>
      <c r="G756" s="15" t="s">
        <v>5714</v>
      </c>
      <c r="H756" s="204" t="s">
        <v>51</v>
      </c>
    </row>
    <row r="757" spans="1:8" ht="30" x14ac:dyDescent="0.25">
      <c r="A757" s="260"/>
      <c r="B757" s="227">
        <v>24180000</v>
      </c>
      <c r="C757" s="142" t="s">
        <v>5717</v>
      </c>
      <c r="D757" s="106" t="s">
        <v>45</v>
      </c>
      <c r="E757" s="143" t="s">
        <v>6513</v>
      </c>
      <c r="F757" s="148"/>
      <c r="G757" s="15"/>
      <c r="H757" s="204"/>
    </row>
    <row r="758" spans="1:8" ht="30" x14ac:dyDescent="0.25">
      <c r="A758" s="260"/>
      <c r="B758" s="263"/>
      <c r="C758" s="32"/>
      <c r="D758" s="139"/>
      <c r="E758" s="145" t="s">
        <v>6515</v>
      </c>
      <c r="F758" s="13">
        <v>24110000</v>
      </c>
      <c r="G758" s="12" t="s">
        <v>700</v>
      </c>
      <c r="H758" s="199" t="s">
        <v>45</v>
      </c>
    </row>
    <row r="759" spans="1:8" ht="45" x14ac:dyDescent="0.25">
      <c r="A759" s="260"/>
      <c r="B759" s="229">
        <v>24180300</v>
      </c>
      <c r="C759" s="10" t="s">
        <v>5719</v>
      </c>
      <c r="D759" s="167" t="s">
        <v>55</v>
      </c>
      <c r="E759" s="148" t="s">
        <v>6514</v>
      </c>
      <c r="F759" s="148">
        <v>24115000</v>
      </c>
      <c r="G759" s="140" t="s">
        <v>701</v>
      </c>
      <c r="H759" s="195" t="s">
        <v>55</v>
      </c>
    </row>
    <row r="760" spans="1:8" ht="30" x14ac:dyDescent="0.25">
      <c r="A760" s="260"/>
      <c r="B760" s="229">
        <v>24180310</v>
      </c>
      <c r="C760" s="10" t="s">
        <v>5720</v>
      </c>
      <c r="D760" s="167" t="s">
        <v>55</v>
      </c>
      <c r="E760" s="148" t="s">
        <v>6514</v>
      </c>
      <c r="F760" s="148">
        <v>24115010</v>
      </c>
      <c r="G760" s="140" t="s">
        <v>354</v>
      </c>
      <c r="H760" s="195" t="s">
        <v>55</v>
      </c>
    </row>
    <row r="761" spans="1:8" ht="45" x14ac:dyDescent="0.25">
      <c r="A761" s="260"/>
      <c r="B761" s="229">
        <v>24180320</v>
      </c>
      <c r="C761" s="10" t="s">
        <v>5722</v>
      </c>
      <c r="D761" s="167" t="s">
        <v>55</v>
      </c>
      <c r="E761" s="148" t="s">
        <v>6514</v>
      </c>
      <c r="F761" s="148">
        <v>24115020</v>
      </c>
      <c r="G761" s="140" t="s">
        <v>356</v>
      </c>
      <c r="H761" s="195" t="s">
        <v>55</v>
      </c>
    </row>
    <row r="762" spans="1:8" ht="30" x14ac:dyDescent="0.25">
      <c r="A762" s="260"/>
      <c r="B762" s="229">
        <v>24180330</v>
      </c>
      <c r="C762" s="10" t="s">
        <v>5724</v>
      </c>
      <c r="D762" s="167" t="s">
        <v>55</v>
      </c>
      <c r="E762" s="148" t="s">
        <v>6514</v>
      </c>
      <c r="F762" s="148">
        <v>24115030</v>
      </c>
      <c r="G762" s="140" t="s">
        <v>358</v>
      </c>
      <c r="H762" s="195" t="s">
        <v>55</v>
      </c>
    </row>
    <row r="763" spans="1:8" ht="45" x14ac:dyDescent="0.25">
      <c r="A763" s="260"/>
      <c r="B763" s="229">
        <v>24180340</v>
      </c>
      <c r="C763" s="10" t="s">
        <v>5726</v>
      </c>
      <c r="D763" s="167" t="s">
        <v>55</v>
      </c>
      <c r="E763" s="148" t="s">
        <v>6514</v>
      </c>
      <c r="F763" s="148">
        <v>24115040</v>
      </c>
      <c r="G763" s="140" t="s">
        <v>360</v>
      </c>
      <c r="H763" s="195" t="s">
        <v>55</v>
      </c>
    </row>
    <row r="764" spans="1:8" ht="30" x14ac:dyDescent="0.25">
      <c r="A764" s="260"/>
      <c r="B764" s="229">
        <v>24180350</v>
      </c>
      <c r="C764" s="10" t="s">
        <v>5728</v>
      </c>
      <c r="D764" s="167" t="s">
        <v>55</v>
      </c>
      <c r="E764" s="148" t="s">
        <v>6514</v>
      </c>
      <c r="F764" s="148">
        <v>24115050</v>
      </c>
      <c r="G764" s="140" t="s">
        <v>362</v>
      </c>
      <c r="H764" s="195" t="s">
        <v>55</v>
      </c>
    </row>
    <row r="765" spans="1:8" ht="30" x14ac:dyDescent="0.25">
      <c r="A765" s="260"/>
      <c r="B765" s="229">
        <v>24180390</v>
      </c>
      <c r="C765" s="10" t="s">
        <v>5730</v>
      </c>
      <c r="D765" s="167" t="s">
        <v>55</v>
      </c>
      <c r="E765" s="148" t="s">
        <v>6514</v>
      </c>
      <c r="F765" s="148">
        <v>24115090</v>
      </c>
      <c r="G765" s="140" t="s">
        <v>364</v>
      </c>
      <c r="H765" s="195" t="s">
        <v>55</v>
      </c>
    </row>
    <row r="766" spans="1:8" ht="45" x14ac:dyDescent="0.25">
      <c r="A766" s="260"/>
      <c r="B766" s="229">
        <v>24180400</v>
      </c>
      <c r="C766" s="10" t="s">
        <v>710</v>
      </c>
      <c r="D766" s="167" t="s">
        <v>55</v>
      </c>
      <c r="E766" s="148" t="s">
        <v>6514</v>
      </c>
      <c r="F766" s="148">
        <v>24115100</v>
      </c>
      <c r="G766" s="140" t="s">
        <v>710</v>
      </c>
      <c r="H766" s="195" t="s">
        <v>55</v>
      </c>
    </row>
    <row r="767" spans="1:8" ht="30" x14ac:dyDescent="0.25">
      <c r="A767" s="260"/>
      <c r="B767" s="229">
        <v>24180410</v>
      </c>
      <c r="C767" s="10" t="s">
        <v>5732</v>
      </c>
      <c r="D767" s="167" t="s">
        <v>55</v>
      </c>
      <c r="E767" s="148" t="s">
        <v>6514</v>
      </c>
      <c r="F767" s="148">
        <v>24115110</v>
      </c>
      <c r="G767" s="140" t="s">
        <v>368</v>
      </c>
      <c r="H767" s="195" t="s">
        <v>55</v>
      </c>
    </row>
    <row r="768" spans="1:8" ht="45" x14ac:dyDescent="0.25">
      <c r="A768" s="260"/>
      <c r="B768" s="229">
        <v>24180420</v>
      </c>
      <c r="C768" s="10" t="s">
        <v>5734</v>
      </c>
      <c r="D768" s="167" t="s">
        <v>55</v>
      </c>
      <c r="E768" s="148" t="s">
        <v>6514</v>
      </c>
      <c r="F768" s="148">
        <v>24115120</v>
      </c>
      <c r="G768" s="140" t="s">
        <v>370</v>
      </c>
      <c r="H768" s="195" t="s">
        <v>55</v>
      </c>
    </row>
    <row r="769" spans="1:8" ht="45" x14ac:dyDescent="0.25">
      <c r="A769" s="260"/>
      <c r="B769" s="263"/>
      <c r="C769" s="32"/>
      <c r="D769" s="139"/>
      <c r="E769" s="145" t="s">
        <v>6515</v>
      </c>
      <c r="F769" s="13">
        <v>24115130</v>
      </c>
      <c r="G769" s="12" t="s">
        <v>374</v>
      </c>
      <c r="H769" s="199" t="s">
        <v>55</v>
      </c>
    </row>
    <row r="770" spans="1:8" ht="30" x14ac:dyDescent="0.25">
      <c r="A770" s="260"/>
      <c r="B770" s="229">
        <v>24180430</v>
      </c>
      <c r="C770" s="10" t="s">
        <v>5736</v>
      </c>
      <c r="D770" s="167" t="s">
        <v>55</v>
      </c>
      <c r="E770" s="148" t="s">
        <v>6514</v>
      </c>
      <c r="F770" s="148">
        <v>24115140</v>
      </c>
      <c r="G770" s="140" t="s">
        <v>372</v>
      </c>
      <c r="H770" s="195" t="s">
        <v>55</v>
      </c>
    </row>
    <row r="771" spans="1:8" ht="45" x14ac:dyDescent="0.25">
      <c r="A771" s="260"/>
      <c r="B771" s="227">
        <v>24180440</v>
      </c>
      <c r="C771" s="142" t="s">
        <v>5738</v>
      </c>
      <c r="D771" s="106" t="s">
        <v>55</v>
      </c>
      <c r="E771" s="143" t="s">
        <v>6513</v>
      </c>
      <c r="F771" s="148"/>
      <c r="G771" s="140"/>
      <c r="H771" s="195"/>
    </row>
    <row r="772" spans="1:8" ht="30" x14ac:dyDescent="0.25">
      <c r="A772" s="260"/>
      <c r="B772" s="229">
        <v>24180450</v>
      </c>
      <c r="C772" s="10" t="s">
        <v>5740</v>
      </c>
      <c r="D772" s="167" t="s">
        <v>55</v>
      </c>
      <c r="E772" s="148" t="s">
        <v>6514</v>
      </c>
      <c r="F772" s="148">
        <v>24115150</v>
      </c>
      <c r="G772" s="140" t="s">
        <v>375</v>
      </c>
      <c r="H772" s="195" t="s">
        <v>55</v>
      </c>
    </row>
    <row r="773" spans="1:8" ht="30" x14ac:dyDescent="0.25">
      <c r="A773" s="260"/>
      <c r="B773" s="263"/>
      <c r="C773" s="32"/>
      <c r="D773" s="139"/>
      <c r="E773" s="145" t="s">
        <v>6515</v>
      </c>
      <c r="F773" s="148">
        <v>24115190</v>
      </c>
      <c r="G773" s="140" t="s">
        <v>377</v>
      </c>
      <c r="H773" s="195" t="s">
        <v>55</v>
      </c>
    </row>
    <row r="774" spans="1:8" ht="30" x14ac:dyDescent="0.25">
      <c r="A774" s="260"/>
      <c r="B774" s="263"/>
      <c r="C774" s="32"/>
      <c r="D774" s="139"/>
      <c r="E774" s="152" t="s">
        <v>6514</v>
      </c>
      <c r="F774" s="152">
        <v>24119800</v>
      </c>
      <c r="G774" s="141" t="s">
        <v>378</v>
      </c>
      <c r="H774" s="201" t="s">
        <v>55</v>
      </c>
    </row>
    <row r="775" spans="1:8" ht="30" x14ac:dyDescent="0.25">
      <c r="A775" s="260"/>
      <c r="B775" s="229">
        <v>24180490</v>
      </c>
      <c r="C775" s="10" t="s">
        <v>5742</v>
      </c>
      <c r="D775" s="167" t="s">
        <v>55</v>
      </c>
      <c r="E775" s="13" t="s">
        <v>6514</v>
      </c>
      <c r="F775" s="42" t="s">
        <v>6555</v>
      </c>
      <c r="G775" s="220" t="s">
        <v>6538</v>
      </c>
      <c r="H775" s="203" t="s">
        <v>51</v>
      </c>
    </row>
    <row r="776" spans="1:8" ht="30" x14ac:dyDescent="0.25">
      <c r="A776" s="260"/>
      <c r="B776" s="263"/>
      <c r="C776" s="32"/>
      <c r="D776" s="139"/>
      <c r="E776" s="145" t="s">
        <v>6515</v>
      </c>
      <c r="F776" s="13">
        <v>24120000</v>
      </c>
      <c r="G776" s="12" t="s">
        <v>717</v>
      </c>
      <c r="H776" s="199" t="s">
        <v>45</v>
      </c>
    </row>
    <row r="777" spans="1:8" ht="30" x14ac:dyDescent="0.25">
      <c r="A777" s="260"/>
      <c r="B777" s="229">
        <v>24180500</v>
      </c>
      <c r="C777" s="10" t="s">
        <v>718</v>
      </c>
      <c r="D777" s="167" t="s">
        <v>55</v>
      </c>
      <c r="E777" s="148" t="s">
        <v>6514</v>
      </c>
      <c r="F777" s="148">
        <v>24125000</v>
      </c>
      <c r="G777" s="140" t="s">
        <v>718</v>
      </c>
      <c r="H777" s="195" t="s">
        <v>55</v>
      </c>
    </row>
    <row r="778" spans="1:8" ht="30" x14ac:dyDescent="0.25">
      <c r="A778" s="260"/>
      <c r="B778" s="229">
        <v>24180510</v>
      </c>
      <c r="C778" s="10" t="s">
        <v>5746</v>
      </c>
      <c r="D778" s="167" t="s">
        <v>55</v>
      </c>
      <c r="E778" s="148" t="s">
        <v>6514</v>
      </c>
      <c r="F778" s="148">
        <v>24125010</v>
      </c>
      <c r="G778" s="140" t="s">
        <v>6467</v>
      </c>
      <c r="H778" s="195" t="s">
        <v>55</v>
      </c>
    </row>
    <row r="779" spans="1:8" ht="45" x14ac:dyDescent="0.25">
      <c r="A779" s="260"/>
      <c r="B779" s="229">
        <v>24180520</v>
      </c>
      <c r="C779" s="10" t="s">
        <v>5747</v>
      </c>
      <c r="D779" s="167" t="s">
        <v>55</v>
      </c>
      <c r="E779" s="148" t="s">
        <v>6514</v>
      </c>
      <c r="F779" s="148">
        <v>24125020</v>
      </c>
      <c r="G779" s="140" t="s">
        <v>721</v>
      </c>
      <c r="H779" s="195" t="s">
        <v>55</v>
      </c>
    </row>
    <row r="780" spans="1:8" ht="30" x14ac:dyDescent="0.25">
      <c r="A780" s="260"/>
      <c r="B780" s="229">
        <v>24180590</v>
      </c>
      <c r="C780" s="10" t="s">
        <v>5748</v>
      </c>
      <c r="D780" s="167" t="s">
        <v>55</v>
      </c>
      <c r="E780" s="148" t="s">
        <v>6514</v>
      </c>
      <c r="F780" s="148">
        <v>24125090</v>
      </c>
      <c r="G780" s="140" t="s">
        <v>5748</v>
      </c>
      <c r="H780" s="195" t="s">
        <v>55</v>
      </c>
    </row>
    <row r="781" spans="1:8" x14ac:dyDescent="0.25">
      <c r="A781" s="260"/>
      <c r="B781" s="227">
        <v>24181000</v>
      </c>
      <c r="C781" s="142" t="s">
        <v>5752</v>
      </c>
      <c r="D781" s="106" t="s">
        <v>55</v>
      </c>
      <c r="E781" s="143" t="s">
        <v>6513</v>
      </c>
      <c r="F781" s="148"/>
      <c r="G781" s="140"/>
      <c r="H781" s="195"/>
    </row>
    <row r="782" spans="1:8" ht="30" x14ac:dyDescent="0.25">
      <c r="A782" s="260"/>
      <c r="B782" s="263"/>
      <c r="C782" s="32"/>
      <c r="D782" s="139"/>
      <c r="E782" s="145" t="s">
        <v>6515</v>
      </c>
      <c r="F782" s="13">
        <v>24130000</v>
      </c>
      <c r="G782" s="12" t="s">
        <v>402</v>
      </c>
      <c r="H782" s="199" t="s">
        <v>45</v>
      </c>
    </row>
    <row r="783" spans="1:8" ht="30" x14ac:dyDescent="0.25">
      <c r="A783" s="260"/>
      <c r="B783" s="229">
        <v>24181200</v>
      </c>
      <c r="C783" s="10" t="s">
        <v>403</v>
      </c>
      <c r="D783" s="167" t="s">
        <v>55</v>
      </c>
      <c r="E783" s="148" t="s">
        <v>6514</v>
      </c>
      <c r="F783" s="148">
        <v>24135000</v>
      </c>
      <c r="G783" s="140" t="s">
        <v>403</v>
      </c>
      <c r="H783" s="195" t="s">
        <v>55</v>
      </c>
    </row>
    <row r="784" spans="1:8" ht="30" x14ac:dyDescent="0.25">
      <c r="A784" s="260"/>
      <c r="B784" s="227">
        <v>24181210</v>
      </c>
      <c r="C784" s="142" t="s">
        <v>403</v>
      </c>
      <c r="D784" s="106" t="s">
        <v>55</v>
      </c>
      <c r="E784" s="143" t="s">
        <v>6513</v>
      </c>
      <c r="F784" s="148"/>
      <c r="G784" s="140"/>
      <c r="H784" s="195"/>
    </row>
    <row r="785" spans="1:8" ht="30" x14ac:dyDescent="0.25">
      <c r="A785" s="260"/>
      <c r="B785" s="263"/>
      <c r="C785" s="32"/>
      <c r="D785" s="139"/>
      <c r="E785" s="145" t="s">
        <v>6515</v>
      </c>
      <c r="F785" s="13">
        <v>24140000</v>
      </c>
      <c r="G785" s="12" t="s">
        <v>726</v>
      </c>
      <c r="H785" s="199" t="s">
        <v>45</v>
      </c>
    </row>
    <row r="786" spans="1:8" ht="30" x14ac:dyDescent="0.25">
      <c r="A786" s="260"/>
      <c r="B786" s="263"/>
      <c r="C786" s="32"/>
      <c r="D786" s="139"/>
      <c r="E786" s="152" t="s">
        <v>6514</v>
      </c>
      <c r="F786" s="152">
        <v>24140100</v>
      </c>
      <c r="G786" s="141" t="s">
        <v>726</v>
      </c>
      <c r="H786" s="206" t="s">
        <v>51</v>
      </c>
    </row>
    <row r="787" spans="1:8" ht="30" x14ac:dyDescent="0.25">
      <c r="A787" s="260"/>
      <c r="B787" s="229">
        <v>24181010</v>
      </c>
      <c r="C787" s="10" t="s">
        <v>5754</v>
      </c>
      <c r="D787" s="167" t="s">
        <v>55</v>
      </c>
      <c r="E787" s="148" t="s">
        <v>6514</v>
      </c>
      <c r="F787" s="148">
        <v>24145000</v>
      </c>
      <c r="G787" s="140" t="s">
        <v>407</v>
      </c>
      <c r="H787" s="204" t="s">
        <v>55</v>
      </c>
    </row>
    <row r="788" spans="1:8" ht="30" x14ac:dyDescent="0.25">
      <c r="A788" s="260"/>
      <c r="B788" s="229">
        <v>24181020</v>
      </c>
      <c r="C788" s="10" t="s">
        <v>5755</v>
      </c>
      <c r="D788" s="167" t="s">
        <v>55</v>
      </c>
      <c r="E788" s="148" t="s">
        <v>6514</v>
      </c>
      <c r="F788" s="148">
        <v>24145100</v>
      </c>
      <c r="G788" s="140" t="s">
        <v>729</v>
      </c>
      <c r="H788" s="204" t="s">
        <v>55</v>
      </c>
    </row>
    <row r="789" spans="1:8" ht="30" x14ac:dyDescent="0.25">
      <c r="A789" s="260"/>
      <c r="B789" s="229">
        <v>24181050</v>
      </c>
      <c r="C789" s="10" t="s">
        <v>731</v>
      </c>
      <c r="D789" s="167" t="s">
        <v>55</v>
      </c>
      <c r="E789" s="148" t="s">
        <v>6514</v>
      </c>
      <c r="F789" s="148">
        <v>24145200</v>
      </c>
      <c r="G789" s="140" t="s">
        <v>731</v>
      </c>
      <c r="H789" s="204" t="s">
        <v>55</v>
      </c>
    </row>
    <row r="790" spans="1:8" ht="30" x14ac:dyDescent="0.25">
      <c r="A790" s="260"/>
      <c r="B790" s="229">
        <v>24181060</v>
      </c>
      <c r="C790" s="10" t="s">
        <v>733</v>
      </c>
      <c r="D790" s="167" t="s">
        <v>55</v>
      </c>
      <c r="E790" s="148" t="s">
        <v>6514</v>
      </c>
      <c r="F790" s="148">
        <v>24145300</v>
      </c>
      <c r="G790" s="140" t="s">
        <v>733</v>
      </c>
      <c r="H790" s="204" t="s">
        <v>55</v>
      </c>
    </row>
    <row r="791" spans="1:8" ht="30" x14ac:dyDescent="0.25">
      <c r="A791" s="260"/>
      <c r="B791" s="229">
        <v>24181070</v>
      </c>
      <c r="C791" s="10" t="s">
        <v>735</v>
      </c>
      <c r="D791" s="167" t="s">
        <v>55</v>
      </c>
      <c r="E791" s="148" t="s">
        <v>6514</v>
      </c>
      <c r="F791" s="148">
        <v>24145400</v>
      </c>
      <c r="G791" s="140" t="s">
        <v>735</v>
      </c>
      <c r="H791" s="204" t="s">
        <v>55</v>
      </c>
    </row>
    <row r="792" spans="1:8" ht="30" x14ac:dyDescent="0.25">
      <c r="A792" s="260"/>
      <c r="B792" s="232">
        <v>24181090</v>
      </c>
      <c r="C792" s="150" t="s">
        <v>5756</v>
      </c>
      <c r="D792" s="151" t="s">
        <v>55</v>
      </c>
      <c r="E792" s="13" t="s">
        <v>6514</v>
      </c>
      <c r="F792" s="42" t="s">
        <v>6556</v>
      </c>
      <c r="G792" s="220" t="s">
        <v>6541</v>
      </c>
      <c r="H792" s="209" t="s">
        <v>51</v>
      </c>
    </row>
    <row r="793" spans="1:8" ht="30" x14ac:dyDescent="0.25">
      <c r="A793" s="260"/>
      <c r="B793" s="263"/>
      <c r="C793" s="32"/>
      <c r="D793" s="139"/>
      <c r="E793" s="145" t="s">
        <v>6515</v>
      </c>
      <c r="F793" s="13">
        <v>24190000</v>
      </c>
      <c r="G793" s="12" t="s">
        <v>417</v>
      </c>
      <c r="H793" s="199" t="s">
        <v>45</v>
      </c>
    </row>
    <row r="794" spans="1:8" x14ac:dyDescent="0.25">
      <c r="A794" s="260"/>
      <c r="B794" s="234">
        <v>24180100</v>
      </c>
      <c r="C794" s="158" t="s">
        <v>420</v>
      </c>
      <c r="D794" s="159" t="s">
        <v>55</v>
      </c>
      <c r="E794" s="148" t="s">
        <v>6514</v>
      </c>
      <c r="F794" s="148">
        <v>24195000</v>
      </c>
      <c r="G794" s="140" t="s">
        <v>420</v>
      </c>
      <c r="H794" s="204" t="s">
        <v>55</v>
      </c>
    </row>
    <row r="795" spans="1:8" x14ac:dyDescent="0.25">
      <c r="A795" s="260"/>
      <c r="B795" s="227">
        <v>24180110</v>
      </c>
      <c r="C795" s="142" t="s">
        <v>420</v>
      </c>
      <c r="D795" s="106" t="s">
        <v>55</v>
      </c>
      <c r="E795" s="143" t="s">
        <v>6513</v>
      </c>
      <c r="F795" s="139"/>
      <c r="G795" s="32"/>
      <c r="H795" s="197"/>
    </row>
    <row r="796" spans="1:8" x14ac:dyDescent="0.25">
      <c r="A796" s="260"/>
      <c r="B796" s="227"/>
      <c r="C796" s="142"/>
      <c r="D796" s="106"/>
      <c r="E796" s="145" t="s">
        <v>6515</v>
      </c>
      <c r="F796" s="145" t="s">
        <v>6557</v>
      </c>
      <c r="G796" s="160" t="s">
        <v>3088</v>
      </c>
      <c r="H796" s="203" t="s">
        <v>55</v>
      </c>
    </row>
    <row r="797" spans="1:8" ht="30" x14ac:dyDescent="0.25">
      <c r="A797" s="260"/>
      <c r="B797" s="227"/>
      <c r="C797" s="142"/>
      <c r="D797" s="106"/>
      <c r="E797" s="145" t="s">
        <v>6515</v>
      </c>
      <c r="F797" s="145" t="s">
        <v>6558</v>
      </c>
      <c r="G797" s="220" t="s">
        <v>4731</v>
      </c>
      <c r="H797" s="203" t="s">
        <v>55</v>
      </c>
    </row>
    <row r="798" spans="1:8" ht="30" x14ac:dyDescent="0.25">
      <c r="A798" s="260"/>
      <c r="B798" s="227"/>
      <c r="C798" s="142"/>
      <c r="D798" s="106"/>
      <c r="E798" s="145" t="s">
        <v>6515</v>
      </c>
      <c r="F798" s="145" t="s">
        <v>6559</v>
      </c>
      <c r="G798" s="12" t="s">
        <v>6560</v>
      </c>
      <c r="H798" s="203" t="s">
        <v>55</v>
      </c>
    </row>
    <row r="799" spans="1:8" ht="30" x14ac:dyDescent="0.25">
      <c r="A799" s="260"/>
      <c r="B799" s="227"/>
      <c r="C799" s="142"/>
      <c r="D799" s="106"/>
      <c r="E799" s="145" t="s">
        <v>6515</v>
      </c>
      <c r="F799" s="145" t="s">
        <v>6561</v>
      </c>
      <c r="G799" s="220" t="s">
        <v>6562</v>
      </c>
      <c r="H799" s="203" t="s">
        <v>55</v>
      </c>
    </row>
    <row r="800" spans="1:8" ht="30" x14ac:dyDescent="0.25">
      <c r="A800" s="260"/>
      <c r="B800" s="227"/>
      <c r="C800" s="142"/>
      <c r="D800" s="106"/>
      <c r="E800" s="145" t="s">
        <v>6515</v>
      </c>
      <c r="F800" s="145" t="s">
        <v>6563</v>
      </c>
      <c r="G800" s="12" t="s">
        <v>6564</v>
      </c>
      <c r="H800" s="203" t="s">
        <v>55</v>
      </c>
    </row>
    <row r="801" spans="1:8" ht="30" x14ac:dyDescent="0.25">
      <c r="A801" s="260"/>
      <c r="B801" s="227"/>
      <c r="C801" s="142"/>
      <c r="D801" s="106"/>
      <c r="E801" s="145" t="s">
        <v>6515</v>
      </c>
      <c r="F801" s="145" t="s">
        <v>6565</v>
      </c>
      <c r="G801" s="220" t="s">
        <v>4696</v>
      </c>
      <c r="H801" s="203" t="s">
        <v>55</v>
      </c>
    </row>
    <row r="802" spans="1:8" ht="30" x14ac:dyDescent="0.25">
      <c r="A802" s="260"/>
      <c r="B802" s="263"/>
      <c r="C802" s="32"/>
      <c r="D802" s="139"/>
      <c r="E802" s="139"/>
      <c r="F802" s="148">
        <v>24199900</v>
      </c>
      <c r="G802" s="140" t="s">
        <v>6566</v>
      </c>
      <c r="H802" s="204" t="s">
        <v>51</v>
      </c>
    </row>
    <row r="803" spans="1:8" x14ac:dyDescent="0.25">
      <c r="A803" s="260"/>
      <c r="B803" s="227">
        <v>24189900</v>
      </c>
      <c r="C803" s="142" t="s">
        <v>5758</v>
      </c>
      <c r="D803" s="106" t="s">
        <v>55</v>
      </c>
      <c r="E803" s="143" t="s">
        <v>6513</v>
      </c>
      <c r="F803" s="139"/>
      <c r="G803" s="32"/>
      <c r="H803" s="197"/>
    </row>
    <row r="804" spans="1:8" x14ac:dyDescent="0.25">
      <c r="A804" s="260"/>
      <c r="B804" s="227">
        <v>24189910</v>
      </c>
      <c r="C804" s="142" t="s">
        <v>5758</v>
      </c>
      <c r="D804" s="106" t="s">
        <v>55</v>
      </c>
      <c r="E804" s="143" t="s">
        <v>6513</v>
      </c>
      <c r="F804" s="139"/>
      <c r="G804" s="32"/>
      <c r="H804" s="197"/>
    </row>
    <row r="805" spans="1:8" ht="30" x14ac:dyDescent="0.25">
      <c r="A805" s="260"/>
      <c r="B805" s="227">
        <v>24200010</v>
      </c>
      <c r="C805" s="142" t="s">
        <v>5248</v>
      </c>
      <c r="D805" s="106" t="s">
        <v>51</v>
      </c>
      <c r="E805" s="143" t="s">
        <v>6513</v>
      </c>
      <c r="F805" s="139"/>
      <c r="G805" s="32"/>
      <c r="H805" s="197"/>
    </row>
    <row r="806" spans="1:8" ht="30" x14ac:dyDescent="0.25">
      <c r="A806" s="260"/>
      <c r="B806" s="227">
        <v>24280000</v>
      </c>
      <c r="C806" s="142" t="s">
        <v>5759</v>
      </c>
      <c r="D806" s="106" t="s">
        <v>45</v>
      </c>
      <c r="E806" s="143" t="s">
        <v>6513</v>
      </c>
      <c r="F806" s="139"/>
      <c r="G806" s="32"/>
      <c r="H806" s="197"/>
    </row>
    <row r="807" spans="1:8" ht="30" x14ac:dyDescent="0.25">
      <c r="A807" s="260"/>
      <c r="B807" s="227">
        <v>24280100</v>
      </c>
      <c r="C807" s="142" t="s">
        <v>742</v>
      </c>
      <c r="D807" s="106" t="s">
        <v>55</v>
      </c>
      <c r="E807" s="143" t="s">
        <v>6513</v>
      </c>
      <c r="F807" s="139"/>
      <c r="G807" s="32"/>
      <c r="H807" s="197"/>
    </row>
    <row r="808" spans="1:8" ht="30" x14ac:dyDescent="0.25">
      <c r="A808" s="260"/>
      <c r="B808" s="227">
        <v>24280110</v>
      </c>
      <c r="C808" s="142" t="s">
        <v>742</v>
      </c>
      <c r="D808" s="106" t="s">
        <v>55</v>
      </c>
      <c r="E808" s="143" t="s">
        <v>6513</v>
      </c>
      <c r="F808" s="139"/>
      <c r="G808" s="32"/>
      <c r="H808" s="197"/>
    </row>
    <row r="809" spans="1:8" ht="30" x14ac:dyDescent="0.25">
      <c r="A809" s="260"/>
      <c r="B809" s="233"/>
      <c r="C809" s="156"/>
      <c r="D809" s="153"/>
      <c r="E809" s="145" t="s">
        <v>6515</v>
      </c>
      <c r="F809" s="13">
        <v>24210000</v>
      </c>
      <c r="G809" s="12" t="s">
        <v>739</v>
      </c>
      <c r="H809" s="199" t="s">
        <v>45</v>
      </c>
    </row>
    <row r="810" spans="1:8" ht="30" x14ac:dyDescent="0.25">
      <c r="A810" s="260"/>
      <c r="B810" s="229">
        <v>24280300</v>
      </c>
      <c r="C810" s="10" t="s">
        <v>448</v>
      </c>
      <c r="D810" s="167" t="s">
        <v>55</v>
      </c>
      <c r="E810" s="148" t="s">
        <v>6514</v>
      </c>
      <c r="F810" s="148">
        <v>24215000</v>
      </c>
      <c r="G810" s="140" t="s">
        <v>448</v>
      </c>
      <c r="H810" s="204" t="s">
        <v>55</v>
      </c>
    </row>
    <row r="811" spans="1:8" ht="30" x14ac:dyDescent="0.25">
      <c r="A811" s="260"/>
      <c r="B811" s="227">
        <v>24280310</v>
      </c>
      <c r="C811" s="142" t="s">
        <v>448</v>
      </c>
      <c r="D811" s="106" t="s">
        <v>55</v>
      </c>
      <c r="E811" s="143" t="s">
        <v>6513</v>
      </c>
      <c r="F811" s="139"/>
      <c r="G811" s="32"/>
      <c r="H811" s="197"/>
    </row>
    <row r="812" spans="1:8" ht="30" x14ac:dyDescent="0.25">
      <c r="A812" s="260"/>
      <c r="B812" s="263"/>
      <c r="C812" s="32"/>
      <c r="D812" s="32"/>
      <c r="E812" s="145" t="s">
        <v>6515</v>
      </c>
      <c r="F812" s="13">
        <v>24220000</v>
      </c>
      <c r="G812" s="12" t="s">
        <v>744</v>
      </c>
      <c r="H812" s="199" t="s">
        <v>45</v>
      </c>
    </row>
    <row r="813" spans="1:8" ht="30" x14ac:dyDescent="0.25">
      <c r="A813" s="260"/>
      <c r="B813" s="263"/>
      <c r="C813" s="32"/>
      <c r="D813" s="32"/>
      <c r="E813" s="145"/>
      <c r="F813" s="152">
        <v>24220100</v>
      </c>
      <c r="G813" s="141" t="s">
        <v>449</v>
      </c>
      <c r="H813" s="206" t="s">
        <v>51</v>
      </c>
    </row>
    <row r="814" spans="1:8" ht="30" x14ac:dyDescent="0.25">
      <c r="A814" s="260"/>
      <c r="B814" s="263"/>
      <c r="C814" s="32"/>
      <c r="D814" s="32"/>
      <c r="E814" s="145"/>
      <c r="F814" s="251" t="s">
        <v>6567</v>
      </c>
      <c r="G814" s="223" t="s">
        <v>4258</v>
      </c>
      <c r="H814" s="204" t="s">
        <v>51</v>
      </c>
    </row>
    <row r="815" spans="1:8" ht="30" x14ac:dyDescent="0.25">
      <c r="A815" s="260"/>
      <c r="B815" s="229">
        <v>24281000</v>
      </c>
      <c r="C815" s="10" t="s">
        <v>5764</v>
      </c>
      <c r="D815" s="167" t="s">
        <v>55</v>
      </c>
      <c r="E815" s="67" t="s">
        <v>6514</v>
      </c>
      <c r="F815" s="139"/>
      <c r="G815" s="32"/>
      <c r="H815" s="262"/>
    </row>
    <row r="816" spans="1:8" ht="30" x14ac:dyDescent="0.25">
      <c r="A816" s="260"/>
      <c r="B816" s="229">
        <v>24281010</v>
      </c>
      <c r="C816" s="10" t="s">
        <v>746</v>
      </c>
      <c r="D816" s="167" t="s">
        <v>55</v>
      </c>
      <c r="E816" s="148" t="s">
        <v>6514</v>
      </c>
      <c r="F816" s="148">
        <v>24225000</v>
      </c>
      <c r="G816" s="140" t="s">
        <v>746</v>
      </c>
      <c r="H816" s="204" t="s">
        <v>55</v>
      </c>
    </row>
    <row r="817" spans="1:8" ht="30" x14ac:dyDescent="0.25">
      <c r="A817" s="260"/>
      <c r="B817" s="229">
        <v>24281020</v>
      </c>
      <c r="C817" s="10" t="s">
        <v>748</v>
      </c>
      <c r="D817" s="167" t="s">
        <v>55</v>
      </c>
      <c r="E817" s="148" t="s">
        <v>6514</v>
      </c>
      <c r="F817" s="148">
        <v>24225100</v>
      </c>
      <c r="G817" s="140" t="s">
        <v>748</v>
      </c>
      <c r="H817" s="204" t="s">
        <v>55</v>
      </c>
    </row>
    <row r="818" spans="1:8" ht="30" x14ac:dyDescent="0.25">
      <c r="A818" s="260"/>
      <c r="B818" s="229">
        <v>24281050</v>
      </c>
      <c r="C818" s="10" t="s">
        <v>750</v>
      </c>
      <c r="D818" s="167" t="s">
        <v>55</v>
      </c>
      <c r="E818" s="148" t="s">
        <v>6514</v>
      </c>
      <c r="F818" s="148">
        <v>24225200</v>
      </c>
      <c r="G818" s="140" t="s">
        <v>750</v>
      </c>
      <c r="H818" s="204" t="s">
        <v>55</v>
      </c>
    </row>
    <row r="819" spans="1:8" ht="30" x14ac:dyDescent="0.25">
      <c r="A819" s="260"/>
      <c r="B819" s="229">
        <v>24281060</v>
      </c>
      <c r="C819" s="10" t="s">
        <v>752</v>
      </c>
      <c r="D819" s="167" t="s">
        <v>55</v>
      </c>
      <c r="E819" s="148" t="s">
        <v>6514</v>
      </c>
      <c r="F819" s="148">
        <v>24225300</v>
      </c>
      <c r="G819" s="140" t="s">
        <v>752</v>
      </c>
      <c r="H819" s="204" t="s">
        <v>55</v>
      </c>
    </row>
    <row r="820" spans="1:8" ht="30" x14ac:dyDescent="0.25">
      <c r="A820" s="260"/>
      <c r="B820" s="229">
        <v>24281070</v>
      </c>
      <c r="C820" s="10" t="s">
        <v>754</v>
      </c>
      <c r="D820" s="167" t="s">
        <v>55</v>
      </c>
      <c r="E820" s="148" t="s">
        <v>6514</v>
      </c>
      <c r="F820" s="148">
        <v>24225400</v>
      </c>
      <c r="G820" s="140" t="s">
        <v>754</v>
      </c>
      <c r="H820" s="204" t="s">
        <v>55</v>
      </c>
    </row>
    <row r="821" spans="1:8" ht="30" x14ac:dyDescent="0.25">
      <c r="A821" s="260"/>
      <c r="B821" s="232">
        <v>24281090</v>
      </c>
      <c r="C821" s="150" t="s">
        <v>5767</v>
      </c>
      <c r="D821" s="151" t="s">
        <v>55</v>
      </c>
      <c r="E821" s="145" t="s">
        <v>6515</v>
      </c>
      <c r="F821" s="145" t="s">
        <v>6568</v>
      </c>
      <c r="G821" s="12" t="s">
        <v>3097</v>
      </c>
      <c r="H821" s="203" t="s">
        <v>51</v>
      </c>
    </row>
    <row r="822" spans="1:8" x14ac:dyDescent="0.25">
      <c r="A822" s="260"/>
      <c r="B822" s="233"/>
      <c r="C822" s="156"/>
      <c r="D822" s="153"/>
      <c r="E822" s="145" t="s">
        <v>6515</v>
      </c>
      <c r="F822" s="13">
        <v>24290000</v>
      </c>
      <c r="G822" s="12" t="s">
        <v>756</v>
      </c>
      <c r="H822" s="199" t="s">
        <v>45</v>
      </c>
    </row>
    <row r="823" spans="1:8" ht="30" x14ac:dyDescent="0.25">
      <c r="A823" s="260"/>
      <c r="B823" s="229">
        <v>24280100</v>
      </c>
      <c r="C823" s="10" t="s">
        <v>742</v>
      </c>
      <c r="D823" s="167" t="s">
        <v>55</v>
      </c>
      <c r="E823" s="148" t="s">
        <v>6514</v>
      </c>
      <c r="F823" s="148">
        <v>24295000</v>
      </c>
      <c r="G823" s="140" t="s">
        <v>742</v>
      </c>
      <c r="H823" s="204" t="s">
        <v>55</v>
      </c>
    </row>
    <row r="824" spans="1:8" ht="30" x14ac:dyDescent="0.25">
      <c r="A824" s="260"/>
      <c r="B824" s="227">
        <v>24280110</v>
      </c>
      <c r="C824" s="142" t="s">
        <v>742</v>
      </c>
      <c r="D824" s="106" t="s">
        <v>55</v>
      </c>
      <c r="E824" s="143" t="s">
        <v>6513</v>
      </c>
      <c r="F824" s="139"/>
      <c r="G824" s="32"/>
      <c r="H824" s="197"/>
    </row>
    <row r="825" spans="1:8" ht="30" x14ac:dyDescent="0.25">
      <c r="A825" s="260"/>
      <c r="B825" s="231">
        <v>24280500</v>
      </c>
      <c r="C825" s="1" t="s">
        <v>718</v>
      </c>
      <c r="D825" s="21" t="s">
        <v>55</v>
      </c>
      <c r="E825" s="148" t="s">
        <v>6514</v>
      </c>
      <c r="F825" s="148">
        <v>24295100</v>
      </c>
      <c r="G825" s="140" t="s">
        <v>718</v>
      </c>
      <c r="H825" s="204" t="s">
        <v>55</v>
      </c>
    </row>
    <row r="826" spans="1:8" ht="30" x14ac:dyDescent="0.25">
      <c r="A826" s="260"/>
      <c r="B826" s="232">
        <v>24280510</v>
      </c>
      <c r="C826" s="150" t="s">
        <v>718</v>
      </c>
      <c r="D826" s="151" t="s">
        <v>55</v>
      </c>
      <c r="E826" s="143" t="s">
        <v>6513</v>
      </c>
      <c r="F826" s="139"/>
      <c r="G826" s="32"/>
      <c r="H826" s="197"/>
    </row>
    <row r="827" spans="1:8" x14ac:dyDescent="0.25">
      <c r="A827" s="260"/>
      <c r="B827" s="263"/>
      <c r="C827" s="32"/>
      <c r="D827" s="139"/>
      <c r="E827" s="145" t="s">
        <v>6515</v>
      </c>
      <c r="F827" s="13">
        <v>24299900</v>
      </c>
      <c r="G827" s="12" t="s">
        <v>756</v>
      </c>
      <c r="H827" s="199" t="s">
        <v>51</v>
      </c>
    </row>
    <row r="828" spans="1:8" x14ac:dyDescent="0.25">
      <c r="A828" s="260"/>
      <c r="B828" s="227">
        <v>24289900</v>
      </c>
      <c r="C828" s="142" t="s">
        <v>5769</v>
      </c>
      <c r="D828" s="106" t="s">
        <v>55</v>
      </c>
      <c r="E828" s="143" t="s">
        <v>6513</v>
      </c>
      <c r="F828" s="139"/>
      <c r="G828" s="32"/>
      <c r="H828" s="197"/>
    </row>
    <row r="829" spans="1:8" x14ac:dyDescent="0.25">
      <c r="A829" s="260"/>
      <c r="B829" s="227">
        <v>24289910</v>
      </c>
      <c r="C829" s="142" t="s">
        <v>5769</v>
      </c>
      <c r="D829" s="106" t="s">
        <v>55</v>
      </c>
      <c r="E829" s="143" t="s">
        <v>6513</v>
      </c>
      <c r="F829" s="139"/>
      <c r="G829" s="32"/>
      <c r="H829" s="197"/>
    </row>
    <row r="830" spans="1:8" ht="30" x14ac:dyDescent="0.25">
      <c r="A830" s="260"/>
      <c r="B830" s="263"/>
      <c r="C830" s="32"/>
      <c r="D830" s="139"/>
      <c r="E830" s="145" t="s">
        <v>6515</v>
      </c>
      <c r="F830" s="13">
        <v>24310000</v>
      </c>
      <c r="G830" s="12" t="s">
        <v>761</v>
      </c>
      <c r="H830" s="199" t="s">
        <v>45</v>
      </c>
    </row>
    <row r="831" spans="1:8" ht="30" x14ac:dyDescent="0.25">
      <c r="A831" s="260"/>
      <c r="B831" s="263"/>
      <c r="C831" s="32"/>
      <c r="D831" s="139"/>
      <c r="E831" s="145" t="s">
        <v>6515</v>
      </c>
      <c r="F831" s="13">
        <v>24315000</v>
      </c>
      <c r="G831" s="12" t="s">
        <v>761</v>
      </c>
      <c r="H831" s="199" t="s">
        <v>55</v>
      </c>
    </row>
    <row r="832" spans="1:8" x14ac:dyDescent="0.25">
      <c r="A832" s="260"/>
      <c r="B832" s="227">
        <v>24300010</v>
      </c>
      <c r="C832" s="142" t="s">
        <v>5251</v>
      </c>
      <c r="D832" s="106" t="s">
        <v>51</v>
      </c>
      <c r="E832" s="145" t="s">
        <v>6515</v>
      </c>
      <c r="F832" s="13">
        <v>24399900</v>
      </c>
      <c r="G832" s="12" t="s">
        <v>470</v>
      </c>
      <c r="H832" s="199" t="s">
        <v>51</v>
      </c>
    </row>
    <row r="833" spans="1:8" ht="30" x14ac:dyDescent="0.25">
      <c r="A833" s="260"/>
      <c r="B833" s="263"/>
      <c r="C833" s="32"/>
      <c r="D833" s="139"/>
      <c r="E833" s="145" t="s">
        <v>6515</v>
      </c>
      <c r="F833" s="13">
        <v>24320000</v>
      </c>
      <c r="G833" s="12" t="s">
        <v>762</v>
      </c>
      <c r="H833" s="199" t="s">
        <v>45</v>
      </c>
    </row>
    <row r="834" spans="1:8" ht="30" x14ac:dyDescent="0.25">
      <c r="A834" s="260"/>
      <c r="B834" s="263"/>
      <c r="C834" s="32"/>
      <c r="D834" s="139"/>
      <c r="E834" s="143" t="s">
        <v>6513</v>
      </c>
      <c r="F834" s="152">
        <v>24320100</v>
      </c>
      <c r="G834" s="142" t="s">
        <v>762</v>
      </c>
      <c r="H834" s="208" t="s">
        <v>51</v>
      </c>
    </row>
    <row r="835" spans="1:8" ht="30" x14ac:dyDescent="0.25">
      <c r="A835" s="260"/>
      <c r="B835" s="263"/>
      <c r="C835" s="32"/>
      <c r="D835" s="139"/>
      <c r="E835" s="143"/>
      <c r="F835" s="148" t="s">
        <v>6569</v>
      </c>
      <c r="G835" s="140" t="s">
        <v>4249</v>
      </c>
      <c r="H835" s="207" t="s">
        <v>51</v>
      </c>
    </row>
    <row r="836" spans="1:8" x14ac:dyDescent="0.25">
      <c r="A836" s="260"/>
      <c r="B836" s="227">
        <v>24380000</v>
      </c>
      <c r="C836" s="142" t="s">
        <v>5251</v>
      </c>
      <c r="D836" s="106" t="s">
        <v>45</v>
      </c>
      <c r="E836" s="143" t="s">
        <v>6513</v>
      </c>
      <c r="F836" s="139"/>
      <c r="G836" s="32"/>
      <c r="H836" s="197"/>
    </row>
    <row r="837" spans="1:8" ht="30" x14ac:dyDescent="0.25">
      <c r="A837" s="260"/>
      <c r="B837" s="227">
        <v>24381000</v>
      </c>
      <c r="C837" s="142" t="s">
        <v>5772</v>
      </c>
      <c r="D837" s="106" t="s">
        <v>55</v>
      </c>
      <c r="E837" s="143" t="s">
        <v>6513</v>
      </c>
      <c r="F837" s="139"/>
      <c r="G837" s="32"/>
      <c r="H837" s="197"/>
    </row>
    <row r="838" spans="1:8" ht="30" x14ac:dyDescent="0.25">
      <c r="A838" s="260"/>
      <c r="B838" s="229">
        <v>24381010</v>
      </c>
      <c r="C838" s="10" t="s">
        <v>5774</v>
      </c>
      <c r="D838" s="167" t="s">
        <v>55</v>
      </c>
      <c r="E838" s="148" t="s">
        <v>6514</v>
      </c>
      <c r="F838" s="148">
        <v>24325000</v>
      </c>
      <c r="G838" s="140" t="s">
        <v>5774</v>
      </c>
      <c r="H838" s="204" t="s">
        <v>55</v>
      </c>
    </row>
    <row r="839" spans="1:8" ht="30" x14ac:dyDescent="0.25">
      <c r="A839" s="260"/>
      <c r="B839" s="229">
        <v>24381020</v>
      </c>
      <c r="C839" s="10" t="s">
        <v>5775</v>
      </c>
      <c r="D839" s="167" t="s">
        <v>55</v>
      </c>
      <c r="E839" s="148" t="s">
        <v>6514</v>
      </c>
      <c r="F839" s="148">
        <v>24325100</v>
      </c>
      <c r="G839" s="140" t="s">
        <v>5775</v>
      </c>
      <c r="H839" s="204" t="s">
        <v>55</v>
      </c>
    </row>
    <row r="840" spans="1:8" ht="30" x14ac:dyDescent="0.25">
      <c r="A840" s="260"/>
      <c r="B840" s="229">
        <v>24381030</v>
      </c>
      <c r="C840" s="10" t="s">
        <v>5776</v>
      </c>
      <c r="D840" s="167" t="s">
        <v>55</v>
      </c>
      <c r="E840" s="148" t="s">
        <v>6514</v>
      </c>
      <c r="F840" s="148">
        <v>24325200</v>
      </c>
      <c r="G840" s="140" t="s">
        <v>5776</v>
      </c>
      <c r="H840" s="204" t="s">
        <v>55</v>
      </c>
    </row>
    <row r="841" spans="1:8" ht="30" x14ac:dyDescent="0.25">
      <c r="A841" s="260"/>
      <c r="B841" s="227">
        <v>24381090</v>
      </c>
      <c r="C841" s="142" t="s">
        <v>5777</v>
      </c>
      <c r="D841" s="106" t="s">
        <v>55</v>
      </c>
      <c r="E841" s="145" t="s">
        <v>6515</v>
      </c>
      <c r="F841" s="13">
        <v>24329900</v>
      </c>
      <c r="G841" s="12" t="s">
        <v>3103</v>
      </c>
      <c r="H841" s="214" t="s">
        <v>51</v>
      </c>
    </row>
    <row r="842" spans="1:8" x14ac:dyDescent="0.25">
      <c r="A842" s="260"/>
      <c r="B842" s="263"/>
      <c r="C842" s="32"/>
      <c r="D842" s="139"/>
      <c r="E842" s="145" t="s">
        <v>6515</v>
      </c>
      <c r="F842" s="13">
        <v>24390000</v>
      </c>
      <c r="G842" s="12" t="s">
        <v>470</v>
      </c>
      <c r="H842" s="199" t="s">
        <v>45</v>
      </c>
    </row>
    <row r="843" spans="1:8" x14ac:dyDescent="0.25">
      <c r="A843" s="260"/>
      <c r="B843" s="229">
        <v>24380100</v>
      </c>
      <c r="C843" s="10" t="s">
        <v>464</v>
      </c>
      <c r="D843" s="167" t="s">
        <v>55</v>
      </c>
      <c r="E843" s="148" t="s">
        <v>6514</v>
      </c>
      <c r="F843" s="148">
        <v>24395000</v>
      </c>
      <c r="G843" s="140" t="s">
        <v>464</v>
      </c>
      <c r="H843" s="204" t="s">
        <v>55</v>
      </c>
    </row>
    <row r="844" spans="1:8" x14ac:dyDescent="0.25">
      <c r="A844" s="260"/>
      <c r="B844" s="227">
        <v>24380110</v>
      </c>
      <c r="C844" s="142" t="s">
        <v>464</v>
      </c>
      <c r="D844" s="106" t="s">
        <v>55</v>
      </c>
      <c r="E844" s="143" t="s">
        <v>6513</v>
      </c>
      <c r="F844" s="67"/>
      <c r="G844" s="10"/>
      <c r="H844" s="101"/>
    </row>
    <row r="845" spans="1:8" x14ac:dyDescent="0.25">
      <c r="A845" s="260"/>
      <c r="B845" s="263"/>
      <c r="C845" s="32"/>
      <c r="D845" s="139"/>
      <c r="E845" s="145" t="s">
        <v>6515</v>
      </c>
      <c r="F845" s="13">
        <v>24399900</v>
      </c>
      <c r="G845" s="12" t="s">
        <v>470</v>
      </c>
      <c r="H845" s="199" t="s">
        <v>51</v>
      </c>
    </row>
    <row r="846" spans="1:8" x14ac:dyDescent="0.25">
      <c r="A846" s="260"/>
      <c r="B846" s="227">
        <v>24389900</v>
      </c>
      <c r="C846" s="142" t="s">
        <v>470</v>
      </c>
      <c r="D846" s="106" t="s">
        <v>55</v>
      </c>
      <c r="E846" s="143" t="s">
        <v>6513</v>
      </c>
      <c r="F846" s="139"/>
      <c r="G846" s="32"/>
      <c r="H846" s="197"/>
    </row>
    <row r="847" spans="1:8" x14ac:dyDescent="0.25">
      <c r="A847" s="260"/>
      <c r="B847" s="227">
        <v>24389910</v>
      </c>
      <c r="C847" s="142" t="s">
        <v>470</v>
      </c>
      <c r="D847" s="106" t="s">
        <v>55</v>
      </c>
      <c r="E847" s="143" t="s">
        <v>6513</v>
      </c>
      <c r="F847" s="139"/>
      <c r="G847" s="32"/>
      <c r="H847" s="197"/>
    </row>
    <row r="848" spans="1:8" x14ac:dyDescent="0.25">
      <c r="A848" s="260"/>
      <c r="B848" s="263"/>
      <c r="C848" s="32"/>
      <c r="D848" s="139"/>
      <c r="E848" s="145" t="s">
        <v>6515</v>
      </c>
      <c r="F848" s="13">
        <v>24410000</v>
      </c>
      <c r="G848" s="12" t="s">
        <v>471</v>
      </c>
      <c r="H848" s="199" t="s">
        <v>45</v>
      </c>
    </row>
    <row r="849" spans="1:8" x14ac:dyDescent="0.25">
      <c r="A849" s="260"/>
      <c r="B849" s="263"/>
      <c r="C849" s="32"/>
      <c r="D849" s="139"/>
      <c r="E849" s="143" t="s">
        <v>6513</v>
      </c>
      <c r="F849" s="152">
        <v>24410100</v>
      </c>
      <c r="G849" s="141" t="s">
        <v>471</v>
      </c>
      <c r="H849" s="206" t="s">
        <v>51</v>
      </c>
    </row>
    <row r="850" spans="1:8" ht="30" x14ac:dyDescent="0.25">
      <c r="A850" s="260"/>
      <c r="B850" s="229">
        <v>24400010</v>
      </c>
      <c r="C850" s="10" t="s">
        <v>471</v>
      </c>
      <c r="D850" s="167" t="s">
        <v>51</v>
      </c>
      <c r="E850" s="157" t="s">
        <v>6515</v>
      </c>
      <c r="F850" s="13" t="s">
        <v>6570</v>
      </c>
      <c r="G850" s="12" t="s">
        <v>4250</v>
      </c>
      <c r="H850" s="203" t="s">
        <v>51</v>
      </c>
    </row>
    <row r="851" spans="1:8" ht="30" x14ac:dyDescent="0.25">
      <c r="A851" s="260"/>
      <c r="B851" s="227">
        <v>24480000</v>
      </c>
      <c r="C851" s="142" t="s">
        <v>5779</v>
      </c>
      <c r="D851" s="106" t="s">
        <v>45</v>
      </c>
      <c r="E851" s="143" t="s">
        <v>6513</v>
      </c>
      <c r="F851" s="139"/>
      <c r="G851" s="32"/>
      <c r="H851" s="197"/>
    </row>
    <row r="852" spans="1:8" ht="30" x14ac:dyDescent="0.25">
      <c r="A852" s="260"/>
      <c r="B852" s="227">
        <v>24480100</v>
      </c>
      <c r="C852" s="142" t="s">
        <v>5781</v>
      </c>
      <c r="D852" s="106" t="s">
        <v>55</v>
      </c>
      <c r="E852" s="145" t="s">
        <v>6515</v>
      </c>
      <c r="F852" s="13" t="s">
        <v>6570</v>
      </c>
      <c r="G852" s="12" t="s">
        <v>4250</v>
      </c>
      <c r="H852" s="203" t="s">
        <v>51</v>
      </c>
    </row>
    <row r="853" spans="1:8" ht="30" x14ac:dyDescent="0.25">
      <c r="A853" s="260"/>
      <c r="B853" s="229">
        <v>24480110</v>
      </c>
      <c r="C853" s="10" t="s">
        <v>771</v>
      </c>
      <c r="D853" s="167" t="s">
        <v>55</v>
      </c>
      <c r="E853" s="148" t="s">
        <v>6514</v>
      </c>
      <c r="F853" s="148">
        <v>24415000</v>
      </c>
      <c r="G853" s="140" t="s">
        <v>771</v>
      </c>
      <c r="H853" s="204" t="s">
        <v>55</v>
      </c>
    </row>
    <row r="854" spans="1:8" ht="30" x14ac:dyDescent="0.25">
      <c r="A854" s="260"/>
      <c r="B854" s="229">
        <v>24480120</v>
      </c>
      <c r="C854" s="10" t="s">
        <v>772</v>
      </c>
      <c r="D854" s="167" t="s">
        <v>55</v>
      </c>
      <c r="E854" s="148" t="s">
        <v>6514</v>
      </c>
      <c r="F854" s="148">
        <v>24415100</v>
      </c>
      <c r="G854" s="140" t="s">
        <v>772</v>
      </c>
      <c r="H854" s="204" t="s">
        <v>55</v>
      </c>
    </row>
    <row r="855" spans="1:8" ht="30" x14ac:dyDescent="0.25">
      <c r="A855" s="260"/>
      <c r="B855" s="232">
        <v>24480190</v>
      </c>
      <c r="C855" s="150" t="s">
        <v>5785</v>
      </c>
      <c r="D855" s="151" t="s">
        <v>55</v>
      </c>
      <c r="E855" s="145" t="s">
        <v>6515</v>
      </c>
      <c r="F855" s="13">
        <v>24419900</v>
      </c>
      <c r="G855" s="12" t="s">
        <v>477</v>
      </c>
      <c r="H855" s="203" t="s">
        <v>51</v>
      </c>
    </row>
    <row r="856" spans="1:8" x14ac:dyDescent="0.25">
      <c r="A856" s="260"/>
      <c r="B856" s="227">
        <v>24481000</v>
      </c>
      <c r="C856" s="142" t="s">
        <v>477</v>
      </c>
      <c r="D856" s="106" t="s">
        <v>55</v>
      </c>
      <c r="E856" s="143" t="s">
        <v>6513</v>
      </c>
      <c r="F856" s="139"/>
      <c r="G856" s="32"/>
      <c r="H856" s="197"/>
    </row>
    <row r="857" spans="1:8" x14ac:dyDescent="0.25">
      <c r="A857" s="260"/>
      <c r="B857" s="227">
        <v>24481010</v>
      </c>
      <c r="C857" s="142" t="s">
        <v>477</v>
      </c>
      <c r="D857" s="106" t="s">
        <v>55</v>
      </c>
      <c r="E857" s="143" t="s">
        <v>6513</v>
      </c>
      <c r="F857" s="139"/>
      <c r="G857" s="32"/>
      <c r="H857" s="197"/>
    </row>
    <row r="858" spans="1:8" x14ac:dyDescent="0.25">
      <c r="A858" s="260"/>
      <c r="B858" s="263"/>
      <c r="C858" s="32"/>
      <c r="D858" s="139"/>
      <c r="E858" s="145" t="s">
        <v>6515</v>
      </c>
      <c r="F858" s="13">
        <v>24510000</v>
      </c>
      <c r="G858" s="12" t="s">
        <v>478</v>
      </c>
      <c r="H858" s="199" t="s">
        <v>45</v>
      </c>
    </row>
    <row r="859" spans="1:8" x14ac:dyDescent="0.25">
      <c r="A859" s="260"/>
      <c r="B859" s="229">
        <v>24500010</v>
      </c>
      <c r="C859" s="10" t="s">
        <v>478</v>
      </c>
      <c r="D859" s="167" t="s">
        <v>51</v>
      </c>
      <c r="E859" s="148" t="s">
        <v>6514</v>
      </c>
      <c r="F859" s="148">
        <v>24510100</v>
      </c>
      <c r="G859" s="140" t="s">
        <v>478</v>
      </c>
      <c r="H859" s="204" t="s">
        <v>51</v>
      </c>
    </row>
    <row r="860" spans="1:8" ht="30" x14ac:dyDescent="0.25">
      <c r="A860" s="260"/>
      <c r="B860" s="227">
        <v>24580000</v>
      </c>
      <c r="C860" s="142" t="s">
        <v>5788</v>
      </c>
      <c r="D860" s="106" t="s">
        <v>45</v>
      </c>
      <c r="E860" s="143" t="s">
        <v>6513</v>
      </c>
      <c r="F860" s="139"/>
      <c r="G860" s="32"/>
      <c r="H860" s="197"/>
    </row>
    <row r="861" spans="1:8" x14ac:dyDescent="0.25">
      <c r="A861" s="260"/>
      <c r="B861" s="227">
        <v>24580100</v>
      </c>
      <c r="C861" s="142" t="s">
        <v>478</v>
      </c>
      <c r="D861" s="106" t="s">
        <v>55</v>
      </c>
      <c r="E861" s="143" t="s">
        <v>6513</v>
      </c>
      <c r="F861" s="139"/>
      <c r="G861" s="32"/>
      <c r="H861" s="197"/>
    </row>
    <row r="862" spans="1:8" x14ac:dyDescent="0.25">
      <c r="A862" s="260"/>
      <c r="B862" s="227">
        <v>24580110</v>
      </c>
      <c r="C862" s="142" t="s">
        <v>478</v>
      </c>
      <c r="D862" s="106" t="s">
        <v>55</v>
      </c>
      <c r="E862" s="143" t="s">
        <v>6513</v>
      </c>
      <c r="F862" s="139"/>
      <c r="G862" s="32"/>
      <c r="H862" s="197"/>
    </row>
    <row r="863" spans="1:8" x14ac:dyDescent="0.25">
      <c r="A863" s="260"/>
      <c r="B863" s="263"/>
      <c r="C863" s="32"/>
      <c r="D863" s="139"/>
      <c r="E863" s="145" t="s">
        <v>6515</v>
      </c>
      <c r="F863" s="13">
        <v>24610000</v>
      </c>
      <c r="G863" s="12" t="s">
        <v>485</v>
      </c>
      <c r="H863" s="199" t="s">
        <v>45</v>
      </c>
    </row>
    <row r="864" spans="1:8" x14ac:dyDescent="0.25">
      <c r="A864" s="260"/>
      <c r="B864" s="263"/>
      <c r="C864" s="32"/>
      <c r="D864" s="139"/>
      <c r="E864" s="143" t="s">
        <v>6513</v>
      </c>
      <c r="F864" s="152">
        <v>24610100</v>
      </c>
      <c r="G864" s="141" t="s">
        <v>485</v>
      </c>
      <c r="H864" s="206" t="s">
        <v>51</v>
      </c>
    </row>
    <row r="865" spans="1:8" x14ac:dyDescent="0.25">
      <c r="A865" s="260"/>
      <c r="B865" s="229">
        <v>24600010</v>
      </c>
      <c r="C865" s="10" t="s">
        <v>485</v>
      </c>
      <c r="D865" s="167" t="s">
        <v>51</v>
      </c>
      <c r="E865" s="13" t="s">
        <v>6515</v>
      </c>
      <c r="F865" s="149" t="s">
        <v>6571</v>
      </c>
      <c r="G865" s="145" t="s">
        <v>4251</v>
      </c>
      <c r="H865" s="212" t="s">
        <v>51</v>
      </c>
    </row>
    <row r="866" spans="1:8" ht="30" x14ac:dyDescent="0.25">
      <c r="A866" s="260"/>
      <c r="B866" s="227">
        <v>24680000</v>
      </c>
      <c r="C866" s="142" t="s">
        <v>5791</v>
      </c>
      <c r="D866" s="106" t="s">
        <v>45</v>
      </c>
      <c r="E866" s="143" t="s">
        <v>6513</v>
      </c>
      <c r="F866" s="139"/>
      <c r="G866" s="32"/>
      <c r="H866" s="197"/>
    </row>
    <row r="867" spans="1:8" x14ac:dyDescent="0.25">
      <c r="A867" s="260"/>
      <c r="B867" s="227">
        <v>24680100</v>
      </c>
      <c r="C867" s="142" t="s">
        <v>485</v>
      </c>
      <c r="D867" s="106" t="s">
        <v>55</v>
      </c>
      <c r="E867" s="143" t="s">
        <v>6513</v>
      </c>
      <c r="F867" s="149" t="s">
        <v>6571</v>
      </c>
      <c r="G867" s="145" t="s">
        <v>4251</v>
      </c>
      <c r="H867" s="203" t="s">
        <v>51</v>
      </c>
    </row>
    <row r="868" spans="1:8" x14ac:dyDescent="0.25">
      <c r="A868" s="260"/>
      <c r="B868" s="229">
        <v>24680110</v>
      </c>
      <c r="C868" s="10" t="s">
        <v>775</v>
      </c>
      <c r="D868" s="167" t="s">
        <v>55</v>
      </c>
      <c r="E868" s="148" t="s">
        <v>6514</v>
      </c>
      <c r="F868" s="148">
        <v>24615000</v>
      </c>
      <c r="G868" s="140" t="s">
        <v>775</v>
      </c>
      <c r="H868" s="204" t="s">
        <v>55</v>
      </c>
    </row>
    <row r="869" spans="1:8" x14ac:dyDescent="0.25">
      <c r="A869" s="260"/>
      <c r="B869" s="229">
        <v>24680120</v>
      </c>
      <c r="C869" s="10" t="s">
        <v>776</v>
      </c>
      <c r="D869" s="167" t="s">
        <v>55</v>
      </c>
      <c r="E869" s="148" t="s">
        <v>6514</v>
      </c>
      <c r="F869" s="148">
        <v>24615100</v>
      </c>
      <c r="G869" s="140" t="s">
        <v>776</v>
      </c>
      <c r="H869" s="204" t="s">
        <v>55</v>
      </c>
    </row>
    <row r="870" spans="1:8" ht="30" x14ac:dyDescent="0.25">
      <c r="A870" s="260"/>
      <c r="B870" s="227">
        <v>24680190</v>
      </c>
      <c r="C870" s="142" t="s">
        <v>5795</v>
      </c>
      <c r="D870" s="106" t="s">
        <v>55</v>
      </c>
      <c r="E870" s="143" t="s">
        <v>6513</v>
      </c>
      <c r="F870" s="13">
        <v>24619900</v>
      </c>
      <c r="G870" s="12" t="s">
        <v>3108</v>
      </c>
      <c r="H870" s="203" t="s">
        <v>51</v>
      </c>
    </row>
    <row r="871" spans="1:8" x14ac:dyDescent="0.25">
      <c r="A871" s="260"/>
      <c r="B871" s="263"/>
      <c r="C871" s="32"/>
      <c r="D871" s="139"/>
      <c r="E871" s="145" t="s">
        <v>6515</v>
      </c>
      <c r="F871" s="13">
        <v>24900000</v>
      </c>
      <c r="G871" s="12" t="s">
        <v>777</v>
      </c>
      <c r="H871" s="199" t="s">
        <v>45</v>
      </c>
    </row>
    <row r="872" spans="1:8" x14ac:dyDescent="0.25">
      <c r="A872" s="260"/>
      <c r="B872" s="263"/>
      <c r="C872" s="32"/>
      <c r="D872" s="139"/>
      <c r="E872" s="145" t="s">
        <v>6515</v>
      </c>
      <c r="F872" s="13">
        <v>24910000</v>
      </c>
      <c r="G872" s="12" t="s">
        <v>492</v>
      </c>
      <c r="H872" s="199" t="s">
        <v>45</v>
      </c>
    </row>
    <row r="873" spans="1:8" x14ac:dyDescent="0.25">
      <c r="A873" s="260"/>
      <c r="B873" s="263"/>
      <c r="C873" s="32"/>
      <c r="D873" s="139"/>
      <c r="E873" s="143" t="s">
        <v>6513</v>
      </c>
      <c r="F873" s="152">
        <v>24910100</v>
      </c>
      <c r="G873" s="141" t="s">
        <v>492</v>
      </c>
      <c r="H873" s="206" t="s">
        <v>51</v>
      </c>
    </row>
    <row r="874" spans="1:8" ht="30" x14ac:dyDescent="0.25">
      <c r="A874" s="260"/>
      <c r="B874" s="229">
        <v>24700000</v>
      </c>
      <c r="C874" s="10" t="s">
        <v>492</v>
      </c>
      <c r="D874" s="167" t="s">
        <v>45</v>
      </c>
      <c r="E874" s="148" t="s">
        <v>6515</v>
      </c>
      <c r="F874" s="148" t="s">
        <v>6572</v>
      </c>
      <c r="G874" s="140" t="s">
        <v>4252</v>
      </c>
      <c r="H874" s="212" t="s">
        <v>51</v>
      </c>
    </row>
    <row r="875" spans="1:8" x14ac:dyDescent="0.25">
      <c r="A875" s="260"/>
      <c r="B875" s="227">
        <v>24700010</v>
      </c>
      <c r="C875" s="142" t="s">
        <v>492</v>
      </c>
      <c r="D875" s="106" t="s">
        <v>51</v>
      </c>
      <c r="E875" s="143" t="s">
        <v>6513</v>
      </c>
      <c r="F875" s="139"/>
      <c r="G875" s="32"/>
      <c r="H875" s="197"/>
    </row>
    <row r="876" spans="1:8" ht="30" x14ac:dyDescent="0.25">
      <c r="A876" s="260"/>
      <c r="B876" s="227">
        <v>24780000</v>
      </c>
      <c r="C876" s="142" t="s">
        <v>5798</v>
      </c>
      <c r="D876" s="106" t="s">
        <v>45</v>
      </c>
      <c r="E876" s="143" t="s">
        <v>6513</v>
      </c>
      <c r="F876" s="139"/>
      <c r="G876" s="32"/>
      <c r="H876" s="197"/>
    </row>
    <row r="877" spans="1:8" ht="30" x14ac:dyDescent="0.25">
      <c r="A877" s="260"/>
      <c r="B877" s="227">
        <v>24780100</v>
      </c>
      <c r="C877" s="142" t="s">
        <v>492</v>
      </c>
      <c r="D877" s="106" t="s">
        <v>55</v>
      </c>
      <c r="E877" s="145" t="s">
        <v>6515</v>
      </c>
      <c r="F877" s="148" t="s">
        <v>6572</v>
      </c>
      <c r="G877" s="140" t="s">
        <v>4252</v>
      </c>
      <c r="H877" s="207" t="s">
        <v>51</v>
      </c>
    </row>
    <row r="878" spans="1:8" ht="30" x14ac:dyDescent="0.25">
      <c r="A878" s="260"/>
      <c r="B878" s="229">
        <v>24780110</v>
      </c>
      <c r="C878" s="10" t="s">
        <v>779</v>
      </c>
      <c r="D878" s="167" t="s">
        <v>55</v>
      </c>
      <c r="E878" s="148" t="s">
        <v>6514</v>
      </c>
      <c r="F878" s="148">
        <v>24915000</v>
      </c>
      <c r="G878" s="140" t="s">
        <v>779</v>
      </c>
      <c r="H878" s="204" t="s">
        <v>55</v>
      </c>
    </row>
    <row r="879" spans="1:8" ht="30" x14ac:dyDescent="0.25">
      <c r="A879" s="260"/>
      <c r="B879" s="229">
        <v>24780120</v>
      </c>
      <c r="C879" s="10" t="s">
        <v>780</v>
      </c>
      <c r="D879" s="167" t="s">
        <v>55</v>
      </c>
      <c r="E879" s="148" t="s">
        <v>6514</v>
      </c>
      <c r="F879" s="148">
        <v>24915100</v>
      </c>
      <c r="G879" s="140" t="s">
        <v>780</v>
      </c>
      <c r="H879" s="204" t="s">
        <v>55</v>
      </c>
    </row>
    <row r="880" spans="1:8" ht="30" x14ac:dyDescent="0.25">
      <c r="A880" s="260"/>
      <c r="B880" s="227">
        <v>24780190</v>
      </c>
      <c r="C880" s="142" t="s">
        <v>5803</v>
      </c>
      <c r="D880" s="106" t="s">
        <v>55</v>
      </c>
      <c r="E880" s="145" t="s">
        <v>6515</v>
      </c>
      <c r="F880" s="13">
        <v>24919900</v>
      </c>
      <c r="G880" s="12" t="s">
        <v>3111</v>
      </c>
      <c r="H880" s="199" t="s">
        <v>51</v>
      </c>
    </row>
    <row r="881" spans="1:8" ht="30" x14ac:dyDescent="0.25">
      <c r="A881" s="260"/>
      <c r="B881" s="229">
        <v>24800000</v>
      </c>
      <c r="C881" s="10" t="s">
        <v>497</v>
      </c>
      <c r="D881" s="167" t="s">
        <v>45</v>
      </c>
      <c r="E881" s="148" t="s">
        <v>6514</v>
      </c>
      <c r="F881" s="13">
        <v>24920000</v>
      </c>
      <c r="G881" s="12" t="s">
        <v>497</v>
      </c>
      <c r="H881" s="199" t="s">
        <v>45</v>
      </c>
    </row>
    <row r="882" spans="1:8" ht="30" x14ac:dyDescent="0.25">
      <c r="A882" s="260"/>
      <c r="B882" s="229">
        <v>24800010</v>
      </c>
      <c r="C882" s="10" t="s">
        <v>5805</v>
      </c>
      <c r="D882" s="167" t="s">
        <v>51</v>
      </c>
      <c r="E882" s="148" t="s">
        <v>6514</v>
      </c>
      <c r="F882" s="148">
        <v>24920100</v>
      </c>
      <c r="G882" s="140" t="s">
        <v>6494</v>
      </c>
      <c r="H882" s="204" t="s">
        <v>51</v>
      </c>
    </row>
    <row r="883" spans="1:8" ht="30" x14ac:dyDescent="0.25">
      <c r="A883" s="260"/>
      <c r="B883" s="227">
        <v>24880000</v>
      </c>
      <c r="C883" s="142" t="s">
        <v>5806</v>
      </c>
      <c r="D883" s="106" t="s">
        <v>45</v>
      </c>
      <c r="E883" s="143" t="s">
        <v>6513</v>
      </c>
      <c r="F883" s="139"/>
      <c r="G883" s="32"/>
      <c r="H883" s="197"/>
    </row>
    <row r="884" spans="1:8" ht="30" x14ac:dyDescent="0.25">
      <c r="A884" s="260"/>
      <c r="B884" s="227">
        <v>24880100</v>
      </c>
      <c r="C884" s="142" t="s">
        <v>5808</v>
      </c>
      <c r="D884" s="106" t="s">
        <v>55</v>
      </c>
      <c r="E884" s="143" t="s">
        <v>6513</v>
      </c>
      <c r="F884" s="139"/>
      <c r="G884" s="32"/>
      <c r="H884" s="197"/>
    </row>
    <row r="885" spans="1:8" ht="30" x14ac:dyDescent="0.25">
      <c r="A885" s="260"/>
      <c r="B885" s="227">
        <v>24880110</v>
      </c>
      <c r="C885" s="142" t="s">
        <v>5808</v>
      </c>
      <c r="D885" s="106" t="s">
        <v>55</v>
      </c>
      <c r="E885" s="143" t="s">
        <v>6513</v>
      </c>
      <c r="F885" s="139"/>
      <c r="G885" s="32"/>
      <c r="H885" s="197"/>
    </row>
    <row r="886" spans="1:8" x14ac:dyDescent="0.25">
      <c r="A886" s="260"/>
      <c r="B886" s="263"/>
      <c r="C886" s="32"/>
      <c r="D886" s="139"/>
      <c r="E886" s="145" t="s">
        <v>6515</v>
      </c>
      <c r="F886" s="13">
        <v>24990000</v>
      </c>
      <c r="G886" s="12" t="s">
        <v>6495</v>
      </c>
      <c r="H886" s="199" t="s">
        <v>45</v>
      </c>
    </row>
    <row r="887" spans="1:8" x14ac:dyDescent="0.25">
      <c r="A887" s="260"/>
      <c r="B887" s="263"/>
      <c r="C887" s="32"/>
      <c r="D887" s="139"/>
      <c r="E887" s="145" t="s">
        <v>6515</v>
      </c>
      <c r="F887" s="13">
        <v>24999900</v>
      </c>
      <c r="G887" s="12" t="s">
        <v>6495</v>
      </c>
      <c r="H887" s="199" t="s">
        <v>51</v>
      </c>
    </row>
    <row r="888" spans="1:8" x14ac:dyDescent="0.25">
      <c r="A888" s="260"/>
      <c r="B888" s="263"/>
      <c r="C888" s="32"/>
      <c r="D888" s="139"/>
      <c r="E888" s="145" t="s">
        <v>6515</v>
      </c>
      <c r="F888" s="13">
        <v>29110000</v>
      </c>
      <c r="G888" s="12" t="s">
        <v>785</v>
      </c>
      <c r="H888" s="199" t="s">
        <v>45</v>
      </c>
    </row>
    <row r="889" spans="1:8" x14ac:dyDescent="0.25">
      <c r="A889" s="260"/>
      <c r="B889" s="229">
        <v>29100010</v>
      </c>
      <c r="C889" s="10" t="s">
        <v>785</v>
      </c>
      <c r="D889" s="167" t="s">
        <v>51</v>
      </c>
      <c r="E889" s="148" t="s">
        <v>6514</v>
      </c>
      <c r="F889" s="148">
        <v>29110100</v>
      </c>
      <c r="G889" s="140" t="s">
        <v>785</v>
      </c>
      <c r="H889" s="204" t="s">
        <v>51</v>
      </c>
    </row>
    <row r="890" spans="1:8" x14ac:dyDescent="0.25">
      <c r="A890" s="260"/>
      <c r="B890" s="263"/>
      <c r="C890" s="32"/>
      <c r="D890" s="139"/>
      <c r="E890" s="13" t="s">
        <v>6515</v>
      </c>
      <c r="F890" s="13">
        <v>29210000</v>
      </c>
      <c r="G890" s="12" t="s">
        <v>6497</v>
      </c>
      <c r="H890" s="199" t="s">
        <v>45</v>
      </c>
    </row>
    <row r="891" spans="1:8" ht="30" x14ac:dyDescent="0.25">
      <c r="A891" s="260"/>
      <c r="B891" s="229">
        <v>29200010</v>
      </c>
      <c r="C891" s="10" t="s">
        <v>5809</v>
      </c>
      <c r="D891" s="167" t="s">
        <v>51</v>
      </c>
      <c r="E891" s="148" t="s">
        <v>6514</v>
      </c>
      <c r="F891" s="148">
        <v>29210100</v>
      </c>
      <c r="G891" s="140" t="s">
        <v>5809</v>
      </c>
      <c r="H891" s="204" t="s">
        <v>51</v>
      </c>
    </row>
    <row r="892" spans="1:8" x14ac:dyDescent="0.25">
      <c r="A892" s="260"/>
      <c r="B892" s="229">
        <v>29200020</v>
      </c>
      <c r="C892" s="10" t="s">
        <v>5811</v>
      </c>
      <c r="D892" s="167" t="s">
        <v>51</v>
      </c>
      <c r="E892" s="148" t="s">
        <v>6514</v>
      </c>
      <c r="F892" s="148">
        <v>29210200</v>
      </c>
      <c r="G892" s="140" t="s">
        <v>5811</v>
      </c>
      <c r="H892" s="204" t="s">
        <v>51</v>
      </c>
    </row>
    <row r="893" spans="1:8" x14ac:dyDescent="0.25">
      <c r="A893" s="260"/>
      <c r="B893" s="263"/>
      <c r="C893" s="32"/>
      <c r="D893" s="139"/>
      <c r="E893" s="145" t="s">
        <v>6515</v>
      </c>
      <c r="F893" s="13">
        <v>29310000</v>
      </c>
      <c r="G893" s="12" t="s">
        <v>5813</v>
      </c>
      <c r="H893" s="199" t="s">
        <v>45</v>
      </c>
    </row>
    <row r="894" spans="1:8" x14ac:dyDescent="0.25">
      <c r="A894" s="260"/>
      <c r="B894" s="229">
        <v>29300010</v>
      </c>
      <c r="C894" s="10" t="s">
        <v>5813</v>
      </c>
      <c r="D894" s="167" t="s">
        <v>51</v>
      </c>
      <c r="E894" s="148" t="s">
        <v>6514</v>
      </c>
      <c r="F894" s="148">
        <v>29310100</v>
      </c>
      <c r="G894" s="140" t="s">
        <v>5813</v>
      </c>
      <c r="H894" s="204" t="s">
        <v>51</v>
      </c>
    </row>
    <row r="895" spans="1:8" x14ac:dyDescent="0.25">
      <c r="A895" s="260"/>
      <c r="B895" s="263"/>
      <c r="C895" s="32"/>
      <c r="D895" s="139"/>
      <c r="E895" s="145" t="s">
        <v>6515</v>
      </c>
      <c r="F895" s="13">
        <v>29410000</v>
      </c>
      <c r="G895" s="12" t="s">
        <v>787</v>
      </c>
      <c r="H895" s="199" t="s">
        <v>45</v>
      </c>
    </row>
    <row r="896" spans="1:8" x14ac:dyDescent="0.25">
      <c r="A896" s="260"/>
      <c r="B896" s="229">
        <v>29400010</v>
      </c>
      <c r="C896" s="10" t="s">
        <v>787</v>
      </c>
      <c r="D896" s="167" t="s">
        <v>51</v>
      </c>
      <c r="E896" s="148" t="s">
        <v>6514</v>
      </c>
      <c r="F896" s="148">
        <v>29410100</v>
      </c>
      <c r="G896" s="140" t="s">
        <v>787</v>
      </c>
      <c r="H896" s="204" t="s">
        <v>51</v>
      </c>
    </row>
    <row r="897" spans="1:8" x14ac:dyDescent="0.25">
      <c r="A897" s="260"/>
      <c r="B897" s="229">
        <v>29900010</v>
      </c>
      <c r="C897" s="10" t="s">
        <v>790</v>
      </c>
      <c r="D897" s="167" t="s">
        <v>51</v>
      </c>
      <c r="E897" s="145" t="s">
        <v>6515</v>
      </c>
      <c r="F897" s="13">
        <v>29990000</v>
      </c>
      <c r="G897" s="12" t="s">
        <v>783</v>
      </c>
      <c r="H897" s="199" t="s">
        <v>45</v>
      </c>
    </row>
    <row r="898" spans="1:8" ht="30" x14ac:dyDescent="0.25">
      <c r="A898" s="260"/>
      <c r="B898" s="227">
        <v>29980000</v>
      </c>
      <c r="C898" s="142" t="s">
        <v>5815</v>
      </c>
      <c r="D898" s="106" t="s">
        <v>45</v>
      </c>
      <c r="E898" s="143" t="s">
        <v>6513</v>
      </c>
      <c r="F898" s="139"/>
      <c r="G898" s="32"/>
      <c r="H898" s="197"/>
    </row>
    <row r="899" spans="1:8" x14ac:dyDescent="0.25">
      <c r="A899" s="260"/>
      <c r="B899" s="227">
        <v>29980100</v>
      </c>
      <c r="C899" s="142" t="s">
        <v>5817</v>
      </c>
      <c r="D899" s="106" t="s">
        <v>55</v>
      </c>
      <c r="E899" s="143" t="s">
        <v>6513</v>
      </c>
      <c r="F899" s="139"/>
      <c r="G899" s="32"/>
      <c r="H899" s="197"/>
    </row>
    <row r="900" spans="1:8" ht="30" x14ac:dyDescent="0.25">
      <c r="A900" s="260"/>
      <c r="B900" s="229">
        <v>29980110</v>
      </c>
      <c r="C900" s="10" t="s">
        <v>5818</v>
      </c>
      <c r="D900" s="167" t="s">
        <v>55</v>
      </c>
      <c r="E900" s="148" t="s">
        <v>6514</v>
      </c>
      <c r="F900" s="148">
        <v>29995000</v>
      </c>
      <c r="G900" s="140" t="s">
        <v>5818</v>
      </c>
      <c r="H900" s="204" t="s">
        <v>55</v>
      </c>
    </row>
    <row r="901" spans="1:8" ht="15.75" thickBot="1" x14ac:dyDescent="0.3">
      <c r="A901" s="268"/>
      <c r="B901" s="269"/>
      <c r="C901" s="270"/>
      <c r="D901" s="215"/>
      <c r="E901" s="216" t="s">
        <v>6515</v>
      </c>
      <c r="F901" s="249">
        <v>29999900</v>
      </c>
      <c r="G901" s="217" t="s">
        <v>783</v>
      </c>
      <c r="H901" s="218" t="s">
        <v>51</v>
      </c>
    </row>
  </sheetData>
  <mergeCells count="11">
    <mergeCell ref="F586:H590"/>
    <mergeCell ref="B6:H6"/>
    <mergeCell ref="F227:H236"/>
    <mergeCell ref="F240:H245"/>
    <mergeCell ref="F254:H255"/>
    <mergeCell ref="F571:H579"/>
    <mergeCell ref="F597:H610"/>
    <mergeCell ref="B724:B725"/>
    <mergeCell ref="C724:C725"/>
    <mergeCell ref="D724:D725"/>
    <mergeCell ref="E726:H729"/>
  </mergeCells>
  <conditionalFormatting sqref="B1:E5 B6 F8:G8 B7:G7">
    <cfRule type="expression" dxfId="11786" priority="10512">
      <formula>MID($C1,2,7)="0000000"</formula>
    </cfRule>
    <cfRule type="expression" dxfId="11785" priority="10513">
      <formula>MID($C1,3,6)="000000"</formula>
    </cfRule>
    <cfRule type="expression" dxfId="11784" priority="10514">
      <formula>MID($C1,4,5)="00000"</formula>
    </cfRule>
    <cfRule type="expression" dxfId="11783" priority="10515">
      <formula>MID($C1,5,4)="0000"</formula>
    </cfRule>
    <cfRule type="expression" dxfId="11782" priority="10516">
      <formula>MID($C1,7,2)="00"</formula>
    </cfRule>
    <cfRule type="expression" dxfId="11781" priority="10517">
      <formula>MID($C1,8,1)="0"</formula>
    </cfRule>
    <cfRule type="expression" dxfId="11780" priority="10518">
      <formula>$E1="Alterar"</formula>
    </cfRule>
    <cfRule type="expression" dxfId="11779" priority="10519">
      <formula>$E1="Excluir"</formula>
    </cfRule>
    <cfRule type="expression" dxfId="11778" priority="10520">
      <formula>$E1="Incluir"</formula>
    </cfRule>
  </conditionalFormatting>
  <conditionalFormatting sqref="F9:F12">
    <cfRule type="expression" dxfId="11777" priority="10501">
      <formula>IF($J8="",FALSE,IF($J8&gt;9999999,IF($J8&lt;100000000,FALSE,TRUE),TRUE))</formula>
    </cfRule>
  </conditionalFormatting>
  <conditionalFormatting sqref="F9:F12">
    <cfRule type="expression" dxfId="11776" priority="10502">
      <formula>MID($J8,2,7)="0000000"</formula>
    </cfRule>
    <cfRule type="expression" dxfId="11775" priority="10503">
      <formula>MID($J8,3,6)="000000"</formula>
    </cfRule>
    <cfRule type="expression" dxfId="11774" priority="10504">
      <formula>MID($J8,4,5)="00000"</formula>
    </cfRule>
    <cfRule type="expression" dxfId="11773" priority="10505">
      <formula>MID($J8,5,4)="0000"</formula>
    </cfRule>
    <cfRule type="expression" dxfId="11772" priority="10506">
      <formula>MID($J8,7,2)="00"</formula>
    </cfRule>
    <cfRule type="expression" dxfId="11771" priority="10507">
      <formula>MID($J8,8,1)="0"</formula>
    </cfRule>
    <cfRule type="expression" dxfId="11770" priority="10508">
      <formula>$O8="Excluído"</formula>
    </cfRule>
    <cfRule type="expression" dxfId="11769" priority="10509">
      <formula>$O8="Alterar"</formula>
    </cfRule>
    <cfRule type="expression" dxfId="11768" priority="10510">
      <formula>$O8="Excluir"</formula>
    </cfRule>
    <cfRule type="expression" dxfId="11767" priority="10511">
      <formula>$O8="Incluir"</formula>
    </cfRule>
  </conditionalFormatting>
  <conditionalFormatting sqref="B13:B14">
    <cfRule type="expression" dxfId="11766" priority="10490">
      <formula>IF($J13="",FALSE,IF($J13&gt;9999999,IF($J13&lt;100000000,FALSE,TRUE),TRUE))</formula>
    </cfRule>
  </conditionalFormatting>
  <conditionalFormatting sqref="B13:D14">
    <cfRule type="expression" dxfId="11765" priority="10491">
      <formula>MID($J13,2,7)="0000000"</formula>
    </cfRule>
    <cfRule type="expression" dxfId="11764" priority="10492">
      <formula>MID($J13,3,6)="000000"</formula>
    </cfRule>
    <cfRule type="expression" dxfId="11763" priority="10493">
      <formula>MID($J13,4,5)="00000"</formula>
    </cfRule>
    <cfRule type="expression" dxfId="11762" priority="10494">
      <formula>MID($J13,5,4)="0000"</formula>
    </cfRule>
    <cfRule type="expression" dxfId="11761" priority="10495">
      <formula>MID($J13,7,2)="00"</formula>
    </cfRule>
    <cfRule type="expression" dxfId="11760" priority="10496">
      <formula>MID($J13,8,1)="0"</formula>
    </cfRule>
    <cfRule type="expression" dxfId="11759" priority="10497">
      <formula>$O13="Excluído"</formula>
    </cfRule>
    <cfRule type="expression" dxfId="11758" priority="10498">
      <formula>$O13="Alterar"</formula>
    </cfRule>
    <cfRule type="expression" dxfId="11757" priority="10499">
      <formula>$O13="Excluir"</formula>
    </cfRule>
    <cfRule type="expression" dxfId="11756" priority="10500">
      <formula>$O13="Incluir"</formula>
    </cfRule>
  </conditionalFormatting>
  <conditionalFormatting sqref="F31 B29:B31 F26:F27 E40 F113:F117 H113:H118 F133:F136 H133:H136 H123:H126 F173:F176 H173:H176 F257 B371 F403 B474 F827 E219:E226 F106:F107 H106:H107 H110 E105:E107 E110:F110 B866:B870 E484:E485 E351:E355 E374 E377:E380 B375 E389 E392 B484:B486 B501 E530:E532 E518:E520 B851:B857 E310:E313 E133:E135 H141:H143 E141:F143 F139 H139 E123:F125 E128:E130 F126 E438:E441 E420:E423 E43:F44 E49:F51 F45 F52 B108 E452:E455 E481 E627 E694 E620:E623 F103:F104 H103:H104 E103 H91:H94 E91:F91 E93:E94 E285:E286">
    <cfRule type="expression" dxfId="11755" priority="10479">
      <formula>IF($I25="",FALSE,IF($I25&gt;9999999,IF($I25&lt;100000000,FALSE,TRUE),TRUE))</formula>
    </cfRule>
  </conditionalFormatting>
  <conditionalFormatting sqref="F31 B29:D31 F26:F27 E40 F113:F117 H113:H118 F133:F136 H133:H136 H123:H126 F173:F176 H173:H176 F257:H257 B371:D371 F403:H403 B474:D474 F827:H827 E219:E226 F106:F107 H106:H107 H110 E105:E107 E110:F110 B866:D870 E351:E355 E374 E377:E380 B375:D375 E389 E392 B484:E485 B486:D486 B501:D501 E530:E532 E518:E520 B851:D857 E310:E313 E133:E135 H141:H143 E141:F143 F139 H139 E123:F125 E128:E130 F126 E438:E441 E420:E423 E43:F44 E49:F51 F45 F52 B108:D108 E452:E455 E481 E627 E694 E620:E623 F103:F104 H103:H104 E103 H91:H94 E91:F91 E93:E94 E285:E286">
    <cfRule type="expression" dxfId="11754" priority="10480">
      <formula>MID($I25,2,7)="0000000"</formula>
    </cfRule>
    <cfRule type="expression" dxfId="11753" priority="10481">
      <formula>MID($I25,3,6)="000000"</formula>
    </cfRule>
    <cfRule type="expression" dxfId="11752" priority="10482">
      <formula>MID($I25,4,5)="00000"</formula>
    </cfRule>
    <cfRule type="expression" dxfId="11751" priority="10483">
      <formula>MID($I25,5,4)="0000"</formula>
    </cfRule>
    <cfRule type="expression" dxfId="11750" priority="10484">
      <formula>MID($I25,7,2)="00"</formula>
    </cfRule>
    <cfRule type="expression" dxfId="11749" priority="10485">
      <formula>MID($I25,8,1)="0"</formula>
    </cfRule>
    <cfRule type="expression" dxfId="11748" priority="10486">
      <formula>$N25="Excluído"</formula>
    </cfRule>
    <cfRule type="expression" dxfId="11747" priority="10487">
      <formula>$N25="Alterar"</formula>
    </cfRule>
    <cfRule type="expression" dxfId="11746" priority="10488">
      <formula>$N25="Excluir"</formula>
    </cfRule>
    <cfRule type="expression" dxfId="11745" priority="10489">
      <formula>$N25="Incluir"</formula>
    </cfRule>
  </conditionalFormatting>
  <conditionalFormatting sqref="B8:B12 B25:B28 B102:B103 B307 B366:B369 B372 B376:B385 B391:B392 F404 B476:B479 B664:B684 F758 B777:B781 B757 B805:B811 B836:B841 B815:B822 F480 B495:B499 B502:B503 F848:F849 F399 B468 B109:B111 B527:B533 B330:B331 B317:B322 B427:B442">
    <cfRule type="expression" dxfId="11744" priority="10468">
      <formula>IF($I8="",FALSE,IF($I8&gt;9999999,IF($I8&lt;100000000,FALSE,TRUE),TRUE))</formula>
    </cfRule>
  </conditionalFormatting>
  <conditionalFormatting sqref="B8:D12 B25:D28 B102:D103 B307:D307 B366:D369 B372:D372 B376:D385 B391:D392 F404:H404 B476:D479 B664:D684 F758:H758 B777:D781 B757:D757 B805:D811 B836:D841 B815:D822 F480:H480 B495:D499 B502:D503 F848:H849 F399:H399 B468:D468 B109:D111 B527:D533 B330:D331 B317:D322 H325:H329 B427:D442">
    <cfRule type="expression" dxfId="11743" priority="10469">
      <formula>MID($I8,2,7)="0000000"</formula>
    </cfRule>
    <cfRule type="expression" dxfId="11742" priority="10470">
      <formula>MID($I8,3,6)="000000"</formula>
    </cfRule>
    <cfRule type="expression" dxfId="11741" priority="10471">
      <formula>MID($I8,4,5)="00000"</formula>
    </cfRule>
    <cfRule type="expression" dxfId="11740" priority="10472">
      <formula>MID($I8,5,4)="0000"</formula>
    </cfRule>
    <cfRule type="expression" dxfId="11739" priority="10473">
      <formula>MID($I8,7,2)="00"</formula>
    </cfRule>
    <cfRule type="expression" dxfId="11738" priority="10474">
      <formula>MID($I8,8,1)="0"</formula>
    </cfRule>
    <cfRule type="expression" dxfId="11737" priority="10475">
      <formula>$N8="Excluído"</formula>
    </cfRule>
    <cfRule type="expression" dxfId="11736" priority="10476">
      <formula>$N8="Alterar"</formula>
    </cfRule>
    <cfRule type="expression" dxfId="11735" priority="10477">
      <formula>$N8="Excluir"</formula>
    </cfRule>
    <cfRule type="expression" dxfId="11734" priority="10478">
      <formula>$N8="Incluir"</formula>
    </cfRule>
  </conditionalFormatting>
  <conditionalFormatting sqref="F28:F30">
    <cfRule type="expression" dxfId="11733" priority="10457">
      <formula>IF($I28="",FALSE,IF($I28&gt;9999999,IF($I28&lt;100000000,FALSE,TRUE),TRUE))</formula>
    </cfRule>
  </conditionalFormatting>
  <conditionalFormatting sqref="F28:F30">
    <cfRule type="expression" dxfId="11732" priority="10458">
      <formula>MID($I28,2,7)="0000000"</formula>
    </cfRule>
    <cfRule type="expression" dxfId="11731" priority="10459">
      <formula>MID($I28,3,6)="000000"</formula>
    </cfRule>
    <cfRule type="expression" dxfId="11730" priority="10460">
      <formula>MID($I28,4,5)="00000"</formula>
    </cfRule>
    <cfRule type="expression" dxfId="11729" priority="10461">
      <formula>MID($I28,5,4)="0000"</formula>
    </cfRule>
    <cfRule type="expression" dxfId="11728" priority="10462">
      <formula>MID($I28,7,2)="00"</formula>
    </cfRule>
    <cfRule type="expression" dxfId="11727" priority="10463">
      <formula>MID($I28,8,1)="0"</formula>
    </cfRule>
    <cfRule type="expression" dxfId="11726" priority="10464">
      <formula>$N28="Excluído"</formula>
    </cfRule>
    <cfRule type="expression" dxfId="11725" priority="10465">
      <formula>$N28="Alterar"</formula>
    </cfRule>
    <cfRule type="expression" dxfId="11724" priority="10466">
      <formula>$N28="Excluir"</formula>
    </cfRule>
    <cfRule type="expression" dxfId="11723" priority="10467">
      <formula>$N28="Incluir"</formula>
    </cfRule>
  </conditionalFormatting>
  <conditionalFormatting sqref="F25 H186 F186 F199:F201 H199:H201 F281 H281 E451 E97:F97 H97:H99 E98:E99">
    <cfRule type="expression" dxfId="11722" priority="10521">
      <formula>IF($I19="",FALSE,IF($I19&gt;9999999,IF($I19&lt;100000000,FALSE,TRUE),TRUE))</formula>
    </cfRule>
  </conditionalFormatting>
  <conditionalFormatting sqref="F25 H186 F186 F199:F201 H199:H201 F281:H281 E451 E97:F97 H97:H99 E98:E99">
    <cfRule type="expression" dxfId="11721" priority="10522">
      <formula>MID($I19,2,7)="0000000"</formula>
    </cfRule>
    <cfRule type="expression" dxfId="11720" priority="10523">
      <formula>MID($I19,3,6)="000000"</formula>
    </cfRule>
    <cfRule type="expression" dxfId="11719" priority="10524">
      <formula>MID($I19,4,5)="00000"</formula>
    </cfRule>
    <cfRule type="expression" dxfId="11718" priority="10525">
      <formula>MID($I19,5,4)="0000"</formula>
    </cfRule>
    <cfRule type="expression" dxfId="11717" priority="10526">
      <formula>MID($I19,7,2)="00"</formula>
    </cfRule>
    <cfRule type="expression" dxfId="11716" priority="10527">
      <formula>MID($I19,8,1)="0"</formula>
    </cfRule>
    <cfRule type="expression" dxfId="11715" priority="10528">
      <formula>$N19="Excluído"</formula>
    </cfRule>
    <cfRule type="expression" dxfId="11714" priority="10529">
      <formula>$N19="Alterar"</formula>
    </cfRule>
    <cfRule type="expression" dxfId="11713" priority="10530">
      <formula>$N19="Excluir"</formula>
    </cfRule>
    <cfRule type="expression" dxfId="11712" priority="10531">
      <formula>$N19="Incluir"</formula>
    </cfRule>
  </conditionalFormatting>
  <conditionalFormatting sqref="B19:B22">
    <cfRule type="expression" dxfId="11711" priority="10446">
      <formula>IF($I19="",FALSE,IF($I19&gt;9999999,IF($I19&lt;100000000,FALSE,TRUE),TRUE))</formula>
    </cfRule>
  </conditionalFormatting>
  <conditionalFormatting sqref="B19:D22">
    <cfRule type="expression" dxfId="11710" priority="10447">
      <formula>MID($I19,2,7)="0000000"</formula>
    </cfRule>
    <cfRule type="expression" dxfId="11709" priority="10448">
      <formula>MID($I19,3,6)="000000"</formula>
    </cfRule>
    <cfRule type="expression" dxfId="11708" priority="10449">
      <formula>MID($I19,4,5)="00000"</formula>
    </cfRule>
    <cfRule type="expression" dxfId="11707" priority="10450">
      <formula>MID($I19,5,4)="0000"</formula>
    </cfRule>
    <cfRule type="expression" dxfId="11706" priority="10451">
      <formula>MID($I19,7,2)="00"</formula>
    </cfRule>
    <cfRule type="expression" dxfId="11705" priority="10452">
      <formula>MID($I19,8,1)="0"</formula>
    </cfRule>
    <cfRule type="expression" dxfId="11704" priority="10453">
      <formula>$N19="Excluído"</formula>
    </cfRule>
    <cfRule type="expression" dxfId="11703" priority="10454">
      <formula>$N19="Alterar"</formula>
    </cfRule>
    <cfRule type="expression" dxfId="11702" priority="10455">
      <formula>$N19="Excluir"</formula>
    </cfRule>
    <cfRule type="expression" dxfId="11701" priority="10456">
      <formula>$N19="Incluir"</formula>
    </cfRule>
  </conditionalFormatting>
  <conditionalFormatting sqref="B32:B33">
    <cfRule type="expression" dxfId="11700" priority="10435">
      <formula>IF($I32="",FALSE,IF($I32&gt;9999999,IF($I32&lt;100000000,FALSE,TRUE),TRUE))</formula>
    </cfRule>
  </conditionalFormatting>
  <conditionalFormatting sqref="B32:C33">
    <cfRule type="expression" dxfId="11699" priority="10436">
      <formula>MID($I32,2,7)="0000000"</formula>
    </cfRule>
    <cfRule type="expression" dxfId="11698" priority="10437">
      <formula>MID($I32,3,6)="000000"</formula>
    </cfRule>
    <cfRule type="expression" dxfId="11697" priority="10438">
      <formula>MID($I32,4,5)="00000"</formula>
    </cfRule>
    <cfRule type="expression" dxfId="11696" priority="10439">
      <formula>MID($I32,5,4)="0000"</formula>
    </cfRule>
    <cfRule type="expression" dxfId="11695" priority="10440">
      <formula>MID($I32,7,2)="00"</formula>
    </cfRule>
    <cfRule type="expression" dxfId="11694" priority="10441">
      <formula>MID($I32,8,1)="0"</formula>
    </cfRule>
    <cfRule type="expression" dxfId="11693" priority="10442">
      <formula>$N32="Excluído"</formula>
    </cfRule>
    <cfRule type="expression" dxfId="11692" priority="10443">
      <formula>$N32="Alterar"</formula>
    </cfRule>
    <cfRule type="expression" dxfId="11691" priority="10444">
      <formula>$N32="Excluir"</formula>
    </cfRule>
    <cfRule type="expression" dxfId="11690" priority="10445">
      <formula>$N32="Incluir"</formula>
    </cfRule>
  </conditionalFormatting>
  <conditionalFormatting sqref="F34">
    <cfRule type="expression" dxfId="11689" priority="10424">
      <formula>IF($I33="",FALSE,IF($I33&gt;9999999,IF($I33&lt;100000000,FALSE,TRUE),TRUE))</formula>
    </cfRule>
  </conditionalFormatting>
  <conditionalFormatting sqref="F34">
    <cfRule type="expression" dxfId="11688" priority="10425">
      <formula>MID($I33,2,7)="0000000"</formula>
    </cfRule>
    <cfRule type="expression" dxfId="11687" priority="10426">
      <formula>MID($I33,3,6)="000000"</formula>
    </cfRule>
    <cfRule type="expression" dxfId="11686" priority="10427">
      <formula>MID($I33,4,5)="00000"</formula>
    </cfRule>
    <cfRule type="expression" dxfId="11685" priority="10428">
      <formula>MID($I33,5,4)="0000"</formula>
    </cfRule>
    <cfRule type="expression" dxfId="11684" priority="10429">
      <formula>MID($I33,7,2)="00"</formula>
    </cfRule>
    <cfRule type="expression" dxfId="11683" priority="10430">
      <formula>MID($I33,8,1)="0"</formula>
    </cfRule>
    <cfRule type="expression" dxfId="11682" priority="10431">
      <formula>$N33="Excluído"</formula>
    </cfRule>
    <cfRule type="expression" dxfId="11681" priority="10432">
      <formula>$N33="Alterar"</formula>
    </cfRule>
    <cfRule type="expression" dxfId="11680" priority="10433">
      <formula>$N33="Excluir"</formula>
    </cfRule>
    <cfRule type="expression" dxfId="11679" priority="10434">
      <formula>$N33="Incluir"</formula>
    </cfRule>
  </conditionalFormatting>
  <conditionalFormatting sqref="B35:B36">
    <cfRule type="expression" dxfId="11678" priority="10413">
      <formula>IF($I35="",FALSE,IF($I35&gt;9999999,IF($I35&lt;100000000,FALSE,TRUE),TRUE))</formula>
    </cfRule>
  </conditionalFormatting>
  <conditionalFormatting sqref="B35:D36">
    <cfRule type="expression" dxfId="11677" priority="10414">
      <formula>MID($I35,2,7)="0000000"</formula>
    </cfRule>
    <cfRule type="expression" dxfId="11676" priority="10415">
      <formula>MID($I35,3,6)="000000"</formula>
    </cfRule>
    <cfRule type="expression" dxfId="11675" priority="10416">
      <formula>MID($I35,4,5)="00000"</formula>
    </cfRule>
    <cfRule type="expression" dxfId="11674" priority="10417">
      <formula>MID($I35,5,4)="0000"</formula>
    </cfRule>
    <cfRule type="expression" dxfId="11673" priority="10418">
      <formula>MID($I35,7,2)="00"</formula>
    </cfRule>
    <cfRule type="expression" dxfId="11672" priority="10419">
      <formula>MID($I35,8,1)="0"</formula>
    </cfRule>
    <cfRule type="expression" dxfId="11671" priority="10420">
      <formula>$N35="Excluído"</formula>
    </cfRule>
    <cfRule type="expression" dxfId="11670" priority="10421">
      <formula>$N35="Alterar"</formula>
    </cfRule>
    <cfRule type="expression" dxfId="11669" priority="10422">
      <formula>$N35="Excluir"</formula>
    </cfRule>
    <cfRule type="expression" dxfId="11668" priority="10423">
      <formula>$N35="Incluir"</formula>
    </cfRule>
  </conditionalFormatting>
  <conditionalFormatting sqref="E36">
    <cfRule type="expression" dxfId="11667" priority="10402">
      <formula>IF($I35="",FALSE,IF($I35&gt;9999999,IF($I35&lt;100000000,FALSE,TRUE),TRUE))</formula>
    </cfRule>
  </conditionalFormatting>
  <conditionalFormatting sqref="E36">
    <cfRule type="expression" dxfId="11666" priority="10403">
      <formula>MID($I35,2,7)="0000000"</formula>
    </cfRule>
    <cfRule type="expression" dxfId="11665" priority="10404">
      <formula>MID($I35,3,6)="000000"</formula>
    </cfRule>
    <cfRule type="expression" dxfId="11664" priority="10405">
      <formula>MID($I35,4,5)="00000"</formula>
    </cfRule>
    <cfRule type="expression" dxfId="11663" priority="10406">
      <formula>MID($I35,5,4)="0000"</formula>
    </cfRule>
    <cfRule type="expression" dxfId="11662" priority="10407">
      <formula>MID($I35,7,2)="00"</formula>
    </cfRule>
    <cfRule type="expression" dxfId="11661" priority="10408">
      <formula>MID($I35,8,1)="0"</formula>
    </cfRule>
    <cfRule type="expression" dxfId="11660" priority="10409">
      <formula>$N35="Excluído"</formula>
    </cfRule>
    <cfRule type="expression" dxfId="11659" priority="10410">
      <formula>$N35="Alterar"</formula>
    </cfRule>
    <cfRule type="expression" dxfId="11658" priority="10411">
      <formula>$N35="Excluir"</formula>
    </cfRule>
    <cfRule type="expression" dxfId="11657" priority="10412">
      <formula>$N35="Incluir"</formula>
    </cfRule>
  </conditionalFormatting>
  <conditionalFormatting sqref="F36">
    <cfRule type="expression" dxfId="11656" priority="10391">
      <formula>IF($I35="",FALSE,IF($I35&gt;9999999,IF($I35&lt;100000000,FALSE,TRUE),TRUE))</formula>
    </cfRule>
  </conditionalFormatting>
  <conditionalFormatting sqref="F36">
    <cfRule type="expression" dxfId="11655" priority="10392">
      <formula>MID($I35,2,7)="0000000"</formula>
    </cfRule>
    <cfRule type="expression" dxfId="11654" priority="10393">
      <formula>MID($I35,3,6)="000000"</formula>
    </cfRule>
    <cfRule type="expression" dxfId="11653" priority="10394">
      <formula>MID($I35,4,5)="00000"</formula>
    </cfRule>
    <cfRule type="expression" dxfId="11652" priority="10395">
      <formula>MID($I35,5,4)="0000"</formula>
    </cfRule>
    <cfRule type="expression" dxfId="11651" priority="10396">
      <formula>MID($I35,7,2)="00"</formula>
    </cfRule>
    <cfRule type="expression" dxfId="11650" priority="10397">
      <formula>MID($I35,8,1)="0"</formula>
    </cfRule>
    <cfRule type="expression" dxfId="11649" priority="10398">
      <formula>$N35="Excluído"</formula>
    </cfRule>
    <cfRule type="expression" dxfId="11648" priority="10399">
      <formula>$N35="Alterar"</formula>
    </cfRule>
    <cfRule type="expression" dxfId="11647" priority="10400">
      <formula>$N35="Excluir"</formula>
    </cfRule>
    <cfRule type="expression" dxfId="11646" priority="10401">
      <formula>$N35="Incluir"</formula>
    </cfRule>
  </conditionalFormatting>
  <conditionalFormatting sqref="B37">
    <cfRule type="expression" dxfId="11645" priority="10380">
      <formula>IF($I37="",FALSE,IF($I37&gt;9999999,IF($I37&lt;100000000,FALSE,TRUE),TRUE))</formula>
    </cfRule>
  </conditionalFormatting>
  <conditionalFormatting sqref="B37:C37">
    <cfRule type="expression" dxfId="11644" priority="10381">
      <formula>MID($I37,2,7)="0000000"</formula>
    </cfRule>
    <cfRule type="expression" dxfId="11643" priority="10382">
      <formula>MID($I37,3,6)="000000"</formula>
    </cfRule>
    <cfRule type="expression" dxfId="11642" priority="10383">
      <formula>MID($I37,4,5)="00000"</formula>
    </cfRule>
    <cfRule type="expression" dxfId="11641" priority="10384">
      <formula>MID($I37,5,4)="0000"</formula>
    </cfRule>
    <cfRule type="expression" dxfId="11640" priority="10385">
      <formula>MID($I37,7,2)="00"</formula>
    </cfRule>
    <cfRule type="expression" dxfId="11639" priority="10386">
      <formula>MID($I37,8,1)="0"</formula>
    </cfRule>
    <cfRule type="expression" dxfId="11638" priority="10387">
      <formula>$N37="Excluído"</formula>
    </cfRule>
    <cfRule type="expression" dxfId="11637" priority="10388">
      <formula>$N37="Alterar"</formula>
    </cfRule>
    <cfRule type="expression" dxfId="11636" priority="10389">
      <formula>$N37="Excluir"</formula>
    </cfRule>
    <cfRule type="expression" dxfId="11635" priority="10390">
      <formula>$N37="Incluir"</formula>
    </cfRule>
  </conditionalFormatting>
  <conditionalFormatting sqref="B38">
    <cfRule type="expression" dxfId="11634" priority="10369">
      <formula>IF($I38="",FALSE,IF($I38&gt;9999999,IF($I38&lt;100000000,FALSE,TRUE),TRUE))</formula>
    </cfRule>
  </conditionalFormatting>
  <conditionalFormatting sqref="B38:C38">
    <cfRule type="expression" dxfId="11633" priority="10370">
      <formula>MID($I38,2,7)="0000000"</formula>
    </cfRule>
    <cfRule type="expression" dxfId="11632" priority="10371">
      <formula>MID($I38,3,6)="000000"</formula>
    </cfRule>
    <cfRule type="expression" dxfId="11631" priority="10372">
      <formula>MID($I38,4,5)="00000"</formula>
    </cfRule>
    <cfRule type="expression" dxfId="11630" priority="10373">
      <formula>MID($I38,5,4)="0000"</formula>
    </cfRule>
    <cfRule type="expression" dxfId="11629" priority="10374">
      <formula>MID($I38,7,2)="00"</formula>
    </cfRule>
    <cfRule type="expression" dxfId="11628" priority="10375">
      <formula>MID($I38,8,1)="0"</formula>
    </cfRule>
    <cfRule type="expression" dxfId="11627" priority="10376">
      <formula>$N38="Excluído"</formula>
    </cfRule>
    <cfRule type="expression" dxfId="11626" priority="10377">
      <formula>$N38="Alterar"</formula>
    </cfRule>
    <cfRule type="expression" dxfId="11625" priority="10378">
      <formula>$N38="Excluir"</formula>
    </cfRule>
    <cfRule type="expression" dxfId="11624" priority="10379">
      <formula>$N38="Incluir"</formula>
    </cfRule>
  </conditionalFormatting>
  <conditionalFormatting sqref="B39">
    <cfRule type="expression" dxfId="11623" priority="10358">
      <formula>IF($I39="",FALSE,IF($I39&gt;9999999,IF($I39&lt;100000000,FALSE,TRUE),TRUE))</formula>
    </cfRule>
  </conditionalFormatting>
  <conditionalFormatting sqref="B39:C39">
    <cfRule type="expression" dxfId="11622" priority="10359">
      <formula>MID($I39,2,7)="0000000"</formula>
    </cfRule>
    <cfRule type="expression" dxfId="11621" priority="10360">
      <formula>MID($I39,3,6)="000000"</formula>
    </cfRule>
    <cfRule type="expression" dxfId="11620" priority="10361">
      <formula>MID($I39,4,5)="00000"</formula>
    </cfRule>
    <cfRule type="expression" dxfId="11619" priority="10362">
      <formula>MID($I39,5,4)="0000"</formula>
    </cfRule>
    <cfRule type="expression" dxfId="11618" priority="10363">
      <formula>MID($I39,7,2)="00"</formula>
    </cfRule>
    <cfRule type="expression" dxfId="11617" priority="10364">
      <formula>MID($I39,8,1)="0"</formula>
    </cfRule>
    <cfRule type="expression" dxfId="11616" priority="10365">
      <formula>$N39="Excluído"</formula>
    </cfRule>
    <cfRule type="expression" dxfId="11615" priority="10366">
      <formula>$N39="Alterar"</formula>
    </cfRule>
    <cfRule type="expression" dxfId="11614" priority="10367">
      <formula>$N39="Excluir"</formula>
    </cfRule>
    <cfRule type="expression" dxfId="11613" priority="10368">
      <formula>$N39="Incluir"</formula>
    </cfRule>
  </conditionalFormatting>
  <conditionalFormatting sqref="D37">
    <cfRule type="expression" dxfId="11612" priority="10348">
      <formula>MID($I37,2,7)="0000000"</formula>
    </cfRule>
    <cfRule type="expression" dxfId="11611" priority="10349">
      <formula>MID($I37,3,6)="000000"</formula>
    </cfRule>
    <cfRule type="expression" dxfId="11610" priority="10350">
      <formula>MID($I37,4,5)="00000"</formula>
    </cfRule>
    <cfRule type="expression" dxfId="11609" priority="10351">
      <formula>MID($I37,5,4)="0000"</formula>
    </cfRule>
    <cfRule type="expression" dxfId="11608" priority="10352">
      <formula>MID($I37,7,2)="00"</formula>
    </cfRule>
    <cfRule type="expression" dxfId="11607" priority="10353">
      <formula>MID($I37,8,1)="0"</formula>
    </cfRule>
    <cfRule type="expression" dxfId="11606" priority="10354">
      <formula>$N37="Excluído"</formula>
    </cfRule>
    <cfRule type="expression" dxfId="11605" priority="10355">
      <formula>$N37="Alterar"</formula>
    </cfRule>
    <cfRule type="expression" dxfId="11604" priority="10356">
      <formula>$N37="Excluir"</formula>
    </cfRule>
    <cfRule type="expression" dxfId="11603" priority="10357">
      <formula>$N37="Incluir"</formula>
    </cfRule>
  </conditionalFormatting>
  <conditionalFormatting sqref="D38">
    <cfRule type="expression" dxfId="11602" priority="10338">
      <formula>MID($I38,2,7)="0000000"</formula>
    </cfRule>
    <cfRule type="expression" dxfId="11601" priority="10339">
      <formula>MID($I38,3,6)="000000"</formula>
    </cfRule>
    <cfRule type="expression" dxfId="11600" priority="10340">
      <formula>MID($I38,4,5)="00000"</formula>
    </cfRule>
    <cfRule type="expression" dxfId="11599" priority="10341">
      <formula>MID($I38,5,4)="0000"</formula>
    </cfRule>
    <cfRule type="expression" dxfId="11598" priority="10342">
      <formula>MID($I38,7,2)="00"</formula>
    </cfRule>
    <cfRule type="expression" dxfId="11597" priority="10343">
      <formula>MID($I38,8,1)="0"</formula>
    </cfRule>
    <cfRule type="expression" dxfId="11596" priority="10344">
      <formula>$N38="Excluído"</formula>
    </cfRule>
    <cfRule type="expression" dxfId="11595" priority="10345">
      <formula>$N38="Alterar"</formula>
    </cfRule>
    <cfRule type="expression" dxfId="11594" priority="10346">
      <formula>$N38="Excluir"</formula>
    </cfRule>
    <cfRule type="expression" dxfId="11593" priority="10347">
      <formula>$N38="Incluir"</formula>
    </cfRule>
  </conditionalFormatting>
  <conditionalFormatting sqref="D39">
    <cfRule type="expression" dxfId="11592" priority="10328">
      <formula>MID($I39,2,7)="0000000"</formula>
    </cfRule>
    <cfRule type="expression" dxfId="11591" priority="10329">
      <formula>MID($I39,3,6)="000000"</formula>
    </cfRule>
    <cfRule type="expression" dxfId="11590" priority="10330">
      <formula>MID($I39,4,5)="00000"</formula>
    </cfRule>
    <cfRule type="expression" dxfId="11589" priority="10331">
      <formula>MID($I39,5,4)="0000"</formula>
    </cfRule>
    <cfRule type="expression" dxfId="11588" priority="10332">
      <formula>MID($I39,7,2)="00"</formula>
    </cfRule>
    <cfRule type="expression" dxfId="11587" priority="10333">
      <formula>MID($I39,8,1)="0"</formula>
    </cfRule>
    <cfRule type="expression" dxfId="11586" priority="10334">
      <formula>$N39="Excluído"</formula>
    </cfRule>
    <cfRule type="expression" dxfId="11585" priority="10335">
      <formula>$N39="Alterar"</formula>
    </cfRule>
    <cfRule type="expression" dxfId="11584" priority="10336">
      <formula>$N39="Excluir"</formula>
    </cfRule>
    <cfRule type="expression" dxfId="11583" priority="10337">
      <formula>$N39="Incluir"</formula>
    </cfRule>
  </conditionalFormatting>
  <conditionalFormatting sqref="F40:F42">
    <cfRule type="expression" dxfId="11582" priority="10317">
      <formula>IF($I40="",FALSE,IF($I40&gt;9999999,IF($I40&lt;100000000,FALSE,TRUE),TRUE))</formula>
    </cfRule>
  </conditionalFormatting>
  <conditionalFormatting sqref="F40:H42">
    <cfRule type="expression" dxfId="11581" priority="10318">
      <formula>MID($I40,2,7)="0000000"</formula>
    </cfRule>
    <cfRule type="expression" dxfId="11580" priority="10319">
      <formula>MID($I40,3,6)="000000"</formula>
    </cfRule>
    <cfRule type="expression" dxfId="11579" priority="10320">
      <formula>MID($I40,4,5)="00000"</formula>
    </cfRule>
    <cfRule type="expression" dxfId="11578" priority="10321">
      <formula>MID($I40,5,4)="0000"</formula>
    </cfRule>
    <cfRule type="expression" dxfId="11577" priority="10322">
      <formula>MID($I40,7,2)="00"</formula>
    </cfRule>
    <cfRule type="expression" dxfId="11576" priority="10323">
      <formula>MID($I40,8,1)="0"</formula>
    </cfRule>
    <cfRule type="expression" dxfId="11575" priority="10324">
      <formula>$N40="Excluído"</formula>
    </cfRule>
    <cfRule type="expression" dxfId="11574" priority="10325">
      <formula>$N40="Alterar"</formula>
    </cfRule>
    <cfRule type="expression" dxfId="11573" priority="10326">
      <formula>$N40="Excluir"</formula>
    </cfRule>
    <cfRule type="expression" dxfId="11572" priority="10327">
      <formula>$N40="Incluir"</formula>
    </cfRule>
  </conditionalFormatting>
  <conditionalFormatting sqref="B67">
    <cfRule type="expression" dxfId="11571" priority="10175">
      <formula>IF($I67="",FALSE,IF($I67&gt;9999999,IF($I67&lt;100000000,FALSE,TRUE),TRUE))</formula>
    </cfRule>
  </conditionalFormatting>
  <conditionalFormatting sqref="B43:B46">
    <cfRule type="expression" dxfId="11570" priority="10306">
      <formula>IF($I43="",FALSE,IF($I43&gt;9999999,IF($I43&lt;100000000,FALSE,TRUE),TRUE))</formula>
    </cfRule>
  </conditionalFormatting>
  <conditionalFormatting sqref="B43:D46">
    <cfRule type="expression" dxfId="11569" priority="10307">
      <formula>MID($I43,2,7)="0000000"</formula>
    </cfRule>
    <cfRule type="expression" dxfId="11568" priority="10308">
      <formula>MID($I43,3,6)="000000"</formula>
    </cfRule>
    <cfRule type="expression" dxfId="11567" priority="10309">
      <formula>MID($I43,4,5)="00000"</formula>
    </cfRule>
    <cfRule type="expression" dxfId="11566" priority="10310">
      <formula>MID($I43,5,4)="0000"</formula>
    </cfRule>
    <cfRule type="expression" dxfId="11565" priority="10311">
      <formula>MID($I43,7,2)="00"</formula>
    </cfRule>
    <cfRule type="expression" dxfId="11564" priority="10312">
      <formula>MID($I43,8,1)="0"</formula>
    </cfRule>
    <cfRule type="expression" dxfId="11563" priority="10313">
      <formula>$N43="Excluído"</formula>
    </cfRule>
    <cfRule type="expression" dxfId="11562" priority="10314">
      <formula>$N43="Alterar"</formula>
    </cfRule>
    <cfRule type="expression" dxfId="11561" priority="10315">
      <formula>$N43="Excluir"</formula>
    </cfRule>
    <cfRule type="expression" dxfId="11560" priority="10316">
      <formula>$N43="Incluir"</formula>
    </cfRule>
  </conditionalFormatting>
  <conditionalFormatting sqref="B47">
    <cfRule type="expression" dxfId="11559" priority="10295">
      <formula>IF($I47="",FALSE,IF($I47&gt;9999999,IF($I47&lt;100000000,FALSE,TRUE),TRUE))</formula>
    </cfRule>
  </conditionalFormatting>
  <conditionalFormatting sqref="B47:D47">
    <cfRule type="expression" dxfId="11558" priority="10296">
      <formula>MID($I47,2,7)="0000000"</formula>
    </cfRule>
    <cfRule type="expression" dxfId="11557" priority="10297">
      <formula>MID($I47,3,6)="000000"</formula>
    </cfRule>
    <cfRule type="expression" dxfId="11556" priority="10298">
      <formula>MID($I47,4,5)="00000"</formula>
    </cfRule>
    <cfRule type="expression" dxfId="11555" priority="10299">
      <formula>MID($I47,5,4)="0000"</formula>
    </cfRule>
    <cfRule type="expression" dxfId="11554" priority="10300">
      <formula>MID($I47,7,2)="00"</formula>
    </cfRule>
    <cfRule type="expression" dxfId="11553" priority="10301">
      <formula>MID($I47,8,1)="0"</formula>
    </cfRule>
    <cfRule type="expression" dxfId="11552" priority="10302">
      <formula>$N47="Excluído"</formula>
    </cfRule>
    <cfRule type="expression" dxfId="11551" priority="10303">
      <formula>$N47="Alterar"</formula>
    </cfRule>
    <cfRule type="expression" dxfId="11550" priority="10304">
      <formula>$N47="Excluir"</formula>
    </cfRule>
    <cfRule type="expression" dxfId="11549" priority="10305">
      <formula>$N47="Incluir"</formula>
    </cfRule>
  </conditionalFormatting>
  <conditionalFormatting sqref="B48">
    <cfRule type="expression" dxfId="11548" priority="10284">
      <formula>IF($I48="",FALSE,IF($I48&gt;9999999,IF($I48&lt;100000000,FALSE,TRUE),TRUE))</formula>
    </cfRule>
  </conditionalFormatting>
  <conditionalFormatting sqref="B48:D48">
    <cfRule type="expression" dxfId="11547" priority="10285">
      <formula>MID($I48,2,7)="0000000"</formula>
    </cfRule>
    <cfRule type="expression" dxfId="11546" priority="10286">
      <formula>MID($I48,3,6)="000000"</formula>
    </cfRule>
    <cfRule type="expression" dxfId="11545" priority="10287">
      <formula>MID($I48,4,5)="00000"</formula>
    </cfRule>
    <cfRule type="expression" dxfId="11544" priority="10288">
      <formula>MID($I48,5,4)="0000"</formula>
    </cfRule>
    <cfRule type="expression" dxfId="11543" priority="10289">
      <formula>MID($I48,7,2)="00"</formula>
    </cfRule>
    <cfRule type="expression" dxfId="11542" priority="10290">
      <formula>MID($I48,8,1)="0"</formula>
    </cfRule>
    <cfRule type="expression" dxfId="11541" priority="10291">
      <formula>$N48="Excluído"</formula>
    </cfRule>
    <cfRule type="expression" dxfId="11540" priority="10292">
      <formula>$N48="Alterar"</formula>
    </cfRule>
    <cfRule type="expression" dxfId="11539" priority="10293">
      <formula>$N48="Excluir"</formula>
    </cfRule>
    <cfRule type="expression" dxfId="11538" priority="10294">
      <formula>$N48="Incluir"</formula>
    </cfRule>
  </conditionalFormatting>
  <conditionalFormatting sqref="B49:B54">
    <cfRule type="expression" dxfId="11537" priority="10273">
      <formula>IF($I49="",FALSE,IF($I49&gt;9999999,IF($I49&lt;100000000,FALSE,TRUE),TRUE))</formula>
    </cfRule>
  </conditionalFormatting>
  <conditionalFormatting sqref="B49:D54">
    <cfRule type="expression" dxfId="11536" priority="10274">
      <formula>MID($I49,2,7)="0000000"</formula>
    </cfRule>
    <cfRule type="expression" dxfId="11535" priority="10275">
      <formula>MID($I49,3,6)="000000"</formula>
    </cfRule>
    <cfRule type="expression" dxfId="11534" priority="10276">
      <formula>MID($I49,4,5)="00000"</formula>
    </cfRule>
    <cfRule type="expression" dxfId="11533" priority="10277">
      <formula>MID($I49,5,4)="0000"</formula>
    </cfRule>
    <cfRule type="expression" dxfId="11532" priority="10278">
      <formula>MID($I49,7,2)="00"</formula>
    </cfRule>
    <cfRule type="expression" dxfId="11531" priority="10279">
      <formula>MID($I49,8,1)="0"</formula>
    </cfRule>
    <cfRule type="expression" dxfId="11530" priority="10280">
      <formula>$N49="Excluído"</formula>
    </cfRule>
    <cfRule type="expression" dxfId="11529" priority="10281">
      <formula>$N49="Alterar"</formula>
    </cfRule>
    <cfRule type="expression" dxfId="11528" priority="10282">
      <formula>$N49="Excluir"</formula>
    </cfRule>
    <cfRule type="expression" dxfId="11527" priority="10283">
      <formula>$N49="Incluir"</formula>
    </cfRule>
  </conditionalFormatting>
  <conditionalFormatting sqref="B41:B42">
    <cfRule type="expression" dxfId="11526" priority="10262">
      <formula>IF($I41="",FALSE,IF($I41&gt;9999999,IF($I41&lt;100000000,FALSE,TRUE),TRUE))</formula>
    </cfRule>
  </conditionalFormatting>
  <conditionalFormatting sqref="B41:D42">
    <cfRule type="expression" dxfId="11525" priority="10263">
      <formula>MID($I41,2,7)="0000000"</formula>
    </cfRule>
    <cfRule type="expression" dxfId="11524" priority="10264">
      <formula>MID($I41,3,6)="000000"</formula>
    </cfRule>
    <cfRule type="expression" dxfId="11523" priority="10265">
      <formula>MID($I41,4,5)="00000"</formula>
    </cfRule>
    <cfRule type="expression" dxfId="11522" priority="10266">
      <formula>MID($I41,5,4)="0000"</formula>
    </cfRule>
    <cfRule type="expression" dxfId="11521" priority="10267">
      <formula>MID($I41,7,2)="00"</formula>
    </cfRule>
    <cfRule type="expression" dxfId="11520" priority="10268">
      <formula>MID($I41,8,1)="0"</formula>
    </cfRule>
    <cfRule type="expression" dxfId="11519" priority="10269">
      <formula>$N41="Excluído"</formula>
    </cfRule>
    <cfRule type="expression" dxfId="11518" priority="10270">
      <formula>$N41="Alterar"</formula>
    </cfRule>
    <cfRule type="expression" dxfId="11517" priority="10271">
      <formula>$N41="Excluir"</formula>
    </cfRule>
    <cfRule type="expression" dxfId="11516" priority="10272">
      <formula>$N41="Incluir"</formula>
    </cfRule>
  </conditionalFormatting>
  <conditionalFormatting sqref="B55">
    <cfRule type="expression" dxfId="11515" priority="10251">
      <formula>IF($I55="",FALSE,IF($I55&gt;9999999,IF($I55&lt;100000000,FALSE,TRUE),TRUE))</formula>
    </cfRule>
  </conditionalFormatting>
  <conditionalFormatting sqref="B55">
    <cfRule type="expression" dxfId="11514" priority="10252">
      <formula>MID($I55,2,7)="0000000"</formula>
    </cfRule>
    <cfRule type="expression" dxfId="11513" priority="10253">
      <formula>MID($I55,3,6)="000000"</formula>
    </cfRule>
    <cfRule type="expression" dxfId="11512" priority="10254">
      <formula>MID($I55,4,5)="00000"</formula>
    </cfRule>
    <cfRule type="expression" dxfId="11511" priority="10255">
      <formula>MID($I55,5,4)="0000"</formula>
    </cfRule>
    <cfRule type="expression" dxfId="11510" priority="10256">
      <formula>MID($I55,7,2)="00"</formula>
    </cfRule>
    <cfRule type="expression" dxfId="11509" priority="10257">
      <formula>MID($I55,8,1)="0"</formula>
    </cfRule>
    <cfRule type="expression" dxfId="11508" priority="10258">
      <formula>$N55="Excluído"</formula>
    </cfRule>
    <cfRule type="expression" dxfId="11507" priority="10259">
      <formula>$N55="Alterar"</formula>
    </cfRule>
    <cfRule type="expression" dxfId="11506" priority="10260">
      <formula>$N55="Excluir"</formula>
    </cfRule>
    <cfRule type="expression" dxfId="11505" priority="10261">
      <formula>$N55="Incluir"</formula>
    </cfRule>
  </conditionalFormatting>
  <conditionalFormatting sqref="C55">
    <cfRule type="expression" dxfId="11504" priority="10240">
      <formula>IF($I55="",FALSE,IF($I55&gt;9999999,IF($I55&lt;100000000,FALSE,TRUE),TRUE))</formula>
    </cfRule>
  </conditionalFormatting>
  <conditionalFormatting sqref="C55">
    <cfRule type="expression" dxfId="11503" priority="10241">
      <formula>MID($I55,2,7)="0000000"</formula>
    </cfRule>
    <cfRule type="expression" dxfId="11502" priority="10242">
      <formula>MID($I55,3,6)="000000"</formula>
    </cfRule>
    <cfRule type="expression" dxfId="11501" priority="10243">
      <formula>MID($I55,4,5)="00000"</formula>
    </cfRule>
    <cfRule type="expression" dxfId="11500" priority="10244">
      <formula>MID($I55,5,4)="0000"</formula>
    </cfRule>
    <cfRule type="expression" dxfId="11499" priority="10245">
      <formula>MID($I55,7,2)="00"</formula>
    </cfRule>
    <cfRule type="expression" dxfId="11498" priority="10246">
      <formula>MID($I55,8,1)="0"</formula>
    </cfRule>
    <cfRule type="expression" dxfId="11497" priority="10247">
      <formula>$N55="Excluído"</formula>
    </cfRule>
    <cfRule type="expression" dxfId="11496" priority="10248">
      <formula>$N55="Alterar"</formula>
    </cfRule>
    <cfRule type="expression" dxfId="11495" priority="10249">
      <formula>$N55="Excluir"</formula>
    </cfRule>
    <cfRule type="expression" dxfId="11494" priority="10250">
      <formula>$N55="Incluir"</formula>
    </cfRule>
  </conditionalFormatting>
  <conditionalFormatting sqref="D55">
    <cfRule type="expression" dxfId="11493" priority="10229">
      <formula>IF($I55="",FALSE,IF($I55&gt;9999999,IF($I55&lt;100000000,FALSE,TRUE),TRUE))</formula>
    </cfRule>
  </conditionalFormatting>
  <conditionalFormatting sqref="D55">
    <cfRule type="expression" dxfId="11492" priority="10230">
      <formula>MID($I55,2,7)="0000000"</formula>
    </cfRule>
    <cfRule type="expression" dxfId="11491" priority="10231">
      <formula>MID($I55,3,6)="000000"</formula>
    </cfRule>
    <cfRule type="expression" dxfId="11490" priority="10232">
      <formula>MID($I55,4,5)="00000"</formula>
    </cfRule>
    <cfRule type="expression" dxfId="11489" priority="10233">
      <formula>MID($I55,5,4)="0000"</formula>
    </cfRule>
    <cfRule type="expression" dxfId="11488" priority="10234">
      <formula>MID($I55,7,2)="00"</formula>
    </cfRule>
    <cfRule type="expression" dxfId="11487" priority="10235">
      <formula>MID($I55,8,1)="0"</formula>
    </cfRule>
    <cfRule type="expression" dxfId="11486" priority="10236">
      <formula>$N55="Excluído"</formula>
    </cfRule>
    <cfRule type="expression" dxfId="11485" priority="10237">
      <formula>$N55="Alterar"</formula>
    </cfRule>
    <cfRule type="expression" dxfId="11484" priority="10238">
      <formula>$N55="Excluir"</formula>
    </cfRule>
    <cfRule type="expression" dxfId="11483" priority="10239">
      <formula>$N55="Incluir"</formula>
    </cfRule>
  </conditionalFormatting>
  <conditionalFormatting sqref="F54">
    <cfRule type="expression" dxfId="11482" priority="10218">
      <formula>IF($I54="",FALSE,IF($I54&gt;9999999,IF($I54&lt;100000000,FALSE,TRUE),TRUE))</formula>
    </cfRule>
  </conditionalFormatting>
  <conditionalFormatting sqref="F54">
    <cfRule type="expression" dxfId="11481" priority="10219">
      <formula>MID($I54,2,7)="0000000"</formula>
    </cfRule>
    <cfRule type="expression" dxfId="11480" priority="10220">
      <formula>MID($I54,3,6)="000000"</formula>
    </cfRule>
    <cfRule type="expression" dxfId="11479" priority="10221">
      <formula>MID($I54,4,5)="00000"</formula>
    </cfRule>
    <cfRule type="expression" dxfId="11478" priority="10222">
      <formula>MID($I54,5,4)="0000"</formula>
    </cfRule>
    <cfRule type="expression" dxfId="11477" priority="10223">
      <formula>MID($I54,7,2)="00"</formula>
    </cfRule>
    <cfRule type="expression" dxfId="11476" priority="10224">
      <formula>MID($I54,8,1)="0"</formula>
    </cfRule>
    <cfRule type="expression" dxfId="11475" priority="10225">
      <formula>$N54="Excluído"</formula>
    </cfRule>
    <cfRule type="expression" dxfId="11474" priority="10226">
      <formula>$N54="Alterar"</formula>
    </cfRule>
    <cfRule type="expression" dxfId="11473" priority="10227">
      <formula>$N54="Excluir"</formula>
    </cfRule>
    <cfRule type="expression" dxfId="11472" priority="10228">
      <formula>$N54="Incluir"</formula>
    </cfRule>
  </conditionalFormatting>
  <conditionalFormatting sqref="E54">
    <cfRule type="expression" dxfId="11471" priority="10207">
      <formula>IF($I53="",FALSE,IF($I53&gt;9999999,IF($I53&lt;100000000,FALSE,TRUE),TRUE))</formula>
    </cfRule>
  </conditionalFormatting>
  <conditionalFormatting sqref="E54">
    <cfRule type="expression" dxfId="11470" priority="10208">
      <formula>MID($I53,2,7)="0000000"</formula>
    </cfRule>
    <cfRule type="expression" dxfId="11469" priority="10209">
      <formula>MID($I53,3,6)="000000"</formula>
    </cfRule>
    <cfRule type="expression" dxfId="11468" priority="10210">
      <formula>MID($I53,4,5)="00000"</formula>
    </cfRule>
    <cfRule type="expression" dxfId="11467" priority="10211">
      <formula>MID($I53,5,4)="0000"</formula>
    </cfRule>
    <cfRule type="expression" dxfId="11466" priority="10212">
      <formula>MID($I53,7,2)="00"</formula>
    </cfRule>
    <cfRule type="expression" dxfId="11465" priority="10213">
      <formula>MID($I53,8,1)="0"</formula>
    </cfRule>
    <cfRule type="expression" dxfId="11464" priority="10214">
      <formula>$N53="Excluído"</formula>
    </cfRule>
    <cfRule type="expression" dxfId="11463" priority="10215">
      <formula>$N53="Alterar"</formula>
    </cfRule>
    <cfRule type="expression" dxfId="11462" priority="10216">
      <formula>$N53="Excluir"</formula>
    </cfRule>
    <cfRule type="expression" dxfId="11461" priority="10217">
      <formula>$N53="Incluir"</formula>
    </cfRule>
  </conditionalFormatting>
  <conditionalFormatting sqref="B56:B59 B62:B66">
    <cfRule type="expression" dxfId="11460" priority="10196">
      <formula>IF($I56="",FALSE,IF($I56&gt;9999999,IF($I56&lt;100000000,FALSE,TRUE),TRUE))</formula>
    </cfRule>
  </conditionalFormatting>
  <conditionalFormatting sqref="B56:C59 B62:C66">
    <cfRule type="expression" dxfId="11459" priority="10197">
      <formula>MID($I56,2,7)="0000000"</formula>
    </cfRule>
    <cfRule type="expression" dxfId="11458" priority="10198">
      <formula>MID($I56,3,6)="000000"</formula>
    </cfRule>
    <cfRule type="expression" dxfId="11457" priority="10199">
      <formula>MID($I56,4,5)="00000"</formula>
    </cfRule>
    <cfRule type="expression" dxfId="11456" priority="10200">
      <formula>MID($I56,5,4)="0000"</formula>
    </cfRule>
    <cfRule type="expression" dxfId="11455" priority="10201">
      <formula>MID($I56,7,2)="00"</formula>
    </cfRule>
    <cfRule type="expression" dxfId="11454" priority="10202">
      <formula>MID($I56,8,1)="0"</formula>
    </cfRule>
    <cfRule type="expression" dxfId="11453" priority="10203">
      <formula>$N56="Excluído"</formula>
    </cfRule>
    <cfRule type="expression" dxfId="11452" priority="10204">
      <formula>$N56="Alterar"</formula>
    </cfRule>
    <cfRule type="expression" dxfId="11451" priority="10205">
      <formula>$N56="Excluir"</formula>
    </cfRule>
    <cfRule type="expression" dxfId="11450" priority="10206">
      <formula>$N56="Incluir"</formula>
    </cfRule>
  </conditionalFormatting>
  <conditionalFormatting sqref="D56:D59 D62:D66">
    <cfRule type="expression" dxfId="11449" priority="10186">
      <formula>MID($I56,2,7)="0000000"</formula>
    </cfRule>
    <cfRule type="expression" dxfId="11448" priority="10187">
      <formula>MID($I56,3,6)="000000"</formula>
    </cfRule>
    <cfRule type="expression" dxfId="11447" priority="10188">
      <formula>MID($I56,4,5)="00000"</formula>
    </cfRule>
    <cfRule type="expression" dxfId="11446" priority="10189">
      <formula>MID($I56,5,4)="0000"</formula>
    </cfRule>
    <cfRule type="expression" dxfId="11445" priority="10190">
      <formula>MID($I56,7,2)="00"</formula>
    </cfRule>
    <cfRule type="expression" dxfId="11444" priority="10191">
      <formula>MID($I56,8,1)="0"</formula>
    </cfRule>
    <cfRule type="expression" dxfId="11443" priority="10192">
      <formula>$N56="Excluído"</formula>
    </cfRule>
    <cfRule type="expression" dxfId="11442" priority="10193">
      <formula>$N56="Alterar"</formula>
    </cfRule>
    <cfRule type="expression" dxfId="11441" priority="10194">
      <formula>$N56="Excluir"</formula>
    </cfRule>
    <cfRule type="expression" dxfId="11440" priority="10195">
      <formula>$N56="Incluir"</formula>
    </cfRule>
  </conditionalFormatting>
  <conditionalFormatting sqref="B67:D67">
    <cfRule type="expression" dxfId="11439" priority="10176">
      <formula>MID($I67,2,7)="0000000"</formula>
    </cfRule>
    <cfRule type="expression" dxfId="11438" priority="10177">
      <formula>MID($I67,3,6)="000000"</formula>
    </cfRule>
    <cfRule type="expression" dxfId="11437" priority="10178">
      <formula>MID($I67,4,5)="00000"</formula>
    </cfRule>
    <cfRule type="expression" dxfId="11436" priority="10179">
      <formula>MID($I67,5,4)="0000"</formula>
    </cfRule>
    <cfRule type="expression" dxfId="11435" priority="10180">
      <formula>MID($I67,7,2)="00"</formula>
    </cfRule>
    <cfRule type="expression" dxfId="11434" priority="10181">
      <formula>MID($I67,8,1)="0"</formula>
    </cfRule>
    <cfRule type="expression" dxfId="11433" priority="10182">
      <formula>$M67="Excluído"</formula>
    </cfRule>
    <cfRule type="expression" dxfId="11432" priority="10183">
      <formula>$M67="Alterar"</formula>
    </cfRule>
    <cfRule type="expression" dxfId="11431" priority="10184">
      <formula>$M67="Excluir"</formula>
    </cfRule>
    <cfRule type="expression" dxfId="11430" priority="10185">
      <formula>$M67="Incluir"</formula>
    </cfRule>
  </conditionalFormatting>
  <conditionalFormatting sqref="B68">
    <cfRule type="expression" dxfId="11429" priority="10164">
      <formula>IF($I68="",FALSE,IF($I68&gt;9999999,IF($I68&lt;100000000,FALSE,TRUE),TRUE))</formula>
    </cfRule>
  </conditionalFormatting>
  <conditionalFormatting sqref="B68:D68">
    <cfRule type="expression" dxfId="11428" priority="10165">
      <formula>MID($I68,2,7)="0000000"</formula>
    </cfRule>
    <cfRule type="expression" dxfId="11427" priority="10166">
      <formula>MID($I68,3,6)="000000"</formula>
    </cfRule>
    <cfRule type="expression" dxfId="11426" priority="10167">
      <formula>MID($I68,4,5)="00000"</formula>
    </cfRule>
    <cfRule type="expression" dxfId="11425" priority="10168">
      <formula>MID($I68,5,4)="0000"</formula>
    </cfRule>
    <cfRule type="expression" dxfId="11424" priority="10169">
      <formula>MID($I68,7,2)="00"</formula>
    </cfRule>
    <cfRule type="expression" dxfId="11423" priority="10170">
      <formula>MID($I68,8,1)="0"</formula>
    </cfRule>
    <cfRule type="expression" dxfId="11422" priority="10171">
      <formula>$N68="Excluído"</formula>
    </cfRule>
    <cfRule type="expression" dxfId="11421" priority="10172">
      <formula>$N68="Alterar"</formula>
    </cfRule>
    <cfRule type="expression" dxfId="11420" priority="10173">
      <formula>$N68="Excluir"</formula>
    </cfRule>
    <cfRule type="expression" dxfId="11419" priority="10174">
      <formula>$N68="Incluir"</formula>
    </cfRule>
  </conditionalFormatting>
  <conditionalFormatting sqref="B69">
    <cfRule type="expression" dxfId="11418" priority="10153">
      <formula>IF($I69="",FALSE,IF($I69&gt;9999999,IF($I69&lt;100000000,FALSE,TRUE),TRUE))</formula>
    </cfRule>
  </conditionalFormatting>
  <conditionalFormatting sqref="B69:D69">
    <cfRule type="expression" dxfId="11417" priority="10154">
      <formula>MID($I69,2,7)="0000000"</formula>
    </cfRule>
    <cfRule type="expression" dxfId="11416" priority="10155">
      <formula>MID($I69,3,6)="000000"</formula>
    </cfRule>
    <cfRule type="expression" dxfId="11415" priority="10156">
      <formula>MID($I69,4,5)="00000"</formula>
    </cfRule>
    <cfRule type="expression" dxfId="11414" priority="10157">
      <formula>MID($I69,5,4)="0000"</formula>
    </cfRule>
    <cfRule type="expression" dxfId="11413" priority="10158">
      <formula>MID($I69,7,2)="00"</formula>
    </cfRule>
    <cfRule type="expression" dxfId="11412" priority="10159">
      <formula>MID($I69,8,1)="0"</formula>
    </cfRule>
    <cfRule type="expression" dxfId="11411" priority="10160">
      <formula>$N69="Excluído"</formula>
    </cfRule>
    <cfRule type="expression" dxfId="11410" priority="10161">
      <formula>$N69="Alterar"</formula>
    </cfRule>
    <cfRule type="expression" dxfId="11409" priority="10162">
      <formula>$N69="Excluir"</formula>
    </cfRule>
    <cfRule type="expression" dxfId="11408" priority="10163">
      <formula>$N69="Incluir"</formula>
    </cfRule>
  </conditionalFormatting>
  <conditionalFormatting sqref="F56">
    <cfRule type="expression" dxfId="11407" priority="10142">
      <formula>IF($I56="",FALSE,IF($I56&gt;9999999,IF($I56&lt;100000000,FALSE,TRUE),TRUE))</formula>
    </cfRule>
  </conditionalFormatting>
  <conditionalFormatting sqref="F56">
    <cfRule type="expression" dxfId="11406" priority="10143">
      <formula>MID($I56,2,7)="0000000"</formula>
    </cfRule>
    <cfRule type="expression" dxfId="11405" priority="10144">
      <formula>MID($I56,3,6)="000000"</formula>
    </cfRule>
    <cfRule type="expression" dxfId="11404" priority="10145">
      <formula>MID($I56,4,5)="00000"</formula>
    </cfRule>
    <cfRule type="expression" dxfId="11403" priority="10146">
      <formula>MID($I56,5,4)="0000"</formula>
    </cfRule>
    <cfRule type="expression" dxfId="11402" priority="10147">
      <formula>MID($I56,7,2)="00"</formula>
    </cfRule>
    <cfRule type="expression" dxfId="11401" priority="10148">
      <formula>MID($I56,8,1)="0"</formula>
    </cfRule>
    <cfRule type="expression" dxfId="11400" priority="10149">
      <formula>$N56="Excluído"</formula>
    </cfRule>
    <cfRule type="expression" dxfId="11399" priority="10150">
      <formula>$N56="Alterar"</formula>
    </cfRule>
    <cfRule type="expression" dxfId="11398" priority="10151">
      <formula>$N56="Excluir"</formula>
    </cfRule>
    <cfRule type="expression" dxfId="11397" priority="10152">
      <formula>$N56="Incluir"</formula>
    </cfRule>
  </conditionalFormatting>
  <conditionalFormatting sqref="F58">
    <cfRule type="expression" dxfId="11396" priority="10131">
      <formula>IF($I58="",FALSE,IF($I58&gt;9999999,IF($I58&lt;100000000,FALSE,TRUE),TRUE))</formula>
    </cfRule>
  </conditionalFormatting>
  <conditionalFormatting sqref="F58">
    <cfRule type="expression" dxfId="11395" priority="10132">
      <formula>MID($I58,2,7)="0000000"</formula>
    </cfRule>
    <cfRule type="expression" dxfId="11394" priority="10133">
      <formula>MID($I58,3,6)="000000"</formula>
    </cfRule>
    <cfRule type="expression" dxfId="11393" priority="10134">
      <formula>MID($I58,4,5)="00000"</formula>
    </cfRule>
    <cfRule type="expression" dxfId="11392" priority="10135">
      <formula>MID($I58,5,4)="0000"</formula>
    </cfRule>
    <cfRule type="expression" dxfId="11391" priority="10136">
      <formula>MID($I58,7,2)="00"</formula>
    </cfRule>
    <cfRule type="expression" dxfId="11390" priority="10137">
      <formula>MID($I58,8,1)="0"</formula>
    </cfRule>
    <cfRule type="expression" dxfId="11389" priority="10138">
      <formula>$N58="Excluído"</formula>
    </cfRule>
    <cfRule type="expression" dxfId="11388" priority="10139">
      <formula>$N58="Alterar"</formula>
    </cfRule>
    <cfRule type="expression" dxfId="11387" priority="10140">
      <formula>$N58="Excluir"</formula>
    </cfRule>
    <cfRule type="expression" dxfId="11386" priority="10141">
      <formula>$N58="Incluir"</formula>
    </cfRule>
  </conditionalFormatting>
  <conditionalFormatting sqref="F60">
    <cfRule type="expression" dxfId="11385" priority="10120">
      <formula>IF($I60="",FALSE,IF($I60&gt;9999999,IF($I60&lt;100000000,FALSE,TRUE),TRUE))</formula>
    </cfRule>
  </conditionalFormatting>
  <conditionalFormatting sqref="F60">
    <cfRule type="expression" dxfId="11384" priority="10121">
      <formula>MID($I60,2,7)="0000000"</formula>
    </cfRule>
    <cfRule type="expression" dxfId="11383" priority="10122">
      <formula>MID($I60,3,6)="000000"</formula>
    </cfRule>
    <cfRule type="expression" dxfId="11382" priority="10123">
      <formula>MID($I60,4,5)="00000"</formula>
    </cfRule>
    <cfRule type="expression" dxfId="11381" priority="10124">
      <formula>MID($I60,5,4)="0000"</formula>
    </cfRule>
    <cfRule type="expression" dxfId="11380" priority="10125">
      <formula>MID($I60,7,2)="00"</formula>
    </cfRule>
    <cfRule type="expression" dxfId="11379" priority="10126">
      <formula>MID($I60,8,1)="0"</formula>
    </cfRule>
    <cfRule type="expression" dxfId="11378" priority="10127">
      <formula>$N60="Excluído"</formula>
    </cfRule>
    <cfRule type="expression" dxfId="11377" priority="10128">
      <formula>$N60="Alterar"</formula>
    </cfRule>
    <cfRule type="expression" dxfId="11376" priority="10129">
      <formula>$N60="Excluir"</formula>
    </cfRule>
    <cfRule type="expression" dxfId="11375" priority="10130">
      <formula>$N60="Incluir"</formula>
    </cfRule>
  </conditionalFormatting>
  <conditionalFormatting sqref="F62">
    <cfRule type="expression" dxfId="11374" priority="10109">
      <formula>IF($I62="",FALSE,IF($I62&gt;9999999,IF($I62&lt;100000000,FALSE,TRUE),TRUE))</formula>
    </cfRule>
  </conditionalFormatting>
  <conditionalFormatting sqref="F62">
    <cfRule type="expression" dxfId="11373" priority="10110">
      <formula>MID($I62,2,7)="0000000"</formula>
    </cfRule>
    <cfRule type="expression" dxfId="11372" priority="10111">
      <formula>MID($I62,3,6)="000000"</formula>
    </cfRule>
    <cfRule type="expression" dxfId="11371" priority="10112">
      <formula>MID($I62,4,5)="00000"</formula>
    </cfRule>
    <cfRule type="expression" dxfId="11370" priority="10113">
      <formula>MID($I62,5,4)="0000"</formula>
    </cfRule>
    <cfRule type="expression" dxfId="11369" priority="10114">
      <formula>MID($I62,7,2)="00"</formula>
    </cfRule>
    <cfRule type="expression" dxfId="11368" priority="10115">
      <formula>MID($I62,8,1)="0"</formula>
    </cfRule>
    <cfRule type="expression" dxfId="11367" priority="10116">
      <formula>$N62="Excluído"</formula>
    </cfRule>
    <cfRule type="expression" dxfId="11366" priority="10117">
      <formula>$N62="Alterar"</formula>
    </cfRule>
    <cfRule type="expression" dxfId="11365" priority="10118">
      <formula>$N62="Excluir"</formula>
    </cfRule>
    <cfRule type="expression" dxfId="11364" priority="10119">
      <formula>$N62="Incluir"</formula>
    </cfRule>
  </conditionalFormatting>
  <conditionalFormatting sqref="F64 H514 B525">
    <cfRule type="expression" dxfId="11363" priority="10098">
      <formula>IF($I65="",FALSE,IF($I65&gt;9999999,IF($I65&lt;100000000,FALSE,TRUE),TRUE))</formula>
    </cfRule>
  </conditionalFormatting>
  <conditionalFormatting sqref="F64 H462 B525:D525">
    <cfRule type="expression" dxfId="11362" priority="10099">
      <formula>MID($I65,2,7)="0000000"</formula>
    </cfRule>
    <cfRule type="expression" dxfId="11361" priority="10100">
      <formula>MID($I65,3,6)="000000"</formula>
    </cfRule>
    <cfRule type="expression" dxfId="11360" priority="10101">
      <formula>MID($I65,4,5)="00000"</formula>
    </cfRule>
    <cfRule type="expression" dxfId="11359" priority="10102">
      <formula>MID($I65,5,4)="0000"</formula>
    </cfRule>
    <cfRule type="expression" dxfId="11358" priority="10103">
      <formula>MID($I65,7,2)="00"</formula>
    </cfRule>
    <cfRule type="expression" dxfId="11357" priority="10104">
      <formula>MID($I65,8,1)="0"</formula>
    </cfRule>
    <cfRule type="expression" dxfId="11356" priority="10105">
      <formula>$N65="Excluído"</formula>
    </cfRule>
    <cfRule type="expression" dxfId="11355" priority="10106">
      <formula>$N65="Alterar"</formula>
    </cfRule>
    <cfRule type="expression" dxfId="11354" priority="10107">
      <formula>$N65="Excluir"</formula>
    </cfRule>
    <cfRule type="expression" dxfId="11353" priority="10108">
      <formula>$N65="Incluir"</formula>
    </cfRule>
  </conditionalFormatting>
  <conditionalFormatting sqref="F72">
    <cfRule type="expression" dxfId="11352" priority="10087">
      <formula>IF($I71="",FALSE,IF($I71&gt;9999999,IF($I71&lt;100000000,FALSE,TRUE),TRUE))</formula>
    </cfRule>
  </conditionalFormatting>
  <conditionalFormatting sqref="F72">
    <cfRule type="expression" dxfId="11351" priority="10088">
      <formula>MID($I71,2,7)="0000000"</formula>
    </cfRule>
    <cfRule type="expression" dxfId="11350" priority="10089">
      <formula>MID($I71,3,6)="000000"</formula>
    </cfRule>
    <cfRule type="expression" dxfId="11349" priority="10090">
      <formula>MID($I71,4,5)="00000"</formula>
    </cfRule>
    <cfRule type="expression" dxfId="11348" priority="10091">
      <formula>MID($I71,5,4)="0000"</formula>
    </cfRule>
    <cfRule type="expression" dxfId="11347" priority="10092">
      <formula>MID($I71,7,2)="00"</formula>
    </cfRule>
    <cfRule type="expression" dxfId="11346" priority="10093">
      <formula>MID($I71,8,1)="0"</formula>
    </cfRule>
    <cfRule type="expression" dxfId="11345" priority="10094">
      <formula>$N71="Excluído"</formula>
    </cfRule>
    <cfRule type="expression" dxfId="11344" priority="10095">
      <formula>$N71="Alterar"</formula>
    </cfRule>
    <cfRule type="expression" dxfId="11343" priority="10096">
      <formula>$N71="Excluir"</formula>
    </cfRule>
    <cfRule type="expression" dxfId="11342" priority="10097">
      <formula>$N71="Incluir"</formula>
    </cfRule>
  </conditionalFormatting>
  <conditionalFormatting sqref="B72:C72">
    <cfRule type="expression" dxfId="11341" priority="10077">
      <formula>MID($I72,2,7)="0000000"</formula>
    </cfRule>
    <cfRule type="expression" dxfId="11340" priority="10078">
      <formula>MID($I72,3,6)="000000"</formula>
    </cfRule>
    <cfRule type="expression" dxfId="11339" priority="10079">
      <formula>MID($I72,4,5)="00000"</formula>
    </cfRule>
    <cfRule type="expression" dxfId="11338" priority="10080">
      <formula>MID($I72,5,4)="0000"</formula>
    </cfRule>
    <cfRule type="expression" dxfId="11337" priority="10081">
      <formula>MID($I72,7,2)="00"</formula>
    </cfRule>
    <cfRule type="expression" dxfId="11336" priority="10082">
      <formula>MID($I72,8,1)="0"</formula>
    </cfRule>
    <cfRule type="expression" dxfId="11335" priority="10083">
      <formula>$N72="Excluído"</formula>
    </cfRule>
    <cfRule type="expression" dxfId="11334" priority="10084">
      <formula>$N72="Alterar"</formula>
    </cfRule>
    <cfRule type="expression" dxfId="11333" priority="10085">
      <formula>$N72="Excluir"</formula>
    </cfRule>
    <cfRule type="expression" dxfId="11332" priority="10086">
      <formula>$N72="Incluir"</formula>
    </cfRule>
  </conditionalFormatting>
  <conditionalFormatting sqref="F71 F105 H105 F112 H112 H119 H178 F178 F259 H109 E109:F109 B865 E376 E391 B850 E315 E122 E132 E127 E443 E483 F622:F623 H95 E95:F95 E287 E429:E431">
    <cfRule type="expression" dxfId="11331" priority="10055">
      <formula>IF($I69="",FALSE,IF($I69&gt;9999999,IF($I69&lt;100000000,FALSE,TRUE),TRUE))</formula>
    </cfRule>
  </conditionalFormatting>
  <conditionalFormatting sqref="F71 F105 H105 F112 H112 H119 H178 F178 F259:H259 H109 E109:F109 B865:D865 E376 E391 B850:D850 E315 E122 E132 E127 E443 E483 H18 F622:H623 H624 H95 E95:F95 E287 E429:E431">
    <cfRule type="expression" dxfId="11330" priority="10056">
      <formula>MID($I16,2,7)="0000000"</formula>
    </cfRule>
    <cfRule type="expression" dxfId="11329" priority="10057">
      <formula>MID($I16,3,6)="000000"</formula>
    </cfRule>
    <cfRule type="expression" dxfId="11328" priority="10058">
      <formula>MID($I16,4,5)="00000"</formula>
    </cfRule>
    <cfRule type="expression" dxfId="11327" priority="10059">
      <formula>MID($I16,5,4)="0000"</formula>
    </cfRule>
    <cfRule type="expression" dxfId="11326" priority="10060">
      <formula>MID($I16,7,2)="00"</formula>
    </cfRule>
    <cfRule type="expression" dxfId="11325" priority="10061">
      <formula>MID($I16,8,1)="0"</formula>
    </cfRule>
    <cfRule type="expression" dxfId="11324" priority="10062">
      <formula>$N16="Excluído"</formula>
    </cfRule>
    <cfRule type="expression" dxfId="11323" priority="10063">
      <formula>$N16="Alterar"</formula>
    </cfRule>
    <cfRule type="expression" dxfId="11322" priority="10064">
      <formula>$N16="Excluir"</formula>
    </cfRule>
    <cfRule type="expression" dxfId="11321" priority="10065">
      <formula>$N16="Incluir"</formula>
    </cfRule>
  </conditionalFormatting>
  <conditionalFormatting sqref="E72">
    <cfRule type="expression" dxfId="11320" priority="10066">
      <formula>IF($I71="",FALSE,IF($I71&gt;9999999,IF($I71&lt;100000000,FALSE,TRUE),TRUE))</formula>
    </cfRule>
  </conditionalFormatting>
  <conditionalFormatting sqref="E72">
    <cfRule type="expression" dxfId="11319" priority="10067">
      <formula>MID($I71,2,7)="0000000"</formula>
    </cfRule>
    <cfRule type="expression" dxfId="11318" priority="10068">
      <formula>MID($I71,3,6)="000000"</formula>
    </cfRule>
    <cfRule type="expression" dxfId="11317" priority="10069">
      <formula>MID($I71,4,5)="00000"</formula>
    </cfRule>
    <cfRule type="expression" dxfId="11316" priority="10070">
      <formula>MID($I71,5,4)="0000"</formula>
    </cfRule>
    <cfRule type="expression" dxfId="11315" priority="10071">
      <formula>MID($I71,7,2)="00"</formula>
    </cfRule>
    <cfRule type="expression" dxfId="11314" priority="10072">
      <formula>MID($I71,8,1)="0"</formula>
    </cfRule>
    <cfRule type="expression" dxfId="11313" priority="10073">
      <formula>$N71="Excluído"</formula>
    </cfRule>
    <cfRule type="expression" dxfId="11312" priority="10074">
      <formula>$N71="Alterar"</formula>
    </cfRule>
    <cfRule type="expression" dxfId="11311" priority="10075">
      <formula>$N71="Excluir"</formula>
    </cfRule>
    <cfRule type="expression" dxfId="11310" priority="10076">
      <formula>$N71="Incluir"</formula>
    </cfRule>
  </conditionalFormatting>
  <conditionalFormatting sqref="E71">
    <cfRule type="expression" dxfId="11309" priority="10044">
      <formula>IF($I69="",FALSE,IF($I69&gt;9999999,IF($I69&lt;100000000,FALSE,TRUE),TRUE))</formula>
    </cfRule>
  </conditionalFormatting>
  <conditionalFormatting sqref="E71">
    <cfRule type="expression" dxfId="11308" priority="10045">
      <formula>MID($I69,2,7)="0000000"</formula>
    </cfRule>
    <cfRule type="expression" dxfId="11307" priority="10046">
      <formula>MID($I69,3,6)="000000"</formula>
    </cfRule>
    <cfRule type="expression" dxfId="11306" priority="10047">
      <formula>MID($I69,4,5)="00000"</formula>
    </cfRule>
    <cfRule type="expression" dxfId="11305" priority="10048">
      <formula>MID($I69,5,4)="0000"</formula>
    </cfRule>
    <cfRule type="expression" dxfId="11304" priority="10049">
      <formula>MID($I69,7,2)="00"</formula>
    </cfRule>
    <cfRule type="expression" dxfId="11303" priority="10050">
      <formula>MID($I69,8,1)="0"</formula>
    </cfRule>
    <cfRule type="expression" dxfId="11302" priority="10051">
      <formula>$N69="Excluído"</formula>
    </cfRule>
    <cfRule type="expression" dxfId="11301" priority="10052">
      <formula>$N69="Alterar"</formula>
    </cfRule>
    <cfRule type="expression" dxfId="11300" priority="10053">
      <formula>$N69="Excluir"</formula>
    </cfRule>
    <cfRule type="expression" dxfId="11299" priority="10054">
      <formula>$N69="Incluir"</formula>
    </cfRule>
  </conditionalFormatting>
  <conditionalFormatting sqref="B71:C72">
    <cfRule type="expression" dxfId="11298" priority="10532">
      <formula>MID($I74,2,7)="0000000"</formula>
    </cfRule>
    <cfRule type="expression" dxfId="11297" priority="10533">
      <formula>MID($I74,3,6)="000000"</formula>
    </cfRule>
    <cfRule type="expression" dxfId="11296" priority="10534">
      <formula>MID($I74,4,5)="00000"</formula>
    </cfRule>
    <cfRule type="expression" dxfId="11295" priority="10535">
      <formula>MID($I74,5,4)="0000"</formula>
    </cfRule>
    <cfRule type="expression" dxfId="11294" priority="10536">
      <formula>MID($I74,7,2)="00"</formula>
    </cfRule>
    <cfRule type="expression" dxfId="11293" priority="10537">
      <formula>MID($I74,8,1)="0"</formula>
    </cfRule>
    <cfRule type="expression" dxfId="11292" priority="10538">
      <formula>$M74="Excluído"</formula>
    </cfRule>
    <cfRule type="expression" dxfId="11291" priority="10539">
      <formula>$M74="Alterar"</formula>
    </cfRule>
    <cfRule type="expression" dxfId="11290" priority="10540">
      <formula>$M74="Excluir"</formula>
    </cfRule>
    <cfRule type="expression" dxfId="11289" priority="10541">
      <formula>$M74="Incluir"</formula>
    </cfRule>
  </conditionalFormatting>
  <conditionalFormatting sqref="B71:B72 B504:B505 B760:B762">
    <cfRule type="expression" dxfId="11288" priority="10542">
      <formula>IF($I74="",FALSE,IF($I74&gt;9999999,IF($I74&lt;100000000,FALSE,TRUE),TRUE))</formula>
    </cfRule>
  </conditionalFormatting>
  <conditionalFormatting sqref="B73">
    <cfRule type="expression" dxfId="11287" priority="10033">
      <formula>IF($I73="",FALSE,IF($I73&gt;9999999,IF($I73&lt;100000000,FALSE,TRUE),TRUE))</formula>
    </cfRule>
  </conditionalFormatting>
  <conditionalFormatting sqref="B73:D73 D80:D86">
    <cfRule type="expression" dxfId="11286" priority="10034">
      <formula>MID($I73,2,7)="0000000"</formula>
    </cfRule>
    <cfRule type="expression" dxfId="11285" priority="10035">
      <formula>MID($I73,3,6)="000000"</formula>
    </cfRule>
    <cfRule type="expression" dxfId="11284" priority="10036">
      <formula>MID($I73,4,5)="00000"</formula>
    </cfRule>
    <cfRule type="expression" dxfId="11283" priority="10037">
      <formula>MID($I73,5,4)="0000"</formula>
    </cfRule>
    <cfRule type="expression" dxfId="11282" priority="10038">
      <formula>MID($I73,7,2)="00"</formula>
    </cfRule>
    <cfRule type="expression" dxfId="11281" priority="10039">
      <formula>MID($I73,8,1)="0"</formula>
    </cfRule>
    <cfRule type="expression" dxfId="11280" priority="10040">
      <formula>$N73="Excluído"</formula>
    </cfRule>
    <cfRule type="expression" dxfId="11279" priority="10041">
      <formula>$N73="Alterar"</formula>
    </cfRule>
    <cfRule type="expression" dxfId="11278" priority="10042">
      <formula>$N73="Excluir"</formula>
    </cfRule>
    <cfRule type="expression" dxfId="11277" priority="10043">
      <formula>$N73="Incluir"</formula>
    </cfRule>
  </conditionalFormatting>
  <conditionalFormatting sqref="B73">
    <cfRule type="expression" dxfId="11276" priority="10022">
      <formula>IF($I106="",FALSE,IF($I106&gt;9999999,IF($I106&lt;100000000,FALSE,TRUE),TRUE))</formula>
    </cfRule>
  </conditionalFormatting>
  <conditionalFormatting sqref="B73:D73 D74">
    <cfRule type="expression" dxfId="11275" priority="10023">
      <formula>MID($I106,2,7)="0000000"</formula>
    </cfRule>
    <cfRule type="expression" dxfId="11274" priority="10024">
      <formula>MID($I106,3,6)="000000"</formula>
    </cfRule>
    <cfRule type="expression" dxfId="11273" priority="10025">
      <formula>MID($I106,4,5)="00000"</formula>
    </cfRule>
    <cfRule type="expression" dxfId="11272" priority="10026">
      <formula>MID($I106,5,4)="0000"</formula>
    </cfRule>
    <cfRule type="expression" dxfId="11271" priority="10027">
      <formula>MID($I106,7,2)="00"</formula>
    </cfRule>
    <cfRule type="expression" dxfId="11270" priority="10028">
      <formula>MID($I106,8,1)="0"</formula>
    </cfRule>
    <cfRule type="expression" dxfId="11269" priority="10029">
      <formula>$N106="Excluído"</formula>
    </cfRule>
    <cfRule type="expression" dxfId="11268" priority="10030">
      <formula>$N106="Alterar"</formula>
    </cfRule>
    <cfRule type="expression" dxfId="11267" priority="10031">
      <formula>$N106="Excluir"</formula>
    </cfRule>
    <cfRule type="expression" dxfId="11266" priority="10032">
      <formula>$N106="Incluir"</formula>
    </cfRule>
  </conditionalFormatting>
  <conditionalFormatting sqref="B23:B24">
    <cfRule type="expression" dxfId="11265" priority="10011">
      <formula>IF($I23="",FALSE,IF($I23&gt;9999999,IF($I23&lt;100000000,FALSE,TRUE),TRUE))</formula>
    </cfRule>
  </conditionalFormatting>
  <conditionalFormatting sqref="B23:D24">
    <cfRule type="expression" dxfId="11264" priority="10012">
      <formula>MID($I23,2,7)="0000000"</formula>
    </cfRule>
    <cfRule type="expression" dxfId="11263" priority="10013">
      <formula>MID($I23,3,6)="000000"</formula>
    </cfRule>
    <cfRule type="expression" dxfId="11262" priority="10014">
      <formula>MID($I23,4,5)="00000"</formula>
    </cfRule>
    <cfRule type="expression" dxfId="11261" priority="10015">
      <formula>MID($I23,5,4)="0000"</formula>
    </cfRule>
    <cfRule type="expression" dxfId="11260" priority="10016">
      <formula>MID($I23,7,2)="00"</formula>
    </cfRule>
    <cfRule type="expression" dxfId="11259" priority="10017">
      <formula>MID($I23,8,1)="0"</formula>
    </cfRule>
    <cfRule type="expression" dxfId="11258" priority="10018">
      <formula>$N23="Excluído"</formula>
    </cfRule>
    <cfRule type="expression" dxfId="11257" priority="10019">
      <formula>$N23="Alterar"</formula>
    </cfRule>
    <cfRule type="expression" dxfId="11256" priority="10020">
      <formula>$N23="Excluir"</formula>
    </cfRule>
    <cfRule type="expression" dxfId="11255" priority="10021">
      <formula>$N23="Incluir"</formula>
    </cfRule>
  </conditionalFormatting>
  <conditionalFormatting sqref="B74:B75">
    <cfRule type="expression" dxfId="11254" priority="9989">
      <formula>IF($I74="",FALSE,IF($I74&gt;9999999,IF($I74&lt;100000000,FALSE,TRUE),TRUE))</formula>
    </cfRule>
  </conditionalFormatting>
  <conditionalFormatting sqref="F74:F75">
    <cfRule type="expression" dxfId="11253" priority="10000">
      <formula>IF($I73="",FALSE,IF($I73&gt;9999999,IF($I73&lt;100000000,FALSE,TRUE),TRUE))</formula>
    </cfRule>
  </conditionalFormatting>
  <conditionalFormatting sqref="F74:F75">
    <cfRule type="expression" dxfId="11252" priority="10001">
      <formula>MID($I73,2,7)="0000000"</formula>
    </cfRule>
    <cfRule type="expression" dxfId="11251" priority="10002">
      <formula>MID($I73,3,6)="000000"</formula>
    </cfRule>
    <cfRule type="expression" dxfId="11250" priority="10003">
      <formula>MID($I73,4,5)="00000"</formula>
    </cfRule>
    <cfRule type="expression" dxfId="11249" priority="10004">
      <formula>MID($I73,5,4)="0000"</formula>
    </cfRule>
    <cfRule type="expression" dxfId="11248" priority="10005">
      <formula>MID($I73,7,2)="00"</formula>
    </cfRule>
    <cfRule type="expression" dxfId="11247" priority="10006">
      <formula>MID($I73,8,1)="0"</formula>
    </cfRule>
    <cfRule type="expression" dxfId="11246" priority="10007">
      <formula>$N73="Excluído"</formula>
    </cfRule>
    <cfRule type="expression" dxfId="11245" priority="10008">
      <formula>$N73="Alterar"</formula>
    </cfRule>
    <cfRule type="expression" dxfId="11244" priority="10009">
      <formula>$N73="Excluir"</formula>
    </cfRule>
    <cfRule type="expression" dxfId="11243" priority="10010">
      <formula>$N73="Incluir"</formula>
    </cfRule>
  </conditionalFormatting>
  <conditionalFormatting sqref="B74:C75">
    <cfRule type="expression" dxfId="11242" priority="9990">
      <formula>MID($I74,2,7)="0000000"</formula>
    </cfRule>
    <cfRule type="expression" dxfId="11241" priority="9991">
      <formula>MID($I74,3,6)="000000"</formula>
    </cfRule>
    <cfRule type="expression" dxfId="11240" priority="9992">
      <formula>MID($I74,4,5)="00000"</formula>
    </cfRule>
    <cfRule type="expression" dxfId="11239" priority="9993">
      <formula>MID($I74,5,4)="0000"</formula>
    </cfRule>
    <cfRule type="expression" dxfId="11238" priority="9994">
      <formula>MID($I74,7,2)="00"</formula>
    </cfRule>
    <cfRule type="expression" dxfId="11237" priority="9995">
      <formula>MID($I74,8,1)="0"</formula>
    </cfRule>
    <cfRule type="expression" dxfId="11236" priority="9996">
      <formula>$M74="Excluído"</formula>
    </cfRule>
    <cfRule type="expression" dxfId="11235" priority="9997">
      <formula>$M74="Alterar"</formula>
    </cfRule>
    <cfRule type="expression" dxfId="11234" priority="9998">
      <formula>$M74="Excluir"</formula>
    </cfRule>
    <cfRule type="expression" dxfId="11233" priority="9999">
      <formula>$M74="Incluir"</formula>
    </cfRule>
  </conditionalFormatting>
  <conditionalFormatting sqref="D74:D75">
    <cfRule type="expression" dxfId="11232" priority="9979">
      <formula>MID($I74,2,7)="0000000"</formula>
    </cfRule>
    <cfRule type="expression" dxfId="11231" priority="9980">
      <formula>MID($I74,3,6)="000000"</formula>
    </cfRule>
    <cfRule type="expression" dxfId="11230" priority="9981">
      <formula>MID($I74,4,5)="00000"</formula>
    </cfRule>
    <cfRule type="expression" dxfId="11229" priority="9982">
      <formula>MID($I74,5,4)="0000"</formula>
    </cfRule>
    <cfRule type="expression" dxfId="11228" priority="9983">
      <formula>MID($I74,7,2)="00"</formula>
    </cfRule>
    <cfRule type="expression" dxfId="11227" priority="9984">
      <formula>MID($I74,8,1)="0"</formula>
    </cfRule>
    <cfRule type="expression" dxfId="11226" priority="9985">
      <formula>$N74="Excluído"</formula>
    </cfRule>
    <cfRule type="expression" dxfId="11225" priority="9986">
      <formula>$N74="Alterar"</formula>
    </cfRule>
    <cfRule type="expression" dxfId="11224" priority="9987">
      <formula>$N74="Excluir"</formula>
    </cfRule>
    <cfRule type="expression" dxfId="11223" priority="9988">
      <formula>$N74="Incluir"</formula>
    </cfRule>
  </conditionalFormatting>
  <conditionalFormatting sqref="B70">
    <cfRule type="expression" dxfId="11222" priority="9968">
      <formula>IF($I70="",FALSE,IF($I70&gt;9999999,IF($I70&lt;100000000,FALSE,TRUE),TRUE))</formula>
    </cfRule>
  </conditionalFormatting>
  <conditionalFormatting sqref="B70:C70">
    <cfRule type="expression" dxfId="11221" priority="9969">
      <formula>MID($I70,2,7)="0000000"</formula>
    </cfRule>
    <cfRule type="expression" dxfId="11220" priority="9970">
      <formula>MID($I70,3,6)="000000"</formula>
    </cfRule>
    <cfRule type="expression" dxfId="11219" priority="9971">
      <formula>MID($I70,4,5)="00000"</formula>
    </cfRule>
    <cfRule type="expression" dxfId="11218" priority="9972">
      <formula>MID($I70,5,4)="0000"</formula>
    </cfRule>
    <cfRule type="expression" dxfId="11217" priority="9973">
      <formula>MID($I70,7,2)="00"</formula>
    </cfRule>
    <cfRule type="expression" dxfId="11216" priority="9974">
      <formula>MID($I70,8,1)="0"</formula>
    </cfRule>
    <cfRule type="expression" dxfId="11215" priority="9975">
      <formula>$N70="Excluído"</formula>
    </cfRule>
    <cfRule type="expression" dxfId="11214" priority="9976">
      <formula>$N70="Alterar"</formula>
    </cfRule>
    <cfRule type="expression" dxfId="11213" priority="9977">
      <formula>$N70="Excluir"</formula>
    </cfRule>
    <cfRule type="expression" dxfId="11212" priority="9978">
      <formula>$N70="Incluir"</formula>
    </cfRule>
  </conditionalFormatting>
  <conditionalFormatting sqref="D70">
    <cfRule type="expression" dxfId="11211" priority="9958">
      <formula>MID($I70,2,7)="0000000"</formula>
    </cfRule>
    <cfRule type="expression" dxfId="11210" priority="9959">
      <formula>MID($I70,3,6)="000000"</formula>
    </cfRule>
    <cfRule type="expression" dxfId="11209" priority="9960">
      <formula>MID($I70,4,5)="00000"</formula>
    </cfRule>
    <cfRule type="expression" dxfId="11208" priority="9961">
      <formula>MID($I70,5,4)="0000"</formula>
    </cfRule>
    <cfRule type="expression" dxfId="11207" priority="9962">
      <formula>MID($I70,7,2)="00"</formula>
    </cfRule>
    <cfRule type="expression" dxfId="11206" priority="9963">
      <formula>MID($I70,8,1)="0"</formula>
    </cfRule>
    <cfRule type="expression" dxfId="11205" priority="9964">
      <formula>$N70="Excluído"</formula>
    </cfRule>
    <cfRule type="expression" dxfId="11204" priority="9965">
      <formula>$N70="Alterar"</formula>
    </cfRule>
    <cfRule type="expression" dxfId="11203" priority="9966">
      <formula>$N70="Excluir"</formula>
    </cfRule>
    <cfRule type="expression" dxfId="11202" priority="9967">
      <formula>$N70="Incluir"</formula>
    </cfRule>
  </conditionalFormatting>
  <conditionalFormatting sqref="B76">
    <cfRule type="expression" dxfId="11201" priority="9947">
      <formula>IF($I76="",FALSE,IF($I76&gt;9999999,IF($I76&lt;100000000,FALSE,TRUE),TRUE))</formula>
    </cfRule>
  </conditionalFormatting>
  <conditionalFormatting sqref="B76:D76">
    <cfRule type="expression" dxfId="11200" priority="9948">
      <formula>MID($I76,2,7)="0000000"</formula>
    </cfRule>
    <cfRule type="expression" dxfId="11199" priority="9949">
      <formula>MID($I76,3,6)="000000"</formula>
    </cfRule>
    <cfRule type="expression" dxfId="11198" priority="9950">
      <formula>MID($I76,4,5)="00000"</formula>
    </cfRule>
    <cfRule type="expression" dxfId="11197" priority="9951">
      <formula>MID($I76,5,4)="0000"</formula>
    </cfRule>
    <cfRule type="expression" dxfId="11196" priority="9952">
      <formula>MID($I76,7,2)="00"</formula>
    </cfRule>
    <cfRule type="expression" dxfId="11195" priority="9953">
      <formula>MID($I76,8,1)="0"</formula>
    </cfRule>
    <cfRule type="expression" dxfId="11194" priority="9954">
      <formula>$N76="Excluído"</formula>
    </cfRule>
    <cfRule type="expression" dxfId="11193" priority="9955">
      <formula>$N76="Alterar"</formula>
    </cfRule>
    <cfRule type="expression" dxfId="11192" priority="9956">
      <formula>$N76="Excluir"</formula>
    </cfRule>
    <cfRule type="expression" dxfId="11191" priority="9957">
      <formula>$N76="Incluir"</formula>
    </cfRule>
  </conditionalFormatting>
  <conditionalFormatting sqref="B77">
    <cfRule type="expression" dxfId="11190" priority="9936">
      <formula>IF($I77="",FALSE,IF($I77&gt;9999999,IF($I77&lt;100000000,FALSE,TRUE),TRUE))</formula>
    </cfRule>
  </conditionalFormatting>
  <conditionalFormatting sqref="B77:D77">
    <cfRule type="expression" dxfId="11189" priority="9937">
      <formula>MID($I77,2,7)="0000000"</formula>
    </cfRule>
    <cfRule type="expression" dxfId="11188" priority="9938">
      <formula>MID($I77,3,6)="000000"</formula>
    </cfRule>
    <cfRule type="expression" dxfId="11187" priority="9939">
      <formula>MID($I77,4,5)="00000"</formula>
    </cfRule>
    <cfRule type="expression" dxfId="11186" priority="9940">
      <formula>MID($I77,5,4)="0000"</formula>
    </cfRule>
    <cfRule type="expression" dxfId="11185" priority="9941">
      <formula>MID($I77,7,2)="00"</formula>
    </cfRule>
    <cfRule type="expression" dxfId="11184" priority="9942">
      <formula>MID($I77,8,1)="0"</formula>
    </cfRule>
    <cfRule type="expression" dxfId="11183" priority="9943">
      <formula>$N77="Excluído"</formula>
    </cfRule>
    <cfRule type="expression" dxfId="11182" priority="9944">
      <formula>$N77="Alterar"</formula>
    </cfRule>
    <cfRule type="expression" dxfId="11181" priority="9945">
      <formula>$N77="Excluir"</formula>
    </cfRule>
    <cfRule type="expression" dxfId="11180" priority="9946">
      <formula>$N77="Incluir"</formula>
    </cfRule>
  </conditionalFormatting>
  <conditionalFormatting sqref="B104:B106 B111:B116 B143 F386:F388 B463:B464 B781 B897:B900">
    <cfRule type="expression" dxfId="11179" priority="9835">
      <formula>IF($I105="",FALSE,IF($I105&gt;9999999,IF($I105&lt;100000000,FALSE,TRUE),TRUE))</formula>
    </cfRule>
  </conditionalFormatting>
  <conditionalFormatting sqref="B104:D106 B111:D116 B143:D143 F386:H388 B463:D464 B781:D781 B897:D900">
    <cfRule type="expression" dxfId="11178" priority="9836">
      <formula>MID($I105,2,7)="0000000"</formula>
    </cfRule>
    <cfRule type="expression" dxfId="11177" priority="9837">
      <formula>MID($I105,3,6)="000000"</formula>
    </cfRule>
    <cfRule type="expression" dxfId="11176" priority="9838">
      <formula>MID($I105,4,5)="00000"</formula>
    </cfRule>
    <cfRule type="expression" dxfId="11175" priority="9839">
      <formula>MID($I105,5,4)="0000"</formula>
    </cfRule>
    <cfRule type="expression" dxfId="11174" priority="9840">
      <formula>MID($I105,7,2)="00"</formula>
    </cfRule>
    <cfRule type="expression" dxfId="11173" priority="9841">
      <formula>MID($I105,8,1)="0"</formula>
    </cfRule>
    <cfRule type="expression" dxfId="11172" priority="9842">
      <formula>$N105="Excluído"</formula>
    </cfRule>
    <cfRule type="expression" dxfId="11171" priority="9843">
      <formula>$N105="Alterar"</formula>
    </cfRule>
    <cfRule type="expression" dxfId="11170" priority="9844">
      <formula>$N105="Excluir"</formula>
    </cfRule>
    <cfRule type="expression" dxfId="11169" priority="9845">
      <formula>$N105="Incluir"</formula>
    </cfRule>
  </conditionalFormatting>
  <conditionalFormatting sqref="B78">
    <cfRule type="expression" dxfId="11168" priority="9925">
      <formula>IF($I78="",FALSE,IF($I78&gt;9999999,IF($I78&lt;100000000,FALSE,TRUE),TRUE))</formula>
    </cfRule>
  </conditionalFormatting>
  <conditionalFormatting sqref="B78:D78">
    <cfRule type="expression" dxfId="11167" priority="9926">
      <formula>MID($I78,2,7)="0000000"</formula>
    </cfRule>
    <cfRule type="expression" dxfId="11166" priority="9927">
      <formula>MID($I78,3,6)="000000"</formula>
    </cfRule>
    <cfRule type="expression" dxfId="11165" priority="9928">
      <formula>MID($I78,4,5)="00000"</formula>
    </cfRule>
    <cfRule type="expression" dxfId="11164" priority="9929">
      <formula>MID($I78,5,4)="0000"</formula>
    </cfRule>
    <cfRule type="expression" dxfId="11163" priority="9930">
      <formula>MID($I78,7,2)="00"</formula>
    </cfRule>
    <cfRule type="expression" dxfId="11162" priority="9931">
      <formula>MID($I78,8,1)="0"</formula>
    </cfRule>
    <cfRule type="expression" dxfId="11161" priority="9932">
      <formula>$N78="Excluído"</formula>
    </cfRule>
    <cfRule type="expression" dxfId="11160" priority="9933">
      <formula>$N78="Alterar"</formula>
    </cfRule>
    <cfRule type="expression" dxfId="11159" priority="9934">
      <formula>$N78="Excluir"</formula>
    </cfRule>
    <cfRule type="expression" dxfId="11158" priority="9935">
      <formula>$N78="Incluir"</formula>
    </cfRule>
  </conditionalFormatting>
  <conditionalFormatting sqref="B80:B86">
    <cfRule type="expression" dxfId="11157" priority="9914">
      <formula>IF($I80="",FALSE,IF($I80&gt;9999999,IF($I80&lt;100000000,FALSE,TRUE),TRUE))</formula>
    </cfRule>
  </conditionalFormatting>
  <conditionalFormatting sqref="B80:C86">
    <cfRule type="expression" dxfId="11156" priority="9915">
      <formula>MID($I80,2,7)="0000000"</formula>
    </cfRule>
    <cfRule type="expression" dxfId="11155" priority="9916">
      <formula>MID($I80,3,6)="000000"</formula>
    </cfRule>
    <cfRule type="expression" dxfId="11154" priority="9917">
      <formula>MID($I80,4,5)="00000"</formula>
    </cfRule>
    <cfRule type="expression" dxfId="11153" priority="9918">
      <formula>MID($I80,5,4)="0000"</formula>
    </cfRule>
    <cfRule type="expression" dxfId="11152" priority="9919">
      <formula>MID($I80,7,2)="00"</formula>
    </cfRule>
    <cfRule type="expression" dxfId="11151" priority="9920">
      <formula>MID($I80,8,1)="0"</formula>
    </cfRule>
    <cfRule type="expression" dxfId="11150" priority="9921">
      <formula>$N80="Excluído"</formula>
    </cfRule>
    <cfRule type="expression" dxfId="11149" priority="9922">
      <formula>$N80="Alterar"</formula>
    </cfRule>
    <cfRule type="expression" dxfId="11148" priority="9923">
      <formula>$N80="Excluir"</formula>
    </cfRule>
    <cfRule type="expression" dxfId="11147" priority="9924">
      <formula>$N80="Incluir"</formula>
    </cfRule>
  </conditionalFormatting>
  <conditionalFormatting sqref="B79">
    <cfRule type="expression" dxfId="11146" priority="9903">
      <formula>IF($I79="",FALSE,IF($I79&gt;9999999,IF($I79&lt;100000000,FALSE,TRUE),TRUE))</formula>
    </cfRule>
  </conditionalFormatting>
  <conditionalFormatting sqref="B79:D79">
    <cfRule type="expression" dxfId="11145" priority="9904">
      <formula>MID($I79,2,7)="0000000"</formula>
    </cfRule>
    <cfRule type="expression" dxfId="11144" priority="9905">
      <formula>MID($I79,3,6)="000000"</formula>
    </cfRule>
    <cfRule type="expression" dxfId="11143" priority="9906">
      <formula>MID($I79,4,5)="00000"</formula>
    </cfRule>
    <cfRule type="expression" dxfId="11142" priority="9907">
      <formula>MID($I79,5,4)="0000"</formula>
    </cfRule>
    <cfRule type="expression" dxfId="11141" priority="9908">
      <formula>MID($I79,7,2)="00"</formula>
    </cfRule>
    <cfRule type="expression" dxfId="11140" priority="9909">
      <formula>MID($I79,8,1)="0"</formula>
    </cfRule>
    <cfRule type="expression" dxfId="11139" priority="9910">
      <formula>$N79="Excluído"</formula>
    </cfRule>
    <cfRule type="expression" dxfId="11138" priority="9911">
      <formula>$N79="Alterar"</formula>
    </cfRule>
    <cfRule type="expression" dxfId="11137" priority="9912">
      <formula>$N79="Excluir"</formula>
    </cfRule>
    <cfRule type="expression" dxfId="11136" priority="9913">
      <formula>$N79="Incluir"</formula>
    </cfRule>
  </conditionalFormatting>
  <conditionalFormatting sqref="F79:F89 H79:H89">
    <cfRule type="expression" dxfId="11135" priority="9892">
      <formula>IF($I78="",FALSE,IF($I78&gt;9999999,IF($I78&lt;100000000,FALSE,TRUE),TRUE))</formula>
    </cfRule>
  </conditionalFormatting>
  <conditionalFormatting sqref="F79:F89 H79:H89">
    <cfRule type="expression" dxfId="11134" priority="9893">
      <formula>MID($I78,2,7)="0000000"</formula>
    </cfRule>
    <cfRule type="expression" dxfId="11133" priority="9894">
      <formula>MID($I78,3,6)="000000"</formula>
    </cfRule>
    <cfRule type="expression" dxfId="11132" priority="9895">
      <formula>MID($I78,4,5)="00000"</formula>
    </cfRule>
    <cfRule type="expression" dxfId="11131" priority="9896">
      <formula>MID($I78,5,4)="0000"</formula>
    </cfRule>
    <cfRule type="expression" dxfId="11130" priority="9897">
      <formula>MID($I78,7,2)="00"</formula>
    </cfRule>
    <cfRule type="expression" dxfId="11129" priority="9898">
      <formula>MID($I78,8,1)="0"</formula>
    </cfRule>
    <cfRule type="expression" dxfId="11128" priority="9899">
      <formula>$N78="Excluído"</formula>
    </cfRule>
    <cfRule type="expression" dxfId="11127" priority="9900">
      <formula>$N78="Alterar"</formula>
    </cfRule>
    <cfRule type="expression" dxfId="11126" priority="9901">
      <formula>$N78="Excluir"</formula>
    </cfRule>
    <cfRule type="expression" dxfId="11125" priority="9902">
      <formula>$N78="Incluir"</formula>
    </cfRule>
  </conditionalFormatting>
  <conditionalFormatting sqref="B87:B89">
    <cfRule type="expression" dxfId="11124" priority="9881">
      <formula>IF($I87="",FALSE,IF($I87&gt;9999999,IF($I87&lt;100000000,FALSE,TRUE),TRUE))</formula>
    </cfRule>
  </conditionalFormatting>
  <conditionalFormatting sqref="B87:D89">
    <cfRule type="expression" dxfId="11123" priority="9882">
      <formula>MID($I87,2,7)="0000000"</formula>
    </cfRule>
    <cfRule type="expression" dxfId="11122" priority="9883">
      <formula>MID($I87,3,6)="000000"</formula>
    </cfRule>
    <cfRule type="expression" dxfId="11121" priority="9884">
      <formula>MID($I87,4,5)="00000"</formula>
    </cfRule>
    <cfRule type="expression" dxfId="11120" priority="9885">
      <formula>MID($I87,5,4)="0000"</formula>
    </cfRule>
    <cfRule type="expression" dxfId="11119" priority="9886">
      <formula>MID($I87,7,2)="00"</formula>
    </cfRule>
    <cfRule type="expression" dxfId="11118" priority="9887">
      <formula>MID($I87,8,1)="0"</formula>
    </cfRule>
    <cfRule type="expression" dxfId="11117" priority="9888">
      <formula>$N87="Excluído"</formula>
    </cfRule>
    <cfRule type="expression" dxfId="11116" priority="9889">
      <formula>$N87="Alterar"</formula>
    </cfRule>
    <cfRule type="expression" dxfId="11115" priority="9890">
      <formula>$N87="Excluir"</formula>
    </cfRule>
    <cfRule type="expression" dxfId="11114" priority="9891">
      <formula>$N87="Incluir"</formula>
    </cfRule>
  </conditionalFormatting>
  <conditionalFormatting sqref="B90:B91 B101">
    <cfRule type="expression" dxfId="11113" priority="9870">
      <formula>IF($I90="",FALSE,IF($I90&gt;9999999,IF($I90&lt;100000000,FALSE,TRUE),TRUE))</formula>
    </cfRule>
  </conditionalFormatting>
  <conditionalFormatting sqref="B90:D91 B101:D101 D92:D100">
    <cfRule type="expression" dxfId="11112" priority="9871">
      <formula>MID($I90,2,7)="0000000"</formula>
    </cfRule>
    <cfRule type="expression" dxfId="11111" priority="9872">
      <formula>MID($I90,3,6)="000000"</formula>
    </cfRule>
    <cfRule type="expression" dxfId="11110" priority="9873">
      <formula>MID($I90,4,5)="00000"</formula>
    </cfRule>
    <cfRule type="expression" dxfId="11109" priority="9874">
      <formula>MID($I90,5,4)="0000"</formula>
    </cfRule>
    <cfRule type="expression" dxfId="11108" priority="9875">
      <formula>MID($I90,7,2)="00"</formula>
    </cfRule>
    <cfRule type="expression" dxfId="11107" priority="9876">
      <formula>MID($I90,8,1)="0"</formula>
    </cfRule>
    <cfRule type="expression" dxfId="11106" priority="9877">
      <formula>$N90="Excluído"</formula>
    </cfRule>
    <cfRule type="expression" dxfId="11105" priority="9878">
      <formula>$N90="Alterar"</formula>
    </cfRule>
    <cfRule type="expression" dxfId="11104" priority="9879">
      <formula>$N90="Excluir"</formula>
    </cfRule>
    <cfRule type="expression" dxfId="11103" priority="9880">
      <formula>$N90="Incluir"</formula>
    </cfRule>
  </conditionalFormatting>
  <conditionalFormatting sqref="F137:F139 F144 F146:F148">
    <cfRule type="expression" dxfId="11102" priority="9859">
      <formula>IF($I137="",FALSE,IF($I137&gt;9999999,IF($I137&lt;100000000,FALSE,TRUE),TRUE))</formula>
    </cfRule>
  </conditionalFormatting>
  <conditionalFormatting sqref="F146:F148">
    <cfRule type="expression" dxfId="11101" priority="9858">
      <formula>IF($I146="",FALSE,IF($I146&gt;9999999,IF($I146&lt;100000000,FALSE,TRUE),TRUE))</formula>
    </cfRule>
  </conditionalFormatting>
  <conditionalFormatting sqref="F144">
    <cfRule type="expression" dxfId="11100" priority="9857">
      <formula>IF($I144="",FALSE,IF($I144&gt;9999999,IF($I144&lt;100000000,FALSE,TRUE),TRUE))</formula>
    </cfRule>
  </conditionalFormatting>
  <conditionalFormatting sqref="F137:H139 F144:H144 F146:H148">
    <cfRule type="expression" dxfId="11099" priority="9860">
      <formula>MID($I137,2,7)="0000000"</formula>
    </cfRule>
    <cfRule type="expression" dxfId="11098" priority="9861">
      <formula>MID($I137,3,6)="000000"</formula>
    </cfRule>
    <cfRule type="expression" dxfId="11097" priority="9862">
      <formula>MID($I137,4,5)="00000"</formula>
    </cfRule>
    <cfRule type="expression" dxfId="11096" priority="9863">
      <formula>MID($I137,5,4)="0000"</formula>
    </cfRule>
    <cfRule type="expression" dxfId="11095" priority="9864">
      <formula>MID($I137,7,2)="00"</formula>
    </cfRule>
    <cfRule type="expression" dxfId="11094" priority="9865">
      <formula>MID($I137,8,1)="0"</formula>
    </cfRule>
    <cfRule type="expression" dxfId="11093" priority="9866">
      <formula>$N137="Excluído"</formula>
    </cfRule>
    <cfRule type="expression" dxfId="11092" priority="9867">
      <formula>$N137="Alterar"</formula>
    </cfRule>
    <cfRule type="expression" dxfId="11091" priority="9868">
      <formula>$N137="Excluir"</formula>
    </cfRule>
    <cfRule type="expression" dxfId="11090" priority="9869">
      <formula>$N137="Incluir"</formula>
    </cfRule>
  </conditionalFormatting>
  <conditionalFormatting sqref="D168:D169">
    <cfRule type="expression" dxfId="11089" priority="9758">
      <formula>MID($I168,2,7)="0000000"</formula>
    </cfRule>
    <cfRule type="expression" dxfId="11088" priority="9759">
      <formula>MID($I168,3,6)="000000"</formula>
    </cfRule>
    <cfRule type="expression" dxfId="11087" priority="9760">
      <formula>MID($I168,4,5)="00000"</formula>
    </cfRule>
    <cfRule type="expression" dxfId="11086" priority="9761">
      <formula>MID($I168,5,4)="0000"</formula>
    </cfRule>
    <cfRule type="expression" dxfId="11085" priority="9762">
      <formula>MID($I168,7,2)="00"</formula>
    </cfRule>
    <cfRule type="expression" dxfId="11084" priority="9763">
      <formula>MID($I168,8,1)="0"</formula>
    </cfRule>
    <cfRule type="expression" dxfId="11083" priority="9764">
      <formula>$N168="Excluído"</formula>
    </cfRule>
    <cfRule type="expression" dxfId="11082" priority="9765">
      <formula>$N168="Alterar"</formula>
    </cfRule>
    <cfRule type="expression" dxfId="11081" priority="9766">
      <formula>$N168="Excluir"</formula>
    </cfRule>
    <cfRule type="expression" dxfId="11080" priority="9767">
      <formula>$N168="Incluir"</formula>
    </cfRule>
  </conditionalFormatting>
  <conditionalFormatting sqref="B149:B151">
    <cfRule type="expression" dxfId="11079" priority="9846">
      <formula>IF($I149="",FALSE,IF($I149&gt;9999999,IF($I149&lt;100000000,FALSE,TRUE),TRUE))</formula>
    </cfRule>
  </conditionalFormatting>
  <conditionalFormatting sqref="B149:D151">
    <cfRule type="expression" dxfId="11078" priority="9847">
      <formula>MID($I149,2,7)="0000000"</formula>
    </cfRule>
    <cfRule type="expression" dxfId="11077" priority="9848">
      <formula>MID($I149,3,6)="000000"</formula>
    </cfRule>
    <cfRule type="expression" dxfId="11076" priority="9849">
      <formula>MID($I149,4,5)="00000"</formula>
    </cfRule>
    <cfRule type="expression" dxfId="11075" priority="9850">
      <formula>MID($I149,5,4)="0000"</formula>
    </cfRule>
    <cfRule type="expression" dxfId="11074" priority="9851">
      <formula>MID($I149,7,2)="00"</formula>
    </cfRule>
    <cfRule type="expression" dxfId="11073" priority="9852">
      <formula>MID($I149,8,1)="0"</formula>
    </cfRule>
    <cfRule type="expression" dxfId="11072" priority="9853">
      <formula>$N149="Excluído"</formula>
    </cfRule>
    <cfRule type="expression" dxfId="11071" priority="9854">
      <formula>$N149="Alterar"</formula>
    </cfRule>
    <cfRule type="expression" dxfId="11070" priority="9855">
      <formula>$N149="Excluir"</formula>
    </cfRule>
    <cfRule type="expression" dxfId="11069" priority="9856">
      <formula>$N149="Incluir"</formula>
    </cfRule>
  </conditionalFormatting>
  <conditionalFormatting sqref="H182 F182 F263 F277 H277 B490:B491 B770:B772 B787 B390 F688 E626">
    <cfRule type="expression" dxfId="11068" priority="10543">
      <formula>IF($I178="",FALSE,IF($I178&gt;9999999,IF($I178&lt;100000000,FALSE,TRUE),TRUE))</formula>
    </cfRule>
  </conditionalFormatting>
  <conditionalFormatting sqref="H182 F182 F263:H263 F277:H277 B490:D491 B770:D772 B787:D787 B390:D390 F688:H688 E626">
    <cfRule type="expression" dxfId="11067" priority="10544">
      <formula>MID($I178,2,7)="0000000"</formula>
    </cfRule>
    <cfRule type="expression" dxfId="11066" priority="10545">
      <formula>MID($I178,3,6)="000000"</formula>
    </cfRule>
    <cfRule type="expression" dxfId="11065" priority="10546">
      <formula>MID($I178,4,5)="00000"</formula>
    </cfRule>
    <cfRule type="expression" dxfId="11064" priority="10547">
      <formula>MID($I178,5,4)="0000"</formula>
    </cfRule>
    <cfRule type="expression" dxfId="11063" priority="10548">
      <formula>MID($I178,7,2)="00"</formula>
    </cfRule>
    <cfRule type="expression" dxfId="11062" priority="10549">
      <formula>MID($I178,8,1)="0"</formula>
    </cfRule>
    <cfRule type="expression" dxfId="11061" priority="10550">
      <formula>$N178="Excluído"</formula>
    </cfRule>
    <cfRule type="expression" dxfId="11060" priority="10551">
      <formula>$N178="Alterar"</formula>
    </cfRule>
    <cfRule type="expression" dxfId="11059" priority="10552">
      <formula>$N178="Excluir"</formula>
    </cfRule>
    <cfRule type="expression" dxfId="11058" priority="10553">
      <formula>$N178="Incluir"</formula>
    </cfRule>
  </conditionalFormatting>
  <conditionalFormatting sqref="H120 H180 F180 F261 B696:B697 F686 B788:B792 B473 B483 E357 E96:F96 H96 E288">
    <cfRule type="expression" dxfId="11057" priority="10554">
      <formula>IF($I93="",FALSE,IF($I93&gt;9999999,IF($I93&lt;100000000,FALSE,TRUE),TRUE))</formula>
    </cfRule>
  </conditionalFormatting>
  <conditionalFormatting sqref="H120 H180 F180 F261:H261 B696:D697 F686:H686 B788:D792 B473:D473 B483:D483 E357 H625 E96:F96 H96 E288">
    <cfRule type="expression" dxfId="11056" priority="10555">
      <formula>MID($I93,2,7)="0000000"</formula>
    </cfRule>
    <cfRule type="expression" dxfId="11055" priority="10556">
      <formula>MID($I93,3,6)="000000"</formula>
    </cfRule>
    <cfRule type="expression" dxfId="11054" priority="10557">
      <formula>MID($I93,4,5)="00000"</formula>
    </cfRule>
    <cfRule type="expression" dxfId="11053" priority="10558">
      <formula>MID($I93,5,4)="0000"</formula>
    </cfRule>
    <cfRule type="expression" dxfId="11052" priority="10559">
      <formula>MID($I93,7,2)="00"</formula>
    </cfRule>
    <cfRule type="expression" dxfId="11051" priority="10560">
      <formula>MID($I93,8,1)="0"</formula>
    </cfRule>
    <cfRule type="expression" dxfId="11050" priority="10561">
      <formula>$N93="Excluído"</formula>
    </cfRule>
    <cfRule type="expression" dxfId="11049" priority="10562">
      <formula>$N93="Alterar"</formula>
    </cfRule>
    <cfRule type="expression" dxfId="11048" priority="10563">
      <formula>$N93="Excluir"</formula>
    </cfRule>
    <cfRule type="expression" dxfId="11047" priority="10564">
      <formula>$N93="Incluir"</formula>
    </cfRule>
  </conditionalFormatting>
  <conditionalFormatting sqref="B117:B120">
    <cfRule type="expression" dxfId="11046" priority="10565">
      <formula>IF($I122="",FALSE,IF($I122&gt;9999999,IF($I122&lt;100000000,FALSE,TRUE),TRUE))</formula>
    </cfRule>
  </conditionalFormatting>
  <conditionalFormatting sqref="B117:D120">
    <cfRule type="expression" dxfId="11045" priority="10566">
      <formula>MID($I122,2,7)="0000000"</formula>
    </cfRule>
    <cfRule type="expression" dxfId="11044" priority="10567">
      <formula>MID($I122,3,6)="000000"</formula>
    </cfRule>
    <cfRule type="expression" dxfId="11043" priority="10568">
      <formula>MID($I122,4,5)="00000"</formula>
    </cfRule>
    <cfRule type="expression" dxfId="11042" priority="10569">
      <formula>MID($I122,5,4)="0000"</formula>
    </cfRule>
    <cfRule type="expression" dxfId="11041" priority="10570">
      <formula>MID($I122,7,2)="00"</formula>
    </cfRule>
    <cfRule type="expression" dxfId="11040" priority="10571">
      <formula>MID($I122,8,1)="0"</formula>
    </cfRule>
    <cfRule type="expression" dxfId="11039" priority="10572">
      <formula>$N122="Excluído"</formula>
    </cfRule>
    <cfRule type="expression" dxfId="11038" priority="10573">
      <formula>$N122="Alterar"</formula>
    </cfRule>
    <cfRule type="expression" dxfId="11037" priority="10574">
      <formula>$N122="Excluir"</formula>
    </cfRule>
    <cfRule type="expression" dxfId="11036" priority="10575">
      <formula>$N122="Incluir"</formula>
    </cfRule>
  </conditionalFormatting>
  <conditionalFormatting sqref="H184 F184 F279 H279 F122 H122 E693 B693">
    <cfRule type="expression" dxfId="11035" priority="10576">
      <formula>IF($I117="",FALSE,IF($I117&gt;9999999,IF($I117&lt;100000000,FALSE,TRUE),TRUE))</formula>
    </cfRule>
  </conditionalFormatting>
  <conditionalFormatting sqref="H184 F184 F279:H279 F122 H122 B693:E693">
    <cfRule type="expression" dxfId="11034" priority="10577">
      <formula>MID($I117,2,7)="0000000"</formula>
    </cfRule>
    <cfRule type="expression" dxfId="11033" priority="10578">
      <formula>MID($I117,3,6)="000000"</formula>
    </cfRule>
    <cfRule type="expression" dxfId="11032" priority="10579">
      <formula>MID($I117,4,5)="00000"</formula>
    </cfRule>
    <cfRule type="expression" dxfId="11031" priority="10580">
      <formula>MID($I117,5,4)="0000"</formula>
    </cfRule>
    <cfRule type="expression" dxfId="11030" priority="10581">
      <formula>MID($I117,7,2)="00"</formula>
    </cfRule>
    <cfRule type="expression" dxfId="11029" priority="10582">
      <formula>MID($I117,8,1)="0"</formula>
    </cfRule>
    <cfRule type="expression" dxfId="11028" priority="10583">
      <formula>$N117="Excluído"</formula>
    </cfRule>
    <cfRule type="expression" dxfId="11027" priority="10584">
      <formula>$N117="Alterar"</formula>
    </cfRule>
    <cfRule type="expression" dxfId="11026" priority="10585">
      <formula>$N117="Excluir"</formula>
    </cfRule>
    <cfRule type="expression" dxfId="11025" priority="10586">
      <formula>$N117="Incluir"</formula>
    </cfRule>
  </conditionalFormatting>
  <conditionalFormatting sqref="B132:B134 B127:B129">
    <cfRule type="expression" dxfId="11024" priority="10587">
      <formula>IF($I136="",FALSE,IF($I136&gt;9999999,IF($I136&lt;100000000,FALSE,TRUE),TRUE))</formula>
    </cfRule>
  </conditionalFormatting>
  <conditionalFormatting sqref="B132:D134 B127:D129">
    <cfRule type="expression" dxfId="11023" priority="10588">
      <formula>MID($I136,2,7)="0000000"</formula>
    </cfRule>
    <cfRule type="expression" dxfId="11022" priority="10589">
      <formula>MID($I136,3,6)="000000"</formula>
    </cfRule>
    <cfRule type="expression" dxfId="11021" priority="10590">
      <formula>MID($I136,4,5)="00000"</formula>
    </cfRule>
    <cfRule type="expression" dxfId="11020" priority="10591">
      <formula>MID($I136,5,4)="0000"</formula>
    </cfRule>
    <cfRule type="expression" dxfId="11019" priority="10592">
      <formula>MID($I136,7,2)="00"</formula>
    </cfRule>
    <cfRule type="expression" dxfId="11018" priority="10593">
      <formula>MID($I136,8,1)="0"</formula>
    </cfRule>
    <cfRule type="expression" dxfId="11017" priority="10594">
      <formula>$N136="Excluído"</formula>
    </cfRule>
    <cfRule type="expression" dxfId="11016" priority="10595">
      <formula>$N136="Alterar"</formula>
    </cfRule>
    <cfRule type="expression" dxfId="11015" priority="10596">
      <formula>$N136="Excluir"</formula>
    </cfRule>
    <cfRule type="expression" dxfId="11014" priority="10597">
      <formula>$N136="Incluir"</formula>
    </cfRule>
  </conditionalFormatting>
  <conditionalFormatting sqref="F126 H126">
    <cfRule type="expression" dxfId="11013" priority="10598">
      <formula>IF($I143="",FALSE,IF($I143&gt;9999999,IF($I143&lt;100000000,FALSE,TRUE),TRUE))</formula>
    </cfRule>
  </conditionalFormatting>
  <conditionalFormatting sqref="F126 H126">
    <cfRule type="expression" dxfId="11012" priority="10599">
      <formula>MID($I143,2,7)="0000000"</formula>
    </cfRule>
    <cfRule type="expression" dxfId="11011" priority="10600">
      <formula>MID($I143,3,6)="000000"</formula>
    </cfRule>
    <cfRule type="expression" dxfId="11010" priority="10601">
      <formula>MID($I143,4,5)="00000"</formula>
    </cfRule>
    <cfRule type="expression" dxfId="11009" priority="10602">
      <formula>MID($I143,5,4)="0000"</formula>
    </cfRule>
    <cfRule type="expression" dxfId="11008" priority="10603">
      <formula>MID($I143,7,2)="00"</formula>
    </cfRule>
    <cfRule type="expression" dxfId="11007" priority="10604">
      <formula>MID($I143,8,1)="0"</formula>
    </cfRule>
    <cfRule type="expression" dxfId="11006" priority="10605">
      <formula>$N143="Excluído"</formula>
    </cfRule>
    <cfRule type="expression" dxfId="11005" priority="10606">
      <formula>$N143="Alterar"</formula>
    </cfRule>
    <cfRule type="expression" dxfId="11004" priority="10607">
      <formula>$N143="Excluir"</formula>
    </cfRule>
    <cfRule type="expression" dxfId="11003" priority="10608">
      <formula>$N143="Incluir"</formula>
    </cfRule>
  </conditionalFormatting>
  <conditionalFormatting sqref="B135">
    <cfRule type="expression" dxfId="11002" priority="10609">
      <formula>IF(#REF!="",FALSE,IF(#REF!&gt;9999999,IF(#REF!&lt;100000000,FALSE,TRUE),TRUE))</formula>
    </cfRule>
  </conditionalFormatting>
  <conditionalFormatting sqref="B135:D135">
    <cfRule type="expression" dxfId="11001" priority="10610">
      <formula>MID(#REF!,2,7)="0000000"</formula>
    </cfRule>
    <cfRule type="expression" dxfId="11000" priority="10611">
      <formula>MID(#REF!,3,6)="000000"</formula>
    </cfRule>
    <cfRule type="expression" dxfId="10999" priority="10612">
      <formula>MID(#REF!,4,5)="00000"</formula>
    </cfRule>
    <cfRule type="expression" dxfId="10998" priority="10613">
      <formula>MID(#REF!,5,4)="0000"</formula>
    </cfRule>
    <cfRule type="expression" dxfId="10997" priority="10614">
      <formula>MID(#REF!,7,2)="00"</formula>
    </cfRule>
    <cfRule type="expression" dxfId="10996" priority="10615">
      <formula>MID(#REF!,8,1)="0"</formula>
    </cfRule>
    <cfRule type="expression" dxfId="10995" priority="10616">
      <formula>#REF!="Excluído"</formula>
    </cfRule>
    <cfRule type="expression" dxfId="10994" priority="10617">
      <formula>#REF!="Alterar"</formula>
    </cfRule>
    <cfRule type="expression" dxfId="10993" priority="10618">
      <formula>#REF!="Excluir"</formula>
    </cfRule>
    <cfRule type="expression" dxfId="10992" priority="10619">
      <formula>#REF!="Incluir"</formula>
    </cfRule>
  </conditionalFormatting>
  <conditionalFormatting sqref="F128:F130 H128:H130">
    <cfRule type="expression" dxfId="10991" priority="10620">
      <formula>IF(#REF!="",FALSE,IF(#REF!&gt;9999999,IF(#REF!&lt;100000000,FALSE,TRUE),TRUE))</formula>
    </cfRule>
  </conditionalFormatting>
  <conditionalFormatting sqref="F128:F130 H128:H130">
    <cfRule type="expression" dxfId="10990" priority="10621">
      <formula>MID(#REF!,2,7)="0000000"</formula>
    </cfRule>
    <cfRule type="expression" dxfId="10989" priority="10622">
      <formula>MID(#REF!,3,6)="000000"</formula>
    </cfRule>
    <cfRule type="expression" dxfId="10988" priority="10623">
      <formula>MID(#REF!,4,5)="00000"</formula>
    </cfRule>
    <cfRule type="expression" dxfId="10987" priority="10624">
      <formula>MID(#REF!,5,4)="0000"</formula>
    </cfRule>
    <cfRule type="expression" dxfId="10986" priority="10625">
      <formula>MID(#REF!,7,2)="00"</formula>
    </cfRule>
    <cfRule type="expression" dxfId="10985" priority="10626">
      <formula>MID(#REF!,8,1)="0"</formula>
    </cfRule>
    <cfRule type="expression" dxfId="10984" priority="10627">
      <formula>#REF!="Excluído"</formula>
    </cfRule>
    <cfRule type="expression" dxfId="10983" priority="10628">
      <formula>#REF!="Alterar"</formula>
    </cfRule>
    <cfRule type="expression" dxfId="10982" priority="10629">
      <formula>#REF!="Excluir"</formula>
    </cfRule>
    <cfRule type="expression" dxfId="10981" priority="10630">
      <formula>#REF!="Incluir"</formula>
    </cfRule>
  </conditionalFormatting>
  <conditionalFormatting sqref="B140:B142">
    <cfRule type="expression" dxfId="10980" priority="10631">
      <formula>IF(#REF!="",FALSE,IF(#REF!&gt;9999999,IF(#REF!&lt;100000000,FALSE,TRUE),TRUE))</formula>
    </cfRule>
  </conditionalFormatting>
  <conditionalFormatting sqref="B140:D142">
    <cfRule type="expression" dxfId="10979" priority="10632">
      <formula>MID(#REF!,2,7)="0000000"</formula>
    </cfRule>
    <cfRule type="expression" dxfId="10978" priority="10633">
      <formula>MID(#REF!,3,6)="000000"</formula>
    </cfRule>
    <cfRule type="expression" dxfId="10977" priority="10634">
      <formula>MID(#REF!,4,5)="00000"</formula>
    </cfRule>
    <cfRule type="expression" dxfId="10976" priority="10635">
      <formula>MID(#REF!,5,4)="0000"</formula>
    </cfRule>
    <cfRule type="expression" dxfId="10975" priority="10636">
      <formula>MID(#REF!,7,2)="00"</formula>
    </cfRule>
    <cfRule type="expression" dxfId="10974" priority="10637">
      <formula>MID(#REF!,8,1)="0"</formula>
    </cfRule>
    <cfRule type="expression" dxfId="10973" priority="10638">
      <formula>#REF!="Excluído"</formula>
    </cfRule>
    <cfRule type="expression" dxfId="10972" priority="10639">
      <formula>#REF!="Alterar"</formula>
    </cfRule>
    <cfRule type="expression" dxfId="10971" priority="10640">
      <formula>#REF!="Excluir"</formula>
    </cfRule>
    <cfRule type="expression" dxfId="10970" priority="10641">
      <formula>#REF!="Incluir"</formula>
    </cfRule>
  </conditionalFormatting>
  <conditionalFormatting sqref="B173:B204">
    <cfRule type="expression" dxfId="10969" priority="9713">
      <formula>IF($I173="",FALSE,IF($I173&gt;9999999,IF($I173&lt;100000000,FALSE,TRUE),TRUE))</formula>
    </cfRule>
  </conditionalFormatting>
  <conditionalFormatting sqref="F149:F151 H149:H151">
    <cfRule type="expression" dxfId="10968" priority="9824">
      <formula>IF($I148="",FALSE,IF($I148&gt;9999999,IF($I148&lt;100000000,FALSE,TRUE),TRUE))</formula>
    </cfRule>
  </conditionalFormatting>
  <conditionalFormatting sqref="F149:F151 H149:H151">
    <cfRule type="expression" dxfId="10967" priority="9825">
      <formula>MID($I148,2,7)="0000000"</formula>
    </cfRule>
    <cfRule type="expression" dxfId="10966" priority="9826">
      <formula>MID($I148,3,6)="000000"</formula>
    </cfRule>
    <cfRule type="expression" dxfId="10965" priority="9827">
      <formula>MID($I148,4,5)="00000"</formula>
    </cfRule>
    <cfRule type="expression" dxfId="10964" priority="9828">
      <formula>MID($I148,5,4)="0000"</formula>
    </cfRule>
    <cfRule type="expression" dxfId="10963" priority="9829">
      <formula>MID($I148,7,2)="00"</formula>
    </cfRule>
    <cfRule type="expression" dxfId="10962" priority="9830">
      <formula>MID($I148,8,1)="0"</formula>
    </cfRule>
    <cfRule type="expression" dxfId="10961" priority="9831">
      <formula>$N148="Excluído"</formula>
    </cfRule>
    <cfRule type="expression" dxfId="10960" priority="9832">
      <formula>$N148="Alterar"</formula>
    </cfRule>
    <cfRule type="expression" dxfId="10959" priority="9833">
      <formula>$N148="Excluir"</formula>
    </cfRule>
    <cfRule type="expression" dxfId="10958" priority="9834">
      <formula>$N148="Incluir"</formula>
    </cfRule>
  </conditionalFormatting>
  <conditionalFormatting sqref="F152:F154">
    <cfRule type="expression" dxfId="10957" priority="9813">
      <formula>IF($I152="",FALSE,IF($I152&gt;9999999,IF($I152&lt;100000000,FALSE,TRUE),TRUE))</formula>
    </cfRule>
  </conditionalFormatting>
  <conditionalFormatting sqref="F152:F154">
    <cfRule type="expression" dxfId="10956" priority="9812">
      <formula>IF($I152="",FALSE,IF($I152&gt;9999999,IF($I152&lt;100000000,FALSE,TRUE),TRUE))</formula>
    </cfRule>
  </conditionalFormatting>
  <conditionalFormatting sqref="F152:H154">
    <cfRule type="expression" dxfId="10955" priority="9814">
      <formula>MID($I152,2,7)="0000000"</formula>
    </cfRule>
    <cfRule type="expression" dxfId="10954" priority="9815">
      <formula>MID($I152,3,6)="000000"</formula>
    </cfRule>
    <cfRule type="expression" dxfId="10953" priority="9816">
      <formula>MID($I152,4,5)="00000"</formula>
    </cfRule>
    <cfRule type="expression" dxfId="10952" priority="9817">
      <formula>MID($I152,5,4)="0000"</formula>
    </cfRule>
    <cfRule type="expression" dxfId="10951" priority="9818">
      <formula>MID($I152,7,2)="00"</formula>
    </cfRule>
    <cfRule type="expression" dxfId="10950" priority="9819">
      <formula>MID($I152,8,1)="0"</formula>
    </cfRule>
    <cfRule type="expression" dxfId="10949" priority="9820">
      <formula>$N152="Excluído"</formula>
    </cfRule>
    <cfRule type="expression" dxfId="10948" priority="9821">
      <formula>$N152="Alterar"</formula>
    </cfRule>
    <cfRule type="expression" dxfId="10947" priority="9822">
      <formula>$N152="Excluir"</formula>
    </cfRule>
    <cfRule type="expression" dxfId="10946" priority="9823">
      <formula>$N152="Incluir"</formula>
    </cfRule>
  </conditionalFormatting>
  <conditionalFormatting sqref="B155:B162">
    <cfRule type="expression" dxfId="10945" priority="9801">
      <formula>IF($I155="",FALSE,IF($I155&gt;9999999,IF($I155&lt;100000000,FALSE,TRUE),TRUE))</formula>
    </cfRule>
  </conditionalFormatting>
  <conditionalFormatting sqref="B155:D162">
    <cfRule type="expression" dxfId="10944" priority="9802">
      <formula>MID($I155,2,7)="0000000"</formula>
    </cfRule>
    <cfRule type="expression" dxfId="10943" priority="9803">
      <formula>MID($I155,3,6)="000000"</formula>
    </cfRule>
    <cfRule type="expression" dxfId="10942" priority="9804">
      <formula>MID($I155,4,5)="00000"</formula>
    </cfRule>
    <cfRule type="expression" dxfId="10941" priority="9805">
      <formula>MID($I155,5,4)="0000"</formula>
    </cfRule>
    <cfRule type="expression" dxfId="10940" priority="9806">
      <formula>MID($I155,7,2)="00"</formula>
    </cfRule>
    <cfRule type="expression" dxfId="10939" priority="9807">
      <formula>MID($I155,8,1)="0"</formula>
    </cfRule>
    <cfRule type="expression" dxfId="10938" priority="9808">
      <formula>$N155="Excluído"</formula>
    </cfRule>
    <cfRule type="expression" dxfId="10937" priority="9809">
      <formula>$N155="Alterar"</formula>
    </cfRule>
    <cfRule type="expression" dxfId="10936" priority="9810">
      <formula>$N155="Excluir"</formula>
    </cfRule>
    <cfRule type="expression" dxfId="10935" priority="9811">
      <formula>$N155="Incluir"</formula>
    </cfRule>
  </conditionalFormatting>
  <conditionalFormatting sqref="B163:B167">
    <cfRule type="expression" dxfId="10934" priority="9790">
      <formula>IF($I163="",FALSE,IF($I163&gt;9999999,IF($I163&lt;100000000,FALSE,TRUE),TRUE))</formula>
    </cfRule>
  </conditionalFormatting>
  <conditionalFormatting sqref="B163:D167">
    <cfRule type="expression" dxfId="10933" priority="9791">
      <formula>MID($I163,2,7)="0000000"</formula>
    </cfRule>
    <cfRule type="expression" dxfId="10932" priority="9792">
      <formula>MID($I163,3,6)="000000"</formula>
    </cfRule>
    <cfRule type="expression" dxfId="10931" priority="9793">
      <formula>MID($I163,4,5)="00000"</formula>
    </cfRule>
    <cfRule type="expression" dxfId="10930" priority="9794">
      <formula>MID($I163,5,4)="0000"</formula>
    </cfRule>
    <cfRule type="expression" dxfId="10929" priority="9795">
      <formula>MID($I163,7,2)="00"</formula>
    </cfRule>
    <cfRule type="expression" dxfId="10928" priority="9796">
      <formula>MID($I163,8,1)="0"</formula>
    </cfRule>
    <cfRule type="expression" dxfId="10927" priority="9797">
      <formula>$N163="Excluído"</formula>
    </cfRule>
    <cfRule type="expression" dxfId="10926" priority="9798">
      <formula>$N163="Alterar"</formula>
    </cfRule>
    <cfRule type="expression" dxfId="10925" priority="9799">
      <formula>$N163="Excluir"</formula>
    </cfRule>
    <cfRule type="expression" dxfId="10924" priority="9800">
      <formula>$N163="Incluir"</formula>
    </cfRule>
  </conditionalFormatting>
  <conditionalFormatting sqref="B166:B167">
    <cfRule type="expression" dxfId="10923" priority="9779">
      <formula>IF($I166="",FALSE,IF($I166&gt;9999999,IF($I166&lt;100000000,FALSE,TRUE),TRUE))</formula>
    </cfRule>
  </conditionalFormatting>
  <conditionalFormatting sqref="B166:D167">
    <cfRule type="expression" dxfId="10922" priority="9780">
      <formula>MID($I166,2,7)="0000000"</formula>
    </cfRule>
    <cfRule type="expression" dxfId="10921" priority="9781">
      <formula>MID($I166,3,6)="000000"</formula>
    </cfRule>
    <cfRule type="expression" dxfId="10920" priority="9782">
      <formula>MID($I166,4,5)="00000"</formula>
    </cfRule>
    <cfRule type="expression" dxfId="10919" priority="9783">
      <formula>MID($I166,5,4)="0000"</formula>
    </cfRule>
    <cfRule type="expression" dxfId="10918" priority="9784">
      <formula>MID($I166,7,2)="00"</formula>
    </cfRule>
    <cfRule type="expression" dxfId="10917" priority="9785">
      <formula>MID($I166,8,1)="0"</formula>
    </cfRule>
    <cfRule type="expression" dxfId="10916" priority="9786">
      <formula>$N166="Excluído"</formula>
    </cfRule>
    <cfRule type="expression" dxfId="10915" priority="9787">
      <formula>$N166="Alterar"</formula>
    </cfRule>
    <cfRule type="expression" dxfId="10914" priority="9788">
      <formula>$N166="Excluir"</formula>
    </cfRule>
    <cfRule type="expression" dxfId="10913" priority="9789">
      <formula>$N166="Incluir"</formula>
    </cfRule>
  </conditionalFormatting>
  <conditionalFormatting sqref="B168:C169">
    <cfRule type="expression" dxfId="10912" priority="9769">
      <formula>MID($I168,2,7)="0000000"</formula>
    </cfRule>
    <cfRule type="expression" dxfId="10911" priority="9770">
      <formula>MID($I168,3,6)="000000"</formula>
    </cfRule>
    <cfRule type="expression" dxfId="10910" priority="9771">
      <formula>MID($I168,4,5)="00000"</formula>
    </cfRule>
    <cfRule type="expression" dxfId="10909" priority="9772">
      <formula>MID($I168,5,4)="0000"</formula>
    </cfRule>
    <cfRule type="expression" dxfId="10908" priority="9773">
      <formula>MID($I168,7,2)="00"</formula>
    </cfRule>
    <cfRule type="expression" dxfId="10907" priority="9774">
      <formula>MID($I168,8,1)="0"</formula>
    </cfRule>
    <cfRule type="expression" dxfId="10906" priority="9775">
      <formula>$M168="Excluído"</formula>
    </cfRule>
    <cfRule type="expression" dxfId="10905" priority="9776">
      <formula>$M168="Alterar"</formula>
    </cfRule>
    <cfRule type="expression" dxfId="10904" priority="9777">
      <formula>$M168="Excluir"</formula>
    </cfRule>
    <cfRule type="expression" dxfId="10903" priority="9778">
      <formula>$M168="Incluir"</formula>
    </cfRule>
  </conditionalFormatting>
  <conditionalFormatting sqref="B168:B169">
    <cfRule type="expression" dxfId="10902" priority="9768">
      <formula>IF($I168="",FALSE,IF($I168&gt;9999999,IF($I168&lt;100000000,FALSE,TRUE),TRUE))</formula>
    </cfRule>
  </conditionalFormatting>
  <conditionalFormatting sqref="F168:F169 H168:H169">
    <cfRule type="expression" dxfId="10901" priority="9747">
      <formula>IF($I167="",FALSE,IF($I167&gt;9999999,IF($I167&lt;100000000,FALSE,TRUE),TRUE))</formula>
    </cfRule>
  </conditionalFormatting>
  <conditionalFormatting sqref="F168:F169 H168:H169">
    <cfRule type="expression" dxfId="10900" priority="9748">
      <formula>MID($I167,2,7)="0000000"</formula>
    </cfRule>
    <cfRule type="expression" dxfId="10899" priority="9749">
      <formula>MID($I167,3,6)="000000"</formula>
    </cfRule>
    <cfRule type="expression" dxfId="10898" priority="9750">
      <formula>MID($I167,4,5)="00000"</formula>
    </cfRule>
    <cfRule type="expression" dxfId="10897" priority="9751">
      <formula>MID($I167,5,4)="0000"</formula>
    </cfRule>
    <cfRule type="expression" dxfId="10896" priority="9752">
      <formula>MID($I167,7,2)="00"</formula>
    </cfRule>
    <cfRule type="expression" dxfId="10895" priority="9753">
      <formula>MID($I167,8,1)="0"</formula>
    </cfRule>
    <cfRule type="expression" dxfId="10894" priority="9754">
      <formula>$N167="Excluído"</formula>
    </cfRule>
    <cfRule type="expression" dxfId="10893" priority="9755">
      <formula>$N167="Alterar"</formula>
    </cfRule>
    <cfRule type="expression" dxfId="10892" priority="9756">
      <formula>$N167="Excluir"</formula>
    </cfRule>
    <cfRule type="expression" dxfId="10891" priority="9757">
      <formula>$N167="Incluir"</formula>
    </cfRule>
  </conditionalFormatting>
  <conditionalFormatting sqref="F170:F171">
    <cfRule type="expression" dxfId="10890" priority="9736">
      <formula>IF($I170="",FALSE,IF($I170&gt;9999999,IF($I170&lt;100000000,FALSE,TRUE),TRUE))</formula>
    </cfRule>
  </conditionalFormatting>
  <conditionalFormatting sqref="F170:H171">
    <cfRule type="expression" dxfId="10889" priority="9737">
      <formula>MID($I170,2,7)="0000000"</formula>
    </cfRule>
    <cfRule type="expression" dxfId="10888" priority="9738">
      <formula>MID($I170,3,6)="000000"</formula>
    </cfRule>
    <cfRule type="expression" dxfId="10887" priority="9739">
      <formula>MID($I170,4,5)="00000"</formula>
    </cfRule>
    <cfRule type="expression" dxfId="10886" priority="9740">
      <formula>MID($I170,5,4)="0000"</formula>
    </cfRule>
    <cfRule type="expression" dxfId="10885" priority="9741">
      <formula>MID($I170,7,2)="00"</formula>
    </cfRule>
    <cfRule type="expression" dxfId="10884" priority="9742">
      <formula>MID($I170,8,1)="0"</formula>
    </cfRule>
    <cfRule type="expression" dxfId="10883" priority="9743">
      <formula>$N170="Excluído"</formula>
    </cfRule>
    <cfRule type="expression" dxfId="10882" priority="9744">
      <formula>$N170="Alterar"</formula>
    </cfRule>
    <cfRule type="expression" dxfId="10881" priority="9745">
      <formula>$N170="Excluir"</formula>
    </cfRule>
    <cfRule type="expression" dxfId="10880" priority="9746">
      <formula>$N170="Incluir"</formula>
    </cfRule>
  </conditionalFormatting>
  <conditionalFormatting sqref="F172">
    <cfRule type="expression" dxfId="10879" priority="9725">
      <formula>IF($I172="",FALSE,IF($I172&gt;9999999,IF($I172&lt;100000000,FALSE,TRUE),TRUE))</formula>
    </cfRule>
  </conditionalFormatting>
  <conditionalFormatting sqref="F172">
    <cfRule type="expression" dxfId="10878" priority="9724">
      <formula>IF($I172="",FALSE,IF($I172&gt;9999999,IF($I172&lt;100000000,FALSE,TRUE),TRUE))</formula>
    </cfRule>
  </conditionalFormatting>
  <conditionalFormatting sqref="F172:H172">
    <cfRule type="expression" dxfId="10877" priority="9726">
      <formula>MID($I172,2,7)="0000000"</formula>
    </cfRule>
    <cfRule type="expression" dxfId="10876" priority="9727">
      <formula>MID($I172,3,6)="000000"</formula>
    </cfRule>
    <cfRule type="expression" dxfId="10875" priority="9728">
      <formula>MID($I172,4,5)="00000"</formula>
    </cfRule>
    <cfRule type="expression" dxfId="10874" priority="9729">
      <formula>MID($I172,5,4)="0000"</formula>
    </cfRule>
    <cfRule type="expression" dxfId="10873" priority="9730">
      <formula>MID($I172,7,2)="00"</formula>
    </cfRule>
    <cfRule type="expression" dxfId="10872" priority="9731">
      <formula>MID($I172,8,1)="0"</formula>
    </cfRule>
    <cfRule type="expression" dxfId="10871" priority="9732">
      <formula>$N172="Excluído"</formula>
    </cfRule>
    <cfRule type="expression" dxfId="10870" priority="9733">
      <formula>$N172="Alterar"</formula>
    </cfRule>
    <cfRule type="expression" dxfId="10869" priority="9734">
      <formula>$N172="Excluir"</formula>
    </cfRule>
    <cfRule type="expression" dxfId="10868" priority="9735">
      <formula>$N172="Incluir"</formula>
    </cfRule>
  </conditionalFormatting>
  <conditionalFormatting sqref="B173:D204">
    <cfRule type="expression" dxfId="10867" priority="9714">
      <formula>MID($I173,2,7)="0000000"</formula>
    </cfRule>
    <cfRule type="expression" dxfId="10866" priority="9715">
      <formula>MID($I173,3,6)="000000"</formula>
    </cfRule>
    <cfRule type="expression" dxfId="10865" priority="9716">
      <formula>MID($I173,4,5)="00000"</formula>
    </cfRule>
    <cfRule type="expression" dxfId="10864" priority="9717">
      <formula>MID($I173,5,4)="0000"</formula>
    </cfRule>
    <cfRule type="expression" dxfId="10863" priority="9718">
      <formula>MID($I173,7,2)="00"</formula>
    </cfRule>
    <cfRule type="expression" dxfId="10862" priority="9719">
      <formula>MID($I173,8,1)="0"</formula>
    </cfRule>
    <cfRule type="expression" dxfId="10861" priority="9720">
      <formula>$N173="Excluído"</formula>
    </cfRule>
    <cfRule type="expression" dxfId="10860" priority="9721">
      <formula>$N173="Alterar"</formula>
    </cfRule>
    <cfRule type="expression" dxfId="10859" priority="9722">
      <formula>$N173="Excluir"</formula>
    </cfRule>
    <cfRule type="expression" dxfId="10858" priority="9723">
      <formula>$N173="Incluir"</formula>
    </cfRule>
  </conditionalFormatting>
  <conditionalFormatting sqref="H188:H194 F188:F194 F283 H283 B409 B411:B412 F132 H132 F595:F596 F695 F591">
    <cfRule type="expression" dxfId="10857" priority="10642">
      <formula>IF($I125="",FALSE,IF($I125&gt;9999999,IF($I125&lt;100000000,FALSE,TRUE),TRUE))</formula>
    </cfRule>
  </conditionalFormatting>
  <conditionalFormatting sqref="H188:H194 F188:F194 F283:H283 B409:D409 B411:D412 F132 H132 F595:H596 F695:H695 F591:G591">
    <cfRule type="expression" dxfId="10856" priority="10643">
      <formula>MID($I125,2,7)="0000000"</formula>
    </cfRule>
    <cfRule type="expression" dxfId="10855" priority="10644">
      <formula>MID($I125,3,6)="000000"</formula>
    </cfRule>
    <cfRule type="expression" dxfId="10854" priority="10645">
      <formula>MID($I125,4,5)="00000"</formula>
    </cfRule>
    <cfRule type="expression" dxfId="10853" priority="10646">
      <formula>MID($I125,5,4)="0000"</formula>
    </cfRule>
    <cfRule type="expression" dxfId="10852" priority="10647">
      <formula>MID($I125,7,2)="00"</formula>
    </cfRule>
    <cfRule type="expression" dxfId="10851" priority="10648">
      <formula>MID($I125,8,1)="0"</formula>
    </cfRule>
    <cfRule type="expression" dxfId="10850" priority="10649">
      <formula>$N125="Excluído"</formula>
    </cfRule>
    <cfRule type="expression" dxfId="10849" priority="10650">
      <formula>$N125="Alterar"</formula>
    </cfRule>
    <cfRule type="expression" dxfId="10848" priority="10651">
      <formula>$N125="Excluir"</formula>
    </cfRule>
    <cfRule type="expression" dxfId="10847" priority="10652">
      <formula>$N125="Incluir"</formula>
    </cfRule>
  </conditionalFormatting>
  <conditionalFormatting sqref="H196:H198 F196:F198 B407:B408 F594 E100 H100 F285:F286 H285">
    <cfRule type="expression" dxfId="10846" priority="10653">
      <formula>IF($I92="",FALSE,IF($I92&gt;9999999,IF($I92&lt;100000000,FALSE,TRUE),TRUE))</formula>
    </cfRule>
  </conditionalFormatting>
  <conditionalFormatting sqref="H196:H198 F196:F198 B407:D408 F594:H594 E100 H100 F285:H285 F286:G286">
    <cfRule type="expression" dxfId="10845" priority="10654">
      <formula>MID($I92,2,7)="0000000"</formula>
    </cfRule>
    <cfRule type="expression" dxfId="10844" priority="10655">
      <formula>MID($I92,3,6)="000000"</formula>
    </cfRule>
    <cfRule type="expression" dxfId="10843" priority="10656">
      <formula>MID($I92,4,5)="00000"</formula>
    </cfRule>
    <cfRule type="expression" dxfId="10842" priority="10657">
      <formula>MID($I92,5,4)="0000"</formula>
    </cfRule>
    <cfRule type="expression" dxfId="10841" priority="10658">
      <formula>MID($I92,7,2)="00"</formula>
    </cfRule>
    <cfRule type="expression" dxfId="10840" priority="10659">
      <formula>MID($I92,8,1)="0"</formula>
    </cfRule>
    <cfRule type="expression" dxfId="10839" priority="10660">
      <formula>$N92="Excluído"</formula>
    </cfRule>
    <cfRule type="expression" dxfId="10838" priority="10661">
      <formula>$N92="Alterar"</formula>
    </cfRule>
    <cfRule type="expression" dxfId="10837" priority="10662">
      <formula>$N92="Excluir"</formula>
    </cfRule>
    <cfRule type="expression" dxfId="10836" priority="10663">
      <formula>$N92="Incluir"</formula>
    </cfRule>
  </conditionalFormatting>
  <conditionalFormatting sqref="H203:H204 F203:F204 H211:H214 F211:F214 B418 H317 F317 H295 F295">
    <cfRule type="expression" dxfId="10835" priority="10664">
      <formula>IF($I191="",FALSE,IF($I191&gt;9999999,IF($I191&lt;100000000,FALSE,TRUE),TRUE))</formula>
    </cfRule>
  </conditionalFormatting>
  <conditionalFormatting sqref="H203:H204 F203:F204 H211:H214 F211:F214 B418:D418 F317:H317 F295:H295">
    <cfRule type="expression" dxfId="10834" priority="10665">
      <formula>MID($I191,2,7)="0000000"</formula>
    </cfRule>
    <cfRule type="expression" dxfId="10833" priority="10666">
      <formula>MID($I191,3,6)="000000"</formula>
    </cfRule>
    <cfRule type="expression" dxfId="10832" priority="10667">
      <formula>MID($I191,4,5)="00000"</formula>
    </cfRule>
    <cfRule type="expression" dxfId="10831" priority="10668">
      <formula>MID($I191,5,4)="0000"</formula>
    </cfRule>
    <cfRule type="expression" dxfId="10830" priority="10669">
      <formula>MID($I191,7,2)="00"</formula>
    </cfRule>
    <cfRule type="expression" dxfId="10829" priority="10670">
      <formula>MID($I191,8,1)="0"</formula>
    </cfRule>
    <cfRule type="expression" dxfId="10828" priority="10671">
      <formula>$N191="Excluído"</formula>
    </cfRule>
    <cfRule type="expression" dxfId="10827" priority="10672">
      <formula>$N191="Alterar"</formula>
    </cfRule>
    <cfRule type="expression" dxfId="10826" priority="10673">
      <formula>$N191="Excluir"</formula>
    </cfRule>
    <cfRule type="expression" dxfId="10825" priority="10674">
      <formula>$N191="Incluir"</formula>
    </cfRule>
  </conditionalFormatting>
  <conditionalFormatting sqref="F201">
    <cfRule type="expression" dxfId="10824" priority="9702">
      <formula>IF($I205="",FALSE,IF($I205&gt;9999999,IF($I205&lt;100000000,FALSE,TRUE),TRUE))</formula>
    </cfRule>
  </conditionalFormatting>
  <conditionalFormatting sqref="F201:H201">
    <cfRule type="expression" dxfId="10823" priority="9703">
      <formula>MID($I205,2,7)="0000000"</formula>
    </cfRule>
    <cfRule type="expression" dxfId="10822" priority="9704">
      <formula>MID($I205,3,6)="000000"</formula>
    </cfRule>
    <cfRule type="expression" dxfId="10821" priority="9705">
      <formula>MID($I205,4,5)="00000"</formula>
    </cfRule>
    <cfRule type="expression" dxfId="10820" priority="9706">
      <formula>MID($I205,5,4)="0000"</formula>
    </cfRule>
    <cfRule type="expression" dxfId="10819" priority="9707">
      <formula>MID($I205,7,2)="00"</formula>
    </cfRule>
    <cfRule type="expression" dxfId="10818" priority="9708">
      <formula>MID($I205,8,1)="0"</formula>
    </cfRule>
    <cfRule type="expression" dxfId="10817" priority="9709">
      <formula>$N205="Excluído"</formula>
    </cfRule>
    <cfRule type="expression" dxfId="10816" priority="9710">
      <formula>$N205="Alterar"</formula>
    </cfRule>
    <cfRule type="expression" dxfId="10815" priority="9711">
      <formula>$N205="Excluir"</formula>
    </cfRule>
    <cfRule type="expression" dxfId="10814" priority="9712">
      <formula>$N205="Incluir"</formula>
    </cfRule>
  </conditionalFormatting>
  <conditionalFormatting sqref="B211:B217">
    <cfRule type="expression" dxfId="10813" priority="9594">
      <formula>IF($I211="",FALSE,IF($I211&gt;9999999,IF($I211&lt;100000000,FALSE,TRUE),TRUE))</formula>
    </cfRule>
  </conditionalFormatting>
  <conditionalFormatting sqref="F205">
    <cfRule type="expression" dxfId="10812" priority="9691">
      <formula>IF($I205="",FALSE,IF($I205&gt;9999999,IF($I205&lt;100000000,FALSE,TRUE),TRUE))</formula>
    </cfRule>
  </conditionalFormatting>
  <conditionalFormatting sqref="F205">
    <cfRule type="expression" dxfId="10811" priority="9690">
      <formula>IF($I205="",FALSE,IF($I205&gt;9999999,IF($I205&lt;100000000,FALSE,TRUE),TRUE))</formula>
    </cfRule>
  </conditionalFormatting>
  <conditionalFormatting sqref="F205:H205">
    <cfRule type="expression" dxfId="10810" priority="9692">
      <formula>MID($I205,2,7)="0000000"</formula>
    </cfRule>
    <cfRule type="expression" dxfId="10809" priority="9693">
      <formula>MID($I205,3,6)="000000"</formula>
    </cfRule>
    <cfRule type="expression" dxfId="10808" priority="9694">
      <formula>MID($I205,4,5)="00000"</formula>
    </cfRule>
    <cfRule type="expression" dxfId="10807" priority="9695">
      <formula>MID($I205,5,4)="0000"</formula>
    </cfRule>
    <cfRule type="expression" dxfId="10806" priority="9696">
      <formula>MID($I205,7,2)="00"</formula>
    </cfRule>
    <cfRule type="expression" dxfId="10805" priority="9697">
      <formula>MID($I205,8,1)="0"</formula>
    </cfRule>
    <cfRule type="expression" dxfId="10804" priority="9698">
      <formula>$N205="Excluído"</formula>
    </cfRule>
    <cfRule type="expression" dxfId="10803" priority="9699">
      <formula>$N205="Alterar"</formula>
    </cfRule>
    <cfRule type="expression" dxfId="10802" priority="9700">
      <formula>$N205="Excluir"</formula>
    </cfRule>
    <cfRule type="expression" dxfId="10801" priority="9701">
      <formula>$N205="Incluir"</formula>
    </cfRule>
  </conditionalFormatting>
  <conditionalFormatting sqref="B206:B207">
    <cfRule type="expression" dxfId="10800" priority="9679">
      <formula>IF($I206="",FALSE,IF($I206&gt;9999999,IF($I206&lt;100000000,FALSE,TRUE),TRUE))</formula>
    </cfRule>
  </conditionalFormatting>
  <conditionalFormatting sqref="B206:C207">
    <cfRule type="expression" dxfId="10799" priority="9680">
      <formula>MID($I206,2,7)="0000000"</formula>
    </cfRule>
    <cfRule type="expression" dxfId="10798" priority="9681">
      <formula>MID($I206,3,6)="000000"</formula>
    </cfRule>
    <cfRule type="expression" dxfId="10797" priority="9682">
      <formula>MID($I206,4,5)="00000"</formula>
    </cfRule>
    <cfRule type="expression" dxfId="10796" priority="9683">
      <formula>MID($I206,5,4)="0000"</formula>
    </cfRule>
    <cfRule type="expression" dxfId="10795" priority="9684">
      <formula>MID($I206,7,2)="00"</formula>
    </cfRule>
    <cfRule type="expression" dxfId="10794" priority="9685">
      <formula>MID($I206,8,1)="0"</formula>
    </cfRule>
    <cfRule type="expression" dxfId="10793" priority="9686">
      <formula>$N206="Excluído"</formula>
    </cfRule>
    <cfRule type="expression" dxfId="10792" priority="9687">
      <formula>$N206="Alterar"</formula>
    </cfRule>
    <cfRule type="expression" dxfId="10791" priority="9688">
      <formula>$N206="Excluir"</formula>
    </cfRule>
    <cfRule type="expression" dxfId="10790" priority="9689">
      <formula>$N206="Incluir"</formula>
    </cfRule>
  </conditionalFormatting>
  <conditionalFormatting sqref="D206">
    <cfRule type="expression" dxfId="10789" priority="9669">
      <formula>MID($I206,2,7)="0000000"</formula>
    </cfRule>
    <cfRule type="expression" dxfId="10788" priority="9670">
      <formula>MID($I206,3,6)="000000"</formula>
    </cfRule>
    <cfRule type="expression" dxfId="10787" priority="9671">
      <formula>MID($I206,4,5)="00000"</formula>
    </cfRule>
    <cfRule type="expression" dxfId="10786" priority="9672">
      <formula>MID($I206,5,4)="0000"</formula>
    </cfRule>
    <cfRule type="expression" dxfId="10785" priority="9673">
      <formula>MID($I206,7,2)="00"</formula>
    </cfRule>
    <cfRule type="expression" dxfId="10784" priority="9674">
      <formula>MID($I206,8,1)="0"</formula>
    </cfRule>
    <cfRule type="expression" dxfId="10783" priority="9675">
      <formula>$N206="Excluído"</formula>
    </cfRule>
    <cfRule type="expression" dxfId="10782" priority="9676">
      <formula>$N206="Alterar"</formula>
    </cfRule>
    <cfRule type="expression" dxfId="10781" priority="9677">
      <formula>$N206="Excluir"</formula>
    </cfRule>
    <cfRule type="expression" dxfId="10780" priority="9678">
      <formula>$N206="Incluir"</formula>
    </cfRule>
  </conditionalFormatting>
  <conditionalFormatting sqref="D207">
    <cfRule type="expression" dxfId="10779" priority="9659">
      <formula>MID($I207,2,7)="0000000"</formula>
    </cfRule>
    <cfRule type="expression" dxfId="10778" priority="9660">
      <formula>MID($I207,3,6)="000000"</formula>
    </cfRule>
    <cfRule type="expression" dxfId="10777" priority="9661">
      <formula>MID($I207,4,5)="00000"</formula>
    </cfRule>
    <cfRule type="expression" dxfId="10776" priority="9662">
      <formula>MID($I207,5,4)="0000"</formula>
    </cfRule>
    <cfRule type="expression" dxfId="10775" priority="9663">
      <formula>MID($I207,7,2)="00"</formula>
    </cfRule>
    <cfRule type="expression" dxfId="10774" priority="9664">
      <formula>MID($I207,8,1)="0"</formula>
    </cfRule>
    <cfRule type="expression" dxfId="10773" priority="9665">
      <formula>$N207="Excluído"</formula>
    </cfRule>
    <cfRule type="expression" dxfId="10772" priority="9666">
      <formula>$N207="Alterar"</formula>
    </cfRule>
    <cfRule type="expression" dxfId="10771" priority="9667">
      <formula>$N207="Excluir"</formula>
    </cfRule>
    <cfRule type="expression" dxfId="10770" priority="9668">
      <formula>$N207="Incluir"</formula>
    </cfRule>
  </conditionalFormatting>
  <conditionalFormatting sqref="F206 H206">
    <cfRule type="expression" dxfId="10769" priority="9648">
      <formula>IF($I194="",FALSE,IF($I194&gt;9999999,IF($I194&lt;100000000,FALSE,TRUE),TRUE))</formula>
    </cfRule>
  </conditionalFormatting>
  <conditionalFormatting sqref="F206 H206">
    <cfRule type="expression" dxfId="10768" priority="9649">
      <formula>MID($I194,2,7)="0000000"</formula>
    </cfRule>
    <cfRule type="expression" dxfId="10767" priority="9650">
      <formula>MID($I194,3,6)="000000"</formula>
    </cfRule>
    <cfRule type="expression" dxfId="10766" priority="9651">
      <formula>MID($I194,4,5)="00000"</formula>
    </cfRule>
    <cfRule type="expression" dxfId="10765" priority="9652">
      <formula>MID($I194,5,4)="0000"</formula>
    </cfRule>
    <cfRule type="expression" dxfId="10764" priority="9653">
      <formula>MID($I194,7,2)="00"</formula>
    </cfRule>
    <cfRule type="expression" dxfId="10763" priority="9654">
      <formula>MID($I194,8,1)="0"</formula>
    </cfRule>
    <cfRule type="expression" dxfId="10762" priority="9655">
      <formula>$N194="Excluído"</formula>
    </cfRule>
    <cfRule type="expression" dxfId="10761" priority="9656">
      <formula>$N194="Alterar"</formula>
    </cfRule>
    <cfRule type="expression" dxfId="10760" priority="9657">
      <formula>$N194="Excluir"</formula>
    </cfRule>
    <cfRule type="expression" dxfId="10759" priority="9658">
      <formula>$N194="Incluir"</formula>
    </cfRule>
  </conditionalFormatting>
  <conditionalFormatting sqref="G208:H208">
    <cfRule type="expression" dxfId="10758" priority="9638">
      <formula>MID($I208,2,7)="0000000"</formula>
    </cfRule>
    <cfRule type="expression" dxfId="10757" priority="9639">
      <formula>MID($I208,3,6)="000000"</formula>
    </cfRule>
    <cfRule type="expression" dxfId="10756" priority="9640">
      <formula>MID($I208,4,5)="00000"</formula>
    </cfRule>
    <cfRule type="expression" dxfId="10755" priority="9641">
      <formula>MID($I208,5,4)="0000"</formula>
    </cfRule>
    <cfRule type="expression" dxfId="10754" priority="9642">
      <formula>MID($I208,7,2)="00"</formula>
    </cfRule>
    <cfRule type="expression" dxfId="10753" priority="9643">
      <formula>MID($I208,8,1)="0"</formula>
    </cfRule>
    <cfRule type="expression" dxfId="10752" priority="9644">
      <formula>$N208="Excluído"</formula>
    </cfRule>
    <cfRule type="expression" dxfId="10751" priority="9645">
      <formula>$N208="Alterar"</formula>
    </cfRule>
    <cfRule type="expression" dxfId="10750" priority="9646">
      <formula>$N208="Excluir"</formula>
    </cfRule>
    <cfRule type="expression" dxfId="10749" priority="9647">
      <formula>$N208="Incluir"</formula>
    </cfRule>
  </conditionalFormatting>
  <conditionalFormatting sqref="H209 F209">
    <cfRule type="expression" dxfId="10748" priority="9627">
      <formula>IF($I197="",FALSE,IF($I197&gt;9999999,IF($I197&lt;100000000,FALSE,TRUE),TRUE))</formula>
    </cfRule>
  </conditionalFormatting>
  <conditionalFormatting sqref="H209 F209">
    <cfRule type="expression" dxfId="10747" priority="9628">
      <formula>MID($I197,2,7)="0000000"</formula>
    </cfRule>
    <cfRule type="expression" dxfId="10746" priority="9629">
      <formula>MID($I197,3,6)="000000"</formula>
    </cfRule>
    <cfRule type="expression" dxfId="10745" priority="9630">
      <formula>MID($I197,4,5)="00000"</formula>
    </cfRule>
    <cfRule type="expression" dxfId="10744" priority="9631">
      <formula>MID($I197,5,4)="0000"</formula>
    </cfRule>
    <cfRule type="expression" dxfId="10743" priority="9632">
      <formula>MID($I197,7,2)="00"</formula>
    </cfRule>
    <cfRule type="expression" dxfId="10742" priority="9633">
      <formula>MID($I197,8,1)="0"</formula>
    </cfRule>
    <cfRule type="expression" dxfId="10741" priority="9634">
      <formula>$N197="Excluído"</formula>
    </cfRule>
    <cfRule type="expression" dxfId="10740" priority="9635">
      <formula>$N197="Alterar"</formula>
    </cfRule>
    <cfRule type="expression" dxfId="10739" priority="9636">
      <formula>$N197="Excluir"</formula>
    </cfRule>
    <cfRule type="expression" dxfId="10738" priority="9637">
      <formula>$N197="Incluir"</formula>
    </cfRule>
  </conditionalFormatting>
  <conditionalFormatting sqref="B209">
    <cfRule type="expression" dxfId="10737" priority="9616">
      <formula>IF($I209="",FALSE,IF($I209&gt;9999999,IF($I209&lt;100000000,FALSE,TRUE),TRUE))</formula>
    </cfRule>
  </conditionalFormatting>
  <conditionalFormatting sqref="B209:D209">
    <cfRule type="expression" dxfId="10736" priority="9617">
      <formula>MID($I209,2,7)="0000000"</formula>
    </cfRule>
    <cfRule type="expression" dxfId="10735" priority="9618">
      <formula>MID($I209,3,6)="000000"</formula>
    </cfRule>
    <cfRule type="expression" dxfId="10734" priority="9619">
      <formula>MID($I209,4,5)="00000"</formula>
    </cfRule>
    <cfRule type="expression" dxfId="10733" priority="9620">
      <formula>MID($I209,5,4)="0000"</formula>
    </cfRule>
    <cfRule type="expression" dxfId="10732" priority="9621">
      <formula>MID($I209,7,2)="00"</formula>
    </cfRule>
    <cfRule type="expression" dxfId="10731" priority="9622">
      <formula>MID($I209,8,1)="0"</formula>
    </cfRule>
    <cfRule type="expression" dxfId="10730" priority="9623">
      <formula>$N209="Excluído"</formula>
    </cfRule>
    <cfRule type="expression" dxfId="10729" priority="9624">
      <formula>$N209="Alterar"</formula>
    </cfRule>
    <cfRule type="expression" dxfId="10728" priority="9625">
      <formula>$N209="Excluir"</formula>
    </cfRule>
    <cfRule type="expression" dxfId="10727" priority="9626">
      <formula>$N209="Incluir"</formula>
    </cfRule>
  </conditionalFormatting>
  <conditionalFormatting sqref="F210">
    <cfRule type="expression" dxfId="10726" priority="9605">
      <formula>IF($I210="",FALSE,IF($I210&gt;9999999,IF($I210&lt;100000000,FALSE,TRUE),TRUE))</formula>
    </cfRule>
  </conditionalFormatting>
  <conditionalFormatting sqref="F210:H210">
    <cfRule type="expression" dxfId="10725" priority="9606">
      <formula>MID($I210,2,7)="0000000"</formula>
    </cfRule>
    <cfRule type="expression" dxfId="10724" priority="9607">
      <formula>MID($I210,3,6)="000000"</formula>
    </cfRule>
    <cfRule type="expression" dxfId="10723" priority="9608">
      <formula>MID($I210,4,5)="00000"</formula>
    </cfRule>
    <cfRule type="expression" dxfId="10722" priority="9609">
      <formula>MID($I210,5,4)="0000"</formula>
    </cfRule>
    <cfRule type="expression" dxfId="10721" priority="9610">
      <formula>MID($I210,7,2)="00"</formula>
    </cfRule>
    <cfRule type="expression" dxfId="10720" priority="9611">
      <formula>MID($I210,8,1)="0"</formula>
    </cfRule>
    <cfRule type="expression" dxfId="10719" priority="9612">
      <formula>$N210="Excluído"</formula>
    </cfRule>
    <cfRule type="expression" dxfId="10718" priority="9613">
      <formula>$N210="Alterar"</formula>
    </cfRule>
    <cfRule type="expression" dxfId="10717" priority="9614">
      <formula>$N210="Excluir"</formula>
    </cfRule>
    <cfRule type="expression" dxfId="10716" priority="9615">
      <formula>$N210="Incluir"</formula>
    </cfRule>
  </conditionalFormatting>
  <conditionalFormatting sqref="B211:D217">
    <cfRule type="expression" dxfId="10715" priority="9595">
      <formula>MID($I211,2,7)="0000000"</formula>
    </cfRule>
    <cfRule type="expression" dxfId="10714" priority="9596">
      <formula>MID($I211,3,6)="000000"</formula>
    </cfRule>
    <cfRule type="expression" dxfId="10713" priority="9597">
      <formula>MID($I211,4,5)="00000"</formula>
    </cfRule>
    <cfRule type="expression" dxfId="10712" priority="9598">
      <formula>MID($I211,5,4)="0000"</formula>
    </cfRule>
    <cfRule type="expression" dxfId="10711" priority="9599">
      <formula>MID($I211,7,2)="00"</formula>
    </cfRule>
    <cfRule type="expression" dxfId="10710" priority="9600">
      <formula>MID($I211,8,1)="0"</formula>
    </cfRule>
    <cfRule type="expression" dxfId="10709" priority="9601">
      <formula>$N211="Excluído"</formula>
    </cfRule>
    <cfRule type="expression" dxfId="10708" priority="9602">
      <formula>$N211="Alterar"</formula>
    </cfRule>
    <cfRule type="expression" dxfId="10707" priority="9603">
      <formula>$N211="Excluir"</formula>
    </cfRule>
    <cfRule type="expression" dxfId="10706" priority="9604">
      <formula>$N211="Incluir"</formula>
    </cfRule>
  </conditionalFormatting>
  <conditionalFormatting sqref="H216 F216 F237:F239 B420:B422 H319 F319 H297 F297">
    <cfRule type="expression" dxfId="10705" priority="10675">
      <formula>IF($I203="",FALSE,IF($I203&gt;9999999,IF($I203&lt;100000000,FALSE,TRUE),TRUE))</formula>
    </cfRule>
  </conditionalFormatting>
  <conditionalFormatting sqref="H216 F216 F237:F239 B420:D422 F319:H319 F297:H297">
    <cfRule type="expression" dxfId="10704" priority="10676">
      <formula>MID($I203,2,7)="0000000"</formula>
    </cfRule>
    <cfRule type="expression" dxfId="10703" priority="10677">
      <formula>MID($I203,3,6)="000000"</formula>
    </cfRule>
    <cfRule type="expression" dxfId="10702" priority="10678">
      <formula>MID($I203,4,5)="00000"</formula>
    </cfRule>
    <cfRule type="expression" dxfId="10701" priority="10679">
      <formula>MID($I203,5,4)="0000"</formula>
    </cfRule>
    <cfRule type="expression" dxfId="10700" priority="10680">
      <formula>MID($I203,7,2)="00"</formula>
    </cfRule>
    <cfRule type="expression" dxfId="10699" priority="10681">
      <formula>MID($I203,8,1)="0"</formula>
    </cfRule>
    <cfRule type="expression" dxfId="10698" priority="10682">
      <formula>$N203="Excluído"</formula>
    </cfRule>
    <cfRule type="expression" dxfId="10697" priority="10683">
      <formula>$N203="Alterar"</formula>
    </cfRule>
    <cfRule type="expression" dxfId="10696" priority="10684">
      <formula>$N203="Excluir"</formula>
    </cfRule>
    <cfRule type="expression" dxfId="10695" priority="10685">
      <formula>$N203="Incluir"</formula>
    </cfRule>
  </conditionalFormatting>
  <conditionalFormatting sqref="H218:H223 F218:F226 F310:F314 H310:H315 B405:B406 E102:F102 H102 F300:F302 H300:H302 H291 F291">
    <cfRule type="expression" dxfId="10694" priority="9583">
      <formula>IF($I91="",FALSE,IF($I91&gt;9999999,IF($I91&lt;100000000,FALSE,TRUE),TRUE))</formula>
    </cfRule>
  </conditionalFormatting>
  <conditionalFormatting sqref="H218:H223 F218:F226 F310:H314 H315 B405:D406 E102:F102 H102 F300:H302 F291:H291">
    <cfRule type="expression" dxfId="10693" priority="9584">
      <formula>MID($I91,2,7)="0000000"</formula>
    </cfRule>
    <cfRule type="expression" dxfId="10692" priority="9585">
      <formula>MID($I91,3,6)="000000"</formula>
    </cfRule>
    <cfRule type="expression" dxfId="10691" priority="9586">
      <formula>MID($I91,4,5)="00000"</formula>
    </cfRule>
    <cfRule type="expression" dxfId="10690" priority="9587">
      <formula>MID($I91,5,4)="0000"</formula>
    </cfRule>
    <cfRule type="expression" dxfId="10689" priority="9588">
      <formula>MID($I91,7,2)="00"</formula>
    </cfRule>
    <cfRule type="expression" dxfId="10688" priority="9589">
      <formula>MID($I91,8,1)="0"</formula>
    </cfRule>
    <cfRule type="expression" dxfId="10687" priority="9590">
      <formula>$N91="Excluído"</formula>
    </cfRule>
    <cfRule type="expression" dxfId="10686" priority="9591">
      <formula>$N91="Alterar"</formula>
    </cfRule>
    <cfRule type="expression" dxfId="10685" priority="9592">
      <formula>$N91="Excluir"</formula>
    </cfRule>
    <cfRule type="expression" dxfId="10684" priority="9593">
      <formula>$N91="Incluir"</formula>
    </cfRule>
  </conditionalFormatting>
  <conditionalFormatting sqref="B256">
    <cfRule type="expression" dxfId="10683" priority="9119">
      <formula>IF($I256="",FALSE,IF($I256&gt;9999999,IF($I256&lt;100000000,FALSE,TRUE),TRUE))</formula>
    </cfRule>
  </conditionalFormatting>
  <conditionalFormatting sqref="B218:B223">
    <cfRule type="expression" dxfId="10682" priority="9572">
      <formula>IF($I218="",FALSE,IF($I218&gt;9999999,IF($I218&lt;100000000,FALSE,TRUE),TRUE))</formula>
    </cfRule>
  </conditionalFormatting>
  <conditionalFormatting sqref="B218:D223">
    <cfRule type="expression" dxfId="10681" priority="9573">
      <formula>MID($I218,2,7)="0000000"</formula>
    </cfRule>
    <cfRule type="expression" dxfId="10680" priority="9574">
      <formula>MID($I218,3,6)="000000"</formula>
    </cfRule>
    <cfRule type="expression" dxfId="10679" priority="9575">
      <formula>MID($I218,4,5)="00000"</formula>
    </cfRule>
    <cfRule type="expression" dxfId="10678" priority="9576">
      <formula>MID($I218,5,4)="0000"</formula>
    </cfRule>
    <cfRule type="expression" dxfId="10677" priority="9577">
      <formula>MID($I218,7,2)="00"</formula>
    </cfRule>
    <cfRule type="expression" dxfId="10676" priority="9578">
      <formula>MID($I218,8,1)="0"</formula>
    </cfRule>
    <cfRule type="expression" dxfId="10675" priority="9579">
      <formula>$N218="Excluído"</formula>
    </cfRule>
    <cfRule type="expression" dxfId="10674" priority="9580">
      <formula>$N218="Alterar"</formula>
    </cfRule>
    <cfRule type="expression" dxfId="10673" priority="9581">
      <formula>$N218="Excluir"</formula>
    </cfRule>
    <cfRule type="expression" dxfId="10672" priority="9582">
      <formula>$N218="Incluir"</formula>
    </cfRule>
  </conditionalFormatting>
  <conditionalFormatting sqref="B224">
    <cfRule type="expression" dxfId="10671" priority="9561">
      <formula>IF($I224="",FALSE,IF($I224&gt;9999999,IF($I224&lt;100000000,FALSE,TRUE),TRUE))</formula>
    </cfRule>
  </conditionalFormatting>
  <conditionalFormatting sqref="B224:D224">
    <cfRule type="expression" dxfId="10670" priority="9562">
      <formula>MID($I224,2,7)="0000000"</formula>
    </cfRule>
    <cfRule type="expression" dxfId="10669" priority="9563">
      <formula>MID($I224,3,6)="000000"</formula>
    </cfRule>
    <cfRule type="expression" dxfId="10668" priority="9564">
      <formula>MID($I224,4,5)="00000"</formula>
    </cfRule>
    <cfRule type="expression" dxfId="10667" priority="9565">
      <formula>MID($I224,5,4)="0000"</formula>
    </cfRule>
    <cfRule type="expression" dxfId="10666" priority="9566">
      <formula>MID($I224,7,2)="00"</formula>
    </cfRule>
    <cfRule type="expression" dxfId="10665" priority="9567">
      <formula>MID($I224,8,1)="0"</formula>
    </cfRule>
    <cfRule type="expression" dxfId="10664" priority="9568">
      <formula>$N224="Excluído"</formula>
    </cfRule>
    <cfRule type="expression" dxfId="10663" priority="9569">
      <formula>$N224="Alterar"</formula>
    </cfRule>
    <cfRule type="expression" dxfId="10662" priority="9570">
      <formula>$N224="Excluir"</formula>
    </cfRule>
    <cfRule type="expression" dxfId="10661" priority="9571">
      <formula>$N224="Incluir"</formula>
    </cfRule>
  </conditionalFormatting>
  <conditionalFormatting sqref="H224:H225">
    <cfRule type="expression" dxfId="10660" priority="9550">
      <formula>IF($I213="",FALSE,IF($I213&gt;9999999,IF($I213&lt;100000000,FALSE,TRUE),TRUE))</formula>
    </cfRule>
  </conditionalFormatting>
  <conditionalFormatting sqref="H224:H225">
    <cfRule type="expression" dxfId="10659" priority="9551">
      <formula>MID($I213,2,7)="0000000"</formula>
    </cfRule>
    <cfRule type="expression" dxfId="10658" priority="9552">
      <formula>MID($I213,3,6)="000000"</formula>
    </cfRule>
    <cfRule type="expression" dxfId="10657" priority="9553">
      <formula>MID($I213,4,5)="00000"</formula>
    </cfRule>
    <cfRule type="expression" dxfId="10656" priority="9554">
      <formula>MID($I213,5,4)="0000"</formula>
    </cfRule>
    <cfRule type="expression" dxfId="10655" priority="9555">
      <formula>MID($I213,7,2)="00"</formula>
    </cfRule>
    <cfRule type="expression" dxfId="10654" priority="9556">
      <formula>MID($I213,8,1)="0"</formula>
    </cfRule>
    <cfRule type="expression" dxfId="10653" priority="9557">
      <formula>$N213="Excluído"</formula>
    </cfRule>
    <cfRule type="expression" dxfId="10652" priority="9558">
      <formula>$N213="Alterar"</formula>
    </cfRule>
    <cfRule type="expression" dxfId="10651" priority="9559">
      <formula>$N213="Excluir"</formula>
    </cfRule>
    <cfRule type="expression" dxfId="10650" priority="9560">
      <formula>$N213="Incluir"</formula>
    </cfRule>
  </conditionalFormatting>
  <conditionalFormatting sqref="F225">
    <cfRule type="expression" dxfId="10649" priority="9539">
      <formula>IF($I225="",FALSE,IF($I225&gt;9999999,IF($I225&lt;100000000,FALSE,TRUE),TRUE))</formula>
    </cfRule>
  </conditionalFormatting>
  <conditionalFormatting sqref="F225:H225">
    <cfRule type="expression" dxfId="10648" priority="9540">
      <formula>MID($I225,2,7)="0000000"</formula>
    </cfRule>
    <cfRule type="expression" dxfId="10647" priority="9541">
      <formula>MID($I225,3,6)="000000"</formula>
    </cfRule>
    <cfRule type="expression" dxfId="10646" priority="9542">
      <formula>MID($I225,4,5)="00000"</formula>
    </cfRule>
    <cfRule type="expression" dxfId="10645" priority="9543">
      <formula>MID($I225,5,4)="0000"</formula>
    </cfRule>
    <cfRule type="expression" dxfId="10644" priority="9544">
      <formula>MID($I225,7,2)="00"</formula>
    </cfRule>
    <cfRule type="expression" dxfId="10643" priority="9545">
      <formula>MID($I225,8,1)="0"</formula>
    </cfRule>
    <cfRule type="expression" dxfId="10642" priority="9546">
      <formula>$N225="Excluído"</formula>
    </cfRule>
    <cfRule type="expression" dxfId="10641" priority="9547">
      <formula>$N225="Alterar"</formula>
    </cfRule>
    <cfRule type="expression" dxfId="10640" priority="9548">
      <formula>$N225="Excluir"</formula>
    </cfRule>
    <cfRule type="expression" dxfId="10639" priority="9549">
      <formula>$N225="Incluir"</formula>
    </cfRule>
  </conditionalFormatting>
  <conditionalFormatting sqref="B225">
    <cfRule type="expression" dxfId="10638" priority="9528">
      <formula>IF($I225="",FALSE,IF($I225&gt;9999999,IF($I225&lt;100000000,FALSE,TRUE),TRUE))</formula>
    </cfRule>
  </conditionalFormatting>
  <conditionalFormatting sqref="B225:D225">
    <cfRule type="expression" dxfId="10637" priority="9529">
      <formula>MID($I225,2,7)="0000000"</formula>
    </cfRule>
    <cfRule type="expression" dxfId="10636" priority="9530">
      <formula>MID($I225,3,6)="000000"</formula>
    </cfRule>
    <cfRule type="expression" dxfId="10635" priority="9531">
      <formula>MID($I225,4,5)="00000"</formula>
    </cfRule>
    <cfRule type="expression" dxfId="10634" priority="9532">
      <formula>MID($I225,5,4)="0000"</formula>
    </cfRule>
    <cfRule type="expression" dxfId="10633" priority="9533">
      <formula>MID($I225,7,2)="00"</formula>
    </cfRule>
    <cfRule type="expression" dxfId="10632" priority="9534">
      <formula>MID($I225,8,1)="0"</formula>
    </cfRule>
    <cfRule type="expression" dxfId="10631" priority="9535">
      <formula>$N225="Excluído"</formula>
    </cfRule>
    <cfRule type="expression" dxfId="10630" priority="9536">
      <formula>$N225="Alterar"</formula>
    </cfRule>
    <cfRule type="expression" dxfId="10629" priority="9537">
      <formula>$N225="Excluir"</formula>
    </cfRule>
    <cfRule type="expression" dxfId="10628" priority="9538">
      <formula>$N225="Incluir"</formula>
    </cfRule>
  </conditionalFormatting>
  <conditionalFormatting sqref="B226">
    <cfRule type="expression" dxfId="10627" priority="9517">
      <formula>IF($I226="",FALSE,IF($I226&gt;9999999,IF($I226&lt;100000000,FALSE,TRUE),TRUE))</formula>
    </cfRule>
  </conditionalFormatting>
  <conditionalFormatting sqref="B226:D226">
    <cfRule type="expression" dxfId="10626" priority="9518">
      <formula>MID($I226,2,7)="0000000"</formula>
    </cfRule>
    <cfRule type="expression" dxfId="10625" priority="9519">
      <formula>MID($I226,3,6)="000000"</formula>
    </cfRule>
    <cfRule type="expression" dxfId="10624" priority="9520">
      <formula>MID($I226,4,5)="00000"</formula>
    </cfRule>
    <cfRule type="expression" dxfId="10623" priority="9521">
      <formula>MID($I226,5,4)="0000"</formula>
    </cfRule>
    <cfRule type="expression" dxfId="10622" priority="9522">
      <formula>MID($I226,7,2)="00"</formula>
    </cfRule>
    <cfRule type="expression" dxfId="10621" priority="9523">
      <formula>MID($I226,8,1)="0"</formula>
    </cfRule>
    <cfRule type="expression" dxfId="10620" priority="9524">
      <formula>$N226="Excluído"</formula>
    </cfRule>
    <cfRule type="expression" dxfId="10619" priority="9525">
      <formula>$N226="Alterar"</formula>
    </cfRule>
    <cfRule type="expression" dxfId="10618" priority="9526">
      <formula>$N226="Excluir"</formula>
    </cfRule>
    <cfRule type="expression" dxfId="10617" priority="9527">
      <formula>$N226="Incluir"</formula>
    </cfRule>
  </conditionalFormatting>
  <conditionalFormatting sqref="H226">
    <cfRule type="expression" dxfId="10616" priority="9506">
      <formula>IF($I215="",FALSE,IF($I215&gt;9999999,IF($I215&lt;100000000,FALSE,TRUE),TRUE))</formula>
    </cfRule>
  </conditionalFormatting>
  <conditionalFormatting sqref="H226">
    <cfRule type="expression" dxfId="10615" priority="9507">
      <formula>MID($I215,2,7)="0000000"</formula>
    </cfRule>
    <cfRule type="expression" dxfId="10614" priority="9508">
      <formula>MID($I215,3,6)="000000"</formula>
    </cfRule>
    <cfRule type="expression" dxfId="10613" priority="9509">
      <formula>MID($I215,4,5)="00000"</formula>
    </cfRule>
    <cfRule type="expression" dxfId="10612" priority="9510">
      <formula>MID($I215,5,4)="0000"</formula>
    </cfRule>
    <cfRule type="expression" dxfId="10611" priority="9511">
      <formula>MID($I215,7,2)="00"</formula>
    </cfRule>
    <cfRule type="expression" dxfId="10610" priority="9512">
      <formula>MID($I215,8,1)="0"</formula>
    </cfRule>
    <cfRule type="expression" dxfId="10609" priority="9513">
      <formula>$N215="Excluído"</formula>
    </cfRule>
    <cfRule type="expression" dxfId="10608" priority="9514">
      <formula>$N215="Alterar"</formula>
    </cfRule>
    <cfRule type="expression" dxfId="10607" priority="9515">
      <formula>$N215="Excluir"</formula>
    </cfRule>
    <cfRule type="expression" dxfId="10606" priority="9516">
      <formula>$N215="Incluir"</formula>
    </cfRule>
  </conditionalFormatting>
  <conditionalFormatting sqref="F226">
    <cfRule type="expression" dxfId="10605" priority="9495">
      <formula>IF($I226="",FALSE,IF($I226&gt;9999999,IF($I226&lt;100000000,FALSE,TRUE),TRUE))</formula>
    </cfRule>
  </conditionalFormatting>
  <conditionalFormatting sqref="F226:H226">
    <cfRule type="expression" dxfId="10604" priority="9496">
      <formula>MID($I226,2,7)="0000000"</formula>
    </cfRule>
    <cfRule type="expression" dxfId="10603" priority="9497">
      <formula>MID($I226,3,6)="000000"</formula>
    </cfRule>
    <cfRule type="expression" dxfId="10602" priority="9498">
      <formula>MID($I226,4,5)="00000"</formula>
    </cfRule>
    <cfRule type="expression" dxfId="10601" priority="9499">
      <formula>MID($I226,5,4)="0000"</formula>
    </cfRule>
    <cfRule type="expression" dxfId="10600" priority="9500">
      <formula>MID($I226,7,2)="00"</formula>
    </cfRule>
    <cfRule type="expression" dxfId="10599" priority="9501">
      <formula>MID($I226,8,1)="0"</formula>
    </cfRule>
    <cfRule type="expression" dxfId="10598" priority="9502">
      <formula>$N226="Excluído"</formula>
    </cfRule>
    <cfRule type="expression" dxfId="10597" priority="9503">
      <formula>$N226="Alterar"</formula>
    </cfRule>
    <cfRule type="expression" dxfId="10596" priority="9504">
      <formula>$N226="Excluir"</formula>
    </cfRule>
    <cfRule type="expression" dxfId="10595" priority="9505">
      <formula>$N226="Incluir"</formula>
    </cfRule>
  </conditionalFormatting>
  <conditionalFormatting sqref="B227">
    <cfRule type="expression" dxfId="10594" priority="9484">
      <formula>IF($I227="",FALSE,IF($I227&gt;9999999,IF($I227&lt;100000000,FALSE,TRUE),TRUE))</formula>
    </cfRule>
  </conditionalFormatting>
  <conditionalFormatting sqref="B227:D227">
    <cfRule type="expression" dxfId="10593" priority="9485">
      <formula>MID($I227,2,7)="0000000"</formula>
    </cfRule>
    <cfRule type="expression" dxfId="10592" priority="9486">
      <formula>MID($I227,3,6)="000000"</formula>
    </cfRule>
    <cfRule type="expression" dxfId="10591" priority="9487">
      <formula>MID($I227,4,5)="00000"</formula>
    </cfRule>
    <cfRule type="expression" dxfId="10590" priority="9488">
      <formula>MID($I227,5,4)="0000"</formula>
    </cfRule>
    <cfRule type="expression" dxfId="10589" priority="9489">
      <formula>MID($I227,7,2)="00"</formula>
    </cfRule>
    <cfRule type="expression" dxfId="10588" priority="9490">
      <formula>MID($I227,8,1)="0"</formula>
    </cfRule>
    <cfRule type="expression" dxfId="10587" priority="9491">
      <formula>$N227="Excluído"</formula>
    </cfRule>
    <cfRule type="expression" dxfId="10586" priority="9492">
      <formula>$N227="Alterar"</formula>
    </cfRule>
    <cfRule type="expression" dxfId="10585" priority="9493">
      <formula>$N227="Excluir"</formula>
    </cfRule>
    <cfRule type="expression" dxfId="10584" priority="9494">
      <formula>$N227="Incluir"</formula>
    </cfRule>
  </conditionalFormatting>
  <conditionalFormatting sqref="B228">
    <cfRule type="expression" dxfId="10583" priority="9473">
      <formula>IF($I228="",FALSE,IF($I228&gt;9999999,IF($I228&lt;100000000,FALSE,TRUE),TRUE))</formula>
    </cfRule>
  </conditionalFormatting>
  <conditionalFormatting sqref="B228:D228">
    <cfRule type="expression" dxfId="10582" priority="9474">
      <formula>MID($I228,2,7)="0000000"</formula>
    </cfRule>
    <cfRule type="expression" dxfId="10581" priority="9475">
      <formula>MID($I228,3,6)="000000"</formula>
    </cfRule>
    <cfRule type="expression" dxfId="10580" priority="9476">
      <formula>MID($I228,4,5)="00000"</formula>
    </cfRule>
    <cfRule type="expression" dxfId="10579" priority="9477">
      <formula>MID($I228,5,4)="0000"</formula>
    </cfRule>
    <cfRule type="expression" dxfId="10578" priority="9478">
      <formula>MID($I228,7,2)="00"</formula>
    </cfRule>
    <cfRule type="expression" dxfId="10577" priority="9479">
      <formula>MID($I228,8,1)="0"</formula>
    </cfRule>
    <cfRule type="expression" dxfId="10576" priority="9480">
      <formula>$N228="Excluído"</formula>
    </cfRule>
    <cfRule type="expression" dxfId="10575" priority="9481">
      <formula>$N228="Alterar"</formula>
    </cfRule>
    <cfRule type="expression" dxfId="10574" priority="9482">
      <formula>$N228="Excluir"</formula>
    </cfRule>
    <cfRule type="expression" dxfId="10573" priority="9483">
      <formula>$N228="Incluir"</formula>
    </cfRule>
  </conditionalFormatting>
  <conditionalFormatting sqref="B229">
    <cfRule type="expression" dxfId="10572" priority="9462">
      <formula>IF($I229="",FALSE,IF($I229&gt;9999999,IF($I229&lt;100000000,FALSE,TRUE),TRUE))</formula>
    </cfRule>
  </conditionalFormatting>
  <conditionalFormatting sqref="B229:D229">
    <cfRule type="expression" dxfId="10571" priority="9463">
      <formula>MID($I229,2,7)="0000000"</formula>
    </cfRule>
    <cfRule type="expression" dxfId="10570" priority="9464">
      <formula>MID($I229,3,6)="000000"</formula>
    </cfRule>
    <cfRule type="expression" dxfId="10569" priority="9465">
      <formula>MID($I229,4,5)="00000"</formula>
    </cfRule>
    <cfRule type="expression" dxfId="10568" priority="9466">
      <formula>MID($I229,5,4)="0000"</formula>
    </cfRule>
    <cfRule type="expression" dxfId="10567" priority="9467">
      <formula>MID($I229,7,2)="00"</formula>
    </cfRule>
    <cfRule type="expression" dxfId="10566" priority="9468">
      <formula>MID($I229,8,1)="0"</formula>
    </cfRule>
    <cfRule type="expression" dxfId="10565" priority="9469">
      <formula>$N229="Excluído"</formula>
    </cfRule>
    <cfRule type="expression" dxfId="10564" priority="9470">
      <formula>$N229="Alterar"</formula>
    </cfRule>
    <cfRule type="expression" dxfId="10563" priority="9471">
      <formula>$N229="Excluir"</formula>
    </cfRule>
    <cfRule type="expression" dxfId="10562" priority="9472">
      <formula>$N229="Incluir"</formula>
    </cfRule>
  </conditionalFormatting>
  <conditionalFormatting sqref="B230">
    <cfRule type="expression" dxfId="10561" priority="9451">
      <formula>IF($I230="",FALSE,IF($I230&gt;9999999,IF($I230&lt;100000000,FALSE,TRUE),TRUE))</formula>
    </cfRule>
  </conditionalFormatting>
  <conditionalFormatting sqref="B230:D230">
    <cfRule type="expression" dxfId="10560" priority="9452">
      <formula>MID($I230,2,7)="0000000"</formula>
    </cfRule>
    <cfRule type="expression" dxfId="10559" priority="9453">
      <formula>MID($I230,3,6)="000000"</formula>
    </cfRule>
    <cfRule type="expression" dxfId="10558" priority="9454">
      <formula>MID($I230,4,5)="00000"</formula>
    </cfRule>
    <cfRule type="expression" dxfId="10557" priority="9455">
      <formula>MID($I230,5,4)="0000"</formula>
    </cfRule>
    <cfRule type="expression" dxfId="10556" priority="9456">
      <formula>MID($I230,7,2)="00"</formula>
    </cfRule>
    <cfRule type="expression" dxfId="10555" priority="9457">
      <formula>MID($I230,8,1)="0"</formula>
    </cfRule>
    <cfRule type="expression" dxfId="10554" priority="9458">
      <formula>$N230="Excluído"</formula>
    </cfRule>
    <cfRule type="expression" dxfId="10553" priority="9459">
      <formula>$N230="Alterar"</formula>
    </cfRule>
    <cfRule type="expression" dxfId="10552" priority="9460">
      <formula>$N230="Excluir"</formula>
    </cfRule>
    <cfRule type="expression" dxfId="10551" priority="9461">
      <formula>$N230="Incluir"</formula>
    </cfRule>
  </conditionalFormatting>
  <conditionalFormatting sqref="B231">
    <cfRule type="expression" dxfId="10550" priority="9440">
      <formula>IF($I231="",FALSE,IF($I231&gt;9999999,IF($I231&lt;100000000,FALSE,TRUE),TRUE))</formula>
    </cfRule>
  </conditionalFormatting>
  <conditionalFormatting sqref="B231:D231">
    <cfRule type="expression" dxfId="10549" priority="9441">
      <formula>MID($I231,2,7)="0000000"</formula>
    </cfRule>
    <cfRule type="expression" dxfId="10548" priority="9442">
      <formula>MID($I231,3,6)="000000"</formula>
    </cfRule>
    <cfRule type="expression" dxfId="10547" priority="9443">
      <formula>MID($I231,4,5)="00000"</formula>
    </cfRule>
    <cfRule type="expression" dxfId="10546" priority="9444">
      <formula>MID($I231,5,4)="0000"</formula>
    </cfRule>
    <cfRule type="expression" dxfId="10545" priority="9445">
      <formula>MID($I231,7,2)="00"</formula>
    </cfRule>
    <cfRule type="expression" dxfId="10544" priority="9446">
      <formula>MID($I231,8,1)="0"</formula>
    </cfRule>
    <cfRule type="expression" dxfId="10543" priority="9447">
      <formula>$N231="Excluído"</formula>
    </cfRule>
    <cfRule type="expression" dxfId="10542" priority="9448">
      <formula>$N231="Alterar"</formula>
    </cfRule>
    <cfRule type="expression" dxfId="10541" priority="9449">
      <formula>$N231="Excluir"</formula>
    </cfRule>
    <cfRule type="expression" dxfId="10540" priority="9450">
      <formula>$N231="Incluir"</formula>
    </cfRule>
  </conditionalFormatting>
  <conditionalFormatting sqref="B232">
    <cfRule type="expression" dxfId="10539" priority="9429">
      <formula>IF($I232="",FALSE,IF($I232&gt;9999999,IF($I232&lt;100000000,FALSE,TRUE),TRUE))</formula>
    </cfRule>
  </conditionalFormatting>
  <conditionalFormatting sqref="B232:D232">
    <cfRule type="expression" dxfId="10538" priority="9430">
      <formula>MID($I232,2,7)="0000000"</formula>
    </cfRule>
    <cfRule type="expression" dxfId="10537" priority="9431">
      <formula>MID($I232,3,6)="000000"</formula>
    </cfRule>
    <cfRule type="expression" dxfId="10536" priority="9432">
      <formula>MID($I232,4,5)="00000"</formula>
    </cfRule>
    <cfRule type="expression" dxfId="10535" priority="9433">
      <formula>MID($I232,5,4)="0000"</formula>
    </cfRule>
    <cfRule type="expression" dxfId="10534" priority="9434">
      <formula>MID($I232,7,2)="00"</formula>
    </cfRule>
    <cfRule type="expression" dxfId="10533" priority="9435">
      <formula>MID($I232,8,1)="0"</formula>
    </cfRule>
    <cfRule type="expression" dxfId="10532" priority="9436">
      <formula>$N232="Excluído"</formula>
    </cfRule>
    <cfRule type="expression" dxfId="10531" priority="9437">
      <formula>$N232="Alterar"</formula>
    </cfRule>
    <cfRule type="expression" dxfId="10530" priority="9438">
      <formula>$N232="Excluir"</formula>
    </cfRule>
    <cfRule type="expression" dxfId="10529" priority="9439">
      <formula>$N232="Incluir"</formula>
    </cfRule>
  </conditionalFormatting>
  <conditionalFormatting sqref="B233">
    <cfRule type="expression" dxfId="10528" priority="9418">
      <formula>IF($I233="",FALSE,IF($I233&gt;9999999,IF($I233&lt;100000000,FALSE,TRUE),TRUE))</formula>
    </cfRule>
  </conditionalFormatting>
  <conditionalFormatting sqref="B233:D233">
    <cfRule type="expression" dxfId="10527" priority="9419">
      <formula>MID($I233,2,7)="0000000"</formula>
    </cfRule>
    <cfRule type="expression" dxfId="10526" priority="9420">
      <formula>MID($I233,3,6)="000000"</formula>
    </cfRule>
    <cfRule type="expression" dxfId="10525" priority="9421">
      <formula>MID($I233,4,5)="00000"</formula>
    </cfRule>
    <cfRule type="expression" dxfId="10524" priority="9422">
      <formula>MID($I233,5,4)="0000"</formula>
    </cfRule>
    <cfRule type="expression" dxfId="10523" priority="9423">
      <formula>MID($I233,7,2)="00"</formula>
    </cfRule>
    <cfRule type="expression" dxfId="10522" priority="9424">
      <formula>MID($I233,8,1)="0"</formula>
    </cfRule>
    <cfRule type="expression" dxfId="10521" priority="9425">
      <formula>$N233="Excluído"</formula>
    </cfRule>
    <cfRule type="expression" dxfId="10520" priority="9426">
      <formula>$N233="Alterar"</formula>
    </cfRule>
    <cfRule type="expression" dxfId="10519" priority="9427">
      <formula>$N233="Excluir"</formula>
    </cfRule>
    <cfRule type="expression" dxfId="10518" priority="9428">
      <formula>$N233="Incluir"</formula>
    </cfRule>
  </conditionalFormatting>
  <conditionalFormatting sqref="B234">
    <cfRule type="expression" dxfId="10517" priority="9407">
      <formula>IF($I234="",FALSE,IF($I234&gt;9999999,IF($I234&lt;100000000,FALSE,TRUE),TRUE))</formula>
    </cfRule>
  </conditionalFormatting>
  <conditionalFormatting sqref="B234:D234">
    <cfRule type="expression" dxfId="10516" priority="9408">
      <formula>MID($I234,2,7)="0000000"</formula>
    </cfRule>
    <cfRule type="expression" dxfId="10515" priority="9409">
      <formula>MID($I234,3,6)="000000"</formula>
    </cfRule>
    <cfRule type="expression" dxfId="10514" priority="9410">
      <formula>MID($I234,4,5)="00000"</formula>
    </cfRule>
    <cfRule type="expression" dxfId="10513" priority="9411">
      <formula>MID($I234,5,4)="0000"</formula>
    </cfRule>
    <cfRule type="expression" dxfId="10512" priority="9412">
      <formula>MID($I234,7,2)="00"</formula>
    </cfRule>
    <cfRule type="expression" dxfId="10511" priority="9413">
      <formula>MID($I234,8,1)="0"</formula>
    </cfRule>
    <cfRule type="expression" dxfId="10510" priority="9414">
      <formula>$N234="Excluído"</formula>
    </cfRule>
    <cfRule type="expression" dxfId="10509" priority="9415">
      <formula>$N234="Alterar"</formula>
    </cfRule>
    <cfRule type="expression" dxfId="10508" priority="9416">
      <formula>$N234="Excluir"</formula>
    </cfRule>
    <cfRule type="expression" dxfId="10507" priority="9417">
      <formula>$N234="Incluir"</formula>
    </cfRule>
  </conditionalFormatting>
  <conditionalFormatting sqref="B235">
    <cfRule type="expression" dxfId="10506" priority="9396">
      <formula>IF($I235="",FALSE,IF($I235&gt;9999999,IF($I235&lt;100000000,FALSE,TRUE),TRUE))</formula>
    </cfRule>
  </conditionalFormatting>
  <conditionalFormatting sqref="B235:D235">
    <cfRule type="expression" dxfId="10505" priority="9397">
      <formula>MID($I235,2,7)="0000000"</formula>
    </cfRule>
    <cfRule type="expression" dxfId="10504" priority="9398">
      <formula>MID($I235,3,6)="000000"</formula>
    </cfRule>
    <cfRule type="expression" dxfId="10503" priority="9399">
      <formula>MID($I235,4,5)="00000"</formula>
    </cfRule>
    <cfRule type="expression" dxfId="10502" priority="9400">
      <formula>MID($I235,5,4)="0000"</formula>
    </cfRule>
    <cfRule type="expression" dxfId="10501" priority="9401">
      <formula>MID($I235,7,2)="00"</formula>
    </cfRule>
    <cfRule type="expression" dxfId="10500" priority="9402">
      <formula>MID($I235,8,1)="0"</formula>
    </cfRule>
    <cfRule type="expression" dxfId="10499" priority="9403">
      <formula>$N235="Excluído"</formula>
    </cfRule>
    <cfRule type="expression" dxfId="10498" priority="9404">
      <formula>$N235="Alterar"</formula>
    </cfRule>
    <cfRule type="expression" dxfId="10497" priority="9405">
      <formula>$N235="Excluir"</formula>
    </cfRule>
    <cfRule type="expression" dxfId="10496" priority="9406">
      <formula>$N235="Incluir"</formula>
    </cfRule>
  </conditionalFormatting>
  <conditionalFormatting sqref="B236">
    <cfRule type="expression" dxfId="10495" priority="9385">
      <formula>IF($I236="",FALSE,IF($I236&gt;9999999,IF($I236&lt;100000000,FALSE,TRUE),TRUE))</formula>
    </cfRule>
  </conditionalFormatting>
  <conditionalFormatting sqref="B236:D236">
    <cfRule type="expression" dxfId="10494" priority="9386">
      <formula>MID($I236,2,7)="0000000"</formula>
    </cfRule>
    <cfRule type="expression" dxfId="10493" priority="9387">
      <formula>MID($I236,3,6)="000000"</formula>
    </cfRule>
    <cfRule type="expression" dxfId="10492" priority="9388">
      <formula>MID($I236,4,5)="00000"</formula>
    </cfRule>
    <cfRule type="expression" dxfId="10491" priority="9389">
      <formula>MID($I236,5,4)="0000"</formula>
    </cfRule>
    <cfRule type="expression" dxfId="10490" priority="9390">
      <formula>MID($I236,7,2)="00"</formula>
    </cfRule>
    <cfRule type="expression" dxfId="10489" priority="9391">
      <formula>MID($I236,8,1)="0"</formula>
    </cfRule>
    <cfRule type="expression" dxfId="10488" priority="9392">
      <formula>$N236="Excluído"</formula>
    </cfRule>
    <cfRule type="expression" dxfId="10487" priority="9393">
      <formula>$N236="Alterar"</formula>
    </cfRule>
    <cfRule type="expression" dxfId="10486" priority="9394">
      <formula>$N236="Excluir"</formula>
    </cfRule>
    <cfRule type="expression" dxfId="10485" priority="9395">
      <formula>$N236="Incluir"</formula>
    </cfRule>
  </conditionalFormatting>
  <conditionalFormatting sqref="B256:D256">
    <cfRule type="expression" dxfId="10484" priority="9120">
      <formula>MID($I256,2,7)="0000000"</formula>
    </cfRule>
    <cfRule type="expression" dxfId="10483" priority="9121">
      <formula>MID($I256,3,6)="000000"</formula>
    </cfRule>
    <cfRule type="expression" dxfId="10482" priority="9122">
      <formula>MID($I256,4,5)="00000"</formula>
    </cfRule>
    <cfRule type="expression" dxfId="10481" priority="9123">
      <formula>MID($I256,5,4)="0000"</formula>
    </cfRule>
    <cfRule type="expression" dxfId="10480" priority="9124">
      <formula>MID($I256,7,2)="00"</formula>
    </cfRule>
    <cfRule type="expression" dxfId="10479" priority="9125">
      <formula>MID($I256,8,1)="0"</formula>
    </cfRule>
    <cfRule type="expression" dxfId="10478" priority="9126">
      <formula>$N256="Excluído"</formula>
    </cfRule>
    <cfRule type="expression" dxfId="10477" priority="9127">
      <formula>$N256="Alterar"</formula>
    </cfRule>
    <cfRule type="expression" dxfId="10476" priority="9128">
      <formula>$N256="Excluir"</formula>
    </cfRule>
    <cfRule type="expression" dxfId="10475" priority="9129">
      <formula>$N256="Incluir"</formula>
    </cfRule>
  </conditionalFormatting>
  <conditionalFormatting sqref="H237:H239">
    <cfRule type="expression" dxfId="10474" priority="9374">
      <formula>IF($I224="",FALSE,IF($I224&gt;9999999,IF($I224&lt;100000000,FALSE,TRUE),TRUE))</formula>
    </cfRule>
  </conditionalFormatting>
  <conditionalFormatting sqref="H237:H239">
    <cfRule type="expression" dxfId="10473" priority="9375">
      <formula>MID($I224,2,7)="0000000"</formula>
    </cfRule>
    <cfRule type="expression" dxfId="10472" priority="9376">
      <formula>MID($I224,3,6)="000000"</formula>
    </cfRule>
    <cfRule type="expression" dxfId="10471" priority="9377">
      <formula>MID($I224,4,5)="00000"</formula>
    </cfRule>
    <cfRule type="expression" dxfId="10470" priority="9378">
      <formula>MID($I224,5,4)="0000"</formula>
    </cfRule>
    <cfRule type="expression" dxfId="10469" priority="9379">
      <formula>MID($I224,7,2)="00"</formula>
    </cfRule>
    <cfRule type="expression" dxfId="10468" priority="9380">
      <formula>MID($I224,8,1)="0"</formula>
    </cfRule>
    <cfRule type="expression" dxfId="10467" priority="9381">
      <formula>$N224="Excluído"</formula>
    </cfRule>
    <cfRule type="expression" dxfId="10466" priority="9382">
      <formula>$N224="Alterar"</formula>
    </cfRule>
    <cfRule type="expression" dxfId="10465" priority="9383">
      <formula>$N224="Excluir"</formula>
    </cfRule>
    <cfRule type="expression" dxfId="10464" priority="9384">
      <formula>$N224="Incluir"</formula>
    </cfRule>
  </conditionalFormatting>
  <conditionalFormatting sqref="F237:F239">
    <cfRule type="expression" dxfId="10463" priority="9363">
      <formula>IF($I236="",FALSE,IF($I236&gt;9999999,IF($I236&lt;100000000,FALSE,TRUE),TRUE))</formula>
    </cfRule>
  </conditionalFormatting>
  <conditionalFormatting sqref="F237:H239">
    <cfRule type="expression" dxfId="10462" priority="9364">
      <formula>MID($I236,2,7)="0000000"</formula>
    </cfRule>
    <cfRule type="expression" dxfId="10461" priority="9365">
      <formula>MID($I236,3,6)="000000"</formula>
    </cfRule>
    <cfRule type="expression" dxfId="10460" priority="9366">
      <formula>MID($I236,4,5)="00000"</formula>
    </cfRule>
    <cfRule type="expression" dxfId="10459" priority="9367">
      <formula>MID($I236,5,4)="0000"</formula>
    </cfRule>
    <cfRule type="expression" dxfId="10458" priority="9368">
      <formula>MID($I236,7,2)="00"</formula>
    </cfRule>
    <cfRule type="expression" dxfId="10457" priority="9369">
      <formula>MID($I236,8,1)="0"</formula>
    </cfRule>
    <cfRule type="expression" dxfId="10456" priority="9370">
      <formula>$N236="Excluído"</formula>
    </cfRule>
    <cfRule type="expression" dxfId="10455" priority="9371">
      <formula>$N236="Alterar"</formula>
    </cfRule>
    <cfRule type="expression" dxfId="10454" priority="9372">
      <formula>$N236="Excluir"</formula>
    </cfRule>
    <cfRule type="expression" dxfId="10453" priority="9373">
      <formula>$N236="Incluir"</formula>
    </cfRule>
  </conditionalFormatting>
  <conditionalFormatting sqref="B237:B239">
    <cfRule type="expression" dxfId="10452" priority="9352">
      <formula>IF($I237="",FALSE,IF($I237&gt;9999999,IF($I237&lt;100000000,FALSE,TRUE),TRUE))</formula>
    </cfRule>
  </conditionalFormatting>
  <conditionalFormatting sqref="B237:C239">
    <cfRule type="expression" dxfId="10451" priority="9353">
      <formula>MID($I237,2,7)="0000000"</formula>
    </cfRule>
    <cfRule type="expression" dxfId="10450" priority="9354">
      <formula>MID($I237,3,6)="000000"</formula>
    </cfRule>
    <cfRule type="expression" dxfId="10449" priority="9355">
      <formula>MID($I237,4,5)="00000"</formula>
    </cfRule>
    <cfRule type="expression" dxfId="10448" priority="9356">
      <formula>MID($I237,5,4)="0000"</formula>
    </cfRule>
    <cfRule type="expression" dxfId="10447" priority="9357">
      <formula>MID($I237,7,2)="00"</formula>
    </cfRule>
    <cfRule type="expression" dxfId="10446" priority="9358">
      <formula>MID($I237,8,1)="0"</formula>
    </cfRule>
    <cfRule type="expression" dxfId="10445" priority="9359">
      <formula>$N237="Excluído"</formula>
    </cfRule>
    <cfRule type="expression" dxfId="10444" priority="9360">
      <formula>$N237="Alterar"</formula>
    </cfRule>
    <cfRule type="expression" dxfId="10443" priority="9361">
      <formula>$N237="Excluir"</formula>
    </cfRule>
    <cfRule type="expression" dxfId="10442" priority="9362">
      <formula>$N237="Incluir"</formula>
    </cfRule>
  </conditionalFormatting>
  <conditionalFormatting sqref="D237">
    <cfRule type="expression" dxfId="10441" priority="9342">
      <formula>MID($I237,2,7)="0000000"</formula>
    </cfRule>
    <cfRule type="expression" dxfId="10440" priority="9343">
      <formula>MID($I237,3,6)="000000"</formula>
    </cfRule>
    <cfRule type="expression" dxfId="10439" priority="9344">
      <formula>MID($I237,4,5)="00000"</formula>
    </cfRule>
    <cfRule type="expression" dxfId="10438" priority="9345">
      <formula>MID($I237,5,4)="0000"</formula>
    </cfRule>
    <cfRule type="expression" dxfId="10437" priority="9346">
      <formula>MID($I237,7,2)="00"</formula>
    </cfRule>
    <cfRule type="expression" dxfId="10436" priority="9347">
      <formula>MID($I237,8,1)="0"</formula>
    </cfRule>
    <cfRule type="expression" dxfId="10435" priority="9348">
      <formula>$N237="Excluído"</formula>
    </cfRule>
    <cfRule type="expression" dxfId="10434" priority="9349">
      <formula>$N237="Alterar"</formula>
    </cfRule>
    <cfRule type="expression" dxfId="10433" priority="9350">
      <formula>$N237="Excluir"</formula>
    </cfRule>
    <cfRule type="expression" dxfId="10432" priority="9351">
      <formula>$N237="Incluir"</formula>
    </cfRule>
  </conditionalFormatting>
  <conditionalFormatting sqref="D238">
    <cfRule type="expression" dxfId="10431" priority="9332">
      <formula>MID($I238,2,7)="0000000"</formula>
    </cfRule>
    <cfRule type="expression" dxfId="10430" priority="9333">
      <formula>MID($I238,3,6)="000000"</formula>
    </cfRule>
    <cfRule type="expression" dxfId="10429" priority="9334">
      <formula>MID($I238,4,5)="00000"</formula>
    </cfRule>
    <cfRule type="expression" dxfId="10428" priority="9335">
      <formula>MID($I238,5,4)="0000"</formula>
    </cfRule>
    <cfRule type="expression" dxfId="10427" priority="9336">
      <formula>MID($I238,7,2)="00"</formula>
    </cfRule>
    <cfRule type="expression" dxfId="10426" priority="9337">
      <formula>MID($I238,8,1)="0"</formula>
    </cfRule>
    <cfRule type="expression" dxfId="10425" priority="9338">
      <formula>$N238="Excluído"</formula>
    </cfRule>
    <cfRule type="expression" dxfId="10424" priority="9339">
      <formula>$N238="Alterar"</formula>
    </cfRule>
    <cfRule type="expression" dxfId="10423" priority="9340">
      <formula>$N238="Excluir"</formula>
    </cfRule>
    <cfRule type="expression" dxfId="10422" priority="9341">
      <formula>$N238="Incluir"</formula>
    </cfRule>
  </conditionalFormatting>
  <conditionalFormatting sqref="D239">
    <cfRule type="expression" dxfId="10421" priority="9322">
      <formula>MID($I239,2,7)="0000000"</formula>
    </cfRule>
    <cfRule type="expression" dxfId="10420" priority="9323">
      <formula>MID($I239,3,6)="000000"</formula>
    </cfRule>
    <cfRule type="expression" dxfId="10419" priority="9324">
      <formula>MID($I239,4,5)="00000"</formula>
    </cfRule>
    <cfRule type="expression" dxfId="10418" priority="9325">
      <formula>MID($I239,5,4)="0000"</formula>
    </cfRule>
    <cfRule type="expression" dxfId="10417" priority="9326">
      <formula>MID($I239,7,2)="00"</formula>
    </cfRule>
    <cfRule type="expression" dxfId="10416" priority="9327">
      <formula>MID($I239,8,1)="0"</formula>
    </cfRule>
    <cfRule type="expression" dxfId="10415" priority="9328">
      <formula>$N239="Excluído"</formula>
    </cfRule>
    <cfRule type="expression" dxfId="10414" priority="9329">
      <formula>$N239="Alterar"</formula>
    </cfRule>
    <cfRule type="expression" dxfId="10413" priority="9330">
      <formula>$N239="Excluir"</formula>
    </cfRule>
    <cfRule type="expression" dxfId="10412" priority="9331">
      <formula>$N239="Incluir"</formula>
    </cfRule>
  </conditionalFormatting>
  <conditionalFormatting sqref="B240">
    <cfRule type="expression" dxfId="10411" priority="9311">
      <formula>IF($I240="",FALSE,IF($I240&gt;9999999,IF($I240&lt;100000000,FALSE,TRUE),TRUE))</formula>
    </cfRule>
  </conditionalFormatting>
  <conditionalFormatting sqref="B240:D240">
    <cfRule type="expression" dxfId="10410" priority="9312">
      <formula>MID($I240,2,7)="0000000"</formula>
    </cfRule>
    <cfRule type="expression" dxfId="10409" priority="9313">
      <formula>MID($I240,3,6)="000000"</formula>
    </cfRule>
    <cfRule type="expression" dxfId="10408" priority="9314">
      <formula>MID($I240,4,5)="00000"</formula>
    </cfRule>
    <cfRule type="expression" dxfId="10407" priority="9315">
      <formula>MID($I240,5,4)="0000"</formula>
    </cfRule>
    <cfRule type="expression" dxfId="10406" priority="9316">
      <formula>MID($I240,7,2)="00"</formula>
    </cfRule>
    <cfRule type="expression" dxfId="10405" priority="9317">
      <formula>MID($I240,8,1)="0"</formula>
    </cfRule>
    <cfRule type="expression" dxfId="10404" priority="9318">
      <formula>$N240="Excluído"</formula>
    </cfRule>
    <cfRule type="expression" dxfId="10403" priority="9319">
      <formula>$N240="Alterar"</formula>
    </cfRule>
    <cfRule type="expression" dxfId="10402" priority="9320">
      <formula>$N240="Excluir"</formula>
    </cfRule>
    <cfRule type="expression" dxfId="10401" priority="9321">
      <formula>$N240="Incluir"</formula>
    </cfRule>
  </conditionalFormatting>
  <conditionalFormatting sqref="B241">
    <cfRule type="expression" dxfId="10400" priority="9300">
      <formula>IF($I241="",FALSE,IF($I241&gt;9999999,IF($I241&lt;100000000,FALSE,TRUE),TRUE))</formula>
    </cfRule>
  </conditionalFormatting>
  <conditionalFormatting sqref="B241:D241">
    <cfRule type="expression" dxfId="10399" priority="9301">
      <formula>MID($I241,2,7)="0000000"</formula>
    </cfRule>
    <cfRule type="expression" dxfId="10398" priority="9302">
      <formula>MID($I241,3,6)="000000"</formula>
    </cfRule>
    <cfRule type="expression" dxfId="10397" priority="9303">
      <formula>MID($I241,4,5)="00000"</formula>
    </cfRule>
    <cfRule type="expression" dxfId="10396" priority="9304">
      <formula>MID($I241,5,4)="0000"</formula>
    </cfRule>
    <cfRule type="expression" dxfId="10395" priority="9305">
      <formula>MID($I241,7,2)="00"</formula>
    </cfRule>
    <cfRule type="expression" dxfId="10394" priority="9306">
      <formula>MID($I241,8,1)="0"</formula>
    </cfRule>
    <cfRule type="expression" dxfId="10393" priority="9307">
      <formula>$N241="Excluído"</formula>
    </cfRule>
    <cfRule type="expression" dxfId="10392" priority="9308">
      <formula>$N241="Alterar"</formula>
    </cfRule>
    <cfRule type="expression" dxfId="10391" priority="9309">
      <formula>$N241="Excluir"</formula>
    </cfRule>
    <cfRule type="expression" dxfId="10390" priority="9310">
      <formula>$N241="Incluir"</formula>
    </cfRule>
  </conditionalFormatting>
  <conditionalFormatting sqref="B242">
    <cfRule type="expression" dxfId="10389" priority="9289">
      <formula>IF($I242="",FALSE,IF($I242&gt;9999999,IF($I242&lt;100000000,FALSE,TRUE),TRUE))</formula>
    </cfRule>
  </conditionalFormatting>
  <conditionalFormatting sqref="B242:D242">
    <cfRule type="expression" dxfId="10388" priority="9290">
      <formula>MID($I242,2,7)="0000000"</formula>
    </cfRule>
    <cfRule type="expression" dxfId="10387" priority="9291">
      <formula>MID($I242,3,6)="000000"</formula>
    </cfRule>
    <cfRule type="expression" dxfId="10386" priority="9292">
      <formula>MID($I242,4,5)="00000"</formula>
    </cfRule>
    <cfRule type="expression" dxfId="10385" priority="9293">
      <formula>MID($I242,5,4)="0000"</formula>
    </cfRule>
    <cfRule type="expression" dxfId="10384" priority="9294">
      <formula>MID($I242,7,2)="00"</formula>
    </cfRule>
    <cfRule type="expression" dxfId="10383" priority="9295">
      <formula>MID($I242,8,1)="0"</formula>
    </cfRule>
    <cfRule type="expression" dxfId="10382" priority="9296">
      <formula>$N242="Excluído"</formula>
    </cfRule>
    <cfRule type="expression" dxfId="10381" priority="9297">
      <formula>$N242="Alterar"</formula>
    </cfRule>
    <cfRule type="expression" dxfId="10380" priority="9298">
      <formula>$N242="Excluir"</formula>
    </cfRule>
    <cfRule type="expression" dxfId="10379" priority="9299">
      <formula>$N242="Incluir"</formula>
    </cfRule>
  </conditionalFormatting>
  <conditionalFormatting sqref="B243">
    <cfRule type="expression" dxfId="10378" priority="9278">
      <formula>IF($I243="",FALSE,IF($I243&gt;9999999,IF($I243&lt;100000000,FALSE,TRUE),TRUE))</formula>
    </cfRule>
  </conditionalFormatting>
  <conditionalFormatting sqref="B243:D243">
    <cfRule type="expression" dxfId="10377" priority="9279">
      <formula>MID($I243,2,7)="0000000"</formula>
    </cfRule>
    <cfRule type="expression" dxfId="10376" priority="9280">
      <formula>MID($I243,3,6)="000000"</formula>
    </cfRule>
    <cfRule type="expression" dxfId="10375" priority="9281">
      <formula>MID($I243,4,5)="00000"</formula>
    </cfRule>
    <cfRule type="expression" dxfId="10374" priority="9282">
      <formula>MID($I243,5,4)="0000"</formula>
    </cfRule>
    <cfRule type="expression" dxfId="10373" priority="9283">
      <formula>MID($I243,7,2)="00"</formula>
    </cfRule>
    <cfRule type="expression" dxfId="10372" priority="9284">
      <formula>MID($I243,8,1)="0"</formula>
    </cfRule>
    <cfRule type="expression" dxfId="10371" priority="9285">
      <formula>$N243="Excluído"</formula>
    </cfRule>
    <cfRule type="expression" dxfId="10370" priority="9286">
      <formula>$N243="Alterar"</formula>
    </cfRule>
    <cfRule type="expression" dxfId="10369" priority="9287">
      <formula>$N243="Excluir"</formula>
    </cfRule>
    <cfRule type="expression" dxfId="10368" priority="9288">
      <formula>$N243="Incluir"</formula>
    </cfRule>
  </conditionalFormatting>
  <conditionalFormatting sqref="B244:B246">
    <cfRule type="expression" dxfId="10367" priority="9267">
      <formula>IF($I244="",FALSE,IF($I244&gt;9999999,IF($I244&lt;100000000,FALSE,TRUE),TRUE))</formula>
    </cfRule>
  </conditionalFormatting>
  <conditionalFormatting sqref="B244:D246">
    <cfRule type="expression" dxfId="10366" priority="9268">
      <formula>MID($I244,2,7)="0000000"</formula>
    </cfRule>
    <cfRule type="expression" dxfId="10365" priority="9269">
      <formula>MID($I244,3,6)="000000"</formula>
    </cfRule>
    <cfRule type="expression" dxfId="10364" priority="9270">
      <formula>MID($I244,4,5)="00000"</formula>
    </cfRule>
    <cfRule type="expression" dxfId="10363" priority="9271">
      <formula>MID($I244,5,4)="0000"</formula>
    </cfRule>
    <cfRule type="expression" dxfId="10362" priority="9272">
      <formula>MID($I244,7,2)="00"</formula>
    </cfRule>
    <cfRule type="expression" dxfId="10361" priority="9273">
      <formula>MID($I244,8,1)="0"</formula>
    </cfRule>
    <cfRule type="expression" dxfId="10360" priority="9274">
      <formula>$N244="Excluído"</formula>
    </cfRule>
    <cfRule type="expression" dxfId="10359" priority="9275">
      <formula>$N244="Alterar"</formula>
    </cfRule>
    <cfRule type="expression" dxfId="10358" priority="9276">
      <formula>$N244="Excluir"</formula>
    </cfRule>
    <cfRule type="expression" dxfId="10357" priority="9277">
      <formula>$N244="Incluir"</formula>
    </cfRule>
  </conditionalFormatting>
  <conditionalFormatting sqref="B245:B246">
    <cfRule type="expression" dxfId="10356" priority="9256">
      <formula>IF($I247="",FALSE,IF($I247&gt;9999999,IF($I247&lt;100000000,FALSE,TRUE),TRUE))</formula>
    </cfRule>
  </conditionalFormatting>
  <conditionalFormatting sqref="B245:D246">
    <cfRule type="expression" dxfId="10355" priority="9257">
      <formula>MID($I247,2,7)="0000000"</formula>
    </cfRule>
    <cfRule type="expression" dxfId="10354" priority="9258">
      <formula>MID($I247,3,6)="000000"</formula>
    </cfRule>
    <cfRule type="expression" dxfId="10353" priority="9259">
      <formula>MID($I247,4,5)="00000"</formula>
    </cfRule>
    <cfRule type="expression" dxfId="10352" priority="9260">
      <formula>MID($I247,5,4)="0000"</formula>
    </cfRule>
    <cfRule type="expression" dxfId="10351" priority="9261">
      <formula>MID($I247,7,2)="00"</formula>
    </cfRule>
    <cfRule type="expression" dxfId="10350" priority="9262">
      <formula>MID($I247,8,1)="0"</formula>
    </cfRule>
    <cfRule type="expression" dxfId="10349" priority="9263">
      <formula>$N247="Excluído"</formula>
    </cfRule>
    <cfRule type="expression" dxfId="10348" priority="9264">
      <formula>$N247="Alterar"</formula>
    </cfRule>
    <cfRule type="expression" dxfId="10347" priority="9265">
      <formula>$N247="Excluir"</formula>
    </cfRule>
    <cfRule type="expression" dxfId="10346" priority="9266">
      <formula>$N247="Incluir"</formula>
    </cfRule>
  </conditionalFormatting>
  <conditionalFormatting sqref="H321 F321 F299 H299">
    <cfRule type="expression" dxfId="10345" priority="9245">
      <formula>IF($I285="",FALSE,IF($I285&gt;9999999,IF($I285&lt;100000000,FALSE,TRUE),TRUE))</formula>
    </cfRule>
  </conditionalFormatting>
  <conditionalFormatting sqref="F321:H321 F299:H299">
    <cfRule type="expression" dxfId="10344" priority="9246">
      <formula>MID($I285,2,7)="0000000"</formula>
    </cfRule>
    <cfRule type="expression" dxfId="10343" priority="9247">
      <formula>MID($I285,3,6)="000000"</formula>
    </cfRule>
    <cfRule type="expression" dxfId="10342" priority="9248">
      <formula>MID($I285,4,5)="00000"</formula>
    </cfRule>
    <cfRule type="expression" dxfId="10341" priority="9249">
      <formula>MID($I285,5,4)="0000"</formula>
    </cfRule>
    <cfRule type="expression" dxfId="10340" priority="9250">
      <formula>MID($I285,7,2)="00"</formula>
    </cfRule>
    <cfRule type="expression" dxfId="10339" priority="9251">
      <formula>MID($I285,8,1)="0"</formula>
    </cfRule>
    <cfRule type="expression" dxfId="10338" priority="9252">
      <formula>$N285="Excluído"</formula>
    </cfRule>
    <cfRule type="expression" dxfId="10337" priority="9253">
      <formula>$N285="Alterar"</formula>
    </cfRule>
    <cfRule type="expression" dxfId="10336" priority="9254">
      <formula>$N285="Excluir"</formula>
    </cfRule>
    <cfRule type="expression" dxfId="10335" priority="9255">
      <formula>$N285="Incluir"</formula>
    </cfRule>
  </conditionalFormatting>
  <conditionalFormatting sqref="H248:H253 H257 F257 F248:F253">
    <cfRule type="expression" dxfId="10334" priority="9234">
      <formula>IF($I233="",FALSE,IF($I233&gt;9999999,IF($I233&lt;100000000,FALSE,TRUE),TRUE))</formula>
    </cfRule>
  </conditionalFormatting>
  <conditionalFormatting sqref="H248:H253 H257 F257 F248:F253">
    <cfRule type="expression" dxfId="10333" priority="9235">
      <formula>MID($I233,2,7)="0000000"</formula>
    </cfRule>
    <cfRule type="expression" dxfId="10332" priority="9236">
      <formula>MID($I233,3,6)="000000"</formula>
    </cfRule>
    <cfRule type="expression" dxfId="10331" priority="9237">
      <formula>MID($I233,4,5)="00000"</formula>
    </cfRule>
    <cfRule type="expression" dxfId="10330" priority="9238">
      <formula>MID($I233,5,4)="0000"</formula>
    </cfRule>
    <cfRule type="expression" dxfId="10329" priority="9239">
      <formula>MID($I233,7,2)="00"</formula>
    </cfRule>
    <cfRule type="expression" dxfId="10328" priority="9240">
      <formula>MID($I233,8,1)="0"</formula>
    </cfRule>
    <cfRule type="expression" dxfId="10327" priority="9241">
      <formula>$N233="Excluído"</formula>
    </cfRule>
    <cfRule type="expression" dxfId="10326" priority="9242">
      <formula>$N233="Alterar"</formula>
    </cfRule>
    <cfRule type="expression" dxfId="10325" priority="9243">
      <formula>$N233="Excluir"</formula>
    </cfRule>
    <cfRule type="expression" dxfId="10324" priority="9244">
      <formula>$N233="Incluir"</formula>
    </cfRule>
  </conditionalFormatting>
  <conditionalFormatting sqref="F248:F253">
    <cfRule type="expression" dxfId="10323" priority="9223">
      <formula>IF($I247="",FALSE,IF($I247&gt;9999999,IF($I247&lt;100000000,FALSE,TRUE),TRUE))</formula>
    </cfRule>
  </conditionalFormatting>
  <conditionalFormatting sqref="F248:H253">
    <cfRule type="expression" dxfId="10322" priority="9224">
      <formula>MID($I247,2,7)="0000000"</formula>
    </cfRule>
    <cfRule type="expression" dxfId="10321" priority="9225">
      <formula>MID($I247,3,6)="000000"</formula>
    </cfRule>
    <cfRule type="expression" dxfId="10320" priority="9226">
      <formula>MID($I247,4,5)="00000"</formula>
    </cfRule>
    <cfRule type="expression" dxfId="10319" priority="9227">
      <formula>MID($I247,5,4)="0000"</formula>
    </cfRule>
    <cfRule type="expression" dxfId="10318" priority="9228">
      <formula>MID($I247,7,2)="00"</formula>
    </cfRule>
    <cfRule type="expression" dxfId="10317" priority="9229">
      <formula>MID($I247,8,1)="0"</formula>
    </cfRule>
    <cfRule type="expression" dxfId="10316" priority="9230">
      <formula>$N247="Excluído"</formula>
    </cfRule>
    <cfRule type="expression" dxfId="10315" priority="9231">
      <formula>$N247="Alterar"</formula>
    </cfRule>
    <cfRule type="expression" dxfId="10314" priority="9232">
      <formula>$N247="Excluir"</formula>
    </cfRule>
    <cfRule type="expression" dxfId="10313" priority="9233">
      <formula>$N247="Incluir"</formula>
    </cfRule>
  </conditionalFormatting>
  <conditionalFormatting sqref="B248:C250">
    <cfRule type="expression" dxfId="10312" priority="9213">
      <formula>MID($I248,2,7)="0000000"</formula>
    </cfRule>
    <cfRule type="expression" dxfId="10311" priority="9214">
      <formula>MID($I248,3,6)="000000"</formula>
    </cfRule>
    <cfRule type="expression" dxfId="10310" priority="9215">
      <formula>MID($I248,4,5)="00000"</formula>
    </cfRule>
    <cfRule type="expression" dxfId="10309" priority="9216">
      <formula>MID($I248,5,4)="0000"</formula>
    </cfRule>
    <cfRule type="expression" dxfId="10308" priority="9217">
      <formula>MID($I248,7,2)="00"</formula>
    </cfRule>
    <cfRule type="expression" dxfId="10307" priority="9218">
      <formula>MID($I248,8,1)="0"</formula>
    </cfRule>
    <cfRule type="expression" dxfId="10306" priority="9219">
      <formula>$M248="Excluído"</formula>
    </cfRule>
    <cfRule type="expression" dxfId="10305" priority="9220">
      <formula>$M248="Alterar"</formula>
    </cfRule>
    <cfRule type="expression" dxfId="10304" priority="9221">
      <formula>$M248="Excluir"</formula>
    </cfRule>
    <cfRule type="expression" dxfId="10303" priority="9222">
      <formula>$M248="Incluir"</formula>
    </cfRule>
  </conditionalFormatting>
  <conditionalFormatting sqref="B248:B250">
    <cfRule type="expression" dxfId="10302" priority="9212">
      <formula>IF($I248="",FALSE,IF($I248&gt;9999999,IF($I248&lt;100000000,FALSE,TRUE),TRUE))</formula>
    </cfRule>
  </conditionalFormatting>
  <conditionalFormatting sqref="D248">
    <cfRule type="expression" dxfId="10301" priority="9202">
      <formula>MID($I248,2,7)="0000000"</formula>
    </cfRule>
    <cfRule type="expression" dxfId="10300" priority="9203">
      <formula>MID($I248,3,6)="000000"</formula>
    </cfRule>
    <cfRule type="expression" dxfId="10299" priority="9204">
      <formula>MID($I248,4,5)="00000"</formula>
    </cfRule>
    <cfRule type="expression" dxfId="10298" priority="9205">
      <formula>MID($I248,5,4)="0000"</formula>
    </cfRule>
    <cfRule type="expression" dxfId="10297" priority="9206">
      <formula>MID($I248,7,2)="00"</formula>
    </cfRule>
    <cfRule type="expression" dxfId="10296" priority="9207">
      <formula>MID($I248,8,1)="0"</formula>
    </cfRule>
    <cfRule type="expression" dxfId="10295" priority="9208">
      <formula>$N248="Excluído"</formula>
    </cfRule>
    <cfRule type="expression" dxfId="10294" priority="9209">
      <formula>$N248="Alterar"</formula>
    </cfRule>
    <cfRule type="expression" dxfId="10293" priority="9210">
      <formula>$N248="Excluir"</formula>
    </cfRule>
    <cfRule type="expression" dxfId="10292" priority="9211">
      <formula>$N248="Incluir"</formula>
    </cfRule>
  </conditionalFormatting>
  <conditionalFormatting sqref="D249">
    <cfRule type="expression" dxfId="10291" priority="9192">
      <formula>MID($I249,2,7)="0000000"</formula>
    </cfRule>
    <cfRule type="expression" dxfId="10290" priority="9193">
      <formula>MID($I249,3,6)="000000"</formula>
    </cfRule>
    <cfRule type="expression" dxfId="10289" priority="9194">
      <formula>MID($I249,4,5)="00000"</formula>
    </cfRule>
    <cfRule type="expression" dxfId="10288" priority="9195">
      <formula>MID($I249,5,4)="0000"</formula>
    </cfRule>
    <cfRule type="expression" dxfId="10287" priority="9196">
      <formula>MID($I249,7,2)="00"</formula>
    </cfRule>
    <cfRule type="expression" dxfId="10286" priority="9197">
      <formula>MID($I249,8,1)="0"</formula>
    </cfRule>
    <cfRule type="expression" dxfId="10285" priority="9198">
      <formula>$N249="Excluído"</formula>
    </cfRule>
    <cfRule type="expression" dxfId="10284" priority="9199">
      <formula>$N249="Alterar"</formula>
    </cfRule>
    <cfRule type="expression" dxfId="10283" priority="9200">
      <formula>$N249="Excluir"</formula>
    </cfRule>
    <cfRule type="expression" dxfId="10282" priority="9201">
      <formula>$N249="Incluir"</formula>
    </cfRule>
  </conditionalFormatting>
  <conditionalFormatting sqref="D250">
    <cfRule type="expression" dxfId="10281" priority="9182">
      <formula>MID($I250,2,7)="0000000"</formula>
    </cfRule>
    <cfRule type="expression" dxfId="10280" priority="9183">
      <formula>MID($I250,3,6)="000000"</formula>
    </cfRule>
    <cfRule type="expression" dxfId="10279" priority="9184">
      <formula>MID($I250,4,5)="00000"</formula>
    </cfRule>
    <cfRule type="expression" dxfId="10278" priority="9185">
      <formula>MID($I250,5,4)="0000"</formula>
    </cfRule>
    <cfRule type="expression" dxfId="10277" priority="9186">
      <formula>MID($I250,7,2)="00"</formula>
    </cfRule>
    <cfRule type="expression" dxfId="10276" priority="9187">
      <formula>MID($I250,8,1)="0"</formula>
    </cfRule>
    <cfRule type="expression" dxfId="10275" priority="9188">
      <formula>$N250="Excluído"</formula>
    </cfRule>
    <cfRule type="expression" dxfId="10274" priority="9189">
      <formula>$N250="Alterar"</formula>
    </cfRule>
    <cfRule type="expression" dxfId="10273" priority="9190">
      <formula>$N250="Excluir"</formula>
    </cfRule>
    <cfRule type="expression" dxfId="10272" priority="9191">
      <formula>$N250="Incluir"</formula>
    </cfRule>
  </conditionalFormatting>
  <conditionalFormatting sqref="B251:C252">
    <cfRule type="expression" dxfId="10271" priority="9172">
      <formula>MID($I251,2,7)="0000000"</formula>
    </cfRule>
    <cfRule type="expression" dxfId="10270" priority="9173">
      <formula>MID($I251,3,6)="000000"</formula>
    </cfRule>
    <cfRule type="expression" dxfId="10269" priority="9174">
      <formula>MID($I251,4,5)="00000"</formula>
    </cfRule>
    <cfRule type="expression" dxfId="10268" priority="9175">
      <formula>MID($I251,5,4)="0000"</formula>
    </cfRule>
    <cfRule type="expression" dxfId="10267" priority="9176">
      <formula>MID($I251,7,2)="00"</formula>
    </cfRule>
    <cfRule type="expression" dxfId="10266" priority="9177">
      <formula>MID($I251,8,1)="0"</formula>
    </cfRule>
    <cfRule type="expression" dxfId="10265" priority="9178">
      <formula>$M251="Excluído"</formula>
    </cfRule>
    <cfRule type="expression" dxfId="10264" priority="9179">
      <formula>$M251="Alterar"</formula>
    </cfRule>
    <cfRule type="expression" dxfId="10263" priority="9180">
      <formula>$M251="Excluir"</formula>
    </cfRule>
    <cfRule type="expression" dxfId="10262" priority="9181">
      <formula>$M251="Incluir"</formula>
    </cfRule>
  </conditionalFormatting>
  <conditionalFormatting sqref="B251:B252">
    <cfRule type="expression" dxfId="10261" priority="9171">
      <formula>IF($I251="",FALSE,IF($I251&gt;9999999,IF($I251&lt;100000000,FALSE,TRUE),TRUE))</formula>
    </cfRule>
  </conditionalFormatting>
  <conditionalFormatting sqref="D251">
    <cfRule type="expression" dxfId="10260" priority="9161">
      <formula>MID($I251,2,7)="0000000"</formula>
    </cfRule>
    <cfRule type="expression" dxfId="10259" priority="9162">
      <formula>MID($I251,3,6)="000000"</formula>
    </cfRule>
    <cfRule type="expression" dxfId="10258" priority="9163">
      <formula>MID($I251,4,5)="00000"</formula>
    </cfRule>
    <cfRule type="expression" dxfId="10257" priority="9164">
      <formula>MID($I251,5,4)="0000"</formula>
    </cfRule>
    <cfRule type="expression" dxfId="10256" priority="9165">
      <formula>MID($I251,7,2)="00"</formula>
    </cfRule>
    <cfRule type="expression" dxfId="10255" priority="9166">
      <formula>MID($I251,8,1)="0"</formula>
    </cfRule>
    <cfRule type="expression" dxfId="10254" priority="9167">
      <formula>$N251="Excluído"</formula>
    </cfRule>
    <cfRule type="expression" dxfId="10253" priority="9168">
      <formula>$N251="Alterar"</formula>
    </cfRule>
    <cfRule type="expression" dxfId="10252" priority="9169">
      <formula>$N251="Excluir"</formula>
    </cfRule>
    <cfRule type="expression" dxfId="10251" priority="9170">
      <formula>$N251="Incluir"</formula>
    </cfRule>
  </conditionalFormatting>
  <conditionalFormatting sqref="D252">
    <cfRule type="expression" dxfId="10250" priority="9151">
      <formula>MID($I252,2,7)="0000000"</formula>
    </cfRule>
    <cfRule type="expression" dxfId="10249" priority="9152">
      <formula>MID($I252,3,6)="000000"</formula>
    </cfRule>
    <cfRule type="expression" dxfId="10248" priority="9153">
      <formula>MID($I252,4,5)="00000"</formula>
    </cfRule>
    <cfRule type="expression" dxfId="10247" priority="9154">
      <formula>MID($I252,5,4)="0000"</formula>
    </cfRule>
    <cfRule type="expression" dxfId="10246" priority="9155">
      <formula>MID($I252,7,2)="00"</formula>
    </cfRule>
    <cfRule type="expression" dxfId="10245" priority="9156">
      <formula>MID($I252,8,1)="0"</formula>
    </cfRule>
    <cfRule type="expression" dxfId="10244" priority="9157">
      <formula>$N252="Excluído"</formula>
    </cfRule>
    <cfRule type="expression" dxfId="10243" priority="9158">
      <formula>$N252="Alterar"</formula>
    </cfRule>
    <cfRule type="expression" dxfId="10242" priority="9159">
      <formula>$N252="Excluir"</formula>
    </cfRule>
    <cfRule type="expression" dxfId="10241" priority="9160">
      <formula>$N252="Incluir"</formula>
    </cfRule>
  </conditionalFormatting>
  <conditionalFormatting sqref="B253:C253">
    <cfRule type="expression" dxfId="10240" priority="9141">
      <formula>MID($I253,2,7)="0000000"</formula>
    </cfRule>
    <cfRule type="expression" dxfId="10239" priority="9142">
      <formula>MID($I253,3,6)="000000"</formula>
    </cfRule>
    <cfRule type="expression" dxfId="10238" priority="9143">
      <formula>MID($I253,4,5)="00000"</formula>
    </cfRule>
    <cfRule type="expression" dxfId="10237" priority="9144">
      <formula>MID($I253,5,4)="0000"</formula>
    </cfRule>
    <cfRule type="expression" dxfId="10236" priority="9145">
      <formula>MID($I253,7,2)="00"</formula>
    </cfRule>
    <cfRule type="expression" dxfId="10235" priority="9146">
      <formula>MID($I253,8,1)="0"</formula>
    </cfRule>
    <cfRule type="expression" dxfId="10234" priority="9147">
      <formula>$M253="Excluído"</formula>
    </cfRule>
    <cfRule type="expression" dxfId="10233" priority="9148">
      <formula>$M253="Alterar"</formula>
    </cfRule>
    <cfRule type="expression" dxfId="10232" priority="9149">
      <formula>$M253="Excluir"</formula>
    </cfRule>
    <cfRule type="expression" dxfId="10231" priority="9150">
      <formula>$M253="Incluir"</formula>
    </cfRule>
  </conditionalFormatting>
  <conditionalFormatting sqref="B253">
    <cfRule type="expression" dxfId="10230" priority="9140">
      <formula>IF($I253="",FALSE,IF($I253&gt;9999999,IF($I253&lt;100000000,FALSE,TRUE),TRUE))</formula>
    </cfRule>
  </conditionalFormatting>
  <conditionalFormatting sqref="D253">
    <cfRule type="expression" dxfId="10229" priority="9130">
      <formula>MID($I253,2,7)="0000000"</formula>
    </cfRule>
    <cfRule type="expression" dxfId="10228" priority="9131">
      <formula>MID($I253,3,6)="000000"</formula>
    </cfRule>
    <cfRule type="expression" dxfId="10227" priority="9132">
      <formula>MID($I253,4,5)="00000"</formula>
    </cfRule>
    <cfRule type="expression" dxfId="10226" priority="9133">
      <formula>MID($I253,5,4)="0000"</formula>
    </cfRule>
    <cfRule type="expression" dxfId="10225" priority="9134">
      <formula>MID($I253,7,2)="00"</formula>
    </cfRule>
    <cfRule type="expression" dxfId="10224" priority="9135">
      <formula>MID($I253,8,1)="0"</formula>
    </cfRule>
    <cfRule type="expression" dxfId="10223" priority="9136">
      <formula>$N253="Excluído"</formula>
    </cfRule>
    <cfRule type="expression" dxfId="10222" priority="9137">
      <formula>$N253="Alterar"</formula>
    </cfRule>
    <cfRule type="expression" dxfId="10221" priority="9138">
      <formula>$N253="Excluir"</formula>
    </cfRule>
    <cfRule type="expression" dxfId="10220" priority="9139">
      <formula>$N253="Incluir"</formula>
    </cfRule>
  </conditionalFormatting>
  <conditionalFormatting sqref="B254">
    <cfRule type="expression" dxfId="10219" priority="9108">
      <formula>IF($I254="",FALSE,IF($I254&gt;9999999,IF($I254&lt;100000000,FALSE,TRUE),TRUE))</formula>
    </cfRule>
  </conditionalFormatting>
  <conditionalFormatting sqref="B254:D254">
    <cfRule type="expression" dxfId="10218" priority="9109">
      <formula>MID($I254,2,7)="0000000"</formula>
    </cfRule>
    <cfRule type="expression" dxfId="10217" priority="9110">
      <formula>MID($I254,3,6)="000000"</formula>
    </cfRule>
    <cfRule type="expression" dxfId="10216" priority="9111">
      <formula>MID($I254,4,5)="00000"</formula>
    </cfRule>
    <cfRule type="expression" dxfId="10215" priority="9112">
      <formula>MID($I254,5,4)="0000"</formula>
    </cfRule>
    <cfRule type="expression" dxfId="10214" priority="9113">
      <formula>MID($I254,7,2)="00"</formula>
    </cfRule>
    <cfRule type="expression" dxfId="10213" priority="9114">
      <formula>MID($I254,8,1)="0"</formula>
    </cfRule>
    <cfRule type="expression" dxfId="10212" priority="9115">
      <formula>$N254="Excluído"</formula>
    </cfRule>
    <cfRule type="expression" dxfId="10211" priority="9116">
      <formula>$N254="Alterar"</formula>
    </cfRule>
    <cfRule type="expression" dxfId="10210" priority="9117">
      <formula>$N254="Excluir"</formula>
    </cfRule>
    <cfRule type="expression" dxfId="10209" priority="9118">
      <formula>$N254="Incluir"</formula>
    </cfRule>
  </conditionalFormatting>
  <conditionalFormatting sqref="B255">
    <cfRule type="expression" dxfId="10208" priority="9097">
      <formula>IF($I255="",FALSE,IF($I255&gt;9999999,IF($I255&lt;100000000,FALSE,TRUE),TRUE))</formula>
    </cfRule>
  </conditionalFormatting>
  <conditionalFormatting sqref="B255:D255">
    <cfRule type="expression" dxfId="10207" priority="9098">
      <formula>MID($I255,2,7)="0000000"</formula>
    </cfRule>
    <cfRule type="expression" dxfId="10206" priority="9099">
      <formula>MID($I255,3,6)="000000"</formula>
    </cfRule>
    <cfRule type="expression" dxfId="10205" priority="9100">
      <formula>MID($I255,4,5)="00000"</formula>
    </cfRule>
    <cfRule type="expression" dxfId="10204" priority="9101">
      <formula>MID($I255,5,4)="0000"</formula>
    </cfRule>
    <cfRule type="expression" dxfId="10203" priority="9102">
      <formula>MID($I255,7,2)="00"</formula>
    </cfRule>
    <cfRule type="expression" dxfId="10202" priority="9103">
      <formula>MID($I255,8,1)="0"</formula>
    </cfRule>
    <cfRule type="expression" dxfId="10201" priority="9104">
      <formula>$N255="Excluído"</formula>
    </cfRule>
    <cfRule type="expression" dxfId="10200" priority="9105">
      <formula>$N255="Alterar"</formula>
    </cfRule>
    <cfRule type="expression" dxfId="10199" priority="9106">
      <formula>$N255="Excluir"</formula>
    </cfRule>
    <cfRule type="expression" dxfId="10198" priority="9107">
      <formula>$N255="Incluir"</formula>
    </cfRule>
  </conditionalFormatting>
  <conditionalFormatting sqref="F256">
    <cfRule type="expression" dxfId="10197" priority="9086">
      <formula>IF($I256="",FALSE,IF($I256&gt;9999999,IF($I256&lt;100000000,FALSE,TRUE),TRUE))</formula>
    </cfRule>
  </conditionalFormatting>
  <conditionalFormatting sqref="F256:H256">
    <cfRule type="expression" dxfId="10196" priority="9087">
      <formula>MID($I256,2,7)="0000000"</formula>
    </cfRule>
    <cfRule type="expression" dxfId="10195" priority="9088">
      <formula>MID($I256,3,6)="000000"</formula>
    </cfRule>
    <cfRule type="expression" dxfId="10194" priority="9089">
      <formula>MID($I256,4,5)="00000"</formula>
    </cfRule>
    <cfRule type="expression" dxfId="10193" priority="9090">
      <formula>MID($I256,5,4)="0000"</formula>
    </cfRule>
    <cfRule type="expression" dxfId="10192" priority="9091">
      <formula>MID($I256,7,2)="00"</formula>
    </cfRule>
    <cfRule type="expression" dxfId="10191" priority="9092">
      <formula>MID($I256,8,1)="0"</formula>
    </cfRule>
    <cfRule type="expression" dxfId="10190" priority="9093">
      <formula>$N256="Excluído"</formula>
    </cfRule>
    <cfRule type="expression" dxfId="10189" priority="9094">
      <formula>$N256="Alterar"</formula>
    </cfRule>
    <cfRule type="expression" dxfId="10188" priority="9095">
      <formula>$N256="Excluir"</formula>
    </cfRule>
    <cfRule type="expression" dxfId="10187" priority="9096">
      <formula>$N256="Incluir"</formula>
    </cfRule>
  </conditionalFormatting>
  <conditionalFormatting sqref="B257:B264">
    <cfRule type="expression" dxfId="10186" priority="9075">
      <formula>IF($I257="",FALSE,IF($I257&gt;9999999,IF($I257&lt;100000000,FALSE,TRUE),TRUE))</formula>
    </cfRule>
  </conditionalFormatting>
  <conditionalFormatting sqref="B257:D264">
    <cfRule type="expression" dxfId="10185" priority="9076">
      <formula>MID($I257,2,7)="0000000"</formula>
    </cfRule>
    <cfRule type="expression" dxfId="10184" priority="9077">
      <formula>MID($I257,3,6)="000000"</formula>
    </cfRule>
    <cfRule type="expression" dxfId="10183" priority="9078">
      <formula>MID($I257,4,5)="00000"</formula>
    </cfRule>
    <cfRule type="expression" dxfId="10182" priority="9079">
      <formula>MID($I257,5,4)="0000"</formula>
    </cfRule>
    <cfRule type="expression" dxfId="10181" priority="9080">
      <formula>MID($I257,7,2)="00"</formula>
    </cfRule>
    <cfRule type="expression" dxfId="10180" priority="9081">
      <formula>MID($I257,8,1)="0"</formula>
    </cfRule>
    <cfRule type="expression" dxfId="10179" priority="9082">
      <formula>$N257="Excluído"</formula>
    </cfRule>
    <cfRule type="expression" dxfId="10178" priority="9083">
      <formula>$N257="Alterar"</formula>
    </cfRule>
    <cfRule type="expression" dxfId="10177" priority="9084">
      <formula>$N257="Excluir"</formula>
    </cfRule>
    <cfRule type="expression" dxfId="10176" priority="9085">
      <formula>$N257="Incluir"</formula>
    </cfRule>
  </conditionalFormatting>
  <conditionalFormatting sqref="H277 F277 H269 H272 H275">
    <cfRule type="expression" dxfId="10175" priority="10686">
      <formula>IF($I254="",FALSE,IF($I254&gt;9999999,IF($I254&lt;100000000,FALSE,TRUE),TRUE))</formula>
    </cfRule>
  </conditionalFormatting>
  <conditionalFormatting sqref="H277 F277 H269 H272 H275">
    <cfRule type="expression" dxfId="10174" priority="10687">
      <formula>MID($I254,2,7)="0000000"</formula>
    </cfRule>
    <cfRule type="expression" dxfId="10173" priority="10688">
      <formula>MID($I254,3,6)="000000"</formula>
    </cfRule>
    <cfRule type="expression" dxfId="10172" priority="10689">
      <formula>MID($I254,4,5)="00000"</formula>
    </cfRule>
    <cfRule type="expression" dxfId="10171" priority="10690">
      <formula>MID($I254,5,4)="0000"</formula>
    </cfRule>
    <cfRule type="expression" dxfId="10170" priority="10691">
      <formula>MID($I254,7,2)="00"</formula>
    </cfRule>
    <cfRule type="expression" dxfId="10169" priority="10692">
      <formula>MID($I254,8,1)="0"</formula>
    </cfRule>
    <cfRule type="expression" dxfId="10168" priority="10693">
      <formula>$N254="Excluído"</formula>
    </cfRule>
    <cfRule type="expression" dxfId="10167" priority="10694">
      <formula>$N254="Alterar"</formula>
    </cfRule>
    <cfRule type="expression" dxfId="10166" priority="10695">
      <formula>$N254="Excluir"</formula>
    </cfRule>
    <cfRule type="expression" dxfId="10165" priority="10696">
      <formula>$N254="Incluir"</formula>
    </cfRule>
  </conditionalFormatting>
  <conditionalFormatting sqref="H279 F279 H259 F259">
    <cfRule type="expression" dxfId="10164" priority="10697">
      <formula>IF($I243="",FALSE,IF($I243&gt;9999999,IF($I243&lt;100000000,FALSE,TRUE),TRUE))</formula>
    </cfRule>
  </conditionalFormatting>
  <conditionalFormatting sqref="H279 F279 H259 F259">
    <cfRule type="expression" dxfId="10163" priority="10698">
      <formula>MID($I243,2,7)="0000000"</formula>
    </cfRule>
    <cfRule type="expression" dxfId="10162" priority="10699">
      <formula>MID($I243,3,6)="000000"</formula>
    </cfRule>
    <cfRule type="expression" dxfId="10161" priority="10700">
      <formula>MID($I243,4,5)="00000"</formula>
    </cfRule>
    <cfRule type="expression" dxfId="10160" priority="10701">
      <formula>MID($I243,5,4)="0000"</formula>
    </cfRule>
    <cfRule type="expression" dxfId="10159" priority="10702">
      <formula>MID($I243,7,2)="00"</formula>
    </cfRule>
    <cfRule type="expression" dxfId="10158" priority="10703">
      <formula>MID($I243,8,1)="0"</formula>
    </cfRule>
    <cfRule type="expression" dxfId="10157" priority="10704">
      <formula>$N243="Excluído"</formula>
    </cfRule>
    <cfRule type="expression" dxfId="10156" priority="10705">
      <formula>$N243="Alterar"</formula>
    </cfRule>
    <cfRule type="expression" dxfId="10155" priority="10706">
      <formula>$N243="Excluir"</formula>
    </cfRule>
    <cfRule type="expression" dxfId="10154" priority="10707">
      <formula>$N243="Incluir"</formula>
    </cfRule>
  </conditionalFormatting>
  <conditionalFormatting sqref="F263 H263">
    <cfRule type="expression" dxfId="10153" priority="10708">
      <formula>IF($I247="",FALSE,IF($I247&gt;9999999,IF($I247&lt;100000000,FALSE,TRUE),TRUE))</formula>
    </cfRule>
  </conditionalFormatting>
  <conditionalFormatting sqref="F263 H263">
    <cfRule type="expression" dxfId="10152" priority="10709">
      <formula>MID($I247,2,7)="0000000"</formula>
    </cfRule>
    <cfRule type="expression" dxfId="10151" priority="10710">
      <formula>MID($I247,3,6)="000000"</formula>
    </cfRule>
    <cfRule type="expression" dxfId="10150" priority="10711">
      <formula>MID($I247,4,5)="00000"</formula>
    </cfRule>
    <cfRule type="expression" dxfId="10149" priority="10712">
      <formula>MID($I247,5,4)="0000"</formula>
    </cfRule>
    <cfRule type="expression" dxfId="10148" priority="10713">
      <formula>MID($I247,7,2)="00"</formula>
    </cfRule>
    <cfRule type="expression" dxfId="10147" priority="10714">
      <formula>MID($I247,8,1)="0"</formula>
    </cfRule>
    <cfRule type="expression" dxfId="10146" priority="10715">
      <formula>$N247="Excluído"</formula>
    </cfRule>
    <cfRule type="expression" dxfId="10145" priority="10716">
      <formula>$N247="Alterar"</formula>
    </cfRule>
    <cfRule type="expression" dxfId="10144" priority="10717">
      <formula>$N247="Excluir"</formula>
    </cfRule>
    <cfRule type="expression" dxfId="10143" priority="10718">
      <formula>$N247="Incluir"</formula>
    </cfRule>
  </conditionalFormatting>
  <conditionalFormatting sqref="F265">
    <cfRule type="expression" dxfId="10142" priority="9064">
      <formula>IF($I265="",FALSE,IF($I265&gt;9999999,IF($I265&lt;100000000,FALSE,TRUE),TRUE))</formula>
    </cfRule>
  </conditionalFormatting>
  <conditionalFormatting sqref="F265:H265">
    <cfRule type="expression" dxfId="10141" priority="9065">
      <formula>MID($I265,2,7)="0000000"</formula>
    </cfRule>
    <cfRule type="expression" dxfId="10140" priority="9066">
      <formula>MID($I265,3,6)="000000"</formula>
    </cfRule>
    <cfRule type="expression" dxfId="10139" priority="9067">
      <formula>MID($I265,4,5)="00000"</formula>
    </cfRule>
    <cfRule type="expression" dxfId="10138" priority="9068">
      <formula>MID($I265,5,4)="0000"</formula>
    </cfRule>
    <cfRule type="expression" dxfId="10137" priority="9069">
      <formula>MID($I265,7,2)="00"</formula>
    </cfRule>
    <cfRule type="expression" dxfId="10136" priority="9070">
      <formula>MID($I265,8,1)="0"</formula>
    </cfRule>
    <cfRule type="expression" dxfId="10135" priority="9071">
      <formula>$N265="Excluído"</formula>
    </cfRule>
    <cfRule type="expression" dxfId="10134" priority="9072">
      <formula>$N265="Alterar"</formula>
    </cfRule>
    <cfRule type="expression" dxfId="10133" priority="9073">
      <formula>$N265="Excluir"</formula>
    </cfRule>
    <cfRule type="expression" dxfId="10132" priority="9074">
      <formula>$N265="Incluir"</formula>
    </cfRule>
  </conditionalFormatting>
  <conditionalFormatting sqref="F265">
    <cfRule type="expression" dxfId="10131" priority="9053">
      <formula>IF($I265="",FALSE,IF($I265&gt;9999999,IF($I265&lt;100000000,FALSE,TRUE),TRUE))</formula>
    </cfRule>
  </conditionalFormatting>
  <conditionalFormatting sqref="F265">
    <cfRule type="expression" dxfId="10130" priority="9054">
      <formula>MID($I265,2,7)="0000000"</formula>
    </cfRule>
    <cfRule type="expression" dxfId="10129" priority="9055">
      <formula>MID($I265,3,6)="000000"</formula>
    </cfRule>
    <cfRule type="expression" dxfId="10128" priority="9056">
      <formula>MID($I265,4,5)="00000"</formula>
    </cfRule>
    <cfRule type="expression" dxfId="10127" priority="9057">
      <formula>MID($I265,5,4)="0000"</formula>
    </cfRule>
    <cfRule type="expression" dxfId="10126" priority="9058">
      <formula>MID($I265,7,2)="00"</formula>
    </cfRule>
    <cfRule type="expression" dxfId="10125" priority="9059">
      <formula>MID($I265,8,1)="0"</formula>
    </cfRule>
    <cfRule type="expression" dxfId="10124" priority="9060">
      <formula>$N265="Excluído"</formula>
    </cfRule>
    <cfRule type="expression" dxfId="10123" priority="9061">
      <formula>$N265="Alterar"</formula>
    </cfRule>
    <cfRule type="expression" dxfId="10122" priority="9062">
      <formula>$N265="Excluir"</formula>
    </cfRule>
    <cfRule type="expression" dxfId="10121" priority="9063">
      <formula>$N265="Incluir"</formula>
    </cfRule>
  </conditionalFormatting>
  <conditionalFormatting sqref="F266:F268">
    <cfRule type="expression" dxfId="10120" priority="9031">
      <formula>IF($I262="",FALSE,IF($I262&gt;9999999,IF($I262&lt;100000000,FALSE,TRUE),TRUE))</formula>
    </cfRule>
  </conditionalFormatting>
  <conditionalFormatting sqref="F266:H268">
    <cfRule type="expression" dxfId="10119" priority="9032">
      <formula>MID($I262,2,7)="0000000"</formula>
    </cfRule>
    <cfRule type="expression" dxfId="10118" priority="9033">
      <formula>MID($I262,3,6)="000000"</formula>
    </cfRule>
    <cfRule type="expression" dxfId="10117" priority="9034">
      <formula>MID($I262,4,5)="00000"</formula>
    </cfRule>
    <cfRule type="expression" dxfId="10116" priority="9035">
      <formula>MID($I262,5,4)="0000"</formula>
    </cfRule>
    <cfRule type="expression" dxfId="10115" priority="9036">
      <formula>MID($I262,7,2)="00"</formula>
    </cfRule>
    <cfRule type="expression" dxfId="10114" priority="9037">
      <formula>MID($I262,8,1)="0"</formula>
    </cfRule>
    <cfRule type="expression" dxfId="10113" priority="9038">
      <formula>$N262="Excluído"</formula>
    </cfRule>
    <cfRule type="expression" dxfId="10112" priority="9039">
      <formula>$N262="Alterar"</formula>
    </cfRule>
    <cfRule type="expression" dxfId="10111" priority="9040">
      <formula>$N262="Excluir"</formula>
    </cfRule>
    <cfRule type="expression" dxfId="10110" priority="9041">
      <formula>$N262="Incluir"</formula>
    </cfRule>
  </conditionalFormatting>
  <conditionalFormatting sqref="F266:F268 H266:H268">
    <cfRule type="expression" dxfId="10109" priority="9042">
      <formula>IF($I250="",FALSE,IF($I250&gt;9999999,IF($I250&lt;100000000,FALSE,TRUE),TRUE))</formula>
    </cfRule>
  </conditionalFormatting>
  <conditionalFormatting sqref="F266:F268 H266:H268">
    <cfRule type="expression" dxfId="10108" priority="9043">
      <formula>MID($I250,2,7)="0000000"</formula>
    </cfRule>
    <cfRule type="expression" dxfId="10107" priority="9044">
      <formula>MID($I250,3,6)="000000"</formula>
    </cfRule>
    <cfRule type="expression" dxfId="10106" priority="9045">
      <formula>MID($I250,4,5)="00000"</formula>
    </cfRule>
    <cfRule type="expression" dxfId="10105" priority="9046">
      <formula>MID($I250,5,4)="0000"</formula>
    </cfRule>
    <cfRule type="expression" dxfId="10104" priority="9047">
      <formula>MID($I250,7,2)="00"</formula>
    </cfRule>
    <cfRule type="expression" dxfId="10103" priority="9048">
      <formula>MID($I250,8,1)="0"</formula>
    </cfRule>
    <cfRule type="expression" dxfId="10102" priority="9049">
      <formula>$N250="Excluído"</formula>
    </cfRule>
    <cfRule type="expression" dxfId="10101" priority="9050">
      <formula>$N250="Alterar"</formula>
    </cfRule>
    <cfRule type="expression" dxfId="10100" priority="9051">
      <formula>$N250="Excluir"</formula>
    </cfRule>
    <cfRule type="expression" dxfId="10099" priority="9052">
      <formula>$N250="Incluir"</formula>
    </cfRule>
  </conditionalFormatting>
  <conditionalFormatting sqref="B266:B268">
    <cfRule type="expression" dxfId="10098" priority="9020">
      <formula>IF($I266="",FALSE,IF($I266&gt;9999999,IF($I266&lt;100000000,FALSE,TRUE),TRUE))</formula>
    </cfRule>
  </conditionalFormatting>
  <conditionalFormatting sqref="B266:D268">
    <cfRule type="expression" dxfId="10097" priority="9021">
      <formula>MID($I266,2,7)="0000000"</formula>
    </cfRule>
    <cfRule type="expression" dxfId="10096" priority="9022">
      <formula>MID($I266,3,6)="000000"</formula>
    </cfRule>
    <cfRule type="expression" dxfId="10095" priority="9023">
      <formula>MID($I266,4,5)="00000"</formula>
    </cfRule>
    <cfRule type="expression" dxfId="10094" priority="9024">
      <formula>MID($I266,5,4)="0000"</formula>
    </cfRule>
    <cfRule type="expression" dxfId="10093" priority="9025">
      <formula>MID($I266,7,2)="00"</formula>
    </cfRule>
    <cfRule type="expression" dxfId="10092" priority="9026">
      <formula>MID($I266,8,1)="0"</formula>
    </cfRule>
    <cfRule type="expression" dxfId="10091" priority="9027">
      <formula>$N266="Excluído"</formula>
    </cfRule>
    <cfRule type="expression" dxfId="10090" priority="9028">
      <formula>$N266="Alterar"</formula>
    </cfRule>
    <cfRule type="expression" dxfId="10089" priority="9029">
      <formula>$N266="Excluir"</formula>
    </cfRule>
    <cfRule type="expression" dxfId="10088" priority="9030">
      <formula>$N266="Incluir"</formula>
    </cfRule>
  </conditionalFormatting>
  <conditionalFormatting sqref="B269">
    <cfRule type="expression" dxfId="10087" priority="9009">
      <formula>IF($I269="",FALSE,IF($I269&gt;9999999,IF($I269&lt;100000000,FALSE,TRUE),TRUE))</formula>
    </cfRule>
  </conditionalFormatting>
  <conditionalFormatting sqref="B269:D269">
    <cfRule type="expression" dxfId="10086" priority="9010">
      <formula>MID($I269,2,7)="0000000"</formula>
    </cfRule>
    <cfRule type="expression" dxfId="10085" priority="9011">
      <formula>MID($I269,3,6)="000000"</formula>
    </cfRule>
    <cfRule type="expression" dxfId="10084" priority="9012">
      <formula>MID($I269,4,5)="00000"</formula>
    </cfRule>
    <cfRule type="expression" dxfId="10083" priority="9013">
      <formula>MID($I269,5,4)="0000"</formula>
    </cfRule>
    <cfRule type="expression" dxfId="10082" priority="9014">
      <formula>MID($I269,7,2)="00"</formula>
    </cfRule>
    <cfRule type="expression" dxfId="10081" priority="9015">
      <formula>MID($I269,8,1)="0"</formula>
    </cfRule>
    <cfRule type="expression" dxfId="10080" priority="9016">
      <formula>$N269="Excluído"</formula>
    </cfRule>
    <cfRule type="expression" dxfId="10079" priority="9017">
      <formula>$N269="Alterar"</formula>
    </cfRule>
    <cfRule type="expression" dxfId="10078" priority="9018">
      <formula>$N269="Excluir"</formula>
    </cfRule>
    <cfRule type="expression" dxfId="10077" priority="9019">
      <formula>$N269="Incluir"</formula>
    </cfRule>
  </conditionalFormatting>
  <conditionalFormatting sqref="B269">
    <cfRule type="expression" dxfId="10076" priority="9008">
      <formula>IF($I269="",FALSE,IF($I269&gt;9999999,IF($I269&lt;100000000,FALSE,TRUE),TRUE))</formula>
    </cfRule>
  </conditionalFormatting>
  <conditionalFormatting sqref="F269">
    <cfRule type="expression" dxfId="10075" priority="8986">
      <formula>IF($I266="",FALSE,IF($I266&gt;9999999,IF($I266&lt;100000000,FALSE,TRUE),TRUE))</formula>
    </cfRule>
  </conditionalFormatting>
  <conditionalFormatting sqref="F269:H269">
    <cfRule type="expression" dxfId="10074" priority="8987">
      <formula>MID($I266,2,7)="0000000"</formula>
    </cfRule>
    <cfRule type="expression" dxfId="10073" priority="8988">
      <formula>MID($I266,3,6)="000000"</formula>
    </cfRule>
    <cfRule type="expression" dxfId="10072" priority="8989">
      <formula>MID($I266,4,5)="00000"</formula>
    </cfRule>
    <cfRule type="expression" dxfId="10071" priority="8990">
      <formula>MID($I266,5,4)="0000"</formula>
    </cfRule>
    <cfRule type="expression" dxfId="10070" priority="8991">
      <formula>MID($I266,7,2)="00"</formula>
    </cfRule>
    <cfRule type="expression" dxfId="10069" priority="8992">
      <formula>MID($I266,8,1)="0"</formula>
    </cfRule>
    <cfRule type="expression" dxfId="10068" priority="8993">
      <formula>$N266="Excluído"</formula>
    </cfRule>
    <cfRule type="expression" dxfId="10067" priority="8994">
      <formula>$N266="Alterar"</formula>
    </cfRule>
    <cfRule type="expression" dxfId="10066" priority="8995">
      <formula>$N266="Excluir"</formula>
    </cfRule>
    <cfRule type="expression" dxfId="10065" priority="8996">
      <formula>$N266="Incluir"</formula>
    </cfRule>
  </conditionalFormatting>
  <conditionalFormatting sqref="F269">
    <cfRule type="expression" dxfId="10064" priority="8997">
      <formula>IF($I254="",FALSE,IF($I254&gt;9999999,IF($I254&lt;100000000,FALSE,TRUE),TRUE))</formula>
    </cfRule>
  </conditionalFormatting>
  <conditionalFormatting sqref="F269">
    <cfRule type="expression" dxfId="10063" priority="8998">
      <formula>MID($I254,2,7)="0000000"</formula>
    </cfRule>
    <cfRule type="expression" dxfId="10062" priority="8999">
      <formula>MID($I254,3,6)="000000"</formula>
    </cfRule>
    <cfRule type="expression" dxfId="10061" priority="9000">
      <formula>MID($I254,4,5)="00000"</formula>
    </cfRule>
    <cfRule type="expression" dxfId="10060" priority="9001">
      <formula>MID($I254,5,4)="0000"</formula>
    </cfRule>
    <cfRule type="expression" dxfId="10059" priority="9002">
      <formula>MID($I254,7,2)="00"</formula>
    </cfRule>
    <cfRule type="expression" dxfId="10058" priority="9003">
      <formula>MID($I254,8,1)="0"</formula>
    </cfRule>
    <cfRule type="expression" dxfId="10057" priority="9004">
      <formula>$N254="Excluído"</formula>
    </cfRule>
    <cfRule type="expression" dxfId="10056" priority="9005">
      <formula>$N254="Alterar"</formula>
    </cfRule>
    <cfRule type="expression" dxfId="10055" priority="9006">
      <formula>$N254="Excluir"</formula>
    </cfRule>
    <cfRule type="expression" dxfId="10054" priority="9007">
      <formula>$N254="Incluir"</formula>
    </cfRule>
  </conditionalFormatting>
  <conditionalFormatting sqref="F270:F271">
    <cfRule type="expression" dxfId="10053" priority="8975">
      <formula>IF($I270="",FALSE,IF($I270&gt;9999999,IF($I270&lt;100000000,FALSE,TRUE),TRUE))</formula>
    </cfRule>
  </conditionalFormatting>
  <conditionalFormatting sqref="F270:H271">
    <cfRule type="expression" dxfId="10052" priority="8976">
      <formula>MID($I270,2,7)="0000000"</formula>
    </cfRule>
    <cfRule type="expression" dxfId="10051" priority="8977">
      <formula>MID($I270,3,6)="000000"</formula>
    </cfRule>
    <cfRule type="expression" dxfId="10050" priority="8978">
      <formula>MID($I270,4,5)="00000"</formula>
    </cfRule>
    <cfRule type="expression" dxfId="10049" priority="8979">
      <formula>MID($I270,5,4)="0000"</formula>
    </cfRule>
    <cfRule type="expression" dxfId="10048" priority="8980">
      <formula>MID($I270,7,2)="00"</formula>
    </cfRule>
    <cfRule type="expression" dxfId="10047" priority="8981">
      <formula>MID($I270,8,1)="0"</formula>
    </cfRule>
    <cfRule type="expression" dxfId="10046" priority="8982">
      <formula>$N270="Excluído"</formula>
    </cfRule>
    <cfRule type="expression" dxfId="10045" priority="8983">
      <formula>$N270="Alterar"</formula>
    </cfRule>
    <cfRule type="expression" dxfId="10044" priority="8984">
      <formula>$N270="Excluir"</formula>
    </cfRule>
    <cfRule type="expression" dxfId="10043" priority="8985">
      <formula>$N270="Incluir"</formula>
    </cfRule>
  </conditionalFormatting>
  <conditionalFormatting sqref="F272">
    <cfRule type="expression" dxfId="10042" priority="8953">
      <formula>IF(#REF!="",FALSE,IF(#REF!&gt;9999999,IF(#REF!&lt;100000000,FALSE,TRUE),TRUE))</formula>
    </cfRule>
  </conditionalFormatting>
  <conditionalFormatting sqref="F272:H272">
    <cfRule type="expression" dxfId="10041" priority="8954">
      <formula>MID(#REF!,2,7)="0000000"</formula>
    </cfRule>
    <cfRule type="expression" dxfId="10040" priority="8955">
      <formula>MID(#REF!,3,6)="000000"</formula>
    </cfRule>
    <cfRule type="expression" dxfId="10039" priority="8956">
      <formula>MID(#REF!,4,5)="00000"</formula>
    </cfRule>
    <cfRule type="expression" dxfId="10038" priority="8957">
      <formula>MID(#REF!,5,4)="0000"</formula>
    </cfRule>
    <cfRule type="expression" dxfId="10037" priority="8958">
      <formula>MID(#REF!,7,2)="00"</formula>
    </cfRule>
    <cfRule type="expression" dxfId="10036" priority="8959">
      <formula>MID(#REF!,8,1)="0"</formula>
    </cfRule>
    <cfRule type="expression" dxfId="10035" priority="8960">
      <formula>#REF!="Excluído"</formula>
    </cfRule>
    <cfRule type="expression" dxfId="10034" priority="8961">
      <formula>#REF!="Alterar"</formula>
    </cfRule>
    <cfRule type="expression" dxfId="10033" priority="8962">
      <formula>#REF!="Excluir"</formula>
    </cfRule>
    <cfRule type="expression" dxfId="10032" priority="8963">
      <formula>#REF!="Incluir"</formula>
    </cfRule>
  </conditionalFormatting>
  <conditionalFormatting sqref="F272">
    <cfRule type="expression" dxfId="10031" priority="8964">
      <formula>IF($I257="",FALSE,IF($I257&gt;9999999,IF($I257&lt;100000000,FALSE,TRUE),TRUE))</formula>
    </cfRule>
  </conditionalFormatting>
  <conditionalFormatting sqref="F272">
    <cfRule type="expression" dxfId="10030" priority="8965">
      <formula>MID($I257,2,7)="0000000"</formula>
    </cfRule>
    <cfRule type="expression" dxfId="10029" priority="8966">
      <formula>MID($I257,3,6)="000000"</formula>
    </cfRule>
    <cfRule type="expression" dxfId="10028" priority="8967">
      <formula>MID($I257,4,5)="00000"</formula>
    </cfRule>
    <cfRule type="expression" dxfId="10027" priority="8968">
      <formula>MID($I257,5,4)="0000"</formula>
    </cfRule>
    <cfRule type="expression" dxfId="10026" priority="8969">
      <formula>MID($I257,7,2)="00"</formula>
    </cfRule>
    <cfRule type="expression" dxfId="10025" priority="8970">
      <formula>MID($I257,8,1)="0"</formula>
    </cfRule>
    <cfRule type="expression" dxfId="10024" priority="8971">
      <formula>$N257="Excluído"</formula>
    </cfRule>
    <cfRule type="expression" dxfId="10023" priority="8972">
      <formula>$N257="Alterar"</formula>
    </cfRule>
    <cfRule type="expression" dxfId="10022" priority="8973">
      <formula>$N257="Excluir"</formula>
    </cfRule>
    <cfRule type="expression" dxfId="10021" priority="8974">
      <formula>$N257="Incluir"</formula>
    </cfRule>
  </conditionalFormatting>
  <conditionalFormatting sqref="B272">
    <cfRule type="expression" dxfId="10020" priority="8942">
      <formula>IF($I272="",FALSE,IF($I272&gt;9999999,IF($I272&lt;100000000,FALSE,TRUE),TRUE))</formula>
    </cfRule>
  </conditionalFormatting>
  <conditionalFormatting sqref="B272:D272">
    <cfRule type="expression" dxfId="10019" priority="8943">
      <formula>MID($I272,2,7)="0000000"</formula>
    </cfRule>
    <cfRule type="expression" dxfId="10018" priority="8944">
      <formula>MID($I272,3,6)="000000"</formula>
    </cfRule>
    <cfRule type="expression" dxfId="10017" priority="8945">
      <formula>MID($I272,4,5)="00000"</formula>
    </cfRule>
    <cfRule type="expression" dxfId="10016" priority="8946">
      <formula>MID($I272,5,4)="0000"</formula>
    </cfRule>
    <cfRule type="expression" dxfId="10015" priority="8947">
      <formula>MID($I272,7,2)="00"</formula>
    </cfRule>
    <cfRule type="expression" dxfId="10014" priority="8948">
      <formula>MID($I272,8,1)="0"</formula>
    </cfRule>
    <cfRule type="expression" dxfId="10013" priority="8949">
      <formula>$N272="Excluído"</formula>
    </cfRule>
    <cfRule type="expression" dxfId="10012" priority="8950">
      <formula>$N272="Alterar"</formula>
    </cfRule>
    <cfRule type="expression" dxfId="10011" priority="8951">
      <formula>$N272="Excluir"</formula>
    </cfRule>
    <cfRule type="expression" dxfId="10010" priority="8952">
      <formula>$N272="Incluir"</formula>
    </cfRule>
  </conditionalFormatting>
  <conditionalFormatting sqref="F273:F274">
    <cfRule type="expression" dxfId="10009" priority="8931">
      <formula>IF($I273="",FALSE,IF($I273&gt;9999999,IF($I273&lt;100000000,FALSE,TRUE),TRUE))</formula>
    </cfRule>
  </conditionalFormatting>
  <conditionalFormatting sqref="F273:H274">
    <cfRule type="expression" dxfId="10008" priority="8932">
      <formula>MID($I273,2,7)="0000000"</formula>
    </cfRule>
    <cfRule type="expression" dxfId="10007" priority="8933">
      <formula>MID($I273,3,6)="000000"</formula>
    </cfRule>
    <cfRule type="expression" dxfId="10006" priority="8934">
      <formula>MID($I273,4,5)="00000"</formula>
    </cfRule>
    <cfRule type="expression" dxfId="10005" priority="8935">
      <formula>MID($I273,5,4)="0000"</formula>
    </cfRule>
    <cfRule type="expression" dxfId="10004" priority="8936">
      <formula>MID($I273,7,2)="00"</formula>
    </cfRule>
    <cfRule type="expression" dxfId="10003" priority="8937">
      <formula>MID($I273,8,1)="0"</formula>
    </cfRule>
    <cfRule type="expression" dxfId="10002" priority="8938">
      <formula>$N273="Excluído"</formula>
    </cfRule>
    <cfRule type="expression" dxfId="10001" priority="8939">
      <formula>$N273="Alterar"</formula>
    </cfRule>
    <cfRule type="expression" dxfId="10000" priority="8940">
      <formula>$N273="Excluir"</formula>
    </cfRule>
    <cfRule type="expression" dxfId="9999" priority="8941">
      <formula>$N273="Incluir"</formula>
    </cfRule>
  </conditionalFormatting>
  <conditionalFormatting sqref="F275 H275">
    <cfRule type="expression" dxfId="9998" priority="8909">
      <formula>IF($I271="",FALSE,IF($I271&gt;9999999,IF($I271&lt;100000000,FALSE,TRUE),TRUE))</formula>
    </cfRule>
  </conditionalFormatting>
  <conditionalFormatting sqref="F275:H275">
    <cfRule type="expression" dxfId="9997" priority="8910">
      <formula>MID($I271,2,7)="0000000"</formula>
    </cfRule>
    <cfRule type="expression" dxfId="9996" priority="8911">
      <formula>MID($I271,3,6)="000000"</formula>
    </cfRule>
    <cfRule type="expression" dxfId="9995" priority="8912">
      <formula>MID($I271,4,5)="00000"</formula>
    </cfRule>
    <cfRule type="expression" dxfId="9994" priority="8913">
      <formula>MID($I271,5,4)="0000"</formula>
    </cfRule>
    <cfRule type="expression" dxfId="9993" priority="8914">
      <formula>MID($I271,7,2)="00"</formula>
    </cfRule>
    <cfRule type="expression" dxfId="9992" priority="8915">
      <formula>MID($I271,8,1)="0"</formula>
    </cfRule>
    <cfRule type="expression" dxfId="9991" priority="8916">
      <formula>$N271="Excluído"</formula>
    </cfRule>
    <cfRule type="expression" dxfId="9990" priority="8917">
      <formula>$N271="Alterar"</formula>
    </cfRule>
    <cfRule type="expression" dxfId="9989" priority="8918">
      <formula>$N271="Excluir"</formula>
    </cfRule>
    <cfRule type="expression" dxfId="9988" priority="8919">
      <formula>$N271="Incluir"</formula>
    </cfRule>
  </conditionalFormatting>
  <conditionalFormatting sqref="F275">
    <cfRule type="expression" dxfId="9987" priority="8920">
      <formula>IF($I260="",FALSE,IF($I260&gt;9999999,IF($I260&lt;100000000,FALSE,TRUE),TRUE))</formula>
    </cfRule>
  </conditionalFormatting>
  <conditionalFormatting sqref="F275">
    <cfRule type="expression" dxfId="9986" priority="8921">
      <formula>MID($I260,2,7)="0000000"</formula>
    </cfRule>
    <cfRule type="expression" dxfId="9985" priority="8922">
      <formula>MID($I260,3,6)="000000"</formula>
    </cfRule>
    <cfRule type="expression" dxfId="9984" priority="8923">
      <formula>MID($I260,4,5)="00000"</formula>
    </cfRule>
    <cfRule type="expression" dxfId="9983" priority="8924">
      <formula>MID($I260,5,4)="0000"</formula>
    </cfRule>
    <cfRule type="expression" dxfId="9982" priority="8925">
      <formula>MID($I260,7,2)="00"</formula>
    </cfRule>
    <cfRule type="expression" dxfId="9981" priority="8926">
      <formula>MID($I260,8,1)="0"</formula>
    </cfRule>
    <cfRule type="expression" dxfId="9980" priority="8927">
      <formula>$N260="Excluído"</formula>
    </cfRule>
    <cfRule type="expression" dxfId="9979" priority="8928">
      <formula>$N260="Alterar"</formula>
    </cfRule>
    <cfRule type="expression" dxfId="9978" priority="8929">
      <formula>$N260="Excluir"</formula>
    </cfRule>
    <cfRule type="expression" dxfId="9977" priority="8930">
      <formula>$N260="Incluir"</formula>
    </cfRule>
  </conditionalFormatting>
  <conditionalFormatting sqref="B277:B289">
    <cfRule type="expression" dxfId="9976" priority="8875">
      <formula>IF($I277="",FALSE,IF($I277&gt;9999999,IF($I277&lt;100000000,FALSE,TRUE),TRUE))</formula>
    </cfRule>
  </conditionalFormatting>
  <conditionalFormatting sqref="B275">
    <cfRule type="expression" dxfId="9975" priority="8898">
      <formula>IF($I275="",FALSE,IF($I275&gt;9999999,IF($I275&lt;100000000,FALSE,TRUE),TRUE))</formula>
    </cfRule>
  </conditionalFormatting>
  <conditionalFormatting sqref="B275:D275">
    <cfRule type="expression" dxfId="9974" priority="8899">
      <formula>MID($I275,2,7)="0000000"</formula>
    </cfRule>
    <cfRule type="expression" dxfId="9973" priority="8900">
      <formula>MID($I275,3,6)="000000"</formula>
    </cfRule>
    <cfRule type="expression" dxfId="9972" priority="8901">
      <formula>MID($I275,4,5)="00000"</formula>
    </cfRule>
    <cfRule type="expression" dxfId="9971" priority="8902">
      <formula>MID($I275,5,4)="0000"</formula>
    </cfRule>
    <cfRule type="expression" dxfId="9970" priority="8903">
      <formula>MID($I275,7,2)="00"</formula>
    </cfRule>
    <cfRule type="expression" dxfId="9969" priority="8904">
      <formula>MID($I275,8,1)="0"</formula>
    </cfRule>
    <cfRule type="expression" dxfId="9968" priority="8905">
      <formula>$N275="Excluído"</formula>
    </cfRule>
    <cfRule type="expression" dxfId="9967" priority="8906">
      <formula>$N275="Alterar"</formula>
    </cfRule>
    <cfRule type="expression" dxfId="9966" priority="8907">
      <formula>$N275="Excluir"</formula>
    </cfRule>
    <cfRule type="expression" dxfId="9965" priority="8908">
      <formula>$N275="Incluir"</formula>
    </cfRule>
  </conditionalFormatting>
  <conditionalFormatting sqref="F276">
    <cfRule type="expression" dxfId="9964" priority="8887">
      <formula>IF($I276="",FALSE,IF($I276&gt;9999999,IF($I276&lt;100000000,FALSE,TRUE),TRUE))</formula>
    </cfRule>
  </conditionalFormatting>
  <conditionalFormatting sqref="F276">
    <cfRule type="expression" dxfId="9963" priority="8886">
      <formula>IF($I276="",FALSE,IF($I276&gt;9999999,IF($I276&lt;100000000,FALSE,TRUE),TRUE))</formula>
    </cfRule>
  </conditionalFormatting>
  <conditionalFormatting sqref="F276:H276">
    <cfRule type="expression" dxfId="9962" priority="8888">
      <formula>MID($I276,2,7)="0000000"</formula>
    </cfRule>
    <cfRule type="expression" dxfId="9961" priority="8889">
      <formula>MID($I276,3,6)="000000"</formula>
    </cfRule>
    <cfRule type="expression" dxfId="9960" priority="8890">
      <formula>MID($I276,4,5)="00000"</formula>
    </cfRule>
    <cfRule type="expression" dxfId="9959" priority="8891">
      <formula>MID($I276,5,4)="0000"</formula>
    </cfRule>
    <cfRule type="expression" dxfId="9958" priority="8892">
      <formula>MID($I276,7,2)="00"</formula>
    </cfRule>
    <cfRule type="expression" dxfId="9957" priority="8893">
      <formula>MID($I276,8,1)="0"</formula>
    </cfRule>
    <cfRule type="expression" dxfId="9956" priority="8894">
      <formula>$N276="Excluído"</formula>
    </cfRule>
    <cfRule type="expression" dxfId="9955" priority="8895">
      <formula>$N276="Alterar"</formula>
    </cfRule>
    <cfRule type="expression" dxfId="9954" priority="8896">
      <formula>$N276="Excluir"</formula>
    </cfRule>
    <cfRule type="expression" dxfId="9953" priority="8897">
      <formula>$N276="Incluir"</formula>
    </cfRule>
  </conditionalFormatting>
  <conditionalFormatting sqref="B277:D289">
    <cfRule type="expression" dxfId="9952" priority="8876">
      <formula>MID($I277,2,7)="0000000"</formula>
    </cfRule>
    <cfRule type="expression" dxfId="9951" priority="8877">
      <formula>MID($I277,3,6)="000000"</formula>
    </cfRule>
    <cfRule type="expression" dxfId="9950" priority="8878">
      <formula>MID($I277,4,5)="00000"</formula>
    </cfRule>
    <cfRule type="expression" dxfId="9949" priority="8879">
      <formula>MID($I277,5,4)="0000"</formula>
    </cfRule>
    <cfRule type="expression" dxfId="9948" priority="8880">
      <formula>MID($I277,7,2)="00"</formula>
    </cfRule>
    <cfRule type="expression" dxfId="9947" priority="8881">
      <formula>MID($I277,8,1)="0"</formula>
    </cfRule>
    <cfRule type="expression" dxfId="9946" priority="8882">
      <formula>$N277="Excluído"</formula>
    </cfRule>
    <cfRule type="expression" dxfId="9945" priority="8883">
      <formula>$N277="Alterar"</formula>
    </cfRule>
    <cfRule type="expression" dxfId="9944" priority="8884">
      <formula>$N277="Excluir"</formula>
    </cfRule>
    <cfRule type="expression" dxfId="9943" priority="8885">
      <formula>$N277="Incluir"</formula>
    </cfRule>
  </conditionalFormatting>
  <conditionalFormatting sqref="H281 F281 H261 F261">
    <cfRule type="expression" dxfId="9942" priority="10719">
      <formula>IF($I244="",FALSE,IF($I244&gt;9999999,IF($I244&lt;100000000,FALSE,TRUE),TRUE))</formula>
    </cfRule>
  </conditionalFormatting>
  <conditionalFormatting sqref="H281 F281 H261 F261">
    <cfRule type="expression" dxfId="9941" priority="10720">
      <formula>MID($I244,2,7)="0000000"</formula>
    </cfRule>
    <cfRule type="expression" dxfId="9940" priority="10721">
      <formula>MID($I244,3,6)="000000"</formula>
    </cfRule>
    <cfRule type="expression" dxfId="9939" priority="10722">
      <formula>MID($I244,4,5)="00000"</formula>
    </cfRule>
    <cfRule type="expression" dxfId="9938" priority="10723">
      <formula>MID($I244,5,4)="0000"</formula>
    </cfRule>
    <cfRule type="expression" dxfId="9937" priority="10724">
      <formula>MID($I244,7,2)="00"</formula>
    </cfRule>
    <cfRule type="expression" dxfId="9936" priority="10725">
      <formula>MID($I244,8,1)="0"</formula>
    </cfRule>
    <cfRule type="expression" dxfId="9935" priority="10726">
      <formula>$N244="Excluído"</formula>
    </cfRule>
    <cfRule type="expression" dxfId="9934" priority="10727">
      <formula>$N244="Alterar"</formula>
    </cfRule>
    <cfRule type="expression" dxfId="9933" priority="10728">
      <formula>$N244="Excluir"</formula>
    </cfRule>
    <cfRule type="expression" dxfId="9932" priority="10729">
      <formula>$N244="Incluir"</formula>
    </cfRule>
  </conditionalFormatting>
  <conditionalFormatting sqref="H283 F348:F355 H348:H355">
    <cfRule type="expression" dxfId="9931" priority="10730">
      <formula>IF($I265="",FALSE,IF($I265&gt;9999999,IF($I265&lt;100000000,FALSE,TRUE),TRUE))</formula>
    </cfRule>
  </conditionalFormatting>
  <conditionalFormatting sqref="H283 F348:H355">
    <cfRule type="expression" dxfId="9930" priority="10731">
      <formula>MID($I265,2,7)="0000000"</formula>
    </cfRule>
    <cfRule type="expression" dxfId="9929" priority="10732">
      <formula>MID($I265,3,6)="000000"</formula>
    </cfRule>
    <cfRule type="expression" dxfId="9928" priority="10733">
      <formula>MID($I265,4,5)="00000"</formula>
    </cfRule>
    <cfRule type="expression" dxfId="9927" priority="10734">
      <formula>MID($I265,5,4)="0000"</formula>
    </cfRule>
    <cfRule type="expression" dxfId="9926" priority="10735">
      <formula>MID($I265,7,2)="00"</formula>
    </cfRule>
    <cfRule type="expression" dxfId="9925" priority="10736">
      <formula>MID($I265,8,1)="0"</formula>
    </cfRule>
    <cfRule type="expression" dxfId="9924" priority="10737">
      <formula>$N265="Excluído"</formula>
    </cfRule>
    <cfRule type="expression" dxfId="9923" priority="10738">
      <formula>$N265="Alterar"</formula>
    </cfRule>
    <cfRule type="expression" dxfId="9922" priority="10739">
      <formula>$N265="Excluir"</formula>
    </cfRule>
    <cfRule type="expression" dxfId="9921" priority="10740">
      <formula>$N265="Incluir"</formula>
    </cfRule>
  </conditionalFormatting>
  <conditionalFormatting sqref="F283">
    <cfRule type="expression" dxfId="9920" priority="10741">
      <formula>IF($I265="",FALSE,IF($I265&gt;9999999,IF($I265&lt;100000000,FALSE,TRUE),TRUE))</formula>
    </cfRule>
  </conditionalFormatting>
  <conditionalFormatting sqref="F283">
    <cfRule type="expression" dxfId="9919" priority="10742">
      <formula>MID($I265,2,7)="0000000"</formula>
    </cfRule>
    <cfRule type="expression" dxfId="9918" priority="10743">
      <formula>MID($I265,3,6)="000000"</formula>
    </cfRule>
    <cfRule type="expression" dxfId="9917" priority="10744">
      <formula>MID($I265,4,5)="00000"</formula>
    </cfRule>
    <cfRule type="expression" dxfId="9916" priority="10745">
      <formula>MID($I265,5,4)="0000"</formula>
    </cfRule>
    <cfRule type="expression" dxfId="9915" priority="10746">
      <formula>MID($I265,7,2)="00"</formula>
    </cfRule>
    <cfRule type="expression" dxfId="9914" priority="10747">
      <formula>MID($I265,8,1)="0"</formula>
    </cfRule>
    <cfRule type="expression" dxfId="9913" priority="10748">
      <formula>$N265="Excluído"</formula>
    </cfRule>
    <cfRule type="expression" dxfId="9912" priority="10749">
      <formula>$N265="Alterar"</formula>
    </cfRule>
    <cfRule type="expression" dxfId="9911" priority="10750">
      <formula>$N265="Excluir"</formula>
    </cfRule>
    <cfRule type="expression" dxfId="9910" priority="10751">
      <formula>$N265="Incluir"</formula>
    </cfRule>
  </conditionalFormatting>
  <conditionalFormatting sqref="H377:H385 F377:F385 H357 H365:H369 F285:F286 H285">
    <cfRule type="expression" dxfId="9909" priority="10752">
      <formula>IF($I266="",FALSE,IF($I266&gt;9999999,IF($I266&lt;100000000,FALSE,TRUE),TRUE))</formula>
    </cfRule>
  </conditionalFormatting>
  <conditionalFormatting sqref="F377:H385 H357 F285:F286 H285">
    <cfRule type="expression" dxfId="9908" priority="10753">
      <formula>MID($I266,2,7)="0000000"</formula>
    </cfRule>
    <cfRule type="expression" dxfId="9907" priority="10754">
      <formula>MID($I266,3,6)="000000"</formula>
    </cfRule>
    <cfRule type="expression" dxfId="9906" priority="10755">
      <formula>MID($I266,4,5)="00000"</formula>
    </cfRule>
    <cfRule type="expression" dxfId="9905" priority="10756">
      <formula>MID($I266,5,4)="0000"</formula>
    </cfRule>
    <cfRule type="expression" dxfId="9904" priority="10757">
      <formula>MID($I266,7,2)="00"</formula>
    </cfRule>
    <cfRule type="expression" dxfId="9903" priority="10758">
      <formula>MID($I266,8,1)="0"</formula>
    </cfRule>
    <cfRule type="expression" dxfId="9902" priority="10759">
      <formula>$N266="Excluído"</formula>
    </cfRule>
    <cfRule type="expression" dxfId="9901" priority="10760">
      <formula>$N266="Alterar"</formula>
    </cfRule>
    <cfRule type="expression" dxfId="9900" priority="10761">
      <formula>$N266="Excluir"</formula>
    </cfRule>
    <cfRule type="expression" dxfId="9899" priority="10762">
      <formula>$N266="Incluir"</formula>
    </cfRule>
  </conditionalFormatting>
  <conditionalFormatting sqref="F290">
    <cfRule type="expression" dxfId="9898" priority="8864">
      <formula>IF($I290="",FALSE,IF($I290&gt;9999999,IF($I290&lt;100000000,FALSE,TRUE),TRUE))</formula>
    </cfRule>
  </conditionalFormatting>
  <conditionalFormatting sqref="F290:H290">
    <cfRule type="expression" dxfId="9897" priority="8865">
      <formula>MID($I290,2,7)="0000000"</formula>
    </cfRule>
    <cfRule type="expression" dxfId="9896" priority="8866">
      <formula>MID($I290,3,6)="000000"</formula>
    </cfRule>
    <cfRule type="expression" dxfId="9895" priority="8867">
      <formula>MID($I290,4,5)="00000"</formula>
    </cfRule>
    <cfRule type="expression" dxfId="9894" priority="8868">
      <formula>MID($I290,5,4)="0000"</formula>
    </cfRule>
    <cfRule type="expression" dxfId="9893" priority="8869">
      <formula>MID($I290,7,2)="00"</formula>
    </cfRule>
    <cfRule type="expression" dxfId="9892" priority="8870">
      <formula>MID($I290,8,1)="0"</formula>
    </cfRule>
    <cfRule type="expression" dxfId="9891" priority="8871">
      <formula>$N290="Excluído"</formula>
    </cfRule>
    <cfRule type="expression" dxfId="9890" priority="8872">
      <formula>$N290="Alterar"</formula>
    </cfRule>
    <cfRule type="expression" dxfId="9889" priority="8873">
      <formula>$N290="Excluir"</formula>
    </cfRule>
    <cfRule type="expression" dxfId="9888" priority="8874">
      <formula>$N290="Incluir"</formula>
    </cfRule>
  </conditionalFormatting>
  <conditionalFormatting sqref="B291:B302">
    <cfRule type="expression" dxfId="9887" priority="8853">
      <formula>IF($I291="",FALSE,IF($I291&gt;9999999,IF($I291&lt;100000000,FALSE,TRUE),TRUE))</formula>
    </cfRule>
  </conditionalFormatting>
  <conditionalFormatting sqref="B291:D302">
    <cfRule type="expression" dxfId="9886" priority="8854">
      <formula>MID($I291,2,7)="0000000"</formula>
    </cfRule>
    <cfRule type="expression" dxfId="9885" priority="8855">
      <formula>MID($I291,3,6)="000000"</formula>
    </cfRule>
    <cfRule type="expression" dxfId="9884" priority="8856">
      <formula>MID($I291,4,5)="00000"</formula>
    </cfRule>
    <cfRule type="expression" dxfId="9883" priority="8857">
      <formula>MID($I291,5,4)="0000"</formula>
    </cfRule>
    <cfRule type="expression" dxfId="9882" priority="8858">
      <formula>MID($I291,7,2)="00"</formula>
    </cfRule>
    <cfRule type="expression" dxfId="9881" priority="8859">
      <formula>MID($I291,8,1)="0"</formula>
    </cfRule>
    <cfRule type="expression" dxfId="9880" priority="8860">
      <formula>$N291="Excluído"</formula>
    </cfRule>
    <cfRule type="expression" dxfId="9879" priority="8861">
      <formula>$N291="Alterar"</formula>
    </cfRule>
    <cfRule type="expression" dxfId="9878" priority="8862">
      <formula>$N291="Excluir"</formula>
    </cfRule>
    <cfRule type="expression" dxfId="9877" priority="8863">
      <formula>$N291="Incluir"</formula>
    </cfRule>
  </conditionalFormatting>
  <conditionalFormatting sqref="H101 E101:F101 H288 F288">
    <cfRule type="expression" dxfId="9876" priority="8831">
      <formula>IF($I91="",FALSE,IF($I91&gt;9999999,IF($I91&lt;100000000,FALSE,TRUE),TRUE))</formula>
    </cfRule>
  </conditionalFormatting>
  <conditionalFormatting sqref="H101 E101:F101 F288:H288">
    <cfRule type="expression" dxfId="9875" priority="8832">
      <formula>MID($I91,2,7)="0000000"</formula>
    </cfRule>
    <cfRule type="expression" dxfId="9874" priority="8833">
      <formula>MID($I91,3,6)="000000"</formula>
    </cfRule>
    <cfRule type="expression" dxfId="9873" priority="8834">
      <formula>MID($I91,4,5)="00000"</formula>
    </cfRule>
    <cfRule type="expression" dxfId="9872" priority="8835">
      <formula>MID($I91,5,4)="0000"</formula>
    </cfRule>
    <cfRule type="expression" dxfId="9871" priority="8836">
      <formula>MID($I91,7,2)="00"</formula>
    </cfRule>
    <cfRule type="expression" dxfId="9870" priority="8837">
      <formula>MID($I91,8,1)="0"</formula>
    </cfRule>
    <cfRule type="expression" dxfId="9869" priority="8838">
      <formula>$N91="Excluído"</formula>
    </cfRule>
    <cfRule type="expression" dxfId="9868" priority="8839">
      <formula>$N91="Alterar"</formula>
    </cfRule>
    <cfRule type="expression" dxfId="9867" priority="8840">
      <formula>$N91="Excluir"</formula>
    </cfRule>
    <cfRule type="expression" dxfId="9866" priority="8841">
      <formula>$N91="Incluir"</formula>
    </cfRule>
  </conditionalFormatting>
  <conditionalFormatting sqref="F341:F344 F337:F339 H337:H339 H341:H344">
    <cfRule type="expression" dxfId="9865" priority="8842">
      <formula>IF($I315="",FALSE,IF($I315&gt;9999999,IF($I315&lt;100000000,FALSE,TRUE),TRUE))</formula>
    </cfRule>
  </conditionalFormatting>
  <conditionalFormatting sqref="F341:H344 F337:H339">
    <cfRule type="expression" dxfId="9864" priority="8843">
      <formula>MID($I315,2,7)="0000000"</formula>
    </cfRule>
    <cfRule type="expression" dxfId="9863" priority="8844">
      <formula>MID($I315,3,6)="000000"</formula>
    </cfRule>
    <cfRule type="expression" dxfId="9862" priority="8845">
      <formula>MID($I315,4,5)="00000"</formula>
    </cfRule>
    <cfRule type="expression" dxfId="9861" priority="8846">
      <formula>MID($I315,5,4)="0000"</formula>
    </cfRule>
    <cfRule type="expression" dxfId="9860" priority="8847">
      <formula>MID($I315,7,2)="00"</formula>
    </cfRule>
    <cfRule type="expression" dxfId="9859" priority="8848">
      <formula>MID($I315,8,1)="0"</formula>
    </cfRule>
    <cfRule type="expression" dxfId="9858" priority="8849">
      <formula>$N315="Excluído"</formula>
    </cfRule>
    <cfRule type="expression" dxfId="9857" priority="8850">
      <formula>$N315="Alterar"</formula>
    </cfRule>
    <cfRule type="expression" dxfId="9856" priority="8851">
      <formula>$N315="Excluir"</formula>
    </cfRule>
    <cfRule type="expression" dxfId="9855" priority="8852">
      <formula>$N315="Incluir"</formula>
    </cfRule>
  </conditionalFormatting>
  <conditionalFormatting sqref="F292:F293 B507:B508 B465:B466 F481">
    <cfRule type="expression" dxfId="9854" priority="10763">
      <formula>IF($I294="",FALSE,IF($I294&gt;9999999,IF($I294&lt;100000000,FALSE,TRUE),TRUE))</formula>
    </cfRule>
  </conditionalFormatting>
  <conditionalFormatting sqref="F292:H293 B507:D508 B465:D466 F481:H481">
    <cfRule type="expression" dxfId="9853" priority="10764">
      <formula>MID($I294,2,7)="0000000"</formula>
    </cfRule>
    <cfRule type="expression" dxfId="9852" priority="10765">
      <formula>MID($I294,3,6)="000000"</formula>
    </cfRule>
    <cfRule type="expression" dxfId="9851" priority="10766">
      <formula>MID($I294,4,5)="00000"</formula>
    </cfRule>
    <cfRule type="expression" dxfId="9850" priority="10767">
      <formula>MID($I294,5,4)="0000"</formula>
    </cfRule>
    <cfRule type="expression" dxfId="9849" priority="10768">
      <formula>MID($I294,7,2)="00"</formula>
    </cfRule>
    <cfRule type="expression" dxfId="9848" priority="10769">
      <formula>MID($I294,8,1)="0"</formula>
    </cfRule>
    <cfRule type="expression" dxfId="9847" priority="10770">
      <formula>$N294="Excluído"</formula>
    </cfRule>
    <cfRule type="expression" dxfId="9846" priority="10771">
      <formula>$N294="Alterar"</formula>
    </cfRule>
    <cfRule type="expression" dxfId="9845" priority="10772">
      <formula>$N294="Excluir"</formula>
    </cfRule>
    <cfRule type="expression" dxfId="9844" priority="10773">
      <formula>$N294="Incluir"</formula>
    </cfRule>
  </conditionalFormatting>
  <conditionalFormatting sqref="B402:B403 B694:B695 F287 H287">
    <cfRule type="expression" dxfId="9843" priority="10774">
      <formula>IF($I278="",FALSE,IF($I278&gt;9999999,IF($I278&lt;100000000,FALSE,TRUE),TRUE))</formula>
    </cfRule>
  </conditionalFormatting>
  <conditionalFormatting sqref="B402:D403 B694:D695 F287:H287">
    <cfRule type="expression" dxfId="9842" priority="10775">
      <formula>MID($I278,2,7)="0000000"</formula>
    </cfRule>
    <cfRule type="expression" dxfId="9841" priority="10776">
      <formula>MID($I278,3,6)="000000"</formula>
    </cfRule>
    <cfRule type="expression" dxfId="9840" priority="10777">
      <formula>MID($I278,4,5)="00000"</formula>
    </cfRule>
    <cfRule type="expression" dxfId="9839" priority="10778">
      <formula>MID($I278,5,4)="0000"</formula>
    </cfRule>
    <cfRule type="expression" dxfId="9838" priority="10779">
      <formula>MID($I278,7,2)="00"</formula>
    </cfRule>
    <cfRule type="expression" dxfId="9837" priority="10780">
      <formula>MID($I278,8,1)="0"</formula>
    </cfRule>
    <cfRule type="expression" dxfId="9836" priority="10781">
      <formula>$N278="Excluído"</formula>
    </cfRule>
    <cfRule type="expression" dxfId="9835" priority="10782">
      <formula>$N278="Alterar"</formula>
    </cfRule>
    <cfRule type="expression" dxfId="9834" priority="10783">
      <formula>$N278="Excluir"</formula>
    </cfRule>
    <cfRule type="expression" dxfId="9833" priority="10784">
      <formula>$N278="Incluir"</formula>
    </cfRule>
  </conditionalFormatting>
  <conditionalFormatting sqref="F295 H295">
    <cfRule type="expression" dxfId="9832" priority="10785">
      <formula>IF($I271="",FALSE,IF($I271&gt;9999999,IF($I271&lt;100000000,FALSE,TRUE),TRUE))</formula>
    </cfRule>
  </conditionalFormatting>
  <conditionalFormatting sqref="F295 H295">
    <cfRule type="expression" dxfId="9831" priority="10786">
      <formula>MID($I271,2,7)="0000000"</formula>
    </cfRule>
    <cfRule type="expression" dxfId="9830" priority="10787">
      <formula>MID($I271,3,6)="000000"</formula>
    </cfRule>
    <cfRule type="expression" dxfId="9829" priority="10788">
      <formula>MID($I271,4,5)="00000"</formula>
    </cfRule>
    <cfRule type="expression" dxfId="9828" priority="10789">
      <formula>MID($I271,5,4)="0000"</formula>
    </cfRule>
    <cfRule type="expression" dxfId="9827" priority="10790">
      <formula>MID($I271,7,2)="00"</formula>
    </cfRule>
    <cfRule type="expression" dxfId="9826" priority="10791">
      <formula>MID($I271,8,1)="0"</formula>
    </cfRule>
    <cfRule type="expression" dxfId="9825" priority="10792">
      <formula>$N271="Excluído"</formula>
    </cfRule>
    <cfRule type="expression" dxfId="9824" priority="10793">
      <formula>$N271="Alterar"</formula>
    </cfRule>
    <cfRule type="expression" dxfId="9823" priority="10794">
      <formula>$N271="Excluir"</formula>
    </cfRule>
    <cfRule type="expression" dxfId="9822" priority="10795">
      <formula>$N271="Incluir"</formula>
    </cfRule>
  </conditionalFormatting>
  <conditionalFormatting sqref="H336 F336 F312:F314 H312:H315">
    <cfRule type="expression" dxfId="9821" priority="10796">
      <formula>IF($I289="",FALSE,IF($I289&gt;9999999,IF($I289&lt;100000000,FALSE,TRUE),TRUE))</formula>
    </cfRule>
  </conditionalFormatting>
  <conditionalFormatting sqref="F336:H336 F312:F314 H312:H315">
    <cfRule type="expression" dxfId="9820" priority="10797">
      <formula>MID($I289,2,7)="0000000"</formula>
    </cfRule>
    <cfRule type="expression" dxfId="9819" priority="10798">
      <formula>MID($I289,3,6)="000000"</formula>
    </cfRule>
    <cfRule type="expression" dxfId="9818" priority="10799">
      <formula>MID($I289,4,5)="00000"</formula>
    </cfRule>
    <cfRule type="expression" dxfId="9817" priority="10800">
      <formula>MID($I289,5,4)="0000"</formula>
    </cfRule>
    <cfRule type="expression" dxfId="9816" priority="10801">
      <formula>MID($I289,7,2)="00"</formula>
    </cfRule>
    <cfRule type="expression" dxfId="9815" priority="10802">
      <formula>MID($I289,8,1)="0"</formula>
    </cfRule>
    <cfRule type="expression" dxfId="9814" priority="10803">
      <formula>$N289="Excluído"</formula>
    </cfRule>
    <cfRule type="expression" dxfId="9813" priority="10804">
      <formula>$N289="Alterar"</formula>
    </cfRule>
    <cfRule type="expression" dxfId="9812" priority="10805">
      <formula>$N289="Excluir"</formula>
    </cfRule>
    <cfRule type="expression" dxfId="9811" priority="10806">
      <formula>$N289="Incluir"</formula>
    </cfRule>
  </conditionalFormatting>
  <conditionalFormatting sqref="F303">
    <cfRule type="expression" dxfId="9810" priority="8820">
      <formula>IF($I303="",FALSE,IF($I303&gt;9999999,IF($I303&lt;100000000,FALSE,TRUE),TRUE))</formula>
    </cfRule>
  </conditionalFormatting>
  <conditionalFormatting sqref="F303:H303">
    <cfRule type="expression" dxfId="9809" priority="8821">
      <formula>MID($I303,2,7)="0000000"</formula>
    </cfRule>
    <cfRule type="expression" dxfId="9808" priority="8822">
      <formula>MID($I303,3,6)="000000"</formula>
    </cfRule>
    <cfRule type="expression" dxfId="9807" priority="8823">
      <formula>MID($I303,4,5)="00000"</formula>
    </cfRule>
    <cfRule type="expression" dxfId="9806" priority="8824">
      <formula>MID($I303,5,4)="0000"</formula>
    </cfRule>
    <cfRule type="expression" dxfId="9805" priority="8825">
      <formula>MID($I303,7,2)="00"</formula>
    </cfRule>
    <cfRule type="expression" dxfId="9804" priority="8826">
      <formula>MID($I303,8,1)="0"</formula>
    </cfRule>
    <cfRule type="expression" dxfId="9803" priority="8827">
      <formula>$N303="Excluído"</formula>
    </cfRule>
    <cfRule type="expression" dxfId="9802" priority="8828">
      <formula>$N303="Alterar"</formula>
    </cfRule>
    <cfRule type="expression" dxfId="9801" priority="8829">
      <formula>$N303="Excluir"</formula>
    </cfRule>
    <cfRule type="expression" dxfId="9800" priority="8830">
      <formula>$N303="Incluir"</formula>
    </cfRule>
  </conditionalFormatting>
  <conditionalFormatting sqref="F304 H304">
    <cfRule type="expression" dxfId="9799" priority="8798">
      <formula>IF($I293="",FALSE,IF($I293&gt;9999999,IF($I293&lt;100000000,FALSE,TRUE),TRUE))</formula>
    </cfRule>
  </conditionalFormatting>
  <conditionalFormatting sqref="F304:H304">
    <cfRule type="expression" dxfId="9798" priority="8799">
      <formula>MID($I293,2,7)="0000000"</formula>
    </cfRule>
    <cfRule type="expression" dxfId="9797" priority="8800">
      <formula>MID($I293,3,6)="000000"</formula>
    </cfRule>
    <cfRule type="expression" dxfId="9796" priority="8801">
      <formula>MID($I293,4,5)="00000"</formula>
    </cfRule>
    <cfRule type="expression" dxfId="9795" priority="8802">
      <formula>MID($I293,5,4)="0000"</formula>
    </cfRule>
    <cfRule type="expression" dxfId="9794" priority="8803">
      <formula>MID($I293,7,2)="00"</formula>
    </cfRule>
    <cfRule type="expression" dxfId="9793" priority="8804">
      <formula>MID($I293,8,1)="0"</formula>
    </cfRule>
    <cfRule type="expression" dxfId="9792" priority="8805">
      <formula>$N293="Excluído"</formula>
    </cfRule>
    <cfRule type="expression" dxfId="9791" priority="8806">
      <formula>$N293="Alterar"</formula>
    </cfRule>
    <cfRule type="expression" dxfId="9790" priority="8807">
      <formula>$N293="Excluir"</formula>
    </cfRule>
    <cfRule type="expression" dxfId="9789" priority="8808">
      <formula>$N293="Incluir"</formula>
    </cfRule>
  </conditionalFormatting>
  <conditionalFormatting sqref="F304 H299:H302 F310:F311 H310:H311 F299:F302 H304:H306">
    <cfRule type="expression" dxfId="9788" priority="8809">
      <formula>IF($I273="",FALSE,IF($I273&gt;9999999,IF($I273&lt;100000000,FALSE,TRUE),TRUE))</formula>
    </cfRule>
  </conditionalFormatting>
  <conditionalFormatting sqref="F304 H299:H302 F310:F311 H310:H311 F299:F302 H304:H306">
    <cfRule type="expression" dxfId="9787" priority="8810">
      <formula>MID($I273,2,7)="0000000"</formula>
    </cfRule>
    <cfRule type="expression" dxfId="9786" priority="8811">
      <formula>MID($I273,3,6)="000000"</formula>
    </cfRule>
    <cfRule type="expression" dxfId="9785" priority="8812">
      <formula>MID($I273,4,5)="00000"</formula>
    </cfRule>
    <cfRule type="expression" dxfId="9784" priority="8813">
      <formula>MID($I273,5,4)="0000"</formula>
    </cfRule>
    <cfRule type="expression" dxfId="9783" priority="8814">
      <formula>MID($I273,7,2)="00"</formula>
    </cfRule>
    <cfRule type="expression" dxfId="9782" priority="8815">
      <formula>MID($I273,8,1)="0"</formula>
    </cfRule>
    <cfRule type="expression" dxfId="9781" priority="8816">
      <formula>$N273="Excluído"</formula>
    </cfRule>
    <cfRule type="expression" dxfId="9780" priority="8817">
      <formula>$N273="Alterar"</formula>
    </cfRule>
    <cfRule type="expression" dxfId="9779" priority="8818">
      <formula>$N273="Excluir"</formula>
    </cfRule>
    <cfRule type="expression" dxfId="9778" priority="8819">
      <formula>$N273="Incluir"</formula>
    </cfRule>
  </conditionalFormatting>
  <conditionalFormatting sqref="B305">
    <cfRule type="expression" dxfId="9777" priority="8787">
      <formula>IF($I305="",FALSE,IF($I305&gt;9999999,IF($I305&lt;100000000,FALSE,TRUE),TRUE))</formula>
    </cfRule>
  </conditionalFormatting>
  <conditionalFormatting sqref="B305:D305">
    <cfRule type="expression" dxfId="9776" priority="8788">
      <formula>MID($I305,2,7)="0000000"</formula>
    </cfRule>
    <cfRule type="expression" dxfId="9775" priority="8789">
      <formula>MID($I305,3,6)="000000"</formula>
    </cfRule>
    <cfRule type="expression" dxfId="9774" priority="8790">
      <formula>MID($I305,4,5)="00000"</formula>
    </cfRule>
    <cfRule type="expression" dxfId="9773" priority="8791">
      <formula>MID($I305,5,4)="0000"</formula>
    </cfRule>
    <cfRule type="expression" dxfId="9772" priority="8792">
      <formula>MID($I305,7,2)="00"</formula>
    </cfRule>
    <cfRule type="expression" dxfId="9771" priority="8793">
      <formula>MID($I305,8,1)="0"</formula>
    </cfRule>
    <cfRule type="expression" dxfId="9770" priority="8794">
      <formula>$N305="Excluído"</formula>
    </cfRule>
    <cfRule type="expression" dxfId="9769" priority="8795">
      <formula>$N305="Alterar"</formula>
    </cfRule>
    <cfRule type="expression" dxfId="9768" priority="8796">
      <formula>$N305="Excluir"</formula>
    </cfRule>
    <cfRule type="expression" dxfId="9767" priority="8797">
      <formula>$N305="Incluir"</formula>
    </cfRule>
  </conditionalFormatting>
  <conditionalFormatting sqref="B306">
    <cfRule type="expression" dxfId="9766" priority="8776">
      <formula>IF($I306="",FALSE,IF($I306&gt;9999999,IF($I306&lt;100000000,FALSE,TRUE),TRUE))</formula>
    </cfRule>
  </conditionalFormatting>
  <conditionalFormatting sqref="B306:D306">
    <cfRule type="expression" dxfId="9765" priority="8777">
      <formula>MID($I306,2,7)="0000000"</formula>
    </cfRule>
    <cfRule type="expression" dxfId="9764" priority="8778">
      <formula>MID($I306,3,6)="000000"</formula>
    </cfRule>
    <cfRule type="expression" dxfId="9763" priority="8779">
      <formula>MID($I306,4,5)="00000"</formula>
    </cfRule>
    <cfRule type="expression" dxfId="9762" priority="8780">
      <formula>MID($I306,5,4)="0000"</formula>
    </cfRule>
    <cfRule type="expression" dxfId="9761" priority="8781">
      <formula>MID($I306,7,2)="00"</formula>
    </cfRule>
    <cfRule type="expression" dxfId="9760" priority="8782">
      <formula>MID($I306,8,1)="0"</formula>
    </cfRule>
    <cfRule type="expression" dxfId="9759" priority="8783">
      <formula>$N306="Excluído"</formula>
    </cfRule>
    <cfRule type="expression" dxfId="9758" priority="8784">
      <formula>$N306="Alterar"</formula>
    </cfRule>
    <cfRule type="expression" dxfId="9757" priority="8785">
      <formula>$N306="Excluir"</formula>
    </cfRule>
    <cfRule type="expression" dxfId="9756" priority="8786">
      <formula>$N306="Incluir"</formula>
    </cfRule>
  </conditionalFormatting>
  <conditionalFormatting sqref="B304">
    <cfRule type="expression" dxfId="9755" priority="8765">
      <formula>IF($I304="",FALSE,IF($I304&gt;9999999,IF($I304&lt;100000000,FALSE,TRUE),TRUE))</formula>
    </cfRule>
  </conditionalFormatting>
  <conditionalFormatting sqref="B304:D304">
    <cfRule type="expression" dxfId="9754" priority="8766">
      <formula>MID($I304,2,7)="0000000"</formula>
    </cfRule>
    <cfRule type="expression" dxfId="9753" priority="8767">
      <formula>MID($I304,3,6)="000000"</formula>
    </cfRule>
    <cfRule type="expression" dxfId="9752" priority="8768">
      <formula>MID($I304,4,5)="00000"</formula>
    </cfRule>
    <cfRule type="expression" dxfId="9751" priority="8769">
      <formula>MID($I304,5,4)="0000"</formula>
    </cfRule>
    <cfRule type="expression" dxfId="9750" priority="8770">
      <formula>MID($I304,7,2)="00"</formula>
    </cfRule>
    <cfRule type="expression" dxfId="9749" priority="8771">
      <formula>MID($I304,8,1)="0"</formula>
    </cfRule>
    <cfRule type="expression" dxfId="9748" priority="8772">
      <formula>$N304="Excluído"</formula>
    </cfRule>
    <cfRule type="expression" dxfId="9747" priority="8773">
      <formula>$N304="Alterar"</formula>
    </cfRule>
    <cfRule type="expression" dxfId="9746" priority="8774">
      <formula>$N304="Excluir"</formula>
    </cfRule>
    <cfRule type="expression" dxfId="9745" priority="8775">
      <formula>$N304="Incluir"</formula>
    </cfRule>
  </conditionalFormatting>
  <conditionalFormatting sqref="B303">
    <cfRule type="expression" dxfId="9744" priority="10807">
      <formula>IF(#REF!="",FALSE,IF(#REF!&gt;9999999,IF(#REF!&lt;100000000,FALSE,TRUE),TRUE))</formula>
    </cfRule>
  </conditionalFormatting>
  <conditionalFormatting sqref="B303:D303">
    <cfRule type="expression" dxfId="9743" priority="10808">
      <formula>MID(#REF!,2,7)="0000000"</formula>
    </cfRule>
    <cfRule type="expression" dxfId="9742" priority="10809">
      <formula>MID(#REF!,3,6)="000000"</formula>
    </cfRule>
    <cfRule type="expression" dxfId="9741" priority="10810">
      <formula>MID(#REF!,4,5)="00000"</formula>
    </cfRule>
    <cfRule type="expression" dxfId="9740" priority="10811">
      <formula>MID(#REF!,5,4)="0000"</formula>
    </cfRule>
    <cfRule type="expression" dxfId="9739" priority="10812">
      <formula>MID(#REF!,7,2)="00"</formula>
    </cfRule>
    <cfRule type="expression" dxfId="9738" priority="10813">
      <formula>MID(#REF!,8,1)="0"</formula>
    </cfRule>
    <cfRule type="expression" dxfId="9737" priority="10814">
      <formula>#REF!="Excluído"</formula>
    </cfRule>
    <cfRule type="expression" dxfId="9736" priority="10815">
      <formula>#REF!="Alterar"</formula>
    </cfRule>
    <cfRule type="expression" dxfId="9735" priority="10816">
      <formula>#REF!="Excluir"</formula>
    </cfRule>
    <cfRule type="expression" dxfId="9734" priority="10817">
      <formula>#REF!="Incluir"</formula>
    </cfRule>
  </conditionalFormatting>
  <conditionalFormatting sqref="F305 H305">
    <cfRule type="expression" dxfId="9733" priority="8743">
      <formula>IF($I294="",FALSE,IF($I294&gt;9999999,IF($I294&lt;100000000,FALSE,TRUE),TRUE))</formula>
    </cfRule>
  </conditionalFormatting>
  <conditionalFormatting sqref="F305:H305">
    <cfRule type="expression" dxfId="9732" priority="8744">
      <formula>MID($I294,2,7)="0000000"</formula>
    </cfRule>
    <cfRule type="expression" dxfId="9731" priority="8745">
      <formula>MID($I294,3,6)="000000"</formula>
    </cfRule>
    <cfRule type="expression" dxfId="9730" priority="8746">
      <formula>MID($I294,4,5)="00000"</formula>
    </cfRule>
    <cfRule type="expression" dxfId="9729" priority="8747">
      <formula>MID($I294,5,4)="0000"</formula>
    </cfRule>
    <cfRule type="expression" dxfId="9728" priority="8748">
      <formula>MID($I294,7,2)="00"</formula>
    </cfRule>
    <cfRule type="expression" dxfId="9727" priority="8749">
      <formula>MID($I294,8,1)="0"</formula>
    </cfRule>
    <cfRule type="expression" dxfId="9726" priority="8750">
      <formula>$N294="Excluído"</formula>
    </cfRule>
    <cfRule type="expression" dxfId="9725" priority="8751">
      <formula>$N294="Alterar"</formula>
    </cfRule>
    <cfRule type="expression" dxfId="9724" priority="8752">
      <formula>$N294="Excluir"</formula>
    </cfRule>
    <cfRule type="expression" dxfId="9723" priority="8753">
      <formula>$N294="Incluir"</formula>
    </cfRule>
  </conditionalFormatting>
  <conditionalFormatting sqref="F305">
    <cfRule type="expression" dxfId="9722" priority="8754">
      <formula>IF($I279="",FALSE,IF($I279&gt;9999999,IF($I279&lt;100000000,FALSE,TRUE),TRUE))</formula>
    </cfRule>
  </conditionalFormatting>
  <conditionalFormatting sqref="F305">
    <cfRule type="expression" dxfId="9721" priority="8755">
      <formula>MID($I279,2,7)="0000000"</formula>
    </cfRule>
    <cfRule type="expression" dxfId="9720" priority="8756">
      <formula>MID($I279,3,6)="000000"</formula>
    </cfRule>
    <cfRule type="expression" dxfId="9719" priority="8757">
      <formula>MID($I279,4,5)="00000"</formula>
    </cfRule>
    <cfRule type="expression" dxfId="9718" priority="8758">
      <formula>MID($I279,5,4)="0000"</formula>
    </cfRule>
    <cfRule type="expression" dxfId="9717" priority="8759">
      <formula>MID($I279,7,2)="00"</formula>
    </cfRule>
    <cfRule type="expression" dxfId="9716" priority="8760">
      <formula>MID($I279,8,1)="0"</formula>
    </cfRule>
    <cfRule type="expression" dxfId="9715" priority="8761">
      <formula>$N279="Excluído"</formula>
    </cfRule>
    <cfRule type="expression" dxfId="9714" priority="8762">
      <formula>$N279="Alterar"</formula>
    </cfRule>
    <cfRule type="expression" dxfId="9713" priority="8763">
      <formula>$N279="Excluir"</formula>
    </cfRule>
    <cfRule type="expression" dxfId="9712" priority="8764">
      <formula>$N279="Incluir"</formula>
    </cfRule>
  </conditionalFormatting>
  <conditionalFormatting sqref="F306 H306">
    <cfRule type="expression" dxfId="9711" priority="8721">
      <formula>IF($I295="",FALSE,IF($I295&gt;9999999,IF($I295&lt;100000000,FALSE,TRUE),TRUE))</formula>
    </cfRule>
  </conditionalFormatting>
  <conditionalFormatting sqref="F306:H306">
    <cfRule type="expression" dxfId="9710" priority="8722">
      <formula>MID($I295,2,7)="0000000"</formula>
    </cfRule>
    <cfRule type="expression" dxfId="9709" priority="8723">
      <formula>MID($I295,3,6)="000000"</formula>
    </cfRule>
    <cfRule type="expression" dxfId="9708" priority="8724">
      <formula>MID($I295,4,5)="00000"</formula>
    </cfRule>
    <cfRule type="expression" dxfId="9707" priority="8725">
      <formula>MID($I295,5,4)="0000"</formula>
    </cfRule>
    <cfRule type="expression" dxfId="9706" priority="8726">
      <formula>MID($I295,7,2)="00"</formula>
    </cfRule>
    <cfRule type="expression" dxfId="9705" priority="8727">
      <formula>MID($I295,8,1)="0"</formula>
    </cfRule>
    <cfRule type="expression" dxfId="9704" priority="8728">
      <formula>$N295="Excluído"</formula>
    </cfRule>
    <cfRule type="expression" dxfId="9703" priority="8729">
      <formula>$N295="Alterar"</formula>
    </cfRule>
    <cfRule type="expression" dxfId="9702" priority="8730">
      <formula>$N295="Excluir"</formula>
    </cfRule>
    <cfRule type="expression" dxfId="9701" priority="8731">
      <formula>$N295="Incluir"</formula>
    </cfRule>
  </conditionalFormatting>
  <conditionalFormatting sqref="F306">
    <cfRule type="expression" dxfId="9700" priority="8732">
      <formula>IF($I280="",FALSE,IF($I280&gt;9999999,IF($I280&lt;100000000,FALSE,TRUE),TRUE))</formula>
    </cfRule>
  </conditionalFormatting>
  <conditionalFormatting sqref="F306">
    <cfRule type="expression" dxfId="9699" priority="8733">
      <formula>MID($I280,2,7)="0000000"</formula>
    </cfRule>
    <cfRule type="expression" dxfId="9698" priority="8734">
      <formula>MID($I280,3,6)="000000"</formula>
    </cfRule>
    <cfRule type="expression" dxfId="9697" priority="8735">
      <formula>MID($I280,4,5)="00000"</formula>
    </cfRule>
    <cfRule type="expression" dxfId="9696" priority="8736">
      <formula>MID($I280,5,4)="0000"</formula>
    </cfRule>
    <cfRule type="expression" dxfId="9695" priority="8737">
      <formula>MID($I280,7,2)="00"</formula>
    </cfRule>
    <cfRule type="expression" dxfId="9694" priority="8738">
      <formula>MID($I280,8,1)="0"</formula>
    </cfRule>
    <cfRule type="expression" dxfId="9693" priority="8739">
      <formula>$N280="Excluído"</formula>
    </cfRule>
    <cfRule type="expression" dxfId="9692" priority="8740">
      <formula>$N280="Alterar"</formula>
    </cfRule>
    <cfRule type="expression" dxfId="9691" priority="8741">
      <formula>$N280="Excluir"</formula>
    </cfRule>
    <cfRule type="expression" dxfId="9690" priority="8742">
      <formula>$N280="Incluir"</formula>
    </cfRule>
  </conditionalFormatting>
  <conditionalFormatting sqref="B308:B315">
    <cfRule type="expression" dxfId="9689" priority="8710">
      <formula>IF($I308="",FALSE,IF($I308&gt;9999999,IF($I308&lt;100000000,FALSE,TRUE),TRUE))</formula>
    </cfRule>
  </conditionalFormatting>
  <conditionalFormatting sqref="B308:D315">
    <cfRule type="expression" dxfId="9688" priority="8711">
      <formula>MID($I308,2,7)="0000000"</formula>
    </cfRule>
    <cfRule type="expression" dxfId="9687" priority="8712">
      <formula>MID($I308,3,6)="000000"</formula>
    </cfRule>
    <cfRule type="expression" dxfId="9686" priority="8713">
      <formula>MID($I308,4,5)="00000"</formula>
    </cfRule>
    <cfRule type="expression" dxfId="9685" priority="8714">
      <formula>MID($I308,5,4)="0000"</formula>
    </cfRule>
    <cfRule type="expression" dxfId="9684" priority="8715">
      <formula>MID($I308,7,2)="00"</formula>
    </cfRule>
    <cfRule type="expression" dxfId="9683" priority="8716">
      <formula>MID($I308,8,1)="0"</formula>
    </cfRule>
    <cfRule type="expression" dxfId="9682" priority="8717">
      <formula>$N308="Excluído"</formula>
    </cfRule>
    <cfRule type="expression" dxfId="9681" priority="8718">
      <formula>$N308="Alterar"</formula>
    </cfRule>
    <cfRule type="expression" dxfId="9680" priority="8719">
      <formula>$N308="Excluir"</formula>
    </cfRule>
    <cfRule type="expression" dxfId="9679" priority="8720">
      <formula>$N308="Incluir"</formula>
    </cfRule>
  </conditionalFormatting>
  <conditionalFormatting sqref="F316">
    <cfRule type="expression" dxfId="9678" priority="8699">
      <formula>IF($I316="",FALSE,IF($I316&gt;9999999,IF($I316&lt;100000000,FALSE,TRUE),TRUE))</formula>
    </cfRule>
  </conditionalFormatting>
  <conditionalFormatting sqref="F316:H316">
    <cfRule type="expression" dxfId="9677" priority="8700">
      <formula>MID($I316,2,7)="0000000"</formula>
    </cfRule>
    <cfRule type="expression" dxfId="9676" priority="8701">
      <formula>MID($I316,3,6)="000000"</formula>
    </cfRule>
    <cfRule type="expression" dxfId="9675" priority="8702">
      <formula>MID($I316,4,5)="00000"</formula>
    </cfRule>
    <cfRule type="expression" dxfId="9674" priority="8703">
      <formula>MID($I316,5,4)="0000"</formula>
    </cfRule>
    <cfRule type="expression" dxfId="9673" priority="8704">
      <formula>MID($I316,7,2)="00"</formula>
    </cfRule>
    <cfRule type="expression" dxfId="9672" priority="8705">
      <formula>MID($I316,8,1)="0"</formula>
    </cfRule>
    <cfRule type="expression" dxfId="9671" priority="8706">
      <formula>$N316="Excluído"</formula>
    </cfRule>
    <cfRule type="expression" dxfId="9670" priority="8707">
      <formula>$N316="Alterar"</formula>
    </cfRule>
    <cfRule type="expression" dxfId="9669" priority="8708">
      <formula>$N316="Excluir"</formula>
    </cfRule>
    <cfRule type="expression" dxfId="9668" priority="8709">
      <formula>$N316="Incluir"</formula>
    </cfRule>
  </conditionalFormatting>
  <conditionalFormatting sqref="H317 F317 F423 H423">
    <cfRule type="expression" dxfId="9667" priority="10818">
      <formula>IF($I293="",FALSE,IF($I293&gt;9999999,IF($I293&lt;100000000,FALSE,TRUE),TRUE))</formula>
    </cfRule>
  </conditionalFormatting>
  <conditionalFormatting sqref="H317 F317 F423:H423">
    <cfRule type="expression" dxfId="9666" priority="10819">
      <formula>MID($I293,2,7)="0000000"</formula>
    </cfRule>
    <cfRule type="expression" dxfId="9665" priority="10820">
      <formula>MID($I293,3,6)="000000"</formula>
    </cfRule>
    <cfRule type="expression" dxfId="9664" priority="10821">
      <formula>MID($I293,4,5)="00000"</formula>
    </cfRule>
    <cfRule type="expression" dxfId="9663" priority="10822">
      <formula>MID($I293,5,4)="0000"</formula>
    </cfRule>
    <cfRule type="expression" dxfId="9662" priority="10823">
      <formula>MID($I293,7,2)="00"</formula>
    </cfRule>
    <cfRule type="expression" dxfId="9661" priority="10824">
      <formula>MID($I293,8,1)="0"</formula>
    </cfRule>
    <cfRule type="expression" dxfId="9660" priority="10825">
      <formula>$N293="Excluído"</formula>
    </cfRule>
    <cfRule type="expression" dxfId="9659" priority="10826">
      <formula>$N293="Alterar"</formula>
    </cfRule>
    <cfRule type="expression" dxfId="9658" priority="10827">
      <formula>$N293="Excluir"</formula>
    </cfRule>
    <cfRule type="expression" dxfId="9657" priority="10828">
      <formula>$N293="Incluir"</formula>
    </cfRule>
  </conditionalFormatting>
  <conditionalFormatting sqref="F321 H321 F417 H417 H413 F413 F415 H415">
    <cfRule type="expression" dxfId="9656" priority="10829">
      <formula>IF($I295="",FALSE,IF($I295&gt;9999999,IF($I295&lt;100000000,FALSE,TRUE),TRUE))</formula>
    </cfRule>
  </conditionalFormatting>
  <conditionalFormatting sqref="F321 H321 F413:H413 F417:H417 F415:H415">
    <cfRule type="expression" dxfId="9655" priority="10830">
      <formula>MID($I295,2,7)="0000000"</formula>
    </cfRule>
    <cfRule type="expression" dxfId="9654" priority="10831">
      <formula>MID($I295,3,6)="000000"</formula>
    </cfRule>
    <cfRule type="expression" dxfId="9653" priority="10832">
      <formula>MID($I295,4,5)="00000"</formula>
    </cfRule>
    <cfRule type="expression" dxfId="9652" priority="10833">
      <formula>MID($I295,5,4)="0000"</formula>
    </cfRule>
    <cfRule type="expression" dxfId="9651" priority="10834">
      <formula>MID($I295,7,2)="00"</formula>
    </cfRule>
    <cfRule type="expression" dxfId="9650" priority="10835">
      <formula>MID($I295,8,1)="0"</formula>
    </cfRule>
    <cfRule type="expression" dxfId="9649" priority="10836">
      <formula>$N295="Excluído"</formula>
    </cfRule>
    <cfRule type="expression" dxfId="9648" priority="10837">
      <formula>$N295="Alterar"</formula>
    </cfRule>
    <cfRule type="expression" dxfId="9647" priority="10838">
      <formula>$N295="Excluir"</formula>
    </cfRule>
    <cfRule type="expression" dxfId="9646" priority="10839">
      <formula>$N295="Incluir"</formula>
    </cfRule>
  </conditionalFormatting>
  <conditionalFormatting sqref="F323">
    <cfRule type="expression" dxfId="9645" priority="8688">
      <formula>IF($I323="",FALSE,IF($I323&gt;9999999,IF($I323&lt;100000000,FALSE,TRUE),TRUE))</formula>
    </cfRule>
  </conditionalFormatting>
  <conditionalFormatting sqref="F323:H323">
    <cfRule type="expression" dxfId="9644" priority="8689">
      <formula>MID($I323,2,7)="0000000"</formula>
    </cfRule>
    <cfRule type="expression" dxfId="9643" priority="8690">
      <formula>MID($I323,3,6)="000000"</formula>
    </cfRule>
    <cfRule type="expression" dxfId="9642" priority="8691">
      <formula>MID($I323,4,5)="00000"</formula>
    </cfRule>
    <cfRule type="expression" dxfId="9641" priority="8692">
      <formula>MID($I323,5,4)="0000"</formula>
    </cfRule>
    <cfRule type="expression" dxfId="9640" priority="8693">
      <formula>MID($I323,7,2)="00"</formula>
    </cfRule>
    <cfRule type="expression" dxfId="9639" priority="8694">
      <formula>MID($I323,8,1)="0"</formula>
    </cfRule>
    <cfRule type="expression" dxfId="9638" priority="8695">
      <formula>$N323="Excluído"</formula>
    </cfRule>
    <cfRule type="expression" dxfId="9637" priority="8696">
      <formula>$N323="Alterar"</formula>
    </cfRule>
    <cfRule type="expression" dxfId="9636" priority="8697">
      <formula>$N323="Excluir"</formula>
    </cfRule>
    <cfRule type="expression" dxfId="9635" priority="8698">
      <formula>$N323="Incluir"</formula>
    </cfRule>
  </conditionalFormatting>
  <conditionalFormatting sqref="B333">
    <cfRule type="expression" dxfId="9634" priority="8632">
      <formula>IF($I333="",FALSE,IF($I333&gt;9999999,IF($I333&lt;100000000,FALSE,TRUE),TRUE))</formula>
    </cfRule>
  </conditionalFormatting>
  <conditionalFormatting sqref="F330 H330 F287 H287">
    <cfRule type="expression" dxfId="9633" priority="8666">
      <formula>IF($I267="",FALSE,IF($I267&gt;9999999,IF($I267&lt;100000000,FALSE,TRUE),TRUE))</formula>
    </cfRule>
  </conditionalFormatting>
  <conditionalFormatting sqref="F330:H330 F287 H287">
    <cfRule type="expression" dxfId="9632" priority="8667">
      <formula>MID($I267,2,7)="0000000"</formula>
    </cfRule>
    <cfRule type="expression" dxfId="9631" priority="8668">
      <formula>MID($I267,3,6)="000000"</formula>
    </cfRule>
    <cfRule type="expression" dxfId="9630" priority="8669">
      <formula>MID($I267,4,5)="00000"</formula>
    </cfRule>
    <cfRule type="expression" dxfId="9629" priority="8670">
      <formula>MID($I267,5,4)="0000"</formula>
    </cfRule>
    <cfRule type="expression" dxfId="9628" priority="8671">
      <formula>MID($I267,7,2)="00"</formula>
    </cfRule>
    <cfRule type="expression" dxfId="9627" priority="8672">
      <formula>MID($I267,8,1)="0"</formula>
    </cfRule>
    <cfRule type="expression" dxfId="9626" priority="8673">
      <formula>$N267="Excluído"</formula>
    </cfRule>
    <cfRule type="expression" dxfId="9625" priority="8674">
      <formula>$N267="Alterar"</formula>
    </cfRule>
    <cfRule type="expression" dxfId="9624" priority="8675">
      <formula>$N267="Excluir"</formula>
    </cfRule>
    <cfRule type="expression" dxfId="9623" priority="8676">
      <formula>$N267="Incluir"</formula>
    </cfRule>
  </conditionalFormatting>
  <conditionalFormatting sqref="H439:H443">
    <cfRule type="expression" dxfId="9622" priority="8677">
      <formula>IF($I406="",FALSE,IF($I406&gt;9999999,IF($I406&lt;100000000,FALSE,TRUE),TRUE))</formula>
    </cfRule>
  </conditionalFormatting>
  <conditionalFormatting sqref="H443">
    <cfRule type="expression" dxfId="9621" priority="8678">
      <formula>MID($I410,2,7)="0000000"</formula>
    </cfRule>
    <cfRule type="expression" dxfId="9620" priority="8679">
      <formula>MID($I410,3,6)="000000"</formula>
    </cfRule>
    <cfRule type="expression" dxfId="9619" priority="8680">
      <formula>MID($I410,4,5)="00000"</formula>
    </cfRule>
    <cfRule type="expression" dxfId="9618" priority="8681">
      <formula>MID($I410,5,4)="0000"</formula>
    </cfRule>
    <cfRule type="expression" dxfId="9617" priority="8682">
      <formula>MID($I410,7,2)="00"</formula>
    </cfRule>
    <cfRule type="expression" dxfId="9616" priority="8683">
      <formula>MID($I410,8,1)="0"</formula>
    </cfRule>
    <cfRule type="expression" dxfId="9615" priority="8684">
      <formula>$N410="Excluído"</formula>
    </cfRule>
    <cfRule type="expression" dxfId="9614" priority="8685">
      <formula>$N410="Alterar"</formula>
    </cfRule>
    <cfRule type="expression" dxfId="9613" priority="8686">
      <formula>$N410="Excluir"</formula>
    </cfRule>
    <cfRule type="expression" dxfId="9612" priority="8687">
      <formula>$N410="Incluir"</formula>
    </cfRule>
  </conditionalFormatting>
  <conditionalFormatting sqref="F332">
    <cfRule type="expression" dxfId="9611" priority="8655">
      <formula>IF($I332="",FALSE,IF($I332&gt;9999999,IF($I332&lt;100000000,FALSE,TRUE),TRUE))</formula>
    </cfRule>
  </conditionalFormatting>
  <conditionalFormatting sqref="F332:H332">
    <cfRule type="expression" dxfId="9610" priority="8656">
      <formula>MID($I332,2,7)="0000000"</formula>
    </cfRule>
    <cfRule type="expression" dxfId="9609" priority="8657">
      <formula>MID($I332,3,6)="000000"</formula>
    </cfRule>
    <cfRule type="expression" dxfId="9608" priority="8658">
      <formula>MID($I332,4,5)="00000"</formula>
    </cfRule>
    <cfRule type="expression" dxfId="9607" priority="8659">
      <formula>MID($I332,5,4)="0000"</formula>
    </cfRule>
    <cfRule type="expression" dxfId="9606" priority="8660">
      <formula>MID($I332,7,2)="00"</formula>
    </cfRule>
    <cfRule type="expression" dxfId="9605" priority="8661">
      <formula>MID($I332,8,1)="0"</formula>
    </cfRule>
    <cfRule type="expression" dxfId="9604" priority="8662">
      <formula>$N332="Excluído"</formula>
    </cfRule>
    <cfRule type="expression" dxfId="9603" priority="8663">
      <formula>$N332="Alterar"</formula>
    </cfRule>
    <cfRule type="expression" dxfId="9602" priority="8664">
      <formula>$N332="Excluir"</formula>
    </cfRule>
    <cfRule type="expression" dxfId="9601" priority="8665">
      <formula>$N332="Incluir"</formula>
    </cfRule>
  </conditionalFormatting>
  <conditionalFormatting sqref="F462 H462">
    <cfRule type="expression" dxfId="9600" priority="8644">
      <formula>IF(#REF!="",FALSE,IF(#REF!&gt;9999999,IF(#REF!&lt;100000000,FALSE,TRUE),TRUE))</formula>
    </cfRule>
  </conditionalFormatting>
  <conditionalFormatting sqref="F462:H462">
    <cfRule type="expression" dxfId="9599" priority="8645">
      <formula>MID(#REF!,2,7)="0000000"</formula>
    </cfRule>
    <cfRule type="expression" dxfId="9598" priority="8646">
      <formula>MID(#REF!,3,6)="000000"</formula>
    </cfRule>
    <cfRule type="expression" dxfId="9597" priority="8647">
      <formula>MID(#REF!,4,5)="00000"</formula>
    </cfRule>
    <cfRule type="expression" dxfId="9596" priority="8648">
      <formula>MID(#REF!,5,4)="0000"</formula>
    </cfRule>
    <cfRule type="expression" dxfId="9595" priority="8649">
      <formula>MID(#REF!,7,2)="00"</formula>
    </cfRule>
    <cfRule type="expression" dxfId="9594" priority="8650">
      <formula>MID(#REF!,8,1)="0"</formula>
    </cfRule>
    <cfRule type="expression" dxfId="9593" priority="8651">
      <formula>#REF!="Excluído"</formula>
    </cfRule>
    <cfRule type="expression" dxfId="9592" priority="8652">
      <formula>#REF!="Alterar"</formula>
    </cfRule>
    <cfRule type="expression" dxfId="9591" priority="8653">
      <formula>#REF!="Excluir"</formula>
    </cfRule>
    <cfRule type="expression" dxfId="9590" priority="8654">
      <formula>#REF!="Incluir"</formula>
    </cfRule>
  </conditionalFormatting>
  <conditionalFormatting sqref="B333:B345">
    <cfRule type="expression" dxfId="9589" priority="8633">
      <formula>IF($I333="",FALSE,IF($I333&gt;9999999,IF($I333&lt;100000000,FALSE,TRUE),TRUE))</formula>
    </cfRule>
  </conditionalFormatting>
  <conditionalFormatting sqref="B333:D345">
    <cfRule type="expression" dxfId="9588" priority="8634">
      <formula>MID($I333,2,7)="0000000"</formula>
    </cfRule>
    <cfRule type="expression" dxfId="9587" priority="8635">
      <formula>MID($I333,3,6)="000000"</formula>
    </cfRule>
    <cfRule type="expression" dxfId="9586" priority="8636">
      <formula>MID($I333,4,5)="00000"</formula>
    </cfRule>
    <cfRule type="expression" dxfId="9585" priority="8637">
      <formula>MID($I333,5,4)="0000"</formula>
    </cfRule>
    <cfRule type="expression" dxfId="9584" priority="8638">
      <formula>MID($I333,7,2)="00"</formula>
    </cfRule>
    <cfRule type="expression" dxfId="9583" priority="8639">
      <formula>MID($I333,8,1)="0"</formula>
    </cfRule>
    <cfRule type="expression" dxfId="9582" priority="8640">
      <formula>$N333="Excluído"</formula>
    </cfRule>
    <cfRule type="expression" dxfId="9581" priority="8641">
      <formula>$N333="Alterar"</formula>
    </cfRule>
    <cfRule type="expression" dxfId="9580" priority="8642">
      <formula>$N333="Excluir"</formula>
    </cfRule>
    <cfRule type="expression" dxfId="9579" priority="8643">
      <formula>$N333="Incluir"</formula>
    </cfRule>
  </conditionalFormatting>
  <conditionalFormatting sqref="H362:H364 H330 F330">
    <cfRule type="expression" dxfId="9578" priority="10840">
      <formula>IF($I298="",FALSE,IF($I298&gt;9999999,IF($I298&lt;100000000,FALSE,TRUE),TRUE))</formula>
    </cfRule>
  </conditionalFormatting>
  <conditionalFormatting sqref="H362:H364 H330 F330">
    <cfRule type="expression" dxfId="9577" priority="10841">
      <formula>MID($I298,2,7)="0000000"</formula>
    </cfRule>
    <cfRule type="expression" dxfId="9576" priority="10842">
      <formula>MID($I298,3,6)="000000"</formula>
    </cfRule>
    <cfRule type="expression" dxfId="9575" priority="10843">
      <formula>MID($I298,4,5)="00000"</formula>
    </cfRule>
    <cfRule type="expression" dxfId="9574" priority="10844">
      <formula>MID($I298,5,4)="0000"</formula>
    </cfRule>
    <cfRule type="expression" dxfId="9573" priority="10845">
      <formula>MID($I298,7,2)="00"</formula>
    </cfRule>
    <cfRule type="expression" dxfId="9572" priority="10846">
      <formula>MID($I298,8,1)="0"</formula>
    </cfRule>
    <cfRule type="expression" dxfId="9571" priority="10847">
      <formula>$N298="Excluído"</formula>
    </cfRule>
    <cfRule type="expression" dxfId="9570" priority="10848">
      <formula>$N298="Alterar"</formula>
    </cfRule>
    <cfRule type="expression" dxfId="9569" priority="10849">
      <formula>$N298="Excluir"</formula>
    </cfRule>
    <cfRule type="expression" dxfId="9568" priority="10850">
      <formula>$N298="Incluir"</formula>
    </cfRule>
  </conditionalFormatting>
  <conditionalFormatting sqref="B347:B357">
    <cfRule type="expression" dxfId="9567" priority="8599">
      <formula>IF($I347="",FALSE,IF($I347&gt;9999999,IF($I347&lt;100000000,FALSE,TRUE),TRUE))</formula>
    </cfRule>
  </conditionalFormatting>
  <conditionalFormatting sqref="F346">
    <cfRule type="expression" dxfId="9566" priority="8621">
      <formula>IF($I346="",FALSE,IF($I346&gt;9999999,IF($I346&lt;100000000,FALSE,TRUE),TRUE))</formula>
    </cfRule>
  </conditionalFormatting>
  <conditionalFormatting sqref="F346:H346">
    <cfRule type="expression" dxfId="9565" priority="8622">
      <formula>MID($I346,2,7)="0000000"</formula>
    </cfRule>
    <cfRule type="expression" dxfId="9564" priority="8623">
      <formula>MID($I346,3,6)="000000"</formula>
    </cfRule>
    <cfRule type="expression" dxfId="9563" priority="8624">
      <formula>MID($I346,4,5)="00000"</formula>
    </cfRule>
    <cfRule type="expression" dxfId="9562" priority="8625">
      <formula>MID($I346,5,4)="0000"</formula>
    </cfRule>
    <cfRule type="expression" dxfId="9561" priority="8626">
      <formula>MID($I346,7,2)="00"</formula>
    </cfRule>
    <cfRule type="expression" dxfId="9560" priority="8627">
      <formula>MID($I346,8,1)="0"</formula>
    </cfRule>
    <cfRule type="expression" dxfId="9559" priority="8628">
      <formula>$N346="Excluído"</formula>
    </cfRule>
    <cfRule type="expression" dxfId="9558" priority="8629">
      <formula>$N346="Alterar"</formula>
    </cfRule>
    <cfRule type="expression" dxfId="9557" priority="8630">
      <formula>$N346="Excluir"</formula>
    </cfRule>
    <cfRule type="expression" dxfId="9556" priority="8631">
      <formula>$N346="Incluir"</formula>
    </cfRule>
  </conditionalFormatting>
  <conditionalFormatting sqref="F470:F471 H351:H355">
    <cfRule type="expression" dxfId="9555" priority="8610">
      <formula>IF($I315="",FALSE,IF($I315&gt;9999999,IF($I315&lt;100000000,FALSE,TRUE),TRUE))</formula>
    </cfRule>
  </conditionalFormatting>
  <conditionalFormatting sqref="H348:H350 H357 F348:F350">
    <cfRule type="expression" dxfId="9554" priority="8611">
      <formula>MID($I311,2,7)="0000000"</formula>
    </cfRule>
    <cfRule type="expression" dxfId="9553" priority="8612">
      <formula>MID($I311,3,6)="000000"</formula>
    </cfRule>
    <cfRule type="expression" dxfId="9552" priority="8613">
      <formula>MID($I311,4,5)="00000"</formula>
    </cfRule>
    <cfRule type="expression" dxfId="9551" priority="8614">
      <formula>MID($I311,5,4)="0000"</formula>
    </cfRule>
    <cfRule type="expression" dxfId="9550" priority="8615">
      <formula>MID($I311,7,2)="00"</formula>
    </cfRule>
    <cfRule type="expression" dxfId="9549" priority="8616">
      <formula>MID($I311,8,1)="0"</formula>
    </cfRule>
    <cfRule type="expression" dxfId="9548" priority="8617">
      <formula>$N311="Excluído"</formula>
    </cfRule>
    <cfRule type="expression" dxfId="9547" priority="8618">
      <formula>$N311="Alterar"</formula>
    </cfRule>
    <cfRule type="expression" dxfId="9546" priority="8619">
      <formula>$N311="Excluir"</formula>
    </cfRule>
    <cfRule type="expression" dxfId="9545" priority="8620">
      <formula>$N311="Incluir"</formula>
    </cfRule>
  </conditionalFormatting>
  <conditionalFormatting sqref="B347:D357">
    <cfRule type="expression" dxfId="9544" priority="8600">
      <formula>MID($I347,2,7)="0000000"</formula>
    </cfRule>
    <cfRule type="expression" dxfId="9543" priority="8601">
      <formula>MID($I347,3,6)="000000"</formula>
    </cfRule>
    <cfRule type="expression" dxfId="9542" priority="8602">
      <formula>MID($I347,4,5)="00000"</formula>
    </cfRule>
    <cfRule type="expression" dxfId="9541" priority="8603">
      <formula>MID($I347,5,4)="0000"</formula>
    </cfRule>
    <cfRule type="expression" dxfId="9540" priority="8604">
      <formula>MID($I347,7,2)="00"</formula>
    </cfRule>
    <cfRule type="expression" dxfId="9539" priority="8605">
      <formula>MID($I347,8,1)="0"</formula>
    </cfRule>
    <cfRule type="expression" dxfId="9538" priority="8606">
      <formula>$N347="Excluído"</formula>
    </cfRule>
    <cfRule type="expression" dxfId="9537" priority="8607">
      <formula>$N347="Alterar"</formula>
    </cfRule>
    <cfRule type="expression" dxfId="9536" priority="8608">
      <formula>$N347="Excluir"</formula>
    </cfRule>
    <cfRule type="expression" dxfId="9535" priority="8609">
      <formula>$N347="Incluir"</formula>
    </cfRule>
  </conditionalFormatting>
  <conditionalFormatting sqref="F358">
    <cfRule type="expression" dxfId="9534" priority="8588">
      <formula>IF($I358="",FALSE,IF($I358&gt;9999999,IF($I358&lt;100000000,FALSE,TRUE),TRUE))</formula>
    </cfRule>
  </conditionalFormatting>
  <conditionalFormatting sqref="F358:H358">
    <cfRule type="expression" dxfId="9533" priority="8589">
      <formula>MID($I358,2,7)="0000000"</formula>
    </cfRule>
    <cfRule type="expression" dxfId="9532" priority="8590">
      <formula>MID($I358,3,6)="000000"</formula>
    </cfRule>
    <cfRule type="expression" dxfId="9531" priority="8591">
      <formula>MID($I358,4,5)="00000"</formula>
    </cfRule>
    <cfRule type="expression" dxfId="9530" priority="8592">
      <formula>MID($I358,5,4)="0000"</formula>
    </cfRule>
    <cfRule type="expression" dxfId="9529" priority="8593">
      <formula>MID($I358,7,2)="00"</formula>
    </cfRule>
    <cfRule type="expression" dxfId="9528" priority="8594">
      <formula>MID($I358,8,1)="0"</formula>
    </cfRule>
    <cfRule type="expression" dxfId="9527" priority="8595">
      <formula>$N358="Excluído"</formula>
    </cfRule>
    <cfRule type="expression" dxfId="9526" priority="8596">
      <formula>$N358="Alterar"</formula>
    </cfRule>
    <cfRule type="expression" dxfId="9525" priority="8597">
      <formula>$N358="Excluir"</formula>
    </cfRule>
    <cfRule type="expression" dxfId="9524" priority="8598">
      <formula>$N358="Incluir"</formula>
    </cfRule>
  </conditionalFormatting>
  <conditionalFormatting sqref="B359:B365">
    <cfRule type="expression" dxfId="9523" priority="8577">
      <formula>IF($I359="",FALSE,IF($I359&gt;9999999,IF($I359&lt;100000000,FALSE,TRUE),TRUE))</formula>
    </cfRule>
  </conditionalFormatting>
  <conditionalFormatting sqref="B359:D365">
    <cfRule type="expression" dxfId="9522" priority="8578">
      <formula>MID($I359,2,7)="0000000"</formula>
    </cfRule>
    <cfRule type="expression" dxfId="9521" priority="8579">
      <formula>MID($I359,3,6)="000000"</formula>
    </cfRule>
    <cfRule type="expression" dxfId="9520" priority="8580">
      <formula>MID($I359,4,5)="00000"</formula>
    </cfRule>
    <cfRule type="expression" dxfId="9519" priority="8581">
      <formula>MID($I359,5,4)="0000"</formula>
    </cfRule>
    <cfRule type="expression" dxfId="9518" priority="8582">
      <formula>MID($I359,7,2)="00"</formula>
    </cfRule>
    <cfRule type="expression" dxfId="9517" priority="8583">
      <formula>MID($I359,8,1)="0"</formula>
    </cfRule>
    <cfRule type="expression" dxfId="9516" priority="8584">
      <formula>$N359="Excluído"</formula>
    </cfRule>
    <cfRule type="expression" dxfId="9515" priority="8585">
      <formula>$N359="Alterar"</formula>
    </cfRule>
    <cfRule type="expression" dxfId="9514" priority="8586">
      <formula>$N359="Excluir"</formula>
    </cfRule>
    <cfRule type="expression" dxfId="9513" priority="8587">
      <formula>$N359="Incluir"</formula>
    </cfRule>
  </conditionalFormatting>
  <conditionalFormatting sqref="F359:F364 H359:H364 H372:H375">
    <cfRule type="expression" dxfId="9512" priority="8555">
      <formula>IF($I339="",FALSE,IF($I339&gt;9999999,IF($I339&lt;100000000,FALSE,TRUE),TRUE))</formula>
    </cfRule>
  </conditionalFormatting>
  <conditionalFormatting sqref="F359:H364 H375">
    <cfRule type="expression" dxfId="9511" priority="8556">
      <formula>MID($I339,2,7)="0000000"</formula>
    </cfRule>
    <cfRule type="expression" dxfId="9510" priority="8557">
      <formula>MID($I339,3,6)="000000"</formula>
    </cfRule>
    <cfRule type="expression" dxfId="9509" priority="8558">
      <formula>MID($I339,4,5)="00000"</formula>
    </cfRule>
    <cfRule type="expression" dxfId="9508" priority="8559">
      <formula>MID($I339,5,4)="0000"</formula>
    </cfRule>
    <cfRule type="expression" dxfId="9507" priority="8560">
      <formula>MID($I339,7,2)="00"</formula>
    </cfRule>
    <cfRule type="expression" dxfId="9506" priority="8561">
      <formula>MID($I339,8,1)="0"</formula>
    </cfRule>
    <cfRule type="expression" dxfId="9505" priority="8562">
      <formula>$N339="Excluído"</formula>
    </cfRule>
    <cfRule type="expression" dxfId="9504" priority="8563">
      <formula>$N339="Alterar"</formula>
    </cfRule>
    <cfRule type="expression" dxfId="9503" priority="8564">
      <formula>$N339="Excluir"</formula>
    </cfRule>
    <cfRule type="expression" dxfId="9502" priority="8565">
      <formula>$N339="Incluir"</formula>
    </cfRule>
  </conditionalFormatting>
  <conditionalFormatting sqref="F377:F378 H377:H378 H438 F444 F438 H446:H450 F446:F450">
    <cfRule type="expression" dxfId="9501" priority="8544">
      <formula>IF($I343="",FALSE,IF($I343&gt;9999999,IF($I343&lt;100000000,FALSE,TRUE),TRUE))</formula>
    </cfRule>
  </conditionalFormatting>
  <conditionalFormatting sqref="F377:F378 H377:H378 F446:H450 F438:H438">
    <cfRule type="expression" dxfId="9500" priority="8545">
      <formula>MID($I343,2,7)="0000000"</formula>
    </cfRule>
    <cfRule type="expression" dxfId="9499" priority="8546">
      <formula>MID($I343,3,6)="000000"</formula>
    </cfRule>
    <cfRule type="expression" dxfId="9498" priority="8547">
      <formula>MID($I343,4,5)="00000"</formula>
    </cfRule>
    <cfRule type="expression" dxfId="9497" priority="8548">
      <formula>MID($I343,5,4)="0000"</formula>
    </cfRule>
    <cfRule type="expression" dxfId="9496" priority="8549">
      <formula>MID($I343,7,2)="00"</formula>
    </cfRule>
    <cfRule type="expression" dxfId="9495" priority="8550">
      <formula>MID($I343,8,1)="0"</formula>
    </cfRule>
    <cfRule type="expression" dxfId="9494" priority="8551">
      <formula>$N343="Excluído"</formula>
    </cfRule>
    <cfRule type="expression" dxfId="9493" priority="8552">
      <formula>$N343="Alterar"</formula>
    </cfRule>
    <cfRule type="expression" dxfId="9492" priority="8553">
      <formula>$N343="Excluir"</formula>
    </cfRule>
    <cfRule type="expression" dxfId="9491" priority="8554">
      <formula>$N343="Incluir"</formula>
    </cfRule>
  </conditionalFormatting>
  <conditionalFormatting sqref="F364">
    <cfRule type="expression" dxfId="9490" priority="8566">
      <formula>IF($I332="",FALSE,IF($I332&gt;9999999,IF($I332&lt;100000000,FALSE,TRUE),TRUE))</formula>
    </cfRule>
  </conditionalFormatting>
  <conditionalFormatting sqref="F364">
    <cfRule type="expression" dxfId="9489" priority="8567">
      <formula>MID($I332,2,7)="0000000"</formula>
    </cfRule>
    <cfRule type="expression" dxfId="9488" priority="8568">
      <formula>MID($I332,3,6)="000000"</formula>
    </cfRule>
    <cfRule type="expression" dxfId="9487" priority="8569">
      <formula>MID($I332,4,5)="00000"</formula>
    </cfRule>
    <cfRule type="expression" dxfId="9486" priority="8570">
      <formula>MID($I332,5,4)="0000"</formula>
    </cfRule>
    <cfRule type="expression" dxfId="9485" priority="8571">
      <formula>MID($I332,7,2)="00"</formula>
    </cfRule>
    <cfRule type="expression" dxfId="9484" priority="8572">
      <formula>MID($I332,8,1)="0"</formula>
    </cfRule>
    <cfRule type="expression" dxfId="9483" priority="8573">
      <formula>$N332="Excluído"</formula>
    </cfRule>
    <cfRule type="expression" dxfId="9482" priority="8574">
      <formula>$N332="Alterar"</formula>
    </cfRule>
    <cfRule type="expression" dxfId="9481" priority="8575">
      <formula>$N332="Excluir"</formula>
    </cfRule>
    <cfRule type="expression" dxfId="9480" priority="8576">
      <formula>$N332="Incluir"</formula>
    </cfRule>
  </conditionalFormatting>
  <conditionalFormatting sqref="F365">
    <cfRule type="expression" dxfId="9479" priority="8522">
      <formula>IF($I346="",FALSE,IF($I346&gt;9999999,IF($I346&lt;100000000,FALSE,TRUE),TRUE))</formula>
    </cfRule>
  </conditionalFormatting>
  <conditionalFormatting sqref="F365:H365">
    <cfRule type="expression" dxfId="9478" priority="8523">
      <formula>MID($I346,2,7)="0000000"</formula>
    </cfRule>
    <cfRule type="expression" dxfId="9477" priority="8524">
      <formula>MID($I346,3,6)="000000"</formula>
    </cfRule>
    <cfRule type="expression" dxfId="9476" priority="8525">
      <formula>MID($I346,4,5)="00000"</formula>
    </cfRule>
    <cfRule type="expression" dxfId="9475" priority="8526">
      <formula>MID($I346,5,4)="0000"</formula>
    </cfRule>
    <cfRule type="expression" dxfId="9474" priority="8527">
      <formula>MID($I346,7,2)="00"</formula>
    </cfRule>
    <cfRule type="expression" dxfId="9473" priority="8528">
      <formula>MID($I346,8,1)="0"</formula>
    </cfRule>
    <cfRule type="expression" dxfId="9472" priority="8529">
      <formula>$N346="Excluído"</formula>
    </cfRule>
    <cfRule type="expression" dxfId="9471" priority="8530">
      <formula>$N346="Alterar"</formula>
    </cfRule>
    <cfRule type="expression" dxfId="9470" priority="8531">
      <formula>$N346="Excluir"</formula>
    </cfRule>
    <cfRule type="expression" dxfId="9469" priority="8532">
      <formula>$N346="Incluir"</formula>
    </cfRule>
  </conditionalFormatting>
  <conditionalFormatting sqref="F365">
    <cfRule type="expression" dxfId="9468" priority="8511">
      <formula>IF($I333="",FALSE,IF($I333&gt;9999999,IF($I333&lt;100000000,FALSE,TRUE),TRUE))</formula>
    </cfRule>
  </conditionalFormatting>
  <conditionalFormatting sqref="F365">
    <cfRule type="expression" dxfId="9467" priority="8512">
      <formula>MID($I333,2,7)="0000000"</formula>
    </cfRule>
    <cfRule type="expression" dxfId="9466" priority="8513">
      <formula>MID($I333,3,6)="000000"</formula>
    </cfRule>
    <cfRule type="expression" dxfId="9465" priority="8514">
      <formula>MID($I333,4,5)="00000"</formula>
    </cfRule>
    <cfRule type="expression" dxfId="9464" priority="8515">
      <formula>MID($I333,5,4)="0000"</formula>
    </cfRule>
    <cfRule type="expression" dxfId="9463" priority="8516">
      <formula>MID($I333,7,2)="00"</formula>
    </cfRule>
    <cfRule type="expression" dxfId="9462" priority="8517">
      <formula>MID($I333,8,1)="0"</formula>
    </cfRule>
    <cfRule type="expression" dxfId="9461" priority="8518">
      <formula>$N333="Excluído"</formula>
    </cfRule>
    <cfRule type="expression" dxfId="9460" priority="8519">
      <formula>$N333="Alterar"</formula>
    </cfRule>
    <cfRule type="expression" dxfId="9459" priority="8520">
      <formula>$N333="Excluir"</formula>
    </cfRule>
    <cfRule type="expression" dxfId="9458" priority="8521">
      <formula>$N333="Incluir"</formula>
    </cfRule>
  </conditionalFormatting>
  <conditionalFormatting sqref="H365">
    <cfRule type="expression" dxfId="9457" priority="8533">
      <formula>IF($I333="",FALSE,IF($I333&gt;9999999,IF($I333&lt;100000000,FALSE,TRUE),TRUE))</formula>
    </cfRule>
  </conditionalFormatting>
  <conditionalFormatting sqref="H365">
    <cfRule type="expression" dxfId="9456" priority="8534">
      <formula>MID($I333,2,7)="0000000"</formula>
    </cfRule>
    <cfRule type="expression" dxfId="9455" priority="8535">
      <formula>MID($I333,3,6)="000000"</formula>
    </cfRule>
    <cfRule type="expression" dxfId="9454" priority="8536">
      <formula>MID($I333,4,5)="00000"</formula>
    </cfRule>
    <cfRule type="expression" dxfId="9453" priority="8537">
      <formula>MID($I333,5,4)="0000"</formula>
    </cfRule>
    <cfRule type="expression" dxfId="9452" priority="8538">
      <formula>MID($I333,7,2)="00"</formula>
    </cfRule>
    <cfRule type="expression" dxfId="9451" priority="8539">
      <formula>MID($I333,8,1)="0"</formula>
    </cfRule>
    <cfRule type="expression" dxfId="9450" priority="8540">
      <formula>$N333="Excluído"</formula>
    </cfRule>
    <cfRule type="expression" dxfId="9449" priority="8541">
      <formula>$N333="Alterar"</formula>
    </cfRule>
    <cfRule type="expression" dxfId="9448" priority="8542">
      <formula>$N333="Excluir"</formula>
    </cfRule>
    <cfRule type="expression" dxfId="9447" priority="8543">
      <formula>$N333="Incluir"</formula>
    </cfRule>
  </conditionalFormatting>
  <conditionalFormatting sqref="F370:F371">
    <cfRule type="expression" dxfId="9446" priority="8500">
      <formula>IF($I370="",FALSE,IF($I370&gt;9999999,IF($I370&lt;100000000,FALSE,TRUE),TRUE))</formula>
    </cfRule>
  </conditionalFormatting>
  <conditionalFormatting sqref="F370:H371">
    <cfRule type="expression" dxfId="9445" priority="8501">
      <formula>MID($I370,2,7)="0000000"</formula>
    </cfRule>
    <cfRule type="expression" dxfId="9444" priority="8502">
      <formula>MID($I370,3,6)="000000"</formula>
    </cfRule>
    <cfRule type="expression" dxfId="9443" priority="8503">
      <formula>MID($I370,4,5)="00000"</formula>
    </cfRule>
    <cfRule type="expression" dxfId="9442" priority="8504">
      <formula>MID($I370,5,4)="0000"</formula>
    </cfRule>
    <cfRule type="expression" dxfId="9441" priority="8505">
      <formula>MID($I370,7,2)="00"</formula>
    </cfRule>
    <cfRule type="expression" dxfId="9440" priority="8506">
      <formula>MID($I370,8,1)="0"</formula>
    </cfRule>
    <cfRule type="expression" dxfId="9439" priority="8507">
      <formula>$N370="Excluído"</formula>
    </cfRule>
    <cfRule type="expression" dxfId="9438" priority="8508">
      <formula>$N370="Alterar"</formula>
    </cfRule>
    <cfRule type="expression" dxfId="9437" priority="8509">
      <formula>$N370="Excluir"</formula>
    </cfRule>
    <cfRule type="expression" dxfId="9436" priority="8510">
      <formula>$N370="Incluir"</formula>
    </cfRule>
  </conditionalFormatting>
  <conditionalFormatting sqref="F366:F369">
    <cfRule type="expression" dxfId="9435" priority="8478">
      <formula>IF($I347="",FALSE,IF($I347&gt;9999999,IF($I347&lt;100000000,FALSE,TRUE),TRUE))</formula>
    </cfRule>
  </conditionalFormatting>
  <conditionalFormatting sqref="F366:H369">
    <cfRule type="expression" dxfId="9434" priority="8479">
      <formula>MID($I347,2,7)="0000000"</formula>
    </cfRule>
    <cfRule type="expression" dxfId="9433" priority="8480">
      <formula>MID($I347,3,6)="000000"</formula>
    </cfRule>
    <cfRule type="expression" dxfId="9432" priority="8481">
      <formula>MID($I347,4,5)="00000"</formula>
    </cfRule>
    <cfRule type="expression" dxfId="9431" priority="8482">
      <formula>MID($I347,5,4)="0000"</formula>
    </cfRule>
    <cfRule type="expression" dxfId="9430" priority="8483">
      <formula>MID($I347,7,2)="00"</formula>
    </cfRule>
    <cfRule type="expression" dxfId="9429" priority="8484">
      <formula>MID($I347,8,1)="0"</formula>
    </cfRule>
    <cfRule type="expression" dxfId="9428" priority="8485">
      <formula>$N347="Excluído"</formula>
    </cfRule>
    <cfRule type="expression" dxfId="9427" priority="8486">
      <formula>$N347="Alterar"</formula>
    </cfRule>
    <cfRule type="expression" dxfId="9426" priority="8487">
      <formula>$N347="Excluir"</formula>
    </cfRule>
    <cfRule type="expression" dxfId="9425" priority="8488">
      <formula>$N347="Incluir"</formula>
    </cfRule>
  </conditionalFormatting>
  <conditionalFormatting sqref="F366:F369">
    <cfRule type="expression" dxfId="9424" priority="8467">
      <formula>IF($I334="",FALSE,IF($I334&gt;9999999,IF($I334&lt;100000000,FALSE,TRUE),TRUE))</formula>
    </cfRule>
  </conditionalFormatting>
  <conditionalFormatting sqref="F366:F369">
    <cfRule type="expression" dxfId="9423" priority="8468">
      <formula>MID($I334,2,7)="0000000"</formula>
    </cfRule>
    <cfRule type="expression" dxfId="9422" priority="8469">
      <formula>MID($I334,3,6)="000000"</formula>
    </cfRule>
    <cfRule type="expression" dxfId="9421" priority="8470">
      <formula>MID($I334,4,5)="00000"</formula>
    </cfRule>
    <cfRule type="expression" dxfId="9420" priority="8471">
      <formula>MID($I334,5,4)="0000"</formula>
    </cfRule>
    <cfRule type="expression" dxfId="9419" priority="8472">
      <formula>MID($I334,7,2)="00"</formula>
    </cfRule>
    <cfRule type="expression" dxfId="9418" priority="8473">
      <formula>MID($I334,8,1)="0"</formula>
    </cfRule>
    <cfRule type="expression" dxfId="9417" priority="8474">
      <formula>$N334="Excluído"</formula>
    </cfRule>
    <cfRule type="expression" dxfId="9416" priority="8475">
      <formula>$N334="Alterar"</formula>
    </cfRule>
    <cfRule type="expression" dxfId="9415" priority="8476">
      <formula>$N334="Excluir"</formula>
    </cfRule>
    <cfRule type="expression" dxfId="9414" priority="8477">
      <formula>$N334="Incluir"</formula>
    </cfRule>
  </conditionalFormatting>
  <conditionalFormatting sqref="H366:H369">
    <cfRule type="expression" dxfId="9413" priority="8489">
      <formula>IF($I334="",FALSE,IF($I334&gt;9999999,IF($I334&lt;100000000,FALSE,TRUE),TRUE))</formula>
    </cfRule>
  </conditionalFormatting>
  <conditionalFormatting sqref="H366:H369">
    <cfRule type="expression" dxfId="9412" priority="8490">
      <formula>MID($I334,2,7)="0000000"</formula>
    </cfRule>
    <cfRule type="expression" dxfId="9411" priority="8491">
      <formula>MID($I334,3,6)="000000"</formula>
    </cfRule>
    <cfRule type="expression" dxfId="9410" priority="8492">
      <formula>MID($I334,4,5)="00000"</formula>
    </cfRule>
    <cfRule type="expression" dxfId="9409" priority="8493">
      <formula>MID($I334,5,4)="0000"</formula>
    </cfRule>
    <cfRule type="expression" dxfId="9408" priority="8494">
      <formula>MID($I334,7,2)="00"</formula>
    </cfRule>
    <cfRule type="expression" dxfId="9407" priority="8495">
      <formula>MID($I334,8,1)="0"</formula>
    </cfRule>
    <cfRule type="expression" dxfId="9406" priority="8496">
      <formula>$N334="Excluído"</formula>
    </cfRule>
    <cfRule type="expression" dxfId="9405" priority="8497">
      <formula>$N334="Alterar"</formula>
    </cfRule>
    <cfRule type="expression" dxfId="9404" priority="8498">
      <formula>$N334="Excluir"</formula>
    </cfRule>
    <cfRule type="expression" dxfId="9403" priority="8499">
      <formula>$N334="Incluir"</formula>
    </cfRule>
  </conditionalFormatting>
  <conditionalFormatting sqref="F372:F374">
    <cfRule type="expression" dxfId="9402" priority="8445">
      <formula>IF($I352="",FALSE,IF($I352&gt;9999999,IF($I352&lt;100000000,FALSE,TRUE),TRUE))</formula>
    </cfRule>
  </conditionalFormatting>
  <conditionalFormatting sqref="F372:H374">
    <cfRule type="expression" dxfId="9401" priority="8446">
      <formula>MID($I352,2,7)="0000000"</formula>
    </cfRule>
    <cfRule type="expression" dxfId="9400" priority="8447">
      <formula>MID($I352,3,6)="000000"</formula>
    </cfRule>
    <cfRule type="expression" dxfId="9399" priority="8448">
      <formula>MID($I352,4,5)="00000"</formula>
    </cfRule>
    <cfRule type="expression" dxfId="9398" priority="8449">
      <formula>MID($I352,5,4)="0000"</formula>
    </cfRule>
    <cfRule type="expression" dxfId="9397" priority="8450">
      <formula>MID($I352,7,2)="00"</formula>
    </cfRule>
    <cfRule type="expression" dxfId="9396" priority="8451">
      <formula>MID($I352,8,1)="0"</formula>
    </cfRule>
    <cfRule type="expression" dxfId="9395" priority="8452">
      <formula>$N352="Excluído"</formula>
    </cfRule>
    <cfRule type="expression" dxfId="9394" priority="8453">
      <formula>$N352="Alterar"</formula>
    </cfRule>
    <cfRule type="expression" dxfId="9393" priority="8454">
      <formula>$N352="Excluir"</formula>
    </cfRule>
    <cfRule type="expression" dxfId="9392" priority="8455">
      <formula>$N352="Incluir"</formula>
    </cfRule>
  </conditionalFormatting>
  <conditionalFormatting sqref="F362:F363">
    <cfRule type="expression" dxfId="9391" priority="8434">
      <formula>IF($I330="",FALSE,IF($I330&gt;9999999,IF($I330&lt;100000000,FALSE,TRUE),TRUE))</formula>
    </cfRule>
  </conditionalFormatting>
  <conditionalFormatting sqref="F362:F363">
    <cfRule type="expression" dxfId="9390" priority="8435">
      <formula>MID($I330,2,7)="0000000"</formula>
    </cfRule>
    <cfRule type="expression" dxfId="9389" priority="8436">
      <formula>MID($I330,3,6)="000000"</formula>
    </cfRule>
    <cfRule type="expression" dxfId="9388" priority="8437">
      <formula>MID($I330,4,5)="00000"</formula>
    </cfRule>
    <cfRule type="expression" dxfId="9387" priority="8438">
      <formula>MID($I330,5,4)="0000"</formula>
    </cfRule>
    <cfRule type="expression" dxfId="9386" priority="8439">
      <formula>MID($I330,7,2)="00"</formula>
    </cfRule>
    <cfRule type="expression" dxfId="9385" priority="8440">
      <formula>MID($I330,8,1)="0"</formula>
    </cfRule>
    <cfRule type="expression" dxfId="9384" priority="8441">
      <formula>$N330="Excluído"</formula>
    </cfRule>
    <cfRule type="expression" dxfId="9383" priority="8442">
      <formula>$N330="Alterar"</formula>
    </cfRule>
    <cfRule type="expression" dxfId="9382" priority="8443">
      <formula>$N330="Excluir"</formula>
    </cfRule>
    <cfRule type="expression" dxfId="9381" priority="8444">
      <formula>$N330="Incluir"</formula>
    </cfRule>
  </conditionalFormatting>
  <conditionalFormatting sqref="H372:H375 F372:F374 H379:H385 F379:F385">
    <cfRule type="expression" dxfId="9380" priority="8456">
      <formula>IF($I339="",FALSE,IF($I339&gt;9999999,IF($I339&lt;100000000,FALSE,TRUE),TRUE))</formula>
    </cfRule>
  </conditionalFormatting>
  <conditionalFormatting sqref="H372:H375 F372:F374 H379:H385 F379:F385">
    <cfRule type="expression" dxfId="9379" priority="8457">
      <formula>MID($I339,2,7)="0000000"</formula>
    </cfRule>
    <cfRule type="expression" dxfId="9378" priority="8458">
      <formula>MID($I339,3,6)="000000"</formula>
    </cfRule>
    <cfRule type="expression" dxfId="9377" priority="8459">
      <formula>MID($I339,4,5)="00000"</formula>
    </cfRule>
    <cfRule type="expression" dxfId="9376" priority="8460">
      <formula>MID($I339,5,4)="0000"</formula>
    </cfRule>
    <cfRule type="expression" dxfId="9375" priority="8461">
      <formula>MID($I339,7,2)="00"</formula>
    </cfRule>
    <cfRule type="expression" dxfId="9374" priority="8462">
      <formula>MID($I339,8,1)="0"</formula>
    </cfRule>
    <cfRule type="expression" dxfId="9373" priority="8463">
      <formula>$N339="Excluído"</formula>
    </cfRule>
    <cfRule type="expression" dxfId="9372" priority="8464">
      <formula>$N339="Alterar"</formula>
    </cfRule>
    <cfRule type="expression" dxfId="9371" priority="8465">
      <formula>$N339="Excluir"</formula>
    </cfRule>
    <cfRule type="expression" dxfId="9370" priority="8466">
      <formula>$N339="Incluir"</formula>
    </cfRule>
  </conditionalFormatting>
  <conditionalFormatting sqref="H389:H390">
    <cfRule type="expression" dxfId="9369" priority="8433">
      <formula>IF($I370="",FALSE,IF($I370&gt;9999999,IF($I370&lt;100000000,FALSE,TRUE),TRUE))</formula>
    </cfRule>
  </conditionalFormatting>
  <conditionalFormatting sqref="F389">
    <cfRule type="expression" dxfId="9368" priority="8411">
      <formula>IF($I370="",FALSE,IF($I370&gt;9999999,IF($I370&lt;100000000,FALSE,TRUE),TRUE))</formula>
    </cfRule>
  </conditionalFormatting>
  <conditionalFormatting sqref="F389:H389 H390">
    <cfRule type="expression" dxfId="9367" priority="8412">
      <formula>MID($I370,2,7)="0000000"</formula>
    </cfRule>
    <cfRule type="expression" dxfId="9366" priority="8413">
      <formula>MID($I370,3,6)="000000"</formula>
    </cfRule>
    <cfRule type="expression" dxfId="9365" priority="8414">
      <formula>MID($I370,4,5)="00000"</formula>
    </cfRule>
    <cfRule type="expression" dxfId="9364" priority="8415">
      <formula>MID($I370,5,4)="0000"</formula>
    </cfRule>
    <cfRule type="expression" dxfId="9363" priority="8416">
      <formula>MID($I370,7,2)="00"</formula>
    </cfRule>
    <cfRule type="expression" dxfId="9362" priority="8417">
      <formula>MID($I370,8,1)="0"</formula>
    </cfRule>
    <cfRule type="expression" dxfId="9361" priority="8418">
      <formula>$N370="Excluído"</formula>
    </cfRule>
    <cfRule type="expression" dxfId="9360" priority="8419">
      <formula>$N370="Alterar"</formula>
    </cfRule>
    <cfRule type="expression" dxfId="9359" priority="8420">
      <formula>$N370="Excluir"</formula>
    </cfRule>
    <cfRule type="expression" dxfId="9358" priority="8421">
      <formula>$N370="Incluir"</formula>
    </cfRule>
  </conditionalFormatting>
  <conditionalFormatting sqref="F389">
    <cfRule type="expression" dxfId="9357" priority="8400">
      <formula>IF($I358="",FALSE,IF($I358&gt;9999999,IF($I358&lt;100000000,FALSE,TRUE),TRUE))</formula>
    </cfRule>
  </conditionalFormatting>
  <conditionalFormatting sqref="F389">
    <cfRule type="expression" dxfId="9356" priority="8401">
      <formula>MID($I358,2,7)="0000000"</formula>
    </cfRule>
    <cfRule type="expression" dxfId="9355" priority="8402">
      <formula>MID($I358,3,6)="000000"</formula>
    </cfRule>
    <cfRule type="expression" dxfId="9354" priority="8403">
      <formula>MID($I358,4,5)="00000"</formula>
    </cfRule>
    <cfRule type="expression" dxfId="9353" priority="8404">
      <formula>MID($I358,5,4)="0000"</formula>
    </cfRule>
    <cfRule type="expression" dxfId="9352" priority="8405">
      <formula>MID($I358,7,2)="00"</formula>
    </cfRule>
    <cfRule type="expression" dxfId="9351" priority="8406">
      <formula>MID($I358,8,1)="0"</formula>
    </cfRule>
    <cfRule type="expression" dxfId="9350" priority="8407">
      <formula>$N358="Excluído"</formula>
    </cfRule>
    <cfRule type="expression" dxfId="9349" priority="8408">
      <formula>$N358="Alterar"</formula>
    </cfRule>
    <cfRule type="expression" dxfId="9348" priority="8409">
      <formula>$N358="Excluir"</formula>
    </cfRule>
    <cfRule type="expression" dxfId="9347" priority="8410">
      <formula>$N358="Incluir"</formula>
    </cfRule>
  </conditionalFormatting>
  <conditionalFormatting sqref="H389:H390">
    <cfRule type="expression" dxfId="9346" priority="8422">
      <formula>IF($I358="",FALSE,IF($I358&gt;9999999,IF($I358&lt;100000000,FALSE,TRUE),TRUE))</formula>
    </cfRule>
  </conditionalFormatting>
  <conditionalFormatting sqref="H389:H390">
    <cfRule type="expression" dxfId="9345" priority="8423">
      <formula>MID($I358,2,7)="0000000"</formula>
    </cfRule>
    <cfRule type="expression" dxfId="9344" priority="8424">
      <formula>MID($I358,3,6)="000000"</formula>
    </cfRule>
    <cfRule type="expression" dxfId="9343" priority="8425">
      <formula>MID($I358,4,5)="00000"</formula>
    </cfRule>
    <cfRule type="expression" dxfId="9342" priority="8426">
      <formula>MID($I358,5,4)="0000"</formula>
    </cfRule>
    <cfRule type="expression" dxfId="9341" priority="8427">
      <formula>MID($I358,7,2)="00"</formula>
    </cfRule>
    <cfRule type="expression" dxfId="9340" priority="8428">
      <formula>MID($I358,8,1)="0"</formula>
    </cfRule>
    <cfRule type="expression" dxfId="9339" priority="8429">
      <formula>$N358="Excluído"</formula>
    </cfRule>
    <cfRule type="expression" dxfId="9338" priority="8430">
      <formula>$N358="Alterar"</formula>
    </cfRule>
    <cfRule type="expression" dxfId="9337" priority="8431">
      <formula>$N358="Excluir"</formula>
    </cfRule>
    <cfRule type="expression" dxfId="9336" priority="8432">
      <formula>$N358="Incluir"</formula>
    </cfRule>
  </conditionalFormatting>
  <conditionalFormatting sqref="F393:F395 F410 F412">
    <cfRule type="expression" dxfId="9335" priority="8389">
      <formula>IF($I393="",FALSE,IF($I393&gt;9999999,IF($I393&lt;100000000,FALSE,TRUE),TRUE))</formula>
    </cfRule>
  </conditionalFormatting>
  <conditionalFormatting sqref="F393:H395 F410 F412:H412 H410 H396:H398">
    <cfRule type="expression" dxfId="9334" priority="8390">
      <formula>MID($I393,2,7)="0000000"</formula>
    </cfRule>
    <cfRule type="expression" dxfId="9333" priority="8391">
      <formula>MID($I393,3,6)="000000"</formula>
    </cfRule>
    <cfRule type="expression" dxfId="9332" priority="8392">
      <formula>MID($I393,4,5)="00000"</formula>
    </cfRule>
    <cfRule type="expression" dxfId="9331" priority="8393">
      <formula>MID($I393,5,4)="0000"</formula>
    </cfRule>
    <cfRule type="expression" dxfId="9330" priority="8394">
      <formula>MID($I393,7,2)="00"</formula>
    </cfRule>
    <cfRule type="expression" dxfId="9329" priority="8395">
      <formula>MID($I393,8,1)="0"</formula>
    </cfRule>
    <cfRule type="expression" dxfId="9328" priority="8396">
      <formula>$N393="Excluído"</formula>
    </cfRule>
    <cfRule type="expression" dxfId="9327" priority="8397">
      <formula>$N393="Alterar"</formula>
    </cfRule>
    <cfRule type="expression" dxfId="9326" priority="8398">
      <formula>$N393="Excluir"</formula>
    </cfRule>
    <cfRule type="expression" dxfId="9325" priority="8399">
      <formula>$N393="Incluir"</formula>
    </cfRule>
  </conditionalFormatting>
  <conditionalFormatting sqref="H391:H392">
    <cfRule type="expression" dxfId="9324" priority="8388">
      <formula>IF($I371="",FALSE,IF($I371&gt;9999999,IF($I371&lt;100000000,FALSE,TRUE),TRUE))</formula>
    </cfRule>
  </conditionalFormatting>
  <conditionalFormatting sqref="F391:F392">
    <cfRule type="expression" dxfId="9323" priority="8366">
      <formula>IF($I371="",FALSE,IF($I371&gt;9999999,IF($I371&lt;100000000,FALSE,TRUE),TRUE))</formula>
    </cfRule>
  </conditionalFormatting>
  <conditionalFormatting sqref="F391:H392">
    <cfRule type="expression" dxfId="9322" priority="8367">
      <formula>MID($I371,2,7)="0000000"</formula>
    </cfRule>
    <cfRule type="expression" dxfId="9321" priority="8368">
      <formula>MID($I371,3,6)="000000"</formula>
    </cfRule>
    <cfRule type="expression" dxfId="9320" priority="8369">
      <formula>MID($I371,4,5)="00000"</formula>
    </cfRule>
    <cfRule type="expression" dxfId="9319" priority="8370">
      <formula>MID($I371,5,4)="0000"</formula>
    </cfRule>
    <cfRule type="expression" dxfId="9318" priority="8371">
      <formula>MID($I371,7,2)="00"</formula>
    </cfRule>
    <cfRule type="expression" dxfId="9317" priority="8372">
      <formula>MID($I371,8,1)="0"</formula>
    </cfRule>
    <cfRule type="expression" dxfId="9316" priority="8373">
      <formula>$N371="Excluído"</formula>
    </cfRule>
    <cfRule type="expression" dxfId="9315" priority="8374">
      <formula>$N371="Alterar"</formula>
    </cfRule>
    <cfRule type="expression" dxfId="9314" priority="8375">
      <formula>$N371="Excluir"</formula>
    </cfRule>
    <cfRule type="expression" dxfId="9313" priority="8376">
      <formula>$N371="Incluir"</formula>
    </cfRule>
  </conditionalFormatting>
  <conditionalFormatting sqref="F391:F392">
    <cfRule type="expression" dxfId="9312" priority="8355">
      <formula>IF($I359="",FALSE,IF($I359&gt;9999999,IF($I359&lt;100000000,FALSE,TRUE),TRUE))</formula>
    </cfRule>
  </conditionalFormatting>
  <conditionalFormatting sqref="F391:F392">
    <cfRule type="expression" dxfId="9311" priority="8356">
      <formula>MID($I359,2,7)="0000000"</formula>
    </cfRule>
    <cfRule type="expression" dxfId="9310" priority="8357">
      <formula>MID($I359,3,6)="000000"</formula>
    </cfRule>
    <cfRule type="expression" dxfId="9309" priority="8358">
      <formula>MID($I359,4,5)="00000"</formula>
    </cfRule>
    <cfRule type="expression" dxfId="9308" priority="8359">
      <formula>MID($I359,5,4)="0000"</formula>
    </cfRule>
    <cfRule type="expression" dxfId="9307" priority="8360">
      <formula>MID($I359,7,2)="00"</formula>
    </cfRule>
    <cfRule type="expression" dxfId="9306" priority="8361">
      <formula>MID($I359,8,1)="0"</formula>
    </cfRule>
    <cfRule type="expression" dxfId="9305" priority="8362">
      <formula>$N359="Excluído"</formula>
    </cfRule>
    <cfRule type="expression" dxfId="9304" priority="8363">
      <formula>$N359="Alterar"</formula>
    </cfRule>
    <cfRule type="expression" dxfId="9303" priority="8364">
      <formula>$N359="Excluir"</formula>
    </cfRule>
    <cfRule type="expression" dxfId="9302" priority="8365">
      <formula>$N359="Incluir"</formula>
    </cfRule>
  </conditionalFormatting>
  <conditionalFormatting sqref="H391:H392">
    <cfRule type="expression" dxfId="9301" priority="8377">
      <formula>IF($I359="",FALSE,IF($I359&gt;9999999,IF($I359&lt;100000000,FALSE,TRUE),TRUE))</formula>
    </cfRule>
  </conditionalFormatting>
  <conditionalFormatting sqref="H391:H392">
    <cfRule type="expression" dxfId="9300" priority="8378">
      <formula>MID($I359,2,7)="0000000"</formula>
    </cfRule>
    <cfRule type="expression" dxfId="9299" priority="8379">
      <formula>MID($I359,3,6)="000000"</formula>
    </cfRule>
    <cfRule type="expression" dxfId="9298" priority="8380">
      <formula>MID($I359,4,5)="00000"</formula>
    </cfRule>
    <cfRule type="expression" dxfId="9297" priority="8381">
      <formula>MID($I359,5,4)="0000"</formula>
    </cfRule>
    <cfRule type="expression" dxfId="9296" priority="8382">
      <formula>MID($I359,7,2)="00"</formula>
    </cfRule>
    <cfRule type="expression" dxfId="9295" priority="8383">
      <formula>MID($I359,8,1)="0"</formula>
    </cfRule>
    <cfRule type="expression" dxfId="9294" priority="8384">
      <formula>$N359="Excluído"</formula>
    </cfRule>
    <cfRule type="expression" dxfId="9293" priority="8385">
      <formula>$N359="Alterar"</formula>
    </cfRule>
    <cfRule type="expression" dxfId="9292" priority="8386">
      <formula>$N359="Excluir"</formula>
    </cfRule>
    <cfRule type="expression" dxfId="9291" priority="8387">
      <formula>$N359="Incluir"</formula>
    </cfRule>
  </conditionalFormatting>
  <conditionalFormatting sqref="H400:H401">
    <cfRule type="expression" dxfId="9290" priority="8354">
      <formula>IF($I378="",FALSE,IF($I378&gt;9999999,IF($I378&lt;100000000,FALSE,TRUE),TRUE))</formula>
    </cfRule>
  </conditionalFormatting>
  <conditionalFormatting sqref="F400:F401">
    <cfRule type="expression" dxfId="9289" priority="8332">
      <formula>IF($I378="",FALSE,IF($I378&gt;9999999,IF($I378&lt;100000000,FALSE,TRUE),TRUE))</formula>
    </cfRule>
  </conditionalFormatting>
  <conditionalFormatting sqref="F400:H401">
    <cfRule type="expression" dxfId="9288" priority="8333">
      <formula>MID($I378,2,7)="0000000"</formula>
    </cfRule>
    <cfRule type="expression" dxfId="9287" priority="8334">
      <formula>MID($I378,3,6)="000000"</formula>
    </cfRule>
    <cfRule type="expression" dxfId="9286" priority="8335">
      <formula>MID($I378,4,5)="00000"</formula>
    </cfRule>
    <cfRule type="expression" dxfId="9285" priority="8336">
      <formula>MID($I378,5,4)="0000"</formula>
    </cfRule>
    <cfRule type="expression" dxfId="9284" priority="8337">
      <formula>MID($I378,7,2)="00"</formula>
    </cfRule>
    <cfRule type="expression" dxfId="9283" priority="8338">
      <formula>MID($I378,8,1)="0"</formula>
    </cfRule>
    <cfRule type="expression" dxfId="9282" priority="8339">
      <formula>$N378="Excluído"</formula>
    </cfRule>
    <cfRule type="expression" dxfId="9281" priority="8340">
      <formula>$N378="Alterar"</formula>
    </cfRule>
    <cfRule type="expression" dxfId="9280" priority="8341">
      <formula>$N378="Excluir"</formula>
    </cfRule>
    <cfRule type="expression" dxfId="9279" priority="8342">
      <formula>$N378="Incluir"</formula>
    </cfRule>
  </conditionalFormatting>
  <conditionalFormatting sqref="F400:F401 H341:H344 H336:H339 F336:F339 F341:F344 H469 F469">
    <cfRule type="expression" dxfId="9278" priority="8321">
      <formula>IF($I301="",FALSE,IF($I301&gt;9999999,IF($I301&lt;100000000,FALSE,TRUE),TRUE))</formula>
    </cfRule>
  </conditionalFormatting>
  <conditionalFormatting sqref="F400:F401 H341:H344 H336:H339 F336:F339 F341:F344 F469:H469">
    <cfRule type="expression" dxfId="9277" priority="8322">
      <formula>MID($I301,2,7)="0000000"</formula>
    </cfRule>
    <cfRule type="expression" dxfId="9276" priority="8323">
      <formula>MID($I301,3,6)="000000"</formula>
    </cfRule>
    <cfRule type="expression" dxfId="9275" priority="8324">
      <formula>MID($I301,4,5)="00000"</formula>
    </cfRule>
    <cfRule type="expression" dxfId="9274" priority="8325">
      <formula>MID($I301,5,4)="0000"</formula>
    </cfRule>
    <cfRule type="expression" dxfId="9273" priority="8326">
      <formula>MID($I301,7,2)="00"</formula>
    </cfRule>
    <cfRule type="expression" dxfId="9272" priority="8327">
      <formula>MID($I301,8,1)="0"</formula>
    </cfRule>
    <cfRule type="expression" dxfId="9271" priority="8328">
      <formula>$N301="Excluído"</formula>
    </cfRule>
    <cfRule type="expression" dxfId="9270" priority="8329">
      <formula>$N301="Alterar"</formula>
    </cfRule>
    <cfRule type="expression" dxfId="9269" priority="8330">
      <formula>$N301="Excluir"</formula>
    </cfRule>
    <cfRule type="expression" dxfId="9268" priority="8331">
      <formula>$N301="Incluir"</formula>
    </cfRule>
  </conditionalFormatting>
  <conditionalFormatting sqref="H400:H401">
    <cfRule type="expression" dxfId="9267" priority="8343">
      <formula>IF($I365="",FALSE,IF($I365&gt;9999999,IF($I365&lt;100000000,FALSE,TRUE),TRUE))</formula>
    </cfRule>
  </conditionalFormatting>
  <conditionalFormatting sqref="H400:H401">
    <cfRule type="expression" dxfId="9266" priority="8344">
      <formula>MID($I365,2,7)="0000000"</formula>
    </cfRule>
    <cfRule type="expression" dxfId="9265" priority="8345">
      <formula>MID($I365,3,6)="000000"</formula>
    </cfRule>
    <cfRule type="expression" dxfId="9264" priority="8346">
      <formula>MID($I365,4,5)="00000"</formula>
    </cfRule>
    <cfRule type="expression" dxfId="9263" priority="8347">
      <formula>MID($I365,5,4)="0000"</formula>
    </cfRule>
    <cfRule type="expression" dxfId="9262" priority="8348">
      <formula>MID($I365,7,2)="00"</formula>
    </cfRule>
    <cfRule type="expression" dxfId="9261" priority="8349">
      <formula>MID($I365,8,1)="0"</formula>
    </cfRule>
    <cfRule type="expression" dxfId="9260" priority="8350">
      <formula>$N365="Excluído"</formula>
    </cfRule>
    <cfRule type="expression" dxfId="9259" priority="8351">
      <formula>$N365="Alterar"</formula>
    </cfRule>
    <cfRule type="expression" dxfId="9258" priority="8352">
      <formula>$N365="Excluir"</formula>
    </cfRule>
    <cfRule type="expression" dxfId="9257" priority="8353">
      <formula>$N365="Incluir"</formula>
    </cfRule>
  </conditionalFormatting>
  <conditionalFormatting sqref="H405:H409">
    <cfRule type="expression" dxfId="9256" priority="8320">
      <formula>IF($I381="",FALSE,IF($I381&gt;9999999,IF($I381&lt;100000000,FALSE,TRUE),TRUE))</formula>
    </cfRule>
  </conditionalFormatting>
  <conditionalFormatting sqref="F405:F409">
    <cfRule type="expression" dxfId="9255" priority="8298">
      <formula>IF($I381="",FALSE,IF($I381&gt;9999999,IF($I381&lt;100000000,FALSE,TRUE),TRUE))</formula>
    </cfRule>
  </conditionalFormatting>
  <conditionalFormatting sqref="F405:H409">
    <cfRule type="expression" dxfId="9254" priority="8299">
      <formula>MID($I381,2,7)="0000000"</formula>
    </cfRule>
    <cfRule type="expression" dxfId="9253" priority="8300">
      <formula>MID($I381,3,6)="000000"</formula>
    </cfRule>
    <cfRule type="expression" dxfId="9252" priority="8301">
      <formula>MID($I381,4,5)="00000"</formula>
    </cfRule>
    <cfRule type="expression" dxfId="9251" priority="8302">
      <formula>MID($I381,5,4)="0000"</formula>
    </cfRule>
    <cfRule type="expression" dxfId="9250" priority="8303">
      <formula>MID($I381,7,2)="00"</formula>
    </cfRule>
    <cfRule type="expression" dxfId="9249" priority="8304">
      <formula>MID($I381,8,1)="0"</formula>
    </cfRule>
    <cfRule type="expression" dxfId="9248" priority="8305">
      <formula>$N381="Excluído"</formula>
    </cfRule>
    <cfRule type="expression" dxfId="9247" priority="8306">
      <formula>$N381="Alterar"</formula>
    </cfRule>
    <cfRule type="expression" dxfId="9246" priority="8307">
      <formula>$N381="Excluir"</formula>
    </cfRule>
    <cfRule type="expression" dxfId="9245" priority="8308">
      <formula>$N381="Incluir"</formula>
    </cfRule>
  </conditionalFormatting>
  <conditionalFormatting sqref="H405:H409 F405:F409 F472 F500 H500 H348:H350 H357 F348:F350">
    <cfRule type="expression" dxfId="9244" priority="8309">
      <formula>IF($I311="",FALSE,IF($I311&gt;9999999,IF($I311&lt;100000000,FALSE,TRUE),TRUE))</formula>
    </cfRule>
  </conditionalFormatting>
  <conditionalFormatting sqref="H405:H409 F405:F409 H471 F500:H500">
    <cfRule type="expression" dxfId="9243" priority="8310">
      <formula>MID($I368,2,7)="0000000"</formula>
    </cfRule>
    <cfRule type="expression" dxfId="9242" priority="8311">
      <formula>MID($I368,3,6)="000000"</formula>
    </cfRule>
    <cfRule type="expression" dxfId="9241" priority="8312">
      <formula>MID($I368,4,5)="00000"</formula>
    </cfRule>
    <cfRule type="expression" dxfId="9240" priority="8313">
      <formula>MID($I368,5,4)="0000"</formula>
    </cfRule>
    <cfRule type="expression" dxfId="9239" priority="8314">
      <formula>MID($I368,7,2)="00"</formula>
    </cfRule>
    <cfRule type="expression" dxfId="9238" priority="8315">
      <formula>MID($I368,8,1)="0"</formula>
    </cfRule>
    <cfRule type="expression" dxfId="9237" priority="8316">
      <formula>$N368="Excluído"</formula>
    </cfRule>
    <cfRule type="expression" dxfId="9236" priority="8317">
      <formula>$N368="Alterar"</formula>
    </cfRule>
    <cfRule type="expression" dxfId="9235" priority="8318">
      <formula>$N368="Excluir"</formula>
    </cfRule>
    <cfRule type="expression" dxfId="9234" priority="8319">
      <formula>$N368="Incluir"</formula>
    </cfRule>
  </conditionalFormatting>
  <conditionalFormatting sqref="H471:H472">
    <cfRule type="expression" dxfId="9233" priority="8287">
      <formula>IF($I434="",FALSE,IF($I434&gt;9999999,IF($I434&lt;100000000,FALSE,TRUE),TRUE))</formula>
    </cfRule>
  </conditionalFormatting>
  <conditionalFormatting sqref="F415 H415 F498:H499 F359:F361">
    <cfRule type="expression" dxfId="9232" priority="8288">
      <formula>MID($I321,2,7)="0000000"</formula>
    </cfRule>
    <cfRule type="expression" dxfId="9231" priority="8289">
      <formula>MID($I321,3,6)="000000"</formula>
    </cfRule>
    <cfRule type="expression" dxfId="9230" priority="8290">
      <formula>MID($I321,4,5)="00000"</formula>
    </cfRule>
    <cfRule type="expression" dxfId="9229" priority="8291">
      <formula>MID($I321,5,4)="0000"</formula>
    </cfRule>
    <cfRule type="expression" dxfId="9228" priority="8292">
      <formula>MID($I321,7,2)="00"</formula>
    </cfRule>
    <cfRule type="expression" dxfId="9227" priority="8293">
      <formula>MID($I321,8,1)="0"</formula>
    </cfRule>
    <cfRule type="expression" dxfId="9226" priority="8294">
      <formula>$N321="Excluído"</formula>
    </cfRule>
    <cfRule type="expression" dxfId="9225" priority="8295">
      <formula>$N321="Alterar"</formula>
    </cfRule>
    <cfRule type="expression" dxfId="9224" priority="8296">
      <formula>$N321="Excluir"</formula>
    </cfRule>
    <cfRule type="expression" dxfId="9223" priority="8297">
      <formula>$N321="Incluir"</formula>
    </cfRule>
  </conditionalFormatting>
  <conditionalFormatting sqref="B400 B130:B131 B122:B126">
    <cfRule type="expression" dxfId="9222" priority="10851">
      <formula>IF($I132="",FALSE,IF($I132&gt;9999999,IF($I132&lt;100000000,FALSE,TRUE),TRUE))</formula>
    </cfRule>
  </conditionalFormatting>
  <conditionalFormatting sqref="B400:D400 B130:D131 B122:D126">
    <cfRule type="expression" dxfId="9221" priority="10852">
      <formula>MID($I132,2,7)="0000000"</formula>
    </cfRule>
    <cfRule type="expression" dxfId="9220" priority="10853">
      <formula>MID($I132,3,6)="000000"</formula>
    </cfRule>
    <cfRule type="expression" dxfId="9219" priority="10854">
      <formula>MID($I132,4,5)="00000"</formula>
    </cfRule>
    <cfRule type="expression" dxfId="9218" priority="10855">
      <formula>MID($I132,5,4)="0000"</formula>
    </cfRule>
    <cfRule type="expression" dxfId="9217" priority="10856">
      <formula>MID($I132,7,2)="00"</formula>
    </cfRule>
    <cfRule type="expression" dxfId="9216" priority="10857">
      <formula>MID($I132,8,1)="0"</formula>
    </cfRule>
    <cfRule type="expression" dxfId="9215" priority="10858">
      <formula>$N132="Excluído"</formula>
    </cfRule>
    <cfRule type="expression" dxfId="9214" priority="10859">
      <formula>$N132="Alterar"</formula>
    </cfRule>
    <cfRule type="expression" dxfId="9213" priority="10860">
      <formula>$N132="Excluir"</formula>
    </cfRule>
    <cfRule type="expression" dxfId="9212" priority="10861">
      <formula>$N132="Incluir"</formula>
    </cfRule>
  </conditionalFormatting>
  <conditionalFormatting sqref="B401">
    <cfRule type="expression" dxfId="9211" priority="10862">
      <formula>IF($I413="",FALSE,IF($I413&gt;9999999,IF($I413&lt;100000000,FALSE,TRUE),TRUE))</formula>
    </cfRule>
  </conditionalFormatting>
  <conditionalFormatting sqref="B401:D401">
    <cfRule type="expression" dxfId="9210" priority="10863">
      <formula>MID($I413,2,7)="0000000"</formula>
    </cfRule>
    <cfRule type="expression" dxfId="9209" priority="10864">
      <formula>MID($I413,3,6)="000000"</formula>
    </cfRule>
    <cfRule type="expression" dxfId="9208" priority="10865">
      <formula>MID($I413,4,5)="00000"</formula>
    </cfRule>
    <cfRule type="expression" dxfId="9207" priority="10866">
      <formula>MID($I413,5,4)="0000"</formula>
    </cfRule>
    <cfRule type="expression" dxfId="9206" priority="10867">
      <formula>MID($I413,7,2)="00"</formula>
    </cfRule>
    <cfRule type="expression" dxfId="9205" priority="10868">
      <formula>MID($I413,8,1)="0"</formula>
    </cfRule>
    <cfRule type="expression" dxfId="9204" priority="10869">
      <formula>$N413="Excluído"</formula>
    </cfRule>
    <cfRule type="expression" dxfId="9203" priority="10870">
      <formula>$N413="Alterar"</formula>
    </cfRule>
    <cfRule type="expression" dxfId="9202" priority="10871">
      <formula>$N413="Excluir"</formula>
    </cfRule>
    <cfRule type="expression" dxfId="9201" priority="10872">
      <formula>$N413="Incluir"</formula>
    </cfRule>
  </conditionalFormatting>
  <conditionalFormatting sqref="B414">
    <cfRule type="expression" dxfId="9200" priority="8276">
      <formula>IF($I414="",FALSE,IF($I414&gt;9999999,IF($I414&lt;100000000,FALSE,TRUE),TRUE))</formula>
    </cfRule>
  </conditionalFormatting>
  <conditionalFormatting sqref="B414:D414">
    <cfRule type="expression" dxfId="9199" priority="8277">
      <formula>MID($I414,2,7)="0000000"</formula>
    </cfRule>
    <cfRule type="expression" dxfId="9198" priority="8278">
      <formula>MID($I414,3,6)="000000"</formula>
    </cfRule>
    <cfRule type="expression" dxfId="9197" priority="8279">
      <formula>MID($I414,4,5)="00000"</formula>
    </cfRule>
    <cfRule type="expression" dxfId="9196" priority="8280">
      <formula>MID($I414,5,4)="0000"</formula>
    </cfRule>
    <cfRule type="expression" dxfId="9195" priority="8281">
      <formula>MID($I414,7,2)="00"</formula>
    </cfRule>
    <cfRule type="expression" dxfId="9194" priority="8282">
      <formula>MID($I414,8,1)="0"</formula>
    </cfRule>
    <cfRule type="expression" dxfId="9193" priority="8283">
      <formula>$N414="Excluído"</formula>
    </cfRule>
    <cfRule type="expression" dxfId="9192" priority="8284">
      <formula>$N414="Alterar"</formula>
    </cfRule>
    <cfRule type="expression" dxfId="9191" priority="8285">
      <formula>$N414="Excluir"</formula>
    </cfRule>
    <cfRule type="expression" dxfId="9190" priority="8286">
      <formula>$N414="Incluir"</formula>
    </cfRule>
  </conditionalFormatting>
  <conditionalFormatting sqref="F416:F417 H413 H416:H417 F413 F484 H513:H514">
    <cfRule type="expression" dxfId="9189" priority="10873">
      <formula>IF($I374="",FALSE,IF($I374&gt;9999999,IF($I374&lt;100000000,FALSE,TRUE),TRUE))</formula>
    </cfRule>
  </conditionalFormatting>
  <conditionalFormatting sqref="F416:F417 F413 H413 H416:H417">
    <cfRule type="expression" dxfId="9188" priority="10874">
      <formula>MID($I374,2,7)="0000000"</formula>
    </cfRule>
    <cfRule type="expression" dxfId="9187" priority="10875">
      <formula>MID($I374,3,6)="000000"</formula>
    </cfRule>
    <cfRule type="expression" dxfId="9186" priority="10876">
      <formula>MID($I374,4,5)="00000"</formula>
    </cfRule>
    <cfRule type="expression" dxfId="9185" priority="10877">
      <formula>MID($I374,5,4)="0000"</formula>
    </cfRule>
    <cfRule type="expression" dxfId="9184" priority="10878">
      <formula>MID($I374,7,2)="00"</formula>
    </cfRule>
    <cfRule type="expression" dxfId="9183" priority="10879">
      <formula>MID($I374,8,1)="0"</formula>
    </cfRule>
    <cfRule type="expression" dxfId="9182" priority="10880">
      <formula>$N374="Excluído"</formula>
    </cfRule>
    <cfRule type="expression" dxfId="9181" priority="10881">
      <formula>$N374="Alterar"</formula>
    </cfRule>
    <cfRule type="expression" dxfId="9180" priority="10882">
      <formula>$N374="Excluir"</formula>
    </cfRule>
    <cfRule type="expression" dxfId="9179" priority="10883">
      <formula>$N374="Incluir"</formula>
    </cfRule>
  </conditionalFormatting>
  <conditionalFormatting sqref="B415:B416">
    <cfRule type="expression" dxfId="9178" priority="8265">
      <formula>IF($I415="",FALSE,IF($I415&gt;9999999,IF($I415&lt;100000000,FALSE,TRUE),TRUE))</formula>
    </cfRule>
  </conditionalFormatting>
  <conditionalFormatting sqref="B415:D416">
    <cfRule type="expression" dxfId="9177" priority="8266">
      <formula>MID($I415,2,7)="0000000"</formula>
    </cfRule>
    <cfRule type="expression" dxfId="9176" priority="8267">
      <formula>MID($I415,3,6)="000000"</formula>
    </cfRule>
    <cfRule type="expression" dxfId="9175" priority="8268">
      <formula>MID($I415,4,5)="00000"</formula>
    </cfRule>
    <cfRule type="expression" dxfId="9174" priority="8269">
      <formula>MID($I415,5,4)="0000"</formula>
    </cfRule>
    <cfRule type="expression" dxfId="9173" priority="8270">
      <formula>MID($I415,7,2)="00"</formula>
    </cfRule>
    <cfRule type="expression" dxfId="9172" priority="8271">
      <formula>MID($I415,8,1)="0"</formula>
    </cfRule>
    <cfRule type="expression" dxfId="9171" priority="8272">
      <formula>$N415="Excluído"</formula>
    </cfRule>
    <cfRule type="expression" dxfId="9170" priority="8273">
      <formula>$N415="Alterar"</formula>
    </cfRule>
    <cfRule type="expression" dxfId="9169" priority="8274">
      <formula>$N415="Excluir"</formula>
    </cfRule>
    <cfRule type="expression" dxfId="9168" priority="8275">
      <formula>$N415="Incluir"</formula>
    </cfRule>
  </conditionalFormatting>
  <conditionalFormatting sqref="H418:H422 H416 F416">
    <cfRule type="expression" dxfId="9167" priority="10884">
      <formula>IF($I389="",FALSE,IF($I389&gt;9999999,IF($I389&lt;100000000,FALSE,TRUE),TRUE))</formula>
    </cfRule>
  </conditionalFormatting>
  <conditionalFormatting sqref="F416:H416">
    <cfRule type="expression" dxfId="9166" priority="10885">
      <formula>MID($I389,2,7)="0000000"</formula>
    </cfRule>
    <cfRule type="expression" dxfId="9165" priority="10886">
      <formula>MID($I389,3,6)="000000"</formula>
    </cfRule>
    <cfRule type="expression" dxfId="9164" priority="10887">
      <formula>MID($I389,4,5)="00000"</formula>
    </cfRule>
    <cfRule type="expression" dxfId="9163" priority="10888">
      <formula>MID($I389,5,4)="0000"</formula>
    </cfRule>
    <cfRule type="expression" dxfId="9162" priority="10889">
      <formula>MID($I389,7,2)="00"</formula>
    </cfRule>
    <cfRule type="expression" dxfId="9161" priority="10890">
      <formula>MID($I389,8,1)="0"</formula>
    </cfRule>
    <cfRule type="expression" dxfId="9160" priority="10891">
      <formula>$N389="Excluído"</formula>
    </cfRule>
    <cfRule type="expression" dxfId="9159" priority="10892">
      <formula>$N389="Alterar"</formula>
    </cfRule>
    <cfRule type="expression" dxfId="9158" priority="10893">
      <formula>$N389="Excluir"</formula>
    </cfRule>
    <cfRule type="expression" dxfId="9157" priority="10894">
      <formula>$N389="Incluir"</formula>
    </cfRule>
  </conditionalFormatting>
  <conditionalFormatting sqref="F524:F525 H524:H525">
    <cfRule type="expression" dxfId="9156" priority="10895">
      <formula>IF($I480="",FALSE,IF($I480&gt;9999999,IF($I480&lt;100000000,FALSE,TRUE),TRUE))</formula>
    </cfRule>
  </conditionalFormatting>
  <conditionalFormatting sqref="F524:H525">
    <cfRule type="expression" dxfId="9155" priority="10896">
      <formula>MID($I480,2,7)="0000000"</formula>
    </cfRule>
    <cfRule type="expression" dxfId="9154" priority="10897">
      <formula>MID($I480,3,6)="000000"</formula>
    </cfRule>
    <cfRule type="expression" dxfId="9153" priority="10898">
      <formula>MID($I480,4,5)="00000"</formula>
    </cfRule>
    <cfRule type="expression" dxfId="9152" priority="10899">
      <formula>MID($I480,5,4)="0000"</formula>
    </cfRule>
    <cfRule type="expression" dxfId="9151" priority="10900">
      <formula>MID($I480,7,2)="00"</formula>
    </cfRule>
    <cfRule type="expression" dxfId="9150" priority="10901">
      <formula>MID($I480,8,1)="0"</formula>
    </cfRule>
    <cfRule type="expression" dxfId="9149" priority="10902">
      <formula>$N480="Excluído"</formula>
    </cfRule>
    <cfRule type="expression" dxfId="9148" priority="10903">
      <formula>$N480="Alterar"</formula>
    </cfRule>
    <cfRule type="expression" dxfId="9147" priority="10904">
      <formula>$N480="Excluir"</formula>
    </cfRule>
    <cfRule type="expression" dxfId="9146" priority="10905">
      <formula>$N480="Incluir"</formula>
    </cfRule>
  </conditionalFormatting>
  <conditionalFormatting sqref="B417">
    <cfRule type="expression" dxfId="9145" priority="8254">
      <formula>IF($I417="",FALSE,IF($I417&gt;9999999,IF($I417&lt;100000000,FALSE,TRUE),TRUE))</formula>
    </cfRule>
  </conditionalFormatting>
  <conditionalFormatting sqref="B417:D417">
    <cfRule type="expression" dxfId="9144" priority="8255">
      <formula>MID($I417,2,7)="0000000"</formula>
    </cfRule>
    <cfRule type="expression" dxfId="9143" priority="8256">
      <formula>MID($I417,3,6)="000000"</formula>
    </cfRule>
    <cfRule type="expression" dxfId="9142" priority="8257">
      <formula>MID($I417,4,5)="00000"</formula>
    </cfRule>
    <cfRule type="expression" dxfId="9141" priority="8258">
      <formula>MID($I417,5,4)="0000"</formula>
    </cfRule>
    <cfRule type="expression" dxfId="9140" priority="8259">
      <formula>MID($I417,7,2)="00"</formula>
    </cfRule>
    <cfRule type="expression" dxfId="9139" priority="8260">
      <formula>MID($I417,8,1)="0"</formula>
    </cfRule>
    <cfRule type="expression" dxfId="9138" priority="8261">
      <formula>$N417="Excluído"</formula>
    </cfRule>
    <cfRule type="expression" dxfId="9137" priority="8262">
      <formula>$N417="Alterar"</formula>
    </cfRule>
    <cfRule type="expression" dxfId="9136" priority="8263">
      <formula>$N417="Excluir"</formula>
    </cfRule>
    <cfRule type="expression" dxfId="9135" priority="8264">
      <formula>$N417="Incluir"</formula>
    </cfRule>
  </conditionalFormatting>
  <conditionalFormatting sqref="B423">
    <cfRule type="expression" dxfId="9134" priority="8253">
      <formula>IF($I423="",FALSE,IF($I423&gt;9999999,IF($I423&lt;100000000,FALSE,TRUE),TRUE))</formula>
    </cfRule>
  </conditionalFormatting>
  <conditionalFormatting sqref="B423:D423">
    <cfRule type="expression" dxfId="9133" priority="8244">
      <formula>MID($I423,2,7)="0000000"</formula>
    </cfRule>
    <cfRule type="expression" dxfId="9132" priority="8245">
      <formula>MID($I423,3,6)="000000"</formula>
    </cfRule>
    <cfRule type="expression" dxfId="9131" priority="8246">
      <formula>MID($I423,4,5)="00000"</formula>
    </cfRule>
    <cfRule type="expression" dxfId="9130" priority="8247">
      <formula>MID($I423,5,4)="0000"</formula>
    </cfRule>
    <cfRule type="expression" dxfId="9129" priority="8248">
      <formula>MID($I423,7,2)="00"</formula>
    </cfRule>
    <cfRule type="expression" dxfId="9128" priority="8249">
      <formula>MID($I423,8,1)="0"</formula>
    </cfRule>
    <cfRule type="expression" dxfId="9127" priority="8250">
      <formula>$N423="Excluído"</formula>
    </cfRule>
    <cfRule type="expression" dxfId="9126" priority="8251">
      <formula>$N423="Alterar"</formula>
    </cfRule>
    <cfRule type="expression" dxfId="9125" priority="8252">
      <formula>$N423="Excluir"</formula>
    </cfRule>
    <cfRule type="expression" dxfId="9124" priority="10906">
      <formula>$N423="Incluir"</formula>
    </cfRule>
  </conditionalFormatting>
  <conditionalFormatting sqref="F437">
    <cfRule type="expression" dxfId="9123" priority="8212">
      <formula>IF($I434="",FALSE,IF($I434&gt;9999999,IF($I434&lt;100000000,FALSE,TRUE),TRUE))</formula>
    </cfRule>
  </conditionalFormatting>
  <conditionalFormatting sqref="F437:H437">
    <cfRule type="expression" dxfId="9122" priority="8213">
      <formula>MID($I434,2,7)="0000000"</formula>
    </cfRule>
    <cfRule type="expression" dxfId="9121" priority="8214">
      <formula>MID($I434,3,6)="000000"</formula>
    </cfRule>
    <cfRule type="expression" dxfId="9120" priority="8215">
      <formula>MID($I434,4,5)="00000"</formula>
    </cfRule>
    <cfRule type="expression" dxfId="9119" priority="8216">
      <formula>MID($I434,5,4)="0000"</formula>
    </cfRule>
    <cfRule type="expression" dxfId="9118" priority="8217">
      <formula>MID($I434,7,2)="00"</formula>
    </cfRule>
    <cfRule type="expression" dxfId="9117" priority="8218">
      <formula>MID($I434,8,1)="0"</formula>
    </cfRule>
    <cfRule type="expression" dxfId="9116" priority="8219">
      <formula>$N434="Excluído"</formula>
    </cfRule>
    <cfRule type="expression" dxfId="9115" priority="8220">
      <formula>$N434="Alterar"</formula>
    </cfRule>
    <cfRule type="expression" dxfId="9114" priority="8221">
      <formula>$N434="Excluir"</formula>
    </cfRule>
    <cfRule type="expression" dxfId="9113" priority="8222">
      <formula>$N434="Incluir"</formula>
    </cfRule>
  </conditionalFormatting>
  <conditionalFormatting sqref="F439:H442">
    <cfRule type="expression" dxfId="9112" priority="10907">
      <formula>MID($I406,2,7)="0000000"</formula>
    </cfRule>
    <cfRule type="expression" dxfId="9111" priority="10908">
      <formula>MID($I406,3,6)="000000"</formula>
    </cfRule>
    <cfRule type="expression" dxfId="9110" priority="10909">
      <formula>MID($I406,4,5)="00000"</formula>
    </cfRule>
    <cfRule type="expression" dxfId="9109" priority="10910">
      <formula>MID($I406,5,4)="0000"</formula>
    </cfRule>
    <cfRule type="expression" dxfId="9108" priority="10911">
      <formula>MID($I406,7,2)="00"</formula>
    </cfRule>
    <cfRule type="expression" dxfId="9107" priority="10912">
      <formula>MID($I406,8,1)="0"</formula>
    </cfRule>
    <cfRule type="expression" dxfId="9106" priority="10913">
      <formula>$N406="Excluído"</formula>
    </cfRule>
    <cfRule type="expression" dxfId="9105" priority="10914">
      <formula>$N406="Alterar"</formula>
    </cfRule>
    <cfRule type="expression" dxfId="9104" priority="10915">
      <formula>$N406="Excluir"</formula>
    </cfRule>
    <cfRule type="expression" dxfId="9103" priority="10916">
      <formula>$N406="Incluir"</formula>
    </cfRule>
  </conditionalFormatting>
  <conditionalFormatting sqref="H540 H535 F540 F544:F546 H439:H443 F461:F462">
    <cfRule type="expression" dxfId="9102" priority="10917">
      <formula>IF($I391="",FALSE,IF($I391&gt;9999999,IF($I391&lt;100000000,FALSE,TRUE),TRUE))</formula>
    </cfRule>
  </conditionalFormatting>
  <conditionalFormatting sqref="F540:H540 H439:H443">
    <cfRule type="expression" dxfId="9101" priority="10918">
      <formula>MID($I391,2,7)="0000000"</formula>
    </cfRule>
    <cfRule type="expression" dxfId="9100" priority="10919">
      <formula>MID($I391,3,6)="000000"</formula>
    </cfRule>
    <cfRule type="expression" dxfId="9099" priority="10920">
      <formula>MID($I391,4,5)="00000"</formula>
    </cfRule>
    <cfRule type="expression" dxfId="9098" priority="10921">
      <formula>MID($I391,5,4)="0000"</formula>
    </cfRule>
    <cfRule type="expression" dxfId="9097" priority="10922">
      <formula>MID($I391,7,2)="00"</formula>
    </cfRule>
    <cfRule type="expression" dxfId="9096" priority="10923">
      <formula>MID($I391,8,1)="0"</formula>
    </cfRule>
    <cfRule type="expression" dxfId="9095" priority="10924">
      <formula>$N391="Excluído"</formula>
    </cfRule>
    <cfRule type="expression" dxfId="9094" priority="10925">
      <formula>$N391="Alterar"</formula>
    </cfRule>
    <cfRule type="expression" dxfId="9093" priority="10926">
      <formula>$N391="Excluir"</formula>
    </cfRule>
    <cfRule type="expression" dxfId="9092" priority="10927">
      <formula>$N391="Incluir"</formula>
    </cfRule>
  </conditionalFormatting>
  <conditionalFormatting sqref="H542 F542 H530:H532">
    <cfRule type="expression" dxfId="9091" priority="10928">
      <formula>IF($I483="",FALSE,IF($I483&gt;9999999,IF($I483&lt;100000000,FALSE,TRUE),TRUE))</formula>
    </cfRule>
  </conditionalFormatting>
  <conditionalFormatting sqref="F542:H542">
    <cfRule type="expression" dxfId="9090" priority="10929">
      <formula>MID($I495,2,7)="0000000"</formula>
    </cfRule>
    <cfRule type="expression" dxfId="9089" priority="10930">
      <formula>MID($I495,3,6)="000000"</formula>
    </cfRule>
    <cfRule type="expression" dxfId="9088" priority="10931">
      <formula>MID($I495,4,5)="00000"</formula>
    </cfRule>
    <cfRule type="expression" dxfId="9087" priority="10932">
      <formula>MID($I495,5,4)="0000"</formula>
    </cfRule>
    <cfRule type="expression" dxfId="9086" priority="10933">
      <formula>MID($I495,7,2)="00"</formula>
    </cfRule>
    <cfRule type="expression" dxfId="9085" priority="10934">
      <formula>MID($I495,8,1)="0"</formula>
    </cfRule>
    <cfRule type="expression" dxfId="9084" priority="10935">
      <formula>$N495="Excluído"</formula>
    </cfRule>
    <cfRule type="expression" dxfId="9083" priority="10936">
      <formula>$N495="Alterar"</formula>
    </cfRule>
    <cfRule type="expression" dxfId="9082" priority="10937">
      <formula>$N495="Excluir"</formula>
    </cfRule>
    <cfRule type="expression" dxfId="9081" priority="10938">
      <formula>$N495="Incluir"</formula>
    </cfRule>
  </conditionalFormatting>
  <conditionalFormatting sqref="F415 F473 F498:F499 H498:H499 F359:F361">
    <cfRule type="expression" dxfId="9080" priority="10939">
      <formula>IF($I321="",FALSE,IF($I321&gt;9999999,IF($I321&lt;100000000,FALSE,TRUE),TRUE))</formula>
    </cfRule>
  </conditionalFormatting>
  <conditionalFormatting sqref="B443:B444 B759">
    <cfRule type="expression" dxfId="9079" priority="10940">
      <formula>IF(#REF!="",FALSE,IF(#REF!&gt;9999999,IF(#REF!&lt;100000000,FALSE,TRUE),TRUE))</formula>
    </cfRule>
  </conditionalFormatting>
  <conditionalFormatting sqref="B443:D444 B759:D759">
    <cfRule type="expression" dxfId="9078" priority="10941">
      <formula>MID(#REF!,2,7)="0000000"</formula>
    </cfRule>
    <cfRule type="expression" dxfId="9077" priority="10942">
      <formula>MID(#REF!,3,6)="000000"</formula>
    </cfRule>
    <cfRule type="expression" dxfId="9076" priority="10943">
      <formula>MID(#REF!,4,5)="00000"</formula>
    </cfRule>
    <cfRule type="expression" dxfId="9075" priority="10944">
      <formula>MID(#REF!,5,4)="0000"</formula>
    </cfRule>
    <cfRule type="expression" dxfId="9074" priority="10945">
      <formula>MID(#REF!,7,2)="00"</formula>
    </cfRule>
    <cfRule type="expression" dxfId="9073" priority="10946">
      <formula>MID(#REF!,8,1)="0"</formula>
    </cfRule>
    <cfRule type="expression" dxfId="9072" priority="10947">
      <formula>#REF!="Excluído"</formula>
    </cfRule>
    <cfRule type="expression" dxfId="9071" priority="10948">
      <formula>#REF!="Alterar"</formula>
    </cfRule>
    <cfRule type="expression" dxfId="9070" priority="10949">
      <formula>#REF!="Excluir"</formula>
    </cfRule>
    <cfRule type="expression" dxfId="9069" priority="10950">
      <formula>#REF!="Incluir"</formula>
    </cfRule>
  </conditionalFormatting>
  <conditionalFormatting sqref="F445:F450">
    <cfRule type="expression" dxfId="9068" priority="8201">
      <formula>IF($I445="",FALSE,IF($I445&gt;9999999,IF($I445&lt;100000000,FALSE,TRUE),TRUE))</formula>
    </cfRule>
  </conditionalFormatting>
  <conditionalFormatting sqref="F445:F450">
    <cfRule type="expression" dxfId="9067" priority="8200">
      <formula>IF($I445="",FALSE,IF($I445&gt;9999999,IF($I445&lt;100000000,FALSE,TRUE),TRUE))</formula>
    </cfRule>
  </conditionalFormatting>
  <conditionalFormatting sqref="F445:H450">
    <cfRule type="expression" dxfId="9066" priority="8202">
      <formula>MID($I445,2,7)="0000000"</formula>
    </cfRule>
    <cfRule type="expression" dxfId="9065" priority="8203">
      <formula>MID($I445,3,6)="000000"</formula>
    </cfRule>
    <cfRule type="expression" dxfId="9064" priority="8204">
      <formula>MID($I445,4,5)="00000"</formula>
    </cfRule>
    <cfRule type="expression" dxfId="9063" priority="8205">
      <formula>MID($I445,5,4)="0000"</formula>
    </cfRule>
    <cfRule type="expression" dxfId="9062" priority="8206">
      <formula>MID($I445,7,2)="00"</formula>
    </cfRule>
    <cfRule type="expression" dxfId="9061" priority="8207">
      <formula>MID($I445,8,1)="0"</formula>
    </cfRule>
    <cfRule type="expression" dxfId="9060" priority="8208">
      <formula>$N445="Excluído"</formula>
    </cfRule>
    <cfRule type="expression" dxfId="9059" priority="8209">
      <formula>$N445="Alterar"</formula>
    </cfRule>
    <cfRule type="expression" dxfId="9058" priority="8210">
      <formula>$N445="Excluir"</formula>
    </cfRule>
    <cfRule type="expression" dxfId="9057" priority="8211">
      <formula>$N445="Incluir"</formula>
    </cfRule>
  </conditionalFormatting>
  <conditionalFormatting sqref="F439:F442">
    <cfRule type="expression" dxfId="9056" priority="8188">
      <formula>IF($I406="",FALSE,IF($I406&gt;9999999,IF($I406&lt;100000000,FALSE,TRUE),TRUE))</formula>
    </cfRule>
  </conditionalFormatting>
  <conditionalFormatting sqref="H518:H520">
    <cfRule type="expression" dxfId="9055" priority="8189">
      <formula>IF($I475="",FALSE,IF($I475&gt;9999999,IF($I475&lt;100000000,FALSE,TRUE),TRUE))</formula>
    </cfRule>
  </conditionalFormatting>
  <conditionalFormatting sqref="F461:F462">
    <cfRule type="expression" dxfId="9054" priority="8190">
      <formula>MID($I413,2,7)="0000000"</formula>
    </cfRule>
    <cfRule type="expression" dxfId="9053" priority="8191">
      <formula>MID($I413,3,6)="000000"</formula>
    </cfRule>
    <cfRule type="expression" dxfId="9052" priority="8192">
      <formula>MID($I413,4,5)="00000"</formula>
    </cfRule>
    <cfRule type="expression" dxfId="9051" priority="8193">
      <formula>MID($I413,5,4)="0000"</formula>
    </cfRule>
    <cfRule type="expression" dxfId="9050" priority="8194">
      <formula>MID($I413,7,2)="00"</formula>
    </cfRule>
    <cfRule type="expression" dxfId="9049" priority="8195">
      <formula>MID($I413,8,1)="0"</formula>
    </cfRule>
    <cfRule type="expression" dxfId="9048" priority="8196">
      <formula>$N413="Excluído"</formula>
    </cfRule>
    <cfRule type="expression" dxfId="9047" priority="8197">
      <formula>$N413="Alterar"</formula>
    </cfRule>
    <cfRule type="expression" dxfId="9046" priority="8198">
      <formula>$N413="Excluir"</formula>
    </cfRule>
    <cfRule type="expression" dxfId="9045" priority="8199">
      <formula>$N413="Incluir"</formula>
    </cfRule>
  </conditionalFormatting>
  <conditionalFormatting sqref="H444">
    <cfRule type="expression" dxfId="9044" priority="8166">
      <formula>IF($I410="",FALSE,IF($I410&gt;9999999,IF($I410&lt;100000000,FALSE,TRUE),TRUE))</formula>
    </cfRule>
  </conditionalFormatting>
  <conditionalFormatting sqref="F444:H444">
    <cfRule type="expression" dxfId="9043" priority="8167">
      <formula>MID($I410,2,7)="0000000"</formula>
    </cfRule>
    <cfRule type="expression" dxfId="9042" priority="8168">
      <formula>MID($I410,3,6)="000000"</formula>
    </cfRule>
    <cfRule type="expression" dxfId="9041" priority="8169">
      <formula>MID($I410,4,5)="00000"</formula>
    </cfRule>
    <cfRule type="expression" dxfId="9040" priority="8170">
      <formula>MID($I410,5,4)="0000"</formula>
    </cfRule>
    <cfRule type="expression" dxfId="9039" priority="8171">
      <formula>MID($I410,7,2)="00"</formula>
    </cfRule>
    <cfRule type="expression" dxfId="9038" priority="8172">
      <formula>MID($I410,8,1)="0"</formula>
    </cfRule>
    <cfRule type="expression" dxfId="9037" priority="8173">
      <formula>$N410="Excluído"</formula>
    </cfRule>
    <cfRule type="expression" dxfId="9036" priority="8174">
      <formula>$N410="Alterar"</formula>
    </cfRule>
    <cfRule type="expression" dxfId="9035" priority="8175">
      <formula>$N410="Excluir"</formula>
    </cfRule>
    <cfRule type="expression" dxfId="9034" priority="8176">
      <formula>$N410="Incluir"</formula>
    </cfRule>
  </conditionalFormatting>
  <conditionalFormatting sqref="F447:F450 H446:H450">
    <cfRule type="expression" dxfId="9033" priority="8177">
      <formula>IF($I400="",FALSE,IF($I400&gt;9999999,IF($I400&lt;100000000,FALSE,TRUE),TRUE))</formula>
    </cfRule>
  </conditionalFormatting>
  <conditionalFormatting sqref="F447:F450 H446:H450">
    <cfRule type="expression" dxfId="9032" priority="8178">
      <formula>MID($I400,2,7)="0000000"</formula>
    </cfRule>
    <cfRule type="expression" dxfId="9031" priority="8179">
      <formula>MID($I400,3,6)="000000"</formula>
    </cfRule>
    <cfRule type="expression" dxfId="9030" priority="8180">
      <formula>MID($I400,4,5)="00000"</formula>
    </cfRule>
    <cfRule type="expression" dxfId="9029" priority="8181">
      <formula>MID($I400,5,4)="0000"</formula>
    </cfRule>
    <cfRule type="expression" dxfId="9028" priority="8182">
      <formula>MID($I400,7,2)="00"</formula>
    </cfRule>
    <cfRule type="expression" dxfId="9027" priority="8183">
      <formula>MID($I400,8,1)="0"</formula>
    </cfRule>
    <cfRule type="expression" dxfId="9026" priority="8184">
      <formula>$N400="Excluído"</formula>
    </cfRule>
    <cfRule type="expression" dxfId="9025" priority="8185">
      <formula>$N400="Alterar"</formula>
    </cfRule>
    <cfRule type="expression" dxfId="9024" priority="8186">
      <formula>$N400="Excluir"</formula>
    </cfRule>
    <cfRule type="expression" dxfId="9023" priority="8187">
      <formula>$N400="Incluir"</formula>
    </cfRule>
  </conditionalFormatting>
  <conditionalFormatting sqref="B451:B455">
    <cfRule type="expression" dxfId="9022" priority="8155">
      <formula>IF($I451="",FALSE,IF($I451&gt;9999999,IF($I451&lt;100000000,FALSE,TRUE),TRUE))</formula>
    </cfRule>
  </conditionalFormatting>
  <conditionalFormatting sqref="B451:D455">
    <cfRule type="expression" dxfId="9021" priority="8156">
      <formula>MID($I451,2,7)="0000000"</formula>
    </cfRule>
    <cfRule type="expression" dxfId="9020" priority="8157">
      <formula>MID($I451,3,6)="000000"</formula>
    </cfRule>
    <cfRule type="expression" dxfId="9019" priority="8158">
      <formula>MID($I451,4,5)="00000"</formula>
    </cfRule>
    <cfRule type="expression" dxfId="9018" priority="8159">
      <formula>MID($I451,5,4)="0000"</formula>
    </cfRule>
    <cfRule type="expression" dxfId="9017" priority="8160">
      <formula>MID($I451,7,2)="00"</formula>
    </cfRule>
    <cfRule type="expression" dxfId="9016" priority="8161">
      <formula>MID($I451,8,1)="0"</formula>
    </cfRule>
    <cfRule type="expression" dxfId="9015" priority="8162">
      <formula>$N451="Excluído"</formula>
    </cfRule>
    <cfRule type="expression" dxfId="9014" priority="8163">
      <formula>$N451="Alterar"</formula>
    </cfRule>
    <cfRule type="expression" dxfId="9013" priority="8164">
      <formula>$N451="Excluir"</formula>
    </cfRule>
    <cfRule type="expression" dxfId="9012" priority="8165">
      <formula>$N451="Incluir"</formula>
    </cfRule>
  </conditionalFormatting>
  <conditionalFormatting sqref="F456:F457">
    <cfRule type="expression" dxfId="9011" priority="8144">
      <formula>IF($I456="",FALSE,IF($I456&gt;9999999,IF($I456&lt;100000000,FALSE,TRUE),TRUE))</formula>
    </cfRule>
  </conditionalFormatting>
  <conditionalFormatting sqref="F456:H457">
    <cfRule type="expression" dxfId="9010" priority="8145">
      <formula>MID($I456,2,7)="0000000"</formula>
    </cfRule>
    <cfRule type="expression" dxfId="9009" priority="8146">
      <formula>MID($I456,3,6)="000000"</formula>
    </cfRule>
    <cfRule type="expression" dxfId="9008" priority="8147">
      <formula>MID($I456,4,5)="00000"</formula>
    </cfRule>
    <cfRule type="expression" dxfId="9007" priority="8148">
      <formula>MID($I456,5,4)="0000"</formula>
    </cfRule>
    <cfRule type="expression" dxfId="9006" priority="8149">
      <formula>MID($I456,7,2)="00"</formula>
    </cfRule>
    <cfRule type="expression" dxfId="9005" priority="8150">
      <formula>MID($I456,8,1)="0"</formula>
    </cfRule>
    <cfRule type="expression" dxfId="9004" priority="8151">
      <formula>$N456="Excluído"</formula>
    </cfRule>
    <cfRule type="expression" dxfId="9003" priority="8152">
      <formula>$N456="Alterar"</formula>
    </cfRule>
    <cfRule type="expression" dxfId="9002" priority="8153">
      <formula>$N456="Excluir"</formula>
    </cfRule>
    <cfRule type="expression" dxfId="9001" priority="8154">
      <formula>$N456="Incluir"</formula>
    </cfRule>
  </conditionalFormatting>
  <conditionalFormatting sqref="B458:B459">
    <cfRule type="expression" dxfId="9000" priority="8133">
      <formula>IF($I458="",FALSE,IF($I458&gt;9999999,IF($I458&lt;100000000,FALSE,TRUE),TRUE))</formula>
    </cfRule>
  </conditionalFormatting>
  <conditionalFormatting sqref="B458:D459">
    <cfRule type="expression" dxfId="8999" priority="8134">
      <formula>MID($I458,2,7)="0000000"</formula>
    </cfRule>
    <cfRule type="expression" dxfId="8998" priority="8135">
      <formula>MID($I458,3,6)="000000"</formula>
    </cfRule>
    <cfRule type="expression" dxfId="8997" priority="8136">
      <formula>MID($I458,4,5)="00000"</formula>
    </cfRule>
    <cfRule type="expression" dxfId="8996" priority="8137">
      <formula>MID($I458,5,4)="0000"</formula>
    </cfRule>
    <cfRule type="expression" dxfId="8995" priority="8138">
      <formula>MID($I458,7,2)="00"</formula>
    </cfRule>
    <cfRule type="expression" dxfId="8994" priority="8139">
      <formula>MID($I458,8,1)="0"</formula>
    </cfRule>
    <cfRule type="expression" dxfId="8993" priority="8140">
      <formula>$N458="Excluído"</formula>
    </cfRule>
    <cfRule type="expression" dxfId="8992" priority="8141">
      <formula>$N458="Alterar"</formula>
    </cfRule>
    <cfRule type="expression" dxfId="8991" priority="8142">
      <formula>$N458="Excluir"</formula>
    </cfRule>
    <cfRule type="expression" dxfId="8990" priority="8143">
      <formula>$N458="Incluir"</formula>
    </cfRule>
  </conditionalFormatting>
  <conditionalFormatting sqref="F460:F462 F467">
    <cfRule type="expression" dxfId="8989" priority="8122">
      <formula>IF($I460="",FALSE,IF($I460&gt;9999999,IF($I460&lt;100000000,FALSE,TRUE),TRUE))</formula>
    </cfRule>
  </conditionalFormatting>
  <conditionalFormatting sqref="F460:H462 F467:H467">
    <cfRule type="expression" dxfId="8988" priority="8123">
      <formula>MID($I460,2,7)="0000000"</formula>
    </cfRule>
    <cfRule type="expression" dxfId="8987" priority="8124">
      <formula>MID($I460,3,6)="000000"</formula>
    </cfRule>
    <cfRule type="expression" dxfId="8986" priority="8125">
      <formula>MID($I460,4,5)="00000"</formula>
    </cfRule>
    <cfRule type="expression" dxfId="8985" priority="8126">
      <formula>MID($I460,5,4)="0000"</formula>
    </cfRule>
    <cfRule type="expression" dxfId="8984" priority="8127">
      <formula>MID($I460,7,2)="00"</formula>
    </cfRule>
    <cfRule type="expression" dxfId="8983" priority="8128">
      <formula>MID($I460,8,1)="0"</formula>
    </cfRule>
    <cfRule type="expression" dxfId="8982" priority="8129">
      <formula>$N460="Excluído"</formula>
    </cfRule>
    <cfRule type="expression" dxfId="8981" priority="8130">
      <formula>$N460="Alterar"</formula>
    </cfRule>
    <cfRule type="expression" dxfId="8980" priority="8131">
      <formula>$N460="Excluir"</formula>
    </cfRule>
    <cfRule type="expression" dxfId="8979" priority="8132">
      <formula>$N460="Incluir"</formula>
    </cfRule>
  </conditionalFormatting>
  <conditionalFormatting sqref="F446">
    <cfRule type="expression" dxfId="8978" priority="8111">
      <formula>IF($I400="",FALSE,IF($I400&gt;9999999,IF($I400&lt;100000000,FALSE,TRUE),TRUE))</formula>
    </cfRule>
  </conditionalFormatting>
  <conditionalFormatting sqref="F446">
    <cfRule type="expression" dxfId="8977" priority="8112">
      <formula>MID($I400,2,7)="0000000"</formula>
    </cfRule>
    <cfRule type="expression" dxfId="8976" priority="8113">
      <formula>MID($I400,3,6)="000000"</formula>
    </cfRule>
    <cfRule type="expression" dxfId="8975" priority="8114">
      <formula>MID($I400,4,5)="00000"</formula>
    </cfRule>
    <cfRule type="expression" dxfId="8974" priority="8115">
      <formula>MID($I400,5,4)="0000"</formula>
    </cfRule>
    <cfRule type="expression" dxfId="8973" priority="8116">
      <formula>MID($I400,7,2)="00"</formula>
    </cfRule>
    <cfRule type="expression" dxfId="8972" priority="8117">
      <formula>MID($I400,8,1)="0"</formula>
    </cfRule>
    <cfRule type="expression" dxfId="8971" priority="8118">
      <formula>$N400="Excluído"</formula>
    </cfRule>
    <cfRule type="expression" dxfId="8970" priority="8119">
      <formula>$N400="Alterar"</formula>
    </cfRule>
    <cfRule type="expression" dxfId="8969" priority="8120">
      <formula>$N400="Excluir"</formula>
    </cfRule>
    <cfRule type="expression" dxfId="8968" priority="8121">
      <formula>$N400="Incluir"</formula>
    </cfRule>
  </conditionalFormatting>
  <conditionalFormatting sqref="F444 H444">
    <cfRule type="expression" dxfId="8967" priority="10951">
      <formula>IF($I395="",FALSE,IF($I395&gt;9999999,IF($I395&lt;100000000,FALSE,TRUE),TRUE))</formula>
    </cfRule>
  </conditionalFormatting>
  <conditionalFormatting sqref="F444 H444">
    <cfRule type="expression" dxfId="8966" priority="10952">
      <formula>MID($I395,2,7)="0000000"</formula>
    </cfRule>
    <cfRule type="expression" dxfId="8965" priority="10953">
      <formula>MID($I395,3,6)="000000"</formula>
    </cfRule>
    <cfRule type="expression" dxfId="8964" priority="10954">
      <formula>MID($I395,4,5)="00000"</formula>
    </cfRule>
    <cfRule type="expression" dxfId="8963" priority="10955">
      <formula>MID($I395,5,4)="0000"</formula>
    </cfRule>
    <cfRule type="expression" dxfId="8962" priority="10956">
      <formula>MID($I395,7,2)="00"</formula>
    </cfRule>
    <cfRule type="expression" dxfId="8961" priority="10957">
      <formula>MID($I395,8,1)="0"</formula>
    </cfRule>
    <cfRule type="expression" dxfId="8960" priority="10958">
      <formula>$N395="Excluído"</formula>
    </cfRule>
    <cfRule type="expression" dxfId="8959" priority="10959">
      <formula>$N395="Alterar"</formula>
    </cfRule>
    <cfRule type="expression" dxfId="8958" priority="10960">
      <formula>$N395="Excluir"</formula>
    </cfRule>
    <cfRule type="expression" dxfId="8957" priority="10961">
      <formula>$N395="Incluir"</formula>
    </cfRule>
  </conditionalFormatting>
  <conditionalFormatting sqref="H552:H555">
    <cfRule type="expression" dxfId="8956" priority="10962">
      <formula>IF($I502="",FALSE,IF($I502&gt;9999999,IF($I502&lt;100000000,FALSE,TRUE),TRUE))</formula>
    </cfRule>
  </conditionalFormatting>
  <conditionalFormatting sqref="H470:H471 F470:F471">
    <cfRule type="expression" dxfId="8955" priority="10963">
      <formula>MID($I415,2,7)="0000000"</formula>
    </cfRule>
    <cfRule type="expression" dxfId="8954" priority="10964">
      <formula>MID($I415,3,6)="000000"</formula>
    </cfRule>
    <cfRule type="expression" dxfId="8953" priority="10965">
      <formula>MID($I415,4,5)="00000"</formula>
    </cfRule>
    <cfRule type="expression" dxfId="8952" priority="10966">
      <formula>MID($I415,5,4)="0000"</formula>
    </cfRule>
    <cfRule type="expression" dxfId="8951" priority="10967">
      <formula>MID($I415,7,2)="00"</formula>
    </cfRule>
    <cfRule type="expression" dxfId="8950" priority="10968">
      <formula>MID($I415,8,1)="0"</formula>
    </cfRule>
    <cfRule type="expression" dxfId="8949" priority="10969">
      <formula>$N415="Excluído"</formula>
    </cfRule>
    <cfRule type="expression" dxfId="8948" priority="10970">
      <formula>$N415="Alterar"</formula>
    </cfRule>
    <cfRule type="expression" dxfId="8947" priority="10971">
      <formula>$N415="Excluir"</formula>
    </cfRule>
    <cfRule type="expression" dxfId="8946" priority="10972">
      <formula>$N415="Incluir"</formula>
    </cfRule>
  </conditionalFormatting>
  <conditionalFormatting sqref="B783:B784 B472">
    <cfRule type="expression" dxfId="8945" priority="10973">
      <formula>IF($I479="",FALSE,IF($I479&gt;9999999,IF($I479&lt;100000000,FALSE,TRUE),TRUE))</formula>
    </cfRule>
  </conditionalFormatting>
  <conditionalFormatting sqref="B783:D784 B472:D472">
    <cfRule type="expression" dxfId="8944" priority="10974">
      <formula>MID($I479,2,7)="0000000"</formula>
    </cfRule>
    <cfRule type="expression" dxfId="8943" priority="10975">
      <formula>MID($I479,3,6)="000000"</formula>
    </cfRule>
    <cfRule type="expression" dxfId="8942" priority="10976">
      <formula>MID($I479,4,5)="00000"</formula>
    </cfRule>
    <cfRule type="expression" dxfId="8941" priority="10977">
      <formula>MID($I479,5,4)="0000"</formula>
    </cfRule>
    <cfRule type="expression" dxfId="8940" priority="10978">
      <formula>MID($I479,7,2)="00"</formula>
    </cfRule>
    <cfRule type="expression" dxfId="8939" priority="10979">
      <formula>MID($I479,8,1)="0"</formula>
    </cfRule>
    <cfRule type="expression" dxfId="8938" priority="10980">
      <formula>$N479="Excluído"</formula>
    </cfRule>
    <cfRule type="expression" dxfId="8937" priority="10981">
      <formula>$N479="Alterar"</formula>
    </cfRule>
    <cfRule type="expression" dxfId="8936" priority="10982">
      <formula>$N479="Excluir"</formula>
    </cfRule>
    <cfRule type="expression" dxfId="8935" priority="10983">
      <formula>$N479="Incluir"</formula>
    </cfRule>
  </conditionalFormatting>
  <conditionalFormatting sqref="F475">
    <cfRule type="expression" dxfId="8934" priority="8100">
      <formula>IF($I475="",FALSE,IF($I475&gt;9999999,IF($I475&lt;100000000,FALSE,TRUE),TRUE))</formula>
    </cfRule>
  </conditionalFormatting>
  <conditionalFormatting sqref="F475:H475">
    <cfRule type="expression" dxfId="8933" priority="8101">
      <formula>MID($I475,2,7)="0000000"</formula>
    </cfRule>
    <cfRule type="expression" dxfId="8932" priority="8102">
      <formula>MID($I475,3,6)="000000"</formula>
    </cfRule>
    <cfRule type="expression" dxfId="8931" priority="8103">
      <formula>MID($I475,4,5)="00000"</formula>
    </cfRule>
    <cfRule type="expression" dxfId="8930" priority="8104">
      <formula>MID($I475,5,4)="0000"</formula>
    </cfRule>
    <cfRule type="expression" dxfId="8929" priority="8105">
      <formula>MID($I475,7,2)="00"</formula>
    </cfRule>
    <cfRule type="expression" dxfId="8928" priority="8106">
      <formula>MID($I475,8,1)="0"</formula>
    </cfRule>
    <cfRule type="expression" dxfId="8927" priority="8107">
      <formula>$N475="Excluído"</formula>
    </cfRule>
    <cfRule type="expression" dxfId="8926" priority="8108">
      <formula>$N475="Alterar"</formula>
    </cfRule>
    <cfRule type="expression" dxfId="8925" priority="8109">
      <formula>$N475="Excluir"</formula>
    </cfRule>
    <cfRule type="expression" dxfId="8924" priority="8110">
      <formula>$N475="Incluir"</formula>
    </cfRule>
  </conditionalFormatting>
  <conditionalFormatting sqref="F351:F355">
    <cfRule type="expression" dxfId="8923" priority="8078">
      <formula>IF($I315="",FALSE,IF($I315&gt;9999999,IF($I315&lt;100000000,FALSE,TRUE),TRUE))</formula>
    </cfRule>
  </conditionalFormatting>
  <conditionalFormatting sqref="F351:F355 H351:H355">
    <cfRule type="expression" dxfId="8922" priority="8079">
      <formula>MID($I315,2,7)="0000000"</formula>
    </cfRule>
    <cfRule type="expression" dxfId="8921" priority="8080">
      <formula>MID($I315,3,6)="000000"</formula>
    </cfRule>
    <cfRule type="expression" dxfId="8920" priority="8081">
      <formula>MID($I315,4,5)="00000"</formula>
    </cfRule>
    <cfRule type="expression" dxfId="8919" priority="8082">
      <formula>MID($I315,5,4)="0000"</formula>
    </cfRule>
    <cfRule type="expression" dxfId="8918" priority="8083">
      <formula>MID($I315,7,2)="00"</formula>
    </cfRule>
    <cfRule type="expression" dxfId="8917" priority="8084">
      <formula>MID($I315,8,1)="0"</formula>
    </cfRule>
    <cfRule type="expression" dxfId="8916" priority="8085">
      <formula>$N315="Excluído"</formula>
    </cfRule>
    <cfRule type="expression" dxfId="8915" priority="8086">
      <formula>$N315="Alterar"</formula>
    </cfRule>
    <cfRule type="expression" dxfId="8914" priority="8087">
      <formula>$N315="Excluir"</formula>
    </cfRule>
    <cfRule type="expression" dxfId="8913" priority="8088">
      <formula>$N315="Incluir"</formula>
    </cfRule>
  </conditionalFormatting>
  <conditionalFormatting sqref="F548 H548">
    <cfRule type="expression" dxfId="8912" priority="8089">
      <formula>IF($I499="",FALSE,IF($I499&gt;9999999,IF($I499&lt;100000000,FALSE,TRUE),TRUE))</formula>
    </cfRule>
  </conditionalFormatting>
  <conditionalFormatting sqref="F548:H548">
    <cfRule type="expression" dxfId="8911" priority="8090">
      <formula>MID($I499,2,7)="0000000"</formula>
    </cfRule>
    <cfRule type="expression" dxfId="8910" priority="8091">
      <formula>MID($I499,3,6)="000000"</formula>
    </cfRule>
    <cfRule type="expression" dxfId="8909" priority="8092">
      <formula>MID($I499,4,5)="00000"</formula>
    </cfRule>
    <cfRule type="expression" dxfId="8908" priority="8093">
      <formula>MID($I499,5,4)="0000"</formula>
    </cfRule>
    <cfRule type="expression" dxfId="8907" priority="8094">
      <formula>MID($I499,7,2)="00"</formula>
    </cfRule>
    <cfRule type="expression" dxfId="8906" priority="8095">
      <formula>MID($I499,8,1)="0"</formula>
    </cfRule>
    <cfRule type="expression" dxfId="8905" priority="8096">
      <formula>$N499="Excluído"</formula>
    </cfRule>
    <cfRule type="expression" dxfId="8904" priority="8097">
      <formula>$N499="Alterar"</formula>
    </cfRule>
    <cfRule type="expression" dxfId="8903" priority="8098">
      <formula>$N499="Excluir"</formula>
    </cfRule>
    <cfRule type="expression" dxfId="8902" priority="8099">
      <formula>$N499="Incluir"</formula>
    </cfRule>
  </conditionalFormatting>
  <conditionalFormatting sqref="H473">
    <cfRule type="expression" dxfId="8901" priority="8077">
      <formula>IF($I435="",FALSE,IF($I435&gt;9999999,IF($I435&lt;100000000,FALSE,TRUE),TRUE))</formula>
    </cfRule>
  </conditionalFormatting>
  <conditionalFormatting sqref="F473:H473">
    <cfRule type="expression" dxfId="8900" priority="8056">
      <formula>MID($I435,2,7)="0000000"</formula>
    </cfRule>
    <cfRule type="expression" dxfId="8899" priority="8057">
      <formula>MID($I435,3,6)="000000"</formula>
    </cfRule>
    <cfRule type="expression" dxfId="8898" priority="8058">
      <formula>MID($I435,4,5)="00000"</formula>
    </cfRule>
    <cfRule type="expression" dxfId="8897" priority="8059">
      <formula>MID($I435,5,4)="0000"</formula>
    </cfRule>
    <cfRule type="expression" dxfId="8896" priority="8060">
      <formula>MID($I435,7,2)="00"</formula>
    </cfRule>
    <cfRule type="expression" dxfId="8895" priority="8061">
      <formula>MID($I435,8,1)="0"</formula>
    </cfRule>
    <cfRule type="expression" dxfId="8894" priority="8062">
      <formula>$N435="Excluído"</formula>
    </cfRule>
    <cfRule type="expression" dxfId="8893" priority="8063">
      <formula>$N435="Alterar"</formula>
    </cfRule>
    <cfRule type="expression" dxfId="8892" priority="8064">
      <formula>$N435="Excluir"</formula>
    </cfRule>
    <cfRule type="expression" dxfId="8891" priority="8065">
      <formula>$N435="Incluir"</formula>
    </cfRule>
  </conditionalFormatting>
  <conditionalFormatting sqref="F438">
    <cfRule type="expression" dxfId="8890" priority="8066">
      <formula>IF($I388="",FALSE,IF($I388&gt;9999999,IF($I388&lt;100000000,FALSE,TRUE),TRUE))</formula>
    </cfRule>
  </conditionalFormatting>
  <conditionalFormatting sqref="F438">
    <cfRule type="expression" dxfId="8889" priority="8067">
      <formula>MID($I388,2,7)="0000000"</formula>
    </cfRule>
    <cfRule type="expression" dxfId="8888" priority="8068">
      <formula>MID($I388,3,6)="000000"</formula>
    </cfRule>
    <cfRule type="expression" dxfId="8887" priority="8069">
      <formula>MID($I388,4,5)="00000"</formula>
    </cfRule>
    <cfRule type="expression" dxfId="8886" priority="8070">
      <formula>MID($I388,5,4)="0000"</formula>
    </cfRule>
    <cfRule type="expression" dxfId="8885" priority="8071">
      <formula>MID($I388,7,2)="00"</formula>
    </cfRule>
    <cfRule type="expression" dxfId="8884" priority="8072">
      <formula>MID($I388,8,1)="0"</formula>
    </cfRule>
    <cfRule type="expression" dxfId="8883" priority="8073">
      <formula>$N388="Excluído"</formula>
    </cfRule>
    <cfRule type="expression" dxfId="8882" priority="8074">
      <formula>$N388="Alterar"</formula>
    </cfRule>
    <cfRule type="expression" dxfId="8881" priority="8075">
      <formula>$N388="Excluir"</formula>
    </cfRule>
    <cfRule type="expression" dxfId="8880" priority="8076">
      <formula>$N388="Incluir"</formula>
    </cfRule>
  </conditionalFormatting>
  <conditionalFormatting sqref="F487 F489">
    <cfRule type="expression" dxfId="8879" priority="8045">
      <formula>IF($I487="",FALSE,IF($I487&gt;9999999,IF($I487&lt;100000000,FALSE,TRUE),TRUE))</formula>
    </cfRule>
  </conditionalFormatting>
  <conditionalFormatting sqref="F487:H487 F489:H489">
    <cfRule type="expression" dxfId="8878" priority="8046">
      <formula>MID($I487,2,7)="0000000"</formula>
    </cfRule>
    <cfRule type="expression" dxfId="8877" priority="8047">
      <formula>MID($I487,3,6)="000000"</formula>
    </cfRule>
    <cfRule type="expression" dxfId="8876" priority="8048">
      <formula>MID($I487,4,5)="00000"</formula>
    </cfRule>
    <cfRule type="expression" dxfId="8875" priority="8049">
      <formula>MID($I487,5,4)="0000"</formula>
    </cfRule>
    <cfRule type="expression" dxfId="8874" priority="8050">
      <formula>MID($I487,7,2)="00"</formula>
    </cfRule>
    <cfRule type="expression" dxfId="8873" priority="8051">
      <formula>MID($I487,8,1)="0"</formula>
    </cfRule>
    <cfRule type="expression" dxfId="8872" priority="8052">
      <formula>$N487="Excluído"</formula>
    </cfRule>
    <cfRule type="expression" dxfId="8871" priority="8053">
      <formula>$N487="Alterar"</formula>
    </cfRule>
    <cfRule type="expression" dxfId="8870" priority="8054">
      <formula>$N487="Excluir"</formula>
    </cfRule>
    <cfRule type="expression" dxfId="8869" priority="8055">
      <formula>$N487="Incluir"</formula>
    </cfRule>
  </conditionalFormatting>
  <conditionalFormatting sqref="B488:B489">
    <cfRule type="expression" dxfId="8868" priority="10984">
      <formula>IF(#REF!="",FALSE,IF(#REF!&gt;9999999,IF(#REF!&lt;100000000,FALSE,TRUE),TRUE))</formula>
    </cfRule>
  </conditionalFormatting>
  <conditionalFormatting sqref="B488:D489">
    <cfRule type="expression" dxfId="8867" priority="10985">
      <formula>MID(#REF!,2,7)="0000000"</formula>
    </cfRule>
    <cfRule type="expression" dxfId="8866" priority="10986">
      <formula>MID(#REF!,3,6)="000000"</formula>
    </cfRule>
    <cfRule type="expression" dxfId="8865" priority="10987">
      <formula>MID(#REF!,4,5)="00000"</formula>
    </cfRule>
    <cfRule type="expression" dxfId="8864" priority="10988">
      <formula>MID(#REF!,5,4)="0000"</formula>
    </cfRule>
    <cfRule type="expression" dxfId="8863" priority="10989">
      <formula>MID(#REF!,7,2)="00"</formula>
    </cfRule>
    <cfRule type="expression" dxfId="8862" priority="10990">
      <formula>MID(#REF!,8,1)="0"</formula>
    </cfRule>
    <cfRule type="expression" dxfId="8861" priority="10991">
      <formula>#REF!="Excluído"</formula>
    </cfRule>
    <cfRule type="expression" dxfId="8860" priority="10992">
      <formula>#REF!="Alterar"</formula>
    </cfRule>
    <cfRule type="expression" dxfId="8859" priority="10993">
      <formula>#REF!="Excluir"</formula>
    </cfRule>
    <cfRule type="expression" dxfId="8858" priority="10994">
      <formula>#REF!="Incluir"</formula>
    </cfRule>
  </conditionalFormatting>
  <conditionalFormatting sqref="F493:F494 H493:H494 H488 F559">
    <cfRule type="expression" dxfId="8857" priority="8034">
      <formula>IF($I436="",FALSE,IF($I436&gt;9999999,IF($I436&lt;100000000,FALSE,TRUE),TRUE))</formula>
    </cfRule>
  </conditionalFormatting>
  <conditionalFormatting sqref="F493:F494 H493:H494 H488">
    <cfRule type="expression" dxfId="8856" priority="8035">
      <formula>MID($I436,2,7)="0000000"</formula>
    </cfRule>
    <cfRule type="expression" dxfId="8855" priority="8036">
      <formula>MID($I436,3,6)="000000"</formula>
    </cfRule>
    <cfRule type="expression" dxfId="8854" priority="8037">
      <formula>MID($I436,4,5)="00000"</formula>
    </cfRule>
    <cfRule type="expression" dxfId="8853" priority="8038">
      <formula>MID($I436,5,4)="0000"</formula>
    </cfRule>
    <cfRule type="expression" dxfId="8852" priority="8039">
      <formula>MID($I436,7,2)="00"</formula>
    </cfRule>
    <cfRule type="expression" dxfId="8851" priority="8040">
      <formula>MID($I436,8,1)="0"</formula>
    </cfRule>
    <cfRule type="expression" dxfId="8850" priority="8041">
      <formula>$N436="Excluído"</formula>
    </cfRule>
    <cfRule type="expression" dxfId="8849" priority="8042">
      <formula>$N436="Alterar"</formula>
    </cfRule>
    <cfRule type="expression" dxfId="8848" priority="8043">
      <formula>$N436="Excluir"</formula>
    </cfRule>
    <cfRule type="expression" dxfId="8847" priority="8044">
      <formula>$N436="Incluir"</formula>
    </cfRule>
  </conditionalFormatting>
  <conditionalFormatting sqref="F485 F493:F494 H493:H494 H488 H485">
    <cfRule type="expression" dxfId="8846" priority="8033">
      <formula>IF($I451="",FALSE,IF($I451&gt;9999999,IF($I451&lt;100000000,FALSE,TRUE),TRUE))</formula>
    </cfRule>
  </conditionalFormatting>
  <conditionalFormatting sqref="F488">
    <cfRule type="expression" dxfId="8845" priority="8011">
      <formula>IF($I454="",FALSE,IF($I454&gt;9999999,IF($I454&lt;100000000,FALSE,TRUE),TRUE))</formula>
    </cfRule>
  </conditionalFormatting>
  <conditionalFormatting sqref="F485:H485 F488:H488 F493:H494">
    <cfRule type="expression" dxfId="8844" priority="8012">
      <formula>MID($I451,2,7)="0000000"</formula>
    </cfRule>
    <cfRule type="expression" dxfId="8843" priority="8013">
      <formula>MID($I451,3,6)="000000"</formula>
    </cfRule>
    <cfRule type="expression" dxfId="8842" priority="8014">
      <formula>MID($I451,4,5)="00000"</formula>
    </cfRule>
    <cfRule type="expression" dxfId="8841" priority="8015">
      <formula>MID($I451,5,4)="0000"</formula>
    </cfRule>
    <cfRule type="expression" dxfId="8840" priority="8016">
      <formula>MID($I451,7,2)="00"</formula>
    </cfRule>
    <cfRule type="expression" dxfId="8839" priority="8017">
      <formula>MID($I451,8,1)="0"</formula>
    </cfRule>
    <cfRule type="expression" dxfId="8838" priority="8018">
      <formula>$N451="Excluído"</formula>
    </cfRule>
    <cfRule type="expression" dxfId="8837" priority="8019">
      <formula>$N451="Alterar"</formula>
    </cfRule>
    <cfRule type="expression" dxfId="8836" priority="8020">
      <formula>$N451="Excluir"</formula>
    </cfRule>
    <cfRule type="expression" dxfId="8835" priority="8021">
      <formula>$N451="Incluir"</formula>
    </cfRule>
  </conditionalFormatting>
  <conditionalFormatting sqref="F488">
    <cfRule type="expression" dxfId="8834" priority="8022">
      <formula>IF($I436="",FALSE,IF($I436&gt;9999999,IF($I436&lt;100000000,FALSE,TRUE),TRUE))</formula>
    </cfRule>
  </conditionalFormatting>
  <conditionalFormatting sqref="F488">
    <cfRule type="expression" dxfId="8833" priority="8023">
      <formula>MID($I436,2,7)="0000000"</formula>
    </cfRule>
    <cfRule type="expression" dxfId="8832" priority="8024">
      <formula>MID($I436,3,6)="000000"</formula>
    </cfRule>
    <cfRule type="expression" dxfId="8831" priority="8025">
      <formula>MID($I436,4,5)="00000"</formula>
    </cfRule>
    <cfRule type="expression" dxfId="8830" priority="8026">
      <formula>MID($I436,5,4)="0000"</formula>
    </cfRule>
    <cfRule type="expression" dxfId="8829" priority="8027">
      <formula>MID($I436,7,2)="00"</formula>
    </cfRule>
    <cfRule type="expression" dxfId="8828" priority="8028">
      <formula>MID($I436,8,1)="0"</formula>
    </cfRule>
    <cfRule type="expression" dxfId="8827" priority="8029">
      <formula>$N436="Excluído"</formula>
    </cfRule>
    <cfRule type="expression" dxfId="8826" priority="8030">
      <formula>$N436="Alterar"</formula>
    </cfRule>
    <cfRule type="expression" dxfId="8825" priority="8031">
      <formula>$N436="Excluir"</formula>
    </cfRule>
    <cfRule type="expression" dxfId="8824" priority="8032">
      <formula>$N436="Incluir"</formula>
    </cfRule>
  </conditionalFormatting>
  <conditionalFormatting sqref="H490">
    <cfRule type="expression" dxfId="8823" priority="8000">
      <formula>IF($I438="",FALSE,IF($I438&gt;9999999,IF($I438&lt;100000000,FALSE,TRUE),TRUE))</formula>
    </cfRule>
  </conditionalFormatting>
  <conditionalFormatting sqref="H490">
    <cfRule type="expression" dxfId="8822" priority="8001">
      <formula>MID($I438,2,7)="0000000"</formula>
    </cfRule>
    <cfRule type="expression" dxfId="8821" priority="8002">
      <formula>MID($I438,3,6)="000000"</formula>
    </cfRule>
    <cfRule type="expression" dxfId="8820" priority="8003">
      <formula>MID($I438,4,5)="00000"</formula>
    </cfRule>
    <cfRule type="expression" dxfId="8819" priority="8004">
      <formula>MID($I438,5,4)="0000"</formula>
    </cfRule>
    <cfRule type="expression" dxfId="8818" priority="8005">
      <formula>MID($I438,7,2)="00"</formula>
    </cfRule>
    <cfRule type="expression" dxfId="8817" priority="8006">
      <formula>MID($I438,8,1)="0"</formula>
    </cfRule>
    <cfRule type="expression" dxfId="8816" priority="8007">
      <formula>$N438="Excluído"</formula>
    </cfRule>
    <cfRule type="expression" dxfId="8815" priority="8008">
      <formula>$N438="Alterar"</formula>
    </cfRule>
    <cfRule type="expression" dxfId="8814" priority="8009">
      <formula>$N438="Excluir"</formula>
    </cfRule>
    <cfRule type="expression" dxfId="8813" priority="8010">
      <formula>$N438="Incluir"</formula>
    </cfRule>
  </conditionalFormatting>
  <conditionalFormatting sqref="H490">
    <cfRule type="expression" dxfId="8812" priority="7999">
      <formula>IF($I456="",FALSE,IF($I456&gt;9999999,IF($I456&lt;100000000,FALSE,TRUE),TRUE))</formula>
    </cfRule>
  </conditionalFormatting>
  <conditionalFormatting sqref="F490">
    <cfRule type="expression" dxfId="8811" priority="7977">
      <formula>IF($I456="",FALSE,IF($I456&gt;9999999,IF($I456&lt;100000000,FALSE,TRUE),TRUE))</formula>
    </cfRule>
  </conditionalFormatting>
  <conditionalFormatting sqref="F490:H490">
    <cfRule type="expression" dxfId="8810" priority="7978">
      <formula>MID($I456,2,7)="0000000"</formula>
    </cfRule>
    <cfRule type="expression" dxfId="8809" priority="7979">
      <formula>MID($I456,3,6)="000000"</formula>
    </cfRule>
    <cfRule type="expression" dxfId="8808" priority="7980">
      <formula>MID($I456,4,5)="00000"</formula>
    </cfRule>
    <cfRule type="expression" dxfId="8807" priority="7981">
      <formula>MID($I456,5,4)="0000"</formula>
    </cfRule>
    <cfRule type="expression" dxfId="8806" priority="7982">
      <formula>MID($I456,7,2)="00"</formula>
    </cfRule>
    <cfRule type="expression" dxfId="8805" priority="7983">
      <formula>MID($I456,8,1)="0"</formula>
    </cfRule>
    <cfRule type="expression" dxfId="8804" priority="7984">
      <formula>$N456="Excluído"</formula>
    </cfRule>
    <cfRule type="expression" dxfId="8803" priority="7985">
      <formula>$N456="Alterar"</formula>
    </cfRule>
    <cfRule type="expression" dxfId="8802" priority="7986">
      <formula>$N456="Excluir"</formula>
    </cfRule>
    <cfRule type="expression" dxfId="8801" priority="7987">
      <formula>$N456="Incluir"</formula>
    </cfRule>
  </conditionalFormatting>
  <conditionalFormatting sqref="F490">
    <cfRule type="expression" dxfId="8800" priority="7988">
      <formula>IF($I438="",FALSE,IF($I438&gt;9999999,IF($I438&lt;100000000,FALSE,TRUE),TRUE))</formula>
    </cfRule>
  </conditionalFormatting>
  <conditionalFormatting sqref="F490">
    <cfRule type="expression" dxfId="8799" priority="7989">
      <formula>MID($I438,2,7)="0000000"</formula>
    </cfRule>
    <cfRule type="expression" dxfId="8798" priority="7990">
      <formula>MID($I438,3,6)="000000"</formula>
    </cfRule>
    <cfRule type="expression" dxfId="8797" priority="7991">
      <formula>MID($I438,4,5)="00000"</formula>
    </cfRule>
    <cfRule type="expression" dxfId="8796" priority="7992">
      <formula>MID($I438,5,4)="0000"</formula>
    </cfRule>
    <cfRule type="expression" dxfId="8795" priority="7993">
      <formula>MID($I438,7,2)="00"</formula>
    </cfRule>
    <cfRule type="expression" dxfId="8794" priority="7994">
      <formula>MID($I438,8,1)="0"</formula>
    </cfRule>
    <cfRule type="expression" dxfId="8793" priority="7995">
      <formula>$N438="Excluído"</formula>
    </cfRule>
    <cfRule type="expression" dxfId="8792" priority="7996">
      <formula>$N438="Alterar"</formula>
    </cfRule>
    <cfRule type="expression" dxfId="8791" priority="7997">
      <formula>$N438="Excluir"</formula>
    </cfRule>
    <cfRule type="expression" dxfId="8790" priority="7998">
      <formula>$N438="Incluir"</formula>
    </cfRule>
  </conditionalFormatting>
  <conditionalFormatting sqref="F492:F494">
    <cfRule type="expression" dxfId="8789" priority="7966">
      <formula>IF($I492="",FALSE,IF($I492&gt;9999999,IF($I492&lt;100000000,FALSE,TRUE),TRUE))</formula>
    </cfRule>
  </conditionalFormatting>
  <conditionalFormatting sqref="F492:H494">
    <cfRule type="expression" dxfId="8788" priority="7967">
      <formula>MID($I492,2,7)="0000000"</formula>
    </cfRule>
    <cfRule type="expression" dxfId="8787" priority="7968">
      <formula>MID($I492,3,6)="000000"</formula>
    </cfRule>
    <cfRule type="expression" dxfId="8786" priority="7969">
      <formula>MID($I492,4,5)="00000"</formula>
    </cfRule>
    <cfRule type="expression" dxfId="8785" priority="7970">
      <formula>MID($I492,5,4)="0000"</formula>
    </cfRule>
    <cfRule type="expression" dxfId="8784" priority="7971">
      <formula>MID($I492,7,2)="00"</formula>
    </cfRule>
    <cfRule type="expression" dxfId="8783" priority="7972">
      <formula>MID($I492,8,1)="0"</formula>
    </cfRule>
    <cfRule type="expression" dxfId="8782" priority="7973">
      <formula>$N492="Excluído"</formula>
    </cfRule>
    <cfRule type="expression" dxfId="8781" priority="7974">
      <formula>$N492="Alterar"</formula>
    </cfRule>
    <cfRule type="expression" dxfId="8780" priority="7975">
      <formula>$N492="Excluir"</formula>
    </cfRule>
    <cfRule type="expression" dxfId="8779" priority="7976">
      <formula>$N492="Incluir"</formula>
    </cfRule>
  </conditionalFormatting>
  <conditionalFormatting sqref="F506">
    <cfRule type="expression" dxfId="8778" priority="7955">
      <formula>IF($I506="",FALSE,IF($I506&gt;9999999,IF($I506&lt;100000000,FALSE,TRUE),TRUE))</formula>
    </cfRule>
  </conditionalFormatting>
  <conditionalFormatting sqref="F506:H506">
    <cfRule type="expression" dxfId="8777" priority="7956">
      <formula>MID($I506,2,7)="0000000"</formula>
    </cfRule>
    <cfRule type="expression" dxfId="8776" priority="7957">
      <formula>MID($I506,3,6)="000000"</formula>
    </cfRule>
    <cfRule type="expression" dxfId="8775" priority="7958">
      <formula>MID($I506,4,5)="00000"</formula>
    </cfRule>
    <cfRule type="expression" dxfId="8774" priority="7959">
      <formula>MID($I506,5,4)="0000"</formula>
    </cfRule>
    <cfRule type="expression" dxfId="8773" priority="7960">
      <formula>MID($I506,7,2)="00"</formula>
    </cfRule>
    <cfRule type="expression" dxfId="8772" priority="7961">
      <formula>MID($I506,8,1)="0"</formula>
    </cfRule>
    <cfRule type="expression" dxfId="8771" priority="7962">
      <formula>$N506="Excluído"</formula>
    </cfRule>
    <cfRule type="expression" dxfId="8770" priority="7963">
      <formula>$N506="Alterar"</formula>
    </cfRule>
    <cfRule type="expression" dxfId="8769" priority="7964">
      <formula>$N506="Excluir"</formula>
    </cfRule>
    <cfRule type="expression" dxfId="8768" priority="7965">
      <formula>$N506="Incluir"</formula>
    </cfRule>
  </conditionalFormatting>
  <conditionalFormatting sqref="F513:F514">
    <cfRule type="expression" dxfId="8767" priority="7944">
      <formula>IF($I474="",FALSE,IF($I474&gt;9999999,IF($I474&lt;100000000,FALSE,TRUE),TRUE))</formula>
    </cfRule>
  </conditionalFormatting>
  <conditionalFormatting sqref="F513:H514">
    <cfRule type="expression" dxfId="8766" priority="7945">
      <formula>MID($I474,2,7)="0000000"</formula>
    </cfRule>
    <cfRule type="expression" dxfId="8765" priority="7946">
      <formula>MID($I474,3,6)="000000"</formula>
    </cfRule>
    <cfRule type="expression" dxfId="8764" priority="7947">
      <formula>MID($I474,4,5)="00000"</formula>
    </cfRule>
    <cfRule type="expression" dxfId="8763" priority="7948">
      <formula>MID($I474,5,4)="0000"</formula>
    </cfRule>
    <cfRule type="expression" dxfId="8762" priority="7949">
      <formula>MID($I474,7,2)="00"</formula>
    </cfRule>
    <cfRule type="expression" dxfId="8761" priority="7950">
      <formula>MID($I474,8,1)="0"</formula>
    </cfRule>
    <cfRule type="expression" dxfId="8760" priority="7951">
      <formula>$N474="Excluído"</formula>
    </cfRule>
    <cfRule type="expression" dxfId="8759" priority="7952">
      <formula>$N474="Alterar"</formula>
    </cfRule>
    <cfRule type="expression" dxfId="8758" priority="7953">
      <formula>$N474="Excluir"</formula>
    </cfRule>
    <cfRule type="expression" dxfId="8757" priority="7954">
      <formula>$N474="Incluir"</formula>
    </cfRule>
  </conditionalFormatting>
  <conditionalFormatting sqref="H550">
    <cfRule type="expression" dxfId="8756" priority="7933">
      <formula>IF($I500="",FALSE,IF($I500&gt;9999999,IF($I500&lt;100000000,FALSE,TRUE),TRUE))</formula>
    </cfRule>
  </conditionalFormatting>
  <conditionalFormatting sqref="F569:H570 F582:H583 F657:H657 F468:F469">
    <cfRule type="expression" dxfId="8755" priority="7934">
      <formula>MID($I414,2,7)="0000000"</formula>
    </cfRule>
    <cfRule type="expression" dxfId="8754" priority="7935">
      <formula>MID($I414,3,6)="000000"</formula>
    </cfRule>
    <cfRule type="expression" dxfId="8753" priority="7936">
      <formula>MID($I414,4,5)="00000"</formula>
    </cfRule>
    <cfRule type="expression" dxfId="8752" priority="7937">
      <formula>MID($I414,5,4)="0000"</formula>
    </cfRule>
    <cfRule type="expression" dxfId="8751" priority="7938">
      <formula>MID($I414,7,2)="00"</formula>
    </cfRule>
    <cfRule type="expression" dxfId="8750" priority="7939">
      <formula>MID($I414,8,1)="0"</formula>
    </cfRule>
    <cfRule type="expression" dxfId="8749" priority="7940">
      <formula>$N414="Excluído"</formula>
    </cfRule>
    <cfRule type="expression" dxfId="8748" priority="7941">
      <formula>$N414="Alterar"</formula>
    </cfRule>
    <cfRule type="expression" dxfId="8747" priority="7942">
      <formula>$N414="Excluir"</formula>
    </cfRule>
    <cfRule type="expression" dxfId="8746" priority="7943">
      <formula>$N414="Incluir"</formula>
    </cfRule>
  </conditionalFormatting>
  <conditionalFormatting sqref="B504:D505 B760:D762">
    <cfRule type="expression" dxfId="8745" priority="7923">
      <formula>MID($I507,2,7)="0000000"</formula>
    </cfRule>
    <cfRule type="expression" dxfId="8744" priority="7924">
      <formula>MID($I507,3,6)="000000"</formula>
    </cfRule>
    <cfRule type="expression" dxfId="8743" priority="7925">
      <formula>MID($I507,4,5)="00000"</formula>
    </cfRule>
    <cfRule type="expression" dxfId="8742" priority="7926">
      <formula>MID($I507,5,4)="0000"</formula>
    </cfRule>
    <cfRule type="expression" dxfId="8741" priority="7927">
      <formula>MID($I507,7,2)="00"</formula>
    </cfRule>
    <cfRule type="expression" dxfId="8740" priority="7928">
      <formula>MID($I507,8,1)="0"</formula>
    </cfRule>
    <cfRule type="expression" dxfId="8739" priority="7929">
      <formula>$N507="Excluído"</formula>
    </cfRule>
    <cfRule type="expression" dxfId="8738" priority="7930">
      <formula>$N507="Alterar"</formula>
    </cfRule>
    <cfRule type="expression" dxfId="8737" priority="7931">
      <formula>$N507="Excluir"</formula>
    </cfRule>
    <cfRule type="expression" dxfId="8736" priority="7932">
      <formula>$N507="Incluir"</formula>
    </cfRule>
  </conditionalFormatting>
  <conditionalFormatting sqref="B515:B521">
    <cfRule type="expression" dxfId="8735" priority="7856">
      <formula>IF($I515="",FALSE,IF($I515&gt;9999999,IF($I515&lt;100000000,FALSE,TRUE),TRUE))</formula>
    </cfRule>
  </conditionalFormatting>
  <conditionalFormatting sqref="B510:B511">
    <cfRule type="expression" dxfId="8734" priority="7912">
      <formula>IF($I510="",FALSE,IF($I510&gt;9999999,IF($I510&lt;100000000,FALSE,TRUE),TRUE))</formula>
    </cfRule>
  </conditionalFormatting>
  <conditionalFormatting sqref="B510:D511">
    <cfRule type="expression" dxfId="8733" priority="7913">
      <formula>MID($I510,2,7)="0000000"</formula>
    </cfRule>
    <cfRule type="expression" dxfId="8732" priority="7914">
      <formula>MID($I510,3,6)="000000"</formula>
    </cfRule>
    <cfRule type="expression" dxfId="8731" priority="7915">
      <formula>MID($I510,4,5)="00000"</formula>
    </cfRule>
    <cfRule type="expression" dxfId="8730" priority="7916">
      <formula>MID($I510,5,4)="0000"</formula>
    </cfRule>
    <cfRule type="expression" dxfId="8729" priority="7917">
      <formula>MID($I510,7,2)="00"</formula>
    </cfRule>
    <cfRule type="expression" dxfId="8728" priority="7918">
      <formula>MID($I510,8,1)="0"</formula>
    </cfRule>
    <cfRule type="expression" dxfId="8727" priority="7919">
      <formula>$N510="Excluído"</formula>
    </cfRule>
    <cfRule type="expression" dxfId="8726" priority="7920">
      <formula>$N510="Alterar"</formula>
    </cfRule>
    <cfRule type="expression" dxfId="8725" priority="7921">
      <formula>$N510="Excluir"</formula>
    </cfRule>
    <cfRule type="expression" dxfId="8724" priority="7922">
      <formula>$N510="Incluir"</formula>
    </cfRule>
  </conditionalFormatting>
  <conditionalFormatting sqref="F510 H507 F507 H424">
    <cfRule type="expression" dxfId="8723" priority="7911">
      <formula>IF($I384="",FALSE,IF($I384&gt;9999999,IF($I384&lt;100000000,FALSE,TRUE),TRUE))</formula>
    </cfRule>
  </conditionalFormatting>
  <conditionalFormatting sqref="F509">
    <cfRule type="expression" dxfId="8722" priority="7900">
      <formula>IF($I509="",FALSE,IF($I509&gt;9999999,IF($I509&lt;100000000,FALSE,TRUE),TRUE))</formula>
    </cfRule>
  </conditionalFormatting>
  <conditionalFormatting sqref="F509:H509">
    <cfRule type="expression" dxfId="8721" priority="7901">
      <formula>MID($I509,2,7)="0000000"</formula>
    </cfRule>
    <cfRule type="expression" dxfId="8720" priority="7902">
      <formula>MID($I509,3,6)="000000"</formula>
    </cfRule>
    <cfRule type="expression" dxfId="8719" priority="7903">
      <formula>MID($I509,4,5)="00000"</formula>
    </cfRule>
    <cfRule type="expression" dxfId="8718" priority="7904">
      <formula>MID($I509,5,4)="0000"</formula>
    </cfRule>
    <cfRule type="expression" dxfId="8717" priority="7905">
      <formula>MID($I509,7,2)="00"</formula>
    </cfRule>
    <cfRule type="expression" dxfId="8716" priority="7906">
      <formula>MID($I509,8,1)="0"</formula>
    </cfRule>
    <cfRule type="expression" dxfId="8715" priority="7907">
      <formula>$N509="Excluído"</formula>
    </cfRule>
    <cfRule type="expression" dxfId="8714" priority="7908">
      <formula>$N509="Alterar"</formula>
    </cfRule>
    <cfRule type="expression" dxfId="8713" priority="7909">
      <formula>$N509="Excluir"</formula>
    </cfRule>
    <cfRule type="expression" dxfId="8712" priority="7910">
      <formula>$N509="Incluir"</formula>
    </cfRule>
  </conditionalFormatting>
  <conditionalFormatting sqref="H510">
    <cfRule type="expression" dxfId="8711" priority="7889">
      <formula>IF($I470="",FALSE,IF($I470&gt;9999999,IF($I470&lt;100000000,FALSE,TRUE),TRUE))</formula>
    </cfRule>
  </conditionalFormatting>
  <conditionalFormatting sqref="F510:H510 F507:H507 H424">
    <cfRule type="expression" dxfId="8710" priority="7890">
      <formula>MID($I384,2,7)="0000000"</formula>
    </cfRule>
    <cfRule type="expression" dxfId="8709" priority="7891">
      <formula>MID($I384,3,6)="000000"</formula>
    </cfRule>
    <cfRule type="expression" dxfId="8708" priority="7892">
      <formula>MID($I384,4,5)="00000"</formula>
    </cfRule>
    <cfRule type="expression" dxfId="8707" priority="7893">
      <formula>MID($I384,5,4)="0000"</formula>
    </cfRule>
    <cfRule type="expression" dxfId="8706" priority="7894">
      <formula>MID($I384,7,2)="00"</formula>
    </cfRule>
    <cfRule type="expression" dxfId="8705" priority="7895">
      <formula>MID($I384,8,1)="0"</formula>
    </cfRule>
    <cfRule type="expression" dxfId="8704" priority="7896">
      <formula>$N384="Excluído"</formula>
    </cfRule>
    <cfRule type="expression" dxfId="8703" priority="7897">
      <formula>$N384="Alterar"</formula>
    </cfRule>
    <cfRule type="expression" dxfId="8702" priority="7898">
      <formula>$N384="Excluir"</formula>
    </cfRule>
    <cfRule type="expression" dxfId="8701" priority="7899">
      <formula>$N384="Incluir"</formula>
    </cfRule>
  </conditionalFormatting>
  <conditionalFormatting sqref="F557">
    <cfRule type="expression" dxfId="8700" priority="7878">
      <formula>IF($I506="",FALSE,IF($I506&gt;9999999,IF($I506&lt;100000000,FALSE,TRUE),TRUE))</formula>
    </cfRule>
  </conditionalFormatting>
  <conditionalFormatting sqref="H510 H507 F510 H513:H514 F513:F514 F507 F464:F465 H464:H465">
    <cfRule type="expression" dxfId="8699" priority="7879">
      <formula>MID($I411,2,7)="0000000"</formula>
    </cfRule>
    <cfRule type="expression" dxfId="8698" priority="7880">
      <formula>MID($I411,3,6)="000000"</formula>
    </cfRule>
    <cfRule type="expression" dxfId="8697" priority="7881">
      <formula>MID($I411,4,5)="00000"</formula>
    </cfRule>
    <cfRule type="expression" dxfId="8696" priority="7882">
      <formula>MID($I411,5,4)="0000"</formula>
    </cfRule>
    <cfRule type="expression" dxfId="8695" priority="7883">
      <formula>MID($I411,7,2)="00"</formula>
    </cfRule>
    <cfRule type="expression" dxfId="8694" priority="7884">
      <formula>MID($I411,8,1)="0"</formula>
    </cfRule>
    <cfRule type="expression" dxfId="8693" priority="7885">
      <formula>$N411="Excluído"</formula>
    </cfRule>
    <cfRule type="expression" dxfId="8692" priority="7886">
      <formula>$N411="Alterar"</formula>
    </cfRule>
    <cfRule type="expression" dxfId="8691" priority="7887">
      <formula>$N411="Excluir"</formula>
    </cfRule>
    <cfRule type="expression" dxfId="8690" priority="7888">
      <formula>$N411="Incluir"</formula>
    </cfRule>
  </conditionalFormatting>
  <conditionalFormatting sqref="F512:F514">
    <cfRule type="expression" dxfId="8689" priority="7867">
      <formula>IF($I512="",FALSE,IF($I512&gt;9999999,IF($I512&lt;100000000,FALSE,TRUE),TRUE))</formula>
    </cfRule>
  </conditionalFormatting>
  <conditionalFormatting sqref="F512:H514">
    <cfRule type="expression" dxfId="8688" priority="7868">
      <formula>MID($I512,2,7)="0000000"</formula>
    </cfRule>
    <cfRule type="expression" dxfId="8687" priority="7869">
      <formula>MID($I512,3,6)="000000"</formula>
    </cfRule>
    <cfRule type="expression" dxfId="8686" priority="7870">
      <formula>MID($I512,4,5)="00000"</formula>
    </cfRule>
    <cfRule type="expression" dxfId="8685" priority="7871">
      <formula>MID($I512,5,4)="0000"</formula>
    </cfRule>
    <cfRule type="expression" dxfId="8684" priority="7872">
      <formula>MID($I512,7,2)="00"</formula>
    </cfRule>
    <cfRule type="expression" dxfId="8683" priority="7873">
      <formula>MID($I512,8,1)="0"</formula>
    </cfRule>
    <cfRule type="expression" dxfId="8682" priority="7874">
      <formula>$N512="Excluído"</formula>
    </cfRule>
    <cfRule type="expression" dxfId="8681" priority="7875">
      <formula>$N512="Alterar"</formula>
    </cfRule>
    <cfRule type="expression" dxfId="8680" priority="7876">
      <formula>$N512="Excluir"</formula>
    </cfRule>
    <cfRule type="expression" dxfId="8679" priority="7877">
      <formula>$N512="Incluir"</formula>
    </cfRule>
  </conditionalFormatting>
  <conditionalFormatting sqref="B515:D521">
    <cfRule type="expression" dxfId="8678" priority="7857">
      <formula>MID($I515,2,7)="0000000"</formula>
    </cfRule>
    <cfRule type="expression" dxfId="8677" priority="7858">
      <formula>MID($I515,3,6)="000000"</formula>
    </cfRule>
    <cfRule type="expression" dxfId="8676" priority="7859">
      <formula>MID($I515,4,5)="00000"</formula>
    </cfRule>
    <cfRule type="expression" dxfId="8675" priority="7860">
      <formula>MID($I515,5,4)="0000"</formula>
    </cfRule>
    <cfRule type="expression" dxfId="8674" priority="7861">
      <formula>MID($I515,7,2)="00"</formula>
    </cfRule>
    <cfRule type="expression" dxfId="8673" priority="7862">
      <formula>MID($I515,8,1)="0"</formula>
    </cfRule>
    <cfRule type="expression" dxfId="8672" priority="7863">
      <formula>$N515="Excluído"</formula>
    </cfRule>
    <cfRule type="expression" dxfId="8671" priority="7864">
      <formula>$N515="Alterar"</formula>
    </cfRule>
    <cfRule type="expression" dxfId="8670" priority="7865">
      <formula>$N515="Excluir"</formula>
    </cfRule>
    <cfRule type="expression" dxfId="8669" priority="7866">
      <formula>$N515="Incluir"</formula>
    </cfRule>
  </conditionalFormatting>
  <conditionalFormatting sqref="F563 H563 H569:H570 F569:F570 H582 F582:F583 F657 F468:F469">
    <cfRule type="expression" dxfId="8668" priority="10995">
      <formula>IF($I414="",FALSE,IF($I414&gt;9999999,IF($I414&lt;100000000,FALSE,TRUE),TRUE))</formula>
    </cfRule>
  </conditionalFormatting>
  <conditionalFormatting sqref="F563:H563">
    <cfRule type="expression" dxfId="8667" priority="10996">
      <formula>MID($I509,2,7)="0000000"</formula>
    </cfRule>
    <cfRule type="expression" dxfId="8666" priority="10997">
      <formula>MID($I509,3,6)="000000"</formula>
    </cfRule>
    <cfRule type="expression" dxfId="8665" priority="10998">
      <formula>MID($I509,4,5)="00000"</formula>
    </cfRule>
    <cfRule type="expression" dxfId="8664" priority="10999">
      <formula>MID($I509,5,4)="0000"</formula>
    </cfRule>
    <cfRule type="expression" dxfId="8663" priority="11000">
      <formula>MID($I509,7,2)="00"</formula>
    </cfRule>
    <cfRule type="expression" dxfId="8662" priority="11001">
      <formula>MID($I509,8,1)="0"</formula>
    </cfRule>
    <cfRule type="expression" dxfId="8661" priority="11002">
      <formula>$N509="Excluído"</formula>
    </cfRule>
    <cfRule type="expression" dxfId="8660" priority="11003">
      <formula>$N509="Alterar"</formula>
    </cfRule>
    <cfRule type="expression" dxfId="8659" priority="11004">
      <formula>$N509="Excluir"</formula>
    </cfRule>
    <cfRule type="expression" dxfId="8658" priority="11005">
      <formula>$N509="Incluir"</formula>
    </cfRule>
  </conditionalFormatting>
  <conditionalFormatting sqref="F522:F525">
    <cfRule type="expression" dxfId="8657" priority="7845">
      <formula>IF($I522="",FALSE,IF($I522&gt;9999999,IF($I522&lt;100000000,FALSE,TRUE),TRUE))</formula>
    </cfRule>
  </conditionalFormatting>
  <conditionalFormatting sqref="F522:H525">
    <cfRule type="expression" dxfId="8656" priority="7846">
      <formula>MID($I522,2,7)="0000000"</formula>
    </cfRule>
    <cfRule type="expression" dxfId="8655" priority="7847">
      <formula>MID($I522,3,6)="000000"</formula>
    </cfRule>
    <cfRule type="expression" dxfId="8654" priority="7848">
      <formula>MID($I522,4,5)="00000"</formula>
    </cfRule>
    <cfRule type="expression" dxfId="8653" priority="7849">
      <formula>MID($I522,5,4)="0000"</formula>
    </cfRule>
    <cfRule type="expression" dxfId="8652" priority="7850">
      <formula>MID($I522,7,2)="00"</formula>
    </cfRule>
    <cfRule type="expression" dxfId="8651" priority="7851">
      <formula>MID($I522,8,1)="0"</formula>
    </cfRule>
    <cfRule type="expression" dxfId="8650" priority="7852">
      <formula>$N522="Excluído"</formula>
    </cfRule>
    <cfRule type="expression" dxfId="8649" priority="7853">
      <formula>$N522="Alterar"</formula>
    </cfRule>
    <cfRule type="expression" dxfId="8648" priority="7854">
      <formula>$N522="Excluir"</formula>
    </cfRule>
    <cfRule type="expression" dxfId="8647" priority="7855">
      <formula>$N522="Incluir"</formula>
    </cfRule>
  </conditionalFormatting>
  <conditionalFormatting sqref="H657">
    <cfRule type="expression" dxfId="8646" priority="11006">
      <formula>IF($I603="",FALSE,IF($I603&gt;9999999,IF($I603&lt;100000000,FALSE,TRUE),TRUE))</formula>
    </cfRule>
  </conditionalFormatting>
  <conditionalFormatting sqref="F557:H557">
    <cfRule type="expression" dxfId="8645" priority="11007">
      <formula>MID($I506,2,7)="0000000"</formula>
    </cfRule>
    <cfRule type="expression" dxfId="8644" priority="11008">
      <formula>MID($I506,3,6)="000000"</formula>
    </cfRule>
    <cfRule type="expression" dxfId="8643" priority="11009">
      <formula>MID($I506,4,5)="00000"</formula>
    </cfRule>
    <cfRule type="expression" dxfId="8642" priority="11010">
      <formula>MID($I506,5,4)="0000"</formula>
    </cfRule>
    <cfRule type="expression" dxfId="8641" priority="11011">
      <formula>MID($I506,7,2)="00"</formula>
    </cfRule>
    <cfRule type="expression" dxfId="8640" priority="11012">
      <formula>MID($I506,8,1)="0"</formula>
    </cfRule>
    <cfRule type="expression" dxfId="8639" priority="11013">
      <formula>$N506="Excluído"</formula>
    </cfRule>
    <cfRule type="expression" dxfId="8638" priority="11014">
      <formula>$N506="Alterar"</formula>
    </cfRule>
    <cfRule type="expression" dxfId="8637" priority="11015">
      <formula>$N506="Excluir"</formula>
    </cfRule>
    <cfRule type="expression" dxfId="8636" priority="11016">
      <formula>$N506="Incluir"</formula>
    </cfRule>
  </conditionalFormatting>
  <conditionalFormatting sqref="F534">
    <cfRule type="expression" dxfId="8635" priority="7834">
      <formula>IF($I534="",FALSE,IF($I534&gt;9999999,IF($I534&lt;100000000,FALSE,TRUE),TRUE))</formula>
    </cfRule>
  </conditionalFormatting>
  <conditionalFormatting sqref="F534:H534">
    <cfRule type="expression" dxfId="8634" priority="7835">
      <formula>MID($I534,2,7)="0000000"</formula>
    </cfRule>
    <cfRule type="expression" dxfId="8633" priority="7836">
      <formula>MID($I534,3,6)="000000"</formula>
    </cfRule>
    <cfRule type="expression" dxfId="8632" priority="7837">
      <formula>MID($I534,4,5)="00000"</formula>
    </cfRule>
    <cfRule type="expression" dxfId="8631" priority="7838">
      <formula>MID($I534,5,4)="0000"</formula>
    </cfRule>
    <cfRule type="expression" dxfId="8630" priority="7839">
      <formula>MID($I534,7,2)="00"</formula>
    </cfRule>
    <cfRule type="expression" dxfId="8629" priority="7840">
      <formula>MID($I534,8,1)="0"</formula>
    </cfRule>
    <cfRule type="expression" dxfId="8628" priority="7841">
      <formula>$N534="Excluído"</formula>
    </cfRule>
    <cfRule type="expression" dxfId="8627" priority="7842">
      <formula>$N534="Alterar"</formula>
    </cfRule>
    <cfRule type="expression" dxfId="8626" priority="7843">
      <formula>$N534="Excluir"</formula>
    </cfRule>
    <cfRule type="expression" dxfId="8625" priority="7844">
      <formula>$N534="Incluir"</formula>
    </cfRule>
  </conditionalFormatting>
  <conditionalFormatting sqref="F535">
    <cfRule type="expression" dxfId="8624" priority="7812">
      <formula>IF($I487="",FALSE,IF($I487&gt;9999999,IF($I487&lt;100000000,FALSE,TRUE),TRUE))</formula>
    </cfRule>
  </conditionalFormatting>
  <conditionalFormatting sqref="F535:H535">
    <cfRule type="expression" dxfId="8623" priority="7813">
      <formula>MID($I487,2,7)="0000000"</formula>
    </cfRule>
    <cfRule type="expression" dxfId="8622" priority="7814">
      <formula>MID($I487,3,6)="000000"</formula>
    </cfRule>
    <cfRule type="expression" dxfId="8621" priority="7815">
      <formula>MID($I487,4,5)="00000"</formula>
    </cfRule>
    <cfRule type="expression" dxfId="8620" priority="7816">
      <formula>MID($I487,5,4)="0000"</formula>
    </cfRule>
    <cfRule type="expression" dxfId="8619" priority="7817">
      <formula>MID($I487,7,2)="00"</formula>
    </cfRule>
    <cfRule type="expression" dxfId="8618" priority="7818">
      <formula>MID($I487,8,1)="0"</formula>
    </cfRule>
    <cfRule type="expression" dxfId="8617" priority="7819">
      <formula>$N487="Excluído"</formula>
    </cfRule>
    <cfRule type="expression" dxfId="8616" priority="7820">
      <formula>$N487="Alterar"</formula>
    </cfRule>
    <cfRule type="expression" dxfId="8615" priority="7821">
      <formula>$N487="Excluir"</formula>
    </cfRule>
    <cfRule type="expression" dxfId="8614" priority="7822">
      <formula>$N487="Incluir"</formula>
    </cfRule>
  </conditionalFormatting>
  <conditionalFormatting sqref="F545:F546 H545:H546 F540 F535 F530:F532 H530:H532 H535 H540 F696:F701 F693:F694">
    <cfRule type="expression" dxfId="8613" priority="7823">
      <formula>IF($I468="",FALSE,IF($I468&gt;9999999,IF($I468&lt;100000000,FALSE,TRUE),TRUE))</formula>
    </cfRule>
  </conditionalFormatting>
  <conditionalFormatting sqref="F545:F546 H545:H546 F540 F535 F530:F532 H530:H532 H535 H540">
    <cfRule type="expression" dxfId="8612" priority="7824">
      <formula>MID($I468,2,7)="0000000"</formula>
    </cfRule>
    <cfRule type="expression" dxfId="8611" priority="7825">
      <formula>MID($I468,3,6)="000000"</formula>
    </cfRule>
    <cfRule type="expression" dxfId="8610" priority="7826">
      <formula>MID($I468,4,5)="00000"</formula>
    </cfRule>
    <cfRule type="expression" dxfId="8609" priority="7827">
      <formula>MID($I468,5,4)="0000"</formula>
    </cfRule>
    <cfRule type="expression" dxfId="8608" priority="7828">
      <formula>MID($I468,7,2)="00"</formula>
    </cfRule>
    <cfRule type="expression" dxfId="8607" priority="7829">
      <formula>MID($I468,8,1)="0"</formula>
    </cfRule>
    <cfRule type="expression" dxfId="8606" priority="7830">
      <formula>$N468="Excluído"</formula>
    </cfRule>
    <cfRule type="expression" dxfId="8605" priority="7831">
      <formula>$N468="Alterar"</formula>
    </cfRule>
    <cfRule type="expression" dxfId="8604" priority="7832">
      <formula>$N468="Excluir"</formula>
    </cfRule>
    <cfRule type="expression" dxfId="8603" priority="7833">
      <formula>$N468="Incluir"</formula>
    </cfRule>
  </conditionalFormatting>
  <conditionalFormatting sqref="B535:B536">
    <cfRule type="expression" dxfId="8602" priority="7801">
      <formula>IF($I535="",FALSE,IF($I535&gt;9999999,IF($I535&lt;100000000,FALSE,TRUE),TRUE))</formula>
    </cfRule>
  </conditionalFormatting>
  <conditionalFormatting sqref="B535:D536">
    <cfRule type="expression" dxfId="8601" priority="7802">
      <formula>MID($I535,2,7)="0000000"</formula>
    </cfRule>
    <cfRule type="expression" dxfId="8600" priority="7803">
      <formula>MID($I535,3,6)="000000"</formula>
    </cfRule>
    <cfRule type="expression" dxfId="8599" priority="7804">
      <formula>MID($I535,4,5)="00000"</formula>
    </cfRule>
    <cfRule type="expression" dxfId="8598" priority="7805">
      <formula>MID($I535,5,4)="0000"</formula>
    </cfRule>
    <cfRule type="expression" dxfId="8597" priority="7806">
      <formula>MID($I535,7,2)="00"</formula>
    </cfRule>
    <cfRule type="expression" dxfId="8596" priority="7807">
      <formula>MID($I535,8,1)="0"</formula>
    </cfRule>
    <cfRule type="expression" dxfId="8595" priority="7808">
      <formula>$N535="Excluído"</formula>
    </cfRule>
    <cfRule type="expression" dxfId="8594" priority="7809">
      <formula>$N535="Alterar"</formula>
    </cfRule>
    <cfRule type="expression" dxfId="8593" priority="7810">
      <formula>$N535="Excluir"</formula>
    </cfRule>
    <cfRule type="expression" dxfId="8592" priority="7811">
      <formula>$N535="Incluir"</formula>
    </cfRule>
  </conditionalFormatting>
  <conditionalFormatting sqref="F537:F538">
    <cfRule type="expression" dxfId="8591" priority="7790">
      <formula>IF($I537="",FALSE,IF($I537&gt;9999999,IF($I537&lt;100000000,FALSE,TRUE),TRUE))</formula>
    </cfRule>
  </conditionalFormatting>
  <conditionalFormatting sqref="F537:H538">
    <cfRule type="expression" dxfId="8590" priority="7791">
      <formula>MID($I537,2,7)="0000000"</formula>
    </cfRule>
    <cfRule type="expression" dxfId="8589" priority="7792">
      <formula>MID($I537,3,6)="000000"</formula>
    </cfRule>
    <cfRule type="expression" dxfId="8588" priority="7793">
      <formula>MID($I537,4,5)="00000"</formula>
    </cfRule>
    <cfRule type="expression" dxfId="8587" priority="7794">
      <formula>MID($I537,5,4)="0000"</formula>
    </cfRule>
    <cfRule type="expression" dxfId="8586" priority="7795">
      <formula>MID($I537,7,2)="00"</formula>
    </cfRule>
    <cfRule type="expression" dxfId="8585" priority="7796">
      <formula>MID($I537,8,1)="0"</formula>
    </cfRule>
    <cfRule type="expression" dxfId="8584" priority="7797">
      <formula>$N537="Excluído"</formula>
    </cfRule>
    <cfRule type="expression" dxfId="8583" priority="7798">
      <formula>$N537="Alterar"</formula>
    </cfRule>
    <cfRule type="expression" dxfId="8582" priority="7799">
      <formula>$N537="Excluir"</formula>
    </cfRule>
    <cfRule type="expression" dxfId="8581" priority="7800">
      <formula>$N537="Incluir"</formula>
    </cfRule>
  </conditionalFormatting>
  <conditionalFormatting sqref="F539">
    <cfRule type="expression" dxfId="8580" priority="7779">
      <formula>IF($I539="",FALSE,IF($I539&gt;9999999,IF($I539&lt;100000000,FALSE,TRUE),TRUE))</formula>
    </cfRule>
  </conditionalFormatting>
  <conditionalFormatting sqref="F539:H539">
    <cfRule type="expression" dxfId="8579" priority="7780">
      <formula>MID($I539,2,7)="0000000"</formula>
    </cfRule>
    <cfRule type="expression" dxfId="8578" priority="7781">
      <formula>MID($I539,3,6)="000000"</formula>
    </cfRule>
    <cfRule type="expression" dxfId="8577" priority="7782">
      <formula>MID($I539,4,5)="00000"</formula>
    </cfRule>
    <cfRule type="expression" dxfId="8576" priority="7783">
      <formula>MID($I539,5,4)="0000"</formula>
    </cfRule>
    <cfRule type="expression" dxfId="8575" priority="7784">
      <formula>MID($I539,7,2)="00"</formula>
    </cfRule>
    <cfRule type="expression" dxfId="8574" priority="7785">
      <formula>MID($I539,8,1)="0"</formula>
    </cfRule>
    <cfRule type="expression" dxfId="8573" priority="7786">
      <formula>$N539="Excluído"</formula>
    </cfRule>
    <cfRule type="expression" dxfId="8572" priority="7787">
      <formula>$N539="Alterar"</formula>
    </cfRule>
    <cfRule type="expression" dxfId="8571" priority="7788">
      <formula>$N539="Excluir"</formula>
    </cfRule>
    <cfRule type="expression" dxfId="8570" priority="7789">
      <formula>$N539="Incluir"</formula>
    </cfRule>
  </conditionalFormatting>
  <conditionalFormatting sqref="B540:B570">
    <cfRule type="expression" dxfId="8569" priority="7768">
      <formula>IF($I540="",FALSE,IF($I540&gt;9999999,IF($I540&lt;100000000,FALSE,TRUE),TRUE))</formula>
    </cfRule>
  </conditionalFormatting>
  <conditionalFormatting sqref="B540:D570">
    <cfRule type="expression" dxfId="8568" priority="7769">
      <formula>MID($I540,2,7)="0000000"</formula>
    </cfRule>
    <cfRule type="expression" dxfId="8567" priority="7770">
      <formula>MID($I540,3,6)="000000"</formula>
    </cfRule>
    <cfRule type="expression" dxfId="8566" priority="7771">
      <formula>MID($I540,4,5)="00000"</formula>
    </cfRule>
    <cfRule type="expression" dxfId="8565" priority="7772">
      <formula>MID($I540,5,4)="0000"</formula>
    </cfRule>
    <cfRule type="expression" dxfId="8564" priority="7773">
      <formula>MID($I540,7,2)="00"</formula>
    </cfRule>
    <cfRule type="expression" dxfId="8563" priority="7774">
      <formula>MID($I540,8,1)="0"</formula>
    </cfRule>
    <cfRule type="expression" dxfId="8562" priority="7775">
      <formula>$N540="Excluído"</formula>
    </cfRule>
    <cfRule type="expression" dxfId="8561" priority="7776">
      <formula>$N540="Alterar"</formula>
    </cfRule>
    <cfRule type="expression" dxfId="8560" priority="7777">
      <formula>$N540="Excluir"</formula>
    </cfRule>
    <cfRule type="expression" dxfId="8559" priority="7778">
      <formula>$N540="Incluir"</formula>
    </cfRule>
  </conditionalFormatting>
  <conditionalFormatting sqref="H659 F659 F470:F471 H470:H471">
    <cfRule type="expression" dxfId="8558" priority="11017">
      <formula>IF($I415="",FALSE,IF($I415&gt;9999999,IF($I415&lt;100000000,FALSE,TRUE),TRUE))</formula>
    </cfRule>
  </conditionalFormatting>
  <conditionalFormatting sqref="F659:H659">
    <cfRule type="expression" dxfId="8557" priority="11018">
      <formula>MID($I604,2,7)="0000000"</formula>
    </cfRule>
    <cfRule type="expression" dxfId="8556" priority="11019">
      <formula>MID($I604,3,6)="000000"</formula>
    </cfRule>
    <cfRule type="expression" dxfId="8555" priority="11020">
      <formula>MID($I604,4,5)="00000"</formula>
    </cfRule>
    <cfRule type="expression" dxfId="8554" priority="11021">
      <formula>MID($I604,5,4)="0000"</formula>
    </cfRule>
    <cfRule type="expression" dxfId="8553" priority="11022">
      <formula>MID($I604,7,2)="00"</formula>
    </cfRule>
    <cfRule type="expression" dxfId="8552" priority="11023">
      <formula>MID($I604,8,1)="0"</formula>
    </cfRule>
    <cfRule type="expression" dxfId="8551" priority="11024">
      <formula>$N604="Excluído"</formula>
    </cfRule>
    <cfRule type="expression" dxfId="8550" priority="11025">
      <formula>$N604="Alterar"</formula>
    </cfRule>
    <cfRule type="expression" dxfId="8549" priority="11026">
      <formula>$N604="Excluir"</formula>
    </cfRule>
    <cfRule type="expression" dxfId="8548" priority="11027">
      <formula>$N604="Incluir"</formula>
    </cfRule>
  </conditionalFormatting>
  <conditionalFormatting sqref="H510 F507 H507 F510 H513:H514 F513:F514 F561 F464:F465 H464:H465">
    <cfRule type="expression" dxfId="8547" priority="11028">
      <formula>IF($I411="",FALSE,IF($I411&gt;9999999,IF($I411&lt;100000000,FALSE,TRUE),TRUE))</formula>
    </cfRule>
  </conditionalFormatting>
  <conditionalFormatting sqref="F661:H661 H471:H472 F472">
    <cfRule type="expression" dxfId="8546" priority="11029">
      <formula>MID($I415,2,7)="0000000"</formula>
    </cfRule>
    <cfRule type="expression" dxfId="8545" priority="11030">
      <formula>MID($I415,3,6)="000000"</formula>
    </cfRule>
    <cfRule type="expression" dxfId="8544" priority="11031">
      <formula>MID($I415,4,5)="00000"</formula>
    </cfRule>
    <cfRule type="expression" dxfId="8543" priority="11032">
      <formula>MID($I415,5,4)="0000"</formula>
    </cfRule>
    <cfRule type="expression" dxfId="8542" priority="11033">
      <formula>MID($I415,7,2)="00"</formula>
    </cfRule>
    <cfRule type="expression" dxfId="8541" priority="11034">
      <formula>MID($I415,8,1)="0"</formula>
    </cfRule>
    <cfRule type="expression" dxfId="8540" priority="11035">
      <formula>$N415="Excluído"</formula>
    </cfRule>
    <cfRule type="expression" dxfId="8539" priority="11036">
      <formula>$N415="Alterar"</formula>
    </cfRule>
    <cfRule type="expression" dxfId="8538" priority="11037">
      <formula>$N415="Excluir"</formula>
    </cfRule>
    <cfRule type="expression" dxfId="8537" priority="11038">
      <formula>$N415="Incluir"</formula>
    </cfRule>
  </conditionalFormatting>
  <conditionalFormatting sqref="F584">
    <cfRule type="expression" dxfId="8536" priority="11039">
      <formula>IF($I529="",FALSE,IF($I529&gt;9999999,IF($I529&lt;100000000,FALSE,TRUE),TRUE))</formula>
    </cfRule>
  </conditionalFormatting>
  <conditionalFormatting sqref="F584:H584">
    <cfRule type="expression" dxfId="8535" priority="11040">
      <formula>MID($I529,2,7)="0000000"</formula>
    </cfRule>
    <cfRule type="expression" dxfId="8534" priority="11041">
      <formula>MID($I529,3,6)="000000"</formula>
    </cfRule>
    <cfRule type="expression" dxfId="8533" priority="11042">
      <formula>MID($I529,4,5)="00000"</formula>
    </cfRule>
    <cfRule type="expression" dxfId="8532" priority="11043">
      <formula>MID($I529,5,4)="0000"</formula>
    </cfRule>
    <cfRule type="expression" dxfId="8531" priority="11044">
      <formula>MID($I529,7,2)="00"</formula>
    </cfRule>
    <cfRule type="expression" dxfId="8530" priority="11045">
      <formula>MID($I529,8,1)="0"</formula>
    </cfRule>
    <cfRule type="expression" dxfId="8529" priority="11046">
      <formula>$N529="Excluído"</formula>
    </cfRule>
    <cfRule type="expression" dxfId="8528" priority="11047">
      <formula>$N529="Alterar"</formula>
    </cfRule>
    <cfRule type="expression" dxfId="8527" priority="11048">
      <formula>$N529="Excluir"</formula>
    </cfRule>
    <cfRule type="expression" dxfId="8526" priority="11049">
      <formula>$N529="Incluir"</formula>
    </cfRule>
  </conditionalFormatting>
  <conditionalFormatting sqref="F550">
    <cfRule type="expression" dxfId="8525" priority="11050">
      <formula>IF($I500="",FALSE,IF($I500&gt;9999999,IF($I500&lt;100000000,FALSE,TRUE),TRUE))</formula>
    </cfRule>
  </conditionalFormatting>
  <conditionalFormatting sqref="F550:H550">
    <cfRule type="expression" dxfId="8524" priority="11051">
      <formula>MID($I500,2,7)="0000000"</formula>
    </cfRule>
    <cfRule type="expression" dxfId="8523" priority="11052">
      <formula>MID($I500,3,6)="000000"</formula>
    </cfRule>
    <cfRule type="expression" dxfId="8522" priority="11053">
      <formula>MID($I500,4,5)="00000"</formula>
    </cfRule>
    <cfRule type="expression" dxfId="8521" priority="11054">
      <formula>MID($I500,5,4)="0000"</formula>
    </cfRule>
    <cfRule type="expression" dxfId="8520" priority="11055">
      <formula>MID($I500,7,2)="00"</formula>
    </cfRule>
    <cfRule type="expression" dxfId="8519" priority="11056">
      <formula>MID($I500,8,1)="0"</formula>
    </cfRule>
    <cfRule type="expression" dxfId="8518" priority="11057">
      <formula>$N500="Excluído"</formula>
    </cfRule>
    <cfRule type="expression" dxfId="8517" priority="11058">
      <formula>$N500="Alterar"</formula>
    </cfRule>
    <cfRule type="expression" dxfId="8516" priority="11059">
      <formula>$N500="Excluir"</formula>
    </cfRule>
    <cfRule type="expression" dxfId="8515" priority="11060">
      <formula>$N500="Incluir"</formula>
    </cfRule>
  </conditionalFormatting>
  <conditionalFormatting sqref="F498:F500 H498:H500 H565">
    <cfRule type="expression" dxfId="8514" priority="11061">
      <formula>IF($I443="",FALSE,IF($I443&gt;9999999,IF($I443&lt;100000000,FALSE,TRUE),TRUE))</formula>
    </cfRule>
  </conditionalFormatting>
  <conditionalFormatting sqref="F498:F500">
    <cfRule type="expression" dxfId="8513" priority="11062">
      <formula>MID($I443,2,7)="0000000"</formula>
    </cfRule>
    <cfRule type="expression" dxfId="8512" priority="11063">
      <formula>MID($I443,3,6)="000000"</formula>
    </cfRule>
    <cfRule type="expression" dxfId="8511" priority="11064">
      <formula>MID($I443,4,5)="00000"</formula>
    </cfRule>
    <cfRule type="expression" dxfId="8510" priority="11065">
      <formula>MID($I443,5,4)="0000"</formula>
    </cfRule>
    <cfRule type="expression" dxfId="8509" priority="11066">
      <formula>MID($I443,7,2)="00"</formula>
    </cfRule>
    <cfRule type="expression" dxfId="8508" priority="11067">
      <formula>MID($I443,8,1)="0"</formula>
    </cfRule>
    <cfRule type="expression" dxfId="8507" priority="11068">
      <formula>$N443="Excluído"</formula>
    </cfRule>
    <cfRule type="expression" dxfId="8506" priority="11069">
      <formula>$N443="Alterar"</formula>
    </cfRule>
    <cfRule type="expression" dxfId="8505" priority="11070">
      <formula>$N443="Excluir"</formula>
    </cfRule>
    <cfRule type="expression" dxfId="8504" priority="11071">
      <formula>$N443="Incluir"</formula>
    </cfRule>
  </conditionalFormatting>
  <conditionalFormatting sqref="H519:H520 F519:F520 F567:F568 H567:H568 F661 H661 H471:H472 F472">
    <cfRule type="expression" dxfId="8503" priority="11072">
      <formula>IF($I415="",FALSE,IF($I415&gt;9999999,IF($I415&lt;100000000,FALSE,TRUE),TRUE))</formula>
    </cfRule>
  </conditionalFormatting>
  <conditionalFormatting sqref="F519:F520 H519:H520 F567:H568">
    <cfRule type="expression" dxfId="8502" priority="11073">
      <formula>MID($I463,2,7)="0000000"</formula>
    </cfRule>
    <cfRule type="expression" dxfId="8501" priority="11074">
      <formula>MID($I463,3,6)="000000"</formula>
    </cfRule>
    <cfRule type="expression" dxfId="8500" priority="11075">
      <formula>MID($I463,4,5)="00000"</formula>
    </cfRule>
    <cfRule type="expression" dxfId="8499" priority="11076">
      <formula>MID($I463,5,4)="0000"</formula>
    </cfRule>
    <cfRule type="expression" dxfId="8498" priority="11077">
      <formula>MID($I463,7,2)="00"</formula>
    </cfRule>
    <cfRule type="expression" dxfId="8497" priority="11078">
      <formula>MID($I463,8,1)="0"</formula>
    </cfRule>
    <cfRule type="expression" dxfId="8496" priority="11079">
      <formula>$N463="Excluído"</formula>
    </cfRule>
    <cfRule type="expression" dxfId="8495" priority="11080">
      <formula>$N463="Alterar"</formula>
    </cfRule>
    <cfRule type="expression" dxfId="8494" priority="11081">
      <formula>$N463="Excluir"</formula>
    </cfRule>
    <cfRule type="expression" dxfId="8493" priority="11082">
      <formula>$N463="Incluir"</formula>
    </cfRule>
  </conditionalFormatting>
  <conditionalFormatting sqref="H478 F478">
    <cfRule type="expression" dxfId="8492" priority="11083">
      <formula>IF($I419="",FALSE,IF($I419&gt;9999999,IF($I419&lt;100000000,FALSE,TRUE),TRUE))</formula>
    </cfRule>
  </conditionalFormatting>
  <conditionalFormatting sqref="H478 F478">
    <cfRule type="expression" dxfId="8491" priority="11084">
      <formula>MID($I419,2,7)="0000000"</formula>
    </cfRule>
    <cfRule type="expression" dxfId="8490" priority="11085">
      <formula>MID($I419,3,6)="000000"</formula>
    </cfRule>
    <cfRule type="expression" dxfId="8489" priority="11086">
      <formula>MID($I419,4,5)="00000"</formula>
    </cfRule>
    <cfRule type="expression" dxfId="8488" priority="11087">
      <formula>MID($I419,5,4)="0000"</formula>
    </cfRule>
    <cfRule type="expression" dxfId="8487" priority="11088">
      <formula>MID($I419,7,2)="00"</formula>
    </cfRule>
    <cfRule type="expression" dxfId="8486" priority="11089">
      <formula>MID($I419,8,1)="0"</formula>
    </cfRule>
    <cfRule type="expression" dxfId="8485" priority="11090">
      <formula>$N419="Excluído"</formula>
    </cfRule>
    <cfRule type="expression" dxfId="8484" priority="11091">
      <formula>$N419="Alterar"</formula>
    </cfRule>
    <cfRule type="expression" dxfId="8483" priority="11092">
      <formula>$N419="Excluir"</formula>
    </cfRule>
    <cfRule type="expression" dxfId="8482" priority="11093">
      <formula>$N419="Incluir"</formula>
    </cfRule>
  </conditionalFormatting>
  <conditionalFormatting sqref="H518 F518 F524:F525 H663 F663 H473 F473">
    <cfRule type="expression" dxfId="8481" priority="11094">
      <formula>IF($I416="",FALSE,IF($I416&gt;9999999,IF($I416&lt;100000000,FALSE,TRUE),TRUE))</formula>
    </cfRule>
  </conditionalFormatting>
  <conditionalFormatting sqref="H518 F518 F524:F525 F663:H663 H473 F473">
    <cfRule type="expression" dxfId="8480" priority="11095">
      <formula>MID($I416,2,7)="0000000"</formula>
    </cfRule>
    <cfRule type="expression" dxfId="8479" priority="11096">
      <formula>MID($I416,3,6)="000000"</formula>
    </cfRule>
    <cfRule type="expression" dxfId="8478" priority="11097">
      <formula>MID($I416,4,5)="00000"</formula>
    </cfRule>
    <cfRule type="expression" dxfId="8477" priority="11098">
      <formula>MID($I416,5,4)="0000"</formula>
    </cfRule>
    <cfRule type="expression" dxfId="8476" priority="11099">
      <formula>MID($I416,7,2)="00"</formula>
    </cfRule>
    <cfRule type="expression" dxfId="8475" priority="11100">
      <formula>MID($I416,8,1)="0"</formula>
    </cfRule>
    <cfRule type="expression" dxfId="8474" priority="11101">
      <formula>$N416="Excluído"</formula>
    </cfRule>
    <cfRule type="expression" dxfId="8473" priority="11102">
      <formula>$N416="Alterar"</formula>
    </cfRule>
    <cfRule type="expression" dxfId="8472" priority="11103">
      <formula>$N416="Excluir"</formula>
    </cfRule>
    <cfRule type="expression" dxfId="8471" priority="11104">
      <formula>$N416="Incluir"</formula>
    </cfRule>
  </conditionalFormatting>
  <conditionalFormatting sqref="H671 F671 F674 F676:F678 H680:H683 F680:F683">
    <cfRule type="expression" dxfId="8470" priority="11105">
      <formula>IF($I610="",FALSE,IF($I610&gt;9999999,IF($I610&lt;100000000,FALSE,TRUE),TRUE))</formula>
    </cfRule>
  </conditionalFormatting>
  <conditionalFormatting sqref="F671:H671 F680:H683">
    <cfRule type="expression" dxfId="8469" priority="11106">
      <formula>MID($I610,2,7)="0000000"</formula>
    </cfRule>
    <cfRule type="expression" dxfId="8468" priority="11107">
      <formula>MID($I610,3,6)="000000"</formula>
    </cfRule>
    <cfRule type="expression" dxfId="8467" priority="11108">
      <formula>MID($I610,4,5)="00000"</formula>
    </cfRule>
    <cfRule type="expression" dxfId="8466" priority="11109">
      <formula>MID($I610,5,4)="0000"</formula>
    </cfRule>
    <cfRule type="expression" dxfId="8465" priority="11110">
      <formula>MID($I610,7,2)="00"</formula>
    </cfRule>
    <cfRule type="expression" dxfId="8464" priority="11111">
      <formula>MID($I610,8,1)="0"</formula>
    </cfRule>
    <cfRule type="expression" dxfId="8463" priority="11112">
      <formula>$N610="Excluído"</formula>
    </cfRule>
    <cfRule type="expression" dxfId="8462" priority="11113">
      <formula>$N610="Alterar"</formula>
    </cfRule>
    <cfRule type="expression" dxfId="8461" priority="11114">
      <formula>$N610="Excluir"</formula>
    </cfRule>
    <cfRule type="expression" dxfId="8460" priority="11115">
      <formula>$N610="Incluir"</formula>
    </cfRule>
  </conditionalFormatting>
  <conditionalFormatting sqref="H468:H469">
    <cfRule type="expression" dxfId="8459" priority="11116">
      <formula>IF($I414="",FALSE,IF($I414&gt;9999999,IF($I414&lt;100000000,FALSE,TRUE),TRUE))</formula>
    </cfRule>
  </conditionalFormatting>
  <conditionalFormatting sqref="H498:H500">
    <cfRule type="expression" dxfId="8458" priority="11117">
      <formula>MID($I443,2,7)="0000000"</formula>
    </cfRule>
    <cfRule type="expression" dxfId="8457" priority="11118">
      <formula>MID($I443,3,6)="000000"</formula>
    </cfRule>
    <cfRule type="expression" dxfId="8456" priority="11119">
      <formula>MID($I443,4,5)="00000"</formula>
    </cfRule>
    <cfRule type="expression" dxfId="8455" priority="11120">
      <formula>MID($I443,5,4)="0000"</formula>
    </cfRule>
    <cfRule type="expression" dxfId="8454" priority="11121">
      <formula>MID($I443,7,2)="00"</formula>
    </cfRule>
    <cfRule type="expression" dxfId="8453" priority="11122">
      <formula>MID($I443,8,1)="0"</formula>
    </cfRule>
    <cfRule type="expression" dxfId="8452" priority="11123">
      <formula>$N443="Excluído"</formula>
    </cfRule>
    <cfRule type="expression" dxfId="8451" priority="11124">
      <formula>$N443="Alterar"</formula>
    </cfRule>
    <cfRule type="expression" dxfId="8450" priority="11125">
      <formula>$N443="Excluir"</formula>
    </cfRule>
    <cfRule type="expression" dxfId="8449" priority="11126">
      <formula>$N443="Incluir"</formula>
    </cfRule>
  </conditionalFormatting>
  <conditionalFormatting sqref="F772:F774 F544 F550 H544">
    <cfRule type="expression" dxfId="8448" priority="11127">
      <formula>IF($I480="",FALSE,IF($I480&gt;9999999,IF($I480&lt;100000000,FALSE,TRUE),TRUE))</formula>
    </cfRule>
  </conditionalFormatting>
  <conditionalFormatting sqref="F772:F774 F544 F550 H544">
    <cfRule type="expression" dxfId="8447" priority="11128">
      <formula>MID($I480,2,7)="0000000"</formula>
    </cfRule>
    <cfRule type="expression" dxfId="8446" priority="11129">
      <formula>MID($I480,3,6)="000000"</formula>
    </cfRule>
    <cfRule type="expression" dxfId="8445" priority="11130">
      <formula>MID($I480,4,5)="00000"</formula>
    </cfRule>
    <cfRule type="expression" dxfId="8444" priority="11131">
      <formula>MID($I480,5,4)="0000"</formula>
    </cfRule>
    <cfRule type="expression" dxfId="8443" priority="11132">
      <formula>MID($I480,7,2)="00"</formula>
    </cfRule>
    <cfRule type="expression" dxfId="8442" priority="11133">
      <formula>MID($I480,8,1)="0"</formula>
    </cfRule>
    <cfRule type="expression" dxfId="8441" priority="11134">
      <formula>$N480="Excluído"</formula>
    </cfRule>
    <cfRule type="expression" dxfId="8440" priority="11135">
      <formula>$N480="Alterar"</formula>
    </cfRule>
    <cfRule type="expression" dxfId="8439" priority="11136">
      <formula>$N480="Excluir"</formula>
    </cfRule>
    <cfRule type="expression" dxfId="8438" priority="11137">
      <formula>$N480="Incluir"</formula>
    </cfRule>
  </conditionalFormatting>
  <conditionalFormatting sqref="F704:F710">
    <cfRule type="expression" dxfId="8437" priority="11138">
      <formula>IF($I640="",FALSE,IF($I640&gt;9999999,IF($I640&lt;100000000,FALSE,TRUE),TRUE))</formula>
    </cfRule>
  </conditionalFormatting>
  <conditionalFormatting sqref="F777:F781 H552:H555">
    <cfRule type="expression" dxfId="8436" priority="11139">
      <formula>MID($I487,2,7)="0000000"</formula>
    </cfRule>
    <cfRule type="expression" dxfId="8435" priority="11140">
      <formula>MID($I487,3,6)="000000"</formula>
    </cfRule>
    <cfRule type="expression" dxfId="8434" priority="11141">
      <formula>MID($I487,4,5)="00000"</formula>
    </cfRule>
    <cfRule type="expression" dxfId="8433" priority="11142">
      <formula>MID($I487,5,4)="0000"</formula>
    </cfRule>
    <cfRule type="expression" dxfId="8432" priority="11143">
      <formula>MID($I487,7,2)="00"</formula>
    </cfRule>
    <cfRule type="expression" dxfId="8431" priority="11144">
      <formula>MID($I487,8,1)="0"</formula>
    </cfRule>
    <cfRule type="expression" dxfId="8430" priority="11145">
      <formula>$N487="Excluído"</formula>
    </cfRule>
    <cfRule type="expression" dxfId="8429" priority="11146">
      <formula>$N487="Alterar"</formula>
    </cfRule>
    <cfRule type="expression" dxfId="8428" priority="11147">
      <formula>$N487="Excluir"</formula>
    </cfRule>
    <cfRule type="expression" dxfId="8427" priority="11148">
      <formula>$N487="Incluir"</formula>
    </cfRule>
  </conditionalFormatting>
  <conditionalFormatting sqref="F565">
    <cfRule type="expression" dxfId="8426" priority="11149">
      <formula>IF($I510="",FALSE,IF($I510&gt;9999999,IF($I510&lt;100000000,FALSE,TRUE),TRUE))</formula>
    </cfRule>
  </conditionalFormatting>
  <conditionalFormatting sqref="F565:H565">
    <cfRule type="expression" dxfId="8425" priority="11150">
      <formula>MID($I510,2,7)="0000000"</formula>
    </cfRule>
    <cfRule type="expression" dxfId="8424" priority="11151">
      <formula>MID($I510,3,6)="000000"</formula>
    </cfRule>
    <cfRule type="expression" dxfId="8423" priority="11152">
      <formula>MID($I510,4,5)="00000"</formula>
    </cfRule>
    <cfRule type="expression" dxfId="8422" priority="11153">
      <formula>MID($I510,5,4)="0000"</formula>
    </cfRule>
    <cfRule type="expression" dxfId="8421" priority="11154">
      <formula>MID($I510,7,2)="00"</formula>
    </cfRule>
    <cfRule type="expression" dxfId="8420" priority="11155">
      <formula>MID($I510,8,1)="0"</formula>
    </cfRule>
    <cfRule type="expression" dxfId="8419" priority="11156">
      <formula>$N510="Excluído"</formula>
    </cfRule>
    <cfRule type="expression" dxfId="8418" priority="11157">
      <formula>$N510="Alterar"</formula>
    </cfRule>
    <cfRule type="expression" dxfId="8417" priority="11158">
      <formula>$N510="Excluir"</formula>
    </cfRule>
    <cfRule type="expression" dxfId="8416" priority="11159">
      <formula>$N510="Incluir"</formula>
    </cfRule>
  </conditionalFormatting>
  <conditionalFormatting sqref="F557 H561 F561 F741 H741">
    <cfRule type="expression" dxfId="8415" priority="11160">
      <formula>IF($I491="",FALSE,IF($I491&gt;9999999,IF($I491&lt;100000000,FALSE,TRUE),TRUE))</formula>
    </cfRule>
  </conditionalFormatting>
  <conditionalFormatting sqref="F557 H561 F561 F741:H741">
    <cfRule type="expression" dxfId="8414" priority="11161">
      <formula>MID($I491,2,7)="0000000"</formula>
    </cfRule>
    <cfRule type="expression" dxfId="8413" priority="11162">
      <formula>MID($I491,3,6)="000000"</formula>
    </cfRule>
    <cfRule type="expression" dxfId="8412" priority="11163">
      <formula>MID($I491,4,5)="00000"</formula>
    </cfRule>
    <cfRule type="expression" dxfId="8411" priority="11164">
      <formula>MID($I491,5,4)="0000"</formula>
    </cfRule>
    <cfRule type="expression" dxfId="8410" priority="11165">
      <formula>MID($I491,7,2)="00"</formula>
    </cfRule>
    <cfRule type="expression" dxfId="8409" priority="11166">
      <formula>MID($I491,8,1)="0"</formula>
    </cfRule>
    <cfRule type="expression" dxfId="8408" priority="11167">
      <formula>$N491="Excluído"</formula>
    </cfRule>
    <cfRule type="expression" dxfId="8407" priority="11168">
      <formula>$N491="Alterar"</formula>
    </cfRule>
    <cfRule type="expression" dxfId="8406" priority="11169">
      <formula>$N491="Excluir"</formula>
    </cfRule>
    <cfRule type="expression" dxfId="8405" priority="11170">
      <formula>$N491="Incluir"</formula>
    </cfRule>
  </conditionalFormatting>
  <conditionalFormatting sqref="H524:H525">
    <cfRule type="expression" dxfId="8404" priority="11171">
      <formula>IF($I467="",FALSE,IF($I467&gt;9999999,IF($I467&lt;100000000,FALSE,TRUE),TRUE))</formula>
    </cfRule>
  </conditionalFormatting>
  <conditionalFormatting sqref="H524:H525">
    <cfRule type="expression" dxfId="8403" priority="11172">
      <formula>MID($I467,2,7)="0000000"</formula>
    </cfRule>
    <cfRule type="expression" dxfId="8402" priority="11173">
      <formula>MID($I467,3,6)="000000"</formula>
    </cfRule>
    <cfRule type="expression" dxfId="8401" priority="11174">
      <formula>MID($I467,4,5)="00000"</formula>
    </cfRule>
    <cfRule type="expression" dxfId="8400" priority="11175">
      <formula>MID($I467,5,4)="0000"</formula>
    </cfRule>
    <cfRule type="expression" dxfId="8399" priority="11176">
      <formula>MID($I467,7,2)="00"</formula>
    </cfRule>
    <cfRule type="expression" dxfId="8398" priority="11177">
      <formula>MID($I467,8,1)="0"</formula>
    </cfRule>
    <cfRule type="expression" dxfId="8397" priority="11178">
      <formula>$N467="Excluído"</formula>
    </cfRule>
    <cfRule type="expression" dxfId="8396" priority="11179">
      <formula>$N467="Alterar"</formula>
    </cfRule>
    <cfRule type="expression" dxfId="8395" priority="11180">
      <formula>$N467="Excluir"</formula>
    </cfRule>
    <cfRule type="expression" dxfId="8394" priority="11181">
      <formula>$N467="Incluir"</formula>
    </cfRule>
  </conditionalFormatting>
  <conditionalFormatting sqref="E756">
    <cfRule type="expression" dxfId="8393" priority="11182">
      <formula>IF($I694="",FALSE,IF($I694&gt;9999999,IF($I694&lt;100000000,FALSE,TRUE),TRUE))</formula>
    </cfRule>
  </conditionalFormatting>
  <conditionalFormatting sqref="E756">
    <cfRule type="expression" dxfId="8392" priority="11183">
      <formula>MID($I694,2,7)="0000000"</formula>
    </cfRule>
    <cfRule type="expression" dxfId="8391" priority="11184">
      <formula>MID($I694,3,6)="000000"</formula>
    </cfRule>
    <cfRule type="expression" dxfId="8390" priority="11185">
      <formula>MID($I694,4,5)="00000"</formula>
    </cfRule>
    <cfRule type="expression" dxfId="8389" priority="11186">
      <formula>MID($I694,5,4)="0000"</formula>
    </cfRule>
    <cfRule type="expression" dxfId="8388" priority="11187">
      <formula>MID($I694,7,2)="00"</formula>
    </cfRule>
    <cfRule type="expression" dxfId="8387" priority="11188">
      <formula>MID($I694,8,1)="0"</formula>
    </cfRule>
    <cfRule type="expression" dxfId="8386" priority="11189">
      <formula>$N694="Excluído"</formula>
    </cfRule>
    <cfRule type="expression" dxfId="8385" priority="11190">
      <formula>$N694="Alterar"</formula>
    </cfRule>
    <cfRule type="expression" dxfId="8384" priority="11191">
      <formula>$N694="Excluir"</formula>
    </cfRule>
    <cfRule type="expression" dxfId="8383" priority="11192">
      <formula>$N694="Incluir"</formula>
    </cfRule>
  </conditionalFormatting>
  <conditionalFormatting sqref="B571">
    <cfRule type="expression" dxfId="8382" priority="7757">
      <formula>IF($I571="",FALSE,IF($I571&gt;9999999,IF($I571&lt;100000000,FALSE,TRUE),TRUE))</formula>
    </cfRule>
  </conditionalFormatting>
  <conditionalFormatting sqref="B571:D571">
    <cfRule type="expression" dxfId="8381" priority="7758">
      <formula>MID($I571,2,7)="0000000"</formula>
    </cfRule>
    <cfRule type="expression" dxfId="8380" priority="7759">
      <formula>MID($I571,3,6)="000000"</formula>
    </cfRule>
    <cfRule type="expression" dxfId="8379" priority="7760">
      <formula>MID($I571,4,5)="00000"</formula>
    </cfRule>
    <cfRule type="expression" dxfId="8378" priority="7761">
      <formula>MID($I571,5,4)="0000"</formula>
    </cfRule>
    <cfRule type="expression" dxfId="8377" priority="7762">
      <formula>MID($I571,7,2)="00"</formula>
    </cfRule>
    <cfRule type="expression" dxfId="8376" priority="7763">
      <formula>MID($I571,8,1)="0"</formula>
    </cfRule>
    <cfRule type="expression" dxfId="8375" priority="7764">
      <formula>$N571="Excluído"</formula>
    </cfRule>
    <cfRule type="expression" dxfId="8374" priority="7765">
      <formula>$N571="Alterar"</formula>
    </cfRule>
    <cfRule type="expression" dxfId="8373" priority="7766">
      <formula>$N571="Excluir"</formula>
    </cfRule>
    <cfRule type="expression" dxfId="8372" priority="7767">
      <formula>$N571="Incluir"</formula>
    </cfRule>
  </conditionalFormatting>
  <conditionalFormatting sqref="B572">
    <cfRule type="expression" dxfId="8371" priority="7746">
      <formula>IF($I572="",FALSE,IF($I572&gt;9999999,IF($I572&lt;100000000,FALSE,TRUE),TRUE))</formula>
    </cfRule>
  </conditionalFormatting>
  <conditionalFormatting sqref="B572:D572">
    <cfRule type="expression" dxfId="8370" priority="7747">
      <formula>MID($I572,2,7)="0000000"</formula>
    </cfRule>
    <cfRule type="expression" dxfId="8369" priority="7748">
      <formula>MID($I572,3,6)="000000"</formula>
    </cfRule>
    <cfRule type="expression" dxfId="8368" priority="7749">
      <formula>MID($I572,4,5)="00000"</formula>
    </cfRule>
    <cfRule type="expression" dxfId="8367" priority="7750">
      <formula>MID($I572,5,4)="0000"</formula>
    </cfRule>
    <cfRule type="expression" dxfId="8366" priority="7751">
      <formula>MID($I572,7,2)="00"</formula>
    </cfRule>
    <cfRule type="expression" dxfId="8365" priority="7752">
      <formula>MID($I572,8,1)="0"</formula>
    </cfRule>
    <cfRule type="expression" dxfId="8364" priority="7753">
      <formula>$N572="Excluído"</formula>
    </cfRule>
    <cfRule type="expression" dxfId="8363" priority="7754">
      <formula>$N572="Alterar"</formula>
    </cfRule>
    <cfRule type="expression" dxfId="8362" priority="7755">
      <formula>$N572="Excluir"</formula>
    </cfRule>
    <cfRule type="expression" dxfId="8361" priority="7756">
      <formula>$N572="Incluir"</formula>
    </cfRule>
  </conditionalFormatting>
  <conditionalFormatting sqref="B573">
    <cfRule type="expression" dxfId="8360" priority="7735">
      <formula>IF($I573="",FALSE,IF($I573&gt;9999999,IF($I573&lt;100000000,FALSE,TRUE),TRUE))</formula>
    </cfRule>
  </conditionalFormatting>
  <conditionalFormatting sqref="B573:D573">
    <cfRule type="expression" dxfId="8359" priority="7736">
      <formula>MID($I573,2,7)="0000000"</formula>
    </cfRule>
    <cfRule type="expression" dxfId="8358" priority="7737">
      <formula>MID($I573,3,6)="000000"</formula>
    </cfRule>
    <cfRule type="expression" dxfId="8357" priority="7738">
      <formula>MID($I573,4,5)="00000"</formula>
    </cfRule>
    <cfRule type="expression" dxfId="8356" priority="7739">
      <formula>MID($I573,5,4)="0000"</formula>
    </cfRule>
    <cfRule type="expression" dxfId="8355" priority="7740">
      <formula>MID($I573,7,2)="00"</formula>
    </cfRule>
    <cfRule type="expression" dxfId="8354" priority="7741">
      <formula>MID($I573,8,1)="0"</formula>
    </cfRule>
    <cfRule type="expression" dxfId="8353" priority="7742">
      <formula>$N573="Excluído"</formula>
    </cfRule>
    <cfRule type="expression" dxfId="8352" priority="7743">
      <formula>$N573="Alterar"</formula>
    </cfRule>
    <cfRule type="expression" dxfId="8351" priority="7744">
      <formula>$N573="Excluir"</formula>
    </cfRule>
    <cfRule type="expression" dxfId="8350" priority="7745">
      <formula>$N573="Incluir"</formula>
    </cfRule>
  </conditionalFormatting>
  <conditionalFormatting sqref="B573">
    <cfRule type="expression" dxfId="8349" priority="7724">
      <formula>IF($I573="",FALSE,IF($I573&gt;9999999,IF($I573&lt;100000000,FALSE,TRUE),TRUE))</formula>
    </cfRule>
  </conditionalFormatting>
  <conditionalFormatting sqref="B573:D573">
    <cfRule type="expression" dxfId="8348" priority="7725">
      <formula>MID($I573,2,7)="0000000"</formula>
    </cfRule>
    <cfRule type="expression" dxfId="8347" priority="7726">
      <formula>MID($I573,3,6)="000000"</formula>
    </cfRule>
    <cfRule type="expression" dxfId="8346" priority="7727">
      <formula>MID($I573,4,5)="00000"</formula>
    </cfRule>
    <cfRule type="expression" dxfId="8345" priority="7728">
      <formula>MID($I573,5,4)="0000"</formula>
    </cfRule>
    <cfRule type="expression" dxfId="8344" priority="7729">
      <formula>MID($I573,7,2)="00"</formula>
    </cfRule>
    <cfRule type="expression" dxfId="8343" priority="7730">
      <formula>MID($I573,8,1)="0"</formula>
    </cfRule>
    <cfRule type="expression" dxfId="8342" priority="7731">
      <formula>$N573="Excluído"</formula>
    </cfRule>
    <cfRule type="expression" dxfId="8341" priority="7732">
      <formula>$N573="Alterar"</formula>
    </cfRule>
    <cfRule type="expression" dxfId="8340" priority="7733">
      <formula>$N573="Excluir"</formula>
    </cfRule>
    <cfRule type="expression" dxfId="8339" priority="7734">
      <formula>$N573="Incluir"</formula>
    </cfRule>
  </conditionalFormatting>
  <conditionalFormatting sqref="B574">
    <cfRule type="expression" dxfId="8338" priority="7713">
      <formula>IF($I574="",FALSE,IF($I574&gt;9999999,IF($I574&lt;100000000,FALSE,TRUE),TRUE))</formula>
    </cfRule>
  </conditionalFormatting>
  <conditionalFormatting sqref="B574:D574">
    <cfRule type="expression" dxfId="8337" priority="7714">
      <formula>MID($I574,2,7)="0000000"</formula>
    </cfRule>
    <cfRule type="expression" dxfId="8336" priority="7715">
      <formula>MID($I574,3,6)="000000"</formula>
    </cfRule>
    <cfRule type="expression" dxfId="8335" priority="7716">
      <formula>MID($I574,4,5)="00000"</formula>
    </cfRule>
    <cfRule type="expression" dxfId="8334" priority="7717">
      <formula>MID($I574,5,4)="0000"</formula>
    </cfRule>
    <cfRule type="expression" dxfId="8333" priority="7718">
      <formula>MID($I574,7,2)="00"</formula>
    </cfRule>
    <cfRule type="expression" dxfId="8332" priority="7719">
      <formula>MID($I574,8,1)="0"</formula>
    </cfRule>
    <cfRule type="expression" dxfId="8331" priority="7720">
      <formula>$N574="Excluído"</formula>
    </cfRule>
    <cfRule type="expression" dxfId="8330" priority="7721">
      <formula>$N574="Alterar"</formula>
    </cfRule>
    <cfRule type="expression" dxfId="8329" priority="7722">
      <formula>$N574="Excluir"</formula>
    </cfRule>
    <cfRule type="expression" dxfId="8328" priority="7723">
      <formula>$N574="Incluir"</formula>
    </cfRule>
  </conditionalFormatting>
  <conditionalFormatting sqref="B574">
    <cfRule type="expression" dxfId="8327" priority="7702">
      <formula>IF($I574="",FALSE,IF($I574&gt;9999999,IF($I574&lt;100000000,FALSE,TRUE),TRUE))</formula>
    </cfRule>
  </conditionalFormatting>
  <conditionalFormatting sqref="B574:D574">
    <cfRule type="expression" dxfId="8326" priority="7703">
      <formula>MID($I574,2,7)="0000000"</formula>
    </cfRule>
    <cfRule type="expression" dxfId="8325" priority="7704">
      <formula>MID($I574,3,6)="000000"</formula>
    </cfRule>
    <cfRule type="expression" dxfId="8324" priority="7705">
      <formula>MID($I574,4,5)="00000"</formula>
    </cfRule>
    <cfRule type="expression" dxfId="8323" priority="7706">
      <formula>MID($I574,5,4)="0000"</formula>
    </cfRule>
    <cfRule type="expression" dxfId="8322" priority="7707">
      <formula>MID($I574,7,2)="00"</formula>
    </cfRule>
    <cfRule type="expression" dxfId="8321" priority="7708">
      <formula>MID($I574,8,1)="0"</formula>
    </cfRule>
    <cfRule type="expression" dxfId="8320" priority="7709">
      <formula>$N574="Excluído"</formula>
    </cfRule>
    <cfRule type="expression" dxfId="8319" priority="7710">
      <formula>$N574="Alterar"</formula>
    </cfRule>
    <cfRule type="expression" dxfId="8318" priority="7711">
      <formula>$N574="Excluir"</formula>
    </cfRule>
    <cfRule type="expression" dxfId="8317" priority="7712">
      <formula>$N574="Incluir"</formula>
    </cfRule>
  </conditionalFormatting>
  <conditionalFormatting sqref="B575">
    <cfRule type="expression" dxfId="8316" priority="7691">
      <formula>IF($I575="",FALSE,IF($I575&gt;9999999,IF($I575&lt;100000000,FALSE,TRUE),TRUE))</formula>
    </cfRule>
  </conditionalFormatting>
  <conditionalFormatting sqref="B575:D575">
    <cfRule type="expression" dxfId="8315" priority="7692">
      <formula>MID($I575,2,7)="0000000"</formula>
    </cfRule>
    <cfRule type="expression" dxfId="8314" priority="7693">
      <formula>MID($I575,3,6)="000000"</formula>
    </cfRule>
    <cfRule type="expression" dxfId="8313" priority="7694">
      <formula>MID($I575,4,5)="00000"</formula>
    </cfRule>
    <cfRule type="expression" dxfId="8312" priority="7695">
      <formula>MID($I575,5,4)="0000"</formula>
    </cfRule>
    <cfRule type="expression" dxfId="8311" priority="7696">
      <formula>MID($I575,7,2)="00"</formula>
    </cfRule>
    <cfRule type="expression" dxfId="8310" priority="7697">
      <formula>MID($I575,8,1)="0"</formula>
    </cfRule>
    <cfRule type="expression" dxfId="8309" priority="7698">
      <formula>$N575="Excluído"</formula>
    </cfRule>
    <cfRule type="expression" dxfId="8308" priority="7699">
      <formula>$N575="Alterar"</formula>
    </cfRule>
    <cfRule type="expression" dxfId="8307" priority="7700">
      <formula>$N575="Excluir"</formula>
    </cfRule>
    <cfRule type="expression" dxfId="8306" priority="7701">
      <formula>$N575="Incluir"</formula>
    </cfRule>
  </conditionalFormatting>
  <conditionalFormatting sqref="B576">
    <cfRule type="expression" dxfId="8305" priority="7680">
      <formula>IF($I576="",FALSE,IF($I576&gt;9999999,IF($I576&lt;100000000,FALSE,TRUE),TRUE))</formula>
    </cfRule>
  </conditionalFormatting>
  <conditionalFormatting sqref="B576:D576">
    <cfRule type="expression" dxfId="8304" priority="7681">
      <formula>MID($I576,2,7)="0000000"</formula>
    </cfRule>
    <cfRule type="expression" dxfId="8303" priority="7682">
      <formula>MID($I576,3,6)="000000"</formula>
    </cfRule>
    <cfRule type="expression" dxfId="8302" priority="7683">
      <formula>MID($I576,4,5)="00000"</formula>
    </cfRule>
    <cfRule type="expression" dxfId="8301" priority="7684">
      <formula>MID($I576,5,4)="0000"</formula>
    </cfRule>
    <cfRule type="expression" dxfId="8300" priority="7685">
      <formula>MID($I576,7,2)="00"</formula>
    </cfRule>
    <cfRule type="expression" dxfId="8299" priority="7686">
      <formula>MID($I576,8,1)="0"</formula>
    </cfRule>
    <cfRule type="expression" dxfId="8298" priority="7687">
      <formula>$N576="Excluído"</formula>
    </cfRule>
    <cfRule type="expression" dxfId="8297" priority="7688">
      <formula>$N576="Alterar"</formula>
    </cfRule>
    <cfRule type="expression" dxfId="8296" priority="7689">
      <formula>$N576="Excluir"</formula>
    </cfRule>
    <cfRule type="expression" dxfId="8295" priority="7690">
      <formula>$N576="Incluir"</formula>
    </cfRule>
  </conditionalFormatting>
  <conditionalFormatting sqref="B577">
    <cfRule type="expression" dxfId="8294" priority="7669">
      <formula>IF($I577="",FALSE,IF($I577&gt;9999999,IF($I577&lt;100000000,FALSE,TRUE),TRUE))</formula>
    </cfRule>
  </conditionalFormatting>
  <conditionalFormatting sqref="B577:D577">
    <cfRule type="expression" dxfId="8293" priority="7670">
      <formula>MID($I577,2,7)="0000000"</formula>
    </cfRule>
    <cfRule type="expression" dxfId="8292" priority="7671">
      <formula>MID($I577,3,6)="000000"</formula>
    </cfRule>
    <cfRule type="expression" dxfId="8291" priority="7672">
      <formula>MID($I577,4,5)="00000"</formula>
    </cfRule>
    <cfRule type="expression" dxfId="8290" priority="7673">
      <formula>MID($I577,5,4)="0000"</formula>
    </cfRule>
    <cfRule type="expression" dxfId="8289" priority="7674">
      <formula>MID($I577,7,2)="00"</formula>
    </cfRule>
    <cfRule type="expression" dxfId="8288" priority="7675">
      <formula>MID($I577,8,1)="0"</formula>
    </cfRule>
    <cfRule type="expression" dxfId="8287" priority="7676">
      <formula>$N577="Excluído"</formula>
    </cfRule>
    <cfRule type="expression" dxfId="8286" priority="7677">
      <formula>$N577="Alterar"</formula>
    </cfRule>
    <cfRule type="expression" dxfId="8285" priority="7678">
      <formula>$N577="Excluir"</formula>
    </cfRule>
    <cfRule type="expression" dxfId="8284" priority="7679">
      <formula>$N577="Incluir"</formula>
    </cfRule>
  </conditionalFormatting>
  <conditionalFormatting sqref="B578">
    <cfRule type="expression" dxfId="8283" priority="7658">
      <formula>IF($I578="",FALSE,IF($I578&gt;9999999,IF($I578&lt;100000000,FALSE,TRUE),TRUE))</formula>
    </cfRule>
  </conditionalFormatting>
  <conditionalFormatting sqref="B578:D578">
    <cfRule type="expression" dxfId="8282" priority="7659">
      <formula>MID($I578,2,7)="0000000"</formula>
    </cfRule>
    <cfRule type="expression" dxfId="8281" priority="7660">
      <formula>MID($I578,3,6)="000000"</formula>
    </cfRule>
    <cfRule type="expression" dxfId="8280" priority="7661">
      <formula>MID($I578,4,5)="00000"</formula>
    </cfRule>
    <cfRule type="expression" dxfId="8279" priority="7662">
      <formula>MID($I578,5,4)="0000"</formula>
    </cfRule>
    <cfRule type="expression" dxfId="8278" priority="7663">
      <formula>MID($I578,7,2)="00"</formula>
    </cfRule>
    <cfRule type="expression" dxfId="8277" priority="7664">
      <formula>MID($I578,8,1)="0"</formula>
    </cfRule>
    <cfRule type="expression" dxfId="8276" priority="7665">
      <formula>$N578="Excluído"</formula>
    </cfRule>
    <cfRule type="expression" dxfId="8275" priority="7666">
      <formula>$N578="Alterar"</formula>
    </cfRule>
    <cfRule type="expression" dxfId="8274" priority="7667">
      <formula>$N578="Excluir"</formula>
    </cfRule>
    <cfRule type="expression" dxfId="8273" priority="7668">
      <formula>$N578="Incluir"</formula>
    </cfRule>
  </conditionalFormatting>
  <conditionalFormatting sqref="F581">
    <cfRule type="expression" dxfId="8272" priority="7647">
      <formula>IF($I579="",FALSE,IF($I579&gt;9999999,IF($I579&lt;100000000,FALSE,TRUE),TRUE))</formula>
    </cfRule>
  </conditionalFormatting>
  <conditionalFormatting sqref="F581:H581">
    <cfRule type="expression" dxfId="8271" priority="7648">
      <formula>MID($I579,2,7)="0000000"</formula>
    </cfRule>
    <cfRule type="expression" dxfId="8270" priority="7649">
      <formula>MID($I579,3,6)="000000"</formula>
    </cfRule>
    <cfRule type="expression" dxfId="8269" priority="7650">
      <formula>MID($I579,4,5)="00000"</formula>
    </cfRule>
    <cfRule type="expression" dxfId="8268" priority="7651">
      <formula>MID($I579,5,4)="0000"</formula>
    </cfRule>
    <cfRule type="expression" dxfId="8267" priority="7652">
      <formula>MID($I579,7,2)="00"</formula>
    </cfRule>
    <cfRule type="expression" dxfId="8266" priority="7653">
      <formula>MID($I579,8,1)="0"</formula>
    </cfRule>
    <cfRule type="expression" dxfId="8265" priority="7654">
      <formula>$N579="Excluído"</formula>
    </cfRule>
    <cfRule type="expression" dxfId="8264" priority="7655">
      <formula>$N579="Alterar"</formula>
    </cfRule>
    <cfRule type="expression" dxfId="8263" priority="7656">
      <formula>$N579="Excluir"</formula>
    </cfRule>
    <cfRule type="expression" dxfId="8262" priority="7657">
      <formula>$N579="Incluir"</formula>
    </cfRule>
  </conditionalFormatting>
  <conditionalFormatting sqref="E765 F770:F771 F759:F765 H542 F548 H548">
    <cfRule type="expression" dxfId="8261" priority="7636">
      <formula>IF($I479="",FALSE,IF($I479&gt;9999999,IF($I479&lt;100000000,FALSE,TRUE),TRUE))</formula>
    </cfRule>
  </conditionalFormatting>
  <conditionalFormatting sqref="E765 F770:F771 F759:F765 H542 F548 H548">
    <cfRule type="expression" dxfId="8260" priority="7637">
      <formula>MID($I479,2,7)="0000000"</formula>
    </cfRule>
    <cfRule type="expression" dxfId="8259" priority="7638">
      <formula>MID($I479,3,6)="000000"</formula>
    </cfRule>
    <cfRule type="expression" dxfId="8258" priority="7639">
      <formula>MID($I479,4,5)="00000"</formula>
    </cfRule>
    <cfRule type="expression" dxfId="8257" priority="7640">
      <formula>MID($I479,5,4)="0000"</formula>
    </cfRule>
    <cfRule type="expression" dxfId="8256" priority="7641">
      <formula>MID($I479,7,2)="00"</formula>
    </cfRule>
    <cfRule type="expression" dxfId="8255" priority="7642">
      <formula>MID($I479,8,1)="0"</formula>
    </cfRule>
    <cfRule type="expression" dxfId="8254" priority="7643">
      <formula>$N479="Excluído"</formula>
    </cfRule>
    <cfRule type="expression" dxfId="8253" priority="7644">
      <formula>$N479="Alterar"</formula>
    </cfRule>
    <cfRule type="expression" dxfId="8252" priority="7645">
      <formula>$N479="Excluir"</formula>
    </cfRule>
    <cfRule type="expression" dxfId="8251" priority="7646">
      <formula>$N479="Incluir"</formula>
    </cfRule>
  </conditionalFormatting>
  <conditionalFormatting sqref="B579:B580">
    <cfRule type="expression" dxfId="8250" priority="7625">
      <formula>IF($I579="",FALSE,IF($I579&gt;9999999,IF($I579&lt;100000000,FALSE,TRUE),TRUE))</formula>
    </cfRule>
  </conditionalFormatting>
  <conditionalFormatting sqref="B579:D580">
    <cfRule type="expression" dxfId="8249" priority="7626">
      <formula>MID($I579,2,7)="0000000"</formula>
    </cfRule>
    <cfRule type="expression" dxfId="8248" priority="7627">
      <formula>MID($I579,3,6)="000000"</formula>
    </cfRule>
    <cfRule type="expression" dxfId="8247" priority="7628">
      <formula>MID($I579,4,5)="00000"</formula>
    </cfRule>
    <cfRule type="expression" dxfId="8246" priority="7629">
      <formula>MID($I579,5,4)="0000"</formula>
    </cfRule>
    <cfRule type="expression" dxfId="8245" priority="7630">
      <formula>MID($I579,7,2)="00"</formula>
    </cfRule>
    <cfRule type="expression" dxfId="8244" priority="7631">
      <formula>MID($I579,8,1)="0"</formula>
    </cfRule>
    <cfRule type="expression" dxfId="8243" priority="7632">
      <formula>$N579="Excluído"</formula>
    </cfRule>
    <cfRule type="expression" dxfId="8242" priority="7633">
      <formula>$N579="Alterar"</formula>
    </cfRule>
    <cfRule type="expression" dxfId="8241" priority="7634">
      <formula>$N579="Excluir"</formula>
    </cfRule>
    <cfRule type="expression" dxfId="8240" priority="7635">
      <formula>$N579="Incluir"</formula>
    </cfRule>
  </conditionalFormatting>
  <conditionalFormatting sqref="B601">
    <cfRule type="expression" dxfId="8239" priority="7515">
      <formula>IF($I601="",FALSE,IF($I601&gt;9999999,IF($I601&lt;100000000,FALSE,TRUE),TRUE))</formula>
    </cfRule>
  </conditionalFormatting>
  <conditionalFormatting sqref="B586">
    <cfRule type="expression" dxfId="8238" priority="7614">
      <formula>IF($I586="",FALSE,IF($I586&gt;9999999,IF($I586&lt;100000000,FALSE,TRUE),TRUE))</formula>
    </cfRule>
  </conditionalFormatting>
  <conditionalFormatting sqref="B586:D586">
    <cfRule type="expression" dxfId="8237" priority="7615">
      <formula>MID($I586,2,7)="0000000"</formula>
    </cfRule>
    <cfRule type="expression" dxfId="8236" priority="7616">
      <formula>MID($I586,3,6)="000000"</formula>
    </cfRule>
    <cfRule type="expression" dxfId="8235" priority="7617">
      <formula>MID($I586,4,5)="00000"</formula>
    </cfRule>
    <cfRule type="expression" dxfId="8234" priority="7618">
      <formula>MID($I586,5,4)="0000"</formula>
    </cfRule>
    <cfRule type="expression" dxfId="8233" priority="7619">
      <formula>MID($I586,7,2)="00"</formula>
    </cfRule>
    <cfRule type="expression" dxfId="8232" priority="7620">
      <formula>MID($I586,8,1)="0"</formula>
    </cfRule>
    <cfRule type="expression" dxfId="8231" priority="7621">
      <formula>$N586="Excluído"</formula>
    </cfRule>
    <cfRule type="expression" dxfId="8230" priority="7622">
      <formula>$N586="Alterar"</formula>
    </cfRule>
    <cfRule type="expression" dxfId="8229" priority="7623">
      <formula>$N586="Excluir"</formula>
    </cfRule>
    <cfRule type="expression" dxfId="8228" priority="7624">
      <formula>$N586="Incluir"</formula>
    </cfRule>
  </conditionalFormatting>
  <conditionalFormatting sqref="B587">
    <cfRule type="expression" dxfId="8227" priority="7603">
      <formula>IF($I587="",FALSE,IF($I587&gt;9999999,IF($I587&lt;100000000,FALSE,TRUE),TRUE))</formula>
    </cfRule>
  </conditionalFormatting>
  <conditionalFormatting sqref="B587:D587">
    <cfRule type="expression" dxfId="8226" priority="7604">
      <formula>MID($I587,2,7)="0000000"</formula>
    </cfRule>
    <cfRule type="expression" dxfId="8225" priority="7605">
      <formula>MID($I587,3,6)="000000"</formula>
    </cfRule>
    <cfRule type="expression" dxfId="8224" priority="7606">
      <formula>MID($I587,4,5)="00000"</formula>
    </cfRule>
    <cfRule type="expression" dxfId="8223" priority="7607">
      <formula>MID($I587,5,4)="0000"</formula>
    </cfRule>
    <cfRule type="expression" dxfId="8222" priority="7608">
      <formula>MID($I587,7,2)="00"</formula>
    </cfRule>
    <cfRule type="expression" dxfId="8221" priority="7609">
      <formula>MID($I587,8,1)="0"</formula>
    </cfRule>
    <cfRule type="expression" dxfId="8220" priority="7610">
      <formula>$N587="Excluído"</formula>
    </cfRule>
    <cfRule type="expression" dxfId="8219" priority="7611">
      <formula>$N587="Alterar"</formula>
    </cfRule>
    <cfRule type="expression" dxfId="8218" priority="7612">
      <formula>$N587="Excluir"</formula>
    </cfRule>
    <cfRule type="expression" dxfId="8217" priority="7613">
      <formula>$N587="Incluir"</formula>
    </cfRule>
  </conditionalFormatting>
  <conditionalFormatting sqref="B588">
    <cfRule type="expression" dxfId="8216" priority="7592">
      <formula>IF($I588="",FALSE,IF($I588&gt;9999999,IF($I588&lt;100000000,FALSE,TRUE),TRUE))</formula>
    </cfRule>
  </conditionalFormatting>
  <conditionalFormatting sqref="B588:D588">
    <cfRule type="expression" dxfId="8215" priority="7593">
      <formula>MID($I588,2,7)="0000000"</formula>
    </cfRule>
    <cfRule type="expression" dxfId="8214" priority="7594">
      <formula>MID($I588,3,6)="000000"</formula>
    </cfRule>
    <cfRule type="expression" dxfId="8213" priority="7595">
      <formula>MID($I588,4,5)="00000"</formula>
    </cfRule>
    <cfRule type="expression" dxfId="8212" priority="7596">
      <formula>MID($I588,5,4)="0000"</formula>
    </cfRule>
    <cfRule type="expression" dxfId="8211" priority="7597">
      <formula>MID($I588,7,2)="00"</formula>
    </cfRule>
    <cfRule type="expression" dxfId="8210" priority="7598">
      <formula>MID($I588,8,1)="0"</formula>
    </cfRule>
    <cfRule type="expression" dxfId="8209" priority="7599">
      <formula>$N588="Excluído"</formula>
    </cfRule>
    <cfRule type="expression" dxfId="8208" priority="7600">
      <formula>$N588="Alterar"</formula>
    </cfRule>
    <cfRule type="expression" dxfId="8207" priority="7601">
      <formula>$N588="Excluir"</formula>
    </cfRule>
    <cfRule type="expression" dxfId="8206" priority="7602">
      <formula>$N588="Incluir"</formula>
    </cfRule>
  </conditionalFormatting>
  <conditionalFormatting sqref="B589">
    <cfRule type="expression" dxfId="8205" priority="7581">
      <formula>IF($I589="",FALSE,IF($I589&gt;9999999,IF($I589&lt;100000000,FALSE,TRUE),TRUE))</formula>
    </cfRule>
  </conditionalFormatting>
  <conditionalFormatting sqref="B589:D589">
    <cfRule type="expression" dxfId="8204" priority="7582">
      <formula>MID($I589,2,7)="0000000"</formula>
    </cfRule>
    <cfRule type="expression" dxfId="8203" priority="7583">
      <formula>MID($I589,3,6)="000000"</formula>
    </cfRule>
    <cfRule type="expression" dxfId="8202" priority="7584">
      <formula>MID($I589,4,5)="00000"</formula>
    </cfRule>
    <cfRule type="expression" dxfId="8201" priority="7585">
      <formula>MID($I589,5,4)="0000"</formula>
    </cfRule>
    <cfRule type="expression" dxfId="8200" priority="7586">
      <formula>MID($I589,7,2)="00"</formula>
    </cfRule>
    <cfRule type="expression" dxfId="8199" priority="7587">
      <formula>MID($I589,8,1)="0"</formula>
    </cfRule>
    <cfRule type="expression" dxfId="8198" priority="7588">
      <formula>$N589="Excluído"</formula>
    </cfRule>
    <cfRule type="expression" dxfId="8197" priority="7589">
      <formula>$N589="Alterar"</formula>
    </cfRule>
    <cfRule type="expression" dxfId="8196" priority="7590">
      <formula>$N589="Excluir"</formula>
    </cfRule>
    <cfRule type="expression" dxfId="8195" priority="7591">
      <formula>$N589="Incluir"</formula>
    </cfRule>
  </conditionalFormatting>
  <conditionalFormatting sqref="B590:B593">
    <cfRule type="expression" dxfId="8194" priority="7570">
      <formula>IF($I590="",FALSE,IF($I590&gt;9999999,IF($I590&lt;100000000,FALSE,TRUE),TRUE))</formula>
    </cfRule>
  </conditionalFormatting>
  <conditionalFormatting sqref="B590:D593">
    <cfRule type="expression" dxfId="8193" priority="7571">
      <formula>MID($I590,2,7)="0000000"</formula>
    </cfRule>
    <cfRule type="expression" dxfId="8192" priority="7572">
      <formula>MID($I590,3,6)="000000"</formula>
    </cfRule>
    <cfRule type="expression" dxfId="8191" priority="7573">
      <formula>MID($I590,4,5)="00000"</formula>
    </cfRule>
    <cfRule type="expression" dxfId="8190" priority="7574">
      <formula>MID($I590,5,4)="0000"</formula>
    </cfRule>
    <cfRule type="expression" dxfId="8189" priority="7575">
      <formula>MID($I590,7,2)="00"</formula>
    </cfRule>
    <cfRule type="expression" dxfId="8188" priority="7576">
      <formula>MID($I590,8,1)="0"</formula>
    </cfRule>
    <cfRule type="expression" dxfId="8187" priority="7577">
      <formula>$N590="Excluído"</formula>
    </cfRule>
    <cfRule type="expression" dxfId="8186" priority="7578">
      <formula>$N590="Alterar"</formula>
    </cfRule>
    <cfRule type="expression" dxfId="8185" priority="7579">
      <formula>$N590="Excluir"</formula>
    </cfRule>
    <cfRule type="expression" dxfId="8184" priority="7580">
      <formula>$N590="Incluir"</formula>
    </cfRule>
  </conditionalFormatting>
  <conditionalFormatting sqref="B597">
    <cfRule type="expression" dxfId="8183" priority="7559">
      <formula>IF($I597="",FALSE,IF($I597&gt;9999999,IF($I597&lt;100000000,FALSE,TRUE),TRUE))</formula>
    </cfRule>
  </conditionalFormatting>
  <conditionalFormatting sqref="B597:D597">
    <cfRule type="expression" dxfId="8182" priority="7560">
      <formula>MID($I597,2,7)="0000000"</formula>
    </cfRule>
    <cfRule type="expression" dxfId="8181" priority="7561">
      <formula>MID($I597,3,6)="000000"</formula>
    </cfRule>
    <cfRule type="expression" dxfId="8180" priority="7562">
      <formula>MID($I597,4,5)="00000"</formula>
    </cfRule>
    <cfRule type="expression" dxfId="8179" priority="7563">
      <formula>MID($I597,5,4)="0000"</formula>
    </cfRule>
    <cfRule type="expression" dxfId="8178" priority="7564">
      <formula>MID($I597,7,2)="00"</formula>
    </cfRule>
    <cfRule type="expression" dxfId="8177" priority="7565">
      <formula>MID($I597,8,1)="0"</formula>
    </cfRule>
    <cfRule type="expression" dxfId="8176" priority="7566">
      <formula>$N597="Excluído"</formula>
    </cfRule>
    <cfRule type="expression" dxfId="8175" priority="7567">
      <formula>$N597="Alterar"</formula>
    </cfRule>
    <cfRule type="expression" dxfId="8174" priority="7568">
      <formula>$N597="Excluir"</formula>
    </cfRule>
    <cfRule type="expression" dxfId="8173" priority="7569">
      <formula>$N597="Incluir"</formula>
    </cfRule>
  </conditionalFormatting>
  <conditionalFormatting sqref="B598">
    <cfRule type="expression" dxfId="8172" priority="7548">
      <formula>IF($I598="",FALSE,IF($I598&gt;9999999,IF($I598&lt;100000000,FALSE,TRUE),TRUE))</formula>
    </cfRule>
  </conditionalFormatting>
  <conditionalFormatting sqref="B598:D598">
    <cfRule type="expression" dxfId="8171" priority="7549">
      <formula>MID($I598,2,7)="0000000"</formula>
    </cfRule>
    <cfRule type="expression" dxfId="8170" priority="7550">
      <formula>MID($I598,3,6)="000000"</formula>
    </cfRule>
    <cfRule type="expression" dxfId="8169" priority="7551">
      <formula>MID($I598,4,5)="00000"</formula>
    </cfRule>
    <cfRule type="expression" dxfId="8168" priority="7552">
      <formula>MID($I598,5,4)="0000"</formula>
    </cfRule>
    <cfRule type="expression" dxfId="8167" priority="7553">
      <formula>MID($I598,7,2)="00"</formula>
    </cfRule>
    <cfRule type="expression" dxfId="8166" priority="7554">
      <formula>MID($I598,8,1)="0"</formula>
    </cfRule>
    <cfRule type="expression" dxfId="8165" priority="7555">
      <formula>$N598="Excluído"</formula>
    </cfRule>
    <cfRule type="expression" dxfId="8164" priority="7556">
      <formula>$N598="Alterar"</formula>
    </cfRule>
    <cfRule type="expression" dxfId="8163" priority="7557">
      <formula>$N598="Excluir"</formula>
    </cfRule>
    <cfRule type="expression" dxfId="8162" priority="7558">
      <formula>$N598="Incluir"</formula>
    </cfRule>
  </conditionalFormatting>
  <conditionalFormatting sqref="B599">
    <cfRule type="expression" dxfId="8161" priority="7537">
      <formula>IF($I599="",FALSE,IF($I599&gt;9999999,IF($I599&lt;100000000,FALSE,TRUE),TRUE))</formula>
    </cfRule>
  </conditionalFormatting>
  <conditionalFormatting sqref="B599:D599">
    <cfRule type="expression" dxfId="8160" priority="7538">
      <formula>MID($I599,2,7)="0000000"</formula>
    </cfRule>
    <cfRule type="expression" dxfId="8159" priority="7539">
      <formula>MID($I599,3,6)="000000"</formula>
    </cfRule>
    <cfRule type="expression" dxfId="8158" priority="7540">
      <formula>MID($I599,4,5)="00000"</formula>
    </cfRule>
    <cfRule type="expression" dxfId="8157" priority="7541">
      <formula>MID($I599,5,4)="0000"</formula>
    </cfRule>
    <cfRule type="expression" dxfId="8156" priority="7542">
      <formula>MID($I599,7,2)="00"</formula>
    </cfRule>
    <cfRule type="expression" dxfId="8155" priority="7543">
      <formula>MID($I599,8,1)="0"</formula>
    </cfRule>
    <cfRule type="expression" dxfId="8154" priority="7544">
      <formula>$N599="Excluído"</formula>
    </cfRule>
    <cfRule type="expression" dxfId="8153" priority="7545">
      <formula>$N599="Alterar"</formula>
    </cfRule>
    <cfRule type="expression" dxfId="8152" priority="7546">
      <formula>$N599="Excluir"</formula>
    </cfRule>
    <cfRule type="expression" dxfId="8151" priority="7547">
      <formula>$N599="Incluir"</formula>
    </cfRule>
  </conditionalFormatting>
  <conditionalFormatting sqref="B600">
    <cfRule type="expression" dxfId="8150" priority="7526">
      <formula>IF($I600="",FALSE,IF($I600&gt;9999999,IF($I600&lt;100000000,FALSE,TRUE),TRUE))</formula>
    </cfRule>
  </conditionalFormatting>
  <conditionalFormatting sqref="B600:D600">
    <cfRule type="expression" dxfId="8149" priority="7527">
      <formula>MID($I600,2,7)="0000000"</formula>
    </cfRule>
    <cfRule type="expression" dxfId="8148" priority="7528">
      <formula>MID($I600,3,6)="000000"</formula>
    </cfRule>
    <cfRule type="expression" dxfId="8147" priority="7529">
      <formula>MID($I600,4,5)="00000"</formula>
    </cfRule>
    <cfRule type="expression" dxfId="8146" priority="7530">
      <formula>MID($I600,5,4)="0000"</formula>
    </cfRule>
    <cfRule type="expression" dxfId="8145" priority="7531">
      <formula>MID($I600,7,2)="00"</formula>
    </cfRule>
    <cfRule type="expression" dxfId="8144" priority="7532">
      <formula>MID($I600,8,1)="0"</formula>
    </cfRule>
    <cfRule type="expression" dxfId="8143" priority="7533">
      <formula>$N600="Excluído"</formula>
    </cfRule>
    <cfRule type="expression" dxfId="8142" priority="7534">
      <formula>$N600="Alterar"</formula>
    </cfRule>
    <cfRule type="expression" dxfId="8141" priority="7535">
      <formula>$N600="Excluir"</formula>
    </cfRule>
    <cfRule type="expression" dxfId="8140" priority="7536">
      <formula>$N600="Incluir"</formula>
    </cfRule>
  </conditionalFormatting>
  <conditionalFormatting sqref="B601:D601">
    <cfRule type="expression" dxfId="8139" priority="7516">
      <formula>MID($I601,2,7)="0000000"</formula>
    </cfRule>
    <cfRule type="expression" dxfId="8138" priority="7517">
      <formula>MID($I601,3,6)="000000"</formula>
    </cfRule>
    <cfRule type="expression" dxfId="8137" priority="7518">
      <formula>MID($I601,4,5)="00000"</formula>
    </cfRule>
    <cfRule type="expression" dxfId="8136" priority="7519">
      <formula>MID($I601,5,4)="0000"</formula>
    </cfRule>
    <cfRule type="expression" dxfId="8135" priority="7520">
      <formula>MID($I601,7,2)="00"</formula>
    </cfRule>
    <cfRule type="expression" dxfId="8134" priority="7521">
      <formula>MID($I601,8,1)="0"</formula>
    </cfRule>
    <cfRule type="expression" dxfId="8133" priority="7522">
      <formula>$N601="Excluído"</formula>
    </cfRule>
    <cfRule type="expression" dxfId="8132" priority="7523">
      <formula>$N601="Alterar"</formula>
    </cfRule>
    <cfRule type="expression" dxfId="8131" priority="7524">
      <formula>$N601="Excluir"</formula>
    </cfRule>
    <cfRule type="expression" dxfId="8130" priority="7525">
      <formula>$N601="Incluir"</formula>
    </cfRule>
  </conditionalFormatting>
  <conditionalFormatting sqref="B618:B621">
    <cfRule type="expression" dxfId="8129" priority="7380">
      <formula>IF($I618="",FALSE,IF($I618&gt;9999999,IF($I618&lt;100000000,FALSE,TRUE),TRUE))</formula>
    </cfRule>
  </conditionalFormatting>
  <conditionalFormatting sqref="B602:B610">
    <cfRule type="expression" dxfId="8128" priority="7504">
      <formula>IF($I602="",FALSE,IF($I602&gt;9999999,IF($I602&lt;100000000,FALSE,TRUE),TRUE))</formula>
    </cfRule>
  </conditionalFormatting>
  <conditionalFormatting sqref="B602:D610">
    <cfRule type="expression" dxfId="8127" priority="7505">
      <formula>MID($I602,2,7)="0000000"</formula>
    </cfRule>
    <cfRule type="expression" dxfId="8126" priority="7506">
      <formula>MID($I602,3,6)="000000"</formula>
    </cfRule>
    <cfRule type="expression" dxfId="8125" priority="7507">
      <formula>MID($I602,4,5)="00000"</formula>
    </cfRule>
    <cfRule type="expression" dxfId="8124" priority="7508">
      <formula>MID($I602,5,4)="0000"</formula>
    </cfRule>
    <cfRule type="expression" dxfId="8123" priority="7509">
      <formula>MID($I602,7,2)="00"</formula>
    </cfRule>
    <cfRule type="expression" dxfId="8122" priority="7510">
      <formula>MID($I602,8,1)="0"</formula>
    </cfRule>
    <cfRule type="expression" dxfId="8121" priority="7511">
      <formula>$N602="Excluído"</formula>
    </cfRule>
    <cfRule type="expression" dxfId="8120" priority="7512">
      <formula>$N602="Alterar"</formula>
    </cfRule>
    <cfRule type="expression" dxfId="8119" priority="7513">
      <formula>$N602="Excluir"</formula>
    </cfRule>
    <cfRule type="expression" dxfId="8118" priority="7514">
      <formula>$N602="Incluir"</formula>
    </cfRule>
  </conditionalFormatting>
  <conditionalFormatting sqref="F611">
    <cfRule type="expression" dxfId="8117" priority="7493">
      <formula>IF($I611="",FALSE,IF($I611&gt;9999999,IF($I611&lt;100000000,FALSE,TRUE),TRUE))</formula>
    </cfRule>
  </conditionalFormatting>
  <conditionalFormatting sqref="F611:H611">
    <cfRule type="expression" dxfId="8116" priority="7494">
      <formula>MID($I611,2,7)="0000000"</formula>
    </cfRule>
    <cfRule type="expression" dxfId="8115" priority="7495">
      <formula>MID($I611,3,6)="000000"</formula>
    </cfRule>
    <cfRule type="expression" dxfId="8114" priority="7496">
      <formula>MID($I611,4,5)="00000"</formula>
    </cfRule>
    <cfRule type="expression" dxfId="8113" priority="7497">
      <formula>MID($I611,5,4)="0000"</formula>
    </cfRule>
    <cfRule type="expression" dxfId="8112" priority="7498">
      <formula>MID($I611,7,2)="00"</formula>
    </cfRule>
    <cfRule type="expression" dxfId="8111" priority="7499">
      <formula>MID($I611,8,1)="0"</formula>
    </cfRule>
    <cfRule type="expression" dxfId="8110" priority="7500">
      <formula>$N611="Excluído"</formula>
    </cfRule>
    <cfRule type="expression" dxfId="8109" priority="7501">
      <formula>$N611="Alterar"</formula>
    </cfRule>
    <cfRule type="expression" dxfId="8108" priority="7502">
      <formula>$N611="Excluir"</formula>
    </cfRule>
    <cfRule type="expression" dxfId="8107" priority="7503">
      <formula>$N611="Incluir"</formula>
    </cfRule>
  </conditionalFormatting>
  <conditionalFormatting sqref="H684:H685 F684:F685 F665 H665">
    <cfRule type="expression" dxfId="8106" priority="7492">
      <formula>IF($I607="",FALSE,IF($I607&gt;9999999,IF($I607&lt;100000000,FALSE,TRUE),TRUE))</formula>
    </cfRule>
  </conditionalFormatting>
  <conditionalFormatting sqref="F612 H612 F669">
    <cfRule type="expression" dxfId="8105" priority="7470">
      <formula>IF($I552="",FALSE,IF($I552&gt;9999999,IF($I552&lt;100000000,FALSE,TRUE),TRUE))</formula>
    </cfRule>
  </conditionalFormatting>
  <conditionalFormatting sqref="F684:H685 F665:H665">
    <cfRule type="expression" dxfId="8104" priority="7471">
      <formula>MID($I607,2,7)="0000000"</formula>
    </cfRule>
    <cfRule type="expression" dxfId="8103" priority="7472">
      <formula>MID($I607,3,6)="000000"</formula>
    </cfRule>
    <cfRule type="expression" dxfId="8102" priority="7473">
      <formula>MID($I607,4,5)="00000"</formula>
    </cfRule>
    <cfRule type="expression" dxfId="8101" priority="7474">
      <formula>MID($I607,5,4)="0000"</formula>
    </cfRule>
    <cfRule type="expression" dxfId="8100" priority="7475">
      <formula>MID($I607,7,2)="00"</formula>
    </cfRule>
    <cfRule type="expression" dxfId="8099" priority="7476">
      <formula>MID($I607,8,1)="0"</formula>
    </cfRule>
    <cfRule type="expression" dxfId="8098" priority="7477">
      <formula>$N607="Excluído"</formula>
    </cfRule>
    <cfRule type="expression" dxfId="8097" priority="7478">
      <formula>$N607="Alterar"</formula>
    </cfRule>
    <cfRule type="expression" dxfId="8096" priority="7479">
      <formula>$N607="Excluir"</formula>
    </cfRule>
    <cfRule type="expression" dxfId="8095" priority="7480">
      <formula>$N607="Incluir"</formula>
    </cfRule>
  </conditionalFormatting>
  <conditionalFormatting sqref="H749 F657 H657">
    <cfRule type="expression" dxfId="8094" priority="7481">
      <formula>IF($I587="",FALSE,IF($I587&gt;9999999,IF($I587&lt;100000000,FALSE,TRUE),TRUE))</formula>
    </cfRule>
  </conditionalFormatting>
  <conditionalFormatting sqref="F669 F667 H667 H661 F661 H669">
    <cfRule type="expression" dxfId="8093" priority="7482">
      <formula>MID($I589,2,7)="0000000"</formula>
    </cfRule>
    <cfRule type="expression" dxfId="8092" priority="7483">
      <formula>MID($I589,3,6)="000000"</formula>
    </cfRule>
    <cfRule type="expression" dxfId="8091" priority="7484">
      <formula>MID($I589,4,5)="00000"</formula>
    </cfRule>
    <cfRule type="expression" dxfId="8090" priority="7485">
      <formula>MID($I589,5,4)="0000"</formula>
    </cfRule>
    <cfRule type="expression" dxfId="8089" priority="7486">
      <formula>MID($I589,7,2)="00"</formula>
    </cfRule>
    <cfRule type="expression" dxfId="8088" priority="7487">
      <formula>MID($I589,8,1)="0"</formula>
    </cfRule>
    <cfRule type="expression" dxfId="8087" priority="7488">
      <formula>$N589="Excluído"</formula>
    </cfRule>
    <cfRule type="expression" dxfId="8086" priority="7489">
      <formula>$N589="Alterar"</formula>
    </cfRule>
    <cfRule type="expression" dxfId="8085" priority="7490">
      <formula>$N589="Excluir"</formula>
    </cfRule>
    <cfRule type="expression" dxfId="8084" priority="7491">
      <formula>$N589="Incluir"</formula>
    </cfRule>
  </conditionalFormatting>
  <conditionalFormatting sqref="B612:B613">
    <cfRule type="expression" dxfId="8083" priority="7459">
      <formula>IF($I612="",FALSE,IF($I612&gt;9999999,IF($I612&lt;100000000,FALSE,TRUE),TRUE))</formula>
    </cfRule>
  </conditionalFormatting>
  <conditionalFormatting sqref="B612:D613">
    <cfRule type="expression" dxfId="8082" priority="7460">
      <formula>MID($I612,2,7)="0000000"</formula>
    </cfRule>
    <cfRule type="expression" dxfId="8081" priority="7461">
      <formula>MID($I612,3,6)="000000"</formula>
    </cfRule>
    <cfRule type="expression" dxfId="8080" priority="7462">
      <formula>MID($I612,4,5)="00000"</formula>
    </cfRule>
    <cfRule type="expression" dxfId="8079" priority="7463">
      <formula>MID($I612,5,4)="0000"</formula>
    </cfRule>
    <cfRule type="expression" dxfId="8078" priority="7464">
      <formula>MID($I612,7,2)="00"</formula>
    </cfRule>
    <cfRule type="expression" dxfId="8077" priority="7465">
      <formula>MID($I612,8,1)="0"</formula>
    </cfRule>
    <cfRule type="expression" dxfId="8076" priority="7466">
      <formula>$N612="Excluído"</formula>
    </cfRule>
    <cfRule type="expression" dxfId="8075" priority="7467">
      <formula>$N612="Alterar"</formula>
    </cfRule>
    <cfRule type="expression" dxfId="8074" priority="7468">
      <formula>$N612="Excluir"</formula>
    </cfRule>
    <cfRule type="expression" dxfId="8073" priority="7469">
      <formula>$N612="Incluir"</formula>
    </cfRule>
  </conditionalFormatting>
  <conditionalFormatting sqref="B614:B616">
    <cfRule type="expression" dxfId="8072" priority="7448">
      <formula>IF($I614="",FALSE,IF($I614&gt;9999999,IF($I614&lt;100000000,FALSE,TRUE),TRUE))</formula>
    </cfRule>
  </conditionalFormatting>
  <conditionalFormatting sqref="B614:D616">
    <cfRule type="expression" dxfId="8071" priority="7449">
      <formula>MID($I614,2,7)="0000000"</formula>
    </cfRule>
    <cfRule type="expression" dxfId="8070" priority="7450">
      <formula>MID($I614,3,6)="000000"</formula>
    </cfRule>
    <cfRule type="expression" dxfId="8069" priority="7451">
      <formula>MID($I614,4,5)="00000"</formula>
    </cfRule>
    <cfRule type="expression" dxfId="8068" priority="7452">
      <formula>MID($I614,5,4)="0000"</formula>
    </cfRule>
    <cfRule type="expression" dxfId="8067" priority="7453">
      <formula>MID($I614,7,2)="00"</formula>
    </cfRule>
    <cfRule type="expression" dxfId="8066" priority="7454">
      <formula>MID($I614,8,1)="0"</formula>
    </cfRule>
    <cfRule type="expression" dxfId="8065" priority="7455">
      <formula>$N614="Excluído"</formula>
    </cfRule>
    <cfRule type="expression" dxfId="8064" priority="7456">
      <formula>$N614="Alterar"</formula>
    </cfRule>
    <cfRule type="expression" dxfId="8063" priority="7457">
      <formula>$N614="Excluir"</formula>
    </cfRule>
    <cfRule type="expression" dxfId="8062" priority="7458">
      <formula>$N614="Incluir"</formula>
    </cfRule>
  </conditionalFormatting>
  <conditionalFormatting sqref="H614">
    <cfRule type="expression" dxfId="8061" priority="7447">
      <formula>IF($I554="",FALSE,IF($I554&gt;9999999,IF($I554&lt;100000000,FALSE,TRUE),TRUE))</formula>
    </cfRule>
  </conditionalFormatting>
  <conditionalFormatting sqref="F614">
    <cfRule type="expression" dxfId="8060" priority="7425">
      <formula>IF($I554="",FALSE,IF($I554&gt;9999999,IF($I554&lt;100000000,FALSE,TRUE),TRUE))</formula>
    </cfRule>
  </conditionalFormatting>
  <conditionalFormatting sqref="F614 F612 H614 H612">
    <cfRule type="expression" dxfId="8059" priority="7426">
      <formula>MID($I552,2,7)="0000000"</formula>
    </cfRule>
    <cfRule type="expression" dxfId="8058" priority="7427">
      <formula>MID($I552,3,6)="000000"</formula>
    </cfRule>
    <cfRule type="expression" dxfId="8057" priority="7428">
      <formula>MID($I552,4,5)="00000"</formula>
    </cfRule>
    <cfRule type="expression" dxfId="8056" priority="7429">
      <formula>MID($I552,5,4)="0000"</formula>
    </cfRule>
    <cfRule type="expression" dxfId="8055" priority="7430">
      <formula>MID($I552,7,2)="00"</formula>
    </cfRule>
    <cfRule type="expression" dxfId="8054" priority="7431">
      <formula>MID($I552,8,1)="0"</formula>
    </cfRule>
    <cfRule type="expression" dxfId="8053" priority="7432">
      <formula>$N552="Excluído"</formula>
    </cfRule>
    <cfRule type="expression" dxfId="8052" priority="7433">
      <formula>$N552="Alterar"</formula>
    </cfRule>
    <cfRule type="expression" dxfId="8051" priority="7434">
      <formula>$N552="Excluir"</formula>
    </cfRule>
    <cfRule type="expression" dxfId="8050" priority="7435">
      <formula>$N552="Incluir"</formula>
    </cfRule>
  </conditionalFormatting>
  <conditionalFormatting sqref="H614 F612 F614 F620 H612 F584 H667 H661 F661 H669 F669 F667 F617:F618">
    <cfRule type="expression" dxfId="8049" priority="7436">
      <formula>IF($I512="",FALSE,IF($I512&gt;9999999,IF($I512&lt;100000000,FALSE,TRUE),TRUE))</formula>
    </cfRule>
  </conditionalFormatting>
  <conditionalFormatting sqref="H614 F614 F620 F612 H612 F584 F617:F618">
    <cfRule type="expression" dxfId="8048" priority="7437">
      <formula>MID($I512,2,7)="0000000"</formula>
    </cfRule>
    <cfRule type="expression" dxfId="8047" priority="7438">
      <formula>MID($I512,3,6)="000000"</formula>
    </cfRule>
    <cfRule type="expression" dxfId="8046" priority="7439">
      <formula>MID($I512,4,5)="00000"</formula>
    </cfRule>
    <cfRule type="expression" dxfId="8045" priority="7440">
      <formula>MID($I512,5,4)="0000"</formula>
    </cfRule>
    <cfRule type="expression" dxfId="8044" priority="7441">
      <formula>MID($I512,7,2)="00"</formula>
    </cfRule>
    <cfRule type="expression" dxfId="8043" priority="7442">
      <formula>MID($I512,8,1)="0"</formula>
    </cfRule>
    <cfRule type="expression" dxfId="8042" priority="7443">
      <formula>$N512="Excluído"</formula>
    </cfRule>
    <cfRule type="expression" dxfId="8041" priority="7444">
      <formula>$N512="Alterar"</formula>
    </cfRule>
    <cfRule type="expression" dxfId="8040" priority="7445">
      <formula>$N512="Excluir"</formula>
    </cfRule>
    <cfRule type="expression" dxfId="8039" priority="7446">
      <formula>$N512="Incluir"</formula>
    </cfRule>
  </conditionalFormatting>
  <conditionalFormatting sqref="B617">
    <cfRule type="expression" dxfId="8038" priority="7414">
      <formula>IF($I617="",FALSE,IF($I617&gt;9999999,IF($I617&lt;100000000,FALSE,TRUE),TRUE))</formula>
    </cfRule>
  </conditionalFormatting>
  <conditionalFormatting sqref="B617:D617">
    <cfRule type="expression" dxfId="8037" priority="7415">
      <formula>MID($I617,2,7)="0000000"</formula>
    </cfRule>
    <cfRule type="expression" dxfId="8036" priority="7416">
      <formula>MID($I617,3,6)="000000"</formula>
    </cfRule>
    <cfRule type="expression" dxfId="8035" priority="7417">
      <formula>MID($I617,4,5)="00000"</formula>
    </cfRule>
    <cfRule type="expression" dxfId="8034" priority="7418">
      <formula>MID($I617,5,4)="0000"</formula>
    </cfRule>
    <cfRule type="expression" dxfId="8033" priority="7419">
      <formula>MID($I617,7,2)="00"</formula>
    </cfRule>
    <cfRule type="expression" dxfId="8032" priority="7420">
      <formula>MID($I617,8,1)="0"</formula>
    </cfRule>
    <cfRule type="expression" dxfId="8031" priority="7421">
      <formula>$N617="Excluído"</formula>
    </cfRule>
    <cfRule type="expression" dxfId="8030" priority="7422">
      <formula>$N617="Alterar"</formula>
    </cfRule>
    <cfRule type="expression" dxfId="8029" priority="7423">
      <formula>$N617="Excluir"</formula>
    </cfRule>
    <cfRule type="expression" dxfId="8028" priority="7424">
      <formula>$N617="Incluir"</formula>
    </cfRule>
  </conditionalFormatting>
  <conditionalFormatting sqref="H617">
    <cfRule type="expression" dxfId="8027" priority="7413">
      <formula>IF($I557="",FALSE,IF($I557&gt;9999999,IF($I557&lt;100000000,FALSE,TRUE),TRUE))</formula>
    </cfRule>
  </conditionalFormatting>
  <conditionalFormatting sqref="F617">
    <cfRule type="expression" dxfId="8026" priority="7391">
      <formula>IF($I557="",FALSE,IF($I557&gt;9999999,IF($I557&lt;100000000,FALSE,TRUE),TRUE))</formula>
    </cfRule>
  </conditionalFormatting>
  <conditionalFormatting sqref="F617:H617">
    <cfRule type="expression" dxfId="8025" priority="7392">
      <formula>MID($I557,2,7)="0000000"</formula>
    </cfRule>
    <cfRule type="expression" dxfId="8024" priority="7393">
      <formula>MID($I557,3,6)="000000"</formula>
    </cfRule>
    <cfRule type="expression" dxfId="8023" priority="7394">
      <formula>MID($I557,4,5)="00000"</formula>
    </cfRule>
    <cfRule type="expression" dxfId="8022" priority="7395">
      <formula>MID($I557,5,4)="0000"</formula>
    </cfRule>
    <cfRule type="expression" dxfId="8021" priority="7396">
      <formula>MID($I557,7,2)="00"</formula>
    </cfRule>
    <cfRule type="expression" dxfId="8020" priority="7397">
      <formula>MID($I557,8,1)="0"</formula>
    </cfRule>
    <cfRule type="expression" dxfId="8019" priority="7398">
      <formula>$N557="Excluído"</formula>
    </cfRule>
    <cfRule type="expression" dxfId="8018" priority="7399">
      <formula>$N557="Alterar"</formula>
    </cfRule>
    <cfRule type="expression" dxfId="8017" priority="7400">
      <formula>$N557="Excluir"</formula>
    </cfRule>
    <cfRule type="expression" dxfId="8016" priority="7401">
      <formula>$N557="Incluir"</formula>
    </cfRule>
  </conditionalFormatting>
  <conditionalFormatting sqref="H617">
    <cfRule type="expression" dxfId="8015" priority="7402">
      <formula>IF($I545="",FALSE,IF($I545&gt;9999999,IF($I545&lt;100000000,FALSE,TRUE),TRUE))</formula>
    </cfRule>
  </conditionalFormatting>
  <conditionalFormatting sqref="H617">
    <cfRule type="expression" dxfId="8014" priority="7403">
      <formula>MID($I545,2,7)="0000000"</formula>
    </cfRule>
    <cfRule type="expression" dxfId="8013" priority="7404">
      <formula>MID($I545,3,6)="000000"</formula>
    </cfRule>
    <cfRule type="expression" dxfId="8012" priority="7405">
      <formula>MID($I545,4,5)="00000"</formula>
    </cfRule>
    <cfRule type="expression" dxfId="8011" priority="7406">
      <formula>MID($I545,5,4)="0000"</formula>
    </cfRule>
    <cfRule type="expression" dxfId="8010" priority="7407">
      <formula>MID($I545,7,2)="00"</formula>
    </cfRule>
    <cfRule type="expression" dxfId="8009" priority="7408">
      <formula>MID($I545,8,1)="0"</formula>
    </cfRule>
    <cfRule type="expression" dxfId="8008" priority="7409">
      <formula>$N545="Excluído"</formula>
    </cfRule>
    <cfRule type="expression" dxfId="8007" priority="7410">
      <formula>$N545="Alterar"</formula>
    </cfRule>
    <cfRule type="expression" dxfId="8006" priority="7411">
      <formula>$N545="Excluir"</formula>
    </cfRule>
    <cfRule type="expression" dxfId="8005" priority="7412">
      <formula>$N545="Incluir"</formula>
    </cfRule>
  </conditionalFormatting>
  <conditionalFormatting sqref="B618:D621">
    <cfRule type="expression" dxfId="8004" priority="7381">
      <formula>MID($I618,2,7)="0000000"</formula>
    </cfRule>
    <cfRule type="expression" dxfId="8003" priority="7382">
      <formula>MID($I618,3,6)="000000"</formula>
    </cfRule>
    <cfRule type="expression" dxfId="8002" priority="7383">
      <formula>MID($I618,4,5)="00000"</formula>
    </cfRule>
    <cfRule type="expression" dxfId="8001" priority="7384">
      <formula>MID($I618,5,4)="0000"</formula>
    </cfRule>
    <cfRule type="expression" dxfId="8000" priority="7385">
      <formula>MID($I618,7,2)="00"</formula>
    </cfRule>
    <cfRule type="expression" dxfId="7999" priority="7386">
      <formula>MID($I618,8,1)="0"</formula>
    </cfRule>
    <cfRule type="expression" dxfId="7998" priority="7387">
      <formula>$N618="Excluído"</formula>
    </cfRule>
    <cfRule type="expression" dxfId="7997" priority="7388">
      <formula>$N618="Alterar"</formula>
    </cfRule>
    <cfRule type="expression" dxfId="7996" priority="7389">
      <formula>$N618="Excluir"</formula>
    </cfRule>
    <cfRule type="expression" dxfId="7995" priority="7390">
      <formula>$N618="Incluir"</formula>
    </cfRule>
  </conditionalFormatting>
  <conditionalFormatting sqref="H618">
    <cfRule type="expression" dxfId="7994" priority="7379">
      <formula>IF($I558="",FALSE,IF($I558&gt;9999999,IF($I558&lt;100000000,FALSE,TRUE),TRUE))</formula>
    </cfRule>
  </conditionalFormatting>
  <conditionalFormatting sqref="F618">
    <cfRule type="expression" dxfId="7993" priority="7357">
      <formula>IF($I558="",FALSE,IF($I558&gt;9999999,IF($I558&lt;100000000,FALSE,TRUE),TRUE))</formula>
    </cfRule>
  </conditionalFormatting>
  <conditionalFormatting sqref="F618:H618">
    <cfRule type="expression" dxfId="7992" priority="7358">
      <formula>MID($I558,2,7)="0000000"</formula>
    </cfRule>
    <cfRule type="expression" dxfId="7991" priority="7359">
      <formula>MID($I558,3,6)="000000"</formula>
    </cfRule>
    <cfRule type="expression" dxfId="7990" priority="7360">
      <formula>MID($I558,4,5)="00000"</formula>
    </cfRule>
    <cfRule type="expression" dxfId="7989" priority="7361">
      <formula>MID($I558,5,4)="0000"</formula>
    </cfRule>
    <cfRule type="expression" dxfId="7988" priority="7362">
      <formula>MID($I558,7,2)="00"</formula>
    </cfRule>
    <cfRule type="expression" dxfId="7987" priority="7363">
      <formula>MID($I558,8,1)="0"</formula>
    </cfRule>
    <cfRule type="expression" dxfId="7986" priority="7364">
      <formula>$N558="Excluído"</formula>
    </cfRule>
    <cfRule type="expression" dxfId="7985" priority="7365">
      <formula>$N558="Alterar"</formula>
    </cfRule>
    <cfRule type="expression" dxfId="7984" priority="7366">
      <formula>$N558="Excluir"</formula>
    </cfRule>
    <cfRule type="expression" dxfId="7983" priority="7367">
      <formula>$N558="Incluir"</formula>
    </cfRule>
  </conditionalFormatting>
  <conditionalFormatting sqref="H618">
    <cfRule type="expression" dxfId="7982" priority="7368">
      <formula>IF($I546="",FALSE,IF($I546&gt;9999999,IF($I546&lt;100000000,FALSE,TRUE),TRUE))</formula>
    </cfRule>
  </conditionalFormatting>
  <conditionalFormatting sqref="H618">
    <cfRule type="expression" dxfId="7981" priority="7369">
      <formula>MID($I546,2,7)="0000000"</formula>
    </cfRule>
    <cfRule type="expression" dxfId="7980" priority="7370">
      <formula>MID($I546,3,6)="000000"</formula>
    </cfRule>
    <cfRule type="expression" dxfId="7979" priority="7371">
      <formula>MID($I546,4,5)="00000"</formula>
    </cfRule>
    <cfRule type="expression" dxfId="7978" priority="7372">
      <formula>MID($I546,5,4)="0000"</formula>
    </cfRule>
    <cfRule type="expression" dxfId="7977" priority="7373">
      <formula>MID($I546,7,2)="00"</formula>
    </cfRule>
    <cfRule type="expression" dxfId="7976" priority="7374">
      <formula>MID($I546,8,1)="0"</formula>
    </cfRule>
    <cfRule type="expression" dxfId="7975" priority="7375">
      <formula>$N546="Excluído"</formula>
    </cfRule>
    <cfRule type="expression" dxfId="7974" priority="7376">
      <formula>$N546="Alterar"</formula>
    </cfRule>
    <cfRule type="expression" dxfId="7973" priority="7377">
      <formula>$N546="Excluir"</formula>
    </cfRule>
    <cfRule type="expression" dxfId="7972" priority="7378">
      <formula>$N546="Incluir"</formula>
    </cfRule>
  </conditionalFormatting>
  <conditionalFormatting sqref="H620">
    <cfRule type="expression" dxfId="7971" priority="7356">
      <formula>IF($I560="",FALSE,IF($I560&gt;9999999,IF($I560&lt;100000000,FALSE,TRUE),TRUE))</formula>
    </cfRule>
  </conditionalFormatting>
  <conditionalFormatting sqref="F620">
    <cfRule type="expression" dxfId="7970" priority="7334">
      <formula>IF($I560="",FALSE,IF($I560&gt;9999999,IF($I560&lt;100000000,FALSE,TRUE),TRUE))</formula>
    </cfRule>
  </conditionalFormatting>
  <conditionalFormatting sqref="F620:H620">
    <cfRule type="expression" dxfId="7969" priority="7335">
      <formula>MID($I560,2,7)="0000000"</formula>
    </cfRule>
    <cfRule type="expression" dxfId="7968" priority="7336">
      <formula>MID($I560,3,6)="000000"</formula>
    </cfRule>
    <cfRule type="expression" dxfId="7967" priority="7337">
      <formula>MID($I560,4,5)="00000"</formula>
    </cfRule>
    <cfRule type="expression" dxfId="7966" priority="7338">
      <formula>MID($I560,5,4)="0000"</formula>
    </cfRule>
    <cfRule type="expression" dxfId="7965" priority="7339">
      <formula>MID($I560,7,2)="00"</formula>
    </cfRule>
    <cfRule type="expression" dxfId="7964" priority="7340">
      <formula>MID($I560,8,1)="0"</formula>
    </cfRule>
    <cfRule type="expression" dxfId="7963" priority="7341">
      <formula>$N560="Excluído"</formula>
    </cfRule>
    <cfRule type="expression" dxfId="7962" priority="7342">
      <formula>$N560="Alterar"</formula>
    </cfRule>
    <cfRule type="expression" dxfId="7961" priority="7343">
      <formula>$N560="Excluir"</formula>
    </cfRule>
    <cfRule type="expression" dxfId="7960" priority="7344">
      <formula>$N560="Incluir"</formula>
    </cfRule>
  </conditionalFormatting>
  <conditionalFormatting sqref="H620">
    <cfRule type="expression" dxfId="7959" priority="7345">
      <formula>IF($I548="",FALSE,IF($I548&gt;9999999,IF($I548&lt;100000000,FALSE,TRUE),TRUE))</formula>
    </cfRule>
  </conditionalFormatting>
  <conditionalFormatting sqref="H620">
    <cfRule type="expression" dxfId="7958" priority="7346">
      <formula>MID($I548,2,7)="0000000"</formula>
    </cfRule>
    <cfRule type="expression" dxfId="7957" priority="7347">
      <formula>MID($I548,3,6)="000000"</formula>
    </cfRule>
    <cfRule type="expression" dxfId="7956" priority="7348">
      <formula>MID($I548,4,5)="00000"</formula>
    </cfRule>
    <cfRule type="expression" dxfId="7955" priority="7349">
      <formula>MID($I548,5,4)="0000"</formula>
    </cfRule>
    <cfRule type="expression" dxfId="7954" priority="7350">
      <formula>MID($I548,7,2)="00"</formula>
    </cfRule>
    <cfRule type="expression" dxfId="7953" priority="7351">
      <formula>MID($I548,8,1)="0"</formula>
    </cfRule>
    <cfRule type="expression" dxfId="7952" priority="7352">
      <formula>$N548="Excluído"</formula>
    </cfRule>
    <cfRule type="expression" dxfId="7951" priority="7353">
      <formula>$N548="Alterar"</formula>
    </cfRule>
    <cfRule type="expression" dxfId="7950" priority="7354">
      <formula>$N548="Excluir"</formula>
    </cfRule>
    <cfRule type="expression" dxfId="7949" priority="7355">
      <formula>$N548="Incluir"</formula>
    </cfRule>
  </conditionalFormatting>
  <conditionalFormatting sqref="F626:F655">
    <cfRule type="expression" dxfId="7948" priority="7323">
      <formula>IF($I626="",FALSE,IF($I626&gt;9999999,IF($I626&lt;100000000,FALSE,TRUE),TRUE))</formula>
    </cfRule>
  </conditionalFormatting>
  <conditionalFormatting sqref="F626:H655">
    <cfRule type="expression" dxfId="7947" priority="7324">
      <formula>MID($I626,2,7)="0000000"</formula>
    </cfRule>
    <cfRule type="expression" dxfId="7946" priority="7325">
      <formula>MID($I626,3,6)="000000"</formula>
    </cfRule>
    <cfRule type="expression" dxfId="7945" priority="7326">
      <formula>MID($I626,4,5)="00000"</formula>
    </cfRule>
    <cfRule type="expression" dxfId="7944" priority="7327">
      <formula>MID($I626,5,4)="0000"</formula>
    </cfRule>
    <cfRule type="expression" dxfId="7943" priority="7328">
      <formula>MID($I626,7,2)="00"</formula>
    </cfRule>
    <cfRule type="expression" dxfId="7942" priority="7329">
      <formula>MID($I626,8,1)="0"</formula>
    </cfRule>
    <cfRule type="expression" dxfId="7941" priority="7330">
      <formula>$N626="Excluído"</formula>
    </cfRule>
    <cfRule type="expression" dxfId="7940" priority="7331">
      <formula>$N626="Alterar"</formula>
    </cfRule>
    <cfRule type="expression" dxfId="7939" priority="7332">
      <formula>$N626="Excluir"</formula>
    </cfRule>
    <cfRule type="expression" dxfId="7938" priority="7333">
      <formula>$N626="Incluir"</formula>
    </cfRule>
  </conditionalFormatting>
  <conditionalFormatting sqref="F656">
    <cfRule type="expression" dxfId="7937" priority="7312">
      <formula>IF($I656="",FALSE,IF($I656&gt;9999999,IF($I656&lt;100000000,FALSE,TRUE),TRUE))</formula>
    </cfRule>
  </conditionalFormatting>
  <conditionalFormatting sqref="F656:H656">
    <cfRule type="expression" dxfId="7936" priority="7313">
      <formula>MID($I656,2,7)="0000000"</formula>
    </cfRule>
    <cfRule type="expression" dxfId="7935" priority="7314">
      <formula>MID($I656,3,6)="000000"</formula>
    </cfRule>
    <cfRule type="expression" dxfId="7934" priority="7315">
      <formula>MID($I656,4,5)="00000"</formula>
    </cfRule>
    <cfRule type="expression" dxfId="7933" priority="7316">
      <formula>MID($I656,5,4)="0000"</formula>
    </cfRule>
    <cfRule type="expression" dxfId="7932" priority="7317">
      <formula>MID($I656,7,2)="00"</formula>
    </cfRule>
    <cfRule type="expression" dxfId="7931" priority="7318">
      <formula>MID($I656,8,1)="0"</formula>
    </cfRule>
    <cfRule type="expression" dxfId="7930" priority="7319">
      <formula>$N656="Excluído"</formula>
    </cfRule>
    <cfRule type="expression" dxfId="7929" priority="7320">
      <formula>$N656="Alterar"</formula>
    </cfRule>
    <cfRule type="expression" dxfId="7928" priority="7321">
      <formula>$N656="Excluir"</formula>
    </cfRule>
    <cfRule type="expression" dxfId="7927" priority="7322">
      <formula>$N656="Incluir"</formula>
    </cfRule>
  </conditionalFormatting>
  <conditionalFormatting sqref="B657:B663">
    <cfRule type="expression" dxfId="7926" priority="7301">
      <formula>IF($I657="",FALSE,IF($I657&gt;9999999,IF($I657&lt;100000000,FALSE,TRUE),TRUE))</formula>
    </cfRule>
  </conditionalFormatting>
  <conditionalFormatting sqref="B657:D663">
    <cfRule type="expression" dxfId="7925" priority="7302">
      <formula>MID($I657,2,7)="0000000"</formula>
    </cfRule>
    <cfRule type="expression" dxfId="7924" priority="7303">
      <formula>MID($I657,3,6)="000000"</formula>
    </cfRule>
    <cfRule type="expression" dxfId="7923" priority="7304">
      <formula>MID($I657,4,5)="00000"</formula>
    </cfRule>
    <cfRule type="expression" dxfId="7922" priority="7305">
      <formula>MID($I657,5,4)="0000"</formula>
    </cfRule>
    <cfRule type="expression" dxfId="7921" priority="7306">
      <formula>MID($I657,7,2)="00"</formula>
    </cfRule>
    <cfRule type="expression" dxfId="7920" priority="7307">
      <formula>MID($I657,8,1)="0"</formula>
    </cfRule>
    <cfRule type="expression" dxfId="7919" priority="7308">
      <formula>$N657="Excluído"</formula>
    </cfRule>
    <cfRule type="expression" dxfId="7918" priority="7309">
      <formula>$N657="Alterar"</formula>
    </cfRule>
    <cfRule type="expression" dxfId="7917" priority="7310">
      <formula>$N657="Excluir"</formula>
    </cfRule>
    <cfRule type="expression" dxfId="7916" priority="7311">
      <formula>$N657="Incluir"</formula>
    </cfRule>
  </conditionalFormatting>
  <conditionalFormatting sqref="F745 H745">
    <cfRule type="expression" dxfId="7915" priority="11193">
      <formula>IF($I677="",FALSE,IF($I677&gt;9999999,IF($I677&lt;100000000,FALSE,TRUE),TRUE))</formula>
    </cfRule>
  </conditionalFormatting>
  <conditionalFormatting sqref="F745:H745">
    <cfRule type="expression" dxfId="7914" priority="11194">
      <formula>MID($I677,2,7)="0000000"</formula>
    </cfRule>
    <cfRule type="expression" dxfId="7913" priority="11195">
      <formula>MID($I677,3,6)="000000"</formula>
    </cfRule>
    <cfRule type="expression" dxfId="7912" priority="11196">
      <formula>MID($I677,4,5)="00000"</formula>
    </cfRule>
    <cfRule type="expression" dxfId="7911" priority="11197">
      <formula>MID($I677,5,4)="0000"</formula>
    </cfRule>
    <cfRule type="expression" dxfId="7910" priority="11198">
      <formula>MID($I677,7,2)="00"</formula>
    </cfRule>
    <cfRule type="expression" dxfId="7909" priority="11199">
      <formula>MID($I677,8,1)="0"</formula>
    </cfRule>
    <cfRule type="expression" dxfId="7908" priority="11200">
      <formula>$N677="Excluído"</formula>
    </cfRule>
    <cfRule type="expression" dxfId="7907" priority="11201">
      <formula>$N677="Alterar"</formula>
    </cfRule>
    <cfRule type="expression" dxfId="7906" priority="11202">
      <formula>$N677="Excluir"</formula>
    </cfRule>
    <cfRule type="expression" dxfId="7905" priority="11203">
      <formula>$N677="Incluir"</formula>
    </cfRule>
  </conditionalFormatting>
  <conditionalFormatting sqref="F777:F781 H552:H555">
    <cfRule type="expression" dxfId="7904" priority="11204">
      <formula>IF($I487="",FALSE,IF($I487&gt;9999999,IF($I487&lt;100000000,FALSE,TRUE),TRUE))</formula>
    </cfRule>
  </conditionalFormatting>
  <conditionalFormatting sqref="F747:H747">
    <cfRule type="expression" dxfId="7903" priority="11205">
      <formula>MID($I678,2,7)="0000000"</formula>
    </cfRule>
    <cfRule type="expression" dxfId="7902" priority="11206">
      <formula>MID($I678,3,6)="000000"</formula>
    </cfRule>
    <cfRule type="expression" dxfId="7901" priority="11207">
      <formula>MID($I678,4,5)="00000"</formula>
    </cfRule>
    <cfRule type="expression" dxfId="7900" priority="11208">
      <formula>MID($I678,5,4)="0000"</formula>
    </cfRule>
    <cfRule type="expression" dxfId="7899" priority="11209">
      <formula>MID($I678,7,2)="00"</formula>
    </cfRule>
    <cfRule type="expression" dxfId="7898" priority="11210">
      <formula>MID($I678,8,1)="0"</formula>
    </cfRule>
    <cfRule type="expression" dxfId="7897" priority="11211">
      <formula>$N678="Excluído"</formula>
    </cfRule>
    <cfRule type="expression" dxfId="7896" priority="11212">
      <formula>$N678="Alterar"</formula>
    </cfRule>
    <cfRule type="expression" dxfId="7895" priority="11213">
      <formula>$N678="Excluir"</formula>
    </cfRule>
    <cfRule type="expression" dxfId="7894" priority="11214">
      <formula>$N678="Incluir"</formula>
    </cfRule>
  </conditionalFormatting>
  <conditionalFormatting sqref="F794 H794 F559 H563 H559 F743 H743">
    <cfRule type="expression" dxfId="7893" priority="11215">
      <formula>IF($I492="",FALSE,IF($I492&gt;9999999,IF($I492&lt;100000000,FALSE,TRUE),TRUE))</formula>
    </cfRule>
  </conditionalFormatting>
  <conditionalFormatting sqref="F794 H794 H559 F559 H563 F563 F743:H743">
    <cfRule type="expression" dxfId="7892" priority="11216">
      <formula>MID($I492,2,7)="0000000"</formula>
    </cfRule>
    <cfRule type="expression" dxfId="7891" priority="11217">
      <formula>MID($I492,3,6)="000000"</formula>
    </cfRule>
    <cfRule type="expression" dxfId="7890" priority="11218">
      <formula>MID($I492,4,5)="00000"</formula>
    </cfRule>
    <cfRule type="expression" dxfId="7889" priority="11219">
      <formula>MID($I492,5,4)="0000"</formula>
    </cfRule>
    <cfRule type="expression" dxfId="7888" priority="11220">
      <formula>MID($I492,7,2)="00"</formula>
    </cfRule>
    <cfRule type="expression" dxfId="7887" priority="11221">
      <formula>MID($I492,8,1)="0"</formula>
    </cfRule>
    <cfRule type="expression" dxfId="7886" priority="11222">
      <formula>$N492="Excluído"</formula>
    </cfRule>
    <cfRule type="expression" dxfId="7885" priority="11223">
      <formula>$N492="Alterar"</formula>
    </cfRule>
    <cfRule type="expression" dxfId="7884" priority="11224">
      <formula>$N492="Excluir"</formula>
    </cfRule>
    <cfRule type="expression" dxfId="7883" priority="11225">
      <formula>$N492="Incluir"</formula>
    </cfRule>
  </conditionalFormatting>
  <conditionalFormatting sqref="H565 F565">
    <cfRule type="expression" dxfId="7882" priority="11226">
      <formula>IF($I497="",FALSE,IF($I497&gt;9999999,IF($I497&lt;100000000,FALSE,TRUE),TRUE))</formula>
    </cfRule>
  </conditionalFormatting>
  <conditionalFormatting sqref="H565 F565">
    <cfRule type="expression" dxfId="7881" priority="11227">
      <formula>MID($I497,2,7)="0000000"</formula>
    </cfRule>
    <cfRule type="expression" dxfId="7880" priority="11228">
      <formula>MID($I497,3,6)="000000"</formula>
    </cfRule>
    <cfRule type="expression" dxfId="7879" priority="11229">
      <formula>MID($I497,4,5)="00000"</formula>
    </cfRule>
    <cfRule type="expression" dxfId="7878" priority="11230">
      <formula>MID($I497,5,4)="0000"</formula>
    </cfRule>
    <cfRule type="expression" dxfId="7877" priority="11231">
      <formula>MID($I497,7,2)="00"</formula>
    </cfRule>
    <cfRule type="expression" dxfId="7876" priority="11232">
      <formula>MID($I497,8,1)="0"</formula>
    </cfRule>
    <cfRule type="expression" dxfId="7875" priority="11233">
      <formula>$N497="Excluído"</formula>
    </cfRule>
    <cfRule type="expression" dxfId="7874" priority="11234">
      <formula>$N497="Alterar"</formula>
    </cfRule>
    <cfRule type="expression" dxfId="7873" priority="11235">
      <formula>$N497="Excluir"</formula>
    </cfRule>
    <cfRule type="expression" dxfId="7872" priority="11236">
      <formula>$N497="Incluir"</formula>
    </cfRule>
  </conditionalFormatting>
  <conditionalFormatting sqref="G770:G771 F567:F570 H567:H570 G762:G765 F747 H747">
    <cfRule type="expression" dxfId="7871" priority="11237">
      <formula>IF($I498="",FALSE,IF($I498&gt;9999999,IF($I498&lt;100000000,FALSE,TRUE),TRUE))</formula>
    </cfRule>
  </conditionalFormatting>
  <conditionalFormatting sqref="G770:H771 F567:F570 H567:H570 G762:H765">
    <cfRule type="expression" dxfId="7870" priority="11238">
      <formula>MID($I498,2,7)="0000000"</formula>
    </cfRule>
    <cfRule type="expression" dxfId="7869" priority="11239">
      <formula>MID($I498,3,6)="000000"</formula>
    </cfRule>
    <cfRule type="expression" dxfId="7868" priority="11240">
      <formula>MID($I498,4,5)="00000"</formula>
    </cfRule>
    <cfRule type="expression" dxfId="7867" priority="11241">
      <formula>MID($I498,5,4)="0000"</formula>
    </cfRule>
    <cfRule type="expression" dxfId="7866" priority="11242">
      <formula>MID($I498,7,2)="00"</formula>
    </cfRule>
    <cfRule type="expression" dxfId="7865" priority="11243">
      <formula>MID($I498,8,1)="0"</formula>
    </cfRule>
    <cfRule type="expression" dxfId="7864" priority="11244">
      <formula>$N498="Excluído"</formula>
    </cfRule>
    <cfRule type="expression" dxfId="7863" priority="11245">
      <formula>$N498="Alterar"</formula>
    </cfRule>
    <cfRule type="expression" dxfId="7862" priority="11246">
      <formula>$N498="Excluir"</formula>
    </cfRule>
    <cfRule type="expression" dxfId="7861" priority="11247">
      <formula>$N498="Incluir"</formula>
    </cfRule>
  </conditionalFormatting>
  <conditionalFormatting sqref="G772:G774">
    <cfRule type="expression" dxfId="7860" priority="11248">
      <formula>IF($I702="",FALSE,IF($I702&gt;9999999,IF($I702&lt;100000000,FALSE,TRUE),TRUE))</formula>
    </cfRule>
  </conditionalFormatting>
  <conditionalFormatting sqref="G772:H774 F657 H657">
    <cfRule type="expression" dxfId="7859" priority="11249">
      <formula>MID($I587,2,7)="0000000"</formula>
    </cfRule>
    <cfRule type="expression" dxfId="7858" priority="11250">
      <formula>MID($I587,3,6)="000000"</formula>
    </cfRule>
    <cfRule type="expression" dxfId="7857" priority="11251">
      <formula>MID($I587,4,5)="00000"</formula>
    </cfRule>
    <cfRule type="expression" dxfId="7856" priority="11252">
      <formula>MID($I587,5,4)="0000"</formula>
    </cfRule>
    <cfRule type="expression" dxfId="7855" priority="11253">
      <formula>MID($I587,7,2)="00"</formula>
    </cfRule>
    <cfRule type="expression" dxfId="7854" priority="11254">
      <formula>MID($I587,8,1)="0"</formula>
    </cfRule>
    <cfRule type="expression" dxfId="7853" priority="11255">
      <formula>$N587="Excluído"</formula>
    </cfRule>
    <cfRule type="expression" dxfId="7852" priority="11256">
      <formula>$N587="Alterar"</formula>
    </cfRule>
    <cfRule type="expression" dxfId="7851" priority="11257">
      <formula>$N587="Excluir"</formula>
    </cfRule>
    <cfRule type="expression" dxfId="7850" priority="11258">
      <formula>$N587="Incluir"</formula>
    </cfRule>
  </conditionalFormatting>
  <conditionalFormatting sqref="F673">
    <cfRule type="expression" dxfId="7849" priority="7290">
      <formula>IF($I674="",FALSE,IF($I674&gt;9999999,IF($I674&lt;100000000,FALSE,TRUE),TRUE))</formula>
    </cfRule>
  </conditionalFormatting>
  <conditionalFormatting sqref="F673:G673">
    <cfRule type="expression" dxfId="7848" priority="7291">
      <formula>MID($I674,2,7)="0000000"</formula>
    </cfRule>
    <cfRule type="expression" dxfId="7847" priority="7292">
      <formula>MID($I674,3,6)="000000"</formula>
    </cfRule>
    <cfRule type="expression" dxfId="7846" priority="7293">
      <formula>MID($I674,4,5)="00000"</formula>
    </cfRule>
    <cfRule type="expression" dxfId="7845" priority="7294">
      <formula>MID($I674,5,4)="0000"</formula>
    </cfRule>
    <cfRule type="expression" dxfId="7844" priority="7295">
      <formula>MID($I674,7,2)="00"</formula>
    </cfRule>
    <cfRule type="expression" dxfId="7843" priority="7296">
      <formula>MID($I674,8,1)="0"</formula>
    </cfRule>
    <cfRule type="expression" dxfId="7842" priority="7297">
      <formula>$N674="Excluído"</formula>
    </cfRule>
    <cfRule type="expression" dxfId="7841" priority="7298">
      <formula>$N674="Alterar"</formula>
    </cfRule>
    <cfRule type="expression" dxfId="7840" priority="7299">
      <formula>$N674="Excluir"</formula>
    </cfRule>
    <cfRule type="expression" dxfId="7839" priority="7300">
      <formula>$N674="Incluir"</formula>
    </cfRule>
  </conditionalFormatting>
  <conditionalFormatting sqref="H673">
    <cfRule type="expression" dxfId="7838" priority="7268">
      <formula>IF($I612="",FALSE,IF($I612&gt;9999999,IF($I612&lt;100000000,FALSE,TRUE),TRUE))</formula>
    </cfRule>
  </conditionalFormatting>
  <conditionalFormatting sqref="H673">
    <cfRule type="expression" dxfId="7837" priority="7269">
      <formula>MID($I612,2,7)="0000000"</formula>
    </cfRule>
    <cfRule type="expression" dxfId="7836" priority="7270">
      <formula>MID($I612,3,6)="000000"</formula>
    </cfRule>
    <cfRule type="expression" dxfId="7835" priority="7271">
      <formula>MID($I612,4,5)="00000"</formula>
    </cfRule>
    <cfRule type="expression" dxfId="7834" priority="7272">
      <formula>MID($I612,5,4)="0000"</formula>
    </cfRule>
    <cfRule type="expression" dxfId="7833" priority="7273">
      <formula>MID($I612,7,2)="00"</formula>
    </cfRule>
    <cfRule type="expression" dxfId="7832" priority="7274">
      <formula>MID($I612,8,1)="0"</formula>
    </cfRule>
    <cfRule type="expression" dxfId="7831" priority="7275">
      <formula>$N612="Excluído"</formula>
    </cfRule>
    <cfRule type="expression" dxfId="7830" priority="7276">
      <formula>$N612="Alterar"</formula>
    </cfRule>
    <cfRule type="expression" dxfId="7829" priority="7277">
      <formula>$N612="Excluir"</formula>
    </cfRule>
    <cfRule type="expression" dxfId="7828" priority="7278">
      <formula>$N612="Incluir"</formula>
    </cfRule>
  </conditionalFormatting>
  <conditionalFormatting sqref="F751 H751 H582 F582:F583 F659 F665 H665 H659">
    <cfRule type="expression" dxfId="7827" priority="7279">
      <formula>IF($I511="",FALSE,IF($I511&gt;9999999,IF($I511&lt;100000000,FALSE,TRUE),TRUE))</formula>
    </cfRule>
  </conditionalFormatting>
  <conditionalFormatting sqref="F751:H751 H582 F582:F583 F659 F665 H665 H659">
    <cfRule type="expression" dxfId="7826" priority="7280">
      <formula>MID($I511,2,7)="0000000"</formula>
    </cfRule>
    <cfRule type="expression" dxfId="7825" priority="7281">
      <formula>MID($I511,3,6)="000000"</formula>
    </cfRule>
    <cfRule type="expression" dxfId="7824" priority="7282">
      <formula>MID($I511,4,5)="00000"</formula>
    </cfRule>
    <cfRule type="expression" dxfId="7823" priority="7283">
      <formula>MID($I511,5,4)="0000"</formula>
    </cfRule>
    <cfRule type="expression" dxfId="7822" priority="7284">
      <formula>MID($I511,7,2)="00"</formula>
    </cfRule>
    <cfRule type="expression" dxfId="7821" priority="7285">
      <formula>MID($I511,8,1)="0"</formula>
    </cfRule>
    <cfRule type="expression" dxfId="7820" priority="7286">
      <formula>$N511="Excluído"</formula>
    </cfRule>
    <cfRule type="expression" dxfId="7819" priority="7287">
      <formula>$N511="Alterar"</formula>
    </cfRule>
    <cfRule type="expression" dxfId="7818" priority="7288">
      <formula>$N511="Excluir"</formula>
    </cfRule>
    <cfRule type="expression" dxfId="7817" priority="7289">
      <formula>$N511="Incluir"</formula>
    </cfRule>
  </conditionalFormatting>
  <conditionalFormatting sqref="H674">
    <cfRule type="expression" dxfId="7816" priority="7246">
      <formula>IF($I613="",FALSE,IF($I613&gt;9999999,IF($I613&lt;100000000,FALSE,TRUE),TRUE))</formula>
    </cfRule>
  </conditionalFormatting>
  <conditionalFormatting sqref="F674:H674">
    <cfRule type="expression" dxfId="7815" priority="7247">
      <formula>MID($I613,2,7)="0000000"</formula>
    </cfRule>
    <cfRule type="expression" dxfId="7814" priority="7248">
      <formula>MID($I613,3,6)="000000"</formula>
    </cfRule>
    <cfRule type="expression" dxfId="7813" priority="7249">
      <formula>MID($I613,4,5)="00000"</formula>
    </cfRule>
    <cfRule type="expression" dxfId="7812" priority="7250">
      <formula>MID($I613,5,4)="0000"</formula>
    </cfRule>
    <cfRule type="expression" dxfId="7811" priority="7251">
      <formula>MID($I613,7,2)="00"</formula>
    </cfRule>
    <cfRule type="expression" dxfId="7810" priority="7252">
      <formula>MID($I613,8,1)="0"</formula>
    </cfRule>
    <cfRule type="expression" dxfId="7809" priority="7253">
      <formula>$N613="Excluído"</formula>
    </cfRule>
    <cfRule type="expression" dxfId="7808" priority="7254">
      <formula>$N613="Alterar"</formula>
    </cfRule>
    <cfRule type="expression" dxfId="7807" priority="7255">
      <formula>$N613="Excluir"</formula>
    </cfRule>
    <cfRule type="expression" dxfId="7806" priority="7256">
      <formula>$N613="Incluir"</formula>
    </cfRule>
  </conditionalFormatting>
  <conditionalFormatting sqref="H663 F671 H671 F674 F676:F678 F680:F685 H673:H674 F663">
    <cfRule type="expression" dxfId="7805" priority="7257">
      <formula>IF($I590="",FALSE,IF($I590&gt;9999999,IF($I590&lt;100000000,FALSE,TRUE),TRUE))</formula>
    </cfRule>
  </conditionalFormatting>
  <conditionalFormatting sqref="H663 F671 H671 F674 F676:F678 F680:F685 H673:H674 F663">
    <cfRule type="expression" dxfId="7804" priority="7258">
      <formula>MID($I590,2,7)="0000000"</formula>
    </cfRule>
    <cfRule type="expression" dxfId="7803" priority="7259">
      <formula>MID($I590,3,6)="000000"</formula>
    </cfRule>
    <cfRule type="expression" dxfId="7802" priority="7260">
      <formula>MID($I590,4,5)="00000"</formula>
    </cfRule>
    <cfRule type="expression" dxfId="7801" priority="7261">
      <formula>MID($I590,5,4)="0000"</formula>
    </cfRule>
    <cfRule type="expression" dxfId="7800" priority="7262">
      <formula>MID($I590,7,2)="00"</formula>
    </cfRule>
    <cfRule type="expression" dxfId="7799" priority="7263">
      <formula>MID($I590,8,1)="0"</formula>
    </cfRule>
    <cfRule type="expression" dxfId="7798" priority="7264">
      <formula>$N590="Excluído"</formula>
    </cfRule>
    <cfRule type="expression" dxfId="7797" priority="7265">
      <formula>$N590="Alterar"</formula>
    </cfRule>
    <cfRule type="expression" dxfId="7796" priority="7266">
      <formula>$N590="Excluir"</formula>
    </cfRule>
    <cfRule type="expression" dxfId="7795" priority="7267">
      <formula>$N590="Incluir"</formula>
    </cfRule>
  </conditionalFormatting>
  <conditionalFormatting sqref="H676:H678">
    <cfRule type="expression" dxfId="7794" priority="7224">
      <formula>IF($I615="",FALSE,IF($I615&gt;9999999,IF($I615&lt;100000000,FALSE,TRUE),TRUE))</formula>
    </cfRule>
  </conditionalFormatting>
  <conditionalFormatting sqref="F676:H678">
    <cfRule type="expression" dxfId="7793" priority="7225">
      <formula>MID($I615,2,7)="0000000"</formula>
    </cfRule>
    <cfRule type="expression" dxfId="7792" priority="7226">
      <formula>MID($I615,3,6)="000000"</formula>
    </cfRule>
    <cfRule type="expression" dxfId="7791" priority="7227">
      <formula>MID($I615,4,5)="00000"</formula>
    </cfRule>
    <cfRule type="expression" dxfId="7790" priority="7228">
      <formula>MID($I615,5,4)="0000"</formula>
    </cfRule>
    <cfRule type="expression" dxfId="7789" priority="7229">
      <formula>MID($I615,7,2)="00"</formula>
    </cfRule>
    <cfRule type="expression" dxfId="7788" priority="7230">
      <formula>MID($I615,8,1)="0"</formula>
    </cfRule>
    <cfRule type="expression" dxfId="7787" priority="7231">
      <formula>$N615="Excluído"</formula>
    </cfRule>
    <cfRule type="expression" dxfId="7786" priority="7232">
      <formula>$N615="Alterar"</formula>
    </cfRule>
    <cfRule type="expression" dxfId="7785" priority="7233">
      <formula>$N615="Excluir"</formula>
    </cfRule>
    <cfRule type="expression" dxfId="7784" priority="7234">
      <formula>$N615="Incluir"</formula>
    </cfRule>
  </conditionalFormatting>
  <conditionalFormatting sqref="H676:H678">
    <cfRule type="expression" dxfId="7783" priority="7235">
      <formula>IF($I603="",FALSE,IF($I603&gt;9999999,IF($I603&lt;100000000,FALSE,TRUE),TRUE))</formula>
    </cfRule>
  </conditionalFormatting>
  <conditionalFormatting sqref="H676:H678">
    <cfRule type="expression" dxfId="7782" priority="7236">
      <formula>MID($I603,2,7)="0000000"</formula>
    </cfRule>
    <cfRule type="expression" dxfId="7781" priority="7237">
      <formula>MID($I603,3,6)="000000"</formula>
    </cfRule>
    <cfRule type="expression" dxfId="7780" priority="7238">
      <formula>MID($I603,4,5)="00000"</formula>
    </cfRule>
    <cfRule type="expression" dxfId="7779" priority="7239">
      <formula>MID($I603,5,4)="0000"</formula>
    </cfRule>
    <cfRule type="expression" dxfId="7778" priority="7240">
      <formula>MID($I603,7,2)="00"</formula>
    </cfRule>
    <cfRule type="expression" dxfId="7777" priority="7241">
      <formula>MID($I603,8,1)="0"</formula>
    </cfRule>
    <cfRule type="expression" dxfId="7776" priority="7242">
      <formula>$N603="Excluído"</formula>
    </cfRule>
    <cfRule type="expression" dxfId="7775" priority="7243">
      <formula>$N603="Alterar"</formula>
    </cfRule>
    <cfRule type="expression" dxfId="7774" priority="7244">
      <formula>$N603="Excluir"</formula>
    </cfRule>
    <cfRule type="expression" dxfId="7773" priority="7245">
      <formula>$N603="Incluir"</formula>
    </cfRule>
  </conditionalFormatting>
  <conditionalFormatting sqref="H680:H685">
    <cfRule type="expression" dxfId="7772" priority="7213">
      <formula>IF($I607="",FALSE,IF($I607&gt;9999999,IF($I607&lt;100000000,FALSE,TRUE),TRUE))</formula>
    </cfRule>
  </conditionalFormatting>
  <conditionalFormatting sqref="H680:H685">
    <cfRule type="expression" dxfId="7771" priority="7214">
      <formula>MID($I607,2,7)="0000000"</formula>
    </cfRule>
    <cfRule type="expression" dxfId="7770" priority="7215">
      <formula>MID($I607,3,6)="000000"</formula>
    </cfRule>
    <cfRule type="expression" dxfId="7769" priority="7216">
      <formula>MID($I607,4,5)="00000"</formula>
    </cfRule>
    <cfRule type="expression" dxfId="7768" priority="7217">
      <formula>MID($I607,5,4)="0000"</formula>
    </cfRule>
    <cfRule type="expression" dxfId="7767" priority="7218">
      <formula>MID($I607,7,2)="00"</formula>
    </cfRule>
    <cfRule type="expression" dxfId="7766" priority="7219">
      <formula>MID($I607,8,1)="0"</formula>
    </cfRule>
    <cfRule type="expression" dxfId="7765" priority="7220">
      <formula>$N607="Excluído"</formula>
    </cfRule>
    <cfRule type="expression" dxfId="7764" priority="7221">
      <formula>$N607="Alterar"</formula>
    </cfRule>
    <cfRule type="expression" dxfId="7763" priority="7222">
      <formula>$N607="Excluir"</formula>
    </cfRule>
    <cfRule type="expression" dxfId="7762" priority="7223">
      <formula>$N607="Incluir"</formula>
    </cfRule>
  </conditionalFormatting>
  <conditionalFormatting sqref="F749">
    <cfRule type="expression" dxfId="7761" priority="11259">
      <formula>IF($I679="",FALSE,IF($I679&gt;9999999,IF($I679&lt;100000000,FALSE,TRUE),TRUE))</formula>
    </cfRule>
  </conditionalFormatting>
  <conditionalFormatting sqref="F749:H749">
    <cfRule type="expression" dxfId="7760" priority="11260">
      <formula>MID($I679,2,7)="0000000"</formula>
    </cfRule>
    <cfRule type="expression" dxfId="7759" priority="11261">
      <formula>MID($I679,3,6)="000000"</formula>
    </cfRule>
    <cfRule type="expression" dxfId="7758" priority="11262">
      <formula>MID($I679,4,5)="00000"</formula>
    </cfRule>
    <cfRule type="expression" dxfId="7757" priority="11263">
      <formula>MID($I679,5,4)="0000"</formula>
    </cfRule>
    <cfRule type="expression" dxfId="7756" priority="11264">
      <formula>MID($I679,7,2)="00"</formula>
    </cfRule>
    <cfRule type="expression" dxfId="7755" priority="11265">
      <formula>MID($I679,8,1)="0"</formula>
    </cfRule>
    <cfRule type="expression" dxfId="7754" priority="11266">
      <formula>$N679="Excluído"</formula>
    </cfRule>
    <cfRule type="expression" dxfId="7753" priority="11267">
      <formula>$N679="Alterar"</formula>
    </cfRule>
    <cfRule type="expression" dxfId="7752" priority="11268">
      <formula>$N679="Excluir"</formula>
    </cfRule>
    <cfRule type="expression" dxfId="7751" priority="11269">
      <formula>$N679="Incluir"</formula>
    </cfRule>
  </conditionalFormatting>
  <conditionalFormatting sqref="F687">
    <cfRule type="expression" dxfId="7750" priority="7202">
      <formula>IF($I687="",FALSE,IF($I687&gt;9999999,IF($I687&lt;100000000,FALSE,TRUE),TRUE))</formula>
    </cfRule>
  </conditionalFormatting>
  <conditionalFormatting sqref="F687 H687">
    <cfRule type="expression" dxfId="7749" priority="7203">
      <formula>MID($I687,2,7)="0000000"</formula>
    </cfRule>
    <cfRule type="expression" dxfId="7748" priority="7204">
      <formula>MID($I687,3,6)="000000"</formula>
    </cfRule>
    <cfRule type="expression" dxfId="7747" priority="7205">
      <formula>MID($I687,4,5)="00000"</formula>
    </cfRule>
    <cfRule type="expression" dxfId="7746" priority="7206">
      <formula>MID($I687,5,4)="0000"</formula>
    </cfRule>
    <cfRule type="expression" dxfId="7745" priority="7207">
      <formula>MID($I687,7,2)="00"</formula>
    </cfRule>
    <cfRule type="expression" dxfId="7744" priority="7208">
      <formula>MID($I687,8,1)="0"</formula>
    </cfRule>
    <cfRule type="expression" dxfId="7743" priority="7209">
      <formula>$N687="Excluído"</formula>
    </cfRule>
    <cfRule type="expression" dxfId="7742" priority="7210">
      <formula>$N687="Alterar"</formula>
    </cfRule>
    <cfRule type="expression" dxfId="7741" priority="7211">
      <formula>$N687="Excluir"</formula>
    </cfRule>
    <cfRule type="expression" dxfId="7740" priority="7212">
      <formula>$N687="Incluir"</formula>
    </cfRule>
  </conditionalFormatting>
  <conditionalFormatting sqref="G687">
    <cfRule type="expression" dxfId="7739" priority="7192">
      <formula>MID($I687,2,7)="0000000"</formula>
    </cfRule>
    <cfRule type="expression" dxfId="7738" priority="7193">
      <formula>MID($I687,3,6)="000000"</formula>
    </cfRule>
    <cfRule type="expression" dxfId="7737" priority="7194">
      <formula>MID($I687,4,5)="00000"</formula>
    </cfRule>
    <cfRule type="expression" dxfId="7736" priority="7195">
      <formula>MID($I687,5,4)="0000"</formula>
    </cfRule>
    <cfRule type="expression" dxfId="7735" priority="7196">
      <formula>MID($I687,7,2)="00"</formula>
    </cfRule>
    <cfRule type="expression" dxfId="7734" priority="7197">
      <formula>MID($I687,8,1)="0"</formula>
    </cfRule>
    <cfRule type="expression" dxfId="7733" priority="7198">
      <formula>$N687="Excluído"</formula>
    </cfRule>
    <cfRule type="expression" dxfId="7732" priority="7199">
      <formula>$N687="Alterar"</formula>
    </cfRule>
    <cfRule type="expression" dxfId="7731" priority="7200">
      <formula>$N687="Excluir"</formula>
    </cfRule>
    <cfRule type="expression" dxfId="7730" priority="7201">
      <formula>$N687="Incluir"</formula>
    </cfRule>
  </conditionalFormatting>
  <conditionalFormatting sqref="H693:H694">
    <cfRule type="expression" dxfId="7729" priority="7170">
      <formula>IF($I631="",FALSE,IF($I631&gt;9999999,IF($I631&lt;100000000,FALSE,TRUE),TRUE))</formula>
    </cfRule>
  </conditionalFormatting>
  <conditionalFormatting sqref="F693:H694">
    <cfRule type="expression" dxfId="7728" priority="7171">
      <formula>MID($I631,2,7)="0000000"</formula>
    </cfRule>
    <cfRule type="expression" dxfId="7727" priority="7172">
      <formula>MID($I631,3,6)="000000"</formula>
    </cfRule>
    <cfRule type="expression" dxfId="7726" priority="7173">
      <formula>MID($I631,4,5)="00000"</formula>
    </cfRule>
    <cfRule type="expression" dxfId="7725" priority="7174">
      <formula>MID($I631,5,4)="0000"</formula>
    </cfRule>
    <cfRule type="expression" dxfId="7724" priority="7175">
      <formula>MID($I631,7,2)="00"</formula>
    </cfRule>
    <cfRule type="expression" dxfId="7723" priority="7176">
      <formula>MID($I631,8,1)="0"</formula>
    </cfRule>
    <cfRule type="expression" dxfId="7722" priority="7177">
      <formula>$N631="Excluído"</formula>
    </cfRule>
    <cfRule type="expression" dxfId="7721" priority="7178">
      <formula>$N631="Alterar"</formula>
    </cfRule>
    <cfRule type="expression" dxfId="7720" priority="7179">
      <formula>$N631="Excluir"</formula>
    </cfRule>
    <cfRule type="expression" dxfId="7719" priority="7180">
      <formula>$N631="Incluir"</formula>
    </cfRule>
  </conditionalFormatting>
  <conditionalFormatting sqref="H693:H694 H698:H699 F696:F699 F693:F694">
    <cfRule type="expression" dxfId="7718" priority="7181">
      <formula>IF($I616="",FALSE,IF($I616&gt;9999999,IF($I616&lt;100000000,FALSE,TRUE),TRUE))</formula>
    </cfRule>
  </conditionalFormatting>
  <conditionalFormatting sqref="H693:H694 H698:H699 F696:F699 F693:F694">
    <cfRule type="expression" dxfId="7717" priority="7182">
      <formula>MID($I616,2,7)="0000000"</formula>
    </cfRule>
    <cfRule type="expression" dxfId="7716" priority="7183">
      <formula>MID($I616,3,6)="000000"</formula>
    </cfRule>
    <cfRule type="expression" dxfId="7715" priority="7184">
      <formula>MID($I616,4,5)="00000"</formula>
    </cfRule>
    <cfRule type="expression" dxfId="7714" priority="7185">
      <formula>MID($I616,5,4)="0000"</formula>
    </cfRule>
    <cfRule type="expression" dxfId="7713" priority="7186">
      <formula>MID($I616,7,2)="00"</formula>
    </cfRule>
    <cfRule type="expression" dxfId="7712" priority="7187">
      <formula>MID($I616,8,1)="0"</formula>
    </cfRule>
    <cfRule type="expression" dxfId="7711" priority="7188">
      <formula>$N616="Excluído"</formula>
    </cfRule>
    <cfRule type="expression" dxfId="7710" priority="7189">
      <formula>$N616="Alterar"</formula>
    </cfRule>
    <cfRule type="expression" dxfId="7709" priority="7190">
      <formula>$N616="Excluir"</formula>
    </cfRule>
    <cfRule type="expression" dxfId="7708" priority="7191">
      <formula>$N616="Incluir"</formula>
    </cfRule>
  </conditionalFormatting>
  <conditionalFormatting sqref="H696:H697">
    <cfRule type="expression" dxfId="7707" priority="7148">
      <formula>IF($I634="",FALSE,IF($I634&gt;9999999,IF($I634&lt;100000000,FALSE,TRUE),TRUE))</formula>
    </cfRule>
  </conditionalFormatting>
  <conditionalFormatting sqref="F696:H697">
    <cfRule type="expression" dxfId="7706" priority="7149">
      <formula>MID($I634,2,7)="0000000"</formula>
    </cfRule>
    <cfRule type="expression" dxfId="7705" priority="7150">
      <formula>MID($I634,3,6)="000000"</formula>
    </cfRule>
    <cfRule type="expression" dxfId="7704" priority="7151">
      <formula>MID($I634,4,5)="00000"</formula>
    </cfRule>
    <cfRule type="expression" dxfId="7703" priority="7152">
      <formula>MID($I634,5,4)="0000"</formula>
    </cfRule>
    <cfRule type="expression" dxfId="7702" priority="7153">
      <formula>MID($I634,7,2)="00"</formula>
    </cfRule>
    <cfRule type="expression" dxfId="7701" priority="7154">
      <formula>MID($I634,8,1)="0"</formula>
    </cfRule>
    <cfRule type="expression" dxfId="7700" priority="7155">
      <formula>$N634="Excluído"</formula>
    </cfRule>
    <cfRule type="expression" dxfId="7699" priority="7156">
      <formula>$N634="Alterar"</formula>
    </cfRule>
    <cfRule type="expression" dxfId="7698" priority="7157">
      <formula>$N634="Excluir"</formula>
    </cfRule>
    <cfRule type="expression" dxfId="7697" priority="7158">
      <formula>$N634="Incluir"</formula>
    </cfRule>
  </conditionalFormatting>
  <conditionalFormatting sqref="H696:H697">
    <cfRule type="expression" dxfId="7696" priority="7159">
      <formula>IF($I619="",FALSE,IF($I619&gt;9999999,IF($I619&lt;100000000,FALSE,TRUE),TRUE))</formula>
    </cfRule>
  </conditionalFormatting>
  <conditionalFormatting sqref="H696:H697">
    <cfRule type="expression" dxfId="7695" priority="7160">
      <formula>MID($I619,2,7)="0000000"</formula>
    </cfRule>
    <cfRule type="expression" dxfId="7694" priority="7161">
      <formula>MID($I619,3,6)="000000"</formula>
    </cfRule>
    <cfRule type="expression" dxfId="7693" priority="7162">
      <formula>MID($I619,4,5)="00000"</formula>
    </cfRule>
    <cfRule type="expression" dxfId="7692" priority="7163">
      <formula>MID($I619,5,4)="0000"</formula>
    </cfRule>
    <cfRule type="expression" dxfId="7691" priority="7164">
      <formula>MID($I619,7,2)="00"</formula>
    </cfRule>
    <cfRule type="expression" dxfId="7690" priority="7165">
      <formula>MID($I619,8,1)="0"</formula>
    </cfRule>
    <cfRule type="expression" dxfId="7689" priority="7166">
      <formula>$N619="Excluído"</formula>
    </cfRule>
    <cfRule type="expression" dxfId="7688" priority="7167">
      <formula>$N619="Alterar"</formula>
    </cfRule>
    <cfRule type="expression" dxfId="7687" priority="7168">
      <formula>$N619="Excluir"</formula>
    </cfRule>
    <cfRule type="expression" dxfId="7686" priority="7169">
      <formula>$N619="Incluir"</formula>
    </cfRule>
  </conditionalFormatting>
  <conditionalFormatting sqref="B702:B710">
    <cfRule type="expression" dxfId="7685" priority="7060">
      <formula>IF($I702="",FALSE,IF($I702&gt;9999999,IF($I702&lt;100000000,FALSE,TRUE),TRUE))</formula>
    </cfRule>
  </conditionalFormatting>
  <conditionalFormatting sqref="B702:D710">
    <cfRule type="expression" dxfId="7684" priority="7061">
      <formula>MID($I702,2,7)="0000000"</formula>
    </cfRule>
    <cfRule type="expression" dxfId="7683" priority="7062">
      <formula>MID($I702,3,6)="000000"</formula>
    </cfRule>
    <cfRule type="expression" dxfId="7682" priority="7063">
      <formula>MID($I702,4,5)="00000"</formula>
    </cfRule>
    <cfRule type="expression" dxfId="7681" priority="7064">
      <formula>MID($I702,5,4)="0000"</formula>
    </cfRule>
    <cfRule type="expression" dxfId="7680" priority="7065">
      <formula>MID($I702,7,2)="00"</formula>
    </cfRule>
    <cfRule type="expression" dxfId="7679" priority="7066">
      <formula>MID($I702,8,1)="0"</formula>
    </cfRule>
    <cfRule type="expression" dxfId="7678" priority="7067">
      <formula>$N702="Excluído"</formula>
    </cfRule>
    <cfRule type="expression" dxfId="7677" priority="7068">
      <formula>$N702="Alterar"</formula>
    </cfRule>
    <cfRule type="expression" dxfId="7676" priority="7069">
      <formula>$N702="Excluir"</formula>
    </cfRule>
    <cfRule type="expression" dxfId="7675" priority="7070">
      <formula>$N702="Incluir"</formula>
    </cfRule>
  </conditionalFormatting>
  <conditionalFormatting sqref="H698:H700">
    <cfRule type="expression" dxfId="7674" priority="7137">
      <formula>IF($I636="",FALSE,IF($I636&gt;9999999,IF($I636&lt;100000000,FALSE,TRUE),TRUE))</formula>
    </cfRule>
  </conditionalFormatting>
  <conditionalFormatting sqref="F698:H700">
    <cfRule type="expression" dxfId="7673" priority="7138">
      <formula>MID($I636,2,7)="0000000"</formula>
    </cfRule>
    <cfRule type="expression" dxfId="7672" priority="7139">
      <formula>MID($I636,3,6)="000000"</formula>
    </cfRule>
    <cfRule type="expression" dxfId="7671" priority="7140">
      <formula>MID($I636,4,5)="00000"</formula>
    </cfRule>
    <cfRule type="expression" dxfId="7670" priority="7141">
      <formula>MID($I636,5,4)="0000"</formula>
    </cfRule>
    <cfRule type="expression" dxfId="7669" priority="7142">
      <formula>MID($I636,7,2)="00"</formula>
    </cfRule>
    <cfRule type="expression" dxfId="7668" priority="7143">
      <formula>MID($I636,8,1)="0"</formula>
    </cfRule>
    <cfRule type="expression" dxfId="7667" priority="7144">
      <formula>$N636="Excluído"</formula>
    </cfRule>
    <cfRule type="expression" dxfId="7666" priority="7145">
      <formula>$N636="Alterar"</formula>
    </cfRule>
    <cfRule type="expression" dxfId="7665" priority="7146">
      <formula>$N636="Excluir"</formula>
    </cfRule>
    <cfRule type="expression" dxfId="7664" priority="7147">
      <formula>$N636="Incluir"</formula>
    </cfRule>
  </conditionalFormatting>
  <conditionalFormatting sqref="B698:B700">
    <cfRule type="expression" dxfId="7663" priority="7126">
      <formula>IF($I698="",FALSE,IF($I698&gt;9999999,IF($I698&lt;100000000,FALSE,TRUE),TRUE))</formula>
    </cfRule>
  </conditionalFormatting>
  <conditionalFormatting sqref="B698:D700">
    <cfRule type="expression" dxfId="7662" priority="7127">
      <formula>MID($I698,2,7)="0000000"</formula>
    </cfRule>
    <cfRule type="expression" dxfId="7661" priority="7128">
      <formula>MID($I698,3,6)="000000"</formula>
    </cfRule>
    <cfRule type="expression" dxfId="7660" priority="7129">
      <formula>MID($I698,4,5)="00000"</formula>
    </cfRule>
    <cfRule type="expression" dxfId="7659" priority="7130">
      <formula>MID($I698,5,4)="0000"</formula>
    </cfRule>
    <cfRule type="expression" dxfId="7658" priority="7131">
      <formula>MID($I698,7,2)="00"</formula>
    </cfRule>
    <cfRule type="expression" dxfId="7657" priority="7132">
      <formula>MID($I698,8,1)="0"</formula>
    </cfRule>
    <cfRule type="expression" dxfId="7656" priority="7133">
      <formula>$N698="Excluído"</formula>
    </cfRule>
    <cfRule type="expression" dxfId="7655" priority="7134">
      <formula>$N698="Alterar"</formula>
    </cfRule>
    <cfRule type="expression" dxfId="7654" priority="7135">
      <formula>$N698="Excluir"</formula>
    </cfRule>
    <cfRule type="expression" dxfId="7653" priority="7136">
      <formula>$N698="Incluir"</formula>
    </cfRule>
  </conditionalFormatting>
  <conditionalFormatting sqref="B701">
    <cfRule type="expression" dxfId="7652" priority="7115">
      <formula>IF($I701="",FALSE,IF($I701&gt;9999999,IF($I701&lt;100000000,FALSE,TRUE),TRUE))</formula>
    </cfRule>
  </conditionalFormatting>
  <conditionalFormatting sqref="B701:D701">
    <cfRule type="expression" dxfId="7651" priority="7116">
      <formula>MID($I701,2,7)="0000000"</formula>
    </cfRule>
    <cfRule type="expression" dxfId="7650" priority="7117">
      <formula>MID($I701,3,6)="000000"</formula>
    </cfRule>
    <cfRule type="expression" dxfId="7649" priority="7118">
      <formula>MID($I701,4,5)="00000"</formula>
    </cfRule>
    <cfRule type="expression" dxfId="7648" priority="7119">
      <formula>MID($I701,5,4)="0000"</formula>
    </cfRule>
    <cfRule type="expression" dxfId="7647" priority="7120">
      <formula>MID($I701,7,2)="00"</formula>
    </cfRule>
    <cfRule type="expression" dxfId="7646" priority="7121">
      <formula>MID($I701,8,1)="0"</formula>
    </cfRule>
    <cfRule type="expression" dxfId="7645" priority="7122">
      <formula>$N701="Excluído"</formula>
    </cfRule>
    <cfRule type="expression" dxfId="7644" priority="7123">
      <formula>$N701="Alterar"</formula>
    </cfRule>
    <cfRule type="expression" dxfId="7643" priority="7124">
      <formula>$N701="Excluir"</formula>
    </cfRule>
    <cfRule type="expression" dxfId="7642" priority="7125">
      <formula>$N701="Incluir"</formula>
    </cfRule>
  </conditionalFormatting>
  <conditionalFormatting sqref="H701">
    <cfRule type="expression" dxfId="7641" priority="7093">
      <formula>IF($I639="",FALSE,IF($I639&gt;9999999,IF($I639&lt;100000000,FALSE,TRUE),TRUE))</formula>
    </cfRule>
  </conditionalFormatting>
  <conditionalFormatting sqref="F701:H701">
    <cfRule type="expression" dxfId="7640" priority="7094">
      <formula>MID($I639,2,7)="0000000"</formula>
    </cfRule>
    <cfRule type="expression" dxfId="7639" priority="7095">
      <formula>MID($I639,3,6)="000000"</formula>
    </cfRule>
    <cfRule type="expression" dxfId="7638" priority="7096">
      <formula>MID($I639,4,5)="00000"</formula>
    </cfRule>
    <cfRule type="expression" dxfId="7637" priority="7097">
      <formula>MID($I639,5,4)="0000"</formula>
    </cfRule>
    <cfRule type="expression" dxfId="7636" priority="7098">
      <formula>MID($I639,7,2)="00"</formula>
    </cfRule>
    <cfRule type="expression" dxfId="7635" priority="7099">
      <formula>MID($I639,8,1)="0"</formula>
    </cfRule>
    <cfRule type="expression" dxfId="7634" priority="7100">
      <formula>$N639="Excluído"</formula>
    </cfRule>
    <cfRule type="expression" dxfId="7633" priority="7101">
      <formula>$N639="Alterar"</formula>
    </cfRule>
    <cfRule type="expression" dxfId="7632" priority="7102">
      <formula>$N639="Excluir"</formula>
    </cfRule>
    <cfRule type="expression" dxfId="7631" priority="7103">
      <formula>$N639="Incluir"</formula>
    </cfRule>
  </conditionalFormatting>
  <conditionalFormatting sqref="F700:F701 H700:H701 H802 F802">
    <cfRule type="expression" dxfId="7630" priority="7104">
      <formula>IF($I626="",FALSE,IF($I626&gt;9999999,IF($I626&lt;100000000,FALSE,TRUE),TRUE))</formula>
    </cfRule>
  </conditionalFormatting>
  <conditionalFormatting sqref="F700:F701 H700:H701 H802 F802">
    <cfRule type="expression" dxfId="7629" priority="7105">
      <formula>MID($I626,2,7)="0000000"</formula>
    </cfRule>
    <cfRule type="expression" dxfId="7628" priority="7106">
      <formula>MID($I626,3,6)="000000"</formula>
    </cfRule>
    <cfRule type="expression" dxfId="7627" priority="7107">
      <formula>MID($I626,4,5)="00000"</formula>
    </cfRule>
    <cfRule type="expression" dxfId="7626" priority="7108">
      <formula>MID($I626,5,4)="0000"</formula>
    </cfRule>
    <cfRule type="expression" dxfId="7625" priority="7109">
      <formula>MID($I626,7,2)="00"</formula>
    </cfRule>
    <cfRule type="expression" dxfId="7624" priority="7110">
      <formula>MID($I626,8,1)="0"</formula>
    </cfRule>
    <cfRule type="expression" dxfId="7623" priority="7111">
      <formula>$N626="Excluído"</formula>
    </cfRule>
    <cfRule type="expression" dxfId="7622" priority="7112">
      <formula>$N626="Alterar"</formula>
    </cfRule>
    <cfRule type="expression" dxfId="7621" priority="7113">
      <formula>$N626="Excluir"</formula>
    </cfRule>
    <cfRule type="expression" dxfId="7620" priority="7114">
      <formula>$N626="Incluir"</formula>
    </cfRule>
  </conditionalFormatting>
  <conditionalFormatting sqref="H704:H710">
    <cfRule type="expression" dxfId="7619" priority="7071">
      <formula>IF($I640="",FALSE,IF($I640&gt;9999999,IF($I640&lt;100000000,FALSE,TRUE),TRUE))</formula>
    </cfRule>
  </conditionalFormatting>
  <conditionalFormatting sqref="F704:H710">
    <cfRule type="expression" dxfId="7618" priority="7072">
      <formula>MID($I640,2,7)="0000000"</formula>
    </cfRule>
    <cfRule type="expression" dxfId="7617" priority="7073">
      <formula>MID($I640,3,6)="000000"</formula>
    </cfRule>
    <cfRule type="expression" dxfId="7616" priority="7074">
      <formula>MID($I640,4,5)="00000"</formula>
    </cfRule>
    <cfRule type="expression" dxfId="7615" priority="7075">
      <formula>MID($I640,5,4)="0000"</formula>
    </cfRule>
    <cfRule type="expression" dxfId="7614" priority="7076">
      <formula>MID($I640,7,2)="00"</formula>
    </cfRule>
    <cfRule type="expression" dxfId="7613" priority="7077">
      <formula>MID($I640,8,1)="0"</formula>
    </cfRule>
    <cfRule type="expression" dxfId="7612" priority="7078">
      <formula>$N640="Excluído"</formula>
    </cfRule>
    <cfRule type="expression" dxfId="7611" priority="7079">
      <formula>$N640="Alterar"</formula>
    </cfRule>
    <cfRule type="expression" dxfId="7610" priority="7080">
      <formula>$N640="Excluir"</formula>
    </cfRule>
    <cfRule type="expression" dxfId="7609" priority="7081">
      <formula>$N640="Incluir"</formula>
    </cfRule>
  </conditionalFormatting>
  <conditionalFormatting sqref="H704:H710 F704:F714">
    <cfRule type="expression" dxfId="7608" priority="7082">
      <formula>IF($I628="",FALSE,IF($I628&gt;9999999,IF($I628&lt;100000000,FALSE,TRUE),TRUE))</formula>
    </cfRule>
  </conditionalFormatting>
  <conditionalFormatting sqref="H704:H710 F704:F714">
    <cfRule type="expression" dxfId="7607" priority="7083">
      <formula>MID($I628,2,7)="0000000"</formula>
    </cfRule>
    <cfRule type="expression" dxfId="7606" priority="7084">
      <formula>MID($I628,3,6)="000000"</formula>
    </cfRule>
    <cfRule type="expression" dxfId="7605" priority="7085">
      <formula>MID($I628,4,5)="00000"</formula>
    </cfRule>
    <cfRule type="expression" dxfId="7604" priority="7086">
      <formula>MID($I628,5,4)="0000"</formula>
    </cfRule>
    <cfRule type="expression" dxfId="7603" priority="7087">
      <formula>MID($I628,7,2)="00"</formula>
    </cfRule>
    <cfRule type="expression" dxfId="7602" priority="7088">
      <formula>MID($I628,8,1)="0"</formula>
    </cfRule>
    <cfRule type="expression" dxfId="7601" priority="7089">
      <formula>$N628="Excluído"</formula>
    </cfRule>
    <cfRule type="expression" dxfId="7600" priority="7090">
      <formula>$N628="Alterar"</formula>
    </cfRule>
    <cfRule type="expression" dxfId="7599" priority="7091">
      <formula>$N628="Excluir"</formula>
    </cfRule>
    <cfRule type="expression" dxfId="7598" priority="7092">
      <formula>$N628="Incluir"</formula>
    </cfRule>
  </conditionalFormatting>
  <conditionalFormatting sqref="B711">
    <cfRule type="expression" dxfId="7597" priority="7049">
      <formula>IF($I711="",FALSE,IF($I711&gt;9999999,IF($I711&lt;100000000,FALSE,TRUE),TRUE))</formula>
    </cfRule>
  </conditionalFormatting>
  <conditionalFormatting sqref="B711:D711">
    <cfRule type="expression" dxfId="7596" priority="7050">
      <formula>MID($I711,2,7)="0000000"</formula>
    </cfRule>
    <cfRule type="expression" dxfId="7595" priority="7051">
      <formula>MID($I711,3,6)="000000"</formula>
    </cfRule>
    <cfRule type="expression" dxfId="7594" priority="7052">
      <formula>MID($I711,4,5)="00000"</formula>
    </cfRule>
    <cfRule type="expression" dxfId="7593" priority="7053">
      <formula>MID($I711,5,4)="0000"</formula>
    </cfRule>
    <cfRule type="expression" dxfId="7592" priority="7054">
      <formula>MID($I711,7,2)="00"</formula>
    </cfRule>
    <cfRule type="expression" dxfId="7591" priority="7055">
      <formula>MID($I711,8,1)="0"</formula>
    </cfRule>
    <cfRule type="expression" dxfId="7590" priority="7056">
      <formula>$N711="Excluído"</formula>
    </cfRule>
    <cfRule type="expression" dxfId="7589" priority="7057">
      <formula>$N711="Alterar"</formula>
    </cfRule>
    <cfRule type="expression" dxfId="7588" priority="7058">
      <formula>$N711="Excluir"</formula>
    </cfRule>
    <cfRule type="expression" dxfId="7587" priority="7059">
      <formula>$N711="Incluir"</formula>
    </cfRule>
  </conditionalFormatting>
  <conditionalFormatting sqref="F711">
    <cfRule type="expression" dxfId="7586" priority="7048">
      <formula>IF($I647="",FALSE,IF($I647&gt;9999999,IF($I647&lt;100000000,FALSE,TRUE),TRUE))</formula>
    </cfRule>
  </conditionalFormatting>
  <conditionalFormatting sqref="H711">
    <cfRule type="expression" dxfId="7585" priority="7026">
      <formula>IF($I647="",FALSE,IF($I647&gt;9999999,IF($I647&lt;100000000,FALSE,TRUE),TRUE))</formula>
    </cfRule>
  </conditionalFormatting>
  <conditionalFormatting sqref="F711:H711">
    <cfRule type="expression" dxfId="7584" priority="7027">
      <formula>MID($I647,2,7)="0000000"</formula>
    </cfRule>
    <cfRule type="expression" dxfId="7583" priority="7028">
      <formula>MID($I647,3,6)="000000"</formula>
    </cfRule>
    <cfRule type="expression" dxfId="7582" priority="7029">
      <formula>MID($I647,4,5)="00000"</formula>
    </cfRule>
    <cfRule type="expression" dxfId="7581" priority="7030">
      <formula>MID($I647,5,4)="0000"</formula>
    </cfRule>
    <cfRule type="expression" dxfId="7580" priority="7031">
      <formula>MID($I647,7,2)="00"</formula>
    </cfRule>
    <cfRule type="expression" dxfId="7579" priority="7032">
      <formula>MID($I647,8,1)="0"</formula>
    </cfRule>
    <cfRule type="expression" dxfId="7578" priority="7033">
      <formula>$N647="Excluído"</formula>
    </cfRule>
    <cfRule type="expression" dxfId="7577" priority="7034">
      <formula>$N647="Alterar"</formula>
    </cfRule>
    <cfRule type="expression" dxfId="7576" priority="7035">
      <formula>$N647="Excluir"</formula>
    </cfRule>
    <cfRule type="expression" dxfId="7575" priority="7036">
      <formula>$N647="Incluir"</formula>
    </cfRule>
  </conditionalFormatting>
  <conditionalFormatting sqref="H711">
    <cfRule type="expression" dxfId="7574" priority="7037">
      <formula>IF($I635="",FALSE,IF($I635&gt;9999999,IF($I635&lt;100000000,FALSE,TRUE),TRUE))</formula>
    </cfRule>
  </conditionalFormatting>
  <conditionalFormatting sqref="H711">
    <cfRule type="expression" dxfId="7573" priority="7038">
      <formula>MID($I635,2,7)="0000000"</formula>
    </cfRule>
    <cfRule type="expression" dxfId="7572" priority="7039">
      <formula>MID($I635,3,6)="000000"</formula>
    </cfRule>
    <cfRule type="expression" dxfId="7571" priority="7040">
      <formula>MID($I635,4,5)="00000"</formula>
    </cfRule>
    <cfRule type="expression" dxfId="7570" priority="7041">
      <formula>MID($I635,5,4)="0000"</formula>
    </cfRule>
    <cfRule type="expression" dxfId="7569" priority="7042">
      <formula>MID($I635,7,2)="00"</formula>
    </cfRule>
    <cfRule type="expression" dxfId="7568" priority="7043">
      <formula>MID($I635,8,1)="0"</formula>
    </cfRule>
    <cfRule type="expression" dxfId="7567" priority="7044">
      <formula>$N635="Excluído"</formula>
    </cfRule>
    <cfRule type="expression" dxfId="7566" priority="7045">
      <formula>$N635="Alterar"</formula>
    </cfRule>
    <cfRule type="expression" dxfId="7565" priority="7046">
      <formula>$N635="Excluir"</formula>
    </cfRule>
    <cfRule type="expression" dxfId="7564" priority="7047">
      <formula>$N635="Incluir"</formula>
    </cfRule>
  </conditionalFormatting>
  <conditionalFormatting sqref="B712">
    <cfRule type="expression" dxfId="7563" priority="7015">
      <formula>IF($I712="",FALSE,IF($I712&gt;9999999,IF($I712&lt;100000000,FALSE,TRUE),TRUE))</formula>
    </cfRule>
  </conditionalFormatting>
  <conditionalFormatting sqref="B712:D712">
    <cfRule type="expression" dxfId="7562" priority="7016">
      <formula>MID($I712,2,7)="0000000"</formula>
    </cfRule>
    <cfRule type="expression" dxfId="7561" priority="7017">
      <formula>MID($I712,3,6)="000000"</formula>
    </cfRule>
    <cfRule type="expression" dxfId="7560" priority="7018">
      <formula>MID($I712,4,5)="00000"</formula>
    </cfRule>
    <cfRule type="expression" dxfId="7559" priority="7019">
      <formula>MID($I712,5,4)="0000"</formula>
    </cfRule>
    <cfRule type="expression" dxfId="7558" priority="7020">
      <formula>MID($I712,7,2)="00"</formula>
    </cfRule>
    <cfRule type="expression" dxfId="7557" priority="7021">
      <formula>MID($I712,8,1)="0"</formula>
    </cfRule>
    <cfRule type="expression" dxfId="7556" priority="7022">
      <formula>$N712="Excluído"</formula>
    </cfRule>
    <cfRule type="expression" dxfId="7555" priority="7023">
      <formula>$N712="Alterar"</formula>
    </cfRule>
    <cfRule type="expression" dxfId="7554" priority="7024">
      <formula>$N712="Excluir"</formula>
    </cfRule>
    <cfRule type="expression" dxfId="7553" priority="7025">
      <formula>$N712="Incluir"</formula>
    </cfRule>
  </conditionalFormatting>
  <conditionalFormatting sqref="F712">
    <cfRule type="expression" dxfId="7552" priority="7014">
      <formula>IF($I648="",FALSE,IF($I648&gt;9999999,IF($I648&lt;100000000,FALSE,TRUE),TRUE))</formula>
    </cfRule>
  </conditionalFormatting>
  <conditionalFormatting sqref="H712">
    <cfRule type="expression" dxfId="7551" priority="6992">
      <formula>IF($I648="",FALSE,IF($I648&gt;9999999,IF($I648&lt;100000000,FALSE,TRUE),TRUE))</formula>
    </cfRule>
  </conditionalFormatting>
  <conditionalFormatting sqref="F712:H712">
    <cfRule type="expression" dxfId="7550" priority="6993">
      <formula>MID($I648,2,7)="0000000"</formula>
    </cfRule>
    <cfRule type="expression" dxfId="7549" priority="6994">
      <formula>MID($I648,3,6)="000000"</formula>
    </cfRule>
    <cfRule type="expression" dxfId="7548" priority="6995">
      <formula>MID($I648,4,5)="00000"</formula>
    </cfRule>
    <cfRule type="expression" dxfId="7547" priority="6996">
      <formula>MID($I648,5,4)="0000"</formula>
    </cfRule>
    <cfRule type="expression" dxfId="7546" priority="6997">
      <formula>MID($I648,7,2)="00"</formula>
    </cfRule>
    <cfRule type="expression" dxfId="7545" priority="6998">
      <formula>MID($I648,8,1)="0"</formula>
    </cfRule>
    <cfRule type="expression" dxfId="7544" priority="6999">
      <formula>$N648="Excluído"</formula>
    </cfRule>
    <cfRule type="expression" dxfId="7543" priority="7000">
      <formula>$N648="Alterar"</formula>
    </cfRule>
    <cfRule type="expression" dxfId="7542" priority="7001">
      <formula>$N648="Excluir"</formula>
    </cfRule>
    <cfRule type="expression" dxfId="7541" priority="7002">
      <formula>$N648="Incluir"</formula>
    </cfRule>
  </conditionalFormatting>
  <conditionalFormatting sqref="H712">
    <cfRule type="expression" dxfId="7540" priority="7003">
      <formula>IF($I636="",FALSE,IF($I636&gt;9999999,IF($I636&lt;100000000,FALSE,TRUE),TRUE))</formula>
    </cfRule>
  </conditionalFormatting>
  <conditionalFormatting sqref="H712">
    <cfRule type="expression" dxfId="7539" priority="7004">
      <formula>MID($I636,2,7)="0000000"</formula>
    </cfRule>
    <cfRule type="expression" dxfId="7538" priority="7005">
      <formula>MID($I636,3,6)="000000"</formula>
    </cfRule>
    <cfRule type="expression" dxfId="7537" priority="7006">
      <formula>MID($I636,4,5)="00000"</formula>
    </cfRule>
    <cfRule type="expression" dxfId="7536" priority="7007">
      <formula>MID($I636,5,4)="0000"</formula>
    </cfRule>
    <cfRule type="expression" dxfId="7535" priority="7008">
      <formula>MID($I636,7,2)="00"</formula>
    </cfRule>
    <cfRule type="expression" dxfId="7534" priority="7009">
      <formula>MID($I636,8,1)="0"</formula>
    </cfRule>
    <cfRule type="expression" dxfId="7533" priority="7010">
      <formula>$N636="Excluído"</formula>
    </cfRule>
    <cfRule type="expression" dxfId="7532" priority="7011">
      <formula>$N636="Alterar"</formula>
    </cfRule>
    <cfRule type="expression" dxfId="7531" priority="7012">
      <formula>$N636="Excluir"</formula>
    </cfRule>
    <cfRule type="expression" dxfId="7530" priority="7013">
      <formula>$N636="Incluir"</formula>
    </cfRule>
  </conditionalFormatting>
  <conditionalFormatting sqref="B713:B714">
    <cfRule type="expression" dxfId="7529" priority="6981">
      <formula>IF($I713="",FALSE,IF($I713&gt;9999999,IF($I713&lt;100000000,FALSE,TRUE),TRUE))</formula>
    </cfRule>
  </conditionalFormatting>
  <conditionalFormatting sqref="B713:D714">
    <cfRule type="expression" dxfId="7528" priority="6982">
      <formula>MID($I713,2,7)="0000000"</formula>
    </cfRule>
    <cfRule type="expression" dxfId="7527" priority="6983">
      <formula>MID($I713,3,6)="000000"</formula>
    </cfRule>
    <cfRule type="expression" dxfId="7526" priority="6984">
      <formula>MID($I713,4,5)="00000"</formula>
    </cfRule>
    <cfRule type="expression" dxfId="7525" priority="6985">
      <formula>MID($I713,5,4)="0000"</formula>
    </cfRule>
    <cfRule type="expression" dxfId="7524" priority="6986">
      <formula>MID($I713,7,2)="00"</formula>
    </cfRule>
    <cfRule type="expression" dxfId="7523" priority="6987">
      <formula>MID($I713,8,1)="0"</formula>
    </cfRule>
    <cfRule type="expression" dxfId="7522" priority="6988">
      <formula>$N713="Excluído"</formula>
    </cfRule>
    <cfRule type="expression" dxfId="7521" priority="6989">
      <formula>$N713="Alterar"</formula>
    </cfRule>
    <cfRule type="expression" dxfId="7520" priority="6990">
      <formula>$N713="Excluir"</formula>
    </cfRule>
    <cfRule type="expression" dxfId="7519" priority="6991">
      <formula>$N713="Incluir"</formula>
    </cfRule>
  </conditionalFormatting>
  <conditionalFormatting sqref="F713:F714">
    <cfRule type="expression" dxfId="7518" priority="6980">
      <formula>IF($I649="",FALSE,IF($I649&gt;9999999,IF($I649&lt;100000000,FALSE,TRUE),TRUE))</formula>
    </cfRule>
  </conditionalFormatting>
  <conditionalFormatting sqref="H713:H714">
    <cfRule type="expression" dxfId="7517" priority="6958">
      <formula>IF($I649="",FALSE,IF($I649&gt;9999999,IF($I649&lt;100000000,FALSE,TRUE),TRUE))</formula>
    </cfRule>
  </conditionalFormatting>
  <conditionalFormatting sqref="F713:H714">
    <cfRule type="expression" dxfId="7516" priority="6959">
      <formula>MID($I649,2,7)="0000000"</formula>
    </cfRule>
    <cfRule type="expression" dxfId="7515" priority="6960">
      <formula>MID($I649,3,6)="000000"</formula>
    </cfRule>
    <cfRule type="expression" dxfId="7514" priority="6961">
      <formula>MID($I649,4,5)="00000"</formula>
    </cfRule>
    <cfRule type="expression" dxfId="7513" priority="6962">
      <formula>MID($I649,5,4)="0000"</formula>
    </cfRule>
    <cfRule type="expression" dxfId="7512" priority="6963">
      <formula>MID($I649,7,2)="00"</formula>
    </cfRule>
    <cfRule type="expression" dxfId="7511" priority="6964">
      <formula>MID($I649,8,1)="0"</formula>
    </cfRule>
    <cfRule type="expression" dxfId="7510" priority="6965">
      <formula>$N649="Excluído"</formula>
    </cfRule>
    <cfRule type="expression" dxfId="7509" priority="6966">
      <formula>$N649="Alterar"</formula>
    </cfRule>
    <cfRule type="expression" dxfId="7508" priority="6967">
      <formula>$N649="Excluir"</formula>
    </cfRule>
    <cfRule type="expression" dxfId="7507" priority="6968">
      <formula>$N649="Incluir"</formula>
    </cfRule>
  </conditionalFormatting>
  <conditionalFormatting sqref="H713:H714">
    <cfRule type="expression" dxfId="7506" priority="6969">
      <formula>IF($I637="",FALSE,IF($I637&gt;9999999,IF($I637&lt;100000000,FALSE,TRUE),TRUE))</formula>
    </cfRule>
  </conditionalFormatting>
  <conditionalFormatting sqref="H713:H714">
    <cfRule type="expression" dxfId="7505" priority="6970">
      <formula>MID($I637,2,7)="0000000"</formula>
    </cfRule>
    <cfRule type="expression" dxfId="7504" priority="6971">
      <formula>MID($I637,3,6)="000000"</formula>
    </cfRule>
    <cfRule type="expression" dxfId="7503" priority="6972">
      <formula>MID($I637,4,5)="00000"</formula>
    </cfRule>
    <cfRule type="expression" dxfId="7502" priority="6973">
      <formula>MID($I637,5,4)="0000"</formula>
    </cfRule>
    <cfRule type="expression" dxfId="7501" priority="6974">
      <formula>MID($I637,7,2)="00"</formula>
    </cfRule>
    <cfRule type="expression" dxfId="7500" priority="6975">
      <formula>MID($I637,8,1)="0"</formula>
    </cfRule>
    <cfRule type="expression" dxfId="7499" priority="6976">
      <formula>$N637="Excluído"</formula>
    </cfRule>
    <cfRule type="expression" dxfId="7498" priority="6977">
      <formula>$N637="Alterar"</formula>
    </cfRule>
    <cfRule type="expression" dxfId="7497" priority="6978">
      <formula>$N637="Excluir"</formula>
    </cfRule>
    <cfRule type="expression" dxfId="7496" priority="6979">
      <formula>$N637="Incluir"</formula>
    </cfRule>
  </conditionalFormatting>
  <conditionalFormatting sqref="B715:B722">
    <cfRule type="expression" dxfId="7495" priority="6924">
      <formula>IF($I715="",FALSE,IF($I715&gt;9999999,IF($I715&lt;100000000,FALSE,TRUE),TRUE))</formula>
    </cfRule>
  </conditionalFormatting>
  <conditionalFormatting sqref="B715:D722">
    <cfRule type="expression" dxfId="7494" priority="6925">
      <formula>MID($I715,2,7)="0000000"</formula>
    </cfRule>
    <cfRule type="expression" dxfId="7493" priority="6926">
      <formula>MID($I715,3,6)="000000"</formula>
    </cfRule>
    <cfRule type="expression" dxfId="7492" priority="6927">
      <formula>MID($I715,4,5)="00000"</formula>
    </cfRule>
    <cfRule type="expression" dxfId="7491" priority="6928">
      <formula>MID($I715,5,4)="0000"</formula>
    </cfRule>
    <cfRule type="expression" dxfId="7490" priority="6929">
      <formula>MID($I715,7,2)="00"</formula>
    </cfRule>
    <cfRule type="expression" dxfId="7489" priority="6930">
      <formula>MID($I715,8,1)="0"</formula>
    </cfRule>
    <cfRule type="expression" dxfId="7488" priority="6931">
      <formula>$N715="Excluído"</formula>
    </cfRule>
    <cfRule type="expression" dxfId="7487" priority="6932">
      <formula>$N715="Alterar"</formula>
    </cfRule>
    <cfRule type="expression" dxfId="7486" priority="6933">
      <formula>$N715="Excluir"</formula>
    </cfRule>
    <cfRule type="expression" dxfId="7485" priority="6934">
      <formula>$N715="Incluir"</formula>
    </cfRule>
  </conditionalFormatting>
  <conditionalFormatting sqref="F717:F722">
    <cfRule type="expression" dxfId="7484" priority="6957">
      <formula>IF($I651="",FALSE,IF($I651&gt;9999999,IF($I651&lt;100000000,FALSE,TRUE),TRUE))</formula>
    </cfRule>
  </conditionalFormatting>
  <conditionalFormatting sqref="H717:H722">
    <cfRule type="expression" dxfId="7483" priority="6935">
      <formula>IF($I651="",FALSE,IF($I651&gt;9999999,IF($I651&lt;100000000,FALSE,TRUE),TRUE))</formula>
    </cfRule>
  </conditionalFormatting>
  <conditionalFormatting sqref="F717:H722">
    <cfRule type="expression" dxfId="7482" priority="6936">
      <formula>MID($I651,2,7)="0000000"</formula>
    </cfRule>
    <cfRule type="expression" dxfId="7481" priority="6937">
      <formula>MID($I651,3,6)="000000"</formula>
    </cfRule>
    <cfRule type="expression" dxfId="7480" priority="6938">
      <formula>MID($I651,4,5)="00000"</formula>
    </cfRule>
    <cfRule type="expression" dxfId="7479" priority="6939">
      <formula>MID($I651,5,4)="0000"</formula>
    </cfRule>
    <cfRule type="expression" dxfId="7478" priority="6940">
      <formula>MID($I651,7,2)="00"</formula>
    </cfRule>
    <cfRule type="expression" dxfId="7477" priority="6941">
      <formula>MID($I651,8,1)="0"</formula>
    </cfRule>
    <cfRule type="expression" dxfId="7476" priority="6942">
      <formula>$N651="Excluído"</formula>
    </cfRule>
    <cfRule type="expression" dxfId="7475" priority="6943">
      <formula>$N651="Alterar"</formula>
    </cfRule>
    <cfRule type="expression" dxfId="7474" priority="6944">
      <formula>$N651="Excluir"</formula>
    </cfRule>
    <cfRule type="expression" dxfId="7473" priority="6945">
      <formula>$N651="Incluir"</formula>
    </cfRule>
  </conditionalFormatting>
  <conditionalFormatting sqref="H825 F825">
    <cfRule type="expression" dxfId="7472" priority="6946">
      <formula>IF($I746="",FALSE,IF($I746&gt;9999999,IF($I746&lt;100000000,FALSE,TRUE),TRUE))</formula>
    </cfRule>
  </conditionalFormatting>
  <conditionalFormatting sqref="H825 F825">
    <cfRule type="expression" dxfId="7471" priority="6947">
      <formula>MID($I746,2,7)="0000000"</formula>
    </cfRule>
    <cfRule type="expression" dxfId="7470" priority="6948">
      <formula>MID($I746,3,6)="000000"</formula>
    </cfRule>
    <cfRule type="expression" dxfId="7469" priority="6949">
      <formula>MID($I746,4,5)="00000"</formula>
    </cfRule>
    <cfRule type="expression" dxfId="7468" priority="6950">
      <formula>MID($I746,5,4)="0000"</formula>
    </cfRule>
    <cfRule type="expression" dxfId="7467" priority="6951">
      <formula>MID($I746,7,2)="00"</formula>
    </cfRule>
    <cfRule type="expression" dxfId="7466" priority="6952">
      <formula>MID($I746,8,1)="0"</formula>
    </cfRule>
    <cfRule type="expression" dxfId="7465" priority="6953">
      <formula>$N746="Excluído"</formula>
    </cfRule>
    <cfRule type="expression" dxfId="7464" priority="6954">
      <formula>$N746="Alterar"</formula>
    </cfRule>
    <cfRule type="expression" dxfId="7463" priority="6955">
      <formula>$N746="Excluir"</formula>
    </cfRule>
    <cfRule type="expression" dxfId="7462" priority="6956">
      <formula>$N746="Incluir"</formula>
    </cfRule>
  </conditionalFormatting>
  <conditionalFormatting sqref="B723">
    <cfRule type="expression" dxfId="7461" priority="6913">
      <formula>IF($I723="",FALSE,IF($I723&gt;9999999,IF($I723&lt;100000000,FALSE,TRUE),TRUE))</formula>
    </cfRule>
  </conditionalFormatting>
  <conditionalFormatting sqref="B723:D723">
    <cfRule type="expression" dxfId="7460" priority="6914">
      <formula>MID($I723,2,7)="0000000"</formula>
    </cfRule>
    <cfRule type="expression" dxfId="7459" priority="6915">
      <formula>MID($I723,3,6)="000000"</formula>
    </cfRule>
    <cfRule type="expression" dxfId="7458" priority="6916">
      <formula>MID($I723,4,5)="00000"</formula>
    </cfRule>
    <cfRule type="expression" dxfId="7457" priority="6917">
      <formula>MID($I723,5,4)="0000"</formula>
    </cfRule>
    <cfRule type="expression" dxfId="7456" priority="6918">
      <formula>MID($I723,7,2)="00"</formula>
    </cfRule>
    <cfRule type="expression" dxfId="7455" priority="6919">
      <formula>MID($I723,8,1)="0"</formula>
    </cfRule>
    <cfRule type="expression" dxfId="7454" priority="6920">
      <formula>$N723="Excluído"</formula>
    </cfRule>
    <cfRule type="expression" dxfId="7453" priority="6921">
      <formula>$N723="Alterar"</formula>
    </cfRule>
    <cfRule type="expression" dxfId="7452" priority="6922">
      <formula>$N723="Excluir"</formula>
    </cfRule>
    <cfRule type="expression" dxfId="7451" priority="6923">
      <formula>$N723="Incluir"</formula>
    </cfRule>
  </conditionalFormatting>
  <conditionalFormatting sqref="F723">
    <cfRule type="expression" dxfId="7450" priority="6912">
      <formula>IF($I657="",FALSE,IF($I657&gt;9999999,IF($I657&lt;100000000,FALSE,TRUE),TRUE))</formula>
    </cfRule>
  </conditionalFormatting>
  <conditionalFormatting sqref="H723">
    <cfRule type="expression" dxfId="7449" priority="6890">
      <formula>IF($I657="",FALSE,IF($I657&gt;9999999,IF($I657&lt;100000000,FALSE,TRUE),TRUE))</formula>
    </cfRule>
  </conditionalFormatting>
  <conditionalFormatting sqref="F723:H723">
    <cfRule type="expression" dxfId="7448" priority="6891">
      <formula>MID($I657,2,7)="0000000"</formula>
    </cfRule>
    <cfRule type="expression" dxfId="7447" priority="6892">
      <formula>MID($I657,3,6)="000000"</formula>
    </cfRule>
    <cfRule type="expression" dxfId="7446" priority="6893">
      <formula>MID($I657,4,5)="00000"</formula>
    </cfRule>
    <cfRule type="expression" dxfId="7445" priority="6894">
      <formula>MID($I657,5,4)="0000"</formula>
    </cfRule>
    <cfRule type="expression" dxfId="7444" priority="6895">
      <formula>MID($I657,7,2)="00"</formula>
    </cfRule>
    <cfRule type="expression" dxfId="7443" priority="6896">
      <formula>MID($I657,8,1)="0"</formula>
    </cfRule>
    <cfRule type="expression" dxfId="7442" priority="6897">
      <formula>$N657="Excluído"</formula>
    </cfRule>
    <cfRule type="expression" dxfId="7441" priority="6898">
      <formula>$N657="Alterar"</formula>
    </cfRule>
    <cfRule type="expression" dxfId="7440" priority="6899">
      <formula>$N657="Excluir"</formula>
    </cfRule>
    <cfRule type="expression" dxfId="7439" priority="6900">
      <formula>$N657="Incluir"</formula>
    </cfRule>
  </conditionalFormatting>
  <conditionalFormatting sqref="F768">
    <cfRule type="expression" dxfId="7438" priority="6901">
      <formula>IF($I693="",FALSE,IF($I693&gt;9999999,IF($I693&lt;100000000,FALSE,TRUE),TRUE))</formula>
    </cfRule>
  </conditionalFormatting>
  <conditionalFormatting sqref="F768">
    <cfRule type="expression" dxfId="7437" priority="6902">
      <formula>MID($I693,2,7)="0000000"</formula>
    </cfRule>
    <cfRule type="expression" dxfId="7436" priority="6903">
      <formula>MID($I693,3,6)="000000"</formula>
    </cfRule>
    <cfRule type="expression" dxfId="7435" priority="6904">
      <formula>MID($I693,4,5)="00000"</formula>
    </cfRule>
    <cfRule type="expression" dxfId="7434" priority="6905">
      <formula>MID($I693,5,4)="0000"</formula>
    </cfRule>
    <cfRule type="expression" dxfId="7433" priority="6906">
      <formula>MID($I693,7,2)="00"</formula>
    </cfRule>
    <cfRule type="expression" dxfId="7432" priority="6907">
      <formula>MID($I693,8,1)="0"</formula>
    </cfRule>
    <cfRule type="expression" dxfId="7431" priority="6908">
      <formula>$N693="Excluído"</formula>
    </cfRule>
    <cfRule type="expression" dxfId="7430" priority="6909">
      <formula>$N693="Alterar"</formula>
    </cfRule>
    <cfRule type="expression" dxfId="7429" priority="6910">
      <formula>$N693="Excluir"</formula>
    </cfRule>
    <cfRule type="expression" dxfId="7428" priority="6911">
      <formula>$N693="Incluir"</formula>
    </cfRule>
  </conditionalFormatting>
  <conditionalFormatting sqref="B724">
    <cfRule type="expression" dxfId="7427" priority="6879">
      <formula>IF($I724="",FALSE,IF($I724&gt;9999999,IF($I724&lt;100000000,FALSE,TRUE),TRUE))</formula>
    </cfRule>
  </conditionalFormatting>
  <conditionalFormatting sqref="B724:D724">
    <cfRule type="expression" dxfId="7426" priority="6880">
      <formula>MID($I724,2,7)="0000000"</formula>
    </cfRule>
    <cfRule type="expression" dxfId="7425" priority="6881">
      <formula>MID($I724,3,6)="000000"</formula>
    </cfRule>
    <cfRule type="expression" dxfId="7424" priority="6882">
      <formula>MID($I724,4,5)="00000"</formula>
    </cfRule>
    <cfRule type="expression" dxfId="7423" priority="6883">
      <formula>MID($I724,5,4)="0000"</formula>
    </cfRule>
    <cfRule type="expression" dxfId="7422" priority="6884">
      <formula>MID($I724,7,2)="00"</formula>
    </cfRule>
    <cfRule type="expression" dxfId="7421" priority="6885">
      <formula>MID($I724,8,1)="0"</formula>
    </cfRule>
    <cfRule type="expression" dxfId="7420" priority="6886">
      <formula>$N724="Excluído"</formula>
    </cfRule>
    <cfRule type="expression" dxfId="7419" priority="6887">
      <formula>$N724="Alterar"</formula>
    </cfRule>
    <cfRule type="expression" dxfId="7418" priority="6888">
      <formula>$N724="Excluir"</formula>
    </cfRule>
    <cfRule type="expression" dxfId="7417" priority="6889">
      <formula>$N724="Incluir"</formula>
    </cfRule>
  </conditionalFormatting>
  <conditionalFormatting sqref="F725">
    <cfRule type="expression" dxfId="7416" priority="6878">
      <formula>IF($I659="",FALSE,IF($I659&gt;9999999,IF($I659&lt;100000000,FALSE,TRUE),TRUE))</formula>
    </cfRule>
  </conditionalFormatting>
  <conditionalFormatting sqref="H725">
    <cfRule type="expression" dxfId="7415" priority="6856">
      <formula>IF($I659="",FALSE,IF($I659&gt;9999999,IF($I659&lt;100000000,FALSE,TRUE),TRUE))</formula>
    </cfRule>
  </conditionalFormatting>
  <conditionalFormatting sqref="F725:H725">
    <cfRule type="expression" dxfId="7414" priority="6857">
      <formula>MID($I659,2,7)="0000000"</formula>
    </cfRule>
    <cfRule type="expression" dxfId="7413" priority="6858">
      <formula>MID($I659,3,6)="000000"</formula>
    </cfRule>
    <cfRule type="expression" dxfId="7412" priority="6859">
      <formula>MID($I659,4,5)="00000"</formula>
    </cfRule>
    <cfRule type="expression" dxfId="7411" priority="6860">
      <formula>MID($I659,5,4)="0000"</formula>
    </cfRule>
    <cfRule type="expression" dxfId="7410" priority="6861">
      <formula>MID($I659,7,2)="00"</formula>
    </cfRule>
    <cfRule type="expression" dxfId="7409" priority="6862">
      <formula>MID($I659,8,1)="0"</formula>
    </cfRule>
    <cfRule type="expression" dxfId="7408" priority="6863">
      <formula>$N659="Excluído"</formula>
    </cfRule>
    <cfRule type="expression" dxfId="7407" priority="6864">
      <formula>$N659="Alterar"</formula>
    </cfRule>
    <cfRule type="expression" dxfId="7406" priority="6865">
      <formula>$N659="Excluir"</formula>
    </cfRule>
    <cfRule type="expression" dxfId="7405" priority="6866">
      <formula>$N659="Incluir"</formula>
    </cfRule>
  </conditionalFormatting>
  <conditionalFormatting sqref="H725 F741 E756 H717:H723 F717:F725 F730 F735:F738 H741 H823 F823 H816:H820 H810">
    <cfRule type="expression" dxfId="7404" priority="6867">
      <formula>IF($I639="",FALSE,IF($I639&gt;9999999,IF($I639&lt;100000000,FALSE,TRUE),TRUE))</formula>
    </cfRule>
  </conditionalFormatting>
  <conditionalFormatting sqref="H725 F741 E756 H717:H723 F717:F725 F730 F735:F738 H741 H823 F823 H816:H820 H810">
    <cfRule type="expression" dxfId="7403" priority="6868">
      <formula>MID($I639,2,7)="0000000"</formula>
    </cfRule>
    <cfRule type="expression" dxfId="7402" priority="6869">
      <formula>MID($I639,3,6)="000000"</formula>
    </cfRule>
    <cfRule type="expression" dxfId="7401" priority="6870">
      <formula>MID($I639,4,5)="00000"</formula>
    </cfRule>
    <cfRule type="expression" dxfId="7400" priority="6871">
      <formula>MID($I639,5,4)="0000"</formula>
    </cfRule>
    <cfRule type="expression" dxfId="7399" priority="6872">
      <formula>MID($I639,7,2)="00"</formula>
    </cfRule>
    <cfRule type="expression" dxfId="7398" priority="6873">
      <formula>MID($I639,8,1)="0"</formula>
    </cfRule>
    <cfRule type="expression" dxfId="7397" priority="6874">
      <formula>$N639="Excluído"</formula>
    </cfRule>
    <cfRule type="expression" dxfId="7396" priority="6875">
      <formula>$N639="Alterar"</formula>
    </cfRule>
    <cfRule type="expression" dxfId="7395" priority="6876">
      <formula>$N639="Excluir"</formula>
    </cfRule>
    <cfRule type="expression" dxfId="7394" priority="6877">
      <formula>$N639="Incluir"</formula>
    </cfRule>
  </conditionalFormatting>
  <conditionalFormatting sqref="F724">
    <cfRule type="expression" dxfId="7393" priority="6855">
      <formula>IF($I658="",FALSE,IF($I658&gt;9999999,IF($I658&lt;100000000,FALSE,TRUE),TRUE))</formula>
    </cfRule>
  </conditionalFormatting>
  <conditionalFormatting sqref="H724">
    <cfRule type="expression" dxfId="7392" priority="6833">
      <formula>IF($I658="",FALSE,IF($I658&gt;9999999,IF($I658&lt;100000000,FALSE,TRUE),TRUE))</formula>
    </cfRule>
  </conditionalFormatting>
  <conditionalFormatting sqref="F724:H724">
    <cfRule type="expression" dxfId="7391" priority="6834">
      <formula>MID($I658,2,7)="0000000"</formula>
    </cfRule>
    <cfRule type="expression" dxfId="7390" priority="6835">
      <formula>MID($I658,3,6)="000000"</formula>
    </cfRule>
    <cfRule type="expression" dxfId="7389" priority="6836">
      <formula>MID($I658,4,5)="00000"</formula>
    </cfRule>
    <cfRule type="expression" dxfId="7388" priority="6837">
      <formula>MID($I658,5,4)="0000"</formula>
    </cfRule>
    <cfRule type="expression" dxfId="7387" priority="6838">
      <formula>MID($I658,7,2)="00"</formula>
    </cfRule>
    <cfRule type="expression" dxfId="7386" priority="6839">
      <formula>MID($I658,8,1)="0"</formula>
    </cfRule>
    <cfRule type="expression" dxfId="7385" priority="6840">
      <formula>$N658="Excluído"</formula>
    </cfRule>
    <cfRule type="expression" dxfId="7384" priority="6841">
      <formula>$N658="Alterar"</formula>
    </cfRule>
    <cfRule type="expression" dxfId="7383" priority="6842">
      <formula>$N658="Excluir"</formula>
    </cfRule>
    <cfRule type="expression" dxfId="7382" priority="6843">
      <formula>$N658="Incluir"</formula>
    </cfRule>
  </conditionalFormatting>
  <conditionalFormatting sqref="H724">
    <cfRule type="expression" dxfId="7381" priority="6844">
      <formula>IF($I646="",FALSE,IF($I646&gt;9999999,IF($I646&lt;100000000,FALSE,TRUE),TRUE))</formula>
    </cfRule>
  </conditionalFormatting>
  <conditionalFormatting sqref="H724">
    <cfRule type="expression" dxfId="7380" priority="6845">
      <formula>MID($I646,2,7)="0000000"</formula>
    </cfRule>
    <cfRule type="expression" dxfId="7379" priority="6846">
      <formula>MID($I646,3,6)="000000"</formula>
    </cfRule>
    <cfRule type="expression" dxfId="7378" priority="6847">
      <formula>MID($I646,4,5)="00000"</formula>
    </cfRule>
    <cfRule type="expression" dxfId="7377" priority="6848">
      <formula>MID($I646,5,4)="0000"</formula>
    </cfRule>
    <cfRule type="expression" dxfId="7376" priority="6849">
      <formula>MID($I646,7,2)="00"</formula>
    </cfRule>
    <cfRule type="expression" dxfId="7375" priority="6850">
      <formula>MID($I646,8,1)="0"</formula>
    </cfRule>
    <cfRule type="expression" dxfId="7374" priority="6851">
      <formula>$N646="Excluído"</formula>
    </cfRule>
    <cfRule type="expression" dxfId="7373" priority="6852">
      <formula>$N646="Alterar"</formula>
    </cfRule>
    <cfRule type="expression" dxfId="7372" priority="6853">
      <formula>$N646="Excluir"</formula>
    </cfRule>
    <cfRule type="expression" dxfId="7371" priority="6854">
      <formula>$N646="Incluir"</formula>
    </cfRule>
  </conditionalFormatting>
  <conditionalFormatting sqref="B726">
    <cfRule type="expression" dxfId="7370" priority="6822">
      <formula>IF($I726="",FALSE,IF($I726&gt;9999999,IF($I726&lt;100000000,FALSE,TRUE),TRUE))</formula>
    </cfRule>
  </conditionalFormatting>
  <conditionalFormatting sqref="B726:D726">
    <cfRule type="expression" dxfId="7369" priority="6823">
      <formula>MID($I726,2,7)="0000000"</formula>
    </cfRule>
    <cfRule type="expression" dxfId="7368" priority="6824">
      <formula>MID($I726,3,6)="000000"</formula>
    </cfRule>
    <cfRule type="expression" dxfId="7367" priority="6825">
      <formula>MID($I726,4,5)="00000"</formula>
    </cfRule>
    <cfRule type="expression" dxfId="7366" priority="6826">
      <formula>MID($I726,5,4)="0000"</formula>
    </cfRule>
    <cfRule type="expression" dxfId="7365" priority="6827">
      <formula>MID($I726,7,2)="00"</formula>
    </cfRule>
    <cfRule type="expression" dxfId="7364" priority="6828">
      <formula>MID($I726,8,1)="0"</formula>
    </cfRule>
    <cfRule type="expression" dxfId="7363" priority="6829">
      <formula>$N726="Excluído"</formula>
    </cfRule>
    <cfRule type="expression" dxfId="7362" priority="6830">
      <formula>$N726="Alterar"</formula>
    </cfRule>
    <cfRule type="expression" dxfId="7361" priority="6831">
      <formula>$N726="Excluir"</formula>
    </cfRule>
    <cfRule type="expression" dxfId="7360" priority="6832">
      <formula>$N726="Incluir"</formula>
    </cfRule>
  </conditionalFormatting>
  <conditionalFormatting sqref="B727">
    <cfRule type="expression" dxfId="7359" priority="6811">
      <formula>IF($I727="",FALSE,IF($I727&gt;9999999,IF($I727&lt;100000000,FALSE,TRUE),TRUE))</formula>
    </cfRule>
  </conditionalFormatting>
  <conditionalFormatting sqref="B727:D727">
    <cfRule type="expression" dxfId="7358" priority="6812">
      <formula>MID($I727,2,7)="0000000"</formula>
    </cfRule>
    <cfRule type="expression" dxfId="7357" priority="6813">
      <formula>MID($I727,3,6)="000000"</formula>
    </cfRule>
    <cfRule type="expression" dxfId="7356" priority="6814">
      <formula>MID($I727,4,5)="00000"</formula>
    </cfRule>
    <cfRule type="expression" dxfId="7355" priority="6815">
      <formula>MID($I727,5,4)="0000"</formula>
    </cfRule>
    <cfRule type="expression" dxfId="7354" priority="6816">
      <formula>MID($I727,7,2)="00"</formula>
    </cfRule>
    <cfRule type="expression" dxfId="7353" priority="6817">
      <formula>MID($I727,8,1)="0"</formula>
    </cfRule>
    <cfRule type="expression" dxfId="7352" priority="6818">
      <formula>$N727="Excluído"</formula>
    </cfRule>
    <cfRule type="expression" dxfId="7351" priority="6819">
      <formula>$N727="Alterar"</formula>
    </cfRule>
    <cfRule type="expression" dxfId="7350" priority="6820">
      <formula>$N727="Excluir"</formula>
    </cfRule>
    <cfRule type="expression" dxfId="7349" priority="6821">
      <formula>$N727="Incluir"</formula>
    </cfRule>
  </conditionalFormatting>
  <conditionalFormatting sqref="B728">
    <cfRule type="expression" dxfId="7348" priority="6800">
      <formula>IF($I728="",FALSE,IF($I728&gt;9999999,IF($I728&lt;100000000,FALSE,TRUE),TRUE))</formula>
    </cfRule>
  </conditionalFormatting>
  <conditionalFormatting sqref="B728:D728">
    <cfRule type="expression" dxfId="7347" priority="6801">
      <formula>MID($I728,2,7)="0000000"</formula>
    </cfRule>
    <cfRule type="expression" dxfId="7346" priority="6802">
      <formula>MID($I728,3,6)="000000"</formula>
    </cfRule>
    <cfRule type="expression" dxfId="7345" priority="6803">
      <formula>MID($I728,4,5)="00000"</formula>
    </cfRule>
    <cfRule type="expression" dxfId="7344" priority="6804">
      <formula>MID($I728,5,4)="0000"</formula>
    </cfRule>
    <cfRule type="expression" dxfId="7343" priority="6805">
      <formula>MID($I728,7,2)="00"</formula>
    </cfRule>
    <cfRule type="expression" dxfId="7342" priority="6806">
      <formula>MID($I728,8,1)="0"</formula>
    </cfRule>
    <cfRule type="expression" dxfId="7341" priority="6807">
      <formula>$N728="Excluído"</formula>
    </cfRule>
    <cfRule type="expression" dxfId="7340" priority="6808">
      <formula>$N728="Alterar"</formula>
    </cfRule>
    <cfRule type="expression" dxfId="7339" priority="6809">
      <formula>$N728="Excluir"</formula>
    </cfRule>
    <cfRule type="expression" dxfId="7338" priority="6810">
      <formula>$N728="Incluir"</formula>
    </cfRule>
  </conditionalFormatting>
  <conditionalFormatting sqref="B729">
    <cfRule type="expression" dxfId="7337" priority="6789">
      <formula>IF($I729="",FALSE,IF($I729&gt;9999999,IF($I729&lt;100000000,FALSE,TRUE),TRUE))</formula>
    </cfRule>
  </conditionalFormatting>
  <conditionalFormatting sqref="B729:D729">
    <cfRule type="expression" dxfId="7336" priority="6790">
      <formula>MID($I729,2,7)="0000000"</formula>
    </cfRule>
    <cfRule type="expression" dxfId="7335" priority="6791">
      <formula>MID($I729,3,6)="000000"</formula>
    </cfRule>
    <cfRule type="expression" dxfId="7334" priority="6792">
      <formula>MID($I729,4,5)="00000"</formula>
    </cfRule>
    <cfRule type="expression" dxfId="7333" priority="6793">
      <formula>MID($I729,5,4)="0000"</formula>
    </cfRule>
    <cfRule type="expression" dxfId="7332" priority="6794">
      <formula>MID($I729,7,2)="00"</formula>
    </cfRule>
    <cfRule type="expression" dxfId="7331" priority="6795">
      <formula>MID($I729,8,1)="0"</formula>
    </cfRule>
    <cfRule type="expression" dxfId="7330" priority="6796">
      <formula>$N729="Excluído"</formula>
    </cfRule>
    <cfRule type="expression" dxfId="7329" priority="6797">
      <formula>$N729="Alterar"</formula>
    </cfRule>
    <cfRule type="expression" dxfId="7328" priority="6798">
      <formula>$N729="Excluir"</formula>
    </cfRule>
    <cfRule type="expression" dxfId="7327" priority="6799">
      <formula>$N729="Incluir"</formula>
    </cfRule>
  </conditionalFormatting>
  <conditionalFormatting sqref="B756">
    <cfRule type="expression" dxfId="7326" priority="6563">
      <formula>IF($I756="",FALSE,IF($I756&gt;9999999,IF($I756&lt;100000000,FALSE,TRUE),TRUE))</formula>
    </cfRule>
  </conditionalFormatting>
  <conditionalFormatting sqref="B730">
    <cfRule type="expression" dxfId="7325" priority="6778">
      <formula>IF($I730="",FALSE,IF($I730&gt;9999999,IF($I730&lt;100000000,FALSE,TRUE),TRUE))</formula>
    </cfRule>
  </conditionalFormatting>
  <conditionalFormatting sqref="B730:D730">
    <cfRule type="expression" dxfId="7324" priority="6779">
      <formula>MID($I730,2,7)="0000000"</formula>
    </cfRule>
    <cfRule type="expression" dxfId="7323" priority="6780">
      <formula>MID($I730,3,6)="000000"</formula>
    </cfRule>
    <cfRule type="expression" dxfId="7322" priority="6781">
      <formula>MID($I730,4,5)="00000"</formula>
    </cfRule>
    <cfRule type="expression" dxfId="7321" priority="6782">
      <formula>MID($I730,5,4)="0000"</formula>
    </cfRule>
    <cfRule type="expression" dxfId="7320" priority="6783">
      <formula>MID($I730,7,2)="00"</formula>
    </cfRule>
    <cfRule type="expression" dxfId="7319" priority="6784">
      <formula>MID($I730,8,1)="0"</formula>
    </cfRule>
    <cfRule type="expression" dxfId="7318" priority="6785">
      <formula>$N730="Excluído"</formula>
    </cfRule>
    <cfRule type="expression" dxfId="7317" priority="6786">
      <formula>$N730="Alterar"</formula>
    </cfRule>
    <cfRule type="expression" dxfId="7316" priority="6787">
      <formula>$N730="Excluir"</formula>
    </cfRule>
    <cfRule type="expression" dxfId="7315" priority="6788">
      <formula>$N730="Incluir"</formula>
    </cfRule>
  </conditionalFormatting>
  <conditionalFormatting sqref="E730">
    <cfRule type="expression" dxfId="7314" priority="6777">
      <formula>IF($I664="",FALSE,IF($I664&gt;9999999,IF($I664&lt;100000000,FALSE,TRUE),TRUE))</formula>
    </cfRule>
  </conditionalFormatting>
  <conditionalFormatting sqref="E730">
    <cfRule type="expression" dxfId="7313" priority="6756">
      <formula>MID($I664,2,7)="0000000"</formula>
    </cfRule>
    <cfRule type="expression" dxfId="7312" priority="6757">
      <formula>MID($I664,3,6)="000000"</formula>
    </cfRule>
    <cfRule type="expression" dxfId="7311" priority="6758">
      <formula>MID($I664,4,5)="00000"</formula>
    </cfRule>
    <cfRule type="expression" dxfId="7310" priority="6759">
      <formula>MID($I664,5,4)="0000"</formula>
    </cfRule>
    <cfRule type="expression" dxfId="7309" priority="6760">
      <formula>MID($I664,7,2)="00"</formula>
    </cfRule>
    <cfRule type="expression" dxfId="7308" priority="6761">
      <formula>MID($I664,8,1)="0"</formula>
    </cfRule>
    <cfRule type="expression" dxfId="7307" priority="6762">
      <formula>$N664="Excluído"</formula>
    </cfRule>
    <cfRule type="expression" dxfId="7306" priority="6763">
      <formula>$N664="Alterar"</formula>
    </cfRule>
    <cfRule type="expression" dxfId="7305" priority="6764">
      <formula>$N664="Excluir"</formula>
    </cfRule>
    <cfRule type="expression" dxfId="7304" priority="6765">
      <formula>$N664="Incluir"</formula>
    </cfRule>
  </conditionalFormatting>
  <conditionalFormatting sqref="E730">
    <cfRule type="expression" dxfId="7303" priority="6766">
      <formula>IF($I652="",FALSE,IF($I652&gt;9999999,IF($I652&lt;100000000,FALSE,TRUE),TRUE))</formula>
    </cfRule>
  </conditionalFormatting>
  <conditionalFormatting sqref="E730">
    <cfRule type="expression" dxfId="7302" priority="6767">
      <formula>MID($I652,2,7)="0000000"</formula>
    </cfRule>
    <cfRule type="expression" dxfId="7301" priority="6768">
      <formula>MID($I652,3,6)="000000"</formula>
    </cfRule>
    <cfRule type="expression" dxfId="7300" priority="6769">
      <formula>MID($I652,4,5)="00000"</formula>
    </cfRule>
    <cfRule type="expression" dxfId="7299" priority="6770">
      <formula>MID($I652,5,4)="0000"</formula>
    </cfRule>
    <cfRule type="expression" dxfId="7298" priority="6771">
      <formula>MID($I652,7,2)="00"</formula>
    </cfRule>
    <cfRule type="expression" dxfId="7297" priority="6772">
      <formula>MID($I652,8,1)="0"</formula>
    </cfRule>
    <cfRule type="expression" dxfId="7296" priority="6773">
      <formula>$N652="Excluído"</formula>
    </cfRule>
    <cfRule type="expression" dxfId="7295" priority="6774">
      <formula>$N652="Alterar"</formula>
    </cfRule>
    <cfRule type="expression" dxfId="7294" priority="6775">
      <formula>$N652="Excluir"</formula>
    </cfRule>
    <cfRule type="expression" dxfId="7293" priority="6776">
      <formula>$N652="Incluir"</formula>
    </cfRule>
  </conditionalFormatting>
  <conditionalFormatting sqref="B731:B734">
    <cfRule type="expression" dxfId="7292" priority="6745">
      <formula>IF($I731="",FALSE,IF($I731&gt;9999999,IF($I731&lt;100000000,FALSE,TRUE),TRUE))</formula>
    </cfRule>
  </conditionalFormatting>
  <conditionalFormatting sqref="B731:D734">
    <cfRule type="expression" dxfId="7291" priority="6746">
      <formula>MID($I731,2,7)="0000000"</formula>
    </cfRule>
    <cfRule type="expression" dxfId="7290" priority="6747">
      <formula>MID($I731,3,6)="000000"</formula>
    </cfRule>
    <cfRule type="expression" dxfId="7289" priority="6748">
      <formula>MID($I731,4,5)="00000"</formula>
    </cfRule>
    <cfRule type="expression" dxfId="7288" priority="6749">
      <formula>MID($I731,5,4)="0000"</formula>
    </cfRule>
    <cfRule type="expression" dxfId="7287" priority="6750">
      <formula>MID($I731,7,2)="00"</formula>
    </cfRule>
    <cfRule type="expression" dxfId="7286" priority="6751">
      <formula>MID($I731,8,1)="0"</formula>
    </cfRule>
    <cfRule type="expression" dxfId="7285" priority="6752">
      <formula>$N731="Excluído"</formula>
    </cfRule>
    <cfRule type="expression" dxfId="7284" priority="6753">
      <formula>$N731="Alterar"</formula>
    </cfRule>
    <cfRule type="expression" dxfId="7283" priority="6754">
      <formula>$N731="Excluir"</formula>
    </cfRule>
    <cfRule type="expression" dxfId="7282" priority="6755">
      <formula>$N731="Incluir"</formula>
    </cfRule>
  </conditionalFormatting>
  <conditionalFormatting sqref="B735:B736">
    <cfRule type="expression" dxfId="7281" priority="6734">
      <formula>IF($I735="",FALSE,IF($I735&gt;9999999,IF($I735&lt;100000000,FALSE,TRUE),TRUE))</formula>
    </cfRule>
  </conditionalFormatting>
  <conditionalFormatting sqref="B735:D736">
    <cfRule type="expression" dxfId="7280" priority="6735">
      <formula>MID($I735,2,7)="0000000"</formula>
    </cfRule>
    <cfRule type="expression" dxfId="7279" priority="6736">
      <formula>MID($I735,3,6)="000000"</formula>
    </cfRule>
    <cfRule type="expression" dxfId="7278" priority="6737">
      <formula>MID($I735,4,5)="00000"</formula>
    </cfRule>
    <cfRule type="expression" dxfId="7277" priority="6738">
      <formula>MID($I735,5,4)="0000"</formula>
    </cfRule>
    <cfRule type="expression" dxfId="7276" priority="6739">
      <formula>MID($I735,7,2)="00"</formula>
    </cfRule>
    <cfRule type="expression" dxfId="7275" priority="6740">
      <formula>MID($I735,8,1)="0"</formula>
    </cfRule>
    <cfRule type="expression" dxfId="7274" priority="6741">
      <formula>$N735="Excluído"</formula>
    </cfRule>
    <cfRule type="expression" dxfId="7273" priority="6742">
      <formula>$N735="Alterar"</formula>
    </cfRule>
    <cfRule type="expression" dxfId="7272" priority="6743">
      <formula>$N735="Excluir"</formula>
    </cfRule>
    <cfRule type="expression" dxfId="7271" priority="6744">
      <formula>$N735="Incluir"</formula>
    </cfRule>
  </conditionalFormatting>
  <conditionalFormatting sqref="E735">
    <cfRule type="expression" dxfId="7270" priority="6733">
      <formula>IF($I669="",FALSE,IF($I669&gt;9999999,IF($I669&lt;100000000,FALSE,TRUE),TRUE))</formula>
    </cfRule>
  </conditionalFormatting>
  <conditionalFormatting sqref="E735">
    <cfRule type="expression" dxfId="7269" priority="6712">
      <formula>MID($I669,2,7)="0000000"</formula>
    </cfRule>
    <cfRule type="expression" dxfId="7268" priority="6713">
      <formula>MID($I669,3,6)="000000"</formula>
    </cfRule>
    <cfRule type="expression" dxfId="7267" priority="6714">
      <formula>MID($I669,4,5)="00000"</formula>
    </cfRule>
    <cfRule type="expression" dxfId="7266" priority="6715">
      <formula>MID($I669,5,4)="0000"</formula>
    </cfRule>
    <cfRule type="expression" dxfId="7265" priority="6716">
      <formula>MID($I669,7,2)="00"</formula>
    </cfRule>
    <cfRule type="expression" dxfId="7264" priority="6717">
      <formula>MID($I669,8,1)="0"</formula>
    </cfRule>
    <cfRule type="expression" dxfId="7263" priority="6718">
      <formula>$N669="Excluído"</formula>
    </cfRule>
    <cfRule type="expression" dxfId="7262" priority="6719">
      <formula>$N669="Alterar"</formula>
    </cfRule>
    <cfRule type="expression" dxfId="7261" priority="6720">
      <formula>$N669="Excluir"</formula>
    </cfRule>
    <cfRule type="expression" dxfId="7260" priority="6721">
      <formula>$N669="Incluir"</formula>
    </cfRule>
  </conditionalFormatting>
  <conditionalFormatting sqref="E735">
    <cfRule type="expression" dxfId="7259" priority="6722">
      <formula>IF($I657="",FALSE,IF($I657&gt;9999999,IF($I657&lt;100000000,FALSE,TRUE),TRUE))</formula>
    </cfRule>
  </conditionalFormatting>
  <conditionalFormatting sqref="E735">
    <cfRule type="expression" dxfId="7258" priority="6723">
      <formula>MID($I657,2,7)="0000000"</formula>
    </cfRule>
    <cfRule type="expression" dxfId="7257" priority="6724">
      <formula>MID($I657,3,6)="000000"</formula>
    </cfRule>
    <cfRule type="expression" dxfId="7256" priority="6725">
      <formula>MID($I657,4,5)="00000"</formula>
    </cfRule>
    <cfRule type="expression" dxfId="7255" priority="6726">
      <formula>MID($I657,5,4)="0000"</formula>
    </cfRule>
    <cfRule type="expression" dxfId="7254" priority="6727">
      <formula>MID($I657,7,2)="00"</formula>
    </cfRule>
    <cfRule type="expression" dxfId="7253" priority="6728">
      <formula>MID($I657,8,1)="0"</formula>
    </cfRule>
    <cfRule type="expression" dxfId="7252" priority="6729">
      <formula>$N657="Excluído"</formula>
    </cfRule>
    <cfRule type="expression" dxfId="7251" priority="6730">
      <formula>$N657="Alterar"</formula>
    </cfRule>
    <cfRule type="expression" dxfId="7250" priority="6731">
      <formula>$N657="Excluir"</formula>
    </cfRule>
    <cfRule type="expression" dxfId="7249" priority="6732">
      <formula>$N657="Incluir"</formula>
    </cfRule>
  </conditionalFormatting>
  <conditionalFormatting sqref="E736">
    <cfRule type="expression" dxfId="7248" priority="6711">
      <formula>IF($I670="",FALSE,IF($I670&gt;9999999,IF($I670&lt;100000000,FALSE,TRUE),TRUE))</formula>
    </cfRule>
  </conditionalFormatting>
  <conditionalFormatting sqref="E736">
    <cfRule type="expression" dxfId="7247" priority="6690">
      <formula>MID($I670,2,7)="0000000"</formula>
    </cfRule>
    <cfRule type="expression" dxfId="7246" priority="6691">
      <formula>MID($I670,3,6)="000000"</formula>
    </cfRule>
    <cfRule type="expression" dxfId="7245" priority="6692">
      <formula>MID($I670,4,5)="00000"</formula>
    </cfRule>
    <cfRule type="expression" dxfId="7244" priority="6693">
      <formula>MID($I670,5,4)="0000"</formula>
    </cfRule>
    <cfRule type="expression" dxfId="7243" priority="6694">
      <formula>MID($I670,7,2)="00"</formula>
    </cfRule>
    <cfRule type="expression" dxfId="7242" priority="6695">
      <formula>MID($I670,8,1)="0"</formula>
    </cfRule>
    <cfRule type="expression" dxfId="7241" priority="6696">
      <formula>$N670="Excluído"</formula>
    </cfRule>
    <cfRule type="expression" dxfId="7240" priority="6697">
      <formula>$N670="Alterar"</formula>
    </cfRule>
    <cfRule type="expression" dxfId="7239" priority="6698">
      <formula>$N670="Excluir"</formula>
    </cfRule>
    <cfRule type="expression" dxfId="7238" priority="6699">
      <formula>$N670="Incluir"</formula>
    </cfRule>
  </conditionalFormatting>
  <conditionalFormatting sqref="E736">
    <cfRule type="expression" dxfId="7237" priority="6700">
      <formula>IF($I658="",FALSE,IF($I658&gt;9999999,IF($I658&lt;100000000,FALSE,TRUE),TRUE))</formula>
    </cfRule>
  </conditionalFormatting>
  <conditionalFormatting sqref="E736">
    <cfRule type="expression" dxfId="7236" priority="6701">
      <formula>MID($I658,2,7)="0000000"</formula>
    </cfRule>
    <cfRule type="expression" dxfId="7235" priority="6702">
      <formula>MID($I658,3,6)="000000"</formula>
    </cfRule>
    <cfRule type="expression" dxfId="7234" priority="6703">
      <formula>MID($I658,4,5)="00000"</formula>
    </cfRule>
    <cfRule type="expression" dxfId="7233" priority="6704">
      <formula>MID($I658,5,4)="0000"</formula>
    </cfRule>
    <cfRule type="expression" dxfId="7232" priority="6705">
      <formula>MID($I658,7,2)="00"</formula>
    </cfRule>
    <cfRule type="expression" dxfId="7231" priority="6706">
      <formula>MID($I658,8,1)="0"</formula>
    </cfRule>
    <cfRule type="expression" dxfId="7230" priority="6707">
      <formula>$N658="Excluído"</formula>
    </cfRule>
    <cfRule type="expression" dxfId="7229" priority="6708">
      <formula>$N658="Alterar"</formula>
    </cfRule>
    <cfRule type="expression" dxfId="7228" priority="6709">
      <formula>$N658="Excluir"</formula>
    </cfRule>
    <cfRule type="expression" dxfId="7227" priority="6710">
      <formula>$N658="Incluir"</formula>
    </cfRule>
  </conditionalFormatting>
  <conditionalFormatting sqref="B738">
    <cfRule type="expression" dxfId="7226" priority="6679">
      <formula>IF($I738="",FALSE,IF($I738&gt;9999999,IF($I738&lt;100000000,FALSE,TRUE),TRUE))</formula>
    </cfRule>
  </conditionalFormatting>
  <conditionalFormatting sqref="B738:D738">
    <cfRule type="expression" dxfId="7225" priority="6680">
      <formula>MID($I738,2,7)="0000000"</formula>
    </cfRule>
    <cfRule type="expression" dxfId="7224" priority="6681">
      <formula>MID($I738,3,6)="000000"</formula>
    </cfRule>
    <cfRule type="expression" dxfId="7223" priority="6682">
      <formula>MID($I738,4,5)="00000"</formula>
    </cfRule>
    <cfRule type="expression" dxfId="7222" priority="6683">
      <formula>MID($I738,5,4)="0000"</formula>
    </cfRule>
    <cfRule type="expression" dxfId="7221" priority="6684">
      <formula>MID($I738,7,2)="00"</formula>
    </cfRule>
    <cfRule type="expression" dxfId="7220" priority="6685">
      <formula>MID($I738,8,1)="0"</formula>
    </cfRule>
    <cfRule type="expression" dxfId="7219" priority="6686">
      <formula>$N738="Excluído"</formula>
    </cfRule>
    <cfRule type="expression" dxfId="7218" priority="6687">
      <formula>$N738="Alterar"</formula>
    </cfRule>
    <cfRule type="expression" dxfId="7217" priority="6688">
      <formula>$N738="Excluir"</formula>
    </cfRule>
    <cfRule type="expression" dxfId="7216" priority="6689">
      <formula>$N738="Incluir"</formula>
    </cfRule>
  </conditionalFormatting>
  <conditionalFormatting sqref="F730">
    <cfRule type="expression" dxfId="7215" priority="6678">
      <formula>IF($I664="",FALSE,IF($I664&gt;9999999,IF($I664&lt;100000000,FALSE,TRUE),TRUE))</formula>
    </cfRule>
  </conditionalFormatting>
  <conditionalFormatting sqref="H730">
    <cfRule type="expression" dxfId="7214" priority="6656">
      <formula>IF($I664="",FALSE,IF($I664&gt;9999999,IF($I664&lt;100000000,FALSE,TRUE),TRUE))</formula>
    </cfRule>
  </conditionalFormatting>
  <conditionalFormatting sqref="F730:H730">
    <cfRule type="expression" dxfId="7213" priority="6657">
      <formula>MID($I664,2,7)="0000000"</formula>
    </cfRule>
    <cfRule type="expression" dxfId="7212" priority="6658">
      <formula>MID($I664,3,6)="000000"</formula>
    </cfRule>
    <cfRule type="expression" dxfId="7211" priority="6659">
      <formula>MID($I664,4,5)="00000"</formula>
    </cfRule>
    <cfRule type="expression" dxfId="7210" priority="6660">
      <formula>MID($I664,5,4)="0000"</formula>
    </cfRule>
    <cfRule type="expression" dxfId="7209" priority="6661">
      <formula>MID($I664,7,2)="00"</formula>
    </cfRule>
    <cfRule type="expression" dxfId="7208" priority="6662">
      <formula>MID($I664,8,1)="0"</formula>
    </cfRule>
    <cfRule type="expression" dxfId="7207" priority="6663">
      <formula>$N664="Excluído"</formula>
    </cfRule>
    <cfRule type="expression" dxfId="7206" priority="6664">
      <formula>$N664="Alterar"</formula>
    </cfRule>
    <cfRule type="expression" dxfId="7205" priority="6665">
      <formula>$N664="Excluir"</formula>
    </cfRule>
    <cfRule type="expression" dxfId="7204" priority="6666">
      <formula>$N664="Incluir"</formula>
    </cfRule>
  </conditionalFormatting>
  <conditionalFormatting sqref="H730">
    <cfRule type="expression" dxfId="7203" priority="6667">
      <formula>IF($I652="",FALSE,IF($I652&gt;9999999,IF($I652&lt;100000000,FALSE,TRUE),TRUE))</formula>
    </cfRule>
  </conditionalFormatting>
  <conditionalFormatting sqref="H730">
    <cfRule type="expression" dxfId="7202" priority="6668">
      <formula>MID($I652,2,7)="0000000"</formula>
    </cfRule>
    <cfRule type="expression" dxfId="7201" priority="6669">
      <formula>MID($I652,3,6)="000000"</formula>
    </cfRule>
    <cfRule type="expression" dxfId="7200" priority="6670">
      <formula>MID($I652,4,5)="00000"</formula>
    </cfRule>
    <cfRule type="expression" dxfId="7199" priority="6671">
      <formula>MID($I652,5,4)="0000"</formula>
    </cfRule>
    <cfRule type="expression" dxfId="7198" priority="6672">
      <formula>MID($I652,7,2)="00"</formula>
    </cfRule>
    <cfRule type="expression" dxfId="7197" priority="6673">
      <formula>MID($I652,8,1)="0"</formula>
    </cfRule>
    <cfRule type="expression" dxfId="7196" priority="6674">
      <formula>$N652="Excluído"</formula>
    </cfRule>
    <cfRule type="expression" dxfId="7195" priority="6675">
      <formula>$N652="Alterar"</formula>
    </cfRule>
    <cfRule type="expression" dxfId="7194" priority="6676">
      <formula>$N652="Excluir"</formula>
    </cfRule>
    <cfRule type="expression" dxfId="7193" priority="6677">
      <formula>$N652="Incluir"</formula>
    </cfRule>
  </conditionalFormatting>
  <conditionalFormatting sqref="F735:F736">
    <cfRule type="expression" dxfId="7192" priority="6655">
      <formula>IF($I669="",FALSE,IF($I669&gt;9999999,IF($I669&lt;100000000,FALSE,TRUE),TRUE))</formula>
    </cfRule>
  </conditionalFormatting>
  <conditionalFormatting sqref="H735:H736">
    <cfRule type="expression" dxfId="7191" priority="6633">
      <formula>IF($I669="",FALSE,IF($I669&gt;9999999,IF($I669&lt;100000000,FALSE,TRUE),TRUE))</formula>
    </cfRule>
  </conditionalFormatting>
  <conditionalFormatting sqref="F735:H736">
    <cfRule type="expression" dxfId="7190" priority="6634">
      <formula>MID($I669,2,7)="0000000"</formula>
    </cfRule>
    <cfRule type="expression" dxfId="7189" priority="6635">
      <formula>MID($I669,3,6)="000000"</formula>
    </cfRule>
    <cfRule type="expression" dxfId="7188" priority="6636">
      <formula>MID($I669,4,5)="00000"</formula>
    </cfRule>
    <cfRule type="expression" dxfId="7187" priority="6637">
      <formula>MID($I669,5,4)="0000"</formula>
    </cfRule>
    <cfRule type="expression" dxfId="7186" priority="6638">
      <formula>MID($I669,7,2)="00"</formula>
    </cfRule>
    <cfRule type="expression" dxfId="7185" priority="6639">
      <formula>MID($I669,8,1)="0"</formula>
    </cfRule>
    <cfRule type="expression" dxfId="7184" priority="6640">
      <formula>$N669="Excluído"</formula>
    </cfRule>
    <cfRule type="expression" dxfId="7183" priority="6641">
      <formula>$N669="Alterar"</formula>
    </cfRule>
    <cfRule type="expression" dxfId="7182" priority="6642">
      <formula>$N669="Excluir"</formula>
    </cfRule>
    <cfRule type="expression" dxfId="7181" priority="6643">
      <formula>$N669="Incluir"</formula>
    </cfRule>
  </conditionalFormatting>
  <conditionalFormatting sqref="H735:H736">
    <cfRule type="expression" dxfId="7180" priority="6644">
      <formula>IF($I657="",FALSE,IF($I657&gt;9999999,IF($I657&lt;100000000,FALSE,TRUE),TRUE))</formula>
    </cfRule>
  </conditionalFormatting>
  <conditionalFormatting sqref="H735:H736">
    <cfRule type="expression" dxfId="7179" priority="6645">
      <formula>MID($I657,2,7)="0000000"</formula>
    </cfRule>
    <cfRule type="expression" dxfId="7178" priority="6646">
      <formula>MID($I657,3,6)="000000"</formula>
    </cfRule>
    <cfRule type="expression" dxfId="7177" priority="6647">
      <formula>MID($I657,4,5)="00000"</formula>
    </cfRule>
    <cfRule type="expression" dxfId="7176" priority="6648">
      <formula>MID($I657,5,4)="0000"</formula>
    </cfRule>
    <cfRule type="expression" dxfId="7175" priority="6649">
      <formula>MID($I657,7,2)="00"</formula>
    </cfRule>
    <cfRule type="expression" dxfId="7174" priority="6650">
      <formula>MID($I657,8,1)="0"</formula>
    </cfRule>
    <cfRule type="expression" dxfId="7173" priority="6651">
      <formula>$N657="Excluído"</formula>
    </cfRule>
    <cfRule type="expression" dxfId="7172" priority="6652">
      <formula>$N657="Alterar"</formula>
    </cfRule>
    <cfRule type="expression" dxfId="7171" priority="6653">
      <formula>$N657="Excluir"</formula>
    </cfRule>
    <cfRule type="expression" dxfId="7170" priority="6654">
      <formula>$N657="Incluir"</formula>
    </cfRule>
  </conditionalFormatting>
  <conditionalFormatting sqref="F738">
    <cfRule type="expression" dxfId="7169" priority="6632">
      <formula>IF($I672="",FALSE,IF($I672&gt;9999999,IF($I672&lt;100000000,FALSE,TRUE),TRUE))</formula>
    </cfRule>
  </conditionalFormatting>
  <conditionalFormatting sqref="H738">
    <cfRule type="expression" dxfId="7168" priority="6610">
      <formula>IF($I672="",FALSE,IF($I672&gt;9999999,IF($I672&lt;100000000,FALSE,TRUE),TRUE))</formula>
    </cfRule>
  </conditionalFormatting>
  <conditionalFormatting sqref="F738:H738">
    <cfRule type="expression" dxfId="7167" priority="6611">
      <formula>MID($I672,2,7)="0000000"</formula>
    </cfRule>
    <cfRule type="expression" dxfId="7166" priority="6612">
      <formula>MID($I672,3,6)="000000"</formula>
    </cfRule>
    <cfRule type="expression" dxfId="7165" priority="6613">
      <formula>MID($I672,4,5)="00000"</formula>
    </cfRule>
    <cfRule type="expression" dxfId="7164" priority="6614">
      <formula>MID($I672,5,4)="0000"</formula>
    </cfRule>
    <cfRule type="expression" dxfId="7163" priority="6615">
      <formula>MID($I672,7,2)="00"</formula>
    </cfRule>
    <cfRule type="expression" dxfId="7162" priority="6616">
      <formula>MID($I672,8,1)="0"</formula>
    </cfRule>
    <cfRule type="expression" dxfId="7161" priority="6617">
      <formula>$N672="Excluído"</formula>
    </cfRule>
    <cfRule type="expression" dxfId="7160" priority="6618">
      <formula>$N672="Alterar"</formula>
    </cfRule>
    <cfRule type="expression" dxfId="7159" priority="6619">
      <formula>$N672="Excluir"</formula>
    </cfRule>
    <cfRule type="expression" dxfId="7158" priority="6620">
      <formula>$N672="Incluir"</formula>
    </cfRule>
  </conditionalFormatting>
  <conditionalFormatting sqref="H738">
    <cfRule type="expression" dxfId="7157" priority="6621">
      <formula>IF($I660="",FALSE,IF($I660&gt;9999999,IF($I660&lt;100000000,FALSE,TRUE),TRUE))</formula>
    </cfRule>
  </conditionalFormatting>
  <conditionalFormatting sqref="H738">
    <cfRule type="expression" dxfId="7156" priority="6622">
      <formula>MID($I660,2,7)="0000000"</formula>
    </cfRule>
    <cfRule type="expression" dxfId="7155" priority="6623">
      <formula>MID($I660,3,6)="000000"</formula>
    </cfRule>
    <cfRule type="expression" dxfId="7154" priority="6624">
      <formula>MID($I660,4,5)="00000"</formula>
    </cfRule>
    <cfRule type="expression" dxfId="7153" priority="6625">
      <formula>MID($I660,5,4)="0000"</formula>
    </cfRule>
    <cfRule type="expression" dxfId="7152" priority="6626">
      <formula>MID($I660,7,2)="00"</formula>
    </cfRule>
    <cfRule type="expression" dxfId="7151" priority="6627">
      <formula>MID($I660,8,1)="0"</formula>
    </cfRule>
    <cfRule type="expression" dxfId="7150" priority="6628">
      <formula>$N660="Excluído"</formula>
    </cfRule>
    <cfRule type="expression" dxfId="7149" priority="6629">
      <formula>$N660="Alterar"</formula>
    </cfRule>
    <cfRule type="expression" dxfId="7148" priority="6630">
      <formula>$N660="Excluir"</formula>
    </cfRule>
    <cfRule type="expression" dxfId="7147" priority="6631">
      <formula>$N660="Incluir"</formula>
    </cfRule>
  </conditionalFormatting>
  <conditionalFormatting sqref="F737">
    <cfRule type="expression" dxfId="7146" priority="6609">
      <formula>IF($I671="",FALSE,IF($I671&gt;9999999,IF($I671&lt;100000000,FALSE,TRUE),TRUE))</formula>
    </cfRule>
  </conditionalFormatting>
  <conditionalFormatting sqref="H737">
    <cfRule type="expression" dxfId="7145" priority="6587">
      <formula>IF($I671="",FALSE,IF($I671&gt;9999999,IF($I671&lt;100000000,FALSE,TRUE),TRUE))</formula>
    </cfRule>
  </conditionalFormatting>
  <conditionalFormatting sqref="F737:H737">
    <cfRule type="expression" dxfId="7144" priority="6588">
      <formula>MID($I671,2,7)="0000000"</formula>
    </cfRule>
    <cfRule type="expression" dxfId="7143" priority="6589">
      <formula>MID($I671,3,6)="000000"</formula>
    </cfRule>
    <cfRule type="expression" dxfId="7142" priority="6590">
      <formula>MID($I671,4,5)="00000"</formula>
    </cfRule>
    <cfRule type="expression" dxfId="7141" priority="6591">
      <formula>MID($I671,5,4)="0000"</formula>
    </cfRule>
    <cfRule type="expression" dxfId="7140" priority="6592">
      <formula>MID($I671,7,2)="00"</formula>
    </cfRule>
    <cfRule type="expression" dxfId="7139" priority="6593">
      <formula>MID($I671,8,1)="0"</formula>
    </cfRule>
    <cfRule type="expression" dxfId="7138" priority="6594">
      <formula>$N671="Excluído"</formula>
    </cfRule>
    <cfRule type="expression" dxfId="7137" priority="6595">
      <formula>$N671="Alterar"</formula>
    </cfRule>
    <cfRule type="expression" dxfId="7136" priority="6596">
      <formula>$N671="Excluir"</formula>
    </cfRule>
    <cfRule type="expression" dxfId="7135" priority="6597">
      <formula>$N671="Incluir"</formula>
    </cfRule>
  </conditionalFormatting>
  <conditionalFormatting sqref="H737">
    <cfRule type="expression" dxfId="7134" priority="6598">
      <formula>IF($I659="",FALSE,IF($I659&gt;9999999,IF($I659&lt;100000000,FALSE,TRUE),TRUE))</formula>
    </cfRule>
  </conditionalFormatting>
  <conditionalFormatting sqref="H737">
    <cfRule type="expression" dxfId="7133" priority="6599">
      <formula>MID($I659,2,7)="0000000"</formula>
    </cfRule>
    <cfRule type="expression" dxfId="7132" priority="6600">
      <formula>MID($I659,3,6)="000000"</formula>
    </cfRule>
    <cfRule type="expression" dxfId="7131" priority="6601">
      <formula>MID($I659,4,5)="00000"</formula>
    </cfRule>
    <cfRule type="expression" dxfId="7130" priority="6602">
      <formula>MID($I659,5,4)="0000"</formula>
    </cfRule>
    <cfRule type="expression" dxfId="7129" priority="6603">
      <formula>MID($I659,7,2)="00"</formula>
    </cfRule>
    <cfRule type="expression" dxfId="7128" priority="6604">
      <formula>MID($I659,8,1)="0"</formula>
    </cfRule>
    <cfRule type="expression" dxfId="7127" priority="6605">
      <formula>$N659="Excluído"</formula>
    </cfRule>
    <cfRule type="expression" dxfId="7126" priority="6606">
      <formula>$N659="Alterar"</formula>
    </cfRule>
    <cfRule type="expression" dxfId="7125" priority="6607">
      <formula>$N659="Excluir"</formula>
    </cfRule>
    <cfRule type="expression" dxfId="7124" priority="6608">
      <formula>$N659="Incluir"</formula>
    </cfRule>
  </conditionalFormatting>
  <conditionalFormatting sqref="F739:F740">
    <cfRule type="expression" dxfId="7123" priority="6576">
      <formula>IF($I739="",FALSE,IF($I739&gt;9999999,IF($I739&lt;100000000,FALSE,TRUE),TRUE))</formula>
    </cfRule>
  </conditionalFormatting>
  <conditionalFormatting sqref="F739:H740">
    <cfRule type="expression" dxfId="7122" priority="6577">
      <formula>MID($I739,2,7)="0000000"</formula>
    </cfRule>
    <cfRule type="expression" dxfId="7121" priority="6578">
      <formula>MID($I739,3,6)="000000"</formula>
    </cfRule>
    <cfRule type="expression" dxfId="7120" priority="6579">
      <formula>MID($I739,4,5)="00000"</formula>
    </cfRule>
    <cfRule type="expression" dxfId="7119" priority="6580">
      <formula>MID($I739,5,4)="0000"</formula>
    </cfRule>
    <cfRule type="expression" dxfId="7118" priority="6581">
      <formula>MID($I739,7,2)="00"</formula>
    </cfRule>
    <cfRule type="expression" dxfId="7117" priority="6582">
      <formula>MID($I739,8,1)="0"</formula>
    </cfRule>
    <cfRule type="expression" dxfId="7116" priority="6583">
      <formula>$N739="Excluído"</formula>
    </cfRule>
    <cfRule type="expression" dxfId="7115" priority="6584">
      <formula>$N739="Alterar"</formula>
    </cfRule>
    <cfRule type="expression" dxfId="7114" priority="6585">
      <formula>$N739="Excluir"</formula>
    </cfRule>
    <cfRule type="expression" dxfId="7113" priority="6586">
      <formula>$N739="Incluir"</formula>
    </cfRule>
  </conditionalFormatting>
  <conditionalFormatting sqref="B741:B756">
    <cfRule type="expression" dxfId="7112" priority="6565">
      <formula>IF($I741="",FALSE,IF($I741&gt;9999999,IF($I741&lt;100000000,FALSE,TRUE),TRUE))</formula>
    </cfRule>
  </conditionalFormatting>
  <conditionalFormatting sqref="B755">
    <cfRule type="expression" dxfId="7111" priority="6564">
      <formula>IF($I755="",FALSE,IF($I755&gt;9999999,IF($I755&lt;100000000,FALSE,TRUE),TRUE))</formula>
    </cfRule>
  </conditionalFormatting>
  <conditionalFormatting sqref="B741:D756">
    <cfRule type="expression" dxfId="7110" priority="6566">
      <formula>MID($I741,2,7)="0000000"</formula>
    </cfRule>
    <cfRule type="expression" dxfId="7109" priority="6567">
      <formula>MID($I741,3,6)="000000"</formula>
    </cfRule>
    <cfRule type="expression" dxfId="7108" priority="6568">
      <formula>MID($I741,4,5)="00000"</formula>
    </cfRule>
    <cfRule type="expression" dxfId="7107" priority="6569">
      <formula>MID($I741,5,4)="0000"</formula>
    </cfRule>
    <cfRule type="expression" dxfId="7106" priority="6570">
      <formula>MID($I741,7,2)="00"</formula>
    </cfRule>
    <cfRule type="expression" dxfId="7105" priority="6571">
      <formula>MID($I741,8,1)="0"</formula>
    </cfRule>
    <cfRule type="expression" dxfId="7104" priority="6572">
      <formula>$N741="Excluído"</formula>
    </cfRule>
    <cfRule type="expression" dxfId="7103" priority="6573">
      <formula>$N741="Alterar"</formula>
    </cfRule>
    <cfRule type="expression" dxfId="7102" priority="6574">
      <formula>$N741="Excluir"</formula>
    </cfRule>
    <cfRule type="expression" dxfId="7101" priority="6575">
      <formula>$N741="Incluir"</formula>
    </cfRule>
  </conditionalFormatting>
  <conditionalFormatting sqref="F770:F771">
    <cfRule type="expression" dxfId="7100" priority="11270">
      <formula>IF($I695="",FALSE,IF($I695&gt;9999999,IF($I695&lt;100000000,FALSE,TRUE),TRUE))</formula>
    </cfRule>
  </conditionalFormatting>
  <conditionalFormatting sqref="F770:F771">
    <cfRule type="expression" dxfId="7099" priority="11271">
      <formula>MID($I695,2,7)="0000000"</formula>
    </cfRule>
    <cfRule type="expression" dxfId="7098" priority="11272">
      <formula>MID($I695,3,6)="000000"</formula>
    </cfRule>
    <cfRule type="expression" dxfId="7097" priority="11273">
      <formula>MID($I695,4,5)="00000"</formula>
    </cfRule>
    <cfRule type="expression" dxfId="7096" priority="11274">
      <formula>MID($I695,5,4)="0000"</formula>
    </cfRule>
    <cfRule type="expression" dxfId="7095" priority="11275">
      <formula>MID($I695,7,2)="00"</formula>
    </cfRule>
    <cfRule type="expression" dxfId="7094" priority="11276">
      <formula>MID($I695,8,1)="0"</formula>
    </cfRule>
    <cfRule type="expression" dxfId="7093" priority="11277">
      <formula>$N695="Excluído"</formula>
    </cfRule>
    <cfRule type="expression" dxfId="7092" priority="11278">
      <formula>$N695="Alterar"</formula>
    </cfRule>
    <cfRule type="expression" dxfId="7091" priority="11279">
      <formula>$N695="Excluir"</formula>
    </cfRule>
    <cfRule type="expression" dxfId="7090" priority="11280">
      <formula>$N695="Incluir"</formula>
    </cfRule>
  </conditionalFormatting>
  <conditionalFormatting sqref="F772:F774">
    <cfRule type="expression" dxfId="7089" priority="11281">
      <formula>IF($I696="",FALSE,IF($I696&gt;9999999,IF($I696&lt;100000000,FALSE,TRUE),TRUE))</formula>
    </cfRule>
  </conditionalFormatting>
  <conditionalFormatting sqref="F772:F774">
    <cfRule type="expression" dxfId="7088" priority="11282">
      <formula>MID($I696,2,7)="0000000"</formula>
    </cfRule>
    <cfRule type="expression" dxfId="7087" priority="11283">
      <formula>MID($I696,3,6)="000000"</formula>
    </cfRule>
    <cfRule type="expression" dxfId="7086" priority="11284">
      <formula>MID($I696,4,5)="00000"</formula>
    </cfRule>
    <cfRule type="expression" dxfId="7085" priority="11285">
      <formula>MID($I696,5,4)="0000"</formula>
    </cfRule>
    <cfRule type="expression" dxfId="7084" priority="11286">
      <formula>MID($I696,7,2)="00"</formula>
    </cfRule>
    <cfRule type="expression" dxfId="7083" priority="11287">
      <formula>MID($I696,8,1)="0"</formula>
    </cfRule>
    <cfRule type="expression" dxfId="7082" priority="11288">
      <formula>$N696="Excluído"</formula>
    </cfRule>
    <cfRule type="expression" dxfId="7081" priority="11289">
      <formula>$N696="Alterar"</formula>
    </cfRule>
    <cfRule type="expression" dxfId="7080" priority="11290">
      <formula>$N696="Excluir"</formula>
    </cfRule>
    <cfRule type="expression" dxfId="7079" priority="11291">
      <formula>$N696="Incluir"</formula>
    </cfRule>
  </conditionalFormatting>
  <conditionalFormatting sqref="F777:F781">
    <cfRule type="expression" dxfId="7078" priority="11292">
      <formula>IF($I700="",FALSE,IF($I700&gt;9999999,IF($I700&lt;100000000,FALSE,TRUE),TRUE))</formula>
    </cfRule>
  </conditionalFormatting>
  <conditionalFormatting sqref="F777:F781">
    <cfRule type="expression" dxfId="7077" priority="11293">
      <formula>MID($I700,2,7)="0000000"</formula>
    </cfRule>
    <cfRule type="expression" dxfId="7076" priority="11294">
      <formula>MID($I700,3,6)="000000"</formula>
    </cfRule>
    <cfRule type="expression" dxfId="7075" priority="11295">
      <formula>MID($I700,4,5)="00000"</formula>
    </cfRule>
    <cfRule type="expression" dxfId="7074" priority="11296">
      <formula>MID($I700,5,4)="0000"</formula>
    </cfRule>
    <cfRule type="expression" dxfId="7073" priority="11297">
      <formula>MID($I700,7,2)="00"</formula>
    </cfRule>
    <cfRule type="expression" dxfId="7072" priority="11298">
      <formula>MID($I700,8,1)="0"</formula>
    </cfRule>
    <cfRule type="expression" dxfId="7071" priority="11299">
      <formula>$N700="Excluído"</formula>
    </cfRule>
    <cfRule type="expression" dxfId="7070" priority="11300">
      <formula>$N700="Alterar"</formula>
    </cfRule>
    <cfRule type="expression" dxfId="7069" priority="11301">
      <formula>$N700="Excluir"</formula>
    </cfRule>
    <cfRule type="expression" dxfId="7068" priority="11302">
      <formula>$N700="Incluir"</formula>
    </cfRule>
  </conditionalFormatting>
  <conditionalFormatting sqref="H749 F749 F838:F840">
    <cfRule type="expression" dxfId="7067" priority="11303">
      <formula>IF($I667="",FALSE,IF($I667&gt;9999999,IF($I667&lt;100000000,FALSE,TRUE),TRUE))</formula>
    </cfRule>
  </conditionalFormatting>
  <conditionalFormatting sqref="H749 F749 F838:F840">
    <cfRule type="expression" dxfId="7066" priority="11304">
      <formula>MID($I667,2,7)="0000000"</formula>
    </cfRule>
    <cfRule type="expression" dxfId="7065" priority="11305">
      <formula>MID($I667,3,6)="000000"</formula>
    </cfRule>
    <cfRule type="expression" dxfId="7064" priority="11306">
      <formula>MID($I667,4,5)="00000"</formula>
    </cfRule>
    <cfRule type="expression" dxfId="7063" priority="11307">
      <formula>MID($I667,5,4)="0000"</formula>
    </cfRule>
    <cfRule type="expression" dxfId="7062" priority="11308">
      <formula>MID($I667,7,2)="00"</formula>
    </cfRule>
    <cfRule type="expression" dxfId="7061" priority="11309">
      <formula>MID($I667,8,1)="0"</formula>
    </cfRule>
    <cfRule type="expression" dxfId="7060" priority="11310">
      <formula>$N667="Excluído"</formula>
    </cfRule>
    <cfRule type="expression" dxfId="7059" priority="11311">
      <formula>$N667="Alterar"</formula>
    </cfRule>
    <cfRule type="expression" dxfId="7058" priority="11312">
      <formula>$N667="Excluir"</formula>
    </cfRule>
    <cfRule type="expression" dxfId="7057" priority="11313">
      <formula>$N667="Incluir"</formula>
    </cfRule>
  </conditionalFormatting>
  <conditionalFormatting sqref="F794 H794 H743 F759:F767 F743 E765">
    <cfRule type="expression" dxfId="7056" priority="11314">
      <formula>IF($I664="",FALSE,IF($I664&gt;9999999,IF($I664&lt;100000000,FALSE,TRUE),TRUE))</formula>
    </cfRule>
  </conditionalFormatting>
  <conditionalFormatting sqref="F794 H794 H743 F759:F767 F743 E765">
    <cfRule type="expression" dxfId="7055" priority="11315">
      <formula>MID($I664,2,7)="0000000"</formula>
    </cfRule>
    <cfRule type="expression" dxfId="7054" priority="11316">
      <formula>MID($I664,3,6)="000000"</formula>
    </cfRule>
    <cfRule type="expression" dxfId="7053" priority="11317">
      <formula>MID($I664,4,5)="00000"</formula>
    </cfRule>
    <cfRule type="expression" dxfId="7052" priority="11318">
      <formula>MID($I664,5,4)="0000"</formula>
    </cfRule>
    <cfRule type="expression" dxfId="7051" priority="11319">
      <formula>MID($I664,7,2)="00"</formula>
    </cfRule>
    <cfRule type="expression" dxfId="7050" priority="11320">
      <formula>MID($I664,8,1)="0"</formula>
    </cfRule>
    <cfRule type="expression" dxfId="7049" priority="11321">
      <formula>$N664="Excluído"</formula>
    </cfRule>
    <cfRule type="expression" dxfId="7048" priority="11322">
      <formula>$N664="Alterar"</formula>
    </cfRule>
    <cfRule type="expression" dxfId="7047" priority="11323">
      <formula>$N664="Excluir"</formula>
    </cfRule>
    <cfRule type="expression" dxfId="7046" priority="11324">
      <formula>$N664="Incluir"</formula>
    </cfRule>
  </conditionalFormatting>
  <conditionalFormatting sqref="H745 F745">
    <cfRule type="expression" dxfId="7045" priority="11325">
      <formula>IF($I665="",FALSE,IF($I665&gt;9999999,IF($I665&lt;100000000,FALSE,TRUE),TRUE))</formula>
    </cfRule>
  </conditionalFormatting>
  <conditionalFormatting sqref="H745 F745">
    <cfRule type="expression" dxfId="7044" priority="11326">
      <formula>MID($I665,2,7)="0000000"</formula>
    </cfRule>
    <cfRule type="expression" dxfId="7043" priority="11327">
      <formula>MID($I665,3,6)="000000"</formula>
    </cfRule>
    <cfRule type="expression" dxfId="7042" priority="11328">
      <formula>MID($I665,4,5)="00000"</formula>
    </cfRule>
    <cfRule type="expression" dxfId="7041" priority="11329">
      <formula>MID($I665,5,4)="0000"</formula>
    </cfRule>
    <cfRule type="expression" dxfId="7040" priority="11330">
      <formula>MID($I665,7,2)="00"</formula>
    </cfRule>
    <cfRule type="expression" dxfId="7039" priority="11331">
      <formula>MID($I665,8,1)="0"</formula>
    </cfRule>
    <cfRule type="expression" dxfId="7038" priority="11332">
      <formula>$N665="Excluído"</formula>
    </cfRule>
    <cfRule type="expression" dxfId="7037" priority="11333">
      <formula>$N665="Alterar"</formula>
    </cfRule>
    <cfRule type="expression" dxfId="7036" priority="11334">
      <formula>$N665="Excluir"</formula>
    </cfRule>
    <cfRule type="expression" dxfId="7035" priority="11335">
      <formula>$N665="Incluir"</formula>
    </cfRule>
  </conditionalFormatting>
  <conditionalFormatting sqref="E738">
    <cfRule type="expression" dxfId="7034" priority="6562">
      <formula>IF($I672="",FALSE,IF($I672&gt;9999999,IF($I672&lt;100000000,FALSE,TRUE),TRUE))</formula>
    </cfRule>
  </conditionalFormatting>
  <conditionalFormatting sqref="E738">
    <cfRule type="expression" dxfId="7033" priority="6541">
      <formula>MID($I672,2,7)="0000000"</formula>
    </cfRule>
    <cfRule type="expression" dxfId="7032" priority="6542">
      <formula>MID($I672,3,6)="000000"</formula>
    </cfRule>
    <cfRule type="expression" dxfId="7031" priority="6543">
      <formula>MID($I672,4,5)="00000"</formula>
    </cfRule>
    <cfRule type="expression" dxfId="7030" priority="6544">
      <formula>MID($I672,5,4)="0000"</formula>
    </cfRule>
    <cfRule type="expression" dxfId="7029" priority="6545">
      <formula>MID($I672,7,2)="00"</formula>
    </cfRule>
    <cfRule type="expression" dxfId="7028" priority="6546">
      <formula>MID($I672,8,1)="0"</formula>
    </cfRule>
    <cfRule type="expression" dxfId="7027" priority="6547">
      <formula>$N672="Excluído"</formula>
    </cfRule>
    <cfRule type="expression" dxfId="7026" priority="6548">
      <formula>$N672="Alterar"</formula>
    </cfRule>
    <cfRule type="expression" dxfId="7025" priority="6549">
      <formula>$N672="Excluir"</formula>
    </cfRule>
    <cfRule type="expression" dxfId="7024" priority="6550">
      <formula>$N672="Incluir"</formula>
    </cfRule>
  </conditionalFormatting>
  <conditionalFormatting sqref="E738">
    <cfRule type="expression" dxfId="7023" priority="6551">
      <formula>IF($I660="",FALSE,IF($I660&gt;9999999,IF($I660&lt;100000000,FALSE,TRUE),TRUE))</formula>
    </cfRule>
  </conditionalFormatting>
  <conditionalFormatting sqref="E738">
    <cfRule type="expression" dxfId="7022" priority="6552">
      <formula>MID($I660,2,7)="0000000"</formula>
    </cfRule>
    <cfRule type="expression" dxfId="7021" priority="6553">
      <formula>MID($I660,3,6)="000000"</formula>
    </cfRule>
    <cfRule type="expression" dxfId="7020" priority="6554">
      <formula>MID($I660,4,5)="00000"</formula>
    </cfRule>
    <cfRule type="expression" dxfId="7019" priority="6555">
      <formula>MID($I660,5,4)="0000"</formula>
    </cfRule>
    <cfRule type="expression" dxfId="7018" priority="6556">
      <formula>MID($I660,7,2)="00"</formula>
    </cfRule>
    <cfRule type="expression" dxfId="7017" priority="6557">
      <formula>MID($I660,8,1)="0"</formula>
    </cfRule>
    <cfRule type="expression" dxfId="7016" priority="6558">
      <formula>$N660="Excluído"</formula>
    </cfRule>
    <cfRule type="expression" dxfId="7015" priority="6559">
      <formula>$N660="Alterar"</formula>
    </cfRule>
    <cfRule type="expression" dxfId="7014" priority="6560">
      <formula>$N660="Excluir"</formula>
    </cfRule>
    <cfRule type="expression" dxfId="7013" priority="6561">
      <formula>$N660="Incluir"</formula>
    </cfRule>
  </conditionalFormatting>
  <conditionalFormatting sqref="E741">
    <cfRule type="expression" dxfId="7012" priority="6540">
      <formula>IF($I675="",FALSE,IF($I675&gt;9999999,IF($I675&lt;100000000,FALSE,TRUE),TRUE))</formula>
    </cfRule>
  </conditionalFormatting>
  <conditionalFormatting sqref="E741">
    <cfRule type="expression" dxfId="7011" priority="6519">
      <formula>MID($I675,2,7)="0000000"</formula>
    </cfRule>
    <cfRule type="expression" dxfId="7010" priority="6520">
      <formula>MID($I675,3,6)="000000"</formula>
    </cfRule>
    <cfRule type="expression" dxfId="7009" priority="6521">
      <formula>MID($I675,4,5)="00000"</formula>
    </cfRule>
    <cfRule type="expression" dxfId="7008" priority="6522">
      <formula>MID($I675,5,4)="0000"</formula>
    </cfRule>
    <cfRule type="expression" dxfId="7007" priority="6523">
      <formula>MID($I675,7,2)="00"</formula>
    </cfRule>
    <cfRule type="expression" dxfId="7006" priority="6524">
      <formula>MID($I675,8,1)="0"</formula>
    </cfRule>
    <cfRule type="expression" dxfId="7005" priority="6525">
      <formula>$N675="Excluído"</formula>
    </cfRule>
    <cfRule type="expression" dxfId="7004" priority="6526">
      <formula>$N675="Alterar"</formula>
    </cfRule>
    <cfRule type="expression" dxfId="7003" priority="6527">
      <formula>$N675="Excluir"</formula>
    </cfRule>
    <cfRule type="expression" dxfId="7002" priority="6528">
      <formula>$N675="Incluir"</formula>
    </cfRule>
  </conditionalFormatting>
  <conditionalFormatting sqref="E741">
    <cfRule type="expression" dxfId="7001" priority="6529">
      <formula>IF($I663="",FALSE,IF($I663&gt;9999999,IF($I663&lt;100000000,FALSE,TRUE),TRUE))</formula>
    </cfRule>
  </conditionalFormatting>
  <conditionalFormatting sqref="E741">
    <cfRule type="expression" dxfId="7000" priority="6530">
      <formula>MID($I663,2,7)="0000000"</formula>
    </cfRule>
    <cfRule type="expression" dxfId="6999" priority="6531">
      <formula>MID($I663,3,6)="000000"</formula>
    </cfRule>
    <cfRule type="expression" dxfId="6998" priority="6532">
      <formula>MID($I663,4,5)="00000"</formula>
    </cfRule>
    <cfRule type="expression" dxfId="6997" priority="6533">
      <formula>MID($I663,5,4)="0000"</formula>
    </cfRule>
    <cfRule type="expression" dxfId="6996" priority="6534">
      <formula>MID($I663,7,2)="00"</formula>
    </cfRule>
    <cfRule type="expression" dxfId="6995" priority="6535">
      <formula>MID($I663,8,1)="0"</formula>
    </cfRule>
    <cfRule type="expression" dxfId="6994" priority="6536">
      <formula>$N663="Excluído"</formula>
    </cfRule>
    <cfRule type="expression" dxfId="6993" priority="6537">
      <formula>$N663="Alterar"</formula>
    </cfRule>
    <cfRule type="expression" dxfId="6992" priority="6538">
      <formula>$N663="Excluir"</formula>
    </cfRule>
    <cfRule type="expression" dxfId="6991" priority="6539">
      <formula>$N663="Incluir"</formula>
    </cfRule>
  </conditionalFormatting>
  <conditionalFormatting sqref="E743">
    <cfRule type="expression" dxfId="6990" priority="6518">
      <formula>IF($I677="",FALSE,IF($I677&gt;9999999,IF($I677&lt;100000000,FALSE,TRUE),TRUE))</formula>
    </cfRule>
  </conditionalFormatting>
  <conditionalFormatting sqref="E743">
    <cfRule type="expression" dxfId="6989" priority="6497">
      <formula>MID($I677,2,7)="0000000"</formula>
    </cfRule>
    <cfRule type="expression" dxfId="6988" priority="6498">
      <formula>MID($I677,3,6)="000000"</formula>
    </cfRule>
    <cfRule type="expression" dxfId="6987" priority="6499">
      <formula>MID($I677,4,5)="00000"</formula>
    </cfRule>
    <cfRule type="expression" dxfId="6986" priority="6500">
      <formula>MID($I677,5,4)="0000"</formula>
    </cfRule>
    <cfRule type="expression" dxfId="6985" priority="6501">
      <formula>MID($I677,7,2)="00"</formula>
    </cfRule>
    <cfRule type="expression" dxfId="6984" priority="6502">
      <formula>MID($I677,8,1)="0"</formula>
    </cfRule>
    <cfRule type="expression" dxfId="6983" priority="6503">
      <formula>$N677="Excluído"</formula>
    </cfRule>
    <cfRule type="expression" dxfId="6982" priority="6504">
      <formula>$N677="Alterar"</formula>
    </cfRule>
    <cfRule type="expression" dxfId="6981" priority="6505">
      <formula>$N677="Excluir"</formula>
    </cfRule>
    <cfRule type="expression" dxfId="6980" priority="6506">
      <formula>$N677="Incluir"</formula>
    </cfRule>
  </conditionalFormatting>
  <conditionalFormatting sqref="E743">
    <cfRule type="expression" dxfId="6979" priority="6507">
      <formula>IF($I665="",FALSE,IF($I665&gt;9999999,IF($I665&lt;100000000,FALSE,TRUE),TRUE))</formula>
    </cfRule>
  </conditionalFormatting>
  <conditionalFormatting sqref="E743">
    <cfRule type="expression" dxfId="6978" priority="6508">
      <formula>MID($I665,2,7)="0000000"</formula>
    </cfRule>
    <cfRule type="expression" dxfId="6977" priority="6509">
      <formula>MID($I665,3,6)="000000"</formula>
    </cfRule>
    <cfRule type="expression" dxfId="6976" priority="6510">
      <formula>MID($I665,4,5)="00000"</formula>
    </cfRule>
    <cfRule type="expression" dxfId="6975" priority="6511">
      <formula>MID($I665,5,4)="0000"</formula>
    </cfRule>
    <cfRule type="expression" dxfId="6974" priority="6512">
      <formula>MID($I665,7,2)="00"</formula>
    </cfRule>
    <cfRule type="expression" dxfId="6973" priority="6513">
      <formula>MID($I665,8,1)="0"</formula>
    </cfRule>
    <cfRule type="expression" dxfId="6972" priority="6514">
      <formula>$N665="Excluído"</formula>
    </cfRule>
    <cfRule type="expression" dxfId="6971" priority="6515">
      <formula>$N665="Alterar"</formula>
    </cfRule>
    <cfRule type="expression" dxfId="6970" priority="6516">
      <formula>$N665="Excluir"</formula>
    </cfRule>
    <cfRule type="expression" dxfId="6969" priority="6517">
      <formula>$N665="Incluir"</formula>
    </cfRule>
  </conditionalFormatting>
  <conditionalFormatting sqref="E745">
    <cfRule type="expression" dxfId="6968" priority="6496">
      <formula>IF($I679="",FALSE,IF($I679&gt;9999999,IF($I679&lt;100000000,FALSE,TRUE),TRUE))</formula>
    </cfRule>
  </conditionalFormatting>
  <conditionalFormatting sqref="E745">
    <cfRule type="expression" dxfId="6967" priority="6475">
      <formula>MID($I679,2,7)="0000000"</formula>
    </cfRule>
    <cfRule type="expression" dxfId="6966" priority="6476">
      <formula>MID($I679,3,6)="000000"</formula>
    </cfRule>
    <cfRule type="expression" dxfId="6965" priority="6477">
      <formula>MID($I679,4,5)="00000"</formula>
    </cfRule>
    <cfRule type="expression" dxfId="6964" priority="6478">
      <formula>MID($I679,5,4)="0000"</formula>
    </cfRule>
    <cfRule type="expression" dxfId="6963" priority="6479">
      <formula>MID($I679,7,2)="00"</formula>
    </cfRule>
    <cfRule type="expression" dxfId="6962" priority="6480">
      <formula>MID($I679,8,1)="0"</formula>
    </cfRule>
    <cfRule type="expression" dxfId="6961" priority="6481">
      <formula>$N679="Excluído"</formula>
    </cfRule>
    <cfRule type="expression" dxfId="6960" priority="6482">
      <formula>$N679="Alterar"</formula>
    </cfRule>
    <cfRule type="expression" dxfId="6959" priority="6483">
      <formula>$N679="Excluir"</formula>
    </cfRule>
    <cfRule type="expression" dxfId="6958" priority="6484">
      <formula>$N679="Incluir"</formula>
    </cfRule>
  </conditionalFormatting>
  <conditionalFormatting sqref="E745">
    <cfRule type="expression" dxfId="6957" priority="6485">
      <formula>IF($I667="",FALSE,IF($I667&gt;9999999,IF($I667&lt;100000000,FALSE,TRUE),TRUE))</formula>
    </cfRule>
  </conditionalFormatting>
  <conditionalFormatting sqref="E745">
    <cfRule type="expression" dxfId="6956" priority="6486">
      <formula>MID($I667,2,7)="0000000"</formula>
    </cfRule>
    <cfRule type="expression" dxfId="6955" priority="6487">
      <formula>MID($I667,3,6)="000000"</formula>
    </cfRule>
    <cfRule type="expression" dxfId="6954" priority="6488">
      <formula>MID($I667,4,5)="00000"</formula>
    </cfRule>
    <cfRule type="expression" dxfId="6953" priority="6489">
      <formula>MID($I667,5,4)="0000"</formula>
    </cfRule>
    <cfRule type="expression" dxfId="6952" priority="6490">
      <formula>MID($I667,7,2)="00"</formula>
    </cfRule>
    <cfRule type="expression" dxfId="6951" priority="6491">
      <formula>MID($I667,8,1)="0"</formula>
    </cfRule>
    <cfRule type="expression" dxfId="6950" priority="6492">
      <formula>$N667="Excluído"</formula>
    </cfRule>
    <cfRule type="expression" dxfId="6949" priority="6493">
      <formula>$N667="Alterar"</formula>
    </cfRule>
    <cfRule type="expression" dxfId="6948" priority="6494">
      <formula>$N667="Excluir"</formula>
    </cfRule>
    <cfRule type="expression" dxfId="6947" priority="6495">
      <formula>$N667="Incluir"</formula>
    </cfRule>
  </conditionalFormatting>
  <conditionalFormatting sqref="E747">
    <cfRule type="expression" dxfId="6946" priority="6474">
      <formula>IF($I681="",FALSE,IF($I681&gt;9999999,IF($I681&lt;100000000,FALSE,TRUE),TRUE))</formula>
    </cfRule>
  </conditionalFormatting>
  <conditionalFormatting sqref="E747">
    <cfRule type="expression" dxfId="6945" priority="6453">
      <formula>MID($I681,2,7)="0000000"</formula>
    </cfRule>
    <cfRule type="expression" dxfId="6944" priority="6454">
      <formula>MID($I681,3,6)="000000"</formula>
    </cfRule>
    <cfRule type="expression" dxfId="6943" priority="6455">
      <formula>MID($I681,4,5)="00000"</formula>
    </cfRule>
    <cfRule type="expression" dxfId="6942" priority="6456">
      <formula>MID($I681,5,4)="0000"</formula>
    </cfRule>
    <cfRule type="expression" dxfId="6941" priority="6457">
      <formula>MID($I681,7,2)="00"</formula>
    </cfRule>
    <cfRule type="expression" dxfId="6940" priority="6458">
      <formula>MID($I681,8,1)="0"</formula>
    </cfRule>
    <cfRule type="expression" dxfId="6939" priority="6459">
      <formula>$N681="Excluído"</formula>
    </cfRule>
    <cfRule type="expression" dxfId="6938" priority="6460">
      <formula>$N681="Alterar"</formula>
    </cfRule>
    <cfRule type="expression" dxfId="6937" priority="6461">
      <formula>$N681="Excluir"</formula>
    </cfRule>
    <cfRule type="expression" dxfId="6936" priority="6462">
      <formula>$N681="Incluir"</formula>
    </cfRule>
  </conditionalFormatting>
  <conditionalFormatting sqref="E747">
    <cfRule type="expression" dxfId="6935" priority="6463">
      <formula>IF($I669="",FALSE,IF($I669&gt;9999999,IF($I669&lt;100000000,FALSE,TRUE),TRUE))</formula>
    </cfRule>
  </conditionalFormatting>
  <conditionalFormatting sqref="E747">
    <cfRule type="expression" dxfId="6934" priority="6464">
      <formula>MID($I669,2,7)="0000000"</formula>
    </cfRule>
    <cfRule type="expression" dxfId="6933" priority="6465">
      <formula>MID($I669,3,6)="000000"</formula>
    </cfRule>
    <cfRule type="expression" dxfId="6932" priority="6466">
      <formula>MID($I669,4,5)="00000"</formula>
    </cfRule>
    <cfRule type="expression" dxfId="6931" priority="6467">
      <formula>MID($I669,5,4)="0000"</formula>
    </cfRule>
    <cfRule type="expression" dxfId="6930" priority="6468">
      <formula>MID($I669,7,2)="00"</formula>
    </cfRule>
    <cfRule type="expression" dxfId="6929" priority="6469">
      <formula>MID($I669,8,1)="0"</formula>
    </cfRule>
    <cfRule type="expression" dxfId="6928" priority="6470">
      <formula>$N669="Excluído"</formula>
    </cfRule>
    <cfRule type="expression" dxfId="6927" priority="6471">
      <formula>$N669="Alterar"</formula>
    </cfRule>
    <cfRule type="expression" dxfId="6926" priority="6472">
      <formula>$N669="Excluir"</formula>
    </cfRule>
    <cfRule type="expression" dxfId="6925" priority="6473">
      <formula>$N669="Incluir"</formula>
    </cfRule>
  </conditionalFormatting>
  <conditionalFormatting sqref="E749">
    <cfRule type="expression" dxfId="6924" priority="6452">
      <formula>IF($I683="",FALSE,IF($I683&gt;9999999,IF($I683&lt;100000000,FALSE,TRUE),TRUE))</formula>
    </cfRule>
  </conditionalFormatting>
  <conditionalFormatting sqref="E749">
    <cfRule type="expression" dxfId="6923" priority="6431">
      <formula>MID($I683,2,7)="0000000"</formula>
    </cfRule>
    <cfRule type="expression" dxfId="6922" priority="6432">
      <formula>MID($I683,3,6)="000000"</formula>
    </cfRule>
    <cfRule type="expression" dxfId="6921" priority="6433">
      <formula>MID($I683,4,5)="00000"</formula>
    </cfRule>
    <cfRule type="expression" dxfId="6920" priority="6434">
      <formula>MID($I683,5,4)="0000"</formula>
    </cfRule>
    <cfRule type="expression" dxfId="6919" priority="6435">
      <formula>MID($I683,7,2)="00"</formula>
    </cfRule>
    <cfRule type="expression" dxfId="6918" priority="6436">
      <formula>MID($I683,8,1)="0"</formula>
    </cfRule>
    <cfRule type="expression" dxfId="6917" priority="6437">
      <formula>$N683="Excluído"</formula>
    </cfRule>
    <cfRule type="expression" dxfId="6916" priority="6438">
      <formula>$N683="Alterar"</formula>
    </cfRule>
    <cfRule type="expression" dxfId="6915" priority="6439">
      <formula>$N683="Excluir"</formula>
    </cfRule>
    <cfRule type="expression" dxfId="6914" priority="6440">
      <formula>$N683="Incluir"</formula>
    </cfRule>
  </conditionalFormatting>
  <conditionalFormatting sqref="E749">
    <cfRule type="expression" dxfId="6913" priority="6441">
      <formula>IF($I671="",FALSE,IF($I671&gt;9999999,IF($I671&lt;100000000,FALSE,TRUE),TRUE))</formula>
    </cfRule>
  </conditionalFormatting>
  <conditionalFormatting sqref="E749">
    <cfRule type="expression" dxfId="6912" priority="6442">
      <formula>MID($I671,2,7)="0000000"</formula>
    </cfRule>
    <cfRule type="expression" dxfId="6911" priority="6443">
      <formula>MID($I671,3,6)="000000"</formula>
    </cfRule>
    <cfRule type="expression" dxfId="6910" priority="6444">
      <formula>MID($I671,4,5)="00000"</formula>
    </cfRule>
    <cfRule type="expression" dxfId="6909" priority="6445">
      <formula>MID($I671,5,4)="0000"</formula>
    </cfRule>
    <cfRule type="expression" dxfId="6908" priority="6446">
      <formula>MID($I671,7,2)="00"</formula>
    </cfRule>
    <cfRule type="expression" dxfId="6907" priority="6447">
      <formula>MID($I671,8,1)="0"</formula>
    </cfRule>
    <cfRule type="expression" dxfId="6906" priority="6448">
      <formula>$N671="Excluído"</formula>
    </cfRule>
    <cfRule type="expression" dxfId="6905" priority="6449">
      <formula>$N671="Alterar"</formula>
    </cfRule>
    <cfRule type="expression" dxfId="6904" priority="6450">
      <formula>$N671="Excluir"</formula>
    </cfRule>
    <cfRule type="expression" dxfId="6903" priority="6451">
      <formula>$N671="Incluir"</formula>
    </cfRule>
  </conditionalFormatting>
  <conditionalFormatting sqref="E751">
    <cfRule type="expression" dxfId="6902" priority="6430">
      <formula>IF($I685="",FALSE,IF($I685&gt;9999999,IF($I685&lt;100000000,FALSE,TRUE),TRUE))</formula>
    </cfRule>
  </conditionalFormatting>
  <conditionalFormatting sqref="E751">
    <cfRule type="expression" dxfId="6901" priority="6409">
      <formula>MID($I685,2,7)="0000000"</formula>
    </cfRule>
    <cfRule type="expression" dxfId="6900" priority="6410">
      <formula>MID($I685,3,6)="000000"</formula>
    </cfRule>
    <cfRule type="expression" dxfId="6899" priority="6411">
      <formula>MID($I685,4,5)="00000"</formula>
    </cfRule>
    <cfRule type="expression" dxfId="6898" priority="6412">
      <formula>MID($I685,5,4)="0000"</formula>
    </cfRule>
    <cfRule type="expression" dxfId="6897" priority="6413">
      <formula>MID($I685,7,2)="00"</formula>
    </cfRule>
    <cfRule type="expression" dxfId="6896" priority="6414">
      <formula>MID($I685,8,1)="0"</formula>
    </cfRule>
    <cfRule type="expression" dxfId="6895" priority="6415">
      <formula>$N685="Excluído"</formula>
    </cfRule>
    <cfRule type="expression" dxfId="6894" priority="6416">
      <formula>$N685="Alterar"</formula>
    </cfRule>
    <cfRule type="expression" dxfId="6893" priority="6417">
      <formula>$N685="Excluir"</formula>
    </cfRule>
    <cfRule type="expression" dxfId="6892" priority="6418">
      <formula>$N685="Incluir"</formula>
    </cfRule>
  </conditionalFormatting>
  <conditionalFormatting sqref="E751">
    <cfRule type="expression" dxfId="6891" priority="6419">
      <formula>IF($I673="",FALSE,IF($I673&gt;9999999,IF($I673&lt;100000000,FALSE,TRUE),TRUE))</formula>
    </cfRule>
  </conditionalFormatting>
  <conditionalFormatting sqref="E751">
    <cfRule type="expression" dxfId="6890" priority="6420">
      <formula>MID($I673,2,7)="0000000"</formula>
    </cfRule>
    <cfRule type="expression" dxfId="6889" priority="6421">
      <formula>MID($I673,3,6)="000000"</formula>
    </cfRule>
    <cfRule type="expression" dxfId="6888" priority="6422">
      <formula>MID($I673,4,5)="00000"</formula>
    </cfRule>
    <cfRule type="expression" dxfId="6887" priority="6423">
      <formula>MID($I673,5,4)="0000"</formula>
    </cfRule>
    <cfRule type="expression" dxfId="6886" priority="6424">
      <formula>MID($I673,7,2)="00"</formula>
    </cfRule>
    <cfRule type="expression" dxfId="6885" priority="6425">
      <formula>MID($I673,8,1)="0"</formula>
    </cfRule>
    <cfRule type="expression" dxfId="6884" priority="6426">
      <formula>$N673="Excluído"</formula>
    </cfRule>
    <cfRule type="expression" dxfId="6883" priority="6427">
      <formula>$N673="Alterar"</formula>
    </cfRule>
    <cfRule type="expression" dxfId="6882" priority="6428">
      <formula>$N673="Excluir"</formula>
    </cfRule>
    <cfRule type="expression" dxfId="6881" priority="6429">
      <formula>$N673="Incluir"</formula>
    </cfRule>
  </conditionalFormatting>
  <conditionalFormatting sqref="E753">
    <cfRule type="expression" dxfId="6880" priority="6408">
      <formula>IF($I687="",FALSE,IF($I687&gt;9999999,IF($I687&lt;100000000,FALSE,TRUE),TRUE))</formula>
    </cfRule>
  </conditionalFormatting>
  <conditionalFormatting sqref="E753">
    <cfRule type="expression" dxfId="6879" priority="6387">
      <formula>MID($I687,2,7)="0000000"</formula>
    </cfRule>
    <cfRule type="expression" dxfId="6878" priority="6388">
      <formula>MID($I687,3,6)="000000"</formula>
    </cfRule>
    <cfRule type="expression" dxfId="6877" priority="6389">
      <formula>MID($I687,4,5)="00000"</formula>
    </cfRule>
    <cfRule type="expression" dxfId="6876" priority="6390">
      <formula>MID($I687,5,4)="0000"</formula>
    </cfRule>
    <cfRule type="expression" dxfId="6875" priority="6391">
      <formula>MID($I687,7,2)="00"</formula>
    </cfRule>
    <cfRule type="expression" dxfId="6874" priority="6392">
      <formula>MID($I687,8,1)="0"</formula>
    </cfRule>
    <cfRule type="expression" dxfId="6873" priority="6393">
      <formula>$N687="Excluído"</formula>
    </cfRule>
    <cfRule type="expression" dxfId="6872" priority="6394">
      <formula>$N687="Alterar"</formula>
    </cfRule>
    <cfRule type="expression" dxfId="6871" priority="6395">
      <formula>$N687="Excluir"</formula>
    </cfRule>
    <cfRule type="expression" dxfId="6870" priority="6396">
      <formula>$N687="Incluir"</formula>
    </cfRule>
  </conditionalFormatting>
  <conditionalFormatting sqref="E753">
    <cfRule type="expression" dxfId="6869" priority="6397">
      <formula>IF($I675="",FALSE,IF($I675&gt;9999999,IF($I675&lt;100000000,FALSE,TRUE),TRUE))</formula>
    </cfRule>
  </conditionalFormatting>
  <conditionalFormatting sqref="E753">
    <cfRule type="expression" dxfId="6868" priority="6398">
      <formula>MID($I675,2,7)="0000000"</formula>
    </cfRule>
    <cfRule type="expression" dxfId="6867" priority="6399">
      <formula>MID($I675,3,6)="000000"</formula>
    </cfRule>
    <cfRule type="expression" dxfId="6866" priority="6400">
      <formula>MID($I675,4,5)="00000"</formula>
    </cfRule>
    <cfRule type="expression" dxfId="6865" priority="6401">
      <formula>MID($I675,5,4)="0000"</formula>
    </cfRule>
    <cfRule type="expression" dxfId="6864" priority="6402">
      <formula>MID($I675,7,2)="00"</formula>
    </cfRule>
    <cfRule type="expression" dxfId="6863" priority="6403">
      <formula>MID($I675,8,1)="0"</formula>
    </cfRule>
    <cfRule type="expression" dxfId="6862" priority="6404">
      <formula>$N675="Excluído"</formula>
    </cfRule>
    <cfRule type="expression" dxfId="6861" priority="6405">
      <formula>$N675="Alterar"</formula>
    </cfRule>
    <cfRule type="expression" dxfId="6860" priority="6406">
      <formula>$N675="Excluir"</formula>
    </cfRule>
    <cfRule type="expression" dxfId="6859" priority="6407">
      <formula>$N675="Incluir"</formula>
    </cfRule>
  </conditionalFormatting>
  <conditionalFormatting sqref="E754">
    <cfRule type="expression" dxfId="6858" priority="6386">
      <formula>IF($I688="",FALSE,IF($I688&gt;9999999,IF($I688&lt;100000000,FALSE,TRUE),TRUE))</formula>
    </cfRule>
  </conditionalFormatting>
  <conditionalFormatting sqref="E754">
    <cfRule type="expression" dxfId="6857" priority="6365">
      <formula>MID($I688,2,7)="0000000"</formula>
    </cfRule>
    <cfRule type="expression" dxfId="6856" priority="6366">
      <formula>MID($I688,3,6)="000000"</formula>
    </cfRule>
    <cfRule type="expression" dxfId="6855" priority="6367">
      <formula>MID($I688,4,5)="00000"</formula>
    </cfRule>
    <cfRule type="expression" dxfId="6854" priority="6368">
      <formula>MID($I688,5,4)="0000"</formula>
    </cfRule>
    <cfRule type="expression" dxfId="6853" priority="6369">
      <formula>MID($I688,7,2)="00"</formula>
    </cfRule>
    <cfRule type="expression" dxfId="6852" priority="6370">
      <formula>MID($I688,8,1)="0"</formula>
    </cfRule>
    <cfRule type="expression" dxfId="6851" priority="6371">
      <formula>$N688="Excluído"</formula>
    </cfRule>
    <cfRule type="expression" dxfId="6850" priority="6372">
      <formula>$N688="Alterar"</formula>
    </cfRule>
    <cfRule type="expression" dxfId="6849" priority="6373">
      <formula>$N688="Excluir"</formula>
    </cfRule>
    <cfRule type="expression" dxfId="6848" priority="6374">
      <formula>$N688="Incluir"</formula>
    </cfRule>
  </conditionalFormatting>
  <conditionalFormatting sqref="E754">
    <cfRule type="expression" dxfId="6847" priority="6375">
      <formula>IF($I676="",FALSE,IF($I676&gt;9999999,IF($I676&lt;100000000,FALSE,TRUE),TRUE))</formula>
    </cfRule>
  </conditionalFormatting>
  <conditionalFormatting sqref="E754">
    <cfRule type="expression" dxfId="6846" priority="6376">
      <formula>MID($I676,2,7)="0000000"</formula>
    </cfRule>
    <cfRule type="expression" dxfId="6845" priority="6377">
      <formula>MID($I676,3,6)="000000"</formula>
    </cfRule>
    <cfRule type="expression" dxfId="6844" priority="6378">
      <formula>MID($I676,4,5)="00000"</formula>
    </cfRule>
    <cfRule type="expression" dxfId="6843" priority="6379">
      <formula>MID($I676,5,4)="0000"</formula>
    </cfRule>
    <cfRule type="expression" dxfId="6842" priority="6380">
      <formula>MID($I676,7,2)="00"</formula>
    </cfRule>
    <cfRule type="expression" dxfId="6841" priority="6381">
      <formula>MID($I676,8,1)="0"</formula>
    </cfRule>
    <cfRule type="expression" dxfId="6840" priority="6382">
      <formula>$N676="Excluído"</formula>
    </cfRule>
    <cfRule type="expression" dxfId="6839" priority="6383">
      <formula>$N676="Alterar"</formula>
    </cfRule>
    <cfRule type="expression" dxfId="6838" priority="6384">
      <formula>$N676="Excluir"</formula>
    </cfRule>
    <cfRule type="expression" dxfId="6837" priority="6385">
      <formula>$N676="Incluir"</formula>
    </cfRule>
  </conditionalFormatting>
  <conditionalFormatting sqref="E755">
    <cfRule type="expression" dxfId="6836" priority="6364">
      <formula>IF($I693="",FALSE,IF($I693&gt;9999999,IF($I693&lt;100000000,FALSE,TRUE),TRUE))</formula>
    </cfRule>
  </conditionalFormatting>
  <conditionalFormatting sqref="E755">
    <cfRule type="expression" dxfId="6835" priority="6343">
      <formula>MID($I693,2,7)="0000000"</formula>
    </cfRule>
    <cfRule type="expression" dxfId="6834" priority="6344">
      <formula>MID($I693,3,6)="000000"</formula>
    </cfRule>
    <cfRule type="expression" dxfId="6833" priority="6345">
      <formula>MID($I693,4,5)="00000"</formula>
    </cfRule>
    <cfRule type="expression" dxfId="6832" priority="6346">
      <formula>MID($I693,5,4)="0000"</formula>
    </cfRule>
    <cfRule type="expression" dxfId="6831" priority="6347">
      <formula>MID($I693,7,2)="00"</formula>
    </cfRule>
    <cfRule type="expression" dxfId="6830" priority="6348">
      <formula>MID($I693,8,1)="0"</formula>
    </cfRule>
    <cfRule type="expression" dxfId="6829" priority="6349">
      <formula>$N693="Excluído"</formula>
    </cfRule>
    <cfRule type="expression" dxfId="6828" priority="6350">
      <formula>$N693="Alterar"</formula>
    </cfRule>
    <cfRule type="expression" dxfId="6827" priority="6351">
      <formula>$N693="Excluir"</formula>
    </cfRule>
    <cfRule type="expression" dxfId="6826" priority="6352">
      <formula>$N693="Incluir"</formula>
    </cfRule>
  </conditionalFormatting>
  <conditionalFormatting sqref="E755">
    <cfRule type="expression" dxfId="6825" priority="6353">
      <formula>IF($I677="",FALSE,IF($I677&gt;9999999,IF($I677&lt;100000000,FALSE,TRUE),TRUE))</formula>
    </cfRule>
  </conditionalFormatting>
  <conditionalFormatting sqref="E755">
    <cfRule type="expression" dxfId="6824" priority="6354">
      <formula>MID($I677,2,7)="0000000"</formula>
    </cfRule>
    <cfRule type="expression" dxfId="6823" priority="6355">
      <formula>MID($I677,3,6)="000000"</formula>
    </cfRule>
    <cfRule type="expression" dxfId="6822" priority="6356">
      <formula>MID($I677,4,5)="00000"</formula>
    </cfRule>
    <cfRule type="expression" dxfId="6821" priority="6357">
      <formula>MID($I677,5,4)="0000"</formula>
    </cfRule>
    <cfRule type="expression" dxfId="6820" priority="6358">
      <formula>MID($I677,7,2)="00"</formula>
    </cfRule>
    <cfRule type="expression" dxfId="6819" priority="6359">
      <formula>MID($I677,8,1)="0"</formula>
    </cfRule>
    <cfRule type="expression" dxfId="6818" priority="6360">
      <formula>$N677="Excluído"</formula>
    </cfRule>
    <cfRule type="expression" dxfId="6817" priority="6361">
      <formula>$N677="Alterar"</formula>
    </cfRule>
    <cfRule type="expression" dxfId="6816" priority="6362">
      <formula>$N677="Excluir"</formula>
    </cfRule>
    <cfRule type="expression" dxfId="6815" priority="6363">
      <formula>$N677="Incluir"</formula>
    </cfRule>
  </conditionalFormatting>
  <conditionalFormatting sqref="F758">
    <cfRule type="expression" dxfId="6814" priority="6342">
      <formula>IF($I758="",FALSE,IF($I758&gt;9999999,IF($I758&lt;100000000,FALSE,TRUE),TRUE))</formula>
    </cfRule>
  </conditionalFormatting>
  <conditionalFormatting sqref="H747 F747">
    <cfRule type="expression" dxfId="6813" priority="6331">
      <formula>IF($I666="",FALSE,IF($I666&gt;9999999,IF($I666&lt;100000000,FALSE,TRUE),TRUE))</formula>
    </cfRule>
  </conditionalFormatting>
  <conditionalFormatting sqref="H747 F747">
    <cfRule type="expression" dxfId="6812" priority="6332">
      <formula>MID($I666,2,7)="0000000"</formula>
    </cfRule>
    <cfRule type="expression" dxfId="6811" priority="6333">
      <formula>MID($I666,3,6)="000000"</formula>
    </cfRule>
    <cfRule type="expression" dxfId="6810" priority="6334">
      <formula>MID($I666,4,5)="00000"</formula>
    </cfRule>
    <cfRule type="expression" dxfId="6809" priority="6335">
      <formula>MID($I666,5,4)="0000"</formula>
    </cfRule>
    <cfRule type="expression" dxfId="6808" priority="6336">
      <formula>MID($I666,7,2)="00"</formula>
    </cfRule>
    <cfRule type="expression" dxfId="6807" priority="6337">
      <formula>MID($I666,8,1)="0"</formula>
    </cfRule>
    <cfRule type="expression" dxfId="6806" priority="6338">
      <formula>$N666="Excluído"</formula>
    </cfRule>
    <cfRule type="expression" dxfId="6805" priority="6339">
      <formula>$N666="Alterar"</formula>
    </cfRule>
    <cfRule type="expression" dxfId="6804" priority="6340">
      <formula>$N666="Excluir"</formula>
    </cfRule>
    <cfRule type="expression" dxfId="6803" priority="6341">
      <formula>$N666="Incluir"</formula>
    </cfRule>
  </conditionalFormatting>
  <conditionalFormatting sqref="E760">
    <cfRule type="expression" dxfId="6802" priority="6330">
      <formula>IF($I697="",FALSE,IF($I697&gt;9999999,IF($I697&lt;100000000,FALSE,TRUE),TRUE))</formula>
    </cfRule>
  </conditionalFormatting>
  <conditionalFormatting sqref="E760">
    <cfRule type="expression" dxfId="6801" priority="6309">
      <formula>MID($I697,2,7)="0000000"</formula>
    </cfRule>
    <cfRule type="expression" dxfId="6800" priority="6310">
      <formula>MID($I697,3,6)="000000"</formula>
    </cfRule>
    <cfRule type="expression" dxfId="6799" priority="6311">
      <formula>MID($I697,4,5)="00000"</formula>
    </cfRule>
    <cfRule type="expression" dxfId="6798" priority="6312">
      <formula>MID($I697,5,4)="0000"</formula>
    </cfRule>
    <cfRule type="expression" dxfId="6797" priority="6313">
      <formula>MID($I697,7,2)="00"</formula>
    </cfRule>
    <cfRule type="expression" dxfId="6796" priority="6314">
      <formula>MID($I697,8,1)="0"</formula>
    </cfRule>
    <cfRule type="expression" dxfId="6795" priority="6315">
      <formula>$N697="Excluído"</formula>
    </cfRule>
    <cfRule type="expression" dxfId="6794" priority="6316">
      <formula>$N697="Alterar"</formula>
    </cfRule>
    <cfRule type="expression" dxfId="6793" priority="6317">
      <formula>$N697="Excluir"</formula>
    </cfRule>
    <cfRule type="expression" dxfId="6792" priority="6318">
      <formula>$N697="Incluir"</formula>
    </cfRule>
  </conditionalFormatting>
  <conditionalFormatting sqref="E760">
    <cfRule type="expression" dxfId="6791" priority="6319">
      <formula>IF($I681="",FALSE,IF($I681&gt;9999999,IF($I681&lt;100000000,FALSE,TRUE),TRUE))</formula>
    </cfRule>
  </conditionalFormatting>
  <conditionalFormatting sqref="E760">
    <cfRule type="expression" dxfId="6790" priority="6320">
      <formula>MID($I681,2,7)="0000000"</formula>
    </cfRule>
    <cfRule type="expression" dxfId="6789" priority="6321">
      <formula>MID($I681,3,6)="000000"</formula>
    </cfRule>
    <cfRule type="expression" dxfId="6788" priority="6322">
      <formula>MID($I681,4,5)="00000"</formula>
    </cfRule>
    <cfRule type="expression" dxfId="6787" priority="6323">
      <formula>MID($I681,5,4)="0000"</formula>
    </cfRule>
    <cfRule type="expression" dxfId="6786" priority="6324">
      <formula>MID($I681,7,2)="00"</formula>
    </cfRule>
    <cfRule type="expression" dxfId="6785" priority="6325">
      <formula>MID($I681,8,1)="0"</formula>
    </cfRule>
    <cfRule type="expression" dxfId="6784" priority="6326">
      <formula>$N681="Excluído"</formula>
    </cfRule>
    <cfRule type="expression" dxfId="6783" priority="6327">
      <formula>$N681="Alterar"</formula>
    </cfRule>
    <cfRule type="expression" dxfId="6782" priority="6328">
      <formula>$N681="Excluir"</formula>
    </cfRule>
    <cfRule type="expression" dxfId="6781" priority="6329">
      <formula>$N681="Incluir"</formula>
    </cfRule>
  </conditionalFormatting>
  <conditionalFormatting sqref="E761">
    <cfRule type="expression" dxfId="6780" priority="6308">
      <formula>IF($I698="",FALSE,IF($I698&gt;9999999,IF($I698&lt;100000000,FALSE,TRUE),TRUE))</formula>
    </cfRule>
  </conditionalFormatting>
  <conditionalFormatting sqref="E761">
    <cfRule type="expression" dxfId="6779" priority="6287">
      <formula>MID($I698,2,7)="0000000"</formula>
    </cfRule>
    <cfRule type="expression" dxfId="6778" priority="6288">
      <formula>MID($I698,3,6)="000000"</formula>
    </cfRule>
    <cfRule type="expression" dxfId="6777" priority="6289">
      <formula>MID($I698,4,5)="00000"</formula>
    </cfRule>
    <cfRule type="expression" dxfId="6776" priority="6290">
      <formula>MID($I698,5,4)="0000"</formula>
    </cfRule>
    <cfRule type="expression" dxfId="6775" priority="6291">
      <formula>MID($I698,7,2)="00"</formula>
    </cfRule>
    <cfRule type="expression" dxfId="6774" priority="6292">
      <formula>MID($I698,8,1)="0"</formula>
    </cfRule>
    <cfRule type="expression" dxfId="6773" priority="6293">
      <formula>$N698="Excluído"</formula>
    </cfRule>
    <cfRule type="expression" dxfId="6772" priority="6294">
      <formula>$N698="Alterar"</formula>
    </cfRule>
    <cfRule type="expression" dxfId="6771" priority="6295">
      <formula>$N698="Excluir"</formula>
    </cfRule>
    <cfRule type="expression" dxfId="6770" priority="6296">
      <formula>$N698="Incluir"</formula>
    </cfRule>
  </conditionalFormatting>
  <conditionalFormatting sqref="E761">
    <cfRule type="expression" dxfId="6769" priority="6297">
      <formula>IF($I682="",FALSE,IF($I682&gt;9999999,IF($I682&lt;100000000,FALSE,TRUE),TRUE))</formula>
    </cfRule>
  </conditionalFormatting>
  <conditionalFormatting sqref="E761">
    <cfRule type="expression" dxfId="6768" priority="6298">
      <formula>MID($I682,2,7)="0000000"</formula>
    </cfRule>
    <cfRule type="expression" dxfId="6767" priority="6299">
      <formula>MID($I682,3,6)="000000"</formula>
    </cfRule>
    <cfRule type="expression" dxfId="6766" priority="6300">
      <formula>MID($I682,4,5)="00000"</formula>
    </cfRule>
    <cfRule type="expression" dxfId="6765" priority="6301">
      <formula>MID($I682,5,4)="0000"</formula>
    </cfRule>
    <cfRule type="expression" dxfId="6764" priority="6302">
      <formula>MID($I682,7,2)="00"</formula>
    </cfRule>
    <cfRule type="expression" dxfId="6763" priority="6303">
      <formula>MID($I682,8,1)="0"</formula>
    </cfRule>
    <cfRule type="expression" dxfId="6762" priority="6304">
      <formula>$N682="Excluído"</formula>
    </cfRule>
    <cfRule type="expression" dxfId="6761" priority="6305">
      <formula>$N682="Alterar"</formula>
    </cfRule>
    <cfRule type="expression" dxfId="6760" priority="6306">
      <formula>$N682="Excluir"</formula>
    </cfRule>
    <cfRule type="expression" dxfId="6759" priority="6307">
      <formula>$N682="Incluir"</formula>
    </cfRule>
  </conditionalFormatting>
  <conditionalFormatting sqref="E762">
    <cfRule type="expression" dxfId="6758" priority="6286">
      <formula>IF($I699="",FALSE,IF($I699&gt;9999999,IF($I699&lt;100000000,FALSE,TRUE),TRUE))</formula>
    </cfRule>
  </conditionalFormatting>
  <conditionalFormatting sqref="E762">
    <cfRule type="expression" dxfId="6757" priority="6265">
      <formula>MID($I699,2,7)="0000000"</formula>
    </cfRule>
    <cfRule type="expression" dxfId="6756" priority="6266">
      <formula>MID($I699,3,6)="000000"</formula>
    </cfRule>
    <cfRule type="expression" dxfId="6755" priority="6267">
      <formula>MID($I699,4,5)="00000"</formula>
    </cfRule>
    <cfRule type="expression" dxfId="6754" priority="6268">
      <formula>MID($I699,5,4)="0000"</formula>
    </cfRule>
    <cfRule type="expression" dxfId="6753" priority="6269">
      <formula>MID($I699,7,2)="00"</formula>
    </cfRule>
    <cfRule type="expression" dxfId="6752" priority="6270">
      <formula>MID($I699,8,1)="0"</formula>
    </cfRule>
    <cfRule type="expression" dxfId="6751" priority="6271">
      <formula>$N699="Excluído"</formula>
    </cfRule>
    <cfRule type="expression" dxfId="6750" priority="6272">
      <formula>$N699="Alterar"</formula>
    </cfRule>
    <cfRule type="expression" dxfId="6749" priority="6273">
      <formula>$N699="Excluir"</formula>
    </cfRule>
    <cfRule type="expression" dxfId="6748" priority="6274">
      <formula>$N699="Incluir"</formula>
    </cfRule>
  </conditionalFormatting>
  <conditionalFormatting sqref="E762">
    <cfRule type="expression" dxfId="6747" priority="6275">
      <formula>IF($I683="",FALSE,IF($I683&gt;9999999,IF($I683&lt;100000000,FALSE,TRUE),TRUE))</formula>
    </cfRule>
  </conditionalFormatting>
  <conditionalFormatting sqref="E762">
    <cfRule type="expression" dxfId="6746" priority="6276">
      <formula>MID($I683,2,7)="0000000"</formula>
    </cfRule>
    <cfRule type="expression" dxfId="6745" priority="6277">
      <formula>MID($I683,3,6)="000000"</formula>
    </cfRule>
    <cfRule type="expression" dxfId="6744" priority="6278">
      <formula>MID($I683,4,5)="00000"</formula>
    </cfRule>
    <cfRule type="expression" dxfId="6743" priority="6279">
      <formula>MID($I683,5,4)="0000"</formula>
    </cfRule>
    <cfRule type="expression" dxfId="6742" priority="6280">
      <formula>MID($I683,7,2)="00"</formula>
    </cfRule>
    <cfRule type="expression" dxfId="6741" priority="6281">
      <formula>MID($I683,8,1)="0"</formula>
    </cfRule>
    <cfRule type="expression" dxfId="6740" priority="6282">
      <formula>$N683="Excluído"</formula>
    </cfRule>
    <cfRule type="expression" dxfId="6739" priority="6283">
      <formula>$N683="Alterar"</formula>
    </cfRule>
    <cfRule type="expression" dxfId="6738" priority="6284">
      <formula>$N683="Excluir"</formula>
    </cfRule>
    <cfRule type="expression" dxfId="6737" priority="6285">
      <formula>$N683="Incluir"</formula>
    </cfRule>
  </conditionalFormatting>
  <conditionalFormatting sqref="E763">
    <cfRule type="expression" dxfId="6736" priority="6264">
      <formula>IF($I700="",FALSE,IF($I700&gt;9999999,IF($I700&lt;100000000,FALSE,TRUE),TRUE))</formula>
    </cfRule>
  </conditionalFormatting>
  <conditionalFormatting sqref="E763">
    <cfRule type="expression" dxfId="6735" priority="6243">
      <formula>MID($I700,2,7)="0000000"</formula>
    </cfRule>
    <cfRule type="expression" dxfId="6734" priority="6244">
      <formula>MID($I700,3,6)="000000"</formula>
    </cfRule>
    <cfRule type="expression" dxfId="6733" priority="6245">
      <formula>MID($I700,4,5)="00000"</formula>
    </cfRule>
    <cfRule type="expression" dxfId="6732" priority="6246">
      <formula>MID($I700,5,4)="0000"</formula>
    </cfRule>
    <cfRule type="expression" dxfId="6731" priority="6247">
      <formula>MID($I700,7,2)="00"</formula>
    </cfRule>
    <cfRule type="expression" dxfId="6730" priority="6248">
      <formula>MID($I700,8,1)="0"</formula>
    </cfRule>
    <cfRule type="expression" dxfId="6729" priority="6249">
      <formula>$N700="Excluído"</formula>
    </cfRule>
    <cfRule type="expression" dxfId="6728" priority="6250">
      <formula>$N700="Alterar"</formula>
    </cfRule>
    <cfRule type="expression" dxfId="6727" priority="6251">
      <formula>$N700="Excluir"</formula>
    </cfRule>
    <cfRule type="expression" dxfId="6726" priority="6252">
      <formula>$N700="Incluir"</formula>
    </cfRule>
  </conditionalFormatting>
  <conditionalFormatting sqref="E763">
    <cfRule type="expression" dxfId="6725" priority="6253">
      <formula>IF($I684="",FALSE,IF($I684&gt;9999999,IF($I684&lt;100000000,FALSE,TRUE),TRUE))</formula>
    </cfRule>
  </conditionalFormatting>
  <conditionalFormatting sqref="E763">
    <cfRule type="expression" dxfId="6724" priority="6254">
      <formula>MID($I684,2,7)="0000000"</formula>
    </cfRule>
    <cfRule type="expression" dxfId="6723" priority="6255">
      <formula>MID($I684,3,6)="000000"</formula>
    </cfRule>
    <cfRule type="expression" dxfId="6722" priority="6256">
      <formula>MID($I684,4,5)="00000"</formula>
    </cfRule>
    <cfRule type="expression" dxfId="6721" priority="6257">
      <formula>MID($I684,5,4)="0000"</formula>
    </cfRule>
    <cfRule type="expression" dxfId="6720" priority="6258">
      <formula>MID($I684,7,2)="00"</formula>
    </cfRule>
    <cfRule type="expression" dxfId="6719" priority="6259">
      <formula>MID($I684,8,1)="0"</formula>
    </cfRule>
    <cfRule type="expression" dxfId="6718" priority="6260">
      <formula>$N684="Excluído"</formula>
    </cfRule>
    <cfRule type="expression" dxfId="6717" priority="6261">
      <formula>$N684="Alterar"</formula>
    </cfRule>
    <cfRule type="expression" dxfId="6716" priority="6262">
      <formula>$N684="Excluir"</formula>
    </cfRule>
    <cfRule type="expression" dxfId="6715" priority="6263">
      <formula>$N684="Incluir"</formula>
    </cfRule>
  </conditionalFormatting>
  <conditionalFormatting sqref="E764">
    <cfRule type="expression" dxfId="6714" priority="6242">
      <formula>IF($I701="",FALSE,IF($I701&gt;9999999,IF($I701&lt;100000000,FALSE,TRUE),TRUE))</formula>
    </cfRule>
  </conditionalFormatting>
  <conditionalFormatting sqref="E764">
    <cfRule type="expression" dxfId="6713" priority="6221">
      <formula>MID($I701,2,7)="0000000"</formula>
    </cfRule>
    <cfRule type="expression" dxfId="6712" priority="6222">
      <formula>MID($I701,3,6)="000000"</formula>
    </cfRule>
    <cfRule type="expression" dxfId="6711" priority="6223">
      <formula>MID($I701,4,5)="00000"</formula>
    </cfRule>
    <cfRule type="expression" dxfId="6710" priority="6224">
      <formula>MID($I701,5,4)="0000"</formula>
    </cfRule>
    <cfRule type="expression" dxfId="6709" priority="6225">
      <formula>MID($I701,7,2)="00"</formula>
    </cfRule>
    <cfRule type="expression" dxfId="6708" priority="6226">
      <formula>MID($I701,8,1)="0"</formula>
    </cfRule>
    <cfRule type="expression" dxfId="6707" priority="6227">
      <formula>$N701="Excluído"</formula>
    </cfRule>
    <cfRule type="expression" dxfId="6706" priority="6228">
      <formula>$N701="Alterar"</formula>
    </cfRule>
    <cfRule type="expression" dxfId="6705" priority="6229">
      <formula>$N701="Excluir"</formula>
    </cfRule>
    <cfRule type="expression" dxfId="6704" priority="6230">
      <formula>$N701="Incluir"</formula>
    </cfRule>
  </conditionalFormatting>
  <conditionalFormatting sqref="E764">
    <cfRule type="expression" dxfId="6703" priority="6231">
      <formula>IF($I685="",FALSE,IF($I685&gt;9999999,IF($I685&lt;100000000,FALSE,TRUE),TRUE))</formula>
    </cfRule>
  </conditionalFormatting>
  <conditionalFormatting sqref="E764">
    <cfRule type="expression" dxfId="6702" priority="6232">
      <formula>MID($I685,2,7)="0000000"</formula>
    </cfRule>
    <cfRule type="expression" dxfId="6701" priority="6233">
      <formula>MID($I685,3,6)="000000"</formula>
    </cfRule>
    <cfRule type="expression" dxfId="6700" priority="6234">
      <formula>MID($I685,4,5)="00000"</formula>
    </cfRule>
    <cfRule type="expression" dxfId="6699" priority="6235">
      <formula>MID($I685,5,4)="0000"</formula>
    </cfRule>
    <cfRule type="expression" dxfId="6698" priority="6236">
      <formula>MID($I685,7,2)="00"</formula>
    </cfRule>
    <cfRule type="expression" dxfId="6697" priority="6237">
      <formula>MID($I685,8,1)="0"</formula>
    </cfRule>
    <cfRule type="expression" dxfId="6696" priority="6238">
      <formula>$N685="Excluído"</formula>
    </cfRule>
    <cfRule type="expression" dxfId="6695" priority="6239">
      <formula>$N685="Alterar"</formula>
    </cfRule>
    <cfRule type="expression" dxfId="6694" priority="6240">
      <formula>$N685="Excluir"</formula>
    </cfRule>
    <cfRule type="expression" dxfId="6693" priority="6241">
      <formula>$N685="Incluir"</formula>
    </cfRule>
  </conditionalFormatting>
  <conditionalFormatting sqref="E766">
    <cfRule type="expression" dxfId="6692" priority="6220">
      <formula>IF($I703="",FALSE,IF($I703&gt;9999999,IF($I703&lt;100000000,FALSE,TRUE),TRUE))</formula>
    </cfRule>
  </conditionalFormatting>
  <conditionalFormatting sqref="E766">
    <cfRule type="expression" dxfId="6691" priority="6199">
      <formula>MID($I703,2,7)="0000000"</formula>
    </cfRule>
    <cfRule type="expression" dxfId="6690" priority="6200">
      <formula>MID($I703,3,6)="000000"</formula>
    </cfRule>
    <cfRule type="expression" dxfId="6689" priority="6201">
      <formula>MID($I703,4,5)="00000"</formula>
    </cfRule>
    <cfRule type="expression" dxfId="6688" priority="6202">
      <formula>MID($I703,5,4)="0000"</formula>
    </cfRule>
    <cfRule type="expression" dxfId="6687" priority="6203">
      <formula>MID($I703,7,2)="00"</formula>
    </cfRule>
    <cfRule type="expression" dxfId="6686" priority="6204">
      <formula>MID($I703,8,1)="0"</formula>
    </cfRule>
    <cfRule type="expression" dxfId="6685" priority="6205">
      <formula>$N703="Excluído"</formula>
    </cfRule>
    <cfRule type="expression" dxfId="6684" priority="6206">
      <formula>$N703="Alterar"</formula>
    </cfRule>
    <cfRule type="expression" dxfId="6683" priority="6207">
      <formula>$N703="Excluir"</formula>
    </cfRule>
    <cfRule type="expression" dxfId="6682" priority="6208">
      <formula>$N703="Incluir"</formula>
    </cfRule>
  </conditionalFormatting>
  <conditionalFormatting sqref="E766">
    <cfRule type="expression" dxfId="6681" priority="6209">
      <formula>IF($I687="",FALSE,IF($I687&gt;9999999,IF($I687&lt;100000000,FALSE,TRUE),TRUE))</formula>
    </cfRule>
  </conditionalFormatting>
  <conditionalFormatting sqref="E766">
    <cfRule type="expression" dxfId="6680" priority="6210">
      <formula>MID($I687,2,7)="0000000"</formula>
    </cfRule>
    <cfRule type="expression" dxfId="6679" priority="6211">
      <formula>MID($I687,3,6)="000000"</formula>
    </cfRule>
    <cfRule type="expression" dxfId="6678" priority="6212">
      <formula>MID($I687,4,5)="00000"</formula>
    </cfRule>
    <cfRule type="expression" dxfId="6677" priority="6213">
      <formula>MID($I687,5,4)="0000"</formula>
    </cfRule>
    <cfRule type="expression" dxfId="6676" priority="6214">
      <formula>MID($I687,7,2)="00"</formula>
    </cfRule>
    <cfRule type="expression" dxfId="6675" priority="6215">
      <formula>MID($I687,8,1)="0"</formula>
    </cfRule>
    <cfRule type="expression" dxfId="6674" priority="6216">
      <formula>$N687="Excluído"</formula>
    </cfRule>
    <cfRule type="expression" dxfId="6673" priority="6217">
      <formula>$N687="Alterar"</formula>
    </cfRule>
    <cfRule type="expression" dxfId="6672" priority="6218">
      <formula>$N687="Excluir"</formula>
    </cfRule>
    <cfRule type="expression" dxfId="6671" priority="6219">
      <formula>$N687="Incluir"</formula>
    </cfRule>
  </conditionalFormatting>
  <conditionalFormatting sqref="E767">
    <cfRule type="expression" dxfId="6670" priority="6198">
      <formula>IF($I704="",FALSE,IF($I704&gt;9999999,IF($I704&lt;100000000,FALSE,TRUE),TRUE))</formula>
    </cfRule>
  </conditionalFormatting>
  <conditionalFormatting sqref="E767">
    <cfRule type="expression" dxfId="6669" priority="6177">
      <formula>MID($I704,2,7)="0000000"</formula>
    </cfRule>
    <cfRule type="expression" dxfId="6668" priority="6178">
      <formula>MID($I704,3,6)="000000"</formula>
    </cfRule>
    <cfRule type="expression" dxfId="6667" priority="6179">
      <formula>MID($I704,4,5)="00000"</formula>
    </cfRule>
    <cfRule type="expression" dxfId="6666" priority="6180">
      <formula>MID($I704,5,4)="0000"</formula>
    </cfRule>
    <cfRule type="expression" dxfId="6665" priority="6181">
      <formula>MID($I704,7,2)="00"</formula>
    </cfRule>
    <cfRule type="expression" dxfId="6664" priority="6182">
      <formula>MID($I704,8,1)="0"</formula>
    </cfRule>
    <cfRule type="expression" dxfId="6663" priority="6183">
      <formula>$N704="Excluído"</formula>
    </cfRule>
    <cfRule type="expression" dxfId="6662" priority="6184">
      <formula>$N704="Alterar"</formula>
    </cfRule>
    <cfRule type="expression" dxfId="6661" priority="6185">
      <formula>$N704="Excluir"</formula>
    </cfRule>
    <cfRule type="expression" dxfId="6660" priority="6186">
      <formula>$N704="Incluir"</formula>
    </cfRule>
  </conditionalFormatting>
  <conditionalFormatting sqref="E767">
    <cfRule type="expression" dxfId="6659" priority="6187">
      <formula>IF($I688="",FALSE,IF($I688&gt;9999999,IF($I688&lt;100000000,FALSE,TRUE),TRUE))</formula>
    </cfRule>
  </conditionalFormatting>
  <conditionalFormatting sqref="E767">
    <cfRule type="expression" dxfId="6658" priority="6188">
      <formula>MID($I688,2,7)="0000000"</formula>
    </cfRule>
    <cfRule type="expression" dxfId="6657" priority="6189">
      <formula>MID($I688,3,6)="000000"</formula>
    </cfRule>
    <cfRule type="expression" dxfId="6656" priority="6190">
      <formula>MID($I688,4,5)="00000"</formula>
    </cfRule>
    <cfRule type="expression" dxfId="6655" priority="6191">
      <formula>MID($I688,5,4)="0000"</formula>
    </cfRule>
    <cfRule type="expression" dxfId="6654" priority="6192">
      <formula>MID($I688,7,2)="00"</formula>
    </cfRule>
    <cfRule type="expression" dxfId="6653" priority="6193">
      <formula>MID($I688,8,1)="0"</formula>
    </cfRule>
    <cfRule type="expression" dxfId="6652" priority="6194">
      <formula>$N688="Excluído"</formula>
    </cfRule>
    <cfRule type="expression" dxfId="6651" priority="6195">
      <formula>$N688="Alterar"</formula>
    </cfRule>
    <cfRule type="expression" dxfId="6650" priority="6196">
      <formula>$N688="Excluir"</formula>
    </cfRule>
    <cfRule type="expression" dxfId="6649" priority="6197">
      <formula>$N688="Incluir"</formula>
    </cfRule>
  </conditionalFormatting>
  <conditionalFormatting sqref="F769">
    <cfRule type="expression" dxfId="6648" priority="6166">
      <formula>IF($I769="",FALSE,IF($I769&gt;9999999,IF($I769&lt;100000000,FALSE,TRUE),TRUE))</formula>
    </cfRule>
  </conditionalFormatting>
  <conditionalFormatting sqref="F769:H769">
    <cfRule type="expression" dxfId="6647" priority="6167">
      <formula>MID($I769,2,7)="0000000"</formula>
    </cfRule>
    <cfRule type="expression" dxfId="6646" priority="6168">
      <formula>MID($I769,3,6)="000000"</formula>
    </cfRule>
    <cfRule type="expression" dxfId="6645" priority="6169">
      <formula>MID($I769,4,5)="00000"</formula>
    </cfRule>
    <cfRule type="expression" dxfId="6644" priority="6170">
      <formula>MID($I769,5,4)="0000"</formula>
    </cfRule>
    <cfRule type="expression" dxfId="6643" priority="6171">
      <formula>MID($I769,7,2)="00"</formula>
    </cfRule>
    <cfRule type="expression" dxfId="6642" priority="6172">
      <formula>MID($I769,8,1)="0"</formula>
    </cfRule>
    <cfRule type="expression" dxfId="6641" priority="6173">
      <formula>$N769="Excluído"</formula>
    </cfRule>
    <cfRule type="expression" dxfId="6640" priority="6174">
      <formula>$N769="Alterar"</formula>
    </cfRule>
    <cfRule type="expression" dxfId="6639" priority="6175">
      <formula>$N769="Excluir"</formula>
    </cfRule>
    <cfRule type="expression" dxfId="6638" priority="6176">
      <formula>$N769="Incluir"</formula>
    </cfRule>
  </conditionalFormatting>
  <conditionalFormatting sqref="G766:G768">
    <cfRule type="expression" dxfId="6637" priority="6144">
      <formula>IF($I697="",FALSE,IF($I697&gt;9999999,IF($I697&lt;100000000,FALSE,TRUE),TRUE))</formula>
    </cfRule>
  </conditionalFormatting>
  <conditionalFormatting sqref="G766:H768">
    <cfRule type="expression" dxfId="6636" priority="6145">
      <formula>MID($I697,2,7)="0000000"</formula>
    </cfRule>
    <cfRule type="expression" dxfId="6635" priority="6146">
      <formula>MID($I697,3,6)="000000"</formula>
    </cfRule>
    <cfRule type="expression" dxfId="6634" priority="6147">
      <formula>MID($I697,4,5)="00000"</formula>
    </cfRule>
    <cfRule type="expression" dxfId="6633" priority="6148">
      <formula>MID($I697,5,4)="0000"</formula>
    </cfRule>
    <cfRule type="expression" dxfId="6632" priority="6149">
      <formula>MID($I697,7,2)="00"</formula>
    </cfRule>
    <cfRule type="expression" dxfId="6631" priority="6150">
      <formula>MID($I697,8,1)="0"</formula>
    </cfRule>
    <cfRule type="expression" dxfId="6630" priority="6151">
      <formula>$N697="Excluído"</formula>
    </cfRule>
    <cfRule type="expression" dxfId="6629" priority="6152">
      <formula>$N697="Alterar"</formula>
    </cfRule>
    <cfRule type="expression" dxfId="6628" priority="6153">
      <formula>$N697="Excluir"</formula>
    </cfRule>
    <cfRule type="expression" dxfId="6627" priority="6154">
      <formula>$N697="Incluir"</formula>
    </cfRule>
  </conditionalFormatting>
  <conditionalFormatting sqref="G770:G771 G759:G768 G825">
    <cfRule type="expression" dxfId="6626" priority="6155">
      <formula>IF($I674="",FALSE,IF($I674&gt;9999999,IF($I674&lt;100000000,FALSE,TRUE),TRUE))</formula>
    </cfRule>
  </conditionalFormatting>
  <conditionalFormatting sqref="G770:G771 G759:G768 G825">
    <cfRule type="expression" dxfId="6625" priority="6156">
      <formula>MID($I674,2,7)="0000000"</formula>
    </cfRule>
    <cfRule type="expression" dxfId="6624" priority="6157">
      <formula>MID($I674,3,6)="000000"</formula>
    </cfRule>
    <cfRule type="expression" dxfId="6623" priority="6158">
      <formula>MID($I674,4,5)="00000"</formula>
    </cfRule>
    <cfRule type="expression" dxfId="6622" priority="6159">
      <formula>MID($I674,5,4)="0000"</formula>
    </cfRule>
    <cfRule type="expression" dxfId="6621" priority="6160">
      <formula>MID($I674,7,2)="00"</formula>
    </cfRule>
    <cfRule type="expression" dxfId="6620" priority="6161">
      <formula>MID($I674,8,1)="0"</formula>
    </cfRule>
    <cfRule type="expression" dxfId="6619" priority="6162">
      <formula>$N674="Excluído"</formula>
    </cfRule>
    <cfRule type="expression" dxfId="6618" priority="6163">
      <formula>$N674="Alterar"</formula>
    </cfRule>
    <cfRule type="expression" dxfId="6617" priority="6164">
      <formula>$N674="Excluir"</formula>
    </cfRule>
    <cfRule type="expression" dxfId="6616" priority="6165">
      <formula>$N674="Incluir"</formula>
    </cfRule>
  </conditionalFormatting>
  <conditionalFormatting sqref="F766:F768">
    <cfRule type="expression" dxfId="6615" priority="6143">
      <formula>IF($I703="",FALSE,IF($I703&gt;9999999,IF($I703&lt;100000000,FALSE,TRUE),TRUE))</formula>
    </cfRule>
  </conditionalFormatting>
  <conditionalFormatting sqref="F766:F768">
    <cfRule type="expression" dxfId="6614" priority="6133">
      <formula>MID($I703,2,7)="0000000"</formula>
    </cfRule>
    <cfRule type="expression" dxfId="6613" priority="6134">
      <formula>MID($I703,3,6)="000000"</formula>
    </cfRule>
    <cfRule type="expression" dxfId="6612" priority="6135">
      <formula>MID($I703,4,5)="00000"</formula>
    </cfRule>
    <cfRule type="expression" dxfId="6611" priority="6136">
      <formula>MID($I703,5,4)="0000"</formula>
    </cfRule>
    <cfRule type="expression" dxfId="6610" priority="6137">
      <formula>MID($I703,7,2)="00"</formula>
    </cfRule>
    <cfRule type="expression" dxfId="6609" priority="6138">
      <formula>MID($I703,8,1)="0"</formula>
    </cfRule>
    <cfRule type="expression" dxfId="6608" priority="6139">
      <formula>$N703="Excluído"</formula>
    </cfRule>
    <cfRule type="expression" dxfId="6607" priority="6140">
      <formula>$N703="Alterar"</formula>
    </cfRule>
    <cfRule type="expression" dxfId="6606" priority="6141">
      <formula>$N703="Excluir"</formula>
    </cfRule>
    <cfRule type="expression" dxfId="6605" priority="6142">
      <formula>$N703="Incluir"</formula>
    </cfRule>
  </conditionalFormatting>
  <conditionalFormatting sqref="G777:G781 H751 F751">
    <cfRule type="expression" dxfId="6604" priority="11336">
      <formula>IF($I668="",FALSE,IF($I668&gt;9999999,IF($I668&lt;100000000,FALSE,TRUE),TRUE))</formula>
    </cfRule>
  </conditionalFormatting>
  <conditionalFormatting sqref="G777:G781 H751 F751">
    <cfRule type="expression" dxfId="6603" priority="11337">
      <formula>MID($I668,2,7)="0000000"</formula>
    </cfRule>
    <cfRule type="expression" dxfId="6602" priority="11338">
      <formula>MID($I668,3,6)="000000"</formula>
    </cfRule>
    <cfRule type="expression" dxfId="6601" priority="11339">
      <formula>MID($I668,4,5)="00000"</formula>
    </cfRule>
    <cfRule type="expression" dxfId="6600" priority="11340">
      <formula>MID($I668,5,4)="0000"</formula>
    </cfRule>
    <cfRule type="expression" dxfId="6599" priority="11341">
      <formula>MID($I668,7,2)="00"</formula>
    </cfRule>
    <cfRule type="expression" dxfId="6598" priority="11342">
      <formula>MID($I668,8,1)="0"</formula>
    </cfRule>
    <cfRule type="expression" dxfId="6597" priority="11343">
      <formula>$N668="Excluído"</formula>
    </cfRule>
    <cfRule type="expression" dxfId="6596" priority="11344">
      <formula>$N668="Alterar"</formula>
    </cfRule>
    <cfRule type="expression" dxfId="6595" priority="11345">
      <formula>$N668="Excluir"</formula>
    </cfRule>
    <cfRule type="expression" dxfId="6594" priority="11346">
      <formula>$N668="Incluir"</formula>
    </cfRule>
  </conditionalFormatting>
  <conditionalFormatting sqref="E759">
    <cfRule type="expression" dxfId="6593" priority="6132">
      <formula>IF($I696="",FALSE,IF($I696&gt;9999999,IF($I696&lt;100000000,FALSE,TRUE),TRUE))</formula>
    </cfRule>
  </conditionalFormatting>
  <conditionalFormatting sqref="E759">
    <cfRule type="expression" dxfId="6592" priority="6111">
      <formula>MID($I696,2,7)="0000000"</formula>
    </cfRule>
    <cfRule type="expression" dxfId="6591" priority="6112">
      <formula>MID($I696,3,6)="000000"</formula>
    </cfRule>
    <cfRule type="expression" dxfId="6590" priority="6113">
      <formula>MID($I696,4,5)="00000"</formula>
    </cfRule>
    <cfRule type="expression" dxfId="6589" priority="6114">
      <formula>MID($I696,5,4)="0000"</formula>
    </cfRule>
    <cfRule type="expression" dxfId="6588" priority="6115">
      <formula>MID($I696,7,2)="00"</formula>
    </cfRule>
    <cfRule type="expression" dxfId="6587" priority="6116">
      <formula>MID($I696,8,1)="0"</formula>
    </cfRule>
    <cfRule type="expression" dxfId="6586" priority="6117">
      <formula>$N696="Excluído"</formula>
    </cfRule>
    <cfRule type="expression" dxfId="6585" priority="6118">
      <formula>$N696="Alterar"</formula>
    </cfRule>
    <cfRule type="expression" dxfId="6584" priority="6119">
      <formula>$N696="Excluir"</formula>
    </cfRule>
    <cfRule type="expression" dxfId="6583" priority="6120">
      <formula>$N696="Incluir"</formula>
    </cfRule>
  </conditionalFormatting>
  <conditionalFormatting sqref="E759">
    <cfRule type="expression" dxfId="6582" priority="6121">
      <formula>IF($I680="",FALSE,IF($I680&gt;9999999,IF($I680&lt;100000000,FALSE,TRUE),TRUE))</formula>
    </cfRule>
  </conditionalFormatting>
  <conditionalFormatting sqref="E759">
    <cfRule type="expression" dxfId="6581" priority="6122">
      <formula>MID($I680,2,7)="0000000"</formula>
    </cfRule>
    <cfRule type="expression" dxfId="6580" priority="6123">
      <formula>MID($I680,3,6)="000000"</formula>
    </cfRule>
    <cfRule type="expression" dxfId="6579" priority="6124">
      <formula>MID($I680,4,5)="00000"</formula>
    </cfRule>
    <cfRule type="expression" dxfId="6578" priority="6125">
      <formula>MID($I680,5,4)="0000"</formula>
    </cfRule>
    <cfRule type="expression" dxfId="6577" priority="6126">
      <formula>MID($I680,7,2)="00"</formula>
    </cfRule>
    <cfRule type="expression" dxfId="6576" priority="6127">
      <formula>MID($I680,8,1)="0"</formula>
    </cfRule>
    <cfRule type="expression" dxfId="6575" priority="6128">
      <formula>$N680="Excluído"</formula>
    </cfRule>
    <cfRule type="expression" dxfId="6574" priority="6129">
      <formula>$N680="Alterar"</formula>
    </cfRule>
    <cfRule type="expression" dxfId="6573" priority="6130">
      <formula>$N680="Excluir"</formula>
    </cfRule>
    <cfRule type="expression" dxfId="6572" priority="6131">
      <formula>$N680="Incluir"</formula>
    </cfRule>
  </conditionalFormatting>
  <conditionalFormatting sqref="B763:B765">
    <cfRule type="expression" dxfId="6571" priority="11347">
      <formula>IF($I766="",FALSE,IF($I766&gt;9999999,IF($I766&lt;100000000,FALSE,TRUE),TRUE))</formula>
    </cfRule>
  </conditionalFormatting>
  <conditionalFormatting sqref="B763:D765">
    <cfRule type="expression" dxfId="6570" priority="11348">
      <formula>MID($I766,2,7)="0000000"</formula>
    </cfRule>
    <cfRule type="expression" dxfId="6569" priority="11349">
      <formula>MID($I766,3,6)="000000"</formula>
    </cfRule>
    <cfRule type="expression" dxfId="6568" priority="11350">
      <formula>MID($I766,4,5)="00000"</formula>
    </cfRule>
    <cfRule type="expression" dxfId="6567" priority="11351">
      <formula>MID($I766,5,4)="0000"</formula>
    </cfRule>
    <cfRule type="expression" dxfId="6566" priority="11352">
      <formula>MID($I766,7,2)="00"</formula>
    </cfRule>
    <cfRule type="expression" dxfId="6565" priority="11353">
      <formula>MID($I766,8,1)="0"</formula>
    </cfRule>
    <cfRule type="expression" dxfId="6564" priority="11354">
      <formula>$N766="Excluído"</formula>
    </cfRule>
    <cfRule type="expression" dxfId="6563" priority="11355">
      <formula>$N766="Alterar"</formula>
    </cfRule>
    <cfRule type="expression" dxfId="6562" priority="11356">
      <formula>$N766="Excluir"</formula>
    </cfRule>
    <cfRule type="expression" dxfId="6561" priority="11357">
      <formula>$N766="Incluir"</formula>
    </cfRule>
  </conditionalFormatting>
  <conditionalFormatting sqref="B766:B768">
    <cfRule type="expression" dxfId="6560" priority="11358">
      <formula>IF(#REF!="",FALSE,IF(#REF!&gt;9999999,IF(#REF!&lt;100000000,FALSE,TRUE),TRUE))</formula>
    </cfRule>
  </conditionalFormatting>
  <conditionalFormatting sqref="B766:D768">
    <cfRule type="expression" dxfId="6559" priority="11359">
      <formula>MID(#REF!,2,7)="0000000"</formula>
    </cfRule>
    <cfRule type="expression" dxfId="6558" priority="11360">
      <formula>MID(#REF!,3,6)="000000"</formula>
    </cfRule>
    <cfRule type="expression" dxfId="6557" priority="11361">
      <formula>MID(#REF!,4,5)="00000"</formula>
    </cfRule>
    <cfRule type="expression" dxfId="6556" priority="11362">
      <formula>MID(#REF!,5,4)="0000"</formula>
    </cfRule>
    <cfRule type="expression" dxfId="6555" priority="11363">
      <formula>MID(#REF!,7,2)="00"</formula>
    </cfRule>
    <cfRule type="expression" dxfId="6554" priority="11364">
      <formula>MID(#REF!,8,1)="0"</formula>
    </cfRule>
    <cfRule type="expression" dxfId="6553" priority="11365">
      <formula>#REF!="Excluído"</formula>
    </cfRule>
    <cfRule type="expression" dxfId="6552" priority="11366">
      <formula>#REF!="Alterar"</formula>
    </cfRule>
    <cfRule type="expression" dxfId="6551" priority="11367">
      <formula>#REF!="Excluir"</formula>
    </cfRule>
    <cfRule type="expression" dxfId="6550" priority="11368">
      <formula>#REF!="Incluir"</formula>
    </cfRule>
  </conditionalFormatting>
  <conditionalFormatting sqref="G794 G786:G791">
    <cfRule type="expression" dxfId="6549" priority="11369">
      <formula>IF($I701="",FALSE,IF($I701&gt;9999999,IF($I701&lt;100000000,FALSE,TRUE),TRUE))</formula>
    </cfRule>
  </conditionalFormatting>
  <conditionalFormatting sqref="G794 G786:G791">
    <cfRule type="expression" dxfId="6548" priority="11370">
      <formula>MID($I701,2,7)="0000000"</formula>
    </cfRule>
    <cfRule type="expression" dxfId="6547" priority="11371">
      <formula>MID($I701,3,6)="000000"</formula>
    </cfRule>
    <cfRule type="expression" dxfId="6546" priority="11372">
      <formula>MID($I701,4,5)="00000"</formula>
    </cfRule>
    <cfRule type="expression" dxfId="6545" priority="11373">
      <formula>MID($I701,5,4)="0000"</formula>
    </cfRule>
    <cfRule type="expression" dxfId="6544" priority="11374">
      <formula>MID($I701,7,2)="00"</formula>
    </cfRule>
    <cfRule type="expression" dxfId="6543" priority="11375">
      <formula>MID($I701,8,1)="0"</formula>
    </cfRule>
    <cfRule type="expression" dxfId="6542" priority="11376">
      <formula>$N701="Excluído"</formula>
    </cfRule>
    <cfRule type="expression" dxfId="6541" priority="11377">
      <formula>$N701="Alterar"</formula>
    </cfRule>
    <cfRule type="expression" dxfId="6540" priority="11378">
      <formula>$N701="Excluir"</formula>
    </cfRule>
    <cfRule type="expression" dxfId="6539" priority="11379">
      <formula>$N701="Incluir"</formula>
    </cfRule>
  </conditionalFormatting>
  <conditionalFormatting sqref="B775">
    <cfRule type="expression" dxfId="6538" priority="6100">
      <formula>IF($I775="",FALSE,IF($I775&gt;9999999,IF($I775&lt;100000000,FALSE,TRUE),TRUE))</formula>
    </cfRule>
  </conditionalFormatting>
  <conditionalFormatting sqref="B775">
    <cfRule type="expression" dxfId="6537" priority="6099">
      <formula>IF($I775="",FALSE,IF($I775&gt;9999999,IF($I775&lt;100000000,FALSE,TRUE),TRUE))</formula>
    </cfRule>
  </conditionalFormatting>
  <conditionalFormatting sqref="B775:D775">
    <cfRule type="expression" dxfId="6536" priority="6101">
      <formula>MID($I775,2,7)="0000000"</formula>
    </cfRule>
    <cfRule type="expression" dxfId="6535" priority="6102">
      <formula>MID($I775,3,6)="000000"</formula>
    </cfRule>
    <cfRule type="expression" dxfId="6534" priority="6103">
      <formula>MID($I775,4,5)="00000"</formula>
    </cfRule>
    <cfRule type="expression" dxfId="6533" priority="6104">
      <formula>MID($I775,5,4)="0000"</formula>
    </cfRule>
    <cfRule type="expression" dxfId="6532" priority="6105">
      <formula>MID($I775,7,2)="00"</formula>
    </cfRule>
    <cfRule type="expression" dxfId="6531" priority="6106">
      <formula>MID($I775,8,1)="0"</formula>
    </cfRule>
    <cfRule type="expression" dxfId="6530" priority="6107">
      <formula>$N775="Excluído"</formula>
    </cfRule>
    <cfRule type="expression" dxfId="6529" priority="6108">
      <formula>$N775="Alterar"</formula>
    </cfRule>
    <cfRule type="expression" dxfId="6528" priority="6109">
      <formula>$N775="Excluir"</formula>
    </cfRule>
    <cfRule type="expression" dxfId="6527" priority="6110">
      <formula>$N775="Incluir"</formula>
    </cfRule>
  </conditionalFormatting>
  <conditionalFormatting sqref="F776">
    <cfRule type="expression" dxfId="6526" priority="6088">
      <formula>IF($I776="",FALSE,IF($I776&gt;9999999,IF($I776&lt;100000000,FALSE,TRUE),TRUE))</formula>
    </cfRule>
  </conditionalFormatting>
  <conditionalFormatting sqref="F776">
    <cfRule type="expression" dxfId="6525" priority="6087">
      <formula>IF($I776="",FALSE,IF($I776&gt;9999999,IF($I776&lt;100000000,FALSE,TRUE),TRUE))</formula>
    </cfRule>
  </conditionalFormatting>
  <conditionalFormatting sqref="F776:H776">
    <cfRule type="expression" dxfId="6524" priority="6089">
      <formula>MID($I776,2,7)="0000000"</formula>
    </cfRule>
    <cfRule type="expression" dxfId="6523" priority="6090">
      <formula>MID($I776,3,6)="000000"</formula>
    </cfRule>
    <cfRule type="expression" dxfId="6522" priority="6091">
      <formula>MID($I776,4,5)="00000"</formula>
    </cfRule>
    <cfRule type="expression" dxfId="6521" priority="6092">
      <formula>MID($I776,5,4)="0000"</formula>
    </cfRule>
    <cfRule type="expression" dxfId="6520" priority="6093">
      <formula>MID($I776,7,2)="00"</formula>
    </cfRule>
    <cfRule type="expression" dxfId="6519" priority="6094">
      <formula>MID($I776,8,1)="0"</formula>
    </cfRule>
    <cfRule type="expression" dxfId="6518" priority="6095">
      <formula>$N776="Excluído"</formula>
    </cfRule>
    <cfRule type="expression" dxfId="6517" priority="6096">
      <formula>$N776="Alterar"</formula>
    </cfRule>
    <cfRule type="expression" dxfId="6516" priority="6097">
      <formula>$N776="Excluir"</formula>
    </cfRule>
    <cfRule type="expression" dxfId="6515" priority="6098">
      <formula>$N776="Incluir"</formula>
    </cfRule>
  </conditionalFormatting>
  <conditionalFormatting sqref="F782 F785">
    <cfRule type="expression" dxfId="6514" priority="6076">
      <formula>IF($I782="",FALSE,IF($I782&gt;9999999,IF($I782&lt;100000000,FALSE,TRUE),TRUE))</formula>
    </cfRule>
  </conditionalFormatting>
  <conditionalFormatting sqref="F782:H782 F785:H785">
    <cfRule type="expression" dxfId="6513" priority="6077">
      <formula>MID($I782,2,7)="0000000"</formula>
    </cfRule>
    <cfRule type="expression" dxfId="6512" priority="6078">
      <formula>MID($I782,3,6)="000000"</formula>
    </cfRule>
    <cfRule type="expression" dxfId="6511" priority="6079">
      <formula>MID($I782,4,5)="00000"</formula>
    </cfRule>
    <cfRule type="expression" dxfId="6510" priority="6080">
      <formula>MID($I782,5,4)="0000"</formula>
    </cfRule>
    <cfRule type="expression" dxfId="6509" priority="6081">
      <formula>MID($I782,7,2)="00"</formula>
    </cfRule>
    <cfRule type="expression" dxfId="6508" priority="6082">
      <formula>MID($I782,8,1)="0"</formula>
    </cfRule>
    <cfRule type="expression" dxfId="6507" priority="6083">
      <formula>$N782="Excluído"</formula>
    </cfRule>
    <cfRule type="expression" dxfId="6506" priority="6084">
      <formula>$N782="Alterar"</formula>
    </cfRule>
    <cfRule type="expression" dxfId="6505" priority="6085">
      <formula>$N782="Excluir"</formula>
    </cfRule>
    <cfRule type="expression" dxfId="6504" priority="6086">
      <formula>$N782="Incluir"</formula>
    </cfRule>
  </conditionalFormatting>
  <conditionalFormatting sqref="F783:F784">
    <cfRule type="expression" dxfId="6503" priority="6043">
      <formula>IF($I717="",FALSE,IF($I717&gt;9999999,IF($I717&lt;100000000,FALSE,TRUE),TRUE))</formula>
    </cfRule>
  </conditionalFormatting>
  <conditionalFormatting sqref="F783:F784">
    <cfRule type="expression" dxfId="6502" priority="6044">
      <formula>MID($I717,2,7)="0000000"</formula>
    </cfRule>
    <cfRule type="expression" dxfId="6501" priority="6045">
      <formula>MID($I717,3,6)="000000"</formula>
    </cfRule>
    <cfRule type="expression" dxfId="6500" priority="6046">
      <formula>MID($I717,4,5)="00000"</formula>
    </cfRule>
    <cfRule type="expression" dxfId="6499" priority="6047">
      <formula>MID($I717,5,4)="0000"</formula>
    </cfRule>
    <cfRule type="expression" dxfId="6498" priority="6048">
      <formula>MID($I717,7,2)="00"</formula>
    </cfRule>
    <cfRule type="expression" dxfId="6497" priority="6049">
      <formula>MID($I717,8,1)="0"</formula>
    </cfRule>
    <cfRule type="expression" dxfId="6496" priority="6050">
      <formula>$N717="Excluído"</formula>
    </cfRule>
    <cfRule type="expression" dxfId="6495" priority="6051">
      <formula>$N717="Alterar"</formula>
    </cfRule>
    <cfRule type="expression" dxfId="6494" priority="6052">
      <formula>$N717="Excluir"</formula>
    </cfRule>
    <cfRule type="expression" dxfId="6493" priority="6053">
      <formula>$N717="Incluir"</formula>
    </cfRule>
  </conditionalFormatting>
  <conditionalFormatting sqref="G783:G784 F753:F757 H753:H757">
    <cfRule type="expression" dxfId="6492" priority="6032">
      <formula>IF($I681="",FALSE,IF($I681&gt;9999999,IF($I681&lt;100000000,FALSE,TRUE),TRUE))</formula>
    </cfRule>
  </conditionalFormatting>
  <conditionalFormatting sqref="G783:H784 F753:H757">
    <cfRule type="expression" dxfId="6491" priority="6033">
      <formula>MID($I681,2,7)="0000000"</formula>
    </cfRule>
    <cfRule type="expression" dxfId="6490" priority="6034">
      <formula>MID($I681,3,6)="000000"</formula>
    </cfRule>
    <cfRule type="expression" dxfId="6489" priority="6035">
      <formula>MID($I681,4,5)="00000"</formula>
    </cfRule>
    <cfRule type="expression" dxfId="6488" priority="6036">
      <formula>MID($I681,5,4)="0000"</formula>
    </cfRule>
    <cfRule type="expression" dxfId="6487" priority="6037">
      <formula>MID($I681,7,2)="00"</formula>
    </cfRule>
    <cfRule type="expression" dxfId="6486" priority="6038">
      <formula>MID($I681,8,1)="0"</formula>
    </cfRule>
    <cfRule type="expression" dxfId="6485" priority="6039">
      <formula>$N681="Excluído"</formula>
    </cfRule>
    <cfRule type="expression" dxfId="6484" priority="6040">
      <formula>$N681="Alterar"</formula>
    </cfRule>
    <cfRule type="expression" dxfId="6483" priority="6041">
      <formula>$N681="Excluir"</formula>
    </cfRule>
    <cfRule type="expression" dxfId="6482" priority="6042">
      <formula>$N681="Incluir"</formula>
    </cfRule>
  </conditionalFormatting>
  <conditionalFormatting sqref="F783:F784">
    <cfRule type="expression" dxfId="6481" priority="6054">
      <formula>IF($I705="",FALSE,IF($I705&gt;9999999,IF($I705&lt;100000000,FALSE,TRUE),TRUE))</formula>
    </cfRule>
  </conditionalFormatting>
  <conditionalFormatting sqref="F783:F784">
    <cfRule type="expression" dxfId="6480" priority="6055">
      <formula>MID($I705,2,7)="0000000"</formula>
    </cfRule>
    <cfRule type="expression" dxfId="6479" priority="6056">
      <formula>MID($I705,3,6)="000000"</formula>
    </cfRule>
    <cfRule type="expression" dxfId="6478" priority="6057">
      <formula>MID($I705,4,5)="00000"</formula>
    </cfRule>
    <cfRule type="expression" dxfId="6477" priority="6058">
      <formula>MID($I705,5,4)="0000"</formula>
    </cfRule>
    <cfRule type="expression" dxfId="6476" priority="6059">
      <formula>MID($I705,7,2)="00"</formula>
    </cfRule>
    <cfRule type="expression" dxfId="6475" priority="6060">
      <formula>MID($I705,8,1)="0"</formula>
    </cfRule>
    <cfRule type="expression" dxfId="6474" priority="6061">
      <formula>$N705="Excluído"</formula>
    </cfRule>
    <cfRule type="expression" dxfId="6473" priority="6062">
      <formula>$N705="Alterar"</formula>
    </cfRule>
    <cfRule type="expression" dxfId="6472" priority="6063">
      <formula>$N705="Excluir"</formula>
    </cfRule>
    <cfRule type="expression" dxfId="6471" priority="6064">
      <formula>$N705="Incluir"</formula>
    </cfRule>
  </conditionalFormatting>
  <conditionalFormatting sqref="F878:F879 G853:G854 H882 H878:H879 G864">
    <cfRule type="expression" dxfId="6470" priority="6065">
      <formula>IF($I760="",FALSE,IF($I760&gt;9999999,IF($I760&lt;100000000,FALSE,TRUE),TRUE))</formula>
    </cfRule>
  </conditionalFormatting>
  <conditionalFormatting sqref="F878:F879 G853:G854 H882 H878:H879 G864">
    <cfRule type="expression" dxfId="6469" priority="6066">
      <formula>MID($I760,2,7)="0000000"</formula>
    </cfRule>
    <cfRule type="expression" dxfId="6468" priority="6067">
      <formula>MID($I760,3,6)="000000"</formula>
    </cfRule>
    <cfRule type="expression" dxfId="6467" priority="6068">
      <formula>MID($I760,4,5)="00000"</formula>
    </cfRule>
    <cfRule type="expression" dxfId="6466" priority="6069">
      <formula>MID($I760,5,4)="0000"</formula>
    </cfRule>
    <cfRule type="expression" dxfId="6465" priority="6070">
      <formula>MID($I760,7,2)="00"</formula>
    </cfRule>
    <cfRule type="expression" dxfId="6464" priority="6071">
      <formula>MID($I760,8,1)="0"</formula>
    </cfRule>
    <cfRule type="expression" dxfId="6463" priority="6072">
      <formula>$N760="Excluído"</formula>
    </cfRule>
    <cfRule type="expression" dxfId="6462" priority="6073">
      <formula>$N760="Alterar"</formula>
    </cfRule>
    <cfRule type="expression" dxfId="6461" priority="6074">
      <formula>$N760="Excluir"</formula>
    </cfRule>
    <cfRule type="expression" dxfId="6460" priority="6075">
      <formula>$N760="Incluir"</formula>
    </cfRule>
  </conditionalFormatting>
  <conditionalFormatting sqref="F786:F791">
    <cfRule type="expression" dxfId="6459" priority="5999">
      <formula>IF($I719="",FALSE,IF($I719&gt;9999999,IF($I719&lt;100000000,FALSE,TRUE),TRUE))</formula>
    </cfRule>
  </conditionalFormatting>
  <conditionalFormatting sqref="F786:F791">
    <cfRule type="expression" dxfId="6458" priority="6000">
      <formula>MID($I719,2,7)="0000000"</formula>
    </cfRule>
    <cfRule type="expression" dxfId="6457" priority="6001">
      <formula>MID($I719,3,6)="000000"</formula>
    </cfRule>
    <cfRule type="expression" dxfId="6456" priority="6002">
      <formula>MID($I719,4,5)="00000"</formula>
    </cfRule>
    <cfRule type="expression" dxfId="6455" priority="6003">
      <formula>MID($I719,5,4)="0000"</formula>
    </cfRule>
    <cfRule type="expression" dxfId="6454" priority="6004">
      <formula>MID($I719,7,2)="00"</formula>
    </cfRule>
    <cfRule type="expression" dxfId="6453" priority="6005">
      <formula>MID($I719,8,1)="0"</formula>
    </cfRule>
    <cfRule type="expression" dxfId="6452" priority="6006">
      <formula>$N719="Excluído"</formula>
    </cfRule>
    <cfRule type="expression" dxfId="6451" priority="6007">
      <formula>$N719="Alterar"</formula>
    </cfRule>
    <cfRule type="expression" dxfId="6450" priority="6008">
      <formula>$N719="Excluir"</formula>
    </cfRule>
    <cfRule type="expression" dxfId="6449" priority="6009">
      <formula>$N719="Incluir"</formula>
    </cfRule>
  </conditionalFormatting>
  <conditionalFormatting sqref="G786:G791 G794 G759:G761">
    <cfRule type="expression" dxfId="6448" priority="5988">
      <formula>IF($I686="",FALSE,IF($I686&gt;9999999,IF($I686&lt;100000000,FALSE,TRUE),TRUE))</formula>
    </cfRule>
  </conditionalFormatting>
  <conditionalFormatting sqref="G786:G791 G794 G759:H761">
    <cfRule type="expression" dxfId="6447" priority="5989">
      <formula>MID($I686,2,7)="0000000"</formula>
    </cfRule>
    <cfRule type="expression" dxfId="6446" priority="5990">
      <formula>MID($I686,3,6)="000000"</formula>
    </cfRule>
    <cfRule type="expression" dxfId="6445" priority="5991">
      <formula>MID($I686,4,5)="00000"</formula>
    </cfRule>
    <cfRule type="expression" dxfId="6444" priority="5992">
      <formula>MID($I686,5,4)="0000"</formula>
    </cfRule>
    <cfRule type="expression" dxfId="6443" priority="5993">
      <formula>MID($I686,7,2)="00"</formula>
    </cfRule>
    <cfRule type="expression" dxfId="6442" priority="5994">
      <formula>MID($I686,8,1)="0"</formula>
    </cfRule>
    <cfRule type="expression" dxfId="6441" priority="5995">
      <formula>$N686="Excluído"</formula>
    </cfRule>
    <cfRule type="expression" dxfId="6440" priority="5996">
      <formula>$N686="Alterar"</formula>
    </cfRule>
    <cfRule type="expression" dxfId="6439" priority="5997">
      <formula>$N686="Excluir"</formula>
    </cfRule>
    <cfRule type="expression" dxfId="6438" priority="5998">
      <formula>$N686="Incluir"</formula>
    </cfRule>
  </conditionalFormatting>
  <conditionalFormatting sqref="F786:F791">
    <cfRule type="expression" dxfId="6437" priority="6010">
      <formula>IF($I707="",FALSE,IF($I707&gt;9999999,IF($I707&lt;100000000,FALSE,TRUE),TRUE))</formula>
    </cfRule>
  </conditionalFormatting>
  <conditionalFormatting sqref="F786:F791">
    <cfRule type="expression" dxfId="6436" priority="6011">
      <formula>MID($I707,2,7)="0000000"</formula>
    </cfRule>
    <cfRule type="expression" dxfId="6435" priority="6012">
      <formula>MID($I707,3,6)="000000"</formula>
    </cfRule>
    <cfRule type="expression" dxfId="6434" priority="6013">
      <formula>MID($I707,4,5)="00000"</formula>
    </cfRule>
    <cfRule type="expression" dxfId="6433" priority="6014">
      <formula>MID($I707,5,4)="0000"</formula>
    </cfRule>
    <cfRule type="expression" dxfId="6432" priority="6015">
      <formula>MID($I707,7,2)="00"</formula>
    </cfRule>
    <cfRule type="expression" dxfId="6431" priority="6016">
      <formula>MID($I707,8,1)="0"</formula>
    </cfRule>
    <cfRule type="expression" dxfId="6430" priority="6017">
      <formula>$N707="Excluído"</formula>
    </cfRule>
    <cfRule type="expression" dxfId="6429" priority="6018">
      <formula>$N707="Alterar"</formula>
    </cfRule>
    <cfRule type="expression" dxfId="6428" priority="6019">
      <formula>$N707="Excluir"</formula>
    </cfRule>
    <cfRule type="expression" dxfId="6427" priority="6020">
      <formula>$N707="Incluir"</formula>
    </cfRule>
  </conditionalFormatting>
  <conditionalFormatting sqref="G783:G784 H753:H757 F753:F757 H849 G823 F849">
    <cfRule type="expression" dxfId="6426" priority="6021">
      <formula>IF($I669="",FALSE,IF($I669&gt;9999999,IF($I669&lt;100000000,FALSE,TRUE),TRUE))</formula>
    </cfRule>
  </conditionalFormatting>
  <conditionalFormatting sqref="G783:G784 H753:H757 F753:F757 H849 G823 F849">
    <cfRule type="expression" dxfId="6425" priority="6022">
      <formula>MID($I669,2,7)="0000000"</formula>
    </cfRule>
    <cfRule type="expression" dxfId="6424" priority="6023">
      <formula>MID($I669,3,6)="000000"</formula>
    </cfRule>
    <cfRule type="expression" dxfId="6423" priority="6024">
      <formula>MID($I669,4,5)="00000"</formula>
    </cfRule>
    <cfRule type="expression" dxfId="6422" priority="6025">
      <formula>MID($I669,5,4)="0000"</formula>
    </cfRule>
    <cfRule type="expression" dxfId="6421" priority="6026">
      <formula>MID($I669,7,2)="00"</formula>
    </cfRule>
    <cfRule type="expression" dxfId="6420" priority="6027">
      <formula>MID($I669,8,1)="0"</formula>
    </cfRule>
    <cfRule type="expression" dxfId="6419" priority="6028">
      <formula>$N669="Excluído"</formula>
    </cfRule>
    <cfRule type="expression" dxfId="6418" priority="6029">
      <formula>$N669="Alterar"</formula>
    </cfRule>
    <cfRule type="expression" dxfId="6417" priority="6030">
      <formula>$N669="Excluir"</formula>
    </cfRule>
    <cfRule type="expression" dxfId="6416" priority="6031">
      <formula>$N669="Incluir"</formula>
    </cfRule>
  </conditionalFormatting>
  <conditionalFormatting sqref="H786:H791">
    <cfRule type="expression" dxfId="6415" priority="5966">
      <formula>IF($I719="",FALSE,IF($I719&gt;9999999,IF($I719&lt;100000000,FALSE,TRUE),TRUE))</formula>
    </cfRule>
  </conditionalFormatting>
  <conditionalFormatting sqref="H786:H791">
    <cfRule type="expression" dxfId="6414" priority="5967">
      <formula>MID($I719,2,7)="0000000"</formula>
    </cfRule>
    <cfRule type="expression" dxfId="6413" priority="5968">
      <formula>MID($I719,3,6)="000000"</formula>
    </cfRule>
    <cfRule type="expression" dxfId="6412" priority="5969">
      <formula>MID($I719,4,5)="00000"</formula>
    </cfRule>
    <cfRule type="expression" dxfId="6411" priority="5970">
      <formula>MID($I719,5,4)="0000"</formula>
    </cfRule>
    <cfRule type="expression" dxfId="6410" priority="5971">
      <formula>MID($I719,7,2)="00"</formula>
    </cfRule>
    <cfRule type="expression" dxfId="6409" priority="5972">
      <formula>MID($I719,8,1)="0"</formula>
    </cfRule>
    <cfRule type="expression" dxfId="6408" priority="5973">
      <formula>$N719="Excluído"</formula>
    </cfRule>
    <cfRule type="expression" dxfId="6407" priority="5974">
      <formula>$N719="Alterar"</formula>
    </cfRule>
    <cfRule type="expression" dxfId="6406" priority="5975">
      <formula>$N719="Excluir"</formula>
    </cfRule>
    <cfRule type="expression" dxfId="6405" priority="5976">
      <formula>$N719="Incluir"</formula>
    </cfRule>
  </conditionalFormatting>
  <conditionalFormatting sqref="H786:H791">
    <cfRule type="expression" dxfId="6404" priority="5977">
      <formula>IF($I707="",FALSE,IF($I707&gt;9999999,IF($I707&lt;100000000,FALSE,TRUE),TRUE))</formula>
    </cfRule>
  </conditionalFormatting>
  <conditionalFormatting sqref="H786:H791">
    <cfRule type="expression" dxfId="6403" priority="5978">
      <formula>MID($I707,2,7)="0000000"</formula>
    </cfRule>
    <cfRule type="expression" dxfId="6402" priority="5979">
      <formula>MID($I707,3,6)="000000"</formula>
    </cfRule>
    <cfRule type="expression" dxfId="6401" priority="5980">
      <formula>MID($I707,4,5)="00000"</formula>
    </cfRule>
    <cfRule type="expression" dxfId="6400" priority="5981">
      <formula>MID($I707,5,4)="0000"</formula>
    </cfRule>
    <cfRule type="expression" dxfId="6399" priority="5982">
      <formula>MID($I707,7,2)="00"</formula>
    </cfRule>
    <cfRule type="expression" dxfId="6398" priority="5983">
      <formula>MID($I707,8,1)="0"</formula>
    </cfRule>
    <cfRule type="expression" dxfId="6397" priority="5984">
      <formula>$N707="Excluído"</formula>
    </cfRule>
    <cfRule type="expression" dxfId="6396" priority="5985">
      <formula>$N707="Alterar"</formula>
    </cfRule>
    <cfRule type="expression" dxfId="6395" priority="5986">
      <formula>$N707="Excluir"</formula>
    </cfRule>
    <cfRule type="expression" dxfId="6394" priority="5987">
      <formula>$N707="Incluir"</formula>
    </cfRule>
  </conditionalFormatting>
  <conditionalFormatting sqref="B787">
    <cfRule type="expression" dxfId="6393" priority="11380">
      <formula>IF(#REF!="",FALSE,IF(#REF!&gt;9999999,IF(#REF!&lt;100000000,FALSE,TRUE),TRUE))</formula>
    </cfRule>
  </conditionalFormatting>
  <conditionalFormatting sqref="B787:D787">
    <cfRule type="expression" dxfId="6392" priority="11381">
      <formula>MID(#REF!,2,7)="0000000"</formula>
    </cfRule>
    <cfRule type="expression" dxfId="6391" priority="11382">
      <formula>MID(#REF!,3,6)="000000"</formula>
    </cfRule>
    <cfRule type="expression" dxfId="6390" priority="11383">
      <formula>MID(#REF!,4,5)="00000"</formula>
    </cfRule>
    <cfRule type="expression" dxfId="6389" priority="11384">
      <formula>MID(#REF!,5,4)="0000"</formula>
    </cfRule>
    <cfRule type="expression" dxfId="6388" priority="11385">
      <formula>MID(#REF!,7,2)="00"</formula>
    </cfRule>
    <cfRule type="expression" dxfId="6387" priority="11386">
      <formula>MID(#REF!,8,1)="0"</formula>
    </cfRule>
    <cfRule type="expression" dxfId="6386" priority="11387">
      <formula>#REF!="Excluído"</formula>
    </cfRule>
    <cfRule type="expression" dxfId="6385" priority="11388">
      <formula>#REF!="Alterar"</formula>
    </cfRule>
    <cfRule type="expression" dxfId="6384" priority="11389">
      <formula>#REF!="Excluir"</formula>
    </cfRule>
    <cfRule type="expression" dxfId="6383" priority="11390">
      <formula>#REF!="Incluir"</formula>
    </cfRule>
  </conditionalFormatting>
  <conditionalFormatting sqref="F793">
    <cfRule type="expression" dxfId="6382" priority="5955">
      <formula>IF($I793="",FALSE,IF($I793&gt;9999999,IF($I793&lt;100000000,FALSE,TRUE),TRUE))</formula>
    </cfRule>
  </conditionalFormatting>
  <conditionalFormatting sqref="F793:H793">
    <cfRule type="expression" dxfId="6381" priority="5956">
      <formula>MID($I793,2,7)="0000000"</formula>
    </cfRule>
    <cfRule type="expression" dxfId="6380" priority="5957">
      <formula>MID($I793,3,6)="000000"</formula>
    </cfRule>
    <cfRule type="expression" dxfId="6379" priority="5958">
      <formula>MID($I793,4,5)="00000"</formula>
    </cfRule>
    <cfRule type="expression" dxfId="6378" priority="5959">
      <formula>MID($I793,5,4)="0000"</formula>
    </cfRule>
    <cfRule type="expression" dxfId="6377" priority="5960">
      <formula>MID($I793,7,2)="00"</formula>
    </cfRule>
    <cfRule type="expression" dxfId="6376" priority="5961">
      <formula>MID($I793,8,1)="0"</formula>
    </cfRule>
    <cfRule type="expression" dxfId="6375" priority="5962">
      <formula>$N793="Excluído"</formula>
    </cfRule>
    <cfRule type="expression" dxfId="6374" priority="5963">
      <formula>$N793="Alterar"</formula>
    </cfRule>
    <cfRule type="expression" dxfId="6373" priority="5964">
      <formula>$N793="Excluir"</formula>
    </cfRule>
    <cfRule type="expression" dxfId="6372" priority="5965">
      <formula>$N793="Incluir"</formula>
    </cfRule>
  </conditionalFormatting>
  <conditionalFormatting sqref="B803:B804">
    <cfRule type="expression" dxfId="6371" priority="5944">
      <formula>IF($I802="",FALSE,IF($I802&gt;9999999,IF($I802&lt;100000000,FALSE,TRUE),TRUE))</formula>
    </cfRule>
  </conditionalFormatting>
  <conditionalFormatting sqref="B803:D804">
    <cfRule type="expression" dxfId="6370" priority="5945">
      <formula>MID($I802,2,7)="0000000"</formula>
    </cfRule>
    <cfRule type="expression" dxfId="6369" priority="5946">
      <formula>MID($I802,3,6)="000000"</formula>
    </cfRule>
    <cfRule type="expression" dxfId="6368" priority="5947">
      <formula>MID($I802,4,5)="00000"</formula>
    </cfRule>
    <cfRule type="expression" dxfId="6367" priority="5948">
      <formula>MID($I802,5,4)="0000"</formula>
    </cfRule>
    <cfRule type="expression" dxfId="6366" priority="5949">
      <formula>MID($I802,7,2)="00"</formula>
    </cfRule>
    <cfRule type="expression" dxfId="6365" priority="5950">
      <formula>MID($I802,8,1)="0"</formula>
    </cfRule>
    <cfRule type="expression" dxfId="6364" priority="5951">
      <formula>$N802="Excluído"</formula>
    </cfRule>
    <cfRule type="expression" dxfId="6363" priority="5952">
      <formula>$N802="Alterar"</formula>
    </cfRule>
    <cfRule type="expression" dxfId="6362" priority="5953">
      <formula>$N802="Excluir"</formula>
    </cfRule>
    <cfRule type="expression" dxfId="6361" priority="5954">
      <formula>$N802="Incluir"</formula>
    </cfRule>
  </conditionalFormatting>
  <conditionalFormatting sqref="B794:B801">
    <cfRule type="expression" dxfId="6360" priority="11391">
      <formula>IF(#REF!="",FALSE,IF(#REF!&gt;9999999,IF(#REF!&lt;100000000,FALSE,TRUE),TRUE))</formula>
    </cfRule>
  </conditionalFormatting>
  <conditionalFormatting sqref="B794:D801">
    <cfRule type="expression" dxfId="6359" priority="11392">
      <formula>MID(#REF!,2,7)="0000000"</formula>
    </cfRule>
    <cfRule type="expression" dxfId="6358" priority="11393">
      <formula>MID(#REF!,3,6)="000000"</formula>
    </cfRule>
    <cfRule type="expression" dxfId="6357" priority="11394">
      <formula>MID(#REF!,4,5)="00000"</formula>
    </cfRule>
    <cfRule type="expression" dxfId="6356" priority="11395">
      <formula>MID(#REF!,5,4)="0000"</formula>
    </cfRule>
    <cfRule type="expression" dxfId="6355" priority="11396">
      <formula>MID(#REF!,7,2)="00"</formula>
    </cfRule>
    <cfRule type="expression" dxfId="6354" priority="11397">
      <formula>MID(#REF!,8,1)="0"</formula>
    </cfRule>
    <cfRule type="expression" dxfId="6353" priority="11398">
      <formula>#REF!="Excluído"</formula>
    </cfRule>
    <cfRule type="expression" dxfId="6352" priority="11399">
      <formula>#REF!="Alterar"</formula>
    </cfRule>
    <cfRule type="expression" dxfId="6351" priority="11400">
      <formula>#REF!="Excluir"</formula>
    </cfRule>
    <cfRule type="expression" dxfId="6350" priority="11401">
      <formula>#REF!="Incluir"</formula>
    </cfRule>
  </conditionalFormatting>
  <conditionalFormatting sqref="F802 H864 H802 F864">
    <cfRule type="expression" dxfId="6349" priority="11402">
      <formula>IF($I716="",FALSE,IF($I716&gt;9999999,IF($I716&lt;100000000,FALSE,TRUE),TRUE))</formula>
    </cfRule>
  </conditionalFormatting>
  <conditionalFormatting sqref="F802 H864 H802 F864">
    <cfRule type="expression" dxfId="6348" priority="11403">
      <formula>MID($I716,2,7)="0000000"</formula>
    </cfRule>
    <cfRule type="expression" dxfId="6347" priority="11404">
      <formula>MID($I716,3,6)="000000"</formula>
    </cfRule>
    <cfRule type="expression" dxfId="6346" priority="11405">
      <formula>MID($I716,4,5)="00000"</formula>
    </cfRule>
    <cfRule type="expression" dxfId="6345" priority="11406">
      <formula>MID($I716,5,4)="0000"</formula>
    </cfRule>
    <cfRule type="expression" dxfId="6344" priority="11407">
      <formula>MID($I716,7,2)="00"</formula>
    </cfRule>
    <cfRule type="expression" dxfId="6343" priority="11408">
      <formula>MID($I716,8,1)="0"</formula>
    </cfRule>
    <cfRule type="expression" dxfId="6342" priority="11409">
      <formula>$N716="Excluído"</formula>
    </cfRule>
    <cfRule type="expression" dxfId="6341" priority="11410">
      <formula>$N716="Alterar"</formula>
    </cfRule>
    <cfRule type="expression" dxfId="6340" priority="11411">
      <formula>$N716="Excluir"</formula>
    </cfRule>
    <cfRule type="expression" dxfId="6339" priority="11412">
      <formula>$N716="Incluir"</formula>
    </cfRule>
  </conditionalFormatting>
  <conditionalFormatting sqref="G802">
    <cfRule type="expression" dxfId="6338" priority="11413">
      <formula>IF($I710="",FALSE,IF($I710&gt;9999999,IF($I710&lt;100000000,FALSE,TRUE),TRUE))</formula>
    </cfRule>
  </conditionalFormatting>
  <conditionalFormatting sqref="G802">
    <cfRule type="expression" dxfId="6337" priority="11414">
      <formula>MID($I710,2,7)="0000000"</formula>
    </cfRule>
    <cfRule type="expression" dxfId="6336" priority="11415">
      <formula>MID($I710,3,6)="000000"</formula>
    </cfRule>
    <cfRule type="expression" dxfId="6335" priority="11416">
      <formula>MID($I710,4,5)="00000"</formula>
    </cfRule>
    <cfRule type="expression" dxfId="6334" priority="11417">
      <formula>MID($I710,5,4)="0000"</formula>
    </cfRule>
    <cfRule type="expression" dxfId="6333" priority="11418">
      <formula>MID($I710,7,2)="00"</formula>
    </cfRule>
    <cfRule type="expression" dxfId="6332" priority="11419">
      <formula>MID($I710,8,1)="0"</formula>
    </cfRule>
    <cfRule type="expression" dxfId="6331" priority="11420">
      <formula>$N710="Excluído"</formula>
    </cfRule>
    <cfRule type="expression" dxfId="6330" priority="11421">
      <formula>$N710="Alterar"</formula>
    </cfRule>
    <cfRule type="expression" dxfId="6329" priority="11422">
      <formula>$N710="Excluir"</formula>
    </cfRule>
    <cfRule type="expression" dxfId="6328" priority="11423">
      <formula>$N710="Incluir"</formula>
    </cfRule>
  </conditionalFormatting>
  <conditionalFormatting sqref="F809">
    <cfRule type="expression" dxfId="6327" priority="5933">
      <formula>IF($I805="",FALSE,IF($I805&gt;9999999,IF($I805&lt;100000000,FALSE,TRUE),TRUE))</formula>
    </cfRule>
  </conditionalFormatting>
  <conditionalFormatting sqref="F809:H809">
    <cfRule type="expression" dxfId="6326" priority="5934">
      <formula>MID($I805,2,7)="0000000"</formula>
    </cfRule>
    <cfRule type="expression" dxfId="6325" priority="5935">
      <formula>MID($I805,3,6)="000000"</formula>
    </cfRule>
    <cfRule type="expression" dxfId="6324" priority="5936">
      <formula>MID($I805,4,5)="00000"</formula>
    </cfRule>
    <cfRule type="expression" dxfId="6323" priority="5937">
      <formula>MID($I805,5,4)="0000"</formula>
    </cfRule>
    <cfRule type="expression" dxfId="6322" priority="5938">
      <formula>MID($I805,7,2)="00"</formula>
    </cfRule>
    <cfRule type="expression" dxfId="6321" priority="5939">
      <formula>MID($I805,8,1)="0"</formula>
    </cfRule>
    <cfRule type="expression" dxfId="6320" priority="5940">
      <formula>$N805="Excluído"</formula>
    </cfRule>
    <cfRule type="expression" dxfId="6319" priority="5941">
      <formula>$N805="Alterar"</formula>
    </cfRule>
    <cfRule type="expression" dxfId="6318" priority="5942">
      <formula>$N805="Excluir"</formula>
    </cfRule>
    <cfRule type="expression" dxfId="6317" priority="5943">
      <formula>$N805="Incluir"</formula>
    </cfRule>
  </conditionalFormatting>
  <conditionalFormatting sqref="F810">
    <cfRule type="expression" dxfId="6316" priority="5889">
      <formula>IF($I732="",FALSE,IF($I732&gt;9999999,IF($I732&lt;100000000,FALSE,TRUE),TRUE))</formula>
    </cfRule>
  </conditionalFormatting>
  <conditionalFormatting sqref="F810">
    <cfRule type="expression" dxfId="6315" priority="5890">
      <formula>MID($I732,2,7)="0000000"</formula>
    </cfRule>
    <cfRule type="expression" dxfId="6314" priority="5891">
      <formula>MID($I732,3,6)="000000"</formula>
    </cfRule>
    <cfRule type="expression" dxfId="6313" priority="5892">
      <formula>MID($I732,4,5)="00000"</formula>
    </cfRule>
    <cfRule type="expression" dxfId="6312" priority="5893">
      <formula>MID($I732,5,4)="0000"</formula>
    </cfRule>
    <cfRule type="expression" dxfId="6311" priority="5894">
      <formula>MID($I732,7,2)="00"</formula>
    </cfRule>
    <cfRule type="expression" dxfId="6310" priority="5895">
      <formula>MID($I732,8,1)="0"</formula>
    </cfRule>
    <cfRule type="expression" dxfId="6309" priority="5896">
      <formula>$N732="Excluído"</formula>
    </cfRule>
    <cfRule type="expression" dxfId="6308" priority="5897">
      <formula>$N732="Alterar"</formula>
    </cfRule>
    <cfRule type="expression" dxfId="6307" priority="5898">
      <formula>$N732="Excluir"</formula>
    </cfRule>
    <cfRule type="expression" dxfId="6306" priority="5899">
      <formula>$N732="Incluir"</formula>
    </cfRule>
  </conditionalFormatting>
  <conditionalFormatting sqref="G810">
    <cfRule type="expression" dxfId="6305" priority="5900">
      <formula>IF($I726="",FALSE,IF($I726&gt;9999999,IF($I726&lt;100000000,FALSE,TRUE),TRUE))</formula>
    </cfRule>
  </conditionalFormatting>
  <conditionalFormatting sqref="G810">
    <cfRule type="expression" dxfId="6304" priority="5901">
      <formula>MID($I726,2,7)="0000000"</formula>
    </cfRule>
    <cfRule type="expression" dxfId="6303" priority="5902">
      <formula>MID($I726,3,6)="000000"</formula>
    </cfRule>
    <cfRule type="expression" dxfId="6302" priority="5903">
      <formula>MID($I726,4,5)="00000"</formula>
    </cfRule>
    <cfRule type="expression" dxfId="6301" priority="5904">
      <formula>MID($I726,5,4)="0000"</formula>
    </cfRule>
    <cfRule type="expression" dxfId="6300" priority="5905">
      <formula>MID($I726,7,2)="00"</formula>
    </cfRule>
    <cfRule type="expression" dxfId="6299" priority="5906">
      <formula>MID($I726,8,1)="0"</formula>
    </cfRule>
    <cfRule type="expression" dxfId="6298" priority="5907">
      <formula>$N726="Excluído"</formula>
    </cfRule>
    <cfRule type="expression" dxfId="6297" priority="5908">
      <formula>$N726="Alterar"</formula>
    </cfRule>
    <cfRule type="expression" dxfId="6296" priority="5909">
      <formula>$N726="Excluir"</formula>
    </cfRule>
    <cfRule type="expression" dxfId="6295" priority="5910">
      <formula>$N726="Incluir"</formula>
    </cfRule>
  </conditionalFormatting>
  <conditionalFormatting sqref="F810 F823 G849 H810 H823">
    <cfRule type="expression" dxfId="6294" priority="5911">
      <formula>IF($I720="",FALSE,IF($I720&gt;9999999,IF($I720&lt;100000000,FALSE,TRUE),TRUE))</formula>
    </cfRule>
  </conditionalFormatting>
  <conditionalFormatting sqref="F810 F823 G849 H810 H823">
    <cfRule type="expression" dxfId="6293" priority="5912">
      <formula>MID($I720,2,7)="0000000"</formula>
    </cfRule>
    <cfRule type="expression" dxfId="6292" priority="5913">
      <formula>MID($I720,3,6)="000000"</formula>
    </cfRule>
    <cfRule type="expression" dxfId="6291" priority="5914">
      <formula>MID($I720,4,5)="00000"</formula>
    </cfRule>
    <cfRule type="expression" dxfId="6290" priority="5915">
      <formula>MID($I720,5,4)="0000"</formula>
    </cfRule>
    <cfRule type="expression" dxfId="6289" priority="5916">
      <formula>MID($I720,7,2)="00"</formula>
    </cfRule>
    <cfRule type="expression" dxfId="6288" priority="5917">
      <formula>MID($I720,8,1)="0"</formula>
    </cfRule>
    <cfRule type="expression" dxfId="6287" priority="5918">
      <formula>$N720="Excluído"</formula>
    </cfRule>
    <cfRule type="expression" dxfId="6286" priority="5919">
      <formula>$N720="Alterar"</formula>
    </cfRule>
    <cfRule type="expression" dxfId="6285" priority="5920">
      <formula>$N720="Excluir"</formula>
    </cfRule>
    <cfRule type="expression" dxfId="6284" priority="5921">
      <formula>$N720="Incluir"</formula>
    </cfRule>
  </conditionalFormatting>
  <conditionalFormatting sqref="G823 G816:G820">
    <cfRule type="expression" dxfId="6283" priority="5922">
      <formula>IF($I720="",FALSE,IF($I720&gt;9999999,IF($I720&lt;100000000,FALSE,TRUE),TRUE))</formula>
    </cfRule>
  </conditionalFormatting>
  <conditionalFormatting sqref="G823 G816:G820">
    <cfRule type="expression" dxfId="6282" priority="5923">
      <formula>MID($I720,2,7)="0000000"</formula>
    </cfRule>
    <cfRule type="expression" dxfId="6281" priority="5924">
      <formula>MID($I720,3,6)="000000"</formula>
    </cfRule>
    <cfRule type="expression" dxfId="6280" priority="5925">
      <formula>MID($I720,4,5)="00000"</formula>
    </cfRule>
    <cfRule type="expression" dxfId="6279" priority="5926">
      <formula>MID($I720,5,4)="0000"</formula>
    </cfRule>
    <cfRule type="expression" dxfId="6278" priority="5927">
      <formula>MID($I720,7,2)="00"</formula>
    </cfRule>
    <cfRule type="expression" dxfId="6277" priority="5928">
      <formula>MID($I720,8,1)="0"</formula>
    </cfRule>
    <cfRule type="expression" dxfId="6276" priority="5929">
      <formula>$N720="Excluído"</formula>
    </cfRule>
    <cfRule type="expression" dxfId="6275" priority="5930">
      <formula>$N720="Alterar"</formula>
    </cfRule>
    <cfRule type="expression" dxfId="6274" priority="5931">
      <formula>$N720="Excluir"</formula>
    </cfRule>
    <cfRule type="expression" dxfId="6273" priority="5932">
      <formula>$N720="Incluir"</formula>
    </cfRule>
  </conditionalFormatting>
  <conditionalFormatting sqref="F812:F813">
    <cfRule type="expression" dxfId="6272" priority="5878">
      <formula>IF($I812="",FALSE,IF($I812&gt;9999999,IF($I812&lt;100000000,FALSE,TRUE),TRUE))</formula>
    </cfRule>
  </conditionalFormatting>
  <conditionalFormatting sqref="F812:H813 H814">
    <cfRule type="expression" dxfId="6271" priority="5879">
      <formula>MID($I812,2,7)="0000000"</formula>
    </cfRule>
    <cfRule type="expression" dxfId="6270" priority="5880">
      <formula>MID($I812,3,6)="000000"</formula>
    </cfRule>
    <cfRule type="expression" dxfId="6269" priority="5881">
      <formula>MID($I812,4,5)="00000"</formula>
    </cfRule>
    <cfRule type="expression" dxfId="6268" priority="5882">
      <formula>MID($I812,5,4)="0000"</formula>
    </cfRule>
    <cfRule type="expression" dxfId="6267" priority="5883">
      <formula>MID($I812,7,2)="00"</formula>
    </cfRule>
    <cfRule type="expression" dxfId="6266" priority="5884">
      <formula>MID($I812,8,1)="0"</formula>
    </cfRule>
    <cfRule type="expression" dxfId="6265" priority="5885">
      <formula>$N812="Excluído"</formula>
    </cfRule>
    <cfRule type="expression" dxfId="6264" priority="5886">
      <formula>$N812="Alterar"</formula>
    </cfRule>
    <cfRule type="expression" dxfId="6263" priority="5887">
      <formula>$N812="Excluir"</formula>
    </cfRule>
    <cfRule type="expression" dxfId="6262" priority="5888">
      <formula>$N812="Incluir"</formula>
    </cfRule>
  </conditionalFormatting>
  <conditionalFormatting sqref="G777:G781">
    <cfRule type="expression" dxfId="6261" priority="5856">
      <formula>IF($I706="",FALSE,IF($I706&gt;9999999,IF($I706&lt;100000000,FALSE,TRUE),TRUE))</formula>
    </cfRule>
  </conditionalFormatting>
  <conditionalFormatting sqref="G777:H781">
    <cfRule type="expression" dxfId="6260" priority="5857">
      <formula>MID($I706,2,7)="0000000"</formula>
    </cfRule>
    <cfRule type="expression" dxfId="6259" priority="5858">
      <formula>MID($I706,3,6)="000000"</formula>
    </cfRule>
    <cfRule type="expression" dxfId="6258" priority="5859">
      <formula>MID($I706,4,5)="00000"</formula>
    </cfRule>
    <cfRule type="expression" dxfId="6257" priority="5860">
      <formula>MID($I706,5,4)="0000"</formula>
    </cfRule>
    <cfRule type="expression" dxfId="6256" priority="5861">
      <formula>MID($I706,7,2)="00"</formula>
    </cfRule>
    <cfRule type="expression" dxfId="6255" priority="5862">
      <formula>MID($I706,8,1)="0"</formula>
    </cfRule>
    <cfRule type="expression" dxfId="6254" priority="5863">
      <formula>$N706="Excluído"</formula>
    </cfRule>
    <cfRule type="expression" dxfId="6253" priority="5864">
      <formula>$N706="Alterar"</formula>
    </cfRule>
    <cfRule type="expression" dxfId="6252" priority="5865">
      <formula>$N706="Excluir"</formula>
    </cfRule>
    <cfRule type="expression" dxfId="6251" priority="5866">
      <formula>$N706="Incluir"</formula>
    </cfRule>
  </conditionalFormatting>
  <conditionalFormatting sqref="H816:H820">
    <cfRule type="expression" dxfId="6250" priority="5867">
      <formula>IF($I726="",FALSE,IF($I726&gt;9999999,IF($I726&lt;100000000,FALSE,TRUE),TRUE))</formula>
    </cfRule>
  </conditionalFormatting>
  <conditionalFormatting sqref="H816:H820">
    <cfRule type="expression" dxfId="6249" priority="5868">
      <formula>MID($I726,2,7)="0000000"</formula>
    </cfRule>
    <cfRule type="expression" dxfId="6248" priority="5869">
      <formula>MID($I726,3,6)="000000"</formula>
    </cfRule>
    <cfRule type="expression" dxfId="6247" priority="5870">
      <formula>MID($I726,4,5)="00000"</formula>
    </cfRule>
    <cfRule type="expression" dxfId="6246" priority="5871">
      <formula>MID($I726,5,4)="0000"</formula>
    </cfRule>
    <cfRule type="expression" dxfId="6245" priority="5872">
      <formula>MID($I726,7,2)="00"</formula>
    </cfRule>
    <cfRule type="expression" dxfId="6244" priority="5873">
      <formula>MID($I726,8,1)="0"</formula>
    </cfRule>
    <cfRule type="expression" dxfId="6243" priority="5874">
      <formula>$N726="Excluído"</formula>
    </cfRule>
    <cfRule type="expression" dxfId="6242" priority="5875">
      <formula>$N726="Alterar"</formula>
    </cfRule>
    <cfRule type="expression" dxfId="6241" priority="5876">
      <formula>$N726="Excluir"</formula>
    </cfRule>
    <cfRule type="expression" dxfId="6240" priority="5877">
      <formula>$N726="Incluir"</formula>
    </cfRule>
  </conditionalFormatting>
  <conditionalFormatting sqref="F816:F820">
    <cfRule type="expression" dxfId="6239" priority="5812">
      <formula>IF($I738="",FALSE,IF($I738&gt;9999999,IF($I738&lt;100000000,FALSE,TRUE),TRUE))</formula>
    </cfRule>
  </conditionalFormatting>
  <conditionalFormatting sqref="F816:F820">
    <cfRule type="expression" dxfId="6238" priority="5813">
      <formula>MID($I738,2,7)="0000000"</formula>
    </cfRule>
    <cfRule type="expression" dxfId="6237" priority="5814">
      <formula>MID($I738,3,6)="000000"</formula>
    </cfRule>
    <cfRule type="expression" dxfId="6236" priority="5815">
      <formula>MID($I738,4,5)="00000"</formula>
    </cfRule>
    <cfRule type="expression" dxfId="6235" priority="5816">
      <formula>MID($I738,5,4)="0000"</formula>
    </cfRule>
    <cfRule type="expression" dxfId="6234" priority="5817">
      <formula>MID($I738,7,2)="00"</formula>
    </cfRule>
    <cfRule type="expression" dxfId="6233" priority="5818">
      <formula>MID($I738,8,1)="0"</formula>
    </cfRule>
    <cfRule type="expression" dxfId="6232" priority="5819">
      <formula>$N738="Excluído"</formula>
    </cfRule>
    <cfRule type="expression" dxfId="6231" priority="5820">
      <formula>$N738="Alterar"</formula>
    </cfRule>
    <cfRule type="expression" dxfId="6230" priority="5821">
      <formula>$N738="Excluir"</formula>
    </cfRule>
    <cfRule type="expression" dxfId="6229" priority="5822">
      <formula>$N738="Incluir"</formula>
    </cfRule>
  </conditionalFormatting>
  <conditionalFormatting sqref="G816:G820">
    <cfRule type="expression" dxfId="6228" priority="5823">
      <formula>IF($I732="",FALSE,IF($I732&gt;9999999,IF($I732&lt;100000000,FALSE,TRUE),TRUE))</formula>
    </cfRule>
  </conditionalFormatting>
  <conditionalFormatting sqref="G816:G820">
    <cfRule type="expression" dxfId="6227" priority="5824">
      <formula>MID($I732,2,7)="0000000"</formula>
    </cfRule>
    <cfRule type="expression" dxfId="6226" priority="5825">
      <formula>MID($I732,3,6)="000000"</formula>
    </cfRule>
    <cfRule type="expression" dxfId="6225" priority="5826">
      <formula>MID($I732,4,5)="00000"</formula>
    </cfRule>
    <cfRule type="expression" dxfId="6224" priority="5827">
      <formula>MID($I732,5,4)="0000"</formula>
    </cfRule>
    <cfRule type="expression" dxfId="6223" priority="5828">
      <formula>MID($I732,7,2)="00"</formula>
    </cfRule>
    <cfRule type="expression" dxfId="6222" priority="5829">
      <formula>MID($I732,8,1)="0"</formula>
    </cfRule>
    <cfRule type="expression" dxfId="6221" priority="5830">
      <formula>$N732="Excluído"</formula>
    </cfRule>
    <cfRule type="expression" dxfId="6220" priority="5831">
      <formula>$N732="Alterar"</formula>
    </cfRule>
    <cfRule type="expression" dxfId="6219" priority="5832">
      <formula>$N732="Excluir"</formula>
    </cfRule>
    <cfRule type="expression" dxfId="6218" priority="5833">
      <formula>$N732="Incluir"</formula>
    </cfRule>
  </conditionalFormatting>
  <conditionalFormatting sqref="F816:F820">
    <cfRule type="expression" dxfId="6217" priority="5834">
      <formula>IF($I726="",FALSE,IF($I726&gt;9999999,IF($I726&lt;100000000,FALSE,TRUE),TRUE))</formula>
    </cfRule>
  </conditionalFormatting>
  <conditionalFormatting sqref="F816:F820">
    <cfRule type="expression" dxfId="6216" priority="5835">
      <formula>MID($I726,2,7)="0000000"</formula>
    </cfRule>
    <cfRule type="expression" dxfId="6215" priority="5836">
      <formula>MID($I726,3,6)="000000"</formula>
    </cfRule>
    <cfRule type="expression" dxfId="6214" priority="5837">
      <formula>MID($I726,4,5)="00000"</formula>
    </cfRule>
    <cfRule type="expression" dxfId="6213" priority="5838">
      <formula>MID($I726,5,4)="0000"</formula>
    </cfRule>
    <cfRule type="expression" dxfId="6212" priority="5839">
      <formula>MID($I726,7,2)="00"</formula>
    </cfRule>
    <cfRule type="expression" dxfId="6211" priority="5840">
      <formula>MID($I726,8,1)="0"</formula>
    </cfRule>
    <cfRule type="expression" dxfId="6210" priority="5841">
      <formula>$N726="Excluído"</formula>
    </cfRule>
    <cfRule type="expression" dxfId="6209" priority="5842">
      <formula>$N726="Alterar"</formula>
    </cfRule>
    <cfRule type="expression" dxfId="6208" priority="5843">
      <formula>$N726="Excluir"</formula>
    </cfRule>
    <cfRule type="expression" dxfId="6207" priority="5844">
      <formula>$N726="Incluir"</formula>
    </cfRule>
  </conditionalFormatting>
  <conditionalFormatting sqref="G810">
    <cfRule type="expression" dxfId="6206" priority="5845">
      <formula>IF($I714="",FALSE,IF($I714&gt;9999999,IF($I714&lt;100000000,FALSE,TRUE),TRUE))</formula>
    </cfRule>
  </conditionalFormatting>
  <conditionalFormatting sqref="G810">
    <cfRule type="expression" dxfId="6205" priority="5846">
      <formula>MID($I714,2,7)="0000000"</formula>
    </cfRule>
    <cfRule type="expression" dxfId="6204" priority="5847">
      <formula>MID($I714,3,6)="000000"</formula>
    </cfRule>
    <cfRule type="expression" dxfId="6203" priority="5848">
      <formula>MID($I714,4,5)="00000"</formula>
    </cfRule>
    <cfRule type="expression" dxfId="6202" priority="5849">
      <formula>MID($I714,5,4)="0000"</formula>
    </cfRule>
    <cfRule type="expression" dxfId="6201" priority="5850">
      <formula>MID($I714,7,2)="00"</formula>
    </cfRule>
    <cfRule type="expression" dxfId="6200" priority="5851">
      <formula>MID($I714,8,1)="0"</formula>
    </cfRule>
    <cfRule type="expression" dxfId="6199" priority="5852">
      <formula>$N714="Excluído"</formula>
    </cfRule>
    <cfRule type="expression" dxfId="6198" priority="5853">
      <formula>$N714="Alterar"</formula>
    </cfRule>
    <cfRule type="expression" dxfId="6197" priority="5854">
      <formula>$N714="Excluir"</formula>
    </cfRule>
    <cfRule type="expression" dxfId="6196" priority="5855">
      <formula>$N714="Incluir"</formula>
    </cfRule>
  </conditionalFormatting>
  <conditionalFormatting sqref="F822">
    <cfRule type="expression" dxfId="6195" priority="5801">
      <formula>IF($I823="",FALSE,IF($I823&gt;9999999,IF($I823&lt;100000000,FALSE,TRUE),TRUE))</formula>
    </cfRule>
  </conditionalFormatting>
  <conditionalFormatting sqref="F822:H822">
    <cfRule type="expression" dxfId="6194" priority="5802">
      <formula>MID($I823,2,7)="0000000"</formula>
    </cfRule>
    <cfRule type="expression" dxfId="6193" priority="5803">
      <formula>MID($I823,3,6)="000000"</formula>
    </cfRule>
    <cfRule type="expression" dxfId="6192" priority="5804">
      <formula>MID($I823,4,5)="00000"</formula>
    </cfRule>
    <cfRule type="expression" dxfId="6191" priority="5805">
      <formula>MID($I823,5,4)="0000"</formula>
    </cfRule>
    <cfRule type="expression" dxfId="6190" priority="5806">
      <formula>MID($I823,7,2)="00"</formula>
    </cfRule>
    <cfRule type="expression" dxfId="6189" priority="5807">
      <formula>MID($I823,8,1)="0"</formula>
    </cfRule>
    <cfRule type="expression" dxfId="6188" priority="5808">
      <formula>$N823="Excluído"</formula>
    </cfRule>
    <cfRule type="expression" dxfId="6187" priority="5809">
      <formula>$N823="Alterar"</formula>
    </cfRule>
    <cfRule type="expression" dxfId="6186" priority="5810">
      <formula>$N823="Excluir"</formula>
    </cfRule>
    <cfRule type="expression" dxfId="6185" priority="5811">
      <formula>$N823="Incluir"</formula>
    </cfRule>
  </conditionalFormatting>
  <conditionalFormatting sqref="F859 F864 H864">
    <cfRule type="expression" dxfId="6184" priority="5790">
      <formula>IF($I760="",FALSE,IF($I760&gt;9999999,IF($I760&lt;100000000,FALSE,TRUE),TRUE))</formula>
    </cfRule>
  </conditionalFormatting>
  <conditionalFormatting sqref="F859 F864 H864">
    <cfRule type="expression" dxfId="6183" priority="5791">
      <formula>MID($I760,2,7)="0000000"</formula>
    </cfRule>
    <cfRule type="expression" dxfId="6182" priority="5792">
      <formula>MID($I760,3,6)="000000"</formula>
    </cfRule>
    <cfRule type="expression" dxfId="6181" priority="5793">
      <formula>MID($I760,4,5)="00000"</formula>
    </cfRule>
    <cfRule type="expression" dxfId="6180" priority="5794">
      <formula>MID($I760,5,4)="0000"</formula>
    </cfRule>
    <cfRule type="expression" dxfId="6179" priority="5795">
      <formula>MID($I760,7,2)="00"</formula>
    </cfRule>
    <cfRule type="expression" dxfId="6178" priority="5796">
      <formula>MID($I760,8,1)="0"</formula>
    </cfRule>
    <cfRule type="expression" dxfId="6177" priority="5797">
      <formula>$N760="Excluído"</formula>
    </cfRule>
    <cfRule type="expression" dxfId="6176" priority="5798">
      <formula>$N760="Alterar"</formula>
    </cfRule>
    <cfRule type="expression" dxfId="6175" priority="5799">
      <formula>$N760="Excluir"</formula>
    </cfRule>
    <cfRule type="expression" dxfId="6174" priority="5800">
      <formula>$N760="Incluir"</formula>
    </cfRule>
  </conditionalFormatting>
  <conditionalFormatting sqref="B823:B824">
    <cfRule type="expression" dxfId="6173" priority="5779">
      <formula>IF($I823="",FALSE,IF($I823&gt;9999999,IF($I823&lt;100000000,FALSE,TRUE),TRUE))</formula>
    </cfRule>
  </conditionalFormatting>
  <conditionalFormatting sqref="B823:D824">
    <cfRule type="expression" dxfId="6172" priority="5780">
      <formula>MID($I823,2,7)="0000000"</formula>
    </cfRule>
    <cfRule type="expression" dxfId="6171" priority="5781">
      <formula>MID($I823,3,6)="000000"</formula>
    </cfRule>
    <cfRule type="expression" dxfId="6170" priority="5782">
      <formula>MID($I823,4,5)="00000"</formula>
    </cfRule>
    <cfRule type="expression" dxfId="6169" priority="5783">
      <formula>MID($I823,5,4)="0000"</formula>
    </cfRule>
    <cfRule type="expression" dxfId="6168" priority="5784">
      <formula>MID($I823,7,2)="00"</formula>
    </cfRule>
    <cfRule type="expression" dxfId="6167" priority="5785">
      <formula>MID($I823,8,1)="0"</formula>
    </cfRule>
    <cfRule type="expression" dxfId="6166" priority="5786">
      <formula>$N823="Excluído"</formula>
    </cfRule>
    <cfRule type="expression" dxfId="6165" priority="5787">
      <formula>$N823="Alterar"</formula>
    </cfRule>
    <cfRule type="expression" dxfId="6164" priority="5788">
      <formula>$N823="Excluir"</formula>
    </cfRule>
    <cfRule type="expression" dxfId="6163" priority="5789">
      <formula>$N823="Incluir"</formula>
    </cfRule>
  </conditionalFormatting>
  <conditionalFormatting sqref="B828:B829">
    <cfRule type="expression" dxfId="6162" priority="5768">
      <formula>IF($I828="",FALSE,IF($I828&gt;9999999,IF($I828&lt;100000000,FALSE,TRUE),TRUE))</formula>
    </cfRule>
  </conditionalFormatting>
  <conditionalFormatting sqref="B828:D829">
    <cfRule type="expression" dxfId="6161" priority="5769">
      <formula>MID($I828,2,7)="0000000"</formula>
    </cfRule>
    <cfRule type="expression" dxfId="6160" priority="5770">
      <formula>MID($I828,3,6)="000000"</formula>
    </cfRule>
    <cfRule type="expression" dxfId="6159" priority="5771">
      <formula>MID($I828,4,5)="00000"</formula>
    </cfRule>
    <cfRule type="expression" dxfId="6158" priority="5772">
      <formula>MID($I828,5,4)="0000"</formula>
    </cfRule>
    <cfRule type="expression" dxfId="6157" priority="5773">
      <formula>MID($I828,7,2)="00"</formula>
    </cfRule>
    <cfRule type="expression" dxfId="6156" priority="5774">
      <formula>MID($I828,8,1)="0"</formula>
    </cfRule>
    <cfRule type="expression" dxfId="6155" priority="5775">
      <formula>$N828="Excluído"</formula>
    </cfRule>
    <cfRule type="expression" dxfId="6154" priority="5776">
      <formula>$N828="Alterar"</formula>
    </cfRule>
    <cfRule type="expression" dxfId="6153" priority="5777">
      <formula>$N828="Excluir"</formula>
    </cfRule>
    <cfRule type="expression" dxfId="6152" priority="5778">
      <formula>$N828="Incluir"</formula>
    </cfRule>
  </conditionalFormatting>
  <conditionalFormatting sqref="F830:F831">
    <cfRule type="expression" dxfId="6151" priority="5757">
      <formula>IF($I830="",FALSE,IF($I830&gt;9999999,IF($I830&lt;100000000,FALSE,TRUE),TRUE))</formula>
    </cfRule>
  </conditionalFormatting>
  <conditionalFormatting sqref="F830:H831">
    <cfRule type="expression" dxfId="6150" priority="5758">
      <formula>MID($I830,2,7)="0000000"</formula>
    </cfRule>
    <cfRule type="expression" dxfId="6149" priority="5759">
      <formula>MID($I830,3,6)="000000"</formula>
    </cfRule>
    <cfRule type="expression" dxfId="6148" priority="5760">
      <formula>MID($I830,4,5)="00000"</formula>
    </cfRule>
    <cfRule type="expression" dxfId="6147" priority="5761">
      <formula>MID($I830,5,4)="0000"</formula>
    </cfRule>
    <cfRule type="expression" dxfId="6146" priority="5762">
      <formula>MID($I830,7,2)="00"</formula>
    </cfRule>
    <cfRule type="expression" dxfId="6145" priority="5763">
      <formula>MID($I830,8,1)="0"</formula>
    </cfRule>
    <cfRule type="expression" dxfId="6144" priority="5764">
      <formula>$N830="Excluído"</formula>
    </cfRule>
    <cfRule type="expression" dxfId="6143" priority="5765">
      <formula>$N830="Alterar"</formula>
    </cfRule>
    <cfRule type="expression" dxfId="6142" priority="5766">
      <formula>$N830="Excluir"</formula>
    </cfRule>
    <cfRule type="expression" dxfId="6141" priority="5767">
      <formula>$N830="Incluir"</formula>
    </cfRule>
  </conditionalFormatting>
  <conditionalFormatting sqref="B832">
    <cfRule type="expression" dxfId="6140" priority="5746">
      <formula>IF($I832="",FALSE,IF($I832&gt;9999999,IF($I832&lt;100000000,FALSE,TRUE),TRUE))</formula>
    </cfRule>
  </conditionalFormatting>
  <conditionalFormatting sqref="B832:D832">
    <cfRule type="expression" dxfId="6139" priority="5747">
      <formula>MID($I832,2,7)="0000000"</formula>
    </cfRule>
    <cfRule type="expression" dxfId="6138" priority="5748">
      <formula>MID($I832,3,6)="000000"</formula>
    </cfRule>
    <cfRule type="expression" dxfId="6137" priority="5749">
      <formula>MID($I832,4,5)="00000"</formula>
    </cfRule>
    <cfRule type="expression" dxfId="6136" priority="5750">
      <formula>MID($I832,5,4)="0000"</formula>
    </cfRule>
    <cfRule type="expression" dxfId="6135" priority="5751">
      <formula>MID($I832,7,2)="00"</formula>
    </cfRule>
    <cfRule type="expression" dxfId="6134" priority="5752">
      <formula>MID($I832,8,1)="0"</formula>
    </cfRule>
    <cfRule type="expression" dxfId="6133" priority="5753">
      <formula>$N832="Excluído"</formula>
    </cfRule>
    <cfRule type="expression" dxfId="6132" priority="5754">
      <formula>$N832="Alterar"</formula>
    </cfRule>
    <cfRule type="expression" dxfId="6131" priority="5755">
      <formula>$N832="Excluir"</formula>
    </cfRule>
    <cfRule type="expression" dxfId="6130" priority="5756">
      <formula>$N832="Incluir"</formula>
    </cfRule>
  </conditionalFormatting>
  <conditionalFormatting sqref="F833:F834">
    <cfRule type="expression" dxfId="6129" priority="5735">
      <formula>IF($I833="",FALSE,IF($I833&gt;9999999,IF($I833&lt;100000000,FALSE,TRUE),TRUE))</formula>
    </cfRule>
  </conditionalFormatting>
  <conditionalFormatting sqref="F833:H833 F834 H834:H835">
    <cfRule type="expression" dxfId="6128" priority="5736">
      <formula>MID($I833,2,7)="0000000"</formula>
    </cfRule>
    <cfRule type="expression" dxfId="6127" priority="5737">
      <formula>MID($I833,3,6)="000000"</formula>
    </cfRule>
    <cfRule type="expression" dxfId="6126" priority="5738">
      <formula>MID($I833,4,5)="00000"</formula>
    </cfRule>
    <cfRule type="expression" dxfId="6125" priority="5739">
      <formula>MID($I833,5,4)="0000"</formula>
    </cfRule>
    <cfRule type="expression" dxfId="6124" priority="5740">
      <formula>MID($I833,7,2)="00"</formula>
    </cfRule>
    <cfRule type="expression" dxfId="6123" priority="5741">
      <formula>MID($I833,8,1)="0"</formula>
    </cfRule>
    <cfRule type="expression" dxfId="6122" priority="5742">
      <formula>$N833="Excluído"</formula>
    </cfRule>
    <cfRule type="expression" dxfId="6121" priority="5743">
      <formula>$N833="Alterar"</formula>
    </cfRule>
    <cfRule type="expression" dxfId="6120" priority="5744">
      <formula>$N833="Excluir"</formula>
    </cfRule>
    <cfRule type="expression" dxfId="6119" priority="5745">
      <formula>$N833="Incluir"</formula>
    </cfRule>
  </conditionalFormatting>
  <conditionalFormatting sqref="H838:H840">
    <cfRule type="expression" dxfId="6118" priority="5713">
      <formula>IF($I756="",FALSE,IF($I756&gt;9999999,IF($I756&lt;100000000,FALSE,TRUE),TRUE))</formula>
    </cfRule>
  </conditionalFormatting>
  <conditionalFormatting sqref="H838:H840">
    <cfRule type="expression" dxfId="6117" priority="5714">
      <formula>MID($I756,2,7)="0000000"</formula>
    </cfRule>
    <cfRule type="expression" dxfId="6116" priority="5715">
      <formula>MID($I756,3,6)="000000"</formula>
    </cfRule>
    <cfRule type="expression" dxfId="6115" priority="5716">
      <formula>MID($I756,4,5)="00000"</formula>
    </cfRule>
    <cfRule type="expression" dxfId="6114" priority="5717">
      <formula>MID($I756,5,4)="0000"</formula>
    </cfRule>
    <cfRule type="expression" dxfId="6113" priority="5718">
      <formula>MID($I756,7,2)="00"</formula>
    </cfRule>
    <cfRule type="expression" dxfId="6112" priority="5719">
      <formula>MID($I756,8,1)="0"</formula>
    </cfRule>
    <cfRule type="expression" dxfId="6111" priority="5720">
      <formula>$N756="Excluído"</formula>
    </cfRule>
    <cfRule type="expression" dxfId="6110" priority="5721">
      <formula>$N756="Alterar"</formula>
    </cfRule>
    <cfRule type="expression" dxfId="6109" priority="5722">
      <formula>$N756="Excluir"</formula>
    </cfRule>
    <cfRule type="expression" dxfId="6108" priority="5723">
      <formula>$N756="Incluir"</formula>
    </cfRule>
  </conditionalFormatting>
  <conditionalFormatting sqref="G838:G840 H813:H814">
    <cfRule type="expression" dxfId="6107" priority="5724">
      <formula>IF($I725="",FALSE,IF($I725&gt;9999999,IF($I725&lt;100000000,FALSE,TRUE),TRUE))</formula>
    </cfRule>
  </conditionalFormatting>
  <conditionalFormatting sqref="G838:G840 H813:H814">
    <cfRule type="expression" dxfId="6106" priority="5725">
      <formula>MID($I725,2,7)="0000000"</formula>
    </cfRule>
    <cfRule type="expression" dxfId="6105" priority="5726">
      <formula>MID($I725,3,6)="000000"</formula>
    </cfRule>
    <cfRule type="expression" dxfId="6104" priority="5727">
      <formula>MID($I725,4,5)="00000"</formula>
    </cfRule>
    <cfRule type="expression" dxfId="6103" priority="5728">
      <formula>MID($I725,5,4)="0000"</formula>
    </cfRule>
    <cfRule type="expression" dxfId="6102" priority="5729">
      <formula>MID($I725,7,2)="00"</formula>
    </cfRule>
    <cfRule type="expression" dxfId="6101" priority="5730">
      <formula>MID($I725,8,1)="0"</formula>
    </cfRule>
    <cfRule type="expression" dxfId="6100" priority="5731">
      <formula>$N725="Excluído"</formula>
    </cfRule>
    <cfRule type="expression" dxfId="6099" priority="5732">
      <formula>$N725="Alterar"</formula>
    </cfRule>
    <cfRule type="expression" dxfId="6098" priority="5733">
      <formula>$N725="Excluir"</formula>
    </cfRule>
    <cfRule type="expression" dxfId="6097" priority="5734">
      <formula>$N725="Incluir"</formula>
    </cfRule>
  </conditionalFormatting>
  <conditionalFormatting sqref="H838:H840 F838:F840 F849 H849 F843">
    <cfRule type="expression" dxfId="6096" priority="5702">
      <formula>IF($I744="",FALSE,IF($I744&gt;9999999,IF($I744&lt;100000000,FALSE,TRUE),TRUE))</formula>
    </cfRule>
  </conditionalFormatting>
  <conditionalFormatting sqref="H838:H840 F838:F840 F849 H849 F843">
    <cfRule type="expression" dxfId="6095" priority="5703">
      <formula>MID($I744,2,7)="0000000"</formula>
    </cfRule>
    <cfRule type="expression" dxfId="6094" priority="5704">
      <formula>MID($I744,3,6)="000000"</formula>
    </cfRule>
    <cfRule type="expression" dxfId="6093" priority="5705">
      <formula>MID($I744,4,5)="00000"</formula>
    </cfRule>
    <cfRule type="expression" dxfId="6092" priority="5706">
      <formula>MID($I744,5,4)="0000"</formula>
    </cfRule>
    <cfRule type="expression" dxfId="6091" priority="5707">
      <formula>MID($I744,7,2)="00"</formula>
    </cfRule>
    <cfRule type="expression" dxfId="6090" priority="5708">
      <formula>MID($I744,8,1)="0"</formula>
    </cfRule>
    <cfRule type="expression" dxfId="6089" priority="5709">
      <formula>$N744="Excluído"</formula>
    </cfRule>
    <cfRule type="expression" dxfId="6088" priority="5710">
      <formula>$N744="Alterar"</formula>
    </cfRule>
    <cfRule type="expression" dxfId="6087" priority="5711">
      <formula>$N744="Excluir"</formula>
    </cfRule>
    <cfRule type="expression" dxfId="6086" priority="5712">
      <formula>$N744="Incluir"</formula>
    </cfRule>
  </conditionalFormatting>
  <conditionalFormatting sqref="G878:G879">
    <cfRule type="expression" dxfId="6085" priority="5691">
      <formula>IF($I779="",FALSE,IF($I779&gt;9999999,IF($I779&lt;100000000,FALSE,TRUE),TRUE))</formula>
    </cfRule>
  </conditionalFormatting>
  <conditionalFormatting sqref="G878:G879">
    <cfRule type="expression" dxfId="6084" priority="5692">
      <formula>MID($I779,2,7)="0000000"</formula>
    </cfRule>
    <cfRule type="expression" dxfId="6083" priority="5693">
      <formula>MID($I779,3,6)="000000"</formula>
    </cfRule>
    <cfRule type="expression" dxfId="6082" priority="5694">
      <formula>MID($I779,4,5)="00000"</formula>
    </cfRule>
    <cfRule type="expression" dxfId="6081" priority="5695">
      <formula>MID($I779,5,4)="0000"</formula>
    </cfRule>
    <cfRule type="expression" dxfId="6080" priority="5696">
      <formula>MID($I779,7,2)="00"</formula>
    </cfRule>
    <cfRule type="expression" dxfId="6079" priority="5697">
      <formula>MID($I779,8,1)="0"</formula>
    </cfRule>
    <cfRule type="expression" dxfId="6078" priority="5698">
      <formula>$N779="Excluído"</formula>
    </cfRule>
    <cfRule type="expression" dxfId="6077" priority="5699">
      <formula>$N779="Alterar"</formula>
    </cfRule>
    <cfRule type="expression" dxfId="6076" priority="5700">
      <formula>$N779="Excluir"</formula>
    </cfRule>
    <cfRule type="expression" dxfId="6075" priority="5701">
      <formula>$N779="Incluir"</formula>
    </cfRule>
  </conditionalFormatting>
  <conditionalFormatting sqref="F842 F844:F845">
    <cfRule type="expression" dxfId="6074" priority="5680">
      <formula>IF($I842="",FALSE,IF($I842&gt;9999999,IF($I842&lt;100000000,FALSE,TRUE),TRUE))</formula>
    </cfRule>
  </conditionalFormatting>
  <conditionalFormatting sqref="F842:H842 F844:H845">
    <cfRule type="expression" dxfId="6073" priority="5681">
      <formula>MID($I842,2,7)="0000000"</formula>
    </cfRule>
    <cfRule type="expression" dxfId="6072" priority="5682">
      <formula>MID($I842,3,6)="000000"</formula>
    </cfRule>
    <cfRule type="expression" dxfId="6071" priority="5683">
      <formula>MID($I842,4,5)="00000"</formula>
    </cfRule>
    <cfRule type="expression" dxfId="6070" priority="5684">
      <formula>MID($I842,5,4)="0000"</formula>
    </cfRule>
    <cfRule type="expression" dxfId="6069" priority="5685">
      <formula>MID($I842,7,2)="00"</formula>
    </cfRule>
    <cfRule type="expression" dxfId="6068" priority="5686">
      <formula>MID($I842,8,1)="0"</formula>
    </cfRule>
    <cfRule type="expression" dxfId="6067" priority="5687">
      <formula>$N842="Excluído"</formula>
    </cfRule>
    <cfRule type="expression" dxfId="6066" priority="5688">
      <formula>$N842="Alterar"</formula>
    </cfRule>
    <cfRule type="expression" dxfId="6065" priority="5689">
      <formula>$N842="Excluir"</formula>
    </cfRule>
    <cfRule type="expression" dxfId="6064" priority="5690">
      <formula>$N842="Incluir"</formula>
    </cfRule>
  </conditionalFormatting>
  <conditionalFormatting sqref="F843">
    <cfRule type="expression" dxfId="6063" priority="5669">
      <formula>IF($I759="",FALSE,IF($I759&gt;9999999,IF($I759&lt;100000000,FALSE,TRUE),TRUE))</formula>
    </cfRule>
  </conditionalFormatting>
  <conditionalFormatting sqref="F843">
    <cfRule type="expression" dxfId="6062" priority="5670">
      <formula>MID($I759,2,7)="0000000"</formula>
    </cfRule>
    <cfRule type="expression" dxfId="6061" priority="5671">
      <formula>MID($I759,3,6)="000000"</formula>
    </cfRule>
    <cfRule type="expression" dxfId="6060" priority="5672">
      <formula>MID($I759,4,5)="00000"</formula>
    </cfRule>
    <cfRule type="expression" dxfId="6059" priority="5673">
      <formula>MID($I759,5,4)="0000"</formula>
    </cfRule>
    <cfRule type="expression" dxfId="6058" priority="5674">
      <formula>MID($I759,7,2)="00"</formula>
    </cfRule>
    <cfRule type="expression" dxfId="6057" priority="5675">
      <formula>MID($I759,8,1)="0"</formula>
    </cfRule>
    <cfRule type="expression" dxfId="6056" priority="5676">
      <formula>$N759="Excluído"</formula>
    </cfRule>
    <cfRule type="expression" dxfId="6055" priority="5677">
      <formula>$N759="Alterar"</formula>
    </cfRule>
    <cfRule type="expression" dxfId="6054" priority="5678">
      <formula>$N759="Excluir"</formula>
    </cfRule>
    <cfRule type="expression" dxfId="6053" priority="5679">
      <formula>$N759="Incluir"</formula>
    </cfRule>
  </conditionalFormatting>
  <conditionalFormatting sqref="H843">
    <cfRule type="expression" dxfId="6052" priority="5647">
      <formula>IF($I759="",FALSE,IF($I759&gt;9999999,IF($I759&lt;100000000,FALSE,TRUE),TRUE))</formula>
    </cfRule>
  </conditionalFormatting>
  <conditionalFormatting sqref="H843">
    <cfRule type="expression" dxfId="6051" priority="5648">
      <formula>MID($I759,2,7)="0000000"</formula>
    </cfRule>
    <cfRule type="expression" dxfId="6050" priority="5649">
      <formula>MID($I759,3,6)="000000"</formula>
    </cfRule>
    <cfRule type="expression" dxfId="6049" priority="5650">
      <formula>MID($I759,4,5)="00000"</formula>
    </cfRule>
    <cfRule type="expression" dxfId="6048" priority="5651">
      <formula>MID($I759,5,4)="0000"</formula>
    </cfRule>
    <cfRule type="expression" dxfId="6047" priority="5652">
      <formula>MID($I759,7,2)="00"</formula>
    </cfRule>
    <cfRule type="expression" dxfId="6046" priority="5653">
      <formula>MID($I759,8,1)="0"</formula>
    </cfRule>
    <cfRule type="expression" dxfId="6045" priority="5654">
      <formula>$N759="Excluído"</formula>
    </cfRule>
    <cfRule type="expression" dxfId="6044" priority="5655">
      <formula>$N759="Alterar"</formula>
    </cfRule>
    <cfRule type="expression" dxfId="6043" priority="5656">
      <formula>$N759="Excluir"</formula>
    </cfRule>
    <cfRule type="expression" dxfId="6042" priority="5657">
      <formula>$N759="Incluir"</formula>
    </cfRule>
  </conditionalFormatting>
  <conditionalFormatting sqref="G843">
    <cfRule type="expression" dxfId="6041" priority="5658">
      <formula>IF($I755="",FALSE,IF($I755&gt;9999999,IF($I755&lt;100000000,FALSE,TRUE),TRUE))</formula>
    </cfRule>
  </conditionalFormatting>
  <conditionalFormatting sqref="G843">
    <cfRule type="expression" dxfId="6040" priority="5659">
      <formula>MID($I755,2,7)="0000000"</formula>
    </cfRule>
    <cfRule type="expression" dxfId="6039" priority="5660">
      <formula>MID($I755,3,6)="000000"</formula>
    </cfRule>
    <cfRule type="expression" dxfId="6038" priority="5661">
      <formula>MID($I755,4,5)="00000"</formula>
    </cfRule>
    <cfRule type="expression" dxfId="6037" priority="5662">
      <formula>MID($I755,5,4)="0000"</formula>
    </cfRule>
    <cfRule type="expression" dxfId="6036" priority="5663">
      <formula>MID($I755,7,2)="00"</formula>
    </cfRule>
    <cfRule type="expression" dxfId="6035" priority="5664">
      <formula>MID($I755,8,1)="0"</formula>
    </cfRule>
    <cfRule type="expression" dxfId="6034" priority="5665">
      <formula>$N755="Excluído"</formula>
    </cfRule>
    <cfRule type="expression" dxfId="6033" priority="5666">
      <formula>$N755="Alterar"</formula>
    </cfRule>
    <cfRule type="expression" dxfId="6032" priority="5667">
      <formula>$N755="Excluir"</formula>
    </cfRule>
    <cfRule type="expression" dxfId="6031" priority="5668">
      <formula>$N755="Incluir"</formula>
    </cfRule>
  </conditionalFormatting>
  <conditionalFormatting sqref="H843">
    <cfRule type="expression" dxfId="6030" priority="5636">
      <formula>IF($I749="",FALSE,IF($I749&gt;9999999,IF($I749&lt;100000000,FALSE,TRUE),TRUE))</formula>
    </cfRule>
  </conditionalFormatting>
  <conditionalFormatting sqref="H843">
    <cfRule type="expression" dxfId="6029" priority="5637">
      <formula>MID($I749,2,7)="0000000"</formula>
    </cfRule>
    <cfRule type="expression" dxfId="6028" priority="5638">
      <formula>MID($I749,3,6)="000000"</formula>
    </cfRule>
    <cfRule type="expression" dxfId="6027" priority="5639">
      <formula>MID($I749,4,5)="00000"</formula>
    </cfRule>
    <cfRule type="expression" dxfId="6026" priority="5640">
      <formula>MID($I749,5,4)="0000"</formula>
    </cfRule>
    <cfRule type="expression" dxfId="6025" priority="5641">
      <formula>MID($I749,7,2)="00"</formula>
    </cfRule>
    <cfRule type="expression" dxfId="6024" priority="5642">
      <formula>MID($I749,8,1)="0"</formula>
    </cfRule>
    <cfRule type="expression" dxfId="6023" priority="5643">
      <formula>$N749="Excluído"</formula>
    </cfRule>
    <cfRule type="expression" dxfId="6022" priority="5644">
      <formula>$N749="Alterar"</formula>
    </cfRule>
    <cfRule type="expression" dxfId="6021" priority="5645">
      <formula>$N749="Excluir"</formula>
    </cfRule>
    <cfRule type="expression" dxfId="6020" priority="5646">
      <formula>$N749="Incluir"</formula>
    </cfRule>
  </conditionalFormatting>
  <conditionalFormatting sqref="G843 G838:G840 G849">
    <cfRule type="expression" dxfId="6019" priority="5625">
      <formula>IF($I738="",FALSE,IF($I738&gt;9999999,IF($I738&lt;100000000,FALSE,TRUE),TRUE))</formula>
    </cfRule>
  </conditionalFormatting>
  <conditionalFormatting sqref="G843 G838:G840 G849">
    <cfRule type="expression" dxfId="6018" priority="5626">
      <formula>MID($I738,2,7)="0000000"</formula>
    </cfRule>
    <cfRule type="expression" dxfId="6017" priority="5627">
      <formula>MID($I738,3,6)="000000"</formula>
    </cfRule>
    <cfRule type="expression" dxfId="6016" priority="5628">
      <formula>MID($I738,4,5)="00000"</formula>
    </cfRule>
    <cfRule type="expression" dxfId="6015" priority="5629">
      <formula>MID($I738,5,4)="0000"</formula>
    </cfRule>
    <cfRule type="expression" dxfId="6014" priority="5630">
      <formula>MID($I738,7,2)="00"</formula>
    </cfRule>
    <cfRule type="expression" dxfId="6013" priority="5631">
      <formula>MID($I738,8,1)="0"</formula>
    </cfRule>
    <cfRule type="expression" dxfId="6012" priority="5632">
      <formula>$N738="Excluído"</formula>
    </cfRule>
    <cfRule type="expression" dxfId="6011" priority="5633">
      <formula>$N738="Alterar"</formula>
    </cfRule>
    <cfRule type="expression" dxfId="6010" priority="5634">
      <formula>$N738="Excluir"</formula>
    </cfRule>
    <cfRule type="expression" dxfId="6009" priority="5635">
      <formula>$N738="Incluir"</formula>
    </cfRule>
  </conditionalFormatting>
  <conditionalFormatting sqref="B846:B847">
    <cfRule type="expression" dxfId="6008" priority="5614">
      <formula>IF($I846="",FALSE,IF($I846&gt;9999999,IF($I846&lt;100000000,FALSE,TRUE),TRUE))</formula>
    </cfRule>
  </conditionalFormatting>
  <conditionalFormatting sqref="B846:D847">
    <cfRule type="expression" dxfId="6007" priority="5615">
      <formula>MID($I846,2,7)="0000000"</formula>
    </cfRule>
    <cfRule type="expression" dxfId="6006" priority="5616">
      <formula>MID($I846,3,6)="000000"</formula>
    </cfRule>
    <cfRule type="expression" dxfId="6005" priority="5617">
      <formula>MID($I846,4,5)="00000"</formula>
    </cfRule>
    <cfRule type="expression" dxfId="6004" priority="5618">
      <formula>MID($I846,5,4)="0000"</formula>
    </cfRule>
    <cfRule type="expression" dxfId="6003" priority="5619">
      <formula>MID($I846,7,2)="00"</formula>
    </cfRule>
    <cfRule type="expression" dxfId="6002" priority="5620">
      <formula>MID($I846,8,1)="0"</formula>
    </cfRule>
    <cfRule type="expression" dxfId="6001" priority="5621">
      <formula>$N846="Excluído"</formula>
    </cfRule>
    <cfRule type="expression" dxfId="6000" priority="5622">
      <formula>$N846="Alterar"</formula>
    </cfRule>
    <cfRule type="expression" dxfId="5999" priority="5623">
      <formula>$N846="Excluir"</formula>
    </cfRule>
    <cfRule type="expression" dxfId="5998" priority="5624">
      <formula>$N846="Incluir"</formula>
    </cfRule>
  </conditionalFormatting>
  <conditionalFormatting sqref="G864">
    <cfRule type="expression" dxfId="5997" priority="11424">
      <formula>IF($I759="",FALSE,IF($I759&gt;9999999,IF($I759&lt;100000000,FALSE,TRUE),TRUE))</formula>
    </cfRule>
  </conditionalFormatting>
  <conditionalFormatting sqref="G864">
    <cfRule type="expression" dxfId="5996" priority="11425">
      <formula>MID($I759,2,7)="0000000"</formula>
    </cfRule>
    <cfRule type="expression" dxfId="5995" priority="11426">
      <formula>MID($I759,3,6)="000000"</formula>
    </cfRule>
    <cfRule type="expression" dxfId="5994" priority="11427">
      <formula>MID($I759,4,5)="00000"</formula>
    </cfRule>
    <cfRule type="expression" dxfId="5993" priority="11428">
      <formula>MID($I759,5,4)="0000"</formula>
    </cfRule>
    <cfRule type="expression" dxfId="5992" priority="11429">
      <formula>MID($I759,7,2)="00"</formula>
    </cfRule>
    <cfRule type="expression" dxfId="5991" priority="11430">
      <formula>MID($I759,8,1)="0"</formula>
    </cfRule>
    <cfRule type="expression" dxfId="5990" priority="11431">
      <formula>$N759="Excluído"</formula>
    </cfRule>
    <cfRule type="expression" dxfId="5989" priority="11432">
      <formula>$N759="Alterar"</formula>
    </cfRule>
    <cfRule type="expression" dxfId="5988" priority="11433">
      <formula>$N759="Excluir"</formula>
    </cfRule>
    <cfRule type="expression" dxfId="5987" priority="11434">
      <formula>$N759="Incluir"</formula>
    </cfRule>
  </conditionalFormatting>
  <conditionalFormatting sqref="F858">
    <cfRule type="expression" dxfId="5986" priority="5603">
      <formula>IF($I858="",FALSE,IF($I858&gt;9999999,IF($I858&lt;100000000,FALSE,TRUE),TRUE))</formula>
    </cfRule>
  </conditionalFormatting>
  <conditionalFormatting sqref="F858:H858">
    <cfRule type="expression" dxfId="5985" priority="5604">
      <formula>MID($I858,2,7)="0000000"</formula>
    </cfRule>
    <cfRule type="expression" dxfId="5984" priority="5605">
      <formula>MID($I858,3,6)="000000"</formula>
    </cfRule>
    <cfRule type="expression" dxfId="5983" priority="5606">
      <formula>MID($I858,4,5)="00000"</formula>
    </cfRule>
    <cfRule type="expression" dxfId="5982" priority="5607">
      <formula>MID($I858,5,4)="0000"</formula>
    </cfRule>
    <cfRule type="expression" dxfId="5981" priority="5608">
      <formula>MID($I858,7,2)="00"</formula>
    </cfRule>
    <cfRule type="expression" dxfId="5980" priority="5609">
      <formula>MID($I858,8,1)="0"</formula>
    </cfRule>
    <cfRule type="expression" dxfId="5979" priority="5610">
      <formula>$N858="Excluído"</formula>
    </cfRule>
    <cfRule type="expression" dxfId="5978" priority="5611">
      <formula>$N858="Alterar"</formula>
    </cfRule>
    <cfRule type="expression" dxfId="5977" priority="5612">
      <formula>$N858="Excluir"</formula>
    </cfRule>
    <cfRule type="expression" dxfId="5976" priority="5613">
      <formula>$N858="Incluir"</formula>
    </cfRule>
  </conditionalFormatting>
  <conditionalFormatting sqref="B859:B862">
    <cfRule type="expression" dxfId="5975" priority="5592">
      <formula>IF($I858="",FALSE,IF($I858&gt;9999999,IF($I858&lt;100000000,FALSE,TRUE),TRUE))</formula>
    </cfRule>
  </conditionalFormatting>
  <conditionalFormatting sqref="B859:D862">
    <cfRule type="expression" dxfId="5974" priority="5593">
      <formula>MID($I858,2,7)="0000000"</formula>
    </cfRule>
    <cfRule type="expression" dxfId="5973" priority="5594">
      <formula>MID($I858,3,6)="000000"</formula>
    </cfRule>
    <cfRule type="expression" dxfId="5972" priority="5595">
      <formula>MID($I858,4,5)="00000"</formula>
    </cfRule>
    <cfRule type="expression" dxfId="5971" priority="5596">
      <formula>MID($I858,5,4)="0000"</formula>
    </cfRule>
    <cfRule type="expression" dxfId="5970" priority="5597">
      <formula>MID($I858,7,2)="00"</formula>
    </cfRule>
    <cfRule type="expression" dxfId="5969" priority="5598">
      <formula>MID($I858,8,1)="0"</formula>
    </cfRule>
    <cfRule type="expression" dxfId="5968" priority="5599">
      <formula>$N858="Excluído"</formula>
    </cfRule>
    <cfRule type="expression" dxfId="5967" priority="5600">
      <formula>$N858="Alterar"</formula>
    </cfRule>
    <cfRule type="expression" dxfId="5966" priority="5601">
      <formula>$N858="Excluir"</formula>
    </cfRule>
    <cfRule type="expression" dxfId="5965" priority="5602">
      <formula>$N858="Incluir"</formula>
    </cfRule>
  </conditionalFormatting>
  <conditionalFormatting sqref="F863:F864">
    <cfRule type="expression" dxfId="5964" priority="5581">
      <formula>IF($I863="",FALSE,IF($I863&gt;9999999,IF($I863&lt;100000000,FALSE,TRUE),TRUE))</formula>
    </cfRule>
  </conditionalFormatting>
  <conditionalFormatting sqref="F863:H864">
    <cfRule type="expression" dxfId="5963" priority="5582">
      <formula>MID($I863,2,7)="0000000"</formula>
    </cfRule>
    <cfRule type="expression" dxfId="5962" priority="5583">
      <formula>MID($I863,3,6)="000000"</formula>
    </cfRule>
    <cfRule type="expression" dxfId="5961" priority="5584">
      <formula>MID($I863,4,5)="00000"</formula>
    </cfRule>
    <cfRule type="expression" dxfId="5960" priority="5585">
      <formula>MID($I863,5,4)="0000"</formula>
    </cfRule>
    <cfRule type="expression" dxfId="5959" priority="5586">
      <formula>MID($I863,7,2)="00"</formula>
    </cfRule>
    <cfRule type="expression" dxfId="5958" priority="5587">
      <formula>MID($I863,8,1)="0"</formula>
    </cfRule>
    <cfRule type="expression" dxfId="5957" priority="5588">
      <formula>$N863="Excluído"</formula>
    </cfRule>
    <cfRule type="expression" dxfId="5956" priority="5589">
      <formula>$N863="Alterar"</formula>
    </cfRule>
    <cfRule type="expression" dxfId="5955" priority="5590">
      <formula>$N863="Excluir"</formula>
    </cfRule>
    <cfRule type="expression" dxfId="5954" priority="5591">
      <formula>$N863="Incluir"</formula>
    </cfRule>
  </conditionalFormatting>
  <conditionalFormatting sqref="F859 H859 H853:H854 F853:F854">
    <cfRule type="expression" dxfId="5953" priority="5559">
      <formula>IF($I766="",FALSE,IF($I766&gt;9999999,IF($I766&lt;100000000,FALSE,TRUE),TRUE))</formula>
    </cfRule>
  </conditionalFormatting>
  <conditionalFormatting sqref="F859 H859 H853:H854 F853:F854">
    <cfRule type="expression" dxfId="5952" priority="5560">
      <formula>MID($I766,2,7)="0000000"</formula>
    </cfRule>
    <cfRule type="expression" dxfId="5951" priority="5561">
      <formula>MID($I766,3,6)="000000"</formula>
    </cfRule>
    <cfRule type="expression" dxfId="5950" priority="5562">
      <formula>MID($I766,4,5)="00000"</formula>
    </cfRule>
    <cfRule type="expression" dxfId="5949" priority="5563">
      <formula>MID($I766,5,4)="0000"</formula>
    </cfRule>
    <cfRule type="expression" dxfId="5948" priority="5564">
      <formula>MID($I766,7,2)="00"</formula>
    </cfRule>
    <cfRule type="expression" dxfId="5947" priority="5565">
      <formula>MID($I766,8,1)="0"</formula>
    </cfRule>
    <cfRule type="expression" dxfId="5946" priority="5566">
      <formula>$N766="Excluído"</formula>
    </cfRule>
    <cfRule type="expression" dxfId="5945" priority="5567">
      <formula>$N766="Alterar"</formula>
    </cfRule>
    <cfRule type="expression" dxfId="5944" priority="5568">
      <formula>$N766="Excluir"</formula>
    </cfRule>
    <cfRule type="expression" dxfId="5943" priority="5569">
      <formula>$N766="Incluir"</formula>
    </cfRule>
  </conditionalFormatting>
  <conditionalFormatting sqref="G859">
    <cfRule type="expression" dxfId="5942" priority="5548">
      <formula>IF($I766="",FALSE,IF($I766&gt;9999999,IF($I766&lt;100000000,FALSE,TRUE),TRUE))</formula>
    </cfRule>
  </conditionalFormatting>
  <conditionalFormatting sqref="G859">
    <cfRule type="expression" dxfId="5941" priority="5549">
      <formula>MID($I766,2,7)="0000000"</formula>
    </cfRule>
    <cfRule type="expression" dxfId="5940" priority="5550">
      <formula>MID($I766,3,6)="000000"</formula>
    </cfRule>
    <cfRule type="expression" dxfId="5939" priority="5551">
      <formula>MID($I766,4,5)="00000"</formula>
    </cfRule>
    <cfRule type="expression" dxfId="5938" priority="5552">
      <formula>MID($I766,5,4)="0000"</formula>
    </cfRule>
    <cfRule type="expression" dxfId="5937" priority="5553">
      <formula>MID($I766,7,2)="00"</formula>
    </cfRule>
    <cfRule type="expression" dxfId="5936" priority="5554">
      <formula>MID($I766,8,1)="0"</formula>
    </cfRule>
    <cfRule type="expression" dxfId="5935" priority="5555">
      <formula>$N766="Excluído"</formula>
    </cfRule>
    <cfRule type="expression" dxfId="5934" priority="5556">
      <formula>$N766="Alterar"</formula>
    </cfRule>
    <cfRule type="expression" dxfId="5933" priority="5557">
      <formula>$N766="Excluir"</formula>
    </cfRule>
    <cfRule type="expression" dxfId="5932" priority="5558">
      <formula>$N766="Incluir"</formula>
    </cfRule>
  </conditionalFormatting>
  <conditionalFormatting sqref="H859">
    <cfRule type="expression" dxfId="5931" priority="5537">
      <formula>IF($I760="",FALSE,IF($I760&gt;9999999,IF($I760&lt;100000000,FALSE,TRUE),TRUE))</formula>
    </cfRule>
  </conditionalFormatting>
  <conditionalFormatting sqref="H859">
    <cfRule type="expression" dxfId="5930" priority="5538">
      <formula>MID($I760,2,7)="0000000"</formula>
    </cfRule>
    <cfRule type="expression" dxfId="5929" priority="5539">
      <formula>MID($I760,3,6)="000000"</formula>
    </cfRule>
    <cfRule type="expression" dxfId="5928" priority="5540">
      <formula>MID($I760,4,5)="00000"</formula>
    </cfRule>
    <cfRule type="expression" dxfId="5927" priority="5541">
      <formula>MID($I760,5,4)="0000"</formula>
    </cfRule>
    <cfRule type="expression" dxfId="5926" priority="5542">
      <formula>MID($I760,7,2)="00"</formula>
    </cfRule>
    <cfRule type="expression" dxfId="5925" priority="5543">
      <formula>MID($I760,8,1)="0"</formula>
    </cfRule>
    <cfRule type="expression" dxfId="5924" priority="5544">
      <formula>$N760="Excluído"</formula>
    </cfRule>
    <cfRule type="expression" dxfId="5923" priority="5545">
      <formula>$N760="Alterar"</formula>
    </cfRule>
    <cfRule type="expression" dxfId="5922" priority="5546">
      <formula>$N760="Excluir"</formula>
    </cfRule>
    <cfRule type="expression" dxfId="5921" priority="5547">
      <formula>$N760="Incluir"</formula>
    </cfRule>
  </conditionalFormatting>
  <conditionalFormatting sqref="G859 G853:G854">
    <cfRule type="expression" dxfId="5920" priority="5570">
      <formula>IF($I750="",FALSE,IF($I750&gt;9999999,IF($I750&lt;100000000,FALSE,TRUE),TRUE))</formula>
    </cfRule>
  </conditionalFormatting>
  <conditionalFormatting sqref="G859 G853:G854">
    <cfRule type="expression" dxfId="5919" priority="5571">
      <formula>MID($I750,2,7)="0000000"</formula>
    </cfRule>
    <cfRule type="expression" dxfId="5918" priority="5572">
      <formula>MID($I750,3,6)="000000"</formula>
    </cfRule>
    <cfRule type="expression" dxfId="5917" priority="5573">
      <formula>MID($I750,4,5)="00000"</formula>
    </cfRule>
    <cfRule type="expression" dxfId="5916" priority="5574">
      <formula>MID($I750,5,4)="0000"</formula>
    </cfRule>
    <cfRule type="expression" dxfId="5915" priority="5575">
      <formula>MID($I750,7,2)="00"</formula>
    </cfRule>
    <cfRule type="expression" dxfId="5914" priority="5576">
      <formula>MID($I750,8,1)="0"</formula>
    </cfRule>
    <cfRule type="expression" dxfId="5913" priority="5577">
      <formula>$N750="Excluído"</formula>
    </cfRule>
    <cfRule type="expression" dxfId="5912" priority="5578">
      <formula>$N750="Alterar"</formula>
    </cfRule>
    <cfRule type="expression" dxfId="5911" priority="5579">
      <formula>$N750="Excluir"</formula>
    </cfRule>
    <cfRule type="expression" dxfId="5910" priority="5580">
      <formula>$N750="Incluir"</formula>
    </cfRule>
  </conditionalFormatting>
  <conditionalFormatting sqref="G873">
    <cfRule type="expression" dxfId="5909" priority="11435">
      <formula>IF($I778="",FALSE,IF($I778&gt;9999999,IF($I778&lt;100000000,FALSE,TRUE),TRUE))</formula>
    </cfRule>
  </conditionalFormatting>
  <conditionalFormatting sqref="G873">
    <cfRule type="expression" dxfId="5908" priority="11436">
      <formula>MID($I778,2,7)="0000000"</formula>
    </cfRule>
    <cfRule type="expression" dxfId="5907" priority="11437">
      <formula>MID($I778,3,6)="000000"</formula>
    </cfRule>
    <cfRule type="expression" dxfId="5906" priority="11438">
      <formula>MID($I778,4,5)="00000"</formula>
    </cfRule>
    <cfRule type="expression" dxfId="5905" priority="11439">
      <formula>MID($I778,5,4)="0000"</formula>
    </cfRule>
    <cfRule type="expression" dxfId="5904" priority="11440">
      <formula>MID($I778,7,2)="00"</formula>
    </cfRule>
    <cfRule type="expression" dxfId="5903" priority="11441">
      <formula>MID($I778,8,1)="0"</formula>
    </cfRule>
    <cfRule type="expression" dxfId="5902" priority="11442">
      <formula>$N778="Excluído"</formula>
    </cfRule>
    <cfRule type="expression" dxfId="5901" priority="11443">
      <formula>$N778="Alterar"</formula>
    </cfRule>
    <cfRule type="expression" dxfId="5900" priority="11444">
      <formula>$N778="Excluir"</formula>
    </cfRule>
    <cfRule type="expression" dxfId="5899" priority="11445">
      <formula>$N778="Incluir"</formula>
    </cfRule>
  </conditionalFormatting>
  <conditionalFormatting sqref="H868:H869 F868:F869 H873 F873">
    <cfRule type="expression" dxfId="5898" priority="11446">
      <formula>IF($I766="",FALSE,IF($I766&gt;9999999,IF($I766&lt;100000000,FALSE,TRUE),TRUE))</formula>
    </cfRule>
  </conditionalFormatting>
  <conditionalFormatting sqref="H868:H869 F868:F869 H873 F873">
    <cfRule type="expression" dxfId="5897" priority="11447">
      <formula>MID($I766,2,7)="0000000"</formula>
    </cfRule>
    <cfRule type="expression" dxfId="5896" priority="11448">
      <formula>MID($I766,3,6)="000000"</formula>
    </cfRule>
    <cfRule type="expression" dxfId="5895" priority="11449">
      <formula>MID($I766,4,5)="00000"</formula>
    </cfRule>
    <cfRule type="expression" dxfId="5894" priority="11450">
      <formula>MID($I766,5,4)="0000"</formula>
    </cfRule>
    <cfRule type="expression" dxfId="5893" priority="11451">
      <formula>MID($I766,7,2)="00"</formula>
    </cfRule>
    <cfRule type="expression" dxfId="5892" priority="11452">
      <formula>MID($I766,8,1)="0"</formula>
    </cfRule>
    <cfRule type="expression" dxfId="5891" priority="11453">
      <formula>$N766="Excluído"</formula>
    </cfRule>
    <cfRule type="expression" dxfId="5890" priority="11454">
      <formula>$N766="Alterar"</formula>
    </cfRule>
    <cfRule type="expression" dxfId="5889" priority="11455">
      <formula>$N766="Excluir"</formula>
    </cfRule>
    <cfRule type="expression" dxfId="5888" priority="11456">
      <formula>$N766="Incluir"</formula>
    </cfRule>
  </conditionalFormatting>
  <conditionalFormatting sqref="G868:G869">
    <cfRule type="expression" dxfId="5887" priority="11457">
      <formula>IF($I760="",FALSE,IF($I760&gt;9999999,IF($I760&lt;100000000,FALSE,TRUE),TRUE))</formula>
    </cfRule>
  </conditionalFormatting>
  <conditionalFormatting sqref="G868:G869">
    <cfRule type="expression" dxfId="5886" priority="11458">
      <formula>MID($I760,2,7)="0000000"</formula>
    </cfRule>
    <cfRule type="expression" dxfId="5885" priority="11459">
      <formula>MID($I760,3,6)="000000"</formula>
    </cfRule>
    <cfRule type="expression" dxfId="5884" priority="11460">
      <formula>MID($I760,4,5)="00000"</formula>
    </cfRule>
    <cfRule type="expression" dxfId="5883" priority="11461">
      <formula>MID($I760,5,4)="0000"</formula>
    </cfRule>
    <cfRule type="expression" dxfId="5882" priority="11462">
      <formula>MID($I760,7,2)="00"</formula>
    </cfRule>
    <cfRule type="expression" dxfId="5881" priority="11463">
      <formula>MID($I760,8,1)="0"</formula>
    </cfRule>
    <cfRule type="expression" dxfId="5880" priority="11464">
      <formula>$N760="Excluído"</formula>
    </cfRule>
    <cfRule type="expression" dxfId="5879" priority="11465">
      <formula>$N760="Alterar"</formula>
    </cfRule>
    <cfRule type="expression" dxfId="5878" priority="11466">
      <formula>$N760="Excluir"</formula>
    </cfRule>
    <cfRule type="expression" dxfId="5877" priority="11467">
      <formula>$N760="Incluir"</formula>
    </cfRule>
  </conditionalFormatting>
  <conditionalFormatting sqref="F871:F873">
    <cfRule type="expression" dxfId="5876" priority="5526">
      <formula>IF($I871="",FALSE,IF($I871&gt;9999999,IF($I871&lt;100000000,FALSE,TRUE),TRUE))</formula>
    </cfRule>
  </conditionalFormatting>
  <conditionalFormatting sqref="F871:H873">
    <cfRule type="expression" dxfId="5875" priority="5527">
      <formula>MID($I871,2,7)="0000000"</formula>
    </cfRule>
    <cfRule type="expression" dxfId="5874" priority="5528">
      <formula>MID($I871,3,6)="000000"</formula>
    </cfRule>
    <cfRule type="expression" dxfId="5873" priority="5529">
      <formula>MID($I871,4,5)="00000"</formula>
    </cfRule>
    <cfRule type="expression" dxfId="5872" priority="5530">
      <formula>MID($I871,5,4)="0000"</formula>
    </cfRule>
    <cfRule type="expression" dxfId="5871" priority="5531">
      <formula>MID($I871,7,2)="00"</formula>
    </cfRule>
    <cfRule type="expression" dxfId="5870" priority="5532">
      <formula>MID($I871,8,1)="0"</formula>
    </cfRule>
    <cfRule type="expression" dxfId="5869" priority="5533">
      <formula>$N871="Excluído"</formula>
    </cfRule>
    <cfRule type="expression" dxfId="5868" priority="5534">
      <formula>$N871="Alterar"</formula>
    </cfRule>
    <cfRule type="expression" dxfId="5867" priority="5535">
      <formula>$N871="Excluir"</formula>
    </cfRule>
    <cfRule type="expression" dxfId="5866" priority="5536">
      <formula>$N871="Incluir"</formula>
    </cfRule>
  </conditionalFormatting>
  <conditionalFormatting sqref="B874:B880">
    <cfRule type="expression" dxfId="5865" priority="5515">
      <formula>IF($I874="",FALSE,IF($I874&gt;9999999,IF($I874&lt;100000000,FALSE,TRUE),TRUE))</formula>
    </cfRule>
  </conditionalFormatting>
  <conditionalFormatting sqref="B874:D880">
    <cfRule type="expression" dxfId="5864" priority="5516">
      <formula>MID($I874,2,7)="0000000"</formula>
    </cfRule>
    <cfRule type="expression" dxfId="5863" priority="5517">
      <formula>MID($I874,3,6)="000000"</formula>
    </cfRule>
    <cfRule type="expression" dxfId="5862" priority="5518">
      <formula>MID($I874,4,5)="00000"</formula>
    </cfRule>
    <cfRule type="expression" dxfId="5861" priority="5519">
      <formula>MID($I874,5,4)="0000"</formula>
    </cfRule>
    <cfRule type="expression" dxfId="5860" priority="5520">
      <formula>MID($I874,7,2)="00"</formula>
    </cfRule>
    <cfRule type="expression" dxfId="5859" priority="5521">
      <formula>MID($I874,8,1)="0"</formula>
    </cfRule>
    <cfRule type="expression" dxfId="5858" priority="5522">
      <formula>$N874="Excluído"</formula>
    </cfRule>
    <cfRule type="expression" dxfId="5857" priority="5523">
      <formula>$N874="Alterar"</formula>
    </cfRule>
    <cfRule type="expression" dxfId="5856" priority="5524">
      <formula>$N874="Excluir"</formula>
    </cfRule>
    <cfRule type="expression" dxfId="5855" priority="5525">
      <formula>$N874="Incluir"</formula>
    </cfRule>
  </conditionalFormatting>
  <conditionalFormatting sqref="F882">
    <cfRule type="expression" dxfId="5854" priority="11468">
      <formula>IF($I777="",FALSE,IF($I777&gt;9999999,IF($I777&lt;100000000,FALSE,TRUE),TRUE))</formula>
    </cfRule>
  </conditionalFormatting>
  <conditionalFormatting sqref="F882">
    <cfRule type="expression" dxfId="5853" priority="11469">
      <formula>MID($I777,2,7)="0000000"</formula>
    </cfRule>
    <cfRule type="expression" dxfId="5852" priority="11470">
      <formula>MID($I777,3,6)="000000"</formula>
    </cfRule>
    <cfRule type="expression" dxfId="5851" priority="11471">
      <formula>MID($I777,4,5)="00000"</formula>
    </cfRule>
    <cfRule type="expression" dxfId="5850" priority="11472">
      <formula>MID($I777,5,4)="0000"</formula>
    </cfRule>
    <cfRule type="expression" dxfId="5849" priority="11473">
      <formula>MID($I777,7,2)="00"</formula>
    </cfRule>
    <cfRule type="expression" dxfId="5848" priority="11474">
      <formula>MID($I777,8,1)="0"</formula>
    </cfRule>
    <cfRule type="expression" dxfId="5847" priority="11475">
      <formula>$N777="Excluído"</formula>
    </cfRule>
    <cfRule type="expression" dxfId="5846" priority="11476">
      <formula>$N777="Alterar"</formula>
    </cfRule>
    <cfRule type="expression" dxfId="5845" priority="11477">
      <formula>$N777="Excluir"</formula>
    </cfRule>
    <cfRule type="expression" dxfId="5844" priority="11478">
      <formula>$N777="Incluir"</formula>
    </cfRule>
  </conditionalFormatting>
  <conditionalFormatting sqref="G878:G879">
    <cfRule type="expression" dxfId="5843" priority="11479">
      <formula>IF($I766="",FALSE,IF($I766&gt;9999999,IF($I766&lt;100000000,FALSE,TRUE),TRUE))</formula>
    </cfRule>
  </conditionalFormatting>
  <conditionalFormatting sqref="G878:G879">
    <cfRule type="expression" dxfId="5842" priority="11480">
      <formula>MID($I766,2,7)="0000000"</formula>
    </cfRule>
    <cfRule type="expression" dxfId="5841" priority="11481">
      <formula>MID($I766,3,6)="000000"</formula>
    </cfRule>
    <cfRule type="expression" dxfId="5840" priority="11482">
      <formula>MID($I766,4,5)="00000"</formula>
    </cfRule>
    <cfRule type="expression" dxfId="5839" priority="11483">
      <formula>MID($I766,5,4)="0000"</formula>
    </cfRule>
    <cfRule type="expression" dxfId="5838" priority="11484">
      <formula>MID($I766,7,2)="00"</formula>
    </cfRule>
    <cfRule type="expression" dxfId="5837" priority="11485">
      <formula>MID($I766,8,1)="0"</formula>
    </cfRule>
    <cfRule type="expression" dxfId="5836" priority="11486">
      <formula>$N766="Excluído"</formula>
    </cfRule>
    <cfRule type="expression" dxfId="5835" priority="11487">
      <formula>$N766="Alterar"</formula>
    </cfRule>
    <cfRule type="expression" dxfId="5834" priority="11488">
      <formula>$N766="Excluir"</formula>
    </cfRule>
    <cfRule type="expression" dxfId="5833" priority="11489">
      <formula>$N766="Incluir"</formula>
    </cfRule>
  </conditionalFormatting>
  <conditionalFormatting sqref="F881">
    <cfRule type="expression" dxfId="5832" priority="5504">
      <formula>IF($I881="",FALSE,IF($I881&gt;9999999,IF($I881&lt;100000000,FALSE,TRUE),TRUE))</formula>
    </cfRule>
  </conditionalFormatting>
  <conditionalFormatting sqref="F881:H881">
    <cfRule type="expression" dxfId="5831" priority="5505">
      <formula>MID($I881,2,7)="0000000"</formula>
    </cfRule>
    <cfRule type="expression" dxfId="5830" priority="5506">
      <formula>MID($I881,3,6)="000000"</formula>
    </cfRule>
    <cfRule type="expression" dxfId="5829" priority="5507">
      <formula>MID($I881,4,5)="00000"</formula>
    </cfRule>
    <cfRule type="expression" dxfId="5828" priority="5508">
      <formula>MID($I881,5,4)="0000"</formula>
    </cfRule>
    <cfRule type="expression" dxfId="5827" priority="5509">
      <formula>MID($I881,7,2)="00"</formula>
    </cfRule>
    <cfRule type="expression" dxfId="5826" priority="5510">
      <formula>MID($I881,8,1)="0"</formula>
    </cfRule>
    <cfRule type="expression" dxfId="5825" priority="5511">
      <formula>$N881="Excluído"</formula>
    </cfRule>
    <cfRule type="expression" dxfId="5824" priority="5512">
      <formula>$N881="Alterar"</formula>
    </cfRule>
    <cfRule type="expression" dxfId="5823" priority="5513">
      <formula>$N881="Excluir"</formula>
    </cfRule>
    <cfRule type="expression" dxfId="5822" priority="5514">
      <formula>$N881="Incluir"</formula>
    </cfRule>
  </conditionalFormatting>
  <conditionalFormatting sqref="F882">
    <cfRule type="expression" dxfId="5821" priority="5471">
      <formula>IF($I789="",FALSE,IF($I789&gt;9999999,IF($I789&lt;100000000,FALSE,TRUE),TRUE))</formula>
    </cfRule>
  </conditionalFormatting>
  <conditionalFormatting sqref="F882">
    <cfRule type="expression" dxfId="5820" priority="5472">
      <formula>MID($I789,2,7)="0000000"</formula>
    </cfRule>
    <cfRule type="expression" dxfId="5819" priority="5473">
      <formula>MID($I789,3,6)="000000"</formula>
    </cfRule>
    <cfRule type="expression" dxfId="5818" priority="5474">
      <formula>MID($I789,4,5)="00000"</formula>
    </cfRule>
    <cfRule type="expression" dxfId="5817" priority="5475">
      <formula>MID($I789,5,4)="0000"</formula>
    </cfRule>
    <cfRule type="expression" dxfId="5816" priority="5476">
      <formula>MID($I789,7,2)="00"</formula>
    </cfRule>
    <cfRule type="expression" dxfId="5815" priority="5477">
      <formula>MID($I789,8,1)="0"</formula>
    </cfRule>
    <cfRule type="expression" dxfId="5814" priority="5478">
      <formula>$N789="Excluído"</formula>
    </cfRule>
    <cfRule type="expression" dxfId="5813" priority="5479">
      <formula>$N789="Alterar"</formula>
    </cfRule>
    <cfRule type="expression" dxfId="5812" priority="5480">
      <formula>$N789="Excluir"</formula>
    </cfRule>
    <cfRule type="expression" dxfId="5811" priority="5481">
      <formula>$N789="Incluir"</formula>
    </cfRule>
  </conditionalFormatting>
  <conditionalFormatting sqref="G882">
    <cfRule type="expression" dxfId="5810" priority="5460">
      <formula>IF($I783="",FALSE,IF($I783&gt;9999999,IF($I783&lt;100000000,FALSE,TRUE),TRUE))</formula>
    </cfRule>
  </conditionalFormatting>
  <conditionalFormatting sqref="G882">
    <cfRule type="expression" dxfId="5809" priority="5461">
      <formula>MID($I783,2,7)="0000000"</formula>
    </cfRule>
    <cfRule type="expression" dxfId="5808" priority="5462">
      <formula>MID($I783,3,6)="000000"</formula>
    </cfRule>
    <cfRule type="expression" dxfId="5807" priority="5463">
      <formula>MID($I783,4,5)="00000"</formula>
    </cfRule>
    <cfRule type="expression" dxfId="5806" priority="5464">
      <formula>MID($I783,5,4)="0000"</formula>
    </cfRule>
    <cfRule type="expression" dxfId="5805" priority="5465">
      <formula>MID($I783,7,2)="00"</formula>
    </cfRule>
    <cfRule type="expression" dxfId="5804" priority="5466">
      <formula>MID($I783,8,1)="0"</formula>
    </cfRule>
    <cfRule type="expression" dxfId="5803" priority="5467">
      <formula>$N783="Excluído"</formula>
    </cfRule>
    <cfRule type="expression" dxfId="5802" priority="5468">
      <formula>$N783="Alterar"</formula>
    </cfRule>
    <cfRule type="expression" dxfId="5801" priority="5469">
      <formula>$N783="Excluir"</formula>
    </cfRule>
    <cfRule type="expression" dxfId="5800" priority="5470">
      <formula>$N783="Incluir"</formula>
    </cfRule>
  </conditionalFormatting>
  <conditionalFormatting sqref="H882">
    <cfRule type="expression" dxfId="5799" priority="5482">
      <formula>IF($I777="",FALSE,IF($I777&gt;9999999,IF($I777&lt;100000000,FALSE,TRUE),TRUE))</formula>
    </cfRule>
  </conditionalFormatting>
  <conditionalFormatting sqref="H882">
    <cfRule type="expression" dxfId="5798" priority="5483">
      <formula>MID($I777,2,7)="0000000"</formula>
    </cfRule>
    <cfRule type="expression" dxfId="5797" priority="5484">
      <formula>MID($I777,3,6)="000000"</formula>
    </cfRule>
    <cfRule type="expression" dxfId="5796" priority="5485">
      <formula>MID($I777,4,5)="00000"</formula>
    </cfRule>
    <cfRule type="expression" dxfId="5795" priority="5486">
      <formula>MID($I777,5,4)="0000"</formula>
    </cfRule>
    <cfRule type="expression" dxfId="5794" priority="5487">
      <formula>MID($I777,7,2)="00"</formula>
    </cfRule>
    <cfRule type="expression" dxfId="5793" priority="5488">
      <formula>MID($I777,8,1)="0"</formula>
    </cfRule>
    <cfRule type="expression" dxfId="5792" priority="5489">
      <formula>$N777="Excluído"</formula>
    </cfRule>
    <cfRule type="expression" dxfId="5791" priority="5490">
      <formula>$N777="Alterar"</formula>
    </cfRule>
    <cfRule type="expression" dxfId="5790" priority="5491">
      <formula>$N777="Excluir"</formula>
    </cfRule>
    <cfRule type="expression" dxfId="5789" priority="5492">
      <formula>$N777="Incluir"</formula>
    </cfRule>
  </conditionalFormatting>
  <conditionalFormatting sqref="G882">
    <cfRule type="expression" dxfId="5788" priority="5493">
      <formula>IF($I770="",FALSE,IF($I770&gt;9999999,IF($I770&lt;100000000,FALSE,TRUE),TRUE))</formula>
    </cfRule>
  </conditionalFormatting>
  <conditionalFormatting sqref="G882">
    <cfRule type="expression" dxfId="5787" priority="5494">
      <formula>MID($I770,2,7)="0000000"</formula>
    </cfRule>
    <cfRule type="expression" dxfId="5786" priority="5495">
      <formula>MID($I770,3,6)="000000"</formula>
    </cfRule>
    <cfRule type="expression" dxfId="5785" priority="5496">
      <formula>MID($I770,4,5)="00000"</formula>
    </cfRule>
    <cfRule type="expression" dxfId="5784" priority="5497">
      <formula>MID($I770,5,4)="0000"</formula>
    </cfRule>
    <cfRule type="expression" dxfId="5783" priority="5498">
      <formula>MID($I770,7,2)="00"</formula>
    </cfRule>
    <cfRule type="expression" dxfId="5782" priority="5499">
      <formula>MID($I770,8,1)="0"</formula>
    </cfRule>
    <cfRule type="expression" dxfId="5781" priority="5500">
      <formula>$N770="Excluído"</formula>
    </cfRule>
    <cfRule type="expression" dxfId="5780" priority="5501">
      <formula>$N770="Alterar"</formula>
    </cfRule>
    <cfRule type="expression" dxfId="5779" priority="5502">
      <formula>$N770="Excluir"</formula>
    </cfRule>
    <cfRule type="expression" dxfId="5778" priority="5503">
      <formula>$N770="Incluir"</formula>
    </cfRule>
  </conditionalFormatting>
  <conditionalFormatting sqref="B881:B885">
    <cfRule type="expression" dxfId="5777" priority="5449">
      <formula>IF($I882="",FALSE,IF($I882&gt;9999999,IF($I882&lt;100000000,FALSE,TRUE),TRUE))</formula>
    </cfRule>
  </conditionalFormatting>
  <conditionalFormatting sqref="B881:D885">
    <cfRule type="expression" dxfId="5776" priority="5450">
      <formula>MID($I882,2,7)="0000000"</formula>
    </cfRule>
    <cfRule type="expression" dxfId="5775" priority="5451">
      <formula>MID($I882,3,6)="000000"</formula>
    </cfRule>
    <cfRule type="expression" dxfId="5774" priority="5452">
      <formula>MID($I882,4,5)="00000"</formula>
    </cfRule>
    <cfRule type="expression" dxfId="5773" priority="5453">
      <formula>MID($I882,5,4)="0000"</formula>
    </cfRule>
    <cfRule type="expression" dxfId="5772" priority="5454">
      <formula>MID($I882,7,2)="00"</formula>
    </cfRule>
    <cfRule type="expression" dxfId="5771" priority="5455">
      <formula>MID($I882,8,1)="0"</formula>
    </cfRule>
    <cfRule type="expression" dxfId="5770" priority="5456">
      <formula>$N882="Excluído"</formula>
    </cfRule>
    <cfRule type="expression" dxfId="5769" priority="5457">
      <formula>$N882="Alterar"</formula>
    </cfRule>
    <cfRule type="expression" dxfId="5768" priority="5458">
      <formula>$N882="Excluir"</formula>
    </cfRule>
    <cfRule type="expression" dxfId="5767" priority="5459">
      <formula>$N882="Incluir"</formula>
    </cfRule>
  </conditionalFormatting>
  <conditionalFormatting sqref="F886:F887">
    <cfRule type="expression" dxfId="5766" priority="5438">
      <formula>IF($I886="",FALSE,IF($I886&gt;9999999,IF($I886&lt;100000000,FALSE,TRUE),TRUE))</formula>
    </cfRule>
  </conditionalFormatting>
  <conditionalFormatting sqref="F886:H887">
    <cfRule type="expression" dxfId="5765" priority="5439">
      <formula>MID($I886,2,7)="0000000"</formula>
    </cfRule>
    <cfRule type="expression" dxfId="5764" priority="5440">
      <formula>MID($I886,3,6)="000000"</formula>
    </cfRule>
    <cfRule type="expression" dxfId="5763" priority="5441">
      <formula>MID($I886,4,5)="00000"</formula>
    </cfRule>
    <cfRule type="expression" dxfId="5762" priority="5442">
      <formula>MID($I886,5,4)="0000"</formula>
    </cfRule>
    <cfRule type="expression" dxfId="5761" priority="5443">
      <formula>MID($I886,7,2)="00"</formula>
    </cfRule>
    <cfRule type="expression" dxfId="5760" priority="5444">
      <formula>MID($I886,8,1)="0"</formula>
    </cfRule>
    <cfRule type="expression" dxfId="5759" priority="5445">
      <formula>$N886="Excluído"</formula>
    </cfRule>
    <cfRule type="expression" dxfId="5758" priority="5446">
      <formula>$N886="Alterar"</formula>
    </cfRule>
    <cfRule type="expression" dxfId="5757" priority="5447">
      <formula>$N886="Excluir"</formula>
    </cfRule>
    <cfRule type="expression" dxfId="5756" priority="5448">
      <formula>$N886="Incluir"</formula>
    </cfRule>
  </conditionalFormatting>
  <conditionalFormatting sqref="F888">
    <cfRule type="expression" dxfId="5755" priority="5427">
      <formula>IF($I888="",FALSE,IF($I888&gt;9999999,IF($I888&lt;100000000,FALSE,TRUE),TRUE))</formula>
    </cfRule>
  </conditionalFormatting>
  <conditionalFormatting sqref="F888:H888">
    <cfRule type="expression" dxfId="5754" priority="5428">
      <formula>MID($I888,2,7)="0000000"</formula>
    </cfRule>
    <cfRule type="expression" dxfId="5753" priority="5429">
      <formula>MID($I888,3,6)="000000"</formula>
    </cfRule>
    <cfRule type="expression" dxfId="5752" priority="5430">
      <formula>MID($I888,4,5)="00000"</formula>
    </cfRule>
    <cfRule type="expression" dxfId="5751" priority="5431">
      <formula>MID($I888,5,4)="0000"</formula>
    </cfRule>
    <cfRule type="expression" dxfId="5750" priority="5432">
      <formula>MID($I888,7,2)="00"</formula>
    </cfRule>
    <cfRule type="expression" dxfId="5749" priority="5433">
      <formula>MID($I888,8,1)="0"</formula>
    </cfRule>
    <cfRule type="expression" dxfId="5748" priority="5434">
      <formula>$N888="Excluído"</formula>
    </cfRule>
    <cfRule type="expression" dxfId="5747" priority="5435">
      <formula>$N888="Alterar"</formula>
    </cfRule>
    <cfRule type="expression" dxfId="5746" priority="5436">
      <formula>$N888="Excluir"</formula>
    </cfRule>
    <cfRule type="expression" dxfId="5745" priority="5437">
      <formula>$N888="Incluir"</formula>
    </cfRule>
  </conditionalFormatting>
  <conditionalFormatting sqref="H889">
    <cfRule type="expression" dxfId="5744" priority="5405">
      <formula>IF($I802="",FALSE,IF($I802&gt;9999999,IF($I802&lt;100000000,FALSE,TRUE),TRUE))</formula>
    </cfRule>
  </conditionalFormatting>
  <conditionalFormatting sqref="H889">
    <cfRule type="expression" dxfId="5743" priority="5406">
      <formula>MID($I802,2,7)="0000000"</formula>
    </cfRule>
    <cfRule type="expression" dxfId="5742" priority="5407">
      <formula>MID($I802,3,6)="000000"</formula>
    </cfRule>
    <cfRule type="expression" dxfId="5741" priority="5408">
      <formula>MID($I802,4,5)="00000"</formula>
    </cfRule>
    <cfRule type="expression" dxfId="5740" priority="5409">
      <formula>MID($I802,5,4)="0000"</formula>
    </cfRule>
    <cfRule type="expression" dxfId="5739" priority="5410">
      <formula>MID($I802,7,2)="00"</formula>
    </cfRule>
    <cfRule type="expression" dxfId="5738" priority="5411">
      <formula>MID($I802,8,1)="0"</formula>
    </cfRule>
    <cfRule type="expression" dxfId="5737" priority="5412">
      <formula>$N802="Excluído"</formula>
    </cfRule>
    <cfRule type="expression" dxfId="5736" priority="5413">
      <formula>$N802="Alterar"</formula>
    </cfRule>
    <cfRule type="expression" dxfId="5735" priority="5414">
      <formula>$N802="Excluir"</formula>
    </cfRule>
    <cfRule type="expression" dxfId="5734" priority="5415">
      <formula>$N802="Incluir"</formula>
    </cfRule>
  </conditionalFormatting>
  <conditionalFormatting sqref="F889">
    <cfRule type="expression" dxfId="5733" priority="5416">
      <formula>IF($I784="",FALSE,IF($I784&gt;9999999,IF($I784&lt;100000000,FALSE,TRUE),TRUE))</formula>
    </cfRule>
  </conditionalFormatting>
  <conditionalFormatting sqref="F889">
    <cfRule type="expression" dxfId="5732" priority="5417">
      <formula>MID($I784,2,7)="0000000"</formula>
    </cfRule>
    <cfRule type="expression" dxfId="5731" priority="5418">
      <formula>MID($I784,3,6)="000000"</formula>
    </cfRule>
    <cfRule type="expression" dxfId="5730" priority="5419">
      <formula>MID($I784,4,5)="00000"</formula>
    </cfRule>
    <cfRule type="expression" dxfId="5729" priority="5420">
      <formula>MID($I784,5,4)="0000"</formula>
    </cfRule>
    <cfRule type="expression" dxfId="5728" priority="5421">
      <formula>MID($I784,7,2)="00"</formula>
    </cfRule>
    <cfRule type="expression" dxfId="5727" priority="5422">
      <formula>MID($I784,8,1)="0"</formula>
    </cfRule>
    <cfRule type="expression" dxfId="5726" priority="5423">
      <formula>$N784="Excluído"</formula>
    </cfRule>
    <cfRule type="expression" dxfId="5725" priority="5424">
      <formula>$N784="Alterar"</formula>
    </cfRule>
    <cfRule type="expression" dxfId="5724" priority="5425">
      <formula>$N784="Excluir"</formula>
    </cfRule>
    <cfRule type="expression" dxfId="5723" priority="5426">
      <formula>$N784="Incluir"</formula>
    </cfRule>
  </conditionalFormatting>
  <conditionalFormatting sqref="F889">
    <cfRule type="expression" dxfId="5722" priority="5372">
      <formula>IF($I802="",FALSE,IF($I802&gt;9999999,IF($I802&lt;100000000,FALSE,TRUE),TRUE))</formula>
    </cfRule>
  </conditionalFormatting>
  <conditionalFormatting sqref="F889">
    <cfRule type="expression" dxfId="5721" priority="5373">
      <formula>MID($I802,2,7)="0000000"</formula>
    </cfRule>
    <cfRule type="expression" dxfId="5720" priority="5374">
      <formula>MID($I802,3,6)="000000"</formula>
    </cfRule>
    <cfRule type="expression" dxfId="5719" priority="5375">
      <formula>MID($I802,4,5)="00000"</formula>
    </cfRule>
    <cfRule type="expression" dxfId="5718" priority="5376">
      <formula>MID($I802,5,4)="0000"</formula>
    </cfRule>
    <cfRule type="expression" dxfId="5717" priority="5377">
      <formula>MID($I802,7,2)="00"</formula>
    </cfRule>
    <cfRule type="expression" dxfId="5716" priority="5378">
      <formula>MID($I802,8,1)="0"</formula>
    </cfRule>
    <cfRule type="expression" dxfId="5715" priority="5379">
      <formula>$N802="Excluído"</formula>
    </cfRule>
    <cfRule type="expression" dxfId="5714" priority="5380">
      <formula>$N802="Alterar"</formula>
    </cfRule>
    <cfRule type="expression" dxfId="5713" priority="5381">
      <formula>$N802="Excluir"</formula>
    </cfRule>
    <cfRule type="expression" dxfId="5712" priority="5382">
      <formula>$N802="Incluir"</formula>
    </cfRule>
  </conditionalFormatting>
  <conditionalFormatting sqref="G889">
    <cfRule type="expression" dxfId="5711" priority="5361">
      <formula>IF($I790="",FALSE,IF($I790&gt;9999999,IF($I790&lt;100000000,FALSE,TRUE),TRUE))</formula>
    </cfRule>
  </conditionalFormatting>
  <conditionalFormatting sqref="G889">
    <cfRule type="expression" dxfId="5710" priority="5362">
      <formula>MID($I790,2,7)="0000000"</formula>
    </cfRule>
    <cfRule type="expression" dxfId="5709" priority="5363">
      <formula>MID($I790,3,6)="000000"</formula>
    </cfRule>
    <cfRule type="expression" dxfId="5708" priority="5364">
      <formula>MID($I790,4,5)="00000"</formula>
    </cfRule>
    <cfRule type="expression" dxfId="5707" priority="5365">
      <formula>MID($I790,5,4)="0000"</formula>
    </cfRule>
    <cfRule type="expression" dxfId="5706" priority="5366">
      <formula>MID($I790,7,2)="00"</formula>
    </cfRule>
    <cfRule type="expression" dxfId="5705" priority="5367">
      <formula>MID($I790,8,1)="0"</formula>
    </cfRule>
    <cfRule type="expression" dxfId="5704" priority="5368">
      <formula>$N790="Excluído"</formula>
    </cfRule>
    <cfRule type="expression" dxfId="5703" priority="5369">
      <formula>$N790="Alterar"</formula>
    </cfRule>
    <cfRule type="expression" dxfId="5702" priority="5370">
      <formula>$N790="Excluir"</formula>
    </cfRule>
    <cfRule type="expression" dxfId="5701" priority="5371">
      <formula>$N790="Incluir"</formula>
    </cfRule>
  </conditionalFormatting>
  <conditionalFormatting sqref="H889">
    <cfRule type="expression" dxfId="5700" priority="5383">
      <formula>IF($I784="",FALSE,IF($I784&gt;9999999,IF($I784&lt;100000000,FALSE,TRUE),TRUE))</formula>
    </cfRule>
  </conditionalFormatting>
  <conditionalFormatting sqref="H889">
    <cfRule type="expression" dxfId="5699" priority="5384">
      <formula>MID($I784,2,7)="0000000"</formula>
    </cfRule>
    <cfRule type="expression" dxfId="5698" priority="5385">
      <formula>MID($I784,3,6)="000000"</formula>
    </cfRule>
    <cfRule type="expression" dxfId="5697" priority="5386">
      <formula>MID($I784,4,5)="00000"</formula>
    </cfRule>
    <cfRule type="expression" dxfId="5696" priority="5387">
      <formula>MID($I784,5,4)="0000"</formula>
    </cfRule>
    <cfRule type="expression" dxfId="5695" priority="5388">
      <formula>MID($I784,7,2)="00"</formula>
    </cfRule>
    <cfRule type="expression" dxfId="5694" priority="5389">
      <formula>MID($I784,8,1)="0"</formula>
    </cfRule>
    <cfRule type="expression" dxfId="5693" priority="5390">
      <formula>$N784="Excluído"</formula>
    </cfRule>
    <cfRule type="expression" dxfId="5692" priority="5391">
      <formula>$N784="Alterar"</formula>
    </cfRule>
    <cfRule type="expression" dxfId="5691" priority="5392">
      <formula>$N784="Excluir"</formula>
    </cfRule>
    <cfRule type="expression" dxfId="5690" priority="5393">
      <formula>$N784="Incluir"</formula>
    </cfRule>
  </conditionalFormatting>
  <conditionalFormatting sqref="G889">
    <cfRule type="expression" dxfId="5689" priority="5394">
      <formula>IF($I778="",FALSE,IF($I778&gt;9999999,IF($I778&lt;100000000,FALSE,TRUE),TRUE))</formula>
    </cfRule>
  </conditionalFormatting>
  <conditionalFormatting sqref="G889">
    <cfRule type="expression" dxfId="5688" priority="5395">
      <formula>MID($I778,2,7)="0000000"</formula>
    </cfRule>
    <cfRule type="expression" dxfId="5687" priority="5396">
      <formula>MID($I778,3,6)="000000"</formula>
    </cfRule>
    <cfRule type="expression" dxfId="5686" priority="5397">
      <formula>MID($I778,4,5)="00000"</formula>
    </cfRule>
    <cfRule type="expression" dxfId="5685" priority="5398">
      <formula>MID($I778,5,4)="0000"</formula>
    </cfRule>
    <cfRule type="expression" dxfId="5684" priority="5399">
      <formula>MID($I778,7,2)="00"</formula>
    </cfRule>
    <cfRule type="expression" dxfId="5683" priority="5400">
      <formula>MID($I778,8,1)="0"</formula>
    </cfRule>
    <cfRule type="expression" dxfId="5682" priority="5401">
      <formula>$N778="Excluído"</formula>
    </cfRule>
    <cfRule type="expression" dxfId="5681" priority="5402">
      <formula>$N778="Alterar"</formula>
    </cfRule>
    <cfRule type="expression" dxfId="5680" priority="5403">
      <formula>$N778="Excluir"</formula>
    </cfRule>
    <cfRule type="expression" dxfId="5679" priority="5404">
      <formula>$N778="Incluir"</formula>
    </cfRule>
  </conditionalFormatting>
  <conditionalFormatting sqref="B889">
    <cfRule type="expression" dxfId="5678" priority="5350">
      <formula>IF($I889="",FALSE,IF($I889&gt;9999999,IF($I889&lt;100000000,FALSE,TRUE),TRUE))</formula>
    </cfRule>
  </conditionalFormatting>
  <conditionalFormatting sqref="B889:D889">
    <cfRule type="expression" dxfId="5677" priority="5351">
      <formula>MID($I889,2,7)="0000000"</formula>
    </cfRule>
    <cfRule type="expression" dxfId="5676" priority="5352">
      <formula>MID($I889,3,6)="000000"</formula>
    </cfRule>
    <cfRule type="expression" dxfId="5675" priority="5353">
      <formula>MID($I889,4,5)="00000"</formula>
    </cfRule>
    <cfRule type="expression" dxfId="5674" priority="5354">
      <formula>MID($I889,5,4)="0000"</formula>
    </cfRule>
    <cfRule type="expression" dxfId="5673" priority="5355">
      <formula>MID($I889,7,2)="00"</formula>
    </cfRule>
    <cfRule type="expression" dxfId="5672" priority="5356">
      <formula>MID($I889,8,1)="0"</formula>
    </cfRule>
    <cfRule type="expression" dxfId="5671" priority="5357">
      <formula>$N889="Excluído"</formula>
    </cfRule>
    <cfRule type="expression" dxfId="5670" priority="5358">
      <formula>$N889="Alterar"</formula>
    </cfRule>
    <cfRule type="expression" dxfId="5669" priority="5359">
      <formula>$N889="Excluir"</formula>
    </cfRule>
    <cfRule type="expression" dxfId="5668" priority="5360">
      <formula>$N889="Incluir"</formula>
    </cfRule>
  </conditionalFormatting>
  <conditionalFormatting sqref="F890">
    <cfRule type="expression" dxfId="5667" priority="5339">
      <formula>IF($I890="",FALSE,IF($I890&gt;9999999,IF($I890&lt;100000000,FALSE,TRUE),TRUE))</formula>
    </cfRule>
  </conditionalFormatting>
  <conditionalFormatting sqref="F890:H890">
    <cfRule type="expression" dxfId="5666" priority="5340">
      <formula>MID($I890,2,7)="0000000"</formula>
    </cfRule>
    <cfRule type="expression" dxfId="5665" priority="5341">
      <formula>MID($I890,3,6)="000000"</formula>
    </cfRule>
    <cfRule type="expression" dxfId="5664" priority="5342">
      <formula>MID($I890,4,5)="00000"</formula>
    </cfRule>
    <cfRule type="expression" dxfId="5663" priority="5343">
      <formula>MID($I890,5,4)="0000"</formula>
    </cfRule>
    <cfRule type="expression" dxfId="5662" priority="5344">
      <formula>MID($I890,7,2)="00"</formula>
    </cfRule>
    <cfRule type="expression" dxfId="5661" priority="5345">
      <formula>MID($I890,8,1)="0"</formula>
    </cfRule>
    <cfRule type="expression" dxfId="5660" priority="5346">
      <formula>$N890="Excluído"</formula>
    </cfRule>
    <cfRule type="expression" dxfId="5659" priority="5347">
      <formula>$N890="Alterar"</formula>
    </cfRule>
    <cfRule type="expression" dxfId="5658" priority="5348">
      <formula>$N890="Excluir"</formula>
    </cfRule>
    <cfRule type="expression" dxfId="5657" priority="5349">
      <formula>$N890="Incluir"</formula>
    </cfRule>
  </conditionalFormatting>
  <conditionalFormatting sqref="B891:B892">
    <cfRule type="expression" dxfId="5656" priority="5328">
      <formula>IF($I891="",FALSE,IF($I891&gt;9999999,IF($I891&lt;100000000,FALSE,TRUE),TRUE))</formula>
    </cfRule>
  </conditionalFormatting>
  <conditionalFormatting sqref="B891:D892">
    <cfRule type="expression" dxfId="5655" priority="5329">
      <formula>MID($I891,2,7)="0000000"</formula>
    </cfRule>
    <cfRule type="expression" dxfId="5654" priority="5330">
      <formula>MID($I891,3,6)="000000"</formula>
    </cfRule>
    <cfRule type="expression" dxfId="5653" priority="5331">
      <formula>MID($I891,4,5)="00000"</formula>
    </cfRule>
    <cfRule type="expression" dxfId="5652" priority="5332">
      <formula>MID($I891,5,4)="0000"</formula>
    </cfRule>
    <cfRule type="expression" dxfId="5651" priority="5333">
      <formula>MID($I891,7,2)="00"</formula>
    </cfRule>
    <cfRule type="expression" dxfId="5650" priority="5334">
      <formula>MID($I891,8,1)="0"</formula>
    </cfRule>
    <cfRule type="expression" dxfId="5649" priority="5335">
      <formula>$N891="Excluído"</formula>
    </cfRule>
    <cfRule type="expression" dxfId="5648" priority="5336">
      <formula>$N891="Alterar"</formula>
    </cfRule>
    <cfRule type="expression" dxfId="5647" priority="5337">
      <formula>$N891="Excluir"</formula>
    </cfRule>
    <cfRule type="expression" dxfId="5646" priority="5338">
      <formula>$N891="Incluir"</formula>
    </cfRule>
  </conditionalFormatting>
  <conditionalFormatting sqref="H891:H892">
    <cfRule type="expression" dxfId="5645" priority="5306">
      <formula>IF($I804="",FALSE,IF($I804&gt;9999999,IF($I804&lt;100000000,FALSE,TRUE),TRUE))</formula>
    </cfRule>
  </conditionalFormatting>
  <conditionalFormatting sqref="H891:H892">
    <cfRule type="expression" dxfId="5644" priority="5307">
      <formula>MID($I804,2,7)="0000000"</formula>
    </cfRule>
    <cfRule type="expression" dxfId="5643" priority="5308">
      <formula>MID($I804,3,6)="000000"</formula>
    </cfRule>
    <cfRule type="expression" dxfId="5642" priority="5309">
      <formula>MID($I804,4,5)="00000"</formula>
    </cfRule>
    <cfRule type="expression" dxfId="5641" priority="5310">
      <formula>MID($I804,5,4)="0000"</formula>
    </cfRule>
    <cfRule type="expression" dxfId="5640" priority="5311">
      <formula>MID($I804,7,2)="00"</formula>
    </cfRule>
    <cfRule type="expression" dxfId="5639" priority="5312">
      <formula>MID($I804,8,1)="0"</formula>
    </cfRule>
    <cfRule type="expression" dxfId="5638" priority="5313">
      <formula>$N804="Excluído"</formula>
    </cfRule>
    <cfRule type="expression" dxfId="5637" priority="5314">
      <formula>$N804="Alterar"</formula>
    </cfRule>
    <cfRule type="expression" dxfId="5636" priority="5315">
      <formula>$N804="Excluir"</formula>
    </cfRule>
    <cfRule type="expression" dxfId="5635" priority="5316">
      <formula>$N804="Incluir"</formula>
    </cfRule>
  </conditionalFormatting>
  <conditionalFormatting sqref="F891:F892">
    <cfRule type="expression" dxfId="5634" priority="5317">
      <formula>IF($I786="",FALSE,IF($I786&gt;9999999,IF($I786&lt;100000000,FALSE,TRUE),TRUE))</formula>
    </cfRule>
  </conditionalFormatting>
  <conditionalFormatting sqref="F891:F892">
    <cfRule type="expression" dxfId="5633" priority="5318">
      <formula>MID($I786,2,7)="0000000"</formula>
    </cfRule>
    <cfRule type="expression" dxfId="5632" priority="5319">
      <formula>MID($I786,3,6)="000000"</formula>
    </cfRule>
    <cfRule type="expression" dxfId="5631" priority="5320">
      <formula>MID($I786,4,5)="00000"</formula>
    </cfRule>
    <cfRule type="expression" dxfId="5630" priority="5321">
      <formula>MID($I786,5,4)="0000"</formula>
    </cfRule>
    <cfRule type="expression" dxfId="5629" priority="5322">
      <formula>MID($I786,7,2)="00"</formula>
    </cfRule>
    <cfRule type="expression" dxfId="5628" priority="5323">
      <formula>MID($I786,8,1)="0"</formula>
    </cfRule>
    <cfRule type="expression" dxfId="5627" priority="5324">
      <formula>$N786="Excluído"</formula>
    </cfRule>
    <cfRule type="expression" dxfId="5626" priority="5325">
      <formula>$N786="Alterar"</formula>
    </cfRule>
    <cfRule type="expression" dxfId="5625" priority="5326">
      <formula>$N786="Excluir"</formula>
    </cfRule>
    <cfRule type="expression" dxfId="5624" priority="5327">
      <formula>$N786="Incluir"</formula>
    </cfRule>
  </conditionalFormatting>
  <conditionalFormatting sqref="F891:F892">
    <cfRule type="expression" dxfId="5623" priority="5273">
      <formula>IF($I804="",FALSE,IF($I804&gt;9999999,IF($I804&lt;100000000,FALSE,TRUE),TRUE))</formula>
    </cfRule>
  </conditionalFormatting>
  <conditionalFormatting sqref="F891:F892">
    <cfRule type="expression" dxfId="5622" priority="5274">
      <formula>MID($I804,2,7)="0000000"</formula>
    </cfRule>
    <cfRule type="expression" dxfId="5621" priority="5275">
      <formula>MID($I804,3,6)="000000"</formula>
    </cfRule>
    <cfRule type="expression" dxfId="5620" priority="5276">
      <formula>MID($I804,4,5)="00000"</formula>
    </cfRule>
    <cfRule type="expression" dxfId="5619" priority="5277">
      <formula>MID($I804,5,4)="0000"</formula>
    </cfRule>
    <cfRule type="expression" dxfId="5618" priority="5278">
      <formula>MID($I804,7,2)="00"</formula>
    </cfRule>
    <cfRule type="expression" dxfId="5617" priority="5279">
      <formula>MID($I804,8,1)="0"</formula>
    </cfRule>
    <cfRule type="expression" dxfId="5616" priority="5280">
      <formula>$N804="Excluído"</formula>
    </cfRule>
    <cfRule type="expression" dxfId="5615" priority="5281">
      <formula>$N804="Alterar"</formula>
    </cfRule>
    <cfRule type="expression" dxfId="5614" priority="5282">
      <formula>$N804="Excluir"</formula>
    </cfRule>
    <cfRule type="expression" dxfId="5613" priority="5283">
      <formula>$N804="Incluir"</formula>
    </cfRule>
  </conditionalFormatting>
  <conditionalFormatting sqref="G891:G892">
    <cfRule type="expression" dxfId="5612" priority="5262">
      <formula>IF($I792="",FALSE,IF($I792&gt;9999999,IF($I792&lt;100000000,FALSE,TRUE),TRUE))</formula>
    </cfRule>
  </conditionalFormatting>
  <conditionalFormatting sqref="G891:G892">
    <cfRule type="expression" dxfId="5611" priority="5263">
      <formula>MID($I792,2,7)="0000000"</formula>
    </cfRule>
    <cfRule type="expression" dxfId="5610" priority="5264">
      <formula>MID($I792,3,6)="000000"</formula>
    </cfRule>
    <cfRule type="expression" dxfId="5609" priority="5265">
      <formula>MID($I792,4,5)="00000"</formula>
    </cfRule>
    <cfRule type="expression" dxfId="5608" priority="5266">
      <formula>MID($I792,5,4)="0000"</formula>
    </cfRule>
    <cfRule type="expression" dxfId="5607" priority="5267">
      <formula>MID($I792,7,2)="00"</formula>
    </cfRule>
    <cfRule type="expression" dxfId="5606" priority="5268">
      <formula>MID($I792,8,1)="0"</formula>
    </cfRule>
    <cfRule type="expression" dxfId="5605" priority="5269">
      <formula>$N792="Excluído"</formula>
    </cfRule>
    <cfRule type="expression" dxfId="5604" priority="5270">
      <formula>$N792="Alterar"</formula>
    </cfRule>
    <cfRule type="expression" dxfId="5603" priority="5271">
      <formula>$N792="Excluir"</formula>
    </cfRule>
    <cfRule type="expression" dxfId="5602" priority="5272">
      <formula>$N792="Incluir"</formula>
    </cfRule>
  </conditionalFormatting>
  <conditionalFormatting sqref="H891:H892">
    <cfRule type="expression" dxfId="5601" priority="5284">
      <formula>IF($I786="",FALSE,IF($I786&gt;9999999,IF($I786&lt;100000000,FALSE,TRUE),TRUE))</formula>
    </cfRule>
  </conditionalFormatting>
  <conditionalFormatting sqref="H891:H892">
    <cfRule type="expression" dxfId="5600" priority="5285">
      <formula>MID($I786,2,7)="0000000"</formula>
    </cfRule>
    <cfRule type="expression" dxfId="5599" priority="5286">
      <formula>MID($I786,3,6)="000000"</formula>
    </cfRule>
    <cfRule type="expression" dxfId="5598" priority="5287">
      <formula>MID($I786,4,5)="00000"</formula>
    </cfRule>
    <cfRule type="expression" dxfId="5597" priority="5288">
      <formula>MID($I786,5,4)="0000"</formula>
    </cfRule>
    <cfRule type="expression" dxfId="5596" priority="5289">
      <formula>MID($I786,7,2)="00"</formula>
    </cfRule>
    <cfRule type="expression" dxfId="5595" priority="5290">
      <formula>MID($I786,8,1)="0"</formula>
    </cfRule>
    <cfRule type="expression" dxfId="5594" priority="5291">
      <formula>$N786="Excluído"</formula>
    </cfRule>
    <cfRule type="expression" dxfId="5593" priority="5292">
      <formula>$N786="Alterar"</formula>
    </cfRule>
    <cfRule type="expression" dxfId="5592" priority="5293">
      <formula>$N786="Excluir"</formula>
    </cfRule>
    <cfRule type="expression" dxfId="5591" priority="5294">
      <formula>$N786="Incluir"</formula>
    </cfRule>
  </conditionalFormatting>
  <conditionalFormatting sqref="G891:G892">
    <cfRule type="expression" dxfId="5590" priority="5295">
      <formula>IF($I780="",FALSE,IF($I780&gt;9999999,IF($I780&lt;100000000,FALSE,TRUE),TRUE))</formula>
    </cfRule>
  </conditionalFormatting>
  <conditionalFormatting sqref="G891:G892">
    <cfRule type="expression" dxfId="5589" priority="5296">
      <formula>MID($I780,2,7)="0000000"</formula>
    </cfRule>
    <cfRule type="expression" dxfId="5588" priority="5297">
      <formula>MID($I780,3,6)="000000"</formula>
    </cfRule>
    <cfRule type="expression" dxfId="5587" priority="5298">
      <formula>MID($I780,4,5)="00000"</formula>
    </cfRule>
    <cfRule type="expression" dxfId="5586" priority="5299">
      <formula>MID($I780,5,4)="0000"</formula>
    </cfRule>
    <cfRule type="expression" dxfId="5585" priority="5300">
      <formula>MID($I780,7,2)="00"</formula>
    </cfRule>
    <cfRule type="expression" dxfId="5584" priority="5301">
      <formula>MID($I780,8,1)="0"</formula>
    </cfRule>
    <cfRule type="expression" dxfId="5583" priority="5302">
      <formula>$N780="Excluído"</formula>
    </cfRule>
    <cfRule type="expression" dxfId="5582" priority="5303">
      <formula>$N780="Alterar"</formula>
    </cfRule>
    <cfRule type="expression" dxfId="5581" priority="5304">
      <formula>$N780="Excluir"</formula>
    </cfRule>
    <cfRule type="expression" dxfId="5580" priority="5305">
      <formula>$N780="Incluir"</formula>
    </cfRule>
  </conditionalFormatting>
  <conditionalFormatting sqref="F893">
    <cfRule type="expression" dxfId="5579" priority="5251">
      <formula>IF($I893="",FALSE,IF($I893&gt;9999999,IF($I893&lt;100000000,FALSE,TRUE),TRUE))</formula>
    </cfRule>
  </conditionalFormatting>
  <conditionalFormatting sqref="F893:H893">
    <cfRule type="expression" dxfId="5578" priority="5252">
      <formula>MID($I893,2,7)="0000000"</formula>
    </cfRule>
    <cfRule type="expression" dxfId="5577" priority="5253">
      <formula>MID($I893,3,6)="000000"</formula>
    </cfRule>
    <cfRule type="expression" dxfId="5576" priority="5254">
      <formula>MID($I893,4,5)="00000"</formula>
    </cfRule>
    <cfRule type="expression" dxfId="5575" priority="5255">
      <formula>MID($I893,5,4)="0000"</formula>
    </cfRule>
    <cfRule type="expression" dxfId="5574" priority="5256">
      <formula>MID($I893,7,2)="00"</formula>
    </cfRule>
    <cfRule type="expression" dxfId="5573" priority="5257">
      <formula>MID($I893,8,1)="0"</formula>
    </cfRule>
    <cfRule type="expression" dxfId="5572" priority="5258">
      <formula>$N893="Excluído"</formula>
    </cfRule>
    <cfRule type="expression" dxfId="5571" priority="5259">
      <formula>$N893="Alterar"</formula>
    </cfRule>
    <cfRule type="expression" dxfId="5570" priority="5260">
      <formula>$N893="Excluir"</formula>
    </cfRule>
    <cfRule type="expression" dxfId="5569" priority="5261">
      <formula>$N893="Incluir"</formula>
    </cfRule>
  </conditionalFormatting>
  <conditionalFormatting sqref="H894">
    <cfRule type="expression" dxfId="5568" priority="5229">
      <formula>IF($I807="",FALSE,IF($I807&gt;9999999,IF($I807&lt;100000000,FALSE,TRUE),TRUE))</formula>
    </cfRule>
  </conditionalFormatting>
  <conditionalFormatting sqref="H894">
    <cfRule type="expression" dxfId="5567" priority="5230">
      <formula>MID($I807,2,7)="0000000"</formula>
    </cfRule>
    <cfRule type="expression" dxfId="5566" priority="5231">
      <formula>MID($I807,3,6)="000000"</formula>
    </cfRule>
    <cfRule type="expression" dxfId="5565" priority="5232">
      <formula>MID($I807,4,5)="00000"</formula>
    </cfRule>
    <cfRule type="expression" dxfId="5564" priority="5233">
      <formula>MID($I807,5,4)="0000"</formula>
    </cfRule>
    <cfRule type="expression" dxfId="5563" priority="5234">
      <formula>MID($I807,7,2)="00"</formula>
    </cfRule>
    <cfRule type="expression" dxfId="5562" priority="5235">
      <formula>MID($I807,8,1)="0"</formula>
    </cfRule>
    <cfRule type="expression" dxfId="5561" priority="5236">
      <formula>$N807="Excluído"</formula>
    </cfRule>
    <cfRule type="expression" dxfId="5560" priority="5237">
      <formula>$N807="Alterar"</formula>
    </cfRule>
    <cfRule type="expression" dxfId="5559" priority="5238">
      <formula>$N807="Excluir"</formula>
    </cfRule>
    <cfRule type="expression" dxfId="5558" priority="5239">
      <formula>$N807="Incluir"</formula>
    </cfRule>
  </conditionalFormatting>
  <conditionalFormatting sqref="F894">
    <cfRule type="expression" dxfId="5557" priority="5240">
      <formula>IF($I789="",FALSE,IF($I789&gt;9999999,IF($I789&lt;100000000,FALSE,TRUE),TRUE))</formula>
    </cfRule>
  </conditionalFormatting>
  <conditionalFormatting sqref="F894">
    <cfRule type="expression" dxfId="5556" priority="5241">
      <formula>MID($I789,2,7)="0000000"</formula>
    </cfRule>
    <cfRule type="expression" dxfId="5555" priority="5242">
      <formula>MID($I789,3,6)="000000"</formula>
    </cfRule>
    <cfRule type="expression" dxfId="5554" priority="5243">
      <formula>MID($I789,4,5)="00000"</formula>
    </cfRule>
    <cfRule type="expression" dxfId="5553" priority="5244">
      <formula>MID($I789,5,4)="0000"</formula>
    </cfRule>
    <cfRule type="expression" dxfId="5552" priority="5245">
      <formula>MID($I789,7,2)="00"</formula>
    </cfRule>
    <cfRule type="expression" dxfId="5551" priority="5246">
      <formula>MID($I789,8,1)="0"</formula>
    </cfRule>
    <cfRule type="expression" dxfId="5550" priority="5247">
      <formula>$N789="Excluído"</formula>
    </cfRule>
    <cfRule type="expression" dxfId="5549" priority="5248">
      <formula>$N789="Alterar"</formula>
    </cfRule>
    <cfRule type="expression" dxfId="5548" priority="5249">
      <formula>$N789="Excluir"</formula>
    </cfRule>
    <cfRule type="expression" dxfId="5547" priority="5250">
      <formula>$N789="Incluir"</formula>
    </cfRule>
  </conditionalFormatting>
  <conditionalFormatting sqref="F894">
    <cfRule type="expression" dxfId="5546" priority="5196">
      <formula>IF($I807="",FALSE,IF($I807&gt;9999999,IF($I807&lt;100000000,FALSE,TRUE),TRUE))</formula>
    </cfRule>
  </conditionalFormatting>
  <conditionalFormatting sqref="F894">
    <cfRule type="expression" dxfId="5545" priority="5197">
      <formula>MID($I807,2,7)="0000000"</formula>
    </cfRule>
    <cfRule type="expression" dxfId="5544" priority="5198">
      <formula>MID($I807,3,6)="000000"</formula>
    </cfRule>
    <cfRule type="expression" dxfId="5543" priority="5199">
      <formula>MID($I807,4,5)="00000"</formula>
    </cfRule>
    <cfRule type="expression" dxfId="5542" priority="5200">
      <formula>MID($I807,5,4)="0000"</formula>
    </cfRule>
    <cfRule type="expression" dxfId="5541" priority="5201">
      <formula>MID($I807,7,2)="00"</formula>
    </cfRule>
    <cfRule type="expression" dxfId="5540" priority="5202">
      <formula>MID($I807,8,1)="0"</formula>
    </cfRule>
    <cfRule type="expression" dxfId="5539" priority="5203">
      <formula>$N807="Excluído"</formula>
    </cfRule>
    <cfRule type="expression" dxfId="5538" priority="5204">
      <formula>$N807="Alterar"</formula>
    </cfRule>
    <cfRule type="expression" dxfId="5537" priority="5205">
      <formula>$N807="Excluir"</formula>
    </cfRule>
    <cfRule type="expression" dxfId="5536" priority="5206">
      <formula>$N807="Incluir"</formula>
    </cfRule>
  </conditionalFormatting>
  <conditionalFormatting sqref="G894">
    <cfRule type="expression" dxfId="5535" priority="5185">
      <formula>IF($I795="",FALSE,IF($I795&gt;9999999,IF($I795&lt;100000000,FALSE,TRUE),TRUE))</formula>
    </cfRule>
  </conditionalFormatting>
  <conditionalFormatting sqref="G894">
    <cfRule type="expression" dxfId="5534" priority="5186">
      <formula>MID($I795,2,7)="0000000"</formula>
    </cfRule>
    <cfRule type="expression" dxfId="5533" priority="5187">
      <formula>MID($I795,3,6)="000000"</formula>
    </cfRule>
    <cfRule type="expression" dxfId="5532" priority="5188">
      <formula>MID($I795,4,5)="00000"</formula>
    </cfRule>
    <cfRule type="expression" dxfId="5531" priority="5189">
      <formula>MID($I795,5,4)="0000"</formula>
    </cfRule>
    <cfRule type="expression" dxfId="5530" priority="5190">
      <formula>MID($I795,7,2)="00"</formula>
    </cfRule>
    <cfRule type="expression" dxfId="5529" priority="5191">
      <formula>MID($I795,8,1)="0"</formula>
    </cfRule>
    <cfRule type="expression" dxfId="5528" priority="5192">
      <formula>$N795="Excluído"</formula>
    </cfRule>
    <cfRule type="expression" dxfId="5527" priority="5193">
      <formula>$N795="Alterar"</formula>
    </cfRule>
    <cfRule type="expression" dxfId="5526" priority="5194">
      <formula>$N795="Excluir"</formula>
    </cfRule>
    <cfRule type="expression" dxfId="5525" priority="5195">
      <formula>$N795="Incluir"</formula>
    </cfRule>
  </conditionalFormatting>
  <conditionalFormatting sqref="H894">
    <cfRule type="expression" dxfId="5524" priority="5207">
      <formula>IF($I789="",FALSE,IF($I789&gt;9999999,IF($I789&lt;100000000,FALSE,TRUE),TRUE))</formula>
    </cfRule>
  </conditionalFormatting>
  <conditionalFormatting sqref="H894">
    <cfRule type="expression" dxfId="5523" priority="5208">
      <formula>MID($I789,2,7)="0000000"</formula>
    </cfRule>
    <cfRule type="expression" dxfId="5522" priority="5209">
      <formula>MID($I789,3,6)="000000"</formula>
    </cfRule>
    <cfRule type="expression" dxfId="5521" priority="5210">
      <formula>MID($I789,4,5)="00000"</formula>
    </cfRule>
    <cfRule type="expression" dxfId="5520" priority="5211">
      <formula>MID($I789,5,4)="0000"</formula>
    </cfRule>
    <cfRule type="expression" dxfId="5519" priority="5212">
      <formula>MID($I789,7,2)="00"</formula>
    </cfRule>
    <cfRule type="expression" dxfId="5518" priority="5213">
      <formula>MID($I789,8,1)="0"</formula>
    </cfRule>
    <cfRule type="expression" dxfId="5517" priority="5214">
      <formula>$N789="Excluído"</formula>
    </cfRule>
    <cfRule type="expression" dxfId="5516" priority="5215">
      <formula>$N789="Alterar"</formula>
    </cfRule>
    <cfRule type="expression" dxfId="5515" priority="5216">
      <formula>$N789="Excluir"</formula>
    </cfRule>
    <cfRule type="expression" dxfId="5514" priority="5217">
      <formula>$N789="Incluir"</formula>
    </cfRule>
  </conditionalFormatting>
  <conditionalFormatting sqref="G894">
    <cfRule type="expression" dxfId="5513" priority="5218">
      <formula>IF($I783="",FALSE,IF($I783&gt;9999999,IF($I783&lt;100000000,FALSE,TRUE),TRUE))</formula>
    </cfRule>
  </conditionalFormatting>
  <conditionalFormatting sqref="G894">
    <cfRule type="expression" dxfId="5512" priority="5219">
      <formula>MID($I783,2,7)="0000000"</formula>
    </cfRule>
    <cfRule type="expression" dxfId="5511" priority="5220">
      <formula>MID($I783,3,6)="000000"</formula>
    </cfRule>
    <cfRule type="expression" dxfId="5510" priority="5221">
      <formula>MID($I783,4,5)="00000"</formula>
    </cfRule>
    <cfRule type="expression" dxfId="5509" priority="5222">
      <formula>MID($I783,5,4)="0000"</formula>
    </cfRule>
    <cfRule type="expression" dxfId="5508" priority="5223">
      <formula>MID($I783,7,2)="00"</formula>
    </cfRule>
    <cfRule type="expression" dxfId="5507" priority="5224">
      <formula>MID($I783,8,1)="0"</formula>
    </cfRule>
    <cfRule type="expression" dxfId="5506" priority="5225">
      <formula>$N783="Excluído"</formula>
    </cfRule>
    <cfRule type="expression" dxfId="5505" priority="5226">
      <formula>$N783="Alterar"</formula>
    </cfRule>
    <cfRule type="expression" dxfId="5504" priority="5227">
      <formula>$N783="Excluir"</formula>
    </cfRule>
    <cfRule type="expression" dxfId="5503" priority="5228">
      <formula>$N783="Incluir"</formula>
    </cfRule>
  </conditionalFormatting>
  <conditionalFormatting sqref="B894">
    <cfRule type="expression" dxfId="5502" priority="5174">
      <formula>IF($I894="",FALSE,IF($I894&gt;9999999,IF($I894&lt;100000000,FALSE,TRUE),TRUE))</formula>
    </cfRule>
  </conditionalFormatting>
  <conditionalFormatting sqref="B894:D894">
    <cfRule type="expression" dxfId="5501" priority="5175">
      <formula>MID($I894,2,7)="0000000"</formula>
    </cfRule>
    <cfRule type="expression" dxfId="5500" priority="5176">
      <formula>MID($I894,3,6)="000000"</formula>
    </cfRule>
    <cfRule type="expression" dxfId="5499" priority="5177">
      <formula>MID($I894,4,5)="00000"</formula>
    </cfRule>
    <cfRule type="expression" dxfId="5498" priority="5178">
      <formula>MID($I894,5,4)="0000"</formula>
    </cfRule>
    <cfRule type="expression" dxfId="5497" priority="5179">
      <formula>MID($I894,7,2)="00"</formula>
    </cfRule>
    <cfRule type="expression" dxfId="5496" priority="5180">
      <formula>MID($I894,8,1)="0"</formula>
    </cfRule>
    <cfRule type="expression" dxfId="5495" priority="5181">
      <formula>$N894="Excluído"</formula>
    </cfRule>
    <cfRule type="expression" dxfId="5494" priority="5182">
      <formula>$N894="Alterar"</formula>
    </cfRule>
    <cfRule type="expression" dxfId="5493" priority="5183">
      <formula>$N894="Excluir"</formula>
    </cfRule>
    <cfRule type="expression" dxfId="5492" priority="5184">
      <formula>$N894="Incluir"</formula>
    </cfRule>
  </conditionalFormatting>
  <conditionalFormatting sqref="F895">
    <cfRule type="expression" dxfId="5491" priority="5163">
      <formula>IF($I895="",FALSE,IF($I895&gt;9999999,IF($I895&lt;100000000,FALSE,TRUE),TRUE))</formula>
    </cfRule>
  </conditionalFormatting>
  <conditionalFormatting sqref="F895:H895">
    <cfRule type="expression" dxfId="5490" priority="5164">
      <formula>MID($I895,2,7)="0000000"</formula>
    </cfRule>
    <cfRule type="expression" dxfId="5489" priority="5165">
      <formula>MID($I895,3,6)="000000"</formula>
    </cfRule>
    <cfRule type="expression" dxfId="5488" priority="5166">
      <formula>MID($I895,4,5)="00000"</formula>
    </cfRule>
    <cfRule type="expression" dxfId="5487" priority="5167">
      <formula>MID($I895,5,4)="0000"</formula>
    </cfRule>
    <cfRule type="expression" dxfId="5486" priority="5168">
      <formula>MID($I895,7,2)="00"</formula>
    </cfRule>
    <cfRule type="expression" dxfId="5485" priority="5169">
      <formula>MID($I895,8,1)="0"</formula>
    </cfRule>
    <cfRule type="expression" dxfId="5484" priority="5170">
      <formula>$N895="Excluído"</formula>
    </cfRule>
    <cfRule type="expression" dxfId="5483" priority="5171">
      <formula>$N895="Alterar"</formula>
    </cfRule>
    <cfRule type="expression" dxfId="5482" priority="5172">
      <formula>$N895="Excluir"</formula>
    </cfRule>
    <cfRule type="expression" dxfId="5481" priority="5173">
      <formula>$N895="Incluir"</formula>
    </cfRule>
  </conditionalFormatting>
  <conditionalFormatting sqref="H896">
    <cfRule type="expression" dxfId="5480" priority="5141">
      <formula>IF($I809="",FALSE,IF($I809&gt;9999999,IF($I809&lt;100000000,FALSE,TRUE),TRUE))</formula>
    </cfRule>
  </conditionalFormatting>
  <conditionalFormatting sqref="H896">
    <cfRule type="expression" dxfId="5479" priority="5142">
      <formula>MID($I809,2,7)="0000000"</formula>
    </cfRule>
    <cfRule type="expression" dxfId="5478" priority="5143">
      <formula>MID($I809,3,6)="000000"</formula>
    </cfRule>
    <cfRule type="expression" dxfId="5477" priority="5144">
      <formula>MID($I809,4,5)="00000"</formula>
    </cfRule>
    <cfRule type="expression" dxfId="5476" priority="5145">
      <formula>MID($I809,5,4)="0000"</formula>
    </cfRule>
    <cfRule type="expression" dxfId="5475" priority="5146">
      <formula>MID($I809,7,2)="00"</formula>
    </cfRule>
    <cfRule type="expression" dxfId="5474" priority="5147">
      <formula>MID($I809,8,1)="0"</formula>
    </cfRule>
    <cfRule type="expression" dxfId="5473" priority="5148">
      <formula>$N809="Excluído"</formula>
    </cfRule>
    <cfRule type="expression" dxfId="5472" priority="5149">
      <formula>$N809="Alterar"</formula>
    </cfRule>
    <cfRule type="expression" dxfId="5471" priority="5150">
      <formula>$N809="Excluir"</formula>
    </cfRule>
    <cfRule type="expression" dxfId="5470" priority="5151">
      <formula>$N809="Incluir"</formula>
    </cfRule>
  </conditionalFormatting>
  <conditionalFormatting sqref="F896">
    <cfRule type="expression" dxfId="5469" priority="5152">
      <formula>IF($I791="",FALSE,IF($I791&gt;9999999,IF($I791&lt;100000000,FALSE,TRUE),TRUE))</formula>
    </cfRule>
  </conditionalFormatting>
  <conditionalFormatting sqref="F896">
    <cfRule type="expression" dxfId="5468" priority="5153">
      <formula>MID($I791,2,7)="0000000"</formula>
    </cfRule>
    <cfRule type="expression" dxfId="5467" priority="5154">
      <formula>MID($I791,3,6)="000000"</formula>
    </cfRule>
    <cfRule type="expression" dxfId="5466" priority="5155">
      <formula>MID($I791,4,5)="00000"</formula>
    </cfRule>
    <cfRule type="expression" dxfId="5465" priority="5156">
      <formula>MID($I791,5,4)="0000"</formula>
    </cfRule>
    <cfRule type="expression" dxfId="5464" priority="5157">
      <formula>MID($I791,7,2)="00"</formula>
    </cfRule>
    <cfRule type="expression" dxfId="5463" priority="5158">
      <formula>MID($I791,8,1)="0"</formula>
    </cfRule>
    <cfRule type="expression" dxfId="5462" priority="5159">
      <formula>$N791="Excluído"</formula>
    </cfRule>
    <cfRule type="expression" dxfId="5461" priority="5160">
      <formula>$N791="Alterar"</formula>
    </cfRule>
    <cfRule type="expression" dxfId="5460" priority="5161">
      <formula>$N791="Excluir"</formula>
    </cfRule>
    <cfRule type="expression" dxfId="5459" priority="5162">
      <formula>$N791="Incluir"</formula>
    </cfRule>
  </conditionalFormatting>
  <conditionalFormatting sqref="F896">
    <cfRule type="expression" dxfId="5458" priority="5108">
      <formula>IF($I809="",FALSE,IF($I809&gt;9999999,IF($I809&lt;100000000,FALSE,TRUE),TRUE))</formula>
    </cfRule>
  </conditionalFormatting>
  <conditionalFormatting sqref="F896">
    <cfRule type="expression" dxfId="5457" priority="5109">
      <formula>MID($I809,2,7)="0000000"</formula>
    </cfRule>
    <cfRule type="expression" dxfId="5456" priority="5110">
      <formula>MID($I809,3,6)="000000"</formula>
    </cfRule>
    <cfRule type="expression" dxfId="5455" priority="5111">
      <formula>MID($I809,4,5)="00000"</formula>
    </cfRule>
    <cfRule type="expression" dxfId="5454" priority="5112">
      <formula>MID($I809,5,4)="0000"</formula>
    </cfRule>
    <cfRule type="expression" dxfId="5453" priority="5113">
      <formula>MID($I809,7,2)="00"</formula>
    </cfRule>
    <cfRule type="expression" dxfId="5452" priority="5114">
      <formula>MID($I809,8,1)="0"</formula>
    </cfRule>
    <cfRule type="expression" dxfId="5451" priority="5115">
      <formula>$N809="Excluído"</formula>
    </cfRule>
    <cfRule type="expression" dxfId="5450" priority="5116">
      <formula>$N809="Alterar"</formula>
    </cfRule>
    <cfRule type="expression" dxfId="5449" priority="5117">
      <formula>$N809="Excluir"</formula>
    </cfRule>
    <cfRule type="expression" dxfId="5448" priority="5118">
      <formula>$N809="Incluir"</formula>
    </cfRule>
  </conditionalFormatting>
  <conditionalFormatting sqref="G896">
    <cfRule type="expression" dxfId="5447" priority="5097">
      <formula>IF($I803="",FALSE,IF($I803&gt;9999999,IF($I803&lt;100000000,FALSE,TRUE),TRUE))</formula>
    </cfRule>
  </conditionalFormatting>
  <conditionalFormatting sqref="G896">
    <cfRule type="expression" dxfId="5446" priority="5098">
      <formula>MID($I803,2,7)="0000000"</formula>
    </cfRule>
    <cfRule type="expression" dxfId="5445" priority="5099">
      <formula>MID($I803,3,6)="000000"</formula>
    </cfRule>
    <cfRule type="expression" dxfId="5444" priority="5100">
      <formula>MID($I803,4,5)="00000"</formula>
    </cfRule>
    <cfRule type="expression" dxfId="5443" priority="5101">
      <formula>MID($I803,5,4)="0000"</formula>
    </cfRule>
    <cfRule type="expression" dxfId="5442" priority="5102">
      <formula>MID($I803,7,2)="00"</formula>
    </cfRule>
    <cfRule type="expression" dxfId="5441" priority="5103">
      <formula>MID($I803,8,1)="0"</formula>
    </cfRule>
    <cfRule type="expression" dxfId="5440" priority="5104">
      <formula>$N803="Excluído"</formula>
    </cfRule>
    <cfRule type="expression" dxfId="5439" priority="5105">
      <formula>$N803="Alterar"</formula>
    </cfRule>
    <cfRule type="expression" dxfId="5438" priority="5106">
      <formula>$N803="Excluir"</formula>
    </cfRule>
    <cfRule type="expression" dxfId="5437" priority="5107">
      <formula>$N803="Incluir"</formula>
    </cfRule>
  </conditionalFormatting>
  <conditionalFormatting sqref="H896">
    <cfRule type="expression" dxfId="5436" priority="5119">
      <formula>IF($I791="",FALSE,IF($I791&gt;9999999,IF($I791&lt;100000000,FALSE,TRUE),TRUE))</formula>
    </cfRule>
  </conditionalFormatting>
  <conditionalFormatting sqref="H896">
    <cfRule type="expression" dxfId="5435" priority="5120">
      <formula>MID($I791,2,7)="0000000"</formula>
    </cfRule>
    <cfRule type="expression" dxfId="5434" priority="5121">
      <formula>MID($I791,3,6)="000000"</formula>
    </cfRule>
    <cfRule type="expression" dxfId="5433" priority="5122">
      <formula>MID($I791,4,5)="00000"</formula>
    </cfRule>
    <cfRule type="expression" dxfId="5432" priority="5123">
      <formula>MID($I791,5,4)="0000"</formula>
    </cfRule>
    <cfRule type="expression" dxfId="5431" priority="5124">
      <formula>MID($I791,7,2)="00"</formula>
    </cfRule>
    <cfRule type="expression" dxfId="5430" priority="5125">
      <formula>MID($I791,8,1)="0"</formula>
    </cfRule>
    <cfRule type="expression" dxfId="5429" priority="5126">
      <formula>$N791="Excluído"</formula>
    </cfRule>
    <cfRule type="expression" dxfId="5428" priority="5127">
      <formula>$N791="Alterar"</formula>
    </cfRule>
    <cfRule type="expression" dxfId="5427" priority="5128">
      <formula>$N791="Excluir"</formula>
    </cfRule>
    <cfRule type="expression" dxfId="5426" priority="5129">
      <formula>$N791="Incluir"</formula>
    </cfRule>
  </conditionalFormatting>
  <conditionalFormatting sqref="G896">
    <cfRule type="expression" dxfId="5425" priority="5130">
      <formula>IF($I785="",FALSE,IF($I785&gt;9999999,IF($I785&lt;100000000,FALSE,TRUE),TRUE))</formula>
    </cfRule>
  </conditionalFormatting>
  <conditionalFormatting sqref="G896">
    <cfRule type="expression" dxfId="5424" priority="5131">
      <formula>MID($I785,2,7)="0000000"</formula>
    </cfRule>
    <cfRule type="expression" dxfId="5423" priority="5132">
      <formula>MID($I785,3,6)="000000"</formula>
    </cfRule>
    <cfRule type="expression" dxfId="5422" priority="5133">
      <formula>MID($I785,4,5)="00000"</formula>
    </cfRule>
    <cfRule type="expression" dxfId="5421" priority="5134">
      <formula>MID($I785,5,4)="0000"</formula>
    </cfRule>
    <cfRule type="expression" dxfId="5420" priority="5135">
      <formula>MID($I785,7,2)="00"</formula>
    </cfRule>
    <cfRule type="expression" dxfId="5419" priority="5136">
      <formula>MID($I785,8,1)="0"</formula>
    </cfRule>
    <cfRule type="expression" dxfId="5418" priority="5137">
      <formula>$N785="Excluído"</formula>
    </cfRule>
    <cfRule type="expression" dxfId="5417" priority="5138">
      <formula>$N785="Alterar"</formula>
    </cfRule>
    <cfRule type="expression" dxfId="5416" priority="5139">
      <formula>$N785="Excluir"</formula>
    </cfRule>
    <cfRule type="expression" dxfId="5415" priority="5140">
      <formula>$N785="Incluir"</formula>
    </cfRule>
  </conditionalFormatting>
  <conditionalFormatting sqref="B896">
    <cfRule type="expression" dxfId="5414" priority="5086">
      <formula>IF($I896="",FALSE,IF($I896&gt;9999999,IF($I896&lt;100000000,FALSE,TRUE),TRUE))</formula>
    </cfRule>
  </conditionalFormatting>
  <conditionalFormatting sqref="B896:D896">
    <cfRule type="expression" dxfId="5413" priority="5087">
      <formula>MID($I896,2,7)="0000000"</formula>
    </cfRule>
    <cfRule type="expression" dxfId="5412" priority="5088">
      <formula>MID($I896,3,6)="000000"</formula>
    </cfRule>
    <cfRule type="expression" dxfId="5411" priority="5089">
      <formula>MID($I896,4,5)="00000"</formula>
    </cfRule>
    <cfRule type="expression" dxfId="5410" priority="5090">
      <formula>MID($I896,5,4)="0000"</formula>
    </cfRule>
    <cfRule type="expression" dxfId="5409" priority="5091">
      <formula>MID($I896,7,2)="00"</formula>
    </cfRule>
    <cfRule type="expression" dxfId="5408" priority="5092">
      <formula>MID($I896,8,1)="0"</formula>
    </cfRule>
    <cfRule type="expression" dxfId="5407" priority="5093">
      <formula>$N896="Excluído"</formula>
    </cfRule>
    <cfRule type="expression" dxfId="5406" priority="5094">
      <formula>$N896="Alterar"</formula>
    </cfRule>
    <cfRule type="expression" dxfId="5405" priority="5095">
      <formula>$N896="Excluir"</formula>
    </cfRule>
    <cfRule type="expression" dxfId="5404" priority="5096">
      <formula>$N896="Incluir"</formula>
    </cfRule>
  </conditionalFormatting>
  <conditionalFormatting sqref="F897">
    <cfRule type="expression" dxfId="5403" priority="5075">
      <formula>IF($I897="",FALSE,IF($I897&gt;9999999,IF($I897&lt;100000000,FALSE,TRUE),TRUE))</formula>
    </cfRule>
  </conditionalFormatting>
  <conditionalFormatting sqref="F897:H897">
    <cfRule type="expression" dxfId="5402" priority="5076">
      <formula>MID($I897,2,7)="0000000"</formula>
    </cfRule>
    <cfRule type="expression" dxfId="5401" priority="5077">
      <formula>MID($I897,3,6)="000000"</formula>
    </cfRule>
    <cfRule type="expression" dxfId="5400" priority="5078">
      <formula>MID($I897,4,5)="00000"</formula>
    </cfRule>
    <cfRule type="expression" dxfId="5399" priority="5079">
      <formula>MID($I897,5,4)="0000"</formula>
    </cfRule>
    <cfRule type="expression" dxfId="5398" priority="5080">
      <formula>MID($I897,7,2)="00"</formula>
    </cfRule>
    <cfRule type="expression" dxfId="5397" priority="5081">
      <formula>MID($I897,8,1)="0"</formula>
    </cfRule>
    <cfRule type="expression" dxfId="5396" priority="5082">
      <formula>$N897="Excluído"</formula>
    </cfRule>
    <cfRule type="expression" dxfId="5395" priority="5083">
      <formula>$N897="Alterar"</formula>
    </cfRule>
    <cfRule type="expression" dxfId="5394" priority="5084">
      <formula>$N897="Excluir"</formula>
    </cfRule>
    <cfRule type="expression" dxfId="5393" priority="5085">
      <formula>$N897="Incluir"</formula>
    </cfRule>
  </conditionalFormatting>
  <conditionalFormatting sqref="H900:H901 F868:F869 F873:F874 H873">
    <cfRule type="expression" dxfId="5392" priority="5053">
      <formula>IF($I779="",FALSE,IF($I779&gt;9999999,IF($I779&lt;100000000,FALSE,TRUE),TRUE))</formula>
    </cfRule>
  </conditionalFormatting>
  <conditionalFormatting sqref="H900:H901 F868:F869 F873:F874 H873">
    <cfRule type="expression" dxfId="5391" priority="5054">
      <formula>MID($I779,2,7)="0000000"</formula>
    </cfRule>
    <cfRule type="expression" dxfId="5390" priority="5055">
      <formula>MID($I779,3,6)="000000"</formula>
    </cfRule>
    <cfRule type="expression" dxfId="5389" priority="5056">
      <formula>MID($I779,4,5)="00000"</formula>
    </cfRule>
    <cfRule type="expression" dxfId="5388" priority="5057">
      <formula>MID($I779,5,4)="0000"</formula>
    </cfRule>
    <cfRule type="expression" dxfId="5387" priority="5058">
      <formula>MID($I779,7,2)="00"</formula>
    </cfRule>
    <cfRule type="expression" dxfId="5386" priority="5059">
      <formula>MID($I779,8,1)="0"</formula>
    </cfRule>
    <cfRule type="expression" dxfId="5385" priority="5060">
      <formula>$N779="Excluído"</formula>
    </cfRule>
    <cfRule type="expression" dxfId="5384" priority="5061">
      <formula>$N779="Alterar"</formula>
    </cfRule>
    <cfRule type="expression" dxfId="5383" priority="5062">
      <formula>$N779="Excluir"</formula>
    </cfRule>
    <cfRule type="expression" dxfId="5382" priority="5063">
      <formula>$N779="Incluir"</formula>
    </cfRule>
  </conditionalFormatting>
  <conditionalFormatting sqref="F900:F901">
    <cfRule type="expression" dxfId="5381" priority="5064">
      <formula>IF($I793="",FALSE,IF($I793&gt;9999999,IF($I793&lt;100000000,FALSE,TRUE),TRUE))</formula>
    </cfRule>
  </conditionalFormatting>
  <conditionalFormatting sqref="F900:F901">
    <cfRule type="expression" dxfId="5380" priority="5065">
      <formula>MID($I793,2,7)="0000000"</formula>
    </cfRule>
    <cfRule type="expression" dxfId="5379" priority="5066">
      <formula>MID($I793,3,6)="000000"</formula>
    </cfRule>
    <cfRule type="expression" dxfId="5378" priority="5067">
      <formula>MID($I793,4,5)="00000"</formula>
    </cfRule>
    <cfRule type="expression" dxfId="5377" priority="5068">
      <formula>MID($I793,5,4)="0000"</formula>
    </cfRule>
    <cfRule type="expression" dxfId="5376" priority="5069">
      <formula>MID($I793,7,2)="00"</formula>
    </cfRule>
    <cfRule type="expression" dxfId="5375" priority="5070">
      <formula>MID($I793,8,1)="0"</formula>
    </cfRule>
    <cfRule type="expression" dxfId="5374" priority="5071">
      <formula>$N793="Excluído"</formula>
    </cfRule>
    <cfRule type="expression" dxfId="5373" priority="5072">
      <formula>$N793="Alterar"</formula>
    </cfRule>
    <cfRule type="expression" dxfId="5372" priority="5073">
      <formula>$N793="Excluir"</formula>
    </cfRule>
    <cfRule type="expression" dxfId="5371" priority="5074">
      <formula>$N793="Incluir"</formula>
    </cfRule>
  </conditionalFormatting>
  <conditionalFormatting sqref="F900:F901">
    <cfRule type="expression" dxfId="5370" priority="5020">
      <formula>IF($I811="",FALSE,IF($I811&gt;9999999,IF($I811&lt;100000000,FALSE,TRUE),TRUE))</formula>
    </cfRule>
  </conditionalFormatting>
  <conditionalFormatting sqref="F900:F901">
    <cfRule type="expression" dxfId="5369" priority="5021">
      <formula>MID($I811,2,7)="0000000"</formula>
    </cfRule>
    <cfRule type="expression" dxfId="5368" priority="5022">
      <formula>MID($I811,3,6)="000000"</formula>
    </cfRule>
    <cfRule type="expression" dxfId="5367" priority="5023">
      <formula>MID($I811,4,5)="00000"</formula>
    </cfRule>
    <cfRule type="expression" dxfId="5366" priority="5024">
      <formula>MID($I811,5,4)="0000"</formula>
    </cfRule>
    <cfRule type="expression" dxfId="5365" priority="5025">
      <formula>MID($I811,7,2)="00"</formula>
    </cfRule>
    <cfRule type="expression" dxfId="5364" priority="5026">
      <formula>MID($I811,8,1)="0"</formula>
    </cfRule>
    <cfRule type="expression" dxfId="5363" priority="5027">
      <formula>$N811="Excluído"</formula>
    </cfRule>
    <cfRule type="expression" dxfId="5362" priority="5028">
      <formula>$N811="Alterar"</formula>
    </cfRule>
    <cfRule type="expression" dxfId="5361" priority="5029">
      <formula>$N811="Excluir"</formula>
    </cfRule>
    <cfRule type="expression" dxfId="5360" priority="5030">
      <formula>$N811="Incluir"</formula>
    </cfRule>
  </conditionalFormatting>
  <conditionalFormatting sqref="G900:G901">
    <cfRule type="expression" dxfId="5359" priority="5009">
      <formula>IF($I805="",FALSE,IF($I805&gt;9999999,IF($I805&lt;100000000,FALSE,TRUE),TRUE))</formula>
    </cfRule>
  </conditionalFormatting>
  <conditionalFormatting sqref="G900:G901">
    <cfRule type="expression" dxfId="5358" priority="5010">
      <formula>MID($I805,2,7)="0000000"</formula>
    </cfRule>
    <cfRule type="expression" dxfId="5357" priority="5011">
      <formula>MID($I805,3,6)="000000"</formula>
    </cfRule>
    <cfRule type="expression" dxfId="5356" priority="5012">
      <formula>MID($I805,4,5)="00000"</formula>
    </cfRule>
    <cfRule type="expression" dxfId="5355" priority="5013">
      <formula>MID($I805,5,4)="0000"</formula>
    </cfRule>
    <cfRule type="expression" dxfId="5354" priority="5014">
      <formula>MID($I805,7,2)="00"</formula>
    </cfRule>
    <cfRule type="expression" dxfId="5353" priority="5015">
      <formula>MID($I805,8,1)="0"</formula>
    </cfRule>
    <cfRule type="expression" dxfId="5352" priority="5016">
      <formula>$N805="Excluído"</formula>
    </cfRule>
    <cfRule type="expression" dxfId="5351" priority="5017">
      <formula>$N805="Alterar"</formula>
    </cfRule>
    <cfRule type="expression" dxfId="5350" priority="5018">
      <formula>$N805="Excluir"</formula>
    </cfRule>
    <cfRule type="expression" dxfId="5349" priority="5019">
      <formula>$N805="Incluir"</formula>
    </cfRule>
  </conditionalFormatting>
  <conditionalFormatting sqref="H900:H901">
    <cfRule type="expression" dxfId="5348" priority="5031">
      <formula>IF($I793="",FALSE,IF($I793&gt;9999999,IF($I793&lt;100000000,FALSE,TRUE),TRUE))</formula>
    </cfRule>
  </conditionalFormatting>
  <conditionalFormatting sqref="H900:H901">
    <cfRule type="expression" dxfId="5347" priority="5032">
      <formula>MID($I793,2,7)="0000000"</formula>
    </cfRule>
    <cfRule type="expression" dxfId="5346" priority="5033">
      <formula>MID($I793,3,6)="000000"</formula>
    </cfRule>
    <cfRule type="expression" dxfId="5345" priority="5034">
      <formula>MID($I793,4,5)="00000"</formula>
    </cfRule>
    <cfRule type="expression" dxfId="5344" priority="5035">
      <formula>MID($I793,5,4)="0000"</formula>
    </cfRule>
    <cfRule type="expression" dxfId="5343" priority="5036">
      <formula>MID($I793,7,2)="00"</formula>
    </cfRule>
    <cfRule type="expression" dxfId="5342" priority="5037">
      <formula>MID($I793,8,1)="0"</formula>
    </cfRule>
    <cfRule type="expression" dxfId="5341" priority="5038">
      <formula>$N793="Excluído"</formula>
    </cfRule>
    <cfRule type="expression" dxfId="5340" priority="5039">
      <formula>$N793="Alterar"</formula>
    </cfRule>
    <cfRule type="expression" dxfId="5339" priority="5040">
      <formula>$N793="Excluir"</formula>
    </cfRule>
    <cfRule type="expression" dxfId="5338" priority="5041">
      <formula>$N793="Incluir"</formula>
    </cfRule>
  </conditionalFormatting>
  <conditionalFormatting sqref="G900:G901">
    <cfRule type="expression" dxfId="5337" priority="5042">
      <formula>IF($I787="",FALSE,IF($I787&gt;9999999,IF($I787&lt;100000000,FALSE,TRUE),TRUE))</formula>
    </cfRule>
  </conditionalFormatting>
  <conditionalFormatting sqref="G900:G901">
    <cfRule type="expression" dxfId="5336" priority="5043">
      <formula>MID($I787,2,7)="0000000"</formula>
    </cfRule>
    <cfRule type="expression" dxfId="5335" priority="5044">
      <formula>MID($I787,3,6)="000000"</formula>
    </cfRule>
    <cfRule type="expression" dxfId="5334" priority="5045">
      <formula>MID($I787,4,5)="00000"</formula>
    </cfRule>
    <cfRule type="expression" dxfId="5333" priority="5046">
      <formula>MID($I787,5,4)="0000"</formula>
    </cfRule>
    <cfRule type="expression" dxfId="5332" priority="5047">
      <formula>MID($I787,7,2)="00"</formula>
    </cfRule>
    <cfRule type="expression" dxfId="5331" priority="5048">
      <formula>MID($I787,8,1)="0"</formula>
    </cfRule>
    <cfRule type="expression" dxfId="5330" priority="5049">
      <formula>$N787="Excluído"</formula>
    </cfRule>
    <cfRule type="expression" dxfId="5329" priority="5050">
      <formula>$N787="Alterar"</formula>
    </cfRule>
    <cfRule type="expression" dxfId="5328" priority="5051">
      <formula>$N787="Excluir"</formula>
    </cfRule>
    <cfRule type="expression" dxfId="5327" priority="5052">
      <formula>$N787="Incluir"</formula>
    </cfRule>
  </conditionalFormatting>
  <conditionalFormatting sqref="E37:E38">
    <cfRule type="expression" dxfId="5326" priority="4998">
      <formula>IF($I36="",FALSE,IF($I36&gt;9999999,IF($I36&lt;100000000,FALSE,TRUE),TRUE))</formula>
    </cfRule>
  </conditionalFormatting>
  <conditionalFormatting sqref="E37:E38">
    <cfRule type="expression" dxfId="5325" priority="4999">
      <formula>MID($I36,2,7)="0000000"</formula>
    </cfRule>
    <cfRule type="expression" dxfId="5324" priority="5000">
      <formula>MID($I36,3,6)="000000"</formula>
    </cfRule>
    <cfRule type="expression" dxfId="5323" priority="5001">
      <formula>MID($I36,4,5)="00000"</formula>
    </cfRule>
    <cfRule type="expression" dxfId="5322" priority="5002">
      <formula>MID($I36,5,4)="0000"</formula>
    </cfRule>
    <cfRule type="expression" dxfId="5321" priority="5003">
      <formula>MID($I36,7,2)="00"</formula>
    </cfRule>
    <cfRule type="expression" dxfId="5320" priority="5004">
      <formula>MID($I36,8,1)="0"</formula>
    </cfRule>
    <cfRule type="expression" dxfId="5319" priority="5005">
      <formula>$N36="Excluído"</formula>
    </cfRule>
    <cfRule type="expression" dxfId="5318" priority="5006">
      <formula>$N36="Alterar"</formula>
    </cfRule>
    <cfRule type="expression" dxfId="5317" priority="5007">
      <formula>$N36="Excluir"</formula>
    </cfRule>
    <cfRule type="expression" dxfId="5316" priority="5008">
      <formula>$N36="Incluir"</formula>
    </cfRule>
  </conditionalFormatting>
  <conditionalFormatting sqref="F37:F38">
    <cfRule type="expression" dxfId="5315" priority="4987">
      <formula>IF($I36="",FALSE,IF($I36&gt;9999999,IF($I36&lt;100000000,FALSE,TRUE),TRUE))</formula>
    </cfRule>
  </conditionalFormatting>
  <conditionalFormatting sqref="F37:F38">
    <cfRule type="expression" dxfId="5314" priority="4988">
      <formula>MID($I36,2,7)="0000000"</formula>
    </cfRule>
    <cfRule type="expression" dxfId="5313" priority="4989">
      <formula>MID($I36,3,6)="000000"</formula>
    </cfRule>
    <cfRule type="expression" dxfId="5312" priority="4990">
      <formula>MID($I36,4,5)="00000"</formula>
    </cfRule>
    <cfRule type="expression" dxfId="5311" priority="4991">
      <formula>MID($I36,5,4)="0000"</formula>
    </cfRule>
    <cfRule type="expression" dxfId="5310" priority="4992">
      <formula>MID($I36,7,2)="00"</formula>
    </cfRule>
    <cfRule type="expression" dxfId="5309" priority="4993">
      <formula>MID($I36,8,1)="0"</formula>
    </cfRule>
    <cfRule type="expression" dxfId="5308" priority="4994">
      <formula>$N36="Excluído"</formula>
    </cfRule>
    <cfRule type="expression" dxfId="5307" priority="4995">
      <formula>$N36="Alterar"</formula>
    </cfRule>
    <cfRule type="expression" dxfId="5306" priority="4996">
      <formula>$N36="Excluir"</formula>
    </cfRule>
    <cfRule type="expression" dxfId="5305" priority="4997">
      <formula>$N36="Incluir"</formula>
    </cfRule>
  </conditionalFormatting>
  <conditionalFormatting sqref="E39">
    <cfRule type="expression" dxfId="5304" priority="4976">
      <formula>IF($I38="",FALSE,IF($I38&gt;9999999,IF($I38&lt;100000000,FALSE,TRUE),TRUE))</formula>
    </cfRule>
  </conditionalFormatting>
  <conditionalFormatting sqref="E39">
    <cfRule type="expression" dxfId="5303" priority="4977">
      <formula>MID($I38,2,7)="0000000"</formula>
    </cfRule>
    <cfRule type="expression" dxfId="5302" priority="4978">
      <formula>MID($I38,3,6)="000000"</formula>
    </cfRule>
    <cfRule type="expression" dxfId="5301" priority="4979">
      <formula>MID($I38,4,5)="00000"</formula>
    </cfRule>
    <cfRule type="expression" dxfId="5300" priority="4980">
      <formula>MID($I38,5,4)="0000"</formula>
    </cfRule>
    <cfRule type="expression" dxfId="5299" priority="4981">
      <formula>MID($I38,7,2)="00"</formula>
    </cfRule>
    <cfRule type="expression" dxfId="5298" priority="4982">
      <formula>MID($I38,8,1)="0"</formula>
    </cfRule>
    <cfRule type="expression" dxfId="5297" priority="4983">
      <formula>$N38="Excluído"</formula>
    </cfRule>
    <cfRule type="expression" dxfId="5296" priority="4984">
      <formula>$N38="Alterar"</formula>
    </cfRule>
    <cfRule type="expression" dxfId="5295" priority="4985">
      <formula>$N38="Excluir"</formula>
    </cfRule>
    <cfRule type="expression" dxfId="5294" priority="4986">
      <formula>$N38="Incluir"</formula>
    </cfRule>
  </conditionalFormatting>
  <conditionalFormatting sqref="F39">
    <cfRule type="expression" dxfId="5293" priority="4965">
      <formula>IF($I38="",FALSE,IF($I38&gt;9999999,IF($I38&lt;100000000,FALSE,TRUE),TRUE))</formula>
    </cfRule>
  </conditionalFormatting>
  <conditionalFormatting sqref="F39">
    <cfRule type="expression" dxfId="5292" priority="4966">
      <formula>MID($I38,2,7)="0000000"</formula>
    </cfRule>
    <cfRule type="expression" dxfId="5291" priority="4967">
      <formula>MID($I38,3,6)="000000"</formula>
    </cfRule>
    <cfRule type="expression" dxfId="5290" priority="4968">
      <formula>MID($I38,4,5)="00000"</formula>
    </cfRule>
    <cfRule type="expression" dxfId="5289" priority="4969">
      <formula>MID($I38,5,4)="0000"</formula>
    </cfRule>
    <cfRule type="expression" dxfId="5288" priority="4970">
      <formula>MID($I38,7,2)="00"</formula>
    </cfRule>
    <cfRule type="expression" dxfId="5287" priority="4971">
      <formula>MID($I38,8,1)="0"</formula>
    </cfRule>
    <cfRule type="expression" dxfId="5286" priority="4972">
      <formula>$N38="Excluído"</formula>
    </cfRule>
    <cfRule type="expression" dxfId="5285" priority="4973">
      <formula>$N38="Alterar"</formula>
    </cfRule>
    <cfRule type="expression" dxfId="5284" priority="4974">
      <formula>$N38="Excluir"</formula>
    </cfRule>
    <cfRule type="expression" dxfId="5283" priority="4975">
      <formula>$N38="Incluir"</formula>
    </cfRule>
  </conditionalFormatting>
  <conditionalFormatting sqref="E56">
    <cfRule type="expression" dxfId="5282" priority="4954">
      <formula>IF($I55="",FALSE,IF($I55&gt;9999999,IF($I55&lt;100000000,FALSE,TRUE),TRUE))</formula>
    </cfRule>
  </conditionalFormatting>
  <conditionalFormatting sqref="E56">
    <cfRule type="expression" dxfId="5281" priority="4955">
      <formula>MID($I55,2,7)="0000000"</formula>
    </cfRule>
    <cfRule type="expression" dxfId="5280" priority="4956">
      <formula>MID($I55,3,6)="000000"</formula>
    </cfRule>
    <cfRule type="expression" dxfId="5279" priority="4957">
      <formula>MID($I55,4,5)="00000"</formula>
    </cfRule>
    <cfRule type="expression" dxfId="5278" priority="4958">
      <formula>MID($I55,5,4)="0000"</formula>
    </cfRule>
    <cfRule type="expression" dxfId="5277" priority="4959">
      <formula>MID($I55,7,2)="00"</formula>
    </cfRule>
    <cfRule type="expression" dxfId="5276" priority="4960">
      <formula>MID($I55,8,1)="0"</formula>
    </cfRule>
    <cfRule type="expression" dxfId="5275" priority="4961">
      <formula>$N55="Excluído"</formula>
    </cfRule>
    <cfRule type="expression" dxfId="5274" priority="4962">
      <formula>$N55="Alterar"</formula>
    </cfRule>
    <cfRule type="expression" dxfId="5273" priority="4963">
      <formula>$N55="Excluir"</formula>
    </cfRule>
    <cfRule type="expression" dxfId="5272" priority="4964">
      <formula>$N55="Incluir"</formula>
    </cfRule>
  </conditionalFormatting>
  <conditionalFormatting sqref="E58">
    <cfRule type="expression" dxfId="5271" priority="4943">
      <formula>IF($I57="",FALSE,IF($I57&gt;9999999,IF($I57&lt;100000000,FALSE,TRUE),TRUE))</formula>
    </cfRule>
  </conditionalFormatting>
  <conditionalFormatting sqref="E58">
    <cfRule type="expression" dxfId="5270" priority="4944">
      <formula>MID($I57,2,7)="0000000"</formula>
    </cfRule>
    <cfRule type="expression" dxfId="5269" priority="4945">
      <formula>MID($I57,3,6)="000000"</formula>
    </cfRule>
    <cfRule type="expression" dxfId="5268" priority="4946">
      <formula>MID($I57,4,5)="00000"</formula>
    </cfRule>
    <cfRule type="expression" dxfId="5267" priority="4947">
      <formula>MID($I57,5,4)="0000"</formula>
    </cfRule>
    <cfRule type="expression" dxfId="5266" priority="4948">
      <formula>MID($I57,7,2)="00"</formula>
    </cfRule>
    <cfRule type="expression" dxfId="5265" priority="4949">
      <formula>MID($I57,8,1)="0"</formula>
    </cfRule>
    <cfRule type="expression" dxfId="5264" priority="4950">
      <formula>$N57="Excluído"</formula>
    </cfRule>
    <cfRule type="expression" dxfId="5263" priority="4951">
      <formula>$N57="Alterar"</formula>
    </cfRule>
    <cfRule type="expression" dxfId="5262" priority="4952">
      <formula>$N57="Excluir"</formula>
    </cfRule>
    <cfRule type="expression" dxfId="5261" priority="4953">
      <formula>$N57="Incluir"</formula>
    </cfRule>
  </conditionalFormatting>
  <conditionalFormatting sqref="B60">
    <cfRule type="expression" dxfId="5260" priority="4932">
      <formula>IF($I60="",FALSE,IF($I60&gt;9999999,IF($I60&lt;100000000,FALSE,TRUE),TRUE))</formula>
    </cfRule>
  </conditionalFormatting>
  <conditionalFormatting sqref="B60:C60">
    <cfRule type="expression" dxfId="5259" priority="4933">
      <formula>MID($I60,2,7)="0000000"</formula>
    </cfRule>
    <cfRule type="expression" dxfId="5258" priority="4934">
      <formula>MID($I60,3,6)="000000"</formula>
    </cfRule>
    <cfRule type="expression" dxfId="5257" priority="4935">
      <formula>MID($I60,4,5)="00000"</formula>
    </cfRule>
    <cfRule type="expression" dxfId="5256" priority="4936">
      <formula>MID($I60,5,4)="0000"</formula>
    </cfRule>
    <cfRule type="expression" dxfId="5255" priority="4937">
      <formula>MID($I60,7,2)="00"</formula>
    </cfRule>
    <cfRule type="expression" dxfId="5254" priority="4938">
      <formula>MID($I60,8,1)="0"</formula>
    </cfRule>
    <cfRule type="expression" dxfId="5253" priority="4939">
      <formula>$N60="Excluído"</formula>
    </cfRule>
    <cfRule type="expression" dxfId="5252" priority="4940">
      <formula>$N60="Alterar"</formula>
    </cfRule>
    <cfRule type="expression" dxfId="5251" priority="4941">
      <formula>$N60="Excluir"</formula>
    </cfRule>
    <cfRule type="expression" dxfId="5250" priority="4942">
      <formula>$N60="Incluir"</formula>
    </cfRule>
  </conditionalFormatting>
  <conditionalFormatting sqref="D60">
    <cfRule type="expression" dxfId="5249" priority="4922">
      <formula>MID($I60,2,7)="0000000"</formula>
    </cfRule>
    <cfRule type="expression" dxfId="5248" priority="4923">
      <formula>MID($I60,3,6)="000000"</formula>
    </cfRule>
    <cfRule type="expression" dxfId="5247" priority="4924">
      <formula>MID($I60,4,5)="00000"</formula>
    </cfRule>
    <cfRule type="expression" dxfId="5246" priority="4925">
      <formula>MID($I60,5,4)="0000"</formula>
    </cfRule>
    <cfRule type="expression" dxfId="5245" priority="4926">
      <formula>MID($I60,7,2)="00"</formula>
    </cfRule>
    <cfRule type="expression" dxfId="5244" priority="4927">
      <formula>MID($I60,8,1)="0"</formula>
    </cfRule>
    <cfRule type="expression" dxfId="5243" priority="4928">
      <formula>$N60="Excluído"</formula>
    </cfRule>
    <cfRule type="expression" dxfId="5242" priority="4929">
      <formula>$N60="Alterar"</formula>
    </cfRule>
    <cfRule type="expression" dxfId="5241" priority="4930">
      <formula>$N60="Excluir"</formula>
    </cfRule>
    <cfRule type="expression" dxfId="5240" priority="4931">
      <formula>$N60="Incluir"</formula>
    </cfRule>
  </conditionalFormatting>
  <conditionalFormatting sqref="E60">
    <cfRule type="expression" dxfId="5239" priority="4911">
      <formula>IF($I59="",FALSE,IF($I59&gt;9999999,IF($I59&lt;100000000,FALSE,TRUE),TRUE))</formula>
    </cfRule>
  </conditionalFormatting>
  <conditionalFormatting sqref="E60">
    <cfRule type="expression" dxfId="5238" priority="4912">
      <formula>MID($I59,2,7)="0000000"</formula>
    </cfRule>
    <cfRule type="expression" dxfId="5237" priority="4913">
      <formula>MID($I59,3,6)="000000"</formula>
    </cfRule>
    <cfRule type="expression" dxfId="5236" priority="4914">
      <formula>MID($I59,4,5)="00000"</formula>
    </cfRule>
    <cfRule type="expression" dxfId="5235" priority="4915">
      <formula>MID($I59,5,4)="0000"</formula>
    </cfRule>
    <cfRule type="expression" dxfId="5234" priority="4916">
      <formula>MID($I59,7,2)="00"</formula>
    </cfRule>
    <cfRule type="expression" dxfId="5233" priority="4917">
      <formula>MID($I59,8,1)="0"</formula>
    </cfRule>
    <cfRule type="expression" dxfId="5232" priority="4918">
      <formula>$N59="Excluído"</formula>
    </cfRule>
    <cfRule type="expression" dxfId="5231" priority="4919">
      <formula>$N59="Alterar"</formula>
    </cfRule>
    <cfRule type="expression" dxfId="5230" priority="4920">
      <formula>$N59="Excluir"</formula>
    </cfRule>
    <cfRule type="expression" dxfId="5229" priority="4921">
      <formula>$N59="Incluir"</formula>
    </cfRule>
  </conditionalFormatting>
  <conditionalFormatting sqref="B61">
    <cfRule type="expression" dxfId="5228" priority="4900">
      <formula>IF($I61="",FALSE,IF($I61&gt;9999999,IF($I61&lt;100000000,FALSE,TRUE),TRUE))</formula>
    </cfRule>
  </conditionalFormatting>
  <conditionalFormatting sqref="B61:C61">
    <cfRule type="expression" dxfId="5227" priority="4901">
      <formula>MID($I61,2,7)="0000000"</formula>
    </cfRule>
    <cfRule type="expression" dxfId="5226" priority="4902">
      <formula>MID($I61,3,6)="000000"</formula>
    </cfRule>
    <cfRule type="expression" dxfId="5225" priority="4903">
      <formula>MID($I61,4,5)="00000"</formula>
    </cfRule>
    <cfRule type="expression" dxfId="5224" priority="4904">
      <formula>MID($I61,5,4)="0000"</formula>
    </cfRule>
    <cfRule type="expression" dxfId="5223" priority="4905">
      <formula>MID($I61,7,2)="00"</formula>
    </cfRule>
    <cfRule type="expression" dxfId="5222" priority="4906">
      <formula>MID($I61,8,1)="0"</formula>
    </cfRule>
    <cfRule type="expression" dxfId="5221" priority="4907">
      <formula>$N61="Excluído"</formula>
    </cfRule>
    <cfRule type="expression" dxfId="5220" priority="4908">
      <formula>$N61="Alterar"</formula>
    </cfRule>
    <cfRule type="expression" dxfId="5219" priority="4909">
      <formula>$N61="Excluir"</formula>
    </cfRule>
    <cfRule type="expression" dxfId="5218" priority="4910">
      <formula>$N61="Incluir"</formula>
    </cfRule>
  </conditionalFormatting>
  <conditionalFormatting sqref="D61">
    <cfRule type="expression" dxfId="5217" priority="4890">
      <formula>MID($I61,2,7)="0000000"</formula>
    </cfRule>
    <cfRule type="expression" dxfId="5216" priority="4891">
      <formula>MID($I61,3,6)="000000"</formula>
    </cfRule>
    <cfRule type="expression" dxfId="5215" priority="4892">
      <formula>MID($I61,4,5)="00000"</formula>
    </cfRule>
    <cfRule type="expression" dxfId="5214" priority="4893">
      <formula>MID($I61,5,4)="0000"</formula>
    </cfRule>
    <cfRule type="expression" dxfId="5213" priority="4894">
      <formula>MID($I61,7,2)="00"</formula>
    </cfRule>
    <cfRule type="expression" dxfId="5212" priority="4895">
      <formula>MID($I61,8,1)="0"</formula>
    </cfRule>
    <cfRule type="expression" dxfId="5211" priority="4896">
      <formula>$N61="Excluído"</formula>
    </cfRule>
    <cfRule type="expression" dxfId="5210" priority="4897">
      <formula>$N61="Alterar"</formula>
    </cfRule>
    <cfRule type="expression" dxfId="5209" priority="4898">
      <formula>$N61="Excluir"</formula>
    </cfRule>
    <cfRule type="expression" dxfId="5208" priority="4899">
      <formula>$N61="Incluir"</formula>
    </cfRule>
  </conditionalFormatting>
  <conditionalFormatting sqref="E62">
    <cfRule type="expression" dxfId="5207" priority="4879">
      <formula>IF($I61="",FALSE,IF($I61&gt;9999999,IF($I61&lt;100000000,FALSE,TRUE),TRUE))</formula>
    </cfRule>
  </conditionalFormatting>
  <conditionalFormatting sqref="E62">
    <cfRule type="expression" dxfId="5206" priority="4880">
      <formula>MID($I61,2,7)="0000000"</formula>
    </cfRule>
    <cfRule type="expression" dxfId="5205" priority="4881">
      <formula>MID($I61,3,6)="000000"</formula>
    </cfRule>
    <cfRule type="expression" dxfId="5204" priority="4882">
      <formula>MID($I61,4,5)="00000"</formula>
    </cfRule>
    <cfRule type="expression" dxfId="5203" priority="4883">
      <formula>MID($I61,5,4)="0000"</formula>
    </cfRule>
    <cfRule type="expression" dxfId="5202" priority="4884">
      <formula>MID($I61,7,2)="00"</formula>
    </cfRule>
    <cfRule type="expression" dxfId="5201" priority="4885">
      <formula>MID($I61,8,1)="0"</formula>
    </cfRule>
    <cfRule type="expression" dxfId="5200" priority="4886">
      <formula>$N61="Excluído"</formula>
    </cfRule>
    <cfRule type="expression" dxfId="5199" priority="4887">
      <formula>$N61="Alterar"</formula>
    </cfRule>
    <cfRule type="expression" dxfId="5198" priority="4888">
      <formula>$N61="Excluir"</formula>
    </cfRule>
    <cfRule type="expression" dxfId="5197" priority="4889">
      <formula>$N61="Incluir"</formula>
    </cfRule>
  </conditionalFormatting>
  <conditionalFormatting sqref="E65">
    <cfRule type="expression" dxfId="5196" priority="4868">
      <formula>IF($I63="",FALSE,IF($I63&gt;9999999,IF($I63&lt;100000000,FALSE,TRUE),TRUE))</formula>
    </cfRule>
  </conditionalFormatting>
  <conditionalFormatting sqref="E65">
    <cfRule type="expression" dxfId="5195" priority="4869">
      <formula>MID($I63,2,7)="0000000"</formula>
    </cfRule>
    <cfRule type="expression" dxfId="5194" priority="4870">
      <formula>MID($I63,3,6)="000000"</formula>
    </cfRule>
    <cfRule type="expression" dxfId="5193" priority="4871">
      <formula>MID($I63,4,5)="00000"</formula>
    </cfRule>
    <cfRule type="expression" dxfId="5192" priority="4872">
      <formula>MID($I63,5,4)="0000"</formula>
    </cfRule>
    <cfRule type="expression" dxfId="5191" priority="4873">
      <formula>MID($I63,7,2)="00"</formula>
    </cfRule>
    <cfRule type="expression" dxfId="5190" priority="4874">
      <formula>MID($I63,8,1)="0"</formula>
    </cfRule>
    <cfRule type="expression" dxfId="5189" priority="4875">
      <formula>$N63="Excluído"</formula>
    </cfRule>
    <cfRule type="expression" dxfId="5188" priority="4876">
      <formula>$N63="Alterar"</formula>
    </cfRule>
    <cfRule type="expression" dxfId="5187" priority="4877">
      <formula>$N63="Excluir"</formula>
    </cfRule>
    <cfRule type="expression" dxfId="5186" priority="4878">
      <formula>$N63="Incluir"</formula>
    </cfRule>
  </conditionalFormatting>
  <conditionalFormatting sqref="E74:E75">
    <cfRule type="expression" dxfId="5185" priority="4857">
      <formula>IF($I73="",FALSE,IF($I73&gt;9999999,IF($I73&lt;100000000,FALSE,TRUE),TRUE))</formula>
    </cfRule>
  </conditionalFormatting>
  <conditionalFormatting sqref="E74:E75">
    <cfRule type="expression" dxfId="5184" priority="4858">
      <formula>MID($I73,2,7)="0000000"</formula>
    </cfRule>
    <cfRule type="expression" dxfId="5183" priority="4859">
      <formula>MID($I73,3,6)="000000"</formula>
    </cfRule>
    <cfRule type="expression" dxfId="5182" priority="4860">
      <formula>MID($I73,4,5)="00000"</formula>
    </cfRule>
    <cfRule type="expression" dxfId="5181" priority="4861">
      <formula>MID($I73,5,4)="0000"</formula>
    </cfRule>
    <cfRule type="expression" dxfId="5180" priority="4862">
      <formula>MID($I73,7,2)="00"</formula>
    </cfRule>
    <cfRule type="expression" dxfId="5179" priority="4863">
      <formula>MID($I73,8,1)="0"</formula>
    </cfRule>
    <cfRule type="expression" dxfId="5178" priority="4864">
      <formula>$N73="Excluído"</formula>
    </cfRule>
    <cfRule type="expression" dxfId="5177" priority="4865">
      <formula>$N73="Alterar"</formula>
    </cfRule>
    <cfRule type="expression" dxfId="5176" priority="4866">
      <formula>$N73="Excluir"</formula>
    </cfRule>
    <cfRule type="expression" dxfId="5175" priority="4867">
      <formula>$N73="Incluir"</formula>
    </cfRule>
  </conditionalFormatting>
  <conditionalFormatting sqref="E79:E89">
    <cfRule type="expression" dxfId="5174" priority="4846">
      <formula>IF($I78="",FALSE,IF($I78&gt;9999999,IF($I78&lt;100000000,FALSE,TRUE),TRUE))</formula>
    </cfRule>
  </conditionalFormatting>
  <conditionalFormatting sqref="E79:E89">
    <cfRule type="expression" dxfId="5173" priority="4847">
      <formula>MID($I78,2,7)="0000000"</formula>
    </cfRule>
    <cfRule type="expression" dxfId="5172" priority="4848">
      <formula>MID($I78,3,6)="000000"</formula>
    </cfRule>
    <cfRule type="expression" dxfId="5171" priority="4849">
      <formula>MID($I78,4,5)="00000"</formula>
    </cfRule>
    <cfRule type="expression" dxfId="5170" priority="4850">
      <formula>MID($I78,5,4)="0000"</formula>
    </cfRule>
    <cfRule type="expression" dxfId="5169" priority="4851">
      <formula>MID($I78,7,2)="00"</formula>
    </cfRule>
    <cfRule type="expression" dxfId="5168" priority="4852">
      <formula>MID($I78,8,1)="0"</formula>
    </cfRule>
    <cfRule type="expression" dxfId="5167" priority="4853">
      <formula>$N78="Excluído"</formula>
    </cfRule>
    <cfRule type="expression" dxfId="5166" priority="4854">
      <formula>$N78="Alterar"</formula>
    </cfRule>
    <cfRule type="expression" dxfId="5165" priority="4855">
      <formula>$N78="Excluir"</formula>
    </cfRule>
    <cfRule type="expression" dxfId="5164" priority="4856">
      <formula>$N78="Incluir"</formula>
    </cfRule>
  </conditionalFormatting>
  <conditionalFormatting sqref="E112:E117">
    <cfRule type="expression" dxfId="5163" priority="4835">
      <formula>IF($I111="",FALSE,IF($I111&gt;9999999,IF($I111&lt;100000000,FALSE,TRUE),TRUE))</formula>
    </cfRule>
  </conditionalFormatting>
  <conditionalFormatting sqref="E112:E117">
    <cfRule type="expression" dxfId="5162" priority="4836">
      <formula>MID($I111,2,7)="0000000"</formula>
    </cfRule>
    <cfRule type="expression" dxfId="5161" priority="4837">
      <formula>MID($I111,3,6)="000000"</formula>
    </cfRule>
    <cfRule type="expression" dxfId="5160" priority="4838">
      <formula>MID($I111,4,5)="00000"</formula>
    </cfRule>
    <cfRule type="expression" dxfId="5159" priority="4839">
      <formula>MID($I111,5,4)="0000"</formula>
    </cfRule>
    <cfRule type="expression" dxfId="5158" priority="4840">
      <formula>MID($I111,7,2)="00"</formula>
    </cfRule>
    <cfRule type="expression" dxfId="5157" priority="4841">
      <formula>MID($I111,8,1)="0"</formula>
    </cfRule>
    <cfRule type="expression" dxfId="5156" priority="4842">
      <formula>$N111="Excluído"</formula>
    </cfRule>
    <cfRule type="expression" dxfId="5155" priority="4843">
      <formula>$N111="Alterar"</formula>
    </cfRule>
    <cfRule type="expression" dxfId="5154" priority="4844">
      <formula>$N111="Excluir"</formula>
    </cfRule>
    <cfRule type="expression" dxfId="5153" priority="4845">
      <formula>$N111="Incluir"</formula>
    </cfRule>
  </conditionalFormatting>
  <conditionalFormatting sqref="D71:D72">
    <cfRule type="expression" dxfId="5152" priority="4825">
      <formula>MID($I71,2,7)="0000000"</formula>
    </cfRule>
    <cfRule type="expression" dxfId="5151" priority="4826">
      <formula>MID($I71,3,6)="000000"</formula>
    </cfRule>
    <cfRule type="expression" dxfId="5150" priority="4827">
      <formula>MID($I71,4,5)="00000"</formula>
    </cfRule>
    <cfRule type="expression" dxfId="5149" priority="4828">
      <formula>MID($I71,5,4)="0000"</formula>
    </cfRule>
    <cfRule type="expression" dxfId="5148" priority="4829">
      <formula>MID($I71,7,2)="00"</formula>
    </cfRule>
    <cfRule type="expression" dxfId="5147" priority="4830">
      <formula>MID($I71,8,1)="0"</formula>
    </cfRule>
    <cfRule type="expression" dxfId="5146" priority="4831">
      <formula>$N71="Excluído"</formula>
    </cfRule>
    <cfRule type="expression" dxfId="5145" priority="4832">
      <formula>$N71="Alterar"</formula>
    </cfRule>
    <cfRule type="expression" dxfId="5144" priority="4833">
      <formula>$N71="Excluir"</formula>
    </cfRule>
    <cfRule type="expression" dxfId="5143" priority="4834">
      <formula>$N71="Incluir"</formula>
    </cfRule>
  </conditionalFormatting>
  <conditionalFormatting sqref="D71:D72">
    <cfRule type="expression" dxfId="5142" priority="4815">
      <formula>MID($I104,2,7)="0000000"</formula>
    </cfRule>
    <cfRule type="expression" dxfId="5141" priority="4816">
      <formula>MID($I104,3,6)="000000"</formula>
    </cfRule>
    <cfRule type="expression" dxfId="5140" priority="4817">
      <formula>MID($I104,4,5)="00000"</formula>
    </cfRule>
    <cfRule type="expression" dxfId="5139" priority="4818">
      <formula>MID($I104,5,4)="0000"</formula>
    </cfRule>
    <cfRule type="expression" dxfId="5138" priority="4819">
      <formula>MID($I104,7,2)="00"</formula>
    </cfRule>
    <cfRule type="expression" dxfId="5137" priority="4820">
      <formula>MID($I104,8,1)="0"</formula>
    </cfRule>
    <cfRule type="expression" dxfId="5136" priority="4821">
      <formula>$N104="Excluído"</formula>
    </cfRule>
    <cfRule type="expression" dxfId="5135" priority="4822">
      <formula>$N104="Alterar"</formula>
    </cfRule>
    <cfRule type="expression" dxfId="5134" priority="4823">
      <formula>$N104="Excluir"</formula>
    </cfRule>
    <cfRule type="expression" dxfId="5133" priority="4824">
      <formula>$N104="Incluir"</formula>
    </cfRule>
  </conditionalFormatting>
  <conditionalFormatting sqref="F111">
    <cfRule type="expression" dxfId="5132" priority="4804">
      <formula>IF($I111="",FALSE,IF($I111&gt;9999999,IF($I111&lt;100000000,FALSE,TRUE),TRUE))</formula>
    </cfRule>
  </conditionalFormatting>
  <conditionalFormatting sqref="F111">
    <cfRule type="expression" dxfId="5131" priority="4803">
      <formula>IF($I111="",FALSE,IF($I111&gt;9999999,IF($I111&lt;100000000,FALSE,TRUE),TRUE))</formula>
    </cfRule>
  </conditionalFormatting>
  <conditionalFormatting sqref="F111:H111">
    <cfRule type="expression" dxfId="5130" priority="4805">
      <formula>MID($I111,2,7)="0000000"</formula>
    </cfRule>
    <cfRule type="expression" dxfId="5129" priority="4806">
      <formula>MID($I111,3,6)="000000"</formula>
    </cfRule>
    <cfRule type="expression" dxfId="5128" priority="4807">
      <formula>MID($I111,4,5)="00000"</formula>
    </cfRule>
    <cfRule type="expression" dxfId="5127" priority="4808">
      <formula>MID($I111,5,4)="0000"</formula>
    </cfRule>
    <cfRule type="expression" dxfId="5126" priority="4809">
      <formula>MID($I111,7,2)="00"</formula>
    </cfRule>
    <cfRule type="expression" dxfId="5125" priority="4810">
      <formula>MID($I111,8,1)="0"</formula>
    </cfRule>
    <cfRule type="expression" dxfId="5124" priority="4811">
      <formula>$N111="Excluído"</formula>
    </cfRule>
    <cfRule type="expression" dxfId="5123" priority="4812">
      <formula>$N111="Alterar"</formula>
    </cfRule>
    <cfRule type="expression" dxfId="5122" priority="4813">
      <formula>$N111="Excluir"</formula>
    </cfRule>
    <cfRule type="expression" dxfId="5121" priority="4814">
      <formula>$N111="Incluir"</formula>
    </cfRule>
  </conditionalFormatting>
  <conditionalFormatting sqref="E149:E151">
    <cfRule type="expression" dxfId="5120" priority="4792">
      <formula>IF($I148="",FALSE,IF($I148&gt;9999999,IF($I148&lt;100000000,FALSE,TRUE),TRUE))</formula>
    </cfRule>
  </conditionalFormatting>
  <conditionalFormatting sqref="E149:E151">
    <cfRule type="expression" dxfId="5119" priority="4793">
      <formula>MID($I148,2,7)="0000000"</formula>
    </cfRule>
    <cfRule type="expression" dxfId="5118" priority="4794">
      <formula>MID($I148,3,6)="000000"</formula>
    </cfRule>
    <cfRule type="expression" dxfId="5117" priority="4795">
      <formula>MID($I148,4,5)="00000"</formula>
    </cfRule>
    <cfRule type="expression" dxfId="5116" priority="4796">
      <formula>MID($I148,5,4)="0000"</formula>
    </cfRule>
    <cfRule type="expression" dxfId="5115" priority="4797">
      <formula>MID($I148,7,2)="00"</formula>
    </cfRule>
    <cfRule type="expression" dxfId="5114" priority="4798">
      <formula>MID($I148,8,1)="0"</formula>
    </cfRule>
    <cfRule type="expression" dxfId="5113" priority="4799">
      <formula>$N148="Excluído"</formula>
    </cfRule>
    <cfRule type="expression" dxfId="5112" priority="4800">
      <formula>$N148="Alterar"</formula>
    </cfRule>
    <cfRule type="expression" dxfId="5111" priority="4801">
      <formula>$N148="Excluir"</formula>
    </cfRule>
    <cfRule type="expression" dxfId="5110" priority="4802">
      <formula>$N148="Incluir"</formula>
    </cfRule>
  </conditionalFormatting>
  <conditionalFormatting sqref="F155:F162 H155:H162">
    <cfRule type="expression" dxfId="5109" priority="4781">
      <formula>IF($I154="",FALSE,IF($I154&gt;9999999,IF($I154&lt;100000000,FALSE,TRUE),TRUE))</formula>
    </cfRule>
  </conditionalFormatting>
  <conditionalFormatting sqref="F155:F162 H155:H162">
    <cfRule type="expression" dxfId="5108" priority="4782">
      <formula>MID($I154,2,7)="0000000"</formula>
    </cfRule>
    <cfRule type="expression" dxfId="5107" priority="4783">
      <formula>MID($I154,3,6)="000000"</formula>
    </cfRule>
    <cfRule type="expression" dxfId="5106" priority="4784">
      <formula>MID($I154,4,5)="00000"</formula>
    </cfRule>
    <cfRule type="expression" dxfId="5105" priority="4785">
      <formula>MID($I154,5,4)="0000"</formula>
    </cfRule>
    <cfRule type="expression" dxfId="5104" priority="4786">
      <formula>MID($I154,7,2)="00"</formula>
    </cfRule>
    <cfRule type="expression" dxfId="5103" priority="4787">
      <formula>MID($I154,8,1)="0"</formula>
    </cfRule>
    <cfRule type="expression" dxfId="5102" priority="4788">
      <formula>$N154="Excluído"</formula>
    </cfRule>
    <cfRule type="expression" dxfId="5101" priority="4789">
      <formula>$N154="Alterar"</formula>
    </cfRule>
    <cfRule type="expression" dxfId="5100" priority="4790">
      <formula>$N154="Excluir"</formula>
    </cfRule>
    <cfRule type="expression" dxfId="5099" priority="4791">
      <formula>$N154="Incluir"</formula>
    </cfRule>
  </conditionalFormatting>
  <conditionalFormatting sqref="E155:E162">
    <cfRule type="expression" dxfId="5098" priority="4770">
      <formula>IF($I154="",FALSE,IF($I154&gt;9999999,IF($I154&lt;100000000,FALSE,TRUE),TRUE))</formula>
    </cfRule>
  </conditionalFormatting>
  <conditionalFormatting sqref="E155:E162">
    <cfRule type="expression" dxfId="5097" priority="4771">
      <formula>MID($I154,2,7)="0000000"</formula>
    </cfRule>
    <cfRule type="expression" dxfId="5096" priority="4772">
      <formula>MID($I154,3,6)="000000"</formula>
    </cfRule>
    <cfRule type="expression" dxfId="5095" priority="4773">
      <formula>MID($I154,4,5)="00000"</formula>
    </cfRule>
    <cfRule type="expression" dxfId="5094" priority="4774">
      <formula>MID($I154,5,4)="0000"</formula>
    </cfRule>
    <cfRule type="expression" dxfId="5093" priority="4775">
      <formula>MID($I154,7,2)="00"</formula>
    </cfRule>
    <cfRule type="expression" dxfId="5092" priority="4776">
      <formula>MID($I154,8,1)="0"</formula>
    </cfRule>
    <cfRule type="expression" dxfId="5091" priority="4777">
      <formula>$N154="Excluído"</formula>
    </cfRule>
    <cfRule type="expression" dxfId="5090" priority="4778">
      <formula>$N154="Alterar"</formula>
    </cfRule>
    <cfRule type="expression" dxfId="5089" priority="4779">
      <formula>$N154="Excluir"</formula>
    </cfRule>
    <cfRule type="expression" dxfId="5088" priority="4780">
      <formula>$N154="Incluir"</formula>
    </cfRule>
  </conditionalFormatting>
  <conditionalFormatting sqref="E173:E176">
    <cfRule type="expression" dxfId="5087" priority="4759">
      <formula>IF($I172="",FALSE,IF($I172&gt;9999999,IF($I172&lt;100000000,FALSE,TRUE),TRUE))</formula>
    </cfRule>
  </conditionalFormatting>
  <conditionalFormatting sqref="E173:E176">
    <cfRule type="expression" dxfId="5086" priority="4760">
      <formula>MID($I172,2,7)="0000000"</formula>
    </cfRule>
    <cfRule type="expression" dxfId="5085" priority="4761">
      <formula>MID($I172,3,6)="000000"</formula>
    </cfRule>
    <cfRule type="expression" dxfId="5084" priority="4762">
      <formula>MID($I172,4,5)="00000"</formula>
    </cfRule>
    <cfRule type="expression" dxfId="5083" priority="4763">
      <formula>MID($I172,5,4)="0000"</formula>
    </cfRule>
    <cfRule type="expression" dxfId="5082" priority="4764">
      <formula>MID($I172,7,2)="00"</formula>
    </cfRule>
    <cfRule type="expression" dxfId="5081" priority="4765">
      <formula>MID($I172,8,1)="0"</formula>
    </cfRule>
    <cfRule type="expression" dxfId="5080" priority="4766">
      <formula>$N172="Excluído"</formula>
    </cfRule>
    <cfRule type="expression" dxfId="5079" priority="4767">
      <formula>$N172="Alterar"</formula>
    </cfRule>
    <cfRule type="expression" dxfId="5078" priority="4768">
      <formula>$N172="Excluir"</formula>
    </cfRule>
    <cfRule type="expression" dxfId="5077" priority="4769">
      <formula>$N172="Incluir"</formula>
    </cfRule>
  </conditionalFormatting>
  <conditionalFormatting sqref="E168:E169">
    <cfRule type="expression" dxfId="5076" priority="4748">
      <formula>IF($I167="",FALSE,IF($I167&gt;9999999,IF($I167&lt;100000000,FALSE,TRUE),TRUE))</formula>
    </cfRule>
  </conditionalFormatting>
  <conditionalFormatting sqref="E168:E169">
    <cfRule type="expression" dxfId="5075" priority="4749">
      <formula>MID($I167,2,7)="0000000"</formula>
    </cfRule>
    <cfRule type="expression" dxfId="5074" priority="4750">
      <formula>MID($I167,3,6)="000000"</formula>
    </cfRule>
    <cfRule type="expression" dxfId="5073" priority="4751">
      <formula>MID($I167,4,5)="00000"</formula>
    </cfRule>
    <cfRule type="expression" dxfId="5072" priority="4752">
      <formula>MID($I167,5,4)="0000"</formula>
    </cfRule>
    <cfRule type="expression" dxfId="5071" priority="4753">
      <formula>MID($I167,7,2)="00"</formula>
    </cfRule>
    <cfRule type="expression" dxfId="5070" priority="4754">
      <formula>MID($I167,8,1)="0"</formula>
    </cfRule>
    <cfRule type="expression" dxfId="5069" priority="4755">
      <formula>$N167="Excluído"</formula>
    </cfRule>
    <cfRule type="expression" dxfId="5068" priority="4756">
      <formula>$N167="Alterar"</formula>
    </cfRule>
    <cfRule type="expression" dxfId="5067" priority="4757">
      <formula>$N167="Excluir"</formula>
    </cfRule>
    <cfRule type="expression" dxfId="5066" priority="4758">
      <formula>$N167="Incluir"</formula>
    </cfRule>
  </conditionalFormatting>
  <conditionalFormatting sqref="E178">
    <cfRule type="expression" dxfId="5065" priority="4737">
      <formula>IF($I177="",FALSE,IF($I177&gt;9999999,IF($I177&lt;100000000,FALSE,TRUE),TRUE))</formula>
    </cfRule>
  </conditionalFormatting>
  <conditionalFormatting sqref="E178">
    <cfRule type="expression" dxfId="5064" priority="4738">
      <formula>MID($I177,2,7)="0000000"</formula>
    </cfRule>
    <cfRule type="expression" dxfId="5063" priority="4739">
      <formula>MID($I177,3,6)="000000"</formula>
    </cfRule>
    <cfRule type="expression" dxfId="5062" priority="4740">
      <formula>MID($I177,4,5)="00000"</formula>
    </cfRule>
    <cfRule type="expression" dxfId="5061" priority="4741">
      <formula>MID($I177,5,4)="0000"</formula>
    </cfRule>
    <cfRule type="expression" dxfId="5060" priority="4742">
      <formula>MID($I177,7,2)="00"</formula>
    </cfRule>
    <cfRule type="expression" dxfId="5059" priority="4743">
      <formula>MID($I177,8,1)="0"</formula>
    </cfRule>
    <cfRule type="expression" dxfId="5058" priority="4744">
      <formula>$N177="Excluído"</formula>
    </cfRule>
    <cfRule type="expression" dxfId="5057" priority="4745">
      <formula>$N177="Alterar"</formula>
    </cfRule>
    <cfRule type="expression" dxfId="5056" priority="4746">
      <formula>$N177="Excluir"</formula>
    </cfRule>
    <cfRule type="expression" dxfId="5055" priority="4747">
      <formula>$N177="Incluir"</formula>
    </cfRule>
  </conditionalFormatting>
  <conditionalFormatting sqref="E180">
    <cfRule type="expression" dxfId="5054" priority="4726">
      <formula>IF($I179="",FALSE,IF($I179&gt;9999999,IF($I179&lt;100000000,FALSE,TRUE),TRUE))</formula>
    </cfRule>
  </conditionalFormatting>
  <conditionalFormatting sqref="E180">
    <cfRule type="expression" dxfId="5053" priority="4727">
      <formula>MID($I179,2,7)="0000000"</formula>
    </cfRule>
    <cfRule type="expression" dxfId="5052" priority="4728">
      <formula>MID($I179,3,6)="000000"</formula>
    </cfRule>
    <cfRule type="expression" dxfId="5051" priority="4729">
      <formula>MID($I179,4,5)="00000"</formula>
    </cfRule>
    <cfRule type="expression" dxfId="5050" priority="4730">
      <formula>MID($I179,5,4)="0000"</formula>
    </cfRule>
    <cfRule type="expression" dxfId="5049" priority="4731">
      <formula>MID($I179,7,2)="00"</formula>
    </cfRule>
    <cfRule type="expression" dxfId="5048" priority="4732">
      <formula>MID($I179,8,1)="0"</formula>
    </cfRule>
    <cfRule type="expression" dxfId="5047" priority="4733">
      <formula>$N179="Excluído"</formula>
    </cfRule>
    <cfRule type="expression" dxfId="5046" priority="4734">
      <formula>$N179="Alterar"</formula>
    </cfRule>
    <cfRule type="expression" dxfId="5045" priority="4735">
      <formula>$N179="Excluir"</formula>
    </cfRule>
    <cfRule type="expression" dxfId="5044" priority="4736">
      <formula>$N179="Incluir"</formula>
    </cfRule>
  </conditionalFormatting>
  <conditionalFormatting sqref="E182">
    <cfRule type="expression" dxfId="5043" priority="4715">
      <formula>IF($I181="",FALSE,IF($I181&gt;9999999,IF($I181&lt;100000000,FALSE,TRUE),TRUE))</formula>
    </cfRule>
  </conditionalFormatting>
  <conditionalFormatting sqref="E182">
    <cfRule type="expression" dxfId="5042" priority="4716">
      <formula>MID($I181,2,7)="0000000"</formula>
    </cfRule>
    <cfRule type="expression" dxfId="5041" priority="4717">
      <formula>MID($I181,3,6)="000000"</formula>
    </cfRule>
    <cfRule type="expression" dxfId="5040" priority="4718">
      <formula>MID($I181,4,5)="00000"</formula>
    </cfRule>
    <cfRule type="expression" dxfId="5039" priority="4719">
      <formula>MID($I181,5,4)="0000"</formula>
    </cfRule>
    <cfRule type="expression" dxfId="5038" priority="4720">
      <formula>MID($I181,7,2)="00"</formula>
    </cfRule>
    <cfRule type="expression" dxfId="5037" priority="4721">
      <formula>MID($I181,8,1)="0"</formula>
    </cfRule>
    <cfRule type="expression" dxfId="5036" priority="4722">
      <formula>$N181="Excluído"</formula>
    </cfRule>
    <cfRule type="expression" dxfId="5035" priority="4723">
      <formula>$N181="Alterar"</formula>
    </cfRule>
    <cfRule type="expression" dxfId="5034" priority="4724">
      <formula>$N181="Excluir"</formula>
    </cfRule>
    <cfRule type="expression" dxfId="5033" priority="4725">
      <formula>$N181="Incluir"</formula>
    </cfRule>
  </conditionalFormatting>
  <conditionalFormatting sqref="E184">
    <cfRule type="expression" dxfId="5032" priority="4704">
      <formula>IF($I183="",FALSE,IF($I183&gt;9999999,IF($I183&lt;100000000,FALSE,TRUE),TRUE))</formula>
    </cfRule>
  </conditionalFormatting>
  <conditionalFormatting sqref="E184">
    <cfRule type="expression" dxfId="5031" priority="4705">
      <formula>MID($I183,2,7)="0000000"</formula>
    </cfRule>
    <cfRule type="expression" dxfId="5030" priority="4706">
      <formula>MID($I183,3,6)="000000"</formula>
    </cfRule>
    <cfRule type="expression" dxfId="5029" priority="4707">
      <formula>MID($I183,4,5)="00000"</formula>
    </cfRule>
    <cfRule type="expression" dxfId="5028" priority="4708">
      <formula>MID($I183,5,4)="0000"</formula>
    </cfRule>
    <cfRule type="expression" dxfId="5027" priority="4709">
      <formula>MID($I183,7,2)="00"</formula>
    </cfRule>
    <cfRule type="expression" dxfId="5026" priority="4710">
      <formula>MID($I183,8,1)="0"</formula>
    </cfRule>
    <cfRule type="expression" dxfId="5025" priority="4711">
      <formula>$N183="Excluído"</formula>
    </cfRule>
    <cfRule type="expression" dxfId="5024" priority="4712">
      <formula>$N183="Alterar"</formula>
    </cfRule>
    <cfRule type="expression" dxfId="5023" priority="4713">
      <formula>$N183="Excluir"</formula>
    </cfRule>
    <cfRule type="expression" dxfId="5022" priority="4714">
      <formula>$N183="Incluir"</formula>
    </cfRule>
  </conditionalFormatting>
  <conditionalFormatting sqref="E186">
    <cfRule type="expression" dxfId="5021" priority="4693">
      <formula>IF($I185="",FALSE,IF($I185&gt;9999999,IF($I185&lt;100000000,FALSE,TRUE),TRUE))</formula>
    </cfRule>
  </conditionalFormatting>
  <conditionalFormatting sqref="E186">
    <cfRule type="expression" dxfId="5020" priority="4694">
      <formula>MID($I185,2,7)="0000000"</formula>
    </cfRule>
    <cfRule type="expression" dxfId="5019" priority="4695">
      <formula>MID($I185,3,6)="000000"</formula>
    </cfRule>
    <cfRule type="expression" dxfId="5018" priority="4696">
      <formula>MID($I185,4,5)="00000"</formula>
    </cfRule>
    <cfRule type="expression" dxfId="5017" priority="4697">
      <formula>MID($I185,5,4)="0000"</formula>
    </cfRule>
    <cfRule type="expression" dxfId="5016" priority="4698">
      <formula>MID($I185,7,2)="00"</formula>
    </cfRule>
    <cfRule type="expression" dxfId="5015" priority="4699">
      <formula>MID($I185,8,1)="0"</formula>
    </cfRule>
    <cfRule type="expression" dxfId="5014" priority="4700">
      <formula>$N185="Excluído"</formula>
    </cfRule>
    <cfRule type="expression" dxfId="5013" priority="4701">
      <formula>$N185="Alterar"</formula>
    </cfRule>
    <cfRule type="expression" dxfId="5012" priority="4702">
      <formula>$N185="Excluir"</formula>
    </cfRule>
    <cfRule type="expression" dxfId="5011" priority="4703">
      <formula>$N185="Incluir"</formula>
    </cfRule>
  </conditionalFormatting>
  <conditionalFormatting sqref="E188:E194">
    <cfRule type="expression" dxfId="5010" priority="4682">
      <formula>IF($I187="",FALSE,IF($I187&gt;9999999,IF($I187&lt;100000000,FALSE,TRUE),TRUE))</formula>
    </cfRule>
  </conditionalFormatting>
  <conditionalFormatting sqref="E188:E194">
    <cfRule type="expression" dxfId="5009" priority="4683">
      <formula>MID($I187,2,7)="0000000"</formula>
    </cfRule>
    <cfRule type="expression" dxfId="5008" priority="4684">
      <formula>MID($I187,3,6)="000000"</formula>
    </cfRule>
    <cfRule type="expression" dxfId="5007" priority="4685">
      <formula>MID($I187,4,5)="00000"</formula>
    </cfRule>
    <cfRule type="expression" dxfId="5006" priority="4686">
      <formula>MID($I187,5,4)="0000"</formula>
    </cfRule>
    <cfRule type="expression" dxfId="5005" priority="4687">
      <formula>MID($I187,7,2)="00"</formula>
    </cfRule>
    <cfRule type="expression" dxfId="5004" priority="4688">
      <formula>MID($I187,8,1)="0"</formula>
    </cfRule>
    <cfRule type="expression" dxfId="5003" priority="4689">
      <formula>$N187="Excluído"</formula>
    </cfRule>
    <cfRule type="expression" dxfId="5002" priority="4690">
      <formula>$N187="Alterar"</formula>
    </cfRule>
    <cfRule type="expression" dxfId="5001" priority="4691">
      <formula>$N187="Excluir"</formula>
    </cfRule>
    <cfRule type="expression" dxfId="5000" priority="4692">
      <formula>$N187="Incluir"</formula>
    </cfRule>
  </conditionalFormatting>
  <conditionalFormatting sqref="E196:E200">
    <cfRule type="expression" dxfId="4999" priority="4671">
      <formula>IF($I195="",FALSE,IF($I195&gt;9999999,IF($I195&lt;100000000,FALSE,TRUE),TRUE))</formula>
    </cfRule>
  </conditionalFormatting>
  <conditionalFormatting sqref="E196:E200">
    <cfRule type="expression" dxfId="4998" priority="4672">
      <formula>MID($I195,2,7)="0000000"</formula>
    </cfRule>
    <cfRule type="expression" dxfId="4997" priority="4673">
      <formula>MID($I195,3,6)="000000"</formula>
    </cfRule>
    <cfRule type="expression" dxfId="4996" priority="4674">
      <formula>MID($I195,4,5)="00000"</formula>
    </cfRule>
    <cfRule type="expression" dxfId="4995" priority="4675">
      <formula>MID($I195,5,4)="0000"</formula>
    </cfRule>
    <cfRule type="expression" dxfId="4994" priority="4676">
      <formula>MID($I195,7,2)="00"</formula>
    </cfRule>
    <cfRule type="expression" dxfId="4993" priority="4677">
      <formula>MID($I195,8,1)="0"</formula>
    </cfRule>
    <cfRule type="expression" dxfId="4992" priority="4678">
      <formula>$N195="Excluído"</formula>
    </cfRule>
    <cfRule type="expression" dxfId="4991" priority="4679">
      <formula>$N195="Alterar"</formula>
    </cfRule>
    <cfRule type="expression" dxfId="4990" priority="4680">
      <formula>$N195="Excluir"</formula>
    </cfRule>
    <cfRule type="expression" dxfId="4989" priority="4681">
      <formula>$N195="Incluir"</formula>
    </cfRule>
  </conditionalFormatting>
  <conditionalFormatting sqref="E203:E204">
    <cfRule type="expression" dxfId="4988" priority="4660">
      <formula>IF($I202="",FALSE,IF($I202&gt;9999999,IF($I202&lt;100000000,FALSE,TRUE),TRUE))</formula>
    </cfRule>
  </conditionalFormatting>
  <conditionalFormatting sqref="E203:E204">
    <cfRule type="expression" dxfId="4987" priority="4661">
      <formula>MID($I202,2,7)="0000000"</formula>
    </cfRule>
    <cfRule type="expression" dxfId="4986" priority="4662">
      <formula>MID($I202,3,6)="000000"</formula>
    </cfRule>
    <cfRule type="expression" dxfId="4985" priority="4663">
      <formula>MID($I202,4,5)="00000"</formula>
    </cfRule>
    <cfRule type="expression" dxfId="4984" priority="4664">
      <formula>MID($I202,5,4)="0000"</formula>
    </cfRule>
    <cfRule type="expression" dxfId="4983" priority="4665">
      <formula>MID($I202,7,2)="00"</formula>
    </cfRule>
    <cfRule type="expression" dxfId="4982" priority="4666">
      <formula>MID($I202,8,1)="0"</formula>
    </cfRule>
    <cfRule type="expression" dxfId="4981" priority="4667">
      <formula>$N202="Excluído"</formula>
    </cfRule>
    <cfRule type="expression" dxfId="4980" priority="4668">
      <formula>$N202="Alterar"</formula>
    </cfRule>
    <cfRule type="expression" dxfId="4979" priority="4669">
      <formula>$N202="Excluir"</formula>
    </cfRule>
    <cfRule type="expression" dxfId="4978" priority="4670">
      <formula>$N202="Incluir"</formula>
    </cfRule>
  </conditionalFormatting>
  <conditionalFormatting sqref="E206:E207">
    <cfRule type="expression" dxfId="4977" priority="4649">
      <formula>IF($I205="",FALSE,IF($I205&gt;9999999,IF($I205&lt;100000000,FALSE,TRUE),TRUE))</formula>
    </cfRule>
  </conditionalFormatting>
  <conditionalFormatting sqref="E206:E207">
    <cfRule type="expression" dxfId="4976" priority="4650">
      <formula>MID($I205,2,7)="0000000"</formula>
    </cfRule>
    <cfRule type="expression" dxfId="4975" priority="4651">
      <formula>MID($I205,3,6)="000000"</formula>
    </cfRule>
    <cfRule type="expression" dxfId="4974" priority="4652">
      <formula>MID($I205,4,5)="00000"</formula>
    </cfRule>
    <cfRule type="expression" dxfId="4973" priority="4653">
      <formula>MID($I205,5,4)="0000"</formula>
    </cfRule>
    <cfRule type="expression" dxfId="4972" priority="4654">
      <formula>MID($I205,7,2)="00"</formula>
    </cfRule>
    <cfRule type="expression" dxfId="4971" priority="4655">
      <formula>MID($I205,8,1)="0"</formula>
    </cfRule>
    <cfRule type="expression" dxfId="4970" priority="4656">
      <formula>$N205="Excluído"</formula>
    </cfRule>
    <cfRule type="expression" dxfId="4969" priority="4657">
      <formula>$N205="Alterar"</formula>
    </cfRule>
    <cfRule type="expression" dxfId="4968" priority="4658">
      <formula>$N205="Excluir"</formula>
    </cfRule>
    <cfRule type="expression" dxfId="4967" priority="4659">
      <formula>$N205="Incluir"</formula>
    </cfRule>
  </conditionalFormatting>
  <conditionalFormatting sqref="E209">
    <cfRule type="expression" dxfId="4966" priority="4638">
      <formula>IF($I208="",FALSE,IF($I208&gt;9999999,IF($I208&lt;100000000,FALSE,TRUE),TRUE))</formula>
    </cfRule>
  </conditionalFormatting>
  <conditionalFormatting sqref="E209">
    <cfRule type="expression" dxfId="4965" priority="4639">
      <formula>MID($I208,2,7)="0000000"</formula>
    </cfRule>
    <cfRule type="expression" dxfId="4964" priority="4640">
      <formula>MID($I208,3,6)="000000"</formula>
    </cfRule>
    <cfRule type="expression" dxfId="4963" priority="4641">
      <formula>MID($I208,4,5)="00000"</formula>
    </cfRule>
    <cfRule type="expression" dxfId="4962" priority="4642">
      <formula>MID($I208,5,4)="0000"</formula>
    </cfRule>
    <cfRule type="expression" dxfId="4961" priority="4643">
      <formula>MID($I208,7,2)="00"</formula>
    </cfRule>
    <cfRule type="expression" dxfId="4960" priority="4644">
      <formula>MID($I208,8,1)="0"</formula>
    </cfRule>
    <cfRule type="expression" dxfId="4959" priority="4645">
      <formula>$N208="Excluído"</formula>
    </cfRule>
    <cfRule type="expression" dxfId="4958" priority="4646">
      <formula>$N208="Alterar"</formula>
    </cfRule>
    <cfRule type="expression" dxfId="4957" priority="4647">
      <formula>$N208="Excluir"</formula>
    </cfRule>
    <cfRule type="expression" dxfId="4956" priority="4648">
      <formula>$N208="Incluir"</formula>
    </cfRule>
  </conditionalFormatting>
  <conditionalFormatting sqref="E211:E214">
    <cfRule type="expression" dxfId="4955" priority="4627">
      <formula>IF($I210="",FALSE,IF($I210&gt;9999999,IF($I210&lt;100000000,FALSE,TRUE),TRUE))</formula>
    </cfRule>
  </conditionalFormatting>
  <conditionalFormatting sqref="E211:E214">
    <cfRule type="expression" dxfId="4954" priority="4628">
      <formula>MID($I210,2,7)="0000000"</formula>
    </cfRule>
    <cfRule type="expression" dxfId="4953" priority="4629">
      <formula>MID($I210,3,6)="000000"</formula>
    </cfRule>
    <cfRule type="expression" dxfId="4952" priority="4630">
      <formula>MID($I210,4,5)="00000"</formula>
    </cfRule>
    <cfRule type="expression" dxfId="4951" priority="4631">
      <formula>MID($I210,5,4)="0000"</formula>
    </cfRule>
    <cfRule type="expression" dxfId="4950" priority="4632">
      <formula>MID($I210,7,2)="00"</formula>
    </cfRule>
    <cfRule type="expression" dxfId="4949" priority="4633">
      <formula>MID($I210,8,1)="0"</formula>
    </cfRule>
    <cfRule type="expression" dxfId="4948" priority="4634">
      <formula>$N210="Excluído"</formula>
    </cfRule>
    <cfRule type="expression" dxfId="4947" priority="4635">
      <formula>$N210="Alterar"</formula>
    </cfRule>
    <cfRule type="expression" dxfId="4946" priority="4636">
      <formula>$N210="Excluir"</formula>
    </cfRule>
    <cfRule type="expression" dxfId="4945" priority="4637">
      <formula>$N210="Incluir"</formula>
    </cfRule>
  </conditionalFormatting>
  <conditionalFormatting sqref="E216">
    <cfRule type="expression" dxfId="4944" priority="4616">
      <formula>IF($I215="",FALSE,IF($I215&gt;9999999,IF($I215&lt;100000000,FALSE,TRUE),TRUE))</formula>
    </cfRule>
  </conditionalFormatting>
  <conditionalFormatting sqref="E216">
    <cfRule type="expression" dxfId="4943" priority="4617">
      <formula>MID($I215,2,7)="0000000"</formula>
    </cfRule>
    <cfRule type="expression" dxfId="4942" priority="4618">
      <formula>MID($I215,3,6)="000000"</formula>
    </cfRule>
    <cfRule type="expression" dxfId="4941" priority="4619">
      <formula>MID($I215,4,5)="00000"</formula>
    </cfRule>
    <cfRule type="expression" dxfId="4940" priority="4620">
      <formula>MID($I215,5,4)="0000"</formula>
    </cfRule>
    <cfRule type="expression" dxfId="4939" priority="4621">
      <formula>MID($I215,7,2)="00"</formula>
    </cfRule>
    <cfRule type="expression" dxfId="4938" priority="4622">
      <formula>MID($I215,8,1)="0"</formula>
    </cfRule>
    <cfRule type="expression" dxfId="4937" priority="4623">
      <formula>$N215="Excluído"</formula>
    </cfRule>
    <cfRule type="expression" dxfId="4936" priority="4624">
      <formula>$N215="Alterar"</formula>
    </cfRule>
    <cfRule type="expression" dxfId="4935" priority="4625">
      <formula>$N215="Excluir"</formula>
    </cfRule>
    <cfRule type="expression" dxfId="4934" priority="4626">
      <formula>$N215="Incluir"</formula>
    </cfRule>
  </conditionalFormatting>
  <conditionalFormatting sqref="E237:E239">
    <cfRule type="expression" dxfId="4933" priority="4605">
      <formula>IF($I236="",FALSE,IF($I236&gt;9999999,IF($I236&lt;100000000,FALSE,TRUE),TRUE))</formula>
    </cfRule>
  </conditionalFormatting>
  <conditionalFormatting sqref="E237:E239">
    <cfRule type="expression" dxfId="4932" priority="4606">
      <formula>MID($I236,2,7)="0000000"</formula>
    </cfRule>
    <cfRule type="expression" dxfId="4931" priority="4607">
      <formula>MID($I236,3,6)="000000"</formula>
    </cfRule>
    <cfRule type="expression" dxfId="4930" priority="4608">
      <formula>MID($I236,4,5)="00000"</formula>
    </cfRule>
    <cfRule type="expression" dxfId="4929" priority="4609">
      <formula>MID($I236,5,4)="0000"</formula>
    </cfRule>
    <cfRule type="expression" dxfId="4928" priority="4610">
      <formula>MID($I236,7,2)="00"</formula>
    </cfRule>
    <cfRule type="expression" dxfId="4927" priority="4611">
      <formula>MID($I236,8,1)="0"</formula>
    </cfRule>
    <cfRule type="expression" dxfId="4926" priority="4612">
      <formula>$N236="Excluído"</formula>
    </cfRule>
    <cfRule type="expression" dxfId="4925" priority="4613">
      <formula>$N236="Alterar"</formula>
    </cfRule>
    <cfRule type="expression" dxfId="4924" priority="4614">
      <formula>$N236="Excluir"</formula>
    </cfRule>
    <cfRule type="expression" dxfId="4923" priority="4615">
      <formula>$N236="Incluir"</formula>
    </cfRule>
  </conditionalFormatting>
  <conditionalFormatting sqref="E249:E253">
    <cfRule type="expression" dxfId="4922" priority="4594">
      <formula>IF($I248="",FALSE,IF($I248&gt;9999999,IF($I248&lt;100000000,FALSE,TRUE),TRUE))</formula>
    </cfRule>
  </conditionalFormatting>
  <conditionalFormatting sqref="E249:E253">
    <cfRule type="expression" dxfId="4921" priority="4595">
      <formula>MID($I248,2,7)="0000000"</formula>
    </cfRule>
    <cfRule type="expression" dxfId="4920" priority="4596">
      <formula>MID($I248,3,6)="000000"</formula>
    </cfRule>
    <cfRule type="expression" dxfId="4919" priority="4597">
      <formula>MID($I248,4,5)="00000"</formula>
    </cfRule>
    <cfRule type="expression" dxfId="4918" priority="4598">
      <formula>MID($I248,5,4)="0000"</formula>
    </cfRule>
    <cfRule type="expression" dxfId="4917" priority="4599">
      <formula>MID($I248,7,2)="00"</formula>
    </cfRule>
    <cfRule type="expression" dxfId="4916" priority="4600">
      <formula>MID($I248,8,1)="0"</formula>
    </cfRule>
    <cfRule type="expression" dxfId="4915" priority="4601">
      <formula>$N248="Excluído"</formula>
    </cfRule>
    <cfRule type="expression" dxfId="4914" priority="4602">
      <formula>$N248="Alterar"</formula>
    </cfRule>
    <cfRule type="expression" dxfId="4913" priority="4603">
      <formula>$N248="Excluir"</formula>
    </cfRule>
    <cfRule type="expression" dxfId="4912" priority="4604">
      <formula>$N248="Incluir"</formula>
    </cfRule>
  </conditionalFormatting>
  <conditionalFormatting sqref="E257">
    <cfRule type="expression" dxfId="4911" priority="4583">
      <formula>IF($I256="",FALSE,IF($I256&gt;9999999,IF($I256&lt;100000000,FALSE,TRUE),TRUE))</formula>
    </cfRule>
  </conditionalFormatting>
  <conditionalFormatting sqref="E257">
    <cfRule type="expression" dxfId="4910" priority="4584">
      <formula>MID($I256,2,7)="0000000"</formula>
    </cfRule>
    <cfRule type="expression" dxfId="4909" priority="4585">
      <formula>MID($I256,3,6)="000000"</formula>
    </cfRule>
    <cfRule type="expression" dxfId="4908" priority="4586">
      <formula>MID($I256,4,5)="00000"</formula>
    </cfRule>
    <cfRule type="expression" dxfId="4907" priority="4587">
      <formula>MID($I256,5,4)="0000"</formula>
    </cfRule>
    <cfRule type="expression" dxfId="4906" priority="4588">
      <formula>MID($I256,7,2)="00"</formula>
    </cfRule>
    <cfRule type="expression" dxfId="4905" priority="4589">
      <formula>MID($I256,8,1)="0"</formula>
    </cfRule>
    <cfRule type="expression" dxfId="4904" priority="4590">
      <formula>$N256="Excluído"</formula>
    </cfRule>
    <cfRule type="expression" dxfId="4903" priority="4591">
      <formula>$N256="Alterar"</formula>
    </cfRule>
    <cfRule type="expression" dxfId="4902" priority="4592">
      <formula>$N256="Excluir"</formula>
    </cfRule>
    <cfRule type="expression" dxfId="4901" priority="4593">
      <formula>$N256="Incluir"</formula>
    </cfRule>
  </conditionalFormatting>
  <conditionalFormatting sqref="E259">
    <cfRule type="expression" dxfId="4900" priority="4572">
      <formula>IF($I258="",FALSE,IF($I258&gt;9999999,IF($I258&lt;100000000,FALSE,TRUE),TRUE))</formula>
    </cfRule>
  </conditionalFormatting>
  <conditionalFormatting sqref="E259">
    <cfRule type="expression" dxfId="4899" priority="4573">
      <formula>MID($I258,2,7)="0000000"</formula>
    </cfRule>
    <cfRule type="expression" dxfId="4898" priority="4574">
      <formula>MID($I258,3,6)="000000"</formula>
    </cfRule>
    <cfRule type="expression" dxfId="4897" priority="4575">
      <formula>MID($I258,4,5)="00000"</formula>
    </cfRule>
    <cfRule type="expression" dxfId="4896" priority="4576">
      <formula>MID($I258,5,4)="0000"</formula>
    </cfRule>
    <cfRule type="expression" dxfId="4895" priority="4577">
      <formula>MID($I258,7,2)="00"</formula>
    </cfRule>
    <cfRule type="expression" dxfId="4894" priority="4578">
      <formula>MID($I258,8,1)="0"</formula>
    </cfRule>
    <cfRule type="expression" dxfId="4893" priority="4579">
      <formula>$N258="Excluído"</formula>
    </cfRule>
    <cfRule type="expression" dxfId="4892" priority="4580">
      <formula>$N258="Alterar"</formula>
    </cfRule>
    <cfRule type="expression" dxfId="4891" priority="4581">
      <formula>$N258="Excluir"</formula>
    </cfRule>
    <cfRule type="expression" dxfId="4890" priority="4582">
      <formula>$N258="Incluir"</formula>
    </cfRule>
  </conditionalFormatting>
  <conditionalFormatting sqref="E261">
    <cfRule type="expression" dxfId="4889" priority="4561">
      <formula>IF($I260="",FALSE,IF($I260&gt;9999999,IF($I260&lt;100000000,FALSE,TRUE),TRUE))</formula>
    </cfRule>
  </conditionalFormatting>
  <conditionalFormatting sqref="E261">
    <cfRule type="expression" dxfId="4888" priority="4562">
      <formula>MID($I260,2,7)="0000000"</formula>
    </cfRule>
    <cfRule type="expression" dxfId="4887" priority="4563">
      <formula>MID($I260,3,6)="000000"</formula>
    </cfRule>
    <cfRule type="expression" dxfId="4886" priority="4564">
      <formula>MID($I260,4,5)="00000"</formula>
    </cfRule>
    <cfRule type="expression" dxfId="4885" priority="4565">
      <formula>MID($I260,5,4)="0000"</formula>
    </cfRule>
    <cfRule type="expression" dxfId="4884" priority="4566">
      <formula>MID($I260,7,2)="00"</formula>
    </cfRule>
    <cfRule type="expression" dxfId="4883" priority="4567">
      <formula>MID($I260,8,1)="0"</formula>
    </cfRule>
    <cfRule type="expression" dxfId="4882" priority="4568">
      <formula>$N260="Excluído"</formula>
    </cfRule>
    <cfRule type="expression" dxfId="4881" priority="4569">
      <formula>$N260="Alterar"</formula>
    </cfRule>
    <cfRule type="expression" dxfId="4880" priority="4570">
      <formula>$N260="Excluir"</formula>
    </cfRule>
    <cfRule type="expression" dxfId="4879" priority="4571">
      <formula>$N260="Incluir"</formula>
    </cfRule>
  </conditionalFormatting>
  <conditionalFormatting sqref="E263">
    <cfRule type="expression" dxfId="4878" priority="4550">
      <formula>IF($I262="",FALSE,IF($I262&gt;9999999,IF($I262&lt;100000000,FALSE,TRUE),TRUE))</formula>
    </cfRule>
  </conditionalFormatting>
  <conditionalFormatting sqref="E263">
    <cfRule type="expression" dxfId="4877" priority="4551">
      <formula>MID($I262,2,7)="0000000"</formula>
    </cfRule>
    <cfRule type="expression" dxfId="4876" priority="4552">
      <formula>MID($I262,3,6)="000000"</formula>
    </cfRule>
    <cfRule type="expression" dxfId="4875" priority="4553">
      <formula>MID($I262,4,5)="00000"</formula>
    </cfRule>
    <cfRule type="expression" dxfId="4874" priority="4554">
      <formula>MID($I262,5,4)="0000"</formula>
    </cfRule>
    <cfRule type="expression" dxfId="4873" priority="4555">
      <formula>MID($I262,7,2)="00"</formula>
    </cfRule>
    <cfRule type="expression" dxfId="4872" priority="4556">
      <formula>MID($I262,8,1)="0"</formula>
    </cfRule>
    <cfRule type="expression" dxfId="4871" priority="4557">
      <formula>$N262="Excluído"</formula>
    </cfRule>
    <cfRule type="expression" dxfId="4870" priority="4558">
      <formula>$N262="Alterar"</formula>
    </cfRule>
    <cfRule type="expression" dxfId="4869" priority="4559">
      <formula>$N262="Excluir"</formula>
    </cfRule>
    <cfRule type="expression" dxfId="4868" priority="4560">
      <formula>$N262="Incluir"</formula>
    </cfRule>
  </conditionalFormatting>
  <conditionalFormatting sqref="E266:E268">
    <cfRule type="expression" dxfId="4867" priority="4539">
      <formula>IF($I265="",FALSE,IF($I265&gt;9999999,IF($I265&lt;100000000,FALSE,TRUE),TRUE))</formula>
    </cfRule>
  </conditionalFormatting>
  <conditionalFormatting sqref="E266:E268">
    <cfRule type="expression" dxfId="4866" priority="4540">
      <formula>MID($I265,2,7)="0000000"</formula>
    </cfRule>
    <cfRule type="expression" dxfId="4865" priority="4541">
      <formula>MID($I265,3,6)="000000"</formula>
    </cfRule>
    <cfRule type="expression" dxfId="4864" priority="4542">
      <formula>MID($I265,4,5)="00000"</formula>
    </cfRule>
    <cfRule type="expression" dxfId="4863" priority="4543">
      <formula>MID($I265,5,4)="0000"</formula>
    </cfRule>
    <cfRule type="expression" dxfId="4862" priority="4544">
      <formula>MID($I265,7,2)="00"</formula>
    </cfRule>
    <cfRule type="expression" dxfId="4861" priority="4545">
      <formula>MID($I265,8,1)="0"</formula>
    </cfRule>
    <cfRule type="expression" dxfId="4860" priority="4546">
      <formula>$N265="Excluído"</formula>
    </cfRule>
    <cfRule type="expression" dxfId="4859" priority="4547">
      <formula>$N265="Alterar"</formula>
    </cfRule>
    <cfRule type="expression" dxfId="4858" priority="4548">
      <formula>$N265="Excluir"</formula>
    </cfRule>
    <cfRule type="expression" dxfId="4857" priority="4549">
      <formula>$N265="Incluir"</formula>
    </cfRule>
  </conditionalFormatting>
  <conditionalFormatting sqref="E269">
    <cfRule type="expression" dxfId="4856" priority="4528">
      <formula>IF(#REF!="",FALSE,IF(#REF!&gt;9999999,IF(#REF!&lt;100000000,FALSE,TRUE),TRUE))</formula>
    </cfRule>
  </conditionalFormatting>
  <conditionalFormatting sqref="E269">
    <cfRule type="expression" dxfId="4855" priority="4529">
      <formula>MID(#REF!,2,7)="0000000"</formula>
    </cfRule>
    <cfRule type="expression" dxfId="4854" priority="4530">
      <formula>MID(#REF!,3,6)="000000"</formula>
    </cfRule>
    <cfRule type="expression" dxfId="4853" priority="4531">
      <formula>MID(#REF!,4,5)="00000"</formula>
    </cfRule>
    <cfRule type="expression" dxfId="4852" priority="4532">
      <formula>MID(#REF!,5,4)="0000"</formula>
    </cfRule>
    <cfRule type="expression" dxfId="4851" priority="4533">
      <formula>MID(#REF!,7,2)="00"</formula>
    </cfRule>
    <cfRule type="expression" dxfId="4850" priority="4534">
      <formula>MID(#REF!,8,1)="0"</formula>
    </cfRule>
    <cfRule type="expression" dxfId="4849" priority="4535">
      <formula>#REF!="Excluído"</formula>
    </cfRule>
    <cfRule type="expression" dxfId="4848" priority="4536">
      <formula>#REF!="Alterar"</formula>
    </cfRule>
    <cfRule type="expression" dxfId="4847" priority="4537">
      <formula>#REF!="Excluir"</formula>
    </cfRule>
    <cfRule type="expression" dxfId="4846" priority="4538">
      <formula>#REF!="Incluir"</formula>
    </cfRule>
  </conditionalFormatting>
  <conditionalFormatting sqref="E272">
    <cfRule type="expression" dxfId="4845" priority="4517">
      <formula>IF($I271="",FALSE,IF($I271&gt;9999999,IF($I271&lt;100000000,FALSE,TRUE),TRUE))</formula>
    </cfRule>
  </conditionalFormatting>
  <conditionalFormatting sqref="E272">
    <cfRule type="expression" dxfId="4844" priority="4518">
      <formula>MID($I271,2,7)="0000000"</formula>
    </cfRule>
    <cfRule type="expression" dxfId="4843" priority="4519">
      <formula>MID($I271,3,6)="000000"</formula>
    </cfRule>
    <cfRule type="expression" dxfId="4842" priority="4520">
      <formula>MID($I271,4,5)="00000"</formula>
    </cfRule>
    <cfRule type="expression" dxfId="4841" priority="4521">
      <formula>MID($I271,5,4)="0000"</formula>
    </cfRule>
    <cfRule type="expression" dxfId="4840" priority="4522">
      <formula>MID($I271,7,2)="00"</formula>
    </cfRule>
    <cfRule type="expression" dxfId="4839" priority="4523">
      <formula>MID($I271,8,1)="0"</formula>
    </cfRule>
    <cfRule type="expression" dxfId="4838" priority="4524">
      <formula>$N271="Excluído"</formula>
    </cfRule>
    <cfRule type="expression" dxfId="4837" priority="4525">
      <formula>$N271="Alterar"</formula>
    </cfRule>
    <cfRule type="expression" dxfId="4836" priority="4526">
      <formula>$N271="Excluir"</formula>
    </cfRule>
    <cfRule type="expression" dxfId="4835" priority="4527">
      <formula>$N271="Incluir"</formula>
    </cfRule>
  </conditionalFormatting>
  <conditionalFormatting sqref="E275">
    <cfRule type="expression" dxfId="4834" priority="4506">
      <formula>IF($I274="",FALSE,IF($I274&gt;9999999,IF($I274&lt;100000000,FALSE,TRUE),TRUE))</formula>
    </cfRule>
  </conditionalFormatting>
  <conditionalFormatting sqref="E275">
    <cfRule type="expression" dxfId="4833" priority="4507">
      <formula>MID($I274,2,7)="0000000"</formula>
    </cfRule>
    <cfRule type="expression" dxfId="4832" priority="4508">
      <formula>MID($I274,3,6)="000000"</formula>
    </cfRule>
    <cfRule type="expression" dxfId="4831" priority="4509">
      <formula>MID($I274,4,5)="00000"</formula>
    </cfRule>
    <cfRule type="expression" dxfId="4830" priority="4510">
      <formula>MID($I274,5,4)="0000"</formula>
    </cfRule>
    <cfRule type="expression" dxfId="4829" priority="4511">
      <formula>MID($I274,7,2)="00"</formula>
    </cfRule>
    <cfRule type="expression" dxfId="4828" priority="4512">
      <formula>MID($I274,8,1)="0"</formula>
    </cfRule>
    <cfRule type="expression" dxfId="4827" priority="4513">
      <formula>$N274="Excluído"</formula>
    </cfRule>
    <cfRule type="expression" dxfId="4826" priority="4514">
      <formula>$N274="Alterar"</formula>
    </cfRule>
    <cfRule type="expression" dxfId="4825" priority="4515">
      <formula>$N274="Excluir"</formula>
    </cfRule>
    <cfRule type="expression" dxfId="4824" priority="4516">
      <formula>$N274="Incluir"</formula>
    </cfRule>
  </conditionalFormatting>
  <conditionalFormatting sqref="E277">
    <cfRule type="expression" dxfId="4823" priority="4495">
      <formula>IF($I276="",FALSE,IF($I276&gt;9999999,IF($I276&lt;100000000,FALSE,TRUE),TRUE))</formula>
    </cfRule>
  </conditionalFormatting>
  <conditionalFormatting sqref="E277">
    <cfRule type="expression" dxfId="4822" priority="4496">
      <formula>MID($I276,2,7)="0000000"</formula>
    </cfRule>
    <cfRule type="expression" dxfId="4821" priority="4497">
      <formula>MID($I276,3,6)="000000"</formula>
    </cfRule>
    <cfRule type="expression" dxfId="4820" priority="4498">
      <formula>MID($I276,4,5)="00000"</formula>
    </cfRule>
    <cfRule type="expression" dxfId="4819" priority="4499">
      <formula>MID($I276,5,4)="0000"</formula>
    </cfRule>
    <cfRule type="expression" dxfId="4818" priority="4500">
      <formula>MID($I276,7,2)="00"</formula>
    </cfRule>
    <cfRule type="expression" dxfId="4817" priority="4501">
      <formula>MID($I276,8,1)="0"</formula>
    </cfRule>
    <cfRule type="expression" dxfId="4816" priority="4502">
      <formula>$N276="Excluído"</formula>
    </cfRule>
    <cfRule type="expression" dxfId="4815" priority="4503">
      <formula>$N276="Alterar"</formula>
    </cfRule>
    <cfRule type="expression" dxfId="4814" priority="4504">
      <formula>$N276="Excluir"</formula>
    </cfRule>
    <cfRule type="expression" dxfId="4813" priority="4505">
      <formula>$N276="Incluir"</formula>
    </cfRule>
  </conditionalFormatting>
  <conditionalFormatting sqref="E279">
    <cfRule type="expression" dxfId="4812" priority="4484">
      <formula>IF($I278="",FALSE,IF($I278&gt;9999999,IF($I278&lt;100000000,FALSE,TRUE),TRUE))</formula>
    </cfRule>
  </conditionalFormatting>
  <conditionalFormatting sqref="E279">
    <cfRule type="expression" dxfId="4811" priority="4485">
      <formula>MID($I278,2,7)="0000000"</formula>
    </cfRule>
    <cfRule type="expression" dxfId="4810" priority="4486">
      <formula>MID($I278,3,6)="000000"</formula>
    </cfRule>
    <cfRule type="expression" dxfId="4809" priority="4487">
      <formula>MID($I278,4,5)="00000"</formula>
    </cfRule>
    <cfRule type="expression" dxfId="4808" priority="4488">
      <formula>MID($I278,5,4)="0000"</formula>
    </cfRule>
    <cfRule type="expression" dxfId="4807" priority="4489">
      <formula>MID($I278,7,2)="00"</formula>
    </cfRule>
    <cfRule type="expression" dxfId="4806" priority="4490">
      <formula>MID($I278,8,1)="0"</formula>
    </cfRule>
    <cfRule type="expression" dxfId="4805" priority="4491">
      <formula>$N278="Excluído"</formula>
    </cfRule>
    <cfRule type="expression" dxfId="4804" priority="4492">
      <formula>$N278="Alterar"</formula>
    </cfRule>
    <cfRule type="expression" dxfId="4803" priority="4493">
      <formula>$N278="Excluir"</formula>
    </cfRule>
    <cfRule type="expression" dxfId="4802" priority="4494">
      <formula>$N278="Incluir"</formula>
    </cfRule>
  </conditionalFormatting>
  <conditionalFormatting sqref="E281">
    <cfRule type="expression" dxfId="4801" priority="4473">
      <formula>IF($I280="",FALSE,IF($I280&gt;9999999,IF($I280&lt;100000000,FALSE,TRUE),TRUE))</formula>
    </cfRule>
  </conditionalFormatting>
  <conditionalFormatting sqref="E281">
    <cfRule type="expression" dxfId="4800" priority="4474">
      <formula>MID($I280,2,7)="0000000"</formula>
    </cfRule>
    <cfRule type="expression" dxfId="4799" priority="4475">
      <formula>MID($I280,3,6)="000000"</formula>
    </cfRule>
    <cfRule type="expression" dxfId="4798" priority="4476">
      <formula>MID($I280,4,5)="00000"</formula>
    </cfRule>
    <cfRule type="expression" dxfId="4797" priority="4477">
      <formula>MID($I280,5,4)="0000"</formula>
    </cfRule>
    <cfRule type="expression" dxfId="4796" priority="4478">
      <formula>MID($I280,7,2)="00"</formula>
    </cfRule>
    <cfRule type="expression" dxfId="4795" priority="4479">
      <formula>MID($I280,8,1)="0"</formula>
    </cfRule>
    <cfRule type="expression" dxfId="4794" priority="4480">
      <formula>$N280="Excluído"</formula>
    </cfRule>
    <cfRule type="expression" dxfId="4793" priority="4481">
      <formula>$N280="Alterar"</formula>
    </cfRule>
    <cfRule type="expression" dxfId="4792" priority="4482">
      <formula>$N280="Excluir"</formula>
    </cfRule>
    <cfRule type="expression" dxfId="4791" priority="4483">
      <formula>$N280="Incluir"</formula>
    </cfRule>
  </conditionalFormatting>
  <conditionalFormatting sqref="E283">
    <cfRule type="expression" dxfId="4790" priority="4462">
      <formula>IF($I282="",FALSE,IF($I282&gt;9999999,IF($I282&lt;100000000,FALSE,TRUE),TRUE))</formula>
    </cfRule>
  </conditionalFormatting>
  <conditionalFormatting sqref="E283">
    <cfRule type="expression" dxfId="4789" priority="4463">
      <formula>MID($I282,2,7)="0000000"</formula>
    </cfRule>
    <cfRule type="expression" dxfId="4788" priority="4464">
      <formula>MID($I282,3,6)="000000"</formula>
    </cfRule>
    <cfRule type="expression" dxfId="4787" priority="4465">
      <formula>MID($I282,4,5)="00000"</formula>
    </cfRule>
    <cfRule type="expression" dxfId="4786" priority="4466">
      <formula>MID($I282,5,4)="0000"</formula>
    </cfRule>
    <cfRule type="expression" dxfId="4785" priority="4467">
      <formula>MID($I282,7,2)="00"</formula>
    </cfRule>
    <cfRule type="expression" dxfId="4784" priority="4468">
      <formula>MID($I282,8,1)="0"</formula>
    </cfRule>
    <cfRule type="expression" dxfId="4783" priority="4469">
      <formula>$N282="Excluído"</formula>
    </cfRule>
    <cfRule type="expression" dxfId="4782" priority="4470">
      <formula>$N282="Alterar"</formula>
    </cfRule>
    <cfRule type="expression" dxfId="4781" priority="4471">
      <formula>$N282="Excluir"</formula>
    </cfRule>
    <cfRule type="expression" dxfId="4780" priority="4472">
      <formula>$N282="Incluir"</formula>
    </cfRule>
  </conditionalFormatting>
  <conditionalFormatting sqref="E291">
    <cfRule type="expression" dxfId="4779" priority="4451">
      <formula>IF($I290="",FALSE,IF($I290&gt;9999999,IF($I290&lt;100000000,FALSE,TRUE),TRUE))</formula>
    </cfRule>
  </conditionalFormatting>
  <conditionalFormatting sqref="E291">
    <cfRule type="expression" dxfId="4778" priority="4452">
      <formula>MID($I290,2,7)="0000000"</formula>
    </cfRule>
    <cfRule type="expression" dxfId="4777" priority="4453">
      <formula>MID($I290,3,6)="000000"</formula>
    </cfRule>
    <cfRule type="expression" dxfId="4776" priority="4454">
      <formula>MID($I290,4,5)="00000"</formula>
    </cfRule>
    <cfRule type="expression" dxfId="4775" priority="4455">
      <formula>MID($I290,5,4)="0000"</formula>
    </cfRule>
    <cfRule type="expression" dxfId="4774" priority="4456">
      <formula>MID($I290,7,2)="00"</formula>
    </cfRule>
    <cfRule type="expression" dxfId="4773" priority="4457">
      <formula>MID($I290,8,1)="0"</formula>
    </cfRule>
    <cfRule type="expression" dxfId="4772" priority="4458">
      <formula>$N290="Excluído"</formula>
    </cfRule>
    <cfRule type="expression" dxfId="4771" priority="4459">
      <formula>$N290="Alterar"</formula>
    </cfRule>
    <cfRule type="expression" dxfId="4770" priority="4460">
      <formula>$N290="Excluir"</formula>
    </cfRule>
    <cfRule type="expression" dxfId="4769" priority="4461">
      <formula>$N290="Incluir"</formula>
    </cfRule>
  </conditionalFormatting>
  <conditionalFormatting sqref="E295">
    <cfRule type="expression" dxfId="4768" priority="4440">
      <formula>IF($I294="",FALSE,IF($I294&gt;9999999,IF($I294&lt;100000000,FALSE,TRUE),TRUE))</formula>
    </cfRule>
  </conditionalFormatting>
  <conditionalFormatting sqref="E295">
    <cfRule type="expression" dxfId="4767" priority="4441">
      <formula>MID($I294,2,7)="0000000"</formula>
    </cfRule>
    <cfRule type="expression" dxfId="4766" priority="4442">
      <formula>MID($I294,3,6)="000000"</formula>
    </cfRule>
    <cfRule type="expression" dxfId="4765" priority="4443">
      <formula>MID($I294,4,5)="00000"</formula>
    </cfRule>
    <cfRule type="expression" dxfId="4764" priority="4444">
      <formula>MID($I294,5,4)="0000"</formula>
    </cfRule>
    <cfRule type="expression" dxfId="4763" priority="4445">
      <formula>MID($I294,7,2)="00"</formula>
    </cfRule>
    <cfRule type="expression" dxfId="4762" priority="4446">
      <formula>MID($I294,8,1)="0"</formula>
    </cfRule>
    <cfRule type="expression" dxfId="4761" priority="4447">
      <formula>$N294="Excluído"</formula>
    </cfRule>
    <cfRule type="expression" dxfId="4760" priority="4448">
      <formula>$N294="Alterar"</formula>
    </cfRule>
    <cfRule type="expression" dxfId="4759" priority="4449">
      <formula>$N294="Excluir"</formula>
    </cfRule>
    <cfRule type="expression" dxfId="4758" priority="4450">
      <formula>$N294="Incluir"</formula>
    </cfRule>
  </conditionalFormatting>
  <conditionalFormatting sqref="E299:E302">
    <cfRule type="expression" dxfId="4757" priority="4429">
      <formula>IF($I298="",FALSE,IF($I298&gt;9999999,IF($I298&lt;100000000,FALSE,TRUE),TRUE))</formula>
    </cfRule>
  </conditionalFormatting>
  <conditionalFormatting sqref="E299:E302">
    <cfRule type="expression" dxfId="4756" priority="4430">
      <formula>MID($I298,2,7)="0000000"</formula>
    </cfRule>
    <cfRule type="expression" dxfId="4755" priority="4431">
      <formula>MID($I298,3,6)="000000"</formula>
    </cfRule>
    <cfRule type="expression" dxfId="4754" priority="4432">
      <formula>MID($I298,4,5)="00000"</formula>
    </cfRule>
    <cfRule type="expression" dxfId="4753" priority="4433">
      <formula>MID($I298,5,4)="0000"</formula>
    </cfRule>
    <cfRule type="expression" dxfId="4752" priority="4434">
      <formula>MID($I298,7,2)="00"</formula>
    </cfRule>
    <cfRule type="expression" dxfId="4751" priority="4435">
      <formula>MID($I298,8,1)="0"</formula>
    </cfRule>
    <cfRule type="expression" dxfId="4750" priority="4436">
      <formula>$N298="Excluído"</formula>
    </cfRule>
    <cfRule type="expression" dxfId="4749" priority="4437">
      <formula>$N298="Alterar"</formula>
    </cfRule>
    <cfRule type="expression" dxfId="4748" priority="4438">
      <formula>$N298="Excluir"</formula>
    </cfRule>
    <cfRule type="expression" dxfId="4747" priority="4439">
      <formula>$N298="Incluir"</formula>
    </cfRule>
  </conditionalFormatting>
  <conditionalFormatting sqref="E297">
    <cfRule type="expression" dxfId="4746" priority="4418">
      <formula>IF($I296="",FALSE,IF($I296&gt;9999999,IF($I296&lt;100000000,FALSE,TRUE),TRUE))</formula>
    </cfRule>
  </conditionalFormatting>
  <conditionalFormatting sqref="E297">
    <cfRule type="expression" dxfId="4745" priority="4419">
      <formula>MID($I296,2,7)="0000000"</formula>
    </cfRule>
    <cfRule type="expression" dxfId="4744" priority="4420">
      <formula>MID($I296,3,6)="000000"</formula>
    </cfRule>
    <cfRule type="expression" dxfId="4743" priority="4421">
      <formula>MID($I296,4,5)="00000"</formula>
    </cfRule>
    <cfRule type="expression" dxfId="4742" priority="4422">
      <formula>MID($I296,5,4)="0000"</formula>
    </cfRule>
    <cfRule type="expression" dxfId="4741" priority="4423">
      <formula>MID($I296,7,2)="00"</formula>
    </cfRule>
    <cfRule type="expression" dxfId="4740" priority="4424">
      <formula>MID($I296,8,1)="0"</formula>
    </cfRule>
    <cfRule type="expression" dxfId="4739" priority="4425">
      <formula>$N296="Excluído"</formula>
    </cfRule>
    <cfRule type="expression" dxfId="4738" priority="4426">
      <formula>$N296="Alterar"</formula>
    </cfRule>
    <cfRule type="expression" dxfId="4737" priority="4427">
      <formula>$N296="Excluir"</formula>
    </cfRule>
    <cfRule type="expression" dxfId="4736" priority="4428">
      <formula>$N296="Incluir"</formula>
    </cfRule>
  </conditionalFormatting>
  <conditionalFormatting sqref="E304:E306">
    <cfRule type="expression" dxfId="4735" priority="4407">
      <formula>IF($I303="",FALSE,IF($I303&gt;9999999,IF($I303&lt;100000000,FALSE,TRUE),TRUE))</formula>
    </cfRule>
  </conditionalFormatting>
  <conditionalFormatting sqref="E304:E306">
    <cfRule type="expression" dxfId="4734" priority="4408">
      <formula>MID($I303,2,7)="0000000"</formula>
    </cfRule>
    <cfRule type="expression" dxfId="4733" priority="4409">
      <formula>MID($I303,3,6)="000000"</formula>
    </cfRule>
    <cfRule type="expression" dxfId="4732" priority="4410">
      <formula>MID($I303,4,5)="00000"</formula>
    </cfRule>
    <cfRule type="expression" dxfId="4731" priority="4411">
      <formula>MID($I303,5,4)="0000"</formula>
    </cfRule>
    <cfRule type="expression" dxfId="4730" priority="4412">
      <formula>MID($I303,7,2)="00"</formula>
    </cfRule>
    <cfRule type="expression" dxfId="4729" priority="4413">
      <formula>MID($I303,8,1)="0"</formula>
    </cfRule>
    <cfRule type="expression" dxfId="4728" priority="4414">
      <formula>$N303="Excluído"</formula>
    </cfRule>
    <cfRule type="expression" dxfId="4727" priority="4415">
      <formula>$N303="Alterar"</formula>
    </cfRule>
    <cfRule type="expression" dxfId="4726" priority="4416">
      <formula>$N303="Excluir"</formula>
    </cfRule>
    <cfRule type="expression" dxfId="4725" priority="4417">
      <formula>$N303="Incluir"</formula>
    </cfRule>
  </conditionalFormatting>
  <conditionalFormatting sqref="E317">
    <cfRule type="expression" dxfId="4724" priority="4396">
      <formula>IF($I316="",FALSE,IF($I316&gt;9999999,IF($I316&lt;100000000,FALSE,TRUE),TRUE))</formula>
    </cfRule>
  </conditionalFormatting>
  <conditionalFormatting sqref="E317">
    <cfRule type="expression" dxfId="4723" priority="4397">
      <formula>MID($I316,2,7)="0000000"</formula>
    </cfRule>
    <cfRule type="expression" dxfId="4722" priority="4398">
      <formula>MID($I316,3,6)="000000"</formula>
    </cfRule>
    <cfRule type="expression" dxfId="4721" priority="4399">
      <formula>MID($I316,4,5)="00000"</formula>
    </cfRule>
    <cfRule type="expression" dxfId="4720" priority="4400">
      <formula>MID($I316,5,4)="0000"</formula>
    </cfRule>
    <cfRule type="expression" dxfId="4719" priority="4401">
      <formula>MID($I316,7,2)="00"</formula>
    </cfRule>
    <cfRule type="expression" dxfId="4718" priority="4402">
      <formula>MID($I316,8,1)="0"</formula>
    </cfRule>
    <cfRule type="expression" dxfId="4717" priority="4403">
      <formula>$N316="Excluído"</formula>
    </cfRule>
    <cfRule type="expression" dxfId="4716" priority="4404">
      <formula>$N316="Alterar"</formula>
    </cfRule>
    <cfRule type="expression" dxfId="4715" priority="4405">
      <formula>$N316="Excluir"</formula>
    </cfRule>
    <cfRule type="expression" dxfId="4714" priority="4406">
      <formula>$N316="Incluir"</formula>
    </cfRule>
  </conditionalFormatting>
  <conditionalFormatting sqref="E319">
    <cfRule type="expression" dxfId="4713" priority="4385">
      <formula>IF($I318="",FALSE,IF($I318&gt;9999999,IF($I318&lt;100000000,FALSE,TRUE),TRUE))</formula>
    </cfRule>
  </conditionalFormatting>
  <conditionalFormatting sqref="E319">
    <cfRule type="expression" dxfId="4712" priority="4386">
      <formula>MID($I318,2,7)="0000000"</formula>
    </cfRule>
    <cfRule type="expression" dxfId="4711" priority="4387">
      <formula>MID($I318,3,6)="000000"</formula>
    </cfRule>
    <cfRule type="expression" dxfId="4710" priority="4388">
      <formula>MID($I318,4,5)="00000"</formula>
    </cfRule>
    <cfRule type="expression" dxfId="4709" priority="4389">
      <formula>MID($I318,5,4)="0000"</formula>
    </cfRule>
    <cfRule type="expression" dxfId="4708" priority="4390">
      <formula>MID($I318,7,2)="00"</formula>
    </cfRule>
    <cfRule type="expression" dxfId="4707" priority="4391">
      <formula>MID($I318,8,1)="0"</formula>
    </cfRule>
    <cfRule type="expression" dxfId="4706" priority="4392">
      <formula>$N318="Excluído"</formula>
    </cfRule>
    <cfRule type="expression" dxfId="4705" priority="4393">
      <formula>$N318="Alterar"</formula>
    </cfRule>
    <cfRule type="expression" dxfId="4704" priority="4394">
      <formula>$N318="Excluir"</formula>
    </cfRule>
    <cfRule type="expression" dxfId="4703" priority="4395">
      <formula>$N318="Incluir"</formula>
    </cfRule>
  </conditionalFormatting>
  <conditionalFormatting sqref="E321">
    <cfRule type="expression" dxfId="4702" priority="4374">
      <formula>IF($I320="",FALSE,IF($I320&gt;9999999,IF($I320&lt;100000000,FALSE,TRUE),TRUE))</formula>
    </cfRule>
  </conditionalFormatting>
  <conditionalFormatting sqref="E321">
    <cfRule type="expression" dxfId="4701" priority="4375">
      <formula>MID($I320,2,7)="0000000"</formula>
    </cfRule>
    <cfRule type="expression" dxfId="4700" priority="4376">
      <formula>MID($I320,3,6)="000000"</formula>
    </cfRule>
    <cfRule type="expression" dxfId="4699" priority="4377">
      <formula>MID($I320,4,5)="00000"</formula>
    </cfRule>
    <cfRule type="expression" dxfId="4698" priority="4378">
      <formula>MID($I320,5,4)="0000"</formula>
    </cfRule>
    <cfRule type="expression" dxfId="4697" priority="4379">
      <formula>MID($I320,7,2)="00"</formula>
    </cfRule>
    <cfRule type="expression" dxfId="4696" priority="4380">
      <formula>MID($I320,8,1)="0"</formula>
    </cfRule>
    <cfRule type="expression" dxfId="4695" priority="4381">
      <formula>$N320="Excluído"</formula>
    </cfRule>
    <cfRule type="expression" dxfId="4694" priority="4382">
      <formula>$N320="Alterar"</formula>
    </cfRule>
    <cfRule type="expression" dxfId="4693" priority="4383">
      <formula>$N320="Excluir"</formula>
    </cfRule>
    <cfRule type="expression" dxfId="4692" priority="4384">
      <formula>$N320="Incluir"</formula>
    </cfRule>
  </conditionalFormatting>
  <conditionalFormatting sqref="E330">
    <cfRule type="expression" dxfId="4691" priority="4363">
      <formula>IF($I323="",FALSE,IF($I323&gt;9999999,IF($I323&lt;100000000,FALSE,TRUE),TRUE))</formula>
    </cfRule>
  </conditionalFormatting>
  <conditionalFormatting sqref="E330">
    <cfRule type="expression" dxfId="4690" priority="4364">
      <formula>MID($I323,2,7)="0000000"</formula>
    </cfRule>
    <cfRule type="expression" dxfId="4689" priority="4365">
      <formula>MID($I323,3,6)="000000"</formula>
    </cfRule>
    <cfRule type="expression" dxfId="4688" priority="4366">
      <formula>MID($I323,4,5)="00000"</formula>
    </cfRule>
    <cfRule type="expression" dxfId="4687" priority="4367">
      <formula>MID($I323,5,4)="0000"</formula>
    </cfRule>
    <cfRule type="expression" dxfId="4686" priority="4368">
      <formula>MID($I323,7,2)="00"</formula>
    </cfRule>
    <cfRule type="expression" dxfId="4685" priority="4369">
      <formula>MID($I323,8,1)="0"</formula>
    </cfRule>
    <cfRule type="expression" dxfId="4684" priority="4370">
      <formula>$N323="Excluído"</formula>
    </cfRule>
    <cfRule type="expression" dxfId="4683" priority="4371">
      <formula>$N323="Alterar"</formula>
    </cfRule>
    <cfRule type="expression" dxfId="4682" priority="4372">
      <formula>$N323="Excluir"</formula>
    </cfRule>
    <cfRule type="expression" dxfId="4681" priority="4373">
      <formula>$N323="Incluir"</formula>
    </cfRule>
  </conditionalFormatting>
  <conditionalFormatting sqref="E336">
    <cfRule type="expression" dxfId="4680" priority="4352">
      <formula>IF($I335="",FALSE,IF($I335&gt;9999999,IF($I335&lt;100000000,FALSE,TRUE),TRUE))</formula>
    </cfRule>
  </conditionalFormatting>
  <conditionalFormatting sqref="E336">
    <cfRule type="expression" dxfId="4679" priority="4353">
      <formula>MID($I335,2,7)="0000000"</formula>
    </cfRule>
    <cfRule type="expression" dxfId="4678" priority="4354">
      <formula>MID($I335,3,6)="000000"</formula>
    </cfRule>
    <cfRule type="expression" dxfId="4677" priority="4355">
      <formula>MID($I335,4,5)="00000"</formula>
    </cfRule>
    <cfRule type="expression" dxfId="4676" priority="4356">
      <formula>MID($I335,5,4)="0000"</formula>
    </cfRule>
    <cfRule type="expression" dxfId="4675" priority="4357">
      <formula>MID($I335,7,2)="00"</formula>
    </cfRule>
    <cfRule type="expression" dxfId="4674" priority="4358">
      <formula>MID($I335,8,1)="0"</formula>
    </cfRule>
    <cfRule type="expression" dxfId="4673" priority="4359">
      <formula>$N335="Excluído"</formula>
    </cfRule>
    <cfRule type="expression" dxfId="4672" priority="4360">
      <formula>$N335="Alterar"</formula>
    </cfRule>
    <cfRule type="expression" dxfId="4671" priority="4361">
      <formula>$N335="Excluir"</formula>
    </cfRule>
    <cfRule type="expression" dxfId="4670" priority="4362">
      <formula>$N335="Incluir"</formula>
    </cfRule>
  </conditionalFormatting>
  <conditionalFormatting sqref="E338:E339 E341:E344">
    <cfRule type="expression" dxfId="4669" priority="4341">
      <formula>IF($I337="",FALSE,IF($I337&gt;9999999,IF($I337&lt;100000000,FALSE,TRUE),TRUE))</formula>
    </cfRule>
  </conditionalFormatting>
  <conditionalFormatting sqref="E338:E339 E341:E344">
    <cfRule type="expression" dxfId="4668" priority="4342">
      <formula>MID($I337,2,7)="0000000"</formula>
    </cfRule>
    <cfRule type="expression" dxfId="4667" priority="4343">
      <formula>MID($I337,3,6)="000000"</formula>
    </cfRule>
    <cfRule type="expression" dxfId="4666" priority="4344">
      <formula>MID($I337,4,5)="00000"</formula>
    </cfRule>
    <cfRule type="expression" dxfId="4665" priority="4345">
      <formula>MID($I337,5,4)="0000"</formula>
    </cfRule>
    <cfRule type="expression" dxfId="4664" priority="4346">
      <formula>MID($I337,7,2)="00"</formula>
    </cfRule>
    <cfRule type="expression" dxfId="4663" priority="4347">
      <formula>MID($I337,8,1)="0"</formula>
    </cfRule>
    <cfRule type="expression" dxfId="4662" priority="4348">
      <formula>$N337="Excluído"</formula>
    </cfRule>
    <cfRule type="expression" dxfId="4661" priority="4349">
      <formula>$N337="Alterar"</formula>
    </cfRule>
    <cfRule type="expression" dxfId="4660" priority="4350">
      <formula>$N337="Excluir"</formula>
    </cfRule>
    <cfRule type="expression" dxfId="4659" priority="4351">
      <formula>$N337="Incluir"</formula>
    </cfRule>
  </conditionalFormatting>
  <conditionalFormatting sqref="E348:E349">
    <cfRule type="expression" dxfId="4658" priority="4330">
      <formula>IF($I347="",FALSE,IF($I347&gt;9999999,IF($I347&lt;100000000,FALSE,TRUE),TRUE))</formula>
    </cfRule>
  </conditionalFormatting>
  <conditionalFormatting sqref="E348:E349">
    <cfRule type="expression" dxfId="4657" priority="4331">
      <formula>MID($I347,2,7)="0000000"</formula>
    </cfRule>
    <cfRule type="expression" dxfId="4656" priority="4332">
      <formula>MID($I347,3,6)="000000"</formula>
    </cfRule>
    <cfRule type="expression" dxfId="4655" priority="4333">
      <formula>MID($I347,4,5)="00000"</formula>
    </cfRule>
    <cfRule type="expression" dxfId="4654" priority="4334">
      <formula>MID($I347,5,4)="0000"</formula>
    </cfRule>
    <cfRule type="expression" dxfId="4653" priority="4335">
      <formula>MID($I347,7,2)="00"</formula>
    </cfRule>
    <cfRule type="expression" dxfId="4652" priority="4336">
      <formula>MID($I347,8,1)="0"</formula>
    </cfRule>
    <cfRule type="expression" dxfId="4651" priority="4337">
      <formula>$N347="Excluído"</formula>
    </cfRule>
    <cfRule type="expression" dxfId="4650" priority="4338">
      <formula>$N347="Alterar"</formula>
    </cfRule>
    <cfRule type="expression" dxfId="4649" priority="4339">
      <formula>$N347="Excluir"</formula>
    </cfRule>
    <cfRule type="expression" dxfId="4648" priority="4340">
      <formula>$N347="Incluir"</formula>
    </cfRule>
  </conditionalFormatting>
  <conditionalFormatting sqref="E359:E365">
    <cfRule type="expression" dxfId="4647" priority="4319">
      <formula>IF($I358="",FALSE,IF($I358&gt;9999999,IF($I358&lt;100000000,FALSE,TRUE),TRUE))</formula>
    </cfRule>
  </conditionalFormatting>
  <conditionalFormatting sqref="E359:E365">
    <cfRule type="expression" dxfId="4646" priority="4320">
      <formula>MID($I358,2,7)="0000000"</formula>
    </cfRule>
    <cfRule type="expression" dxfId="4645" priority="4321">
      <formula>MID($I358,3,6)="000000"</formula>
    </cfRule>
    <cfRule type="expression" dxfId="4644" priority="4322">
      <formula>MID($I358,4,5)="00000"</formula>
    </cfRule>
    <cfRule type="expression" dxfId="4643" priority="4323">
      <formula>MID($I358,5,4)="0000"</formula>
    </cfRule>
    <cfRule type="expression" dxfId="4642" priority="4324">
      <formula>MID($I358,7,2)="00"</formula>
    </cfRule>
    <cfRule type="expression" dxfId="4641" priority="4325">
      <formula>MID($I358,8,1)="0"</formula>
    </cfRule>
    <cfRule type="expression" dxfId="4640" priority="4326">
      <formula>$N358="Excluído"</formula>
    </cfRule>
    <cfRule type="expression" dxfId="4639" priority="4327">
      <formula>$N358="Alterar"</formula>
    </cfRule>
    <cfRule type="expression" dxfId="4638" priority="4328">
      <formula>$N358="Excluir"</formula>
    </cfRule>
    <cfRule type="expression" dxfId="4637" priority="4329">
      <formula>$N358="Incluir"</formula>
    </cfRule>
  </conditionalFormatting>
  <conditionalFormatting sqref="E366">
    <cfRule type="expression" dxfId="4636" priority="4308">
      <formula>IF($I365="",FALSE,IF($I365&gt;9999999,IF($I365&lt;100000000,FALSE,TRUE),TRUE))</formula>
    </cfRule>
  </conditionalFormatting>
  <conditionalFormatting sqref="E366">
    <cfRule type="expression" dxfId="4635" priority="4309">
      <formula>MID($I365,2,7)="0000000"</formula>
    </cfRule>
    <cfRule type="expression" dxfId="4634" priority="4310">
      <formula>MID($I365,3,6)="000000"</formula>
    </cfRule>
    <cfRule type="expression" dxfId="4633" priority="4311">
      <formula>MID($I365,4,5)="00000"</formula>
    </cfRule>
    <cfRule type="expression" dxfId="4632" priority="4312">
      <formula>MID($I365,5,4)="0000"</formula>
    </cfRule>
    <cfRule type="expression" dxfId="4631" priority="4313">
      <formula>MID($I365,7,2)="00"</formula>
    </cfRule>
    <cfRule type="expression" dxfId="4630" priority="4314">
      <formula>MID($I365,8,1)="0"</formula>
    </cfRule>
    <cfRule type="expression" dxfId="4629" priority="4315">
      <formula>$N365="Excluído"</formula>
    </cfRule>
    <cfRule type="expression" dxfId="4628" priority="4316">
      <formula>$N365="Alterar"</formula>
    </cfRule>
    <cfRule type="expression" dxfId="4627" priority="4317">
      <formula>$N365="Excluir"</formula>
    </cfRule>
    <cfRule type="expression" dxfId="4626" priority="4318">
      <formula>$N365="Incluir"</formula>
    </cfRule>
  </conditionalFormatting>
  <conditionalFormatting sqref="E367:E369">
    <cfRule type="expression" dxfId="4625" priority="4297">
      <formula>IF($I366="",FALSE,IF($I366&gt;9999999,IF($I366&lt;100000000,FALSE,TRUE),TRUE))</formula>
    </cfRule>
  </conditionalFormatting>
  <conditionalFormatting sqref="E367:E369">
    <cfRule type="expression" dxfId="4624" priority="4298">
      <formula>MID($I366,2,7)="0000000"</formula>
    </cfRule>
    <cfRule type="expression" dxfId="4623" priority="4299">
      <formula>MID($I366,3,6)="000000"</formula>
    </cfRule>
    <cfRule type="expression" dxfId="4622" priority="4300">
      <formula>MID($I366,4,5)="00000"</formula>
    </cfRule>
    <cfRule type="expression" dxfId="4621" priority="4301">
      <formula>MID($I366,5,4)="0000"</formula>
    </cfRule>
    <cfRule type="expression" dxfId="4620" priority="4302">
      <formula>MID($I366,7,2)="00"</formula>
    </cfRule>
    <cfRule type="expression" dxfId="4619" priority="4303">
      <formula>MID($I366,8,1)="0"</formula>
    </cfRule>
    <cfRule type="expression" dxfId="4618" priority="4304">
      <formula>$N366="Excluído"</formula>
    </cfRule>
    <cfRule type="expression" dxfId="4617" priority="4305">
      <formula>$N366="Alterar"</formula>
    </cfRule>
    <cfRule type="expression" dxfId="4616" priority="4306">
      <formula>$N366="Excluir"</formula>
    </cfRule>
    <cfRule type="expression" dxfId="4615" priority="4307">
      <formula>$N366="Incluir"</formula>
    </cfRule>
  </conditionalFormatting>
  <conditionalFormatting sqref="E372">
    <cfRule type="expression" dxfId="4614" priority="4286">
      <formula>IF($I371="",FALSE,IF($I371&gt;9999999,IF($I371&lt;100000000,FALSE,TRUE),TRUE))</formula>
    </cfRule>
  </conditionalFormatting>
  <conditionalFormatting sqref="E372">
    <cfRule type="expression" dxfId="4613" priority="4287">
      <formula>MID($I371,2,7)="0000000"</formula>
    </cfRule>
    <cfRule type="expression" dxfId="4612" priority="4288">
      <formula>MID($I371,3,6)="000000"</formula>
    </cfRule>
    <cfRule type="expression" dxfId="4611" priority="4289">
      <formula>MID($I371,4,5)="00000"</formula>
    </cfRule>
    <cfRule type="expression" dxfId="4610" priority="4290">
      <formula>MID($I371,5,4)="0000"</formula>
    </cfRule>
    <cfRule type="expression" dxfId="4609" priority="4291">
      <formula>MID($I371,7,2)="00"</formula>
    </cfRule>
    <cfRule type="expression" dxfId="4608" priority="4292">
      <formula>MID($I371,8,1)="0"</formula>
    </cfRule>
    <cfRule type="expression" dxfId="4607" priority="4293">
      <formula>$N371="Excluído"</formula>
    </cfRule>
    <cfRule type="expression" dxfId="4606" priority="4294">
      <formula>$N371="Alterar"</formula>
    </cfRule>
    <cfRule type="expression" dxfId="4605" priority="4295">
      <formula>$N371="Excluir"</formula>
    </cfRule>
    <cfRule type="expression" dxfId="4604" priority="4296">
      <formula>$N371="Incluir"</formula>
    </cfRule>
  </conditionalFormatting>
  <conditionalFormatting sqref="H376">
    <cfRule type="expression" dxfId="4603" priority="4285">
      <formula>IF($I357="",FALSE,IF($I357&gt;9999999,IF($I357&lt;100000000,FALSE,TRUE),TRUE))</formula>
    </cfRule>
  </conditionalFormatting>
  <conditionalFormatting sqref="F376">
    <cfRule type="expression" dxfId="4602" priority="4263">
      <formula>IF($I357="",FALSE,IF($I357&gt;9999999,IF($I357&lt;100000000,FALSE,TRUE),TRUE))</formula>
    </cfRule>
  </conditionalFormatting>
  <conditionalFormatting sqref="F376:H376">
    <cfRule type="expression" dxfId="4601" priority="4264">
      <formula>MID($I357,2,7)="0000000"</formula>
    </cfRule>
    <cfRule type="expression" dxfId="4600" priority="4265">
      <formula>MID($I357,3,6)="000000"</formula>
    </cfRule>
    <cfRule type="expression" dxfId="4599" priority="4266">
      <formula>MID($I357,4,5)="00000"</formula>
    </cfRule>
    <cfRule type="expression" dxfId="4598" priority="4267">
      <formula>MID($I357,5,4)="0000"</formula>
    </cfRule>
    <cfRule type="expression" dxfId="4597" priority="4268">
      <formula>MID($I357,7,2)="00"</formula>
    </cfRule>
    <cfRule type="expression" dxfId="4596" priority="4269">
      <formula>MID($I357,8,1)="0"</formula>
    </cfRule>
    <cfRule type="expression" dxfId="4595" priority="4270">
      <formula>$N357="Excluído"</formula>
    </cfRule>
    <cfRule type="expression" dxfId="4594" priority="4271">
      <formula>$N357="Alterar"</formula>
    </cfRule>
    <cfRule type="expression" dxfId="4593" priority="4272">
      <formula>$N357="Excluir"</formula>
    </cfRule>
    <cfRule type="expression" dxfId="4592" priority="4273">
      <formula>$N357="Incluir"</formula>
    </cfRule>
  </conditionalFormatting>
  <conditionalFormatting sqref="F376">
    <cfRule type="expression" dxfId="4591" priority="4252">
      <formula>IF($I342="",FALSE,IF($I342&gt;9999999,IF($I342&lt;100000000,FALSE,TRUE),TRUE))</formula>
    </cfRule>
  </conditionalFormatting>
  <conditionalFormatting sqref="F376">
    <cfRule type="expression" dxfId="4590" priority="4253">
      <formula>MID($I342,2,7)="0000000"</formula>
    </cfRule>
    <cfRule type="expression" dxfId="4589" priority="4254">
      <formula>MID($I342,3,6)="000000"</formula>
    </cfRule>
    <cfRule type="expression" dxfId="4588" priority="4255">
      <formula>MID($I342,4,5)="00000"</formula>
    </cfRule>
    <cfRule type="expression" dxfId="4587" priority="4256">
      <formula>MID($I342,5,4)="0000"</formula>
    </cfRule>
    <cfRule type="expression" dxfId="4586" priority="4257">
      <formula>MID($I342,7,2)="00"</formula>
    </cfRule>
    <cfRule type="expression" dxfId="4585" priority="4258">
      <formula>MID($I342,8,1)="0"</formula>
    </cfRule>
    <cfRule type="expression" dxfId="4584" priority="4259">
      <formula>$N342="Excluído"</formula>
    </cfRule>
    <cfRule type="expression" dxfId="4583" priority="4260">
      <formula>$N342="Alterar"</formula>
    </cfRule>
    <cfRule type="expression" dxfId="4582" priority="4261">
      <formula>$N342="Excluir"</formula>
    </cfRule>
    <cfRule type="expression" dxfId="4581" priority="4262">
      <formula>$N342="Incluir"</formula>
    </cfRule>
  </conditionalFormatting>
  <conditionalFormatting sqref="H376">
    <cfRule type="expression" dxfId="4580" priority="4274">
      <formula>IF($I342="",FALSE,IF($I342&gt;9999999,IF($I342&lt;100000000,FALSE,TRUE),TRUE))</formula>
    </cfRule>
  </conditionalFormatting>
  <conditionalFormatting sqref="H376">
    <cfRule type="expression" dxfId="4579" priority="4275">
      <formula>MID($I342,2,7)="0000000"</formula>
    </cfRule>
    <cfRule type="expression" dxfId="4578" priority="4276">
      <formula>MID($I342,3,6)="000000"</formula>
    </cfRule>
    <cfRule type="expression" dxfId="4577" priority="4277">
      <formula>MID($I342,4,5)="00000"</formula>
    </cfRule>
    <cfRule type="expression" dxfId="4576" priority="4278">
      <formula>MID($I342,5,4)="0000"</formula>
    </cfRule>
    <cfRule type="expression" dxfId="4575" priority="4279">
      <formula>MID($I342,7,2)="00"</formula>
    </cfRule>
    <cfRule type="expression" dxfId="4574" priority="4280">
      <formula>MID($I342,8,1)="0"</formula>
    </cfRule>
    <cfRule type="expression" dxfId="4573" priority="4281">
      <formula>$N342="Excluído"</formula>
    </cfRule>
    <cfRule type="expression" dxfId="4572" priority="4282">
      <formula>$N342="Alterar"</formula>
    </cfRule>
    <cfRule type="expression" dxfId="4571" priority="4283">
      <formula>$N342="Excluir"</formula>
    </cfRule>
    <cfRule type="expression" dxfId="4570" priority="4284">
      <formula>$N342="Incluir"</formula>
    </cfRule>
  </conditionalFormatting>
  <conditionalFormatting sqref="E382:E385">
    <cfRule type="expression" dxfId="4569" priority="4241">
      <formula>IF($I381="",FALSE,IF($I381&gt;9999999,IF($I381&lt;100000000,FALSE,TRUE),TRUE))</formula>
    </cfRule>
  </conditionalFormatting>
  <conditionalFormatting sqref="E382:E385">
    <cfRule type="expression" dxfId="4568" priority="4242">
      <formula>MID($I381,2,7)="0000000"</formula>
    </cfRule>
    <cfRule type="expression" dxfId="4567" priority="4243">
      <formula>MID($I381,3,6)="000000"</formula>
    </cfRule>
    <cfRule type="expression" dxfId="4566" priority="4244">
      <formula>MID($I381,4,5)="00000"</formula>
    </cfRule>
    <cfRule type="expression" dxfId="4565" priority="4245">
      <formula>MID($I381,5,4)="0000"</formula>
    </cfRule>
    <cfRule type="expression" dxfId="4564" priority="4246">
      <formula>MID($I381,7,2)="00"</formula>
    </cfRule>
    <cfRule type="expression" dxfId="4563" priority="4247">
      <formula>MID($I381,8,1)="0"</formula>
    </cfRule>
    <cfRule type="expression" dxfId="4562" priority="4248">
      <formula>$N381="Excluído"</formula>
    </cfRule>
    <cfRule type="expression" dxfId="4561" priority="4249">
      <formula>$N381="Alterar"</formula>
    </cfRule>
    <cfRule type="expression" dxfId="4560" priority="4250">
      <formula>$N381="Excluir"</formula>
    </cfRule>
    <cfRule type="expression" dxfId="4559" priority="4251">
      <formula>$N381="Incluir"</formula>
    </cfRule>
  </conditionalFormatting>
  <conditionalFormatting sqref="E400">
    <cfRule type="expression" dxfId="4558" priority="4230">
      <formula>IF($I399="",FALSE,IF($I399&gt;9999999,IF($I399&lt;100000000,FALSE,TRUE),TRUE))</formula>
    </cfRule>
  </conditionalFormatting>
  <conditionalFormatting sqref="E400">
    <cfRule type="expression" dxfId="4557" priority="4231">
      <formula>MID($I399,2,7)="0000000"</formula>
    </cfRule>
    <cfRule type="expression" dxfId="4556" priority="4232">
      <formula>MID($I399,3,6)="000000"</formula>
    </cfRule>
    <cfRule type="expression" dxfId="4555" priority="4233">
      <formula>MID($I399,4,5)="00000"</formula>
    </cfRule>
    <cfRule type="expression" dxfId="4554" priority="4234">
      <formula>MID($I399,5,4)="0000"</formula>
    </cfRule>
    <cfRule type="expression" dxfId="4553" priority="4235">
      <formula>MID($I399,7,2)="00"</formula>
    </cfRule>
    <cfRule type="expression" dxfId="4552" priority="4236">
      <formula>MID($I399,8,1)="0"</formula>
    </cfRule>
    <cfRule type="expression" dxfId="4551" priority="4237">
      <formula>$N399="Excluído"</formula>
    </cfRule>
    <cfRule type="expression" dxfId="4550" priority="4238">
      <formula>$N399="Alterar"</formula>
    </cfRule>
    <cfRule type="expression" dxfId="4549" priority="4239">
      <formula>$N399="Excluir"</formula>
    </cfRule>
    <cfRule type="expression" dxfId="4548" priority="4240">
      <formula>$N399="Incluir"</formula>
    </cfRule>
  </conditionalFormatting>
  <conditionalFormatting sqref="E405:E409">
    <cfRule type="expression" dxfId="4547" priority="4219">
      <formula>IF($I404="",FALSE,IF($I404&gt;9999999,IF($I404&lt;100000000,FALSE,TRUE),TRUE))</formula>
    </cfRule>
  </conditionalFormatting>
  <conditionalFormatting sqref="E405:E409">
    <cfRule type="expression" dxfId="4546" priority="4220">
      <formula>MID($I404,2,7)="0000000"</formula>
    </cfRule>
    <cfRule type="expression" dxfId="4545" priority="4221">
      <formula>MID($I404,3,6)="000000"</formula>
    </cfRule>
    <cfRule type="expression" dxfId="4544" priority="4222">
      <formula>MID($I404,4,5)="00000"</formula>
    </cfRule>
    <cfRule type="expression" dxfId="4543" priority="4223">
      <formula>MID($I404,5,4)="0000"</formula>
    </cfRule>
    <cfRule type="expression" dxfId="4542" priority="4224">
      <formula>MID($I404,7,2)="00"</formula>
    </cfRule>
    <cfRule type="expression" dxfId="4541" priority="4225">
      <formula>MID($I404,8,1)="0"</formula>
    </cfRule>
    <cfRule type="expression" dxfId="4540" priority="4226">
      <formula>$N404="Excluído"</formula>
    </cfRule>
    <cfRule type="expression" dxfId="4539" priority="4227">
      <formula>$N404="Alterar"</formula>
    </cfRule>
    <cfRule type="expression" dxfId="4538" priority="4228">
      <formula>$N404="Excluir"</formula>
    </cfRule>
    <cfRule type="expression" dxfId="4537" priority="4229">
      <formula>$N404="Incluir"</formula>
    </cfRule>
  </conditionalFormatting>
  <conditionalFormatting sqref="E416">
    <cfRule type="expression" dxfId="4536" priority="4208">
      <formula>IF($I415="",FALSE,IF($I415&gt;9999999,IF($I415&lt;100000000,FALSE,TRUE),TRUE))</formula>
    </cfRule>
  </conditionalFormatting>
  <conditionalFormatting sqref="E416">
    <cfRule type="expression" dxfId="4535" priority="4209">
      <formula>MID($I415,2,7)="0000000"</formula>
    </cfRule>
    <cfRule type="expression" dxfId="4534" priority="4210">
      <formula>MID($I415,3,6)="000000"</formula>
    </cfRule>
    <cfRule type="expression" dxfId="4533" priority="4211">
      <formula>MID($I415,4,5)="00000"</formula>
    </cfRule>
    <cfRule type="expression" dxfId="4532" priority="4212">
      <formula>MID($I415,5,4)="0000"</formula>
    </cfRule>
    <cfRule type="expression" dxfId="4531" priority="4213">
      <formula>MID($I415,7,2)="00"</formula>
    </cfRule>
    <cfRule type="expression" dxfId="4530" priority="4214">
      <formula>MID($I415,8,1)="0"</formula>
    </cfRule>
    <cfRule type="expression" dxfId="4529" priority="4215">
      <formula>$N415="Excluído"</formula>
    </cfRule>
    <cfRule type="expression" dxfId="4528" priority="4216">
      <formula>$N415="Alterar"</formula>
    </cfRule>
    <cfRule type="expression" dxfId="4527" priority="4217">
      <formula>$N415="Excluir"</formula>
    </cfRule>
    <cfRule type="expression" dxfId="4526" priority="4218">
      <formula>$N415="Incluir"</formula>
    </cfRule>
  </conditionalFormatting>
  <conditionalFormatting sqref="E418">
    <cfRule type="expression" dxfId="4525" priority="4197">
      <formula>IF($I417="",FALSE,IF($I417&gt;9999999,IF($I417&lt;100000000,FALSE,TRUE),TRUE))</formula>
    </cfRule>
  </conditionalFormatting>
  <conditionalFormatting sqref="E418">
    <cfRule type="expression" dxfId="4524" priority="4198">
      <formula>MID($I417,2,7)="0000000"</formula>
    </cfRule>
    <cfRule type="expression" dxfId="4523" priority="4199">
      <formula>MID($I417,3,6)="000000"</formula>
    </cfRule>
    <cfRule type="expression" dxfId="4522" priority="4200">
      <formula>MID($I417,4,5)="00000"</formula>
    </cfRule>
    <cfRule type="expression" dxfId="4521" priority="4201">
      <formula>MID($I417,5,4)="0000"</formula>
    </cfRule>
    <cfRule type="expression" dxfId="4520" priority="4202">
      <formula>MID($I417,7,2)="00"</formula>
    </cfRule>
    <cfRule type="expression" dxfId="4519" priority="4203">
      <formula>MID($I417,8,1)="0"</formula>
    </cfRule>
    <cfRule type="expression" dxfId="4518" priority="4204">
      <formula>$N417="Excluído"</formula>
    </cfRule>
    <cfRule type="expression" dxfId="4517" priority="4205">
      <formula>$N417="Alterar"</formula>
    </cfRule>
    <cfRule type="expression" dxfId="4516" priority="4206">
      <formula>$N417="Excluir"</formula>
    </cfRule>
    <cfRule type="expression" dxfId="4515" priority="4207">
      <formula>$N417="Incluir"</formula>
    </cfRule>
  </conditionalFormatting>
  <conditionalFormatting sqref="E464">
    <cfRule type="expression" dxfId="4514" priority="4175">
      <formula>IF($I463="",FALSE,IF($I463&gt;9999999,IF($I463&lt;100000000,FALSE,TRUE),TRUE))</formula>
    </cfRule>
  </conditionalFormatting>
  <conditionalFormatting sqref="E464">
    <cfRule type="expression" dxfId="4513" priority="4176">
      <formula>MID($I463,2,7)="0000000"</formula>
    </cfRule>
    <cfRule type="expression" dxfId="4512" priority="4177">
      <formula>MID($I463,3,6)="000000"</formula>
    </cfRule>
    <cfRule type="expression" dxfId="4511" priority="4178">
      <formula>MID($I463,4,5)="00000"</formula>
    </cfRule>
    <cfRule type="expression" dxfId="4510" priority="4179">
      <formula>MID($I463,5,4)="0000"</formula>
    </cfRule>
    <cfRule type="expression" dxfId="4509" priority="4180">
      <formula>MID($I463,7,2)="00"</formula>
    </cfRule>
    <cfRule type="expression" dxfId="4508" priority="4181">
      <formula>MID($I463,8,1)="0"</formula>
    </cfRule>
    <cfRule type="expression" dxfId="4507" priority="4182">
      <formula>$N463="Excluído"</formula>
    </cfRule>
    <cfRule type="expression" dxfId="4506" priority="4183">
      <formula>$N463="Alterar"</formula>
    </cfRule>
    <cfRule type="expression" dxfId="4505" priority="4184">
      <formula>$N463="Excluir"</formula>
    </cfRule>
    <cfRule type="expression" dxfId="4504" priority="4185">
      <formula>$N463="Incluir"</formula>
    </cfRule>
  </conditionalFormatting>
  <conditionalFormatting sqref="E465">
    <cfRule type="expression" dxfId="4503" priority="4164">
      <formula>IF($I464="",FALSE,IF($I464&gt;9999999,IF($I464&lt;100000000,FALSE,TRUE),TRUE))</formula>
    </cfRule>
  </conditionalFormatting>
  <conditionalFormatting sqref="E465">
    <cfRule type="expression" dxfId="4502" priority="4165">
      <formula>MID($I464,2,7)="0000000"</formula>
    </cfRule>
    <cfRule type="expression" dxfId="4501" priority="4166">
      <formula>MID($I464,3,6)="000000"</formula>
    </cfRule>
    <cfRule type="expression" dxfId="4500" priority="4167">
      <formula>MID($I464,4,5)="00000"</formula>
    </cfRule>
    <cfRule type="expression" dxfId="4499" priority="4168">
      <formula>MID($I464,5,4)="0000"</formula>
    </cfRule>
    <cfRule type="expression" dxfId="4498" priority="4169">
      <formula>MID($I464,7,2)="00"</formula>
    </cfRule>
    <cfRule type="expression" dxfId="4497" priority="4170">
      <formula>MID($I464,8,1)="0"</formula>
    </cfRule>
    <cfRule type="expression" dxfId="4496" priority="4171">
      <formula>$N464="Excluído"</formula>
    </cfRule>
    <cfRule type="expression" dxfId="4495" priority="4172">
      <formula>$N464="Alterar"</formula>
    </cfRule>
    <cfRule type="expression" dxfId="4494" priority="4173">
      <formula>$N464="Excluir"</formula>
    </cfRule>
    <cfRule type="expression" dxfId="4493" priority="4174">
      <formula>$N464="Incluir"</formula>
    </cfRule>
  </conditionalFormatting>
  <conditionalFormatting sqref="E468">
    <cfRule type="expression" dxfId="4492" priority="4153">
      <formula>IF($I467="",FALSE,IF($I467&gt;9999999,IF($I467&lt;100000000,FALSE,TRUE),TRUE))</formula>
    </cfRule>
  </conditionalFormatting>
  <conditionalFormatting sqref="E468">
    <cfRule type="expression" dxfId="4491" priority="4154">
      <formula>MID($I467,2,7)="0000000"</formula>
    </cfRule>
    <cfRule type="expression" dxfId="4490" priority="4155">
      <formula>MID($I467,3,6)="000000"</formula>
    </cfRule>
    <cfRule type="expression" dxfId="4489" priority="4156">
      <formula>MID($I467,4,5)="00000"</formula>
    </cfRule>
    <cfRule type="expression" dxfId="4488" priority="4157">
      <formula>MID($I467,5,4)="0000"</formula>
    </cfRule>
    <cfRule type="expression" dxfId="4487" priority="4158">
      <formula>MID($I467,7,2)="00"</formula>
    </cfRule>
    <cfRule type="expression" dxfId="4486" priority="4159">
      <formula>MID($I467,8,1)="0"</formula>
    </cfRule>
    <cfRule type="expression" dxfId="4485" priority="4160">
      <formula>$N467="Excluído"</formula>
    </cfRule>
    <cfRule type="expression" dxfId="4484" priority="4161">
      <formula>$N467="Alterar"</formula>
    </cfRule>
    <cfRule type="expression" dxfId="4483" priority="4162">
      <formula>$N467="Excluir"</formula>
    </cfRule>
    <cfRule type="expression" dxfId="4482" priority="4163">
      <formula>$N467="Incluir"</formula>
    </cfRule>
  </conditionalFormatting>
  <conditionalFormatting sqref="E470:E471">
    <cfRule type="expression" dxfId="4481" priority="4142">
      <formula>IF($I469="",FALSE,IF($I469&gt;9999999,IF($I469&lt;100000000,FALSE,TRUE),TRUE))</formula>
    </cfRule>
  </conditionalFormatting>
  <conditionalFormatting sqref="E470:E471">
    <cfRule type="expression" dxfId="4480" priority="4143">
      <formula>MID($I469,2,7)="0000000"</formula>
    </cfRule>
    <cfRule type="expression" dxfId="4479" priority="4144">
      <formula>MID($I469,3,6)="000000"</formula>
    </cfRule>
    <cfRule type="expression" dxfId="4478" priority="4145">
      <formula>MID($I469,4,5)="00000"</formula>
    </cfRule>
    <cfRule type="expression" dxfId="4477" priority="4146">
      <formula>MID($I469,5,4)="0000"</formula>
    </cfRule>
    <cfRule type="expression" dxfId="4476" priority="4147">
      <formula>MID($I469,7,2)="00"</formula>
    </cfRule>
    <cfRule type="expression" dxfId="4475" priority="4148">
      <formula>MID($I469,8,1)="0"</formula>
    </cfRule>
    <cfRule type="expression" dxfId="4474" priority="4149">
      <formula>$N469="Excluído"</formula>
    </cfRule>
    <cfRule type="expression" dxfId="4473" priority="4150">
      <formula>$N469="Alterar"</formula>
    </cfRule>
    <cfRule type="expression" dxfId="4472" priority="4151">
      <formula>$N469="Excluir"</formula>
    </cfRule>
    <cfRule type="expression" dxfId="4471" priority="4152">
      <formula>$N469="Incluir"</formula>
    </cfRule>
  </conditionalFormatting>
  <conditionalFormatting sqref="E473">
    <cfRule type="expression" dxfId="4470" priority="4131">
      <formula>IF($I472="",FALSE,IF($I472&gt;9999999,IF($I472&lt;100000000,FALSE,TRUE),TRUE))</formula>
    </cfRule>
  </conditionalFormatting>
  <conditionalFormatting sqref="E473">
    <cfRule type="expression" dxfId="4469" priority="4132">
      <formula>MID($I472,2,7)="0000000"</formula>
    </cfRule>
    <cfRule type="expression" dxfId="4468" priority="4133">
      <formula>MID($I472,3,6)="000000"</formula>
    </cfRule>
    <cfRule type="expression" dxfId="4467" priority="4134">
      <formula>MID($I472,4,5)="00000"</formula>
    </cfRule>
    <cfRule type="expression" dxfId="4466" priority="4135">
      <formula>MID($I472,5,4)="0000"</formula>
    </cfRule>
    <cfRule type="expression" dxfId="4465" priority="4136">
      <formula>MID($I472,7,2)="00"</formula>
    </cfRule>
    <cfRule type="expression" dxfId="4464" priority="4137">
      <formula>MID($I472,8,1)="0"</formula>
    </cfRule>
    <cfRule type="expression" dxfId="4463" priority="4138">
      <formula>$N472="Excluído"</formula>
    </cfRule>
    <cfRule type="expression" dxfId="4462" priority="4139">
      <formula>$N472="Alterar"</formula>
    </cfRule>
    <cfRule type="expression" dxfId="4461" priority="4140">
      <formula>$N472="Excluir"</formula>
    </cfRule>
    <cfRule type="expression" dxfId="4460" priority="4141">
      <formula>$N472="Incluir"</formula>
    </cfRule>
  </conditionalFormatting>
  <conditionalFormatting sqref="E478">
    <cfRule type="expression" dxfId="4459" priority="4120">
      <formula>IF($I477="",FALSE,IF($I477&gt;9999999,IF($I477&lt;100000000,FALSE,TRUE),TRUE))</formula>
    </cfRule>
  </conditionalFormatting>
  <conditionalFormatting sqref="E478">
    <cfRule type="expression" dxfId="4458" priority="4121">
      <formula>MID($I477,2,7)="0000000"</formula>
    </cfRule>
    <cfRule type="expression" dxfId="4457" priority="4122">
      <formula>MID($I477,3,6)="000000"</formula>
    </cfRule>
    <cfRule type="expression" dxfId="4456" priority="4123">
      <formula>MID($I477,4,5)="00000"</formula>
    </cfRule>
    <cfRule type="expression" dxfId="4455" priority="4124">
      <formula>MID($I477,5,4)="0000"</formula>
    </cfRule>
    <cfRule type="expression" dxfId="4454" priority="4125">
      <formula>MID($I477,7,2)="00"</formula>
    </cfRule>
    <cfRule type="expression" dxfId="4453" priority="4126">
      <formula>MID($I477,8,1)="0"</formula>
    </cfRule>
    <cfRule type="expression" dxfId="4452" priority="4127">
      <formula>$N477="Excluído"</formula>
    </cfRule>
    <cfRule type="expression" dxfId="4451" priority="4128">
      <formula>$N477="Alterar"</formula>
    </cfRule>
    <cfRule type="expression" dxfId="4450" priority="4129">
      <formula>$N477="Excluir"</formula>
    </cfRule>
    <cfRule type="expression" dxfId="4449" priority="4130">
      <formula>$N477="Incluir"</formula>
    </cfRule>
  </conditionalFormatting>
  <conditionalFormatting sqref="E488">
    <cfRule type="expression" dxfId="4448" priority="4109">
      <formula>IF($I487="",FALSE,IF($I487&gt;9999999,IF($I487&lt;100000000,FALSE,TRUE),TRUE))</formula>
    </cfRule>
  </conditionalFormatting>
  <conditionalFormatting sqref="E488">
    <cfRule type="expression" dxfId="4447" priority="4110">
      <formula>MID($I487,2,7)="0000000"</formula>
    </cfRule>
    <cfRule type="expression" dxfId="4446" priority="4111">
      <formula>MID($I487,3,6)="000000"</formula>
    </cfRule>
    <cfRule type="expression" dxfId="4445" priority="4112">
      <formula>MID($I487,4,5)="00000"</formula>
    </cfRule>
    <cfRule type="expression" dxfId="4444" priority="4113">
      <formula>MID($I487,5,4)="0000"</formula>
    </cfRule>
    <cfRule type="expression" dxfId="4443" priority="4114">
      <formula>MID($I487,7,2)="00"</formula>
    </cfRule>
    <cfRule type="expression" dxfId="4442" priority="4115">
      <formula>MID($I487,8,1)="0"</formula>
    </cfRule>
    <cfRule type="expression" dxfId="4441" priority="4116">
      <formula>$N487="Excluído"</formula>
    </cfRule>
    <cfRule type="expression" dxfId="4440" priority="4117">
      <formula>$N487="Alterar"</formula>
    </cfRule>
    <cfRule type="expression" dxfId="4439" priority="4118">
      <formula>$N487="Excluir"</formula>
    </cfRule>
    <cfRule type="expression" dxfId="4438" priority="4119">
      <formula>$N487="Incluir"</formula>
    </cfRule>
  </conditionalFormatting>
  <conditionalFormatting sqref="E490">
    <cfRule type="expression" dxfId="4437" priority="4098">
      <formula>IF($I489="",FALSE,IF($I489&gt;9999999,IF($I489&lt;100000000,FALSE,TRUE),TRUE))</formula>
    </cfRule>
  </conditionalFormatting>
  <conditionalFormatting sqref="E490">
    <cfRule type="expression" dxfId="4436" priority="4099">
      <formula>MID($I489,2,7)="0000000"</formula>
    </cfRule>
    <cfRule type="expression" dxfId="4435" priority="4100">
      <formula>MID($I489,3,6)="000000"</formula>
    </cfRule>
    <cfRule type="expression" dxfId="4434" priority="4101">
      <formula>MID($I489,4,5)="00000"</formula>
    </cfRule>
    <cfRule type="expression" dxfId="4433" priority="4102">
      <formula>MID($I489,5,4)="0000"</formula>
    </cfRule>
    <cfRule type="expression" dxfId="4432" priority="4103">
      <formula>MID($I489,7,2)="00"</formula>
    </cfRule>
    <cfRule type="expression" dxfId="4431" priority="4104">
      <formula>MID($I489,8,1)="0"</formula>
    </cfRule>
    <cfRule type="expression" dxfId="4430" priority="4105">
      <formula>$N489="Excluído"</formula>
    </cfRule>
    <cfRule type="expression" dxfId="4429" priority="4106">
      <formula>$N489="Alterar"</formula>
    </cfRule>
    <cfRule type="expression" dxfId="4428" priority="4107">
      <formula>$N489="Excluir"</formula>
    </cfRule>
    <cfRule type="expression" dxfId="4427" priority="4108">
      <formula>$N489="Incluir"</formula>
    </cfRule>
  </conditionalFormatting>
  <conditionalFormatting sqref="E498:E501">
    <cfRule type="expression" dxfId="4426" priority="4087">
      <formula>IF($I497="",FALSE,IF($I497&gt;9999999,IF($I497&lt;100000000,FALSE,TRUE),TRUE))</formula>
    </cfRule>
  </conditionalFormatting>
  <conditionalFormatting sqref="E498:E501">
    <cfRule type="expression" dxfId="4425" priority="4088">
      <formula>MID($I497,2,7)="0000000"</formula>
    </cfRule>
    <cfRule type="expression" dxfId="4424" priority="4089">
      <formula>MID($I497,3,6)="000000"</formula>
    </cfRule>
    <cfRule type="expression" dxfId="4423" priority="4090">
      <formula>MID($I497,4,5)="00000"</formula>
    </cfRule>
    <cfRule type="expression" dxfId="4422" priority="4091">
      <formula>MID($I497,5,4)="0000"</formula>
    </cfRule>
    <cfRule type="expression" dxfId="4421" priority="4092">
      <formula>MID($I497,7,2)="00"</formula>
    </cfRule>
    <cfRule type="expression" dxfId="4420" priority="4093">
      <formula>MID($I497,8,1)="0"</formula>
    </cfRule>
    <cfRule type="expression" dxfId="4419" priority="4094">
      <formula>$N497="Excluído"</formula>
    </cfRule>
    <cfRule type="expression" dxfId="4418" priority="4095">
      <formula>$N497="Alterar"</formula>
    </cfRule>
    <cfRule type="expression" dxfId="4417" priority="4096">
      <formula>$N497="Excluir"</formula>
    </cfRule>
    <cfRule type="expression" dxfId="4416" priority="4097">
      <formula>$N497="Incluir"</formula>
    </cfRule>
  </conditionalFormatting>
  <conditionalFormatting sqref="E507">
    <cfRule type="expression" dxfId="4415" priority="4076">
      <formula>IF($I506="",FALSE,IF($I506&gt;9999999,IF($I506&lt;100000000,FALSE,TRUE),TRUE))</formula>
    </cfRule>
  </conditionalFormatting>
  <conditionalFormatting sqref="E507">
    <cfRule type="expression" dxfId="4414" priority="4077">
      <formula>MID($I506,2,7)="0000000"</formula>
    </cfRule>
    <cfRule type="expression" dxfId="4413" priority="4078">
      <formula>MID($I506,3,6)="000000"</formula>
    </cfRule>
    <cfRule type="expression" dxfId="4412" priority="4079">
      <formula>MID($I506,4,5)="00000"</formula>
    </cfRule>
    <cfRule type="expression" dxfId="4411" priority="4080">
      <formula>MID($I506,5,4)="0000"</formula>
    </cfRule>
    <cfRule type="expression" dxfId="4410" priority="4081">
      <formula>MID($I506,7,2)="00"</formula>
    </cfRule>
    <cfRule type="expression" dxfId="4409" priority="4082">
      <formula>MID($I506,8,1)="0"</formula>
    </cfRule>
    <cfRule type="expression" dxfId="4408" priority="4083">
      <formula>$N506="Excluído"</formula>
    </cfRule>
    <cfRule type="expression" dxfId="4407" priority="4084">
      <formula>$N506="Alterar"</formula>
    </cfRule>
    <cfRule type="expression" dxfId="4406" priority="4085">
      <formula>$N506="Excluir"</formula>
    </cfRule>
    <cfRule type="expression" dxfId="4405" priority="4086">
      <formula>$N506="Incluir"</formula>
    </cfRule>
  </conditionalFormatting>
  <conditionalFormatting sqref="E510">
    <cfRule type="expression" dxfId="4404" priority="4065">
      <formula>IF($I509="",FALSE,IF($I509&gt;9999999,IF($I509&lt;100000000,FALSE,TRUE),TRUE))</formula>
    </cfRule>
  </conditionalFormatting>
  <conditionalFormatting sqref="E510">
    <cfRule type="expression" dxfId="4403" priority="4066">
      <formula>MID($I509,2,7)="0000000"</formula>
    </cfRule>
    <cfRule type="expression" dxfId="4402" priority="4067">
      <formula>MID($I509,3,6)="000000"</formula>
    </cfRule>
    <cfRule type="expression" dxfId="4401" priority="4068">
      <formula>MID($I509,4,5)="00000"</formula>
    </cfRule>
    <cfRule type="expression" dxfId="4400" priority="4069">
      <formula>MID($I509,5,4)="0000"</formula>
    </cfRule>
    <cfRule type="expression" dxfId="4399" priority="4070">
      <formula>MID($I509,7,2)="00"</formula>
    </cfRule>
    <cfRule type="expression" dxfId="4398" priority="4071">
      <formula>MID($I509,8,1)="0"</formula>
    </cfRule>
    <cfRule type="expression" dxfId="4397" priority="4072">
      <formula>$N509="Excluído"</formula>
    </cfRule>
    <cfRule type="expression" dxfId="4396" priority="4073">
      <formula>$N509="Alterar"</formula>
    </cfRule>
    <cfRule type="expression" dxfId="4395" priority="4074">
      <formula>$N509="Excluir"</formula>
    </cfRule>
    <cfRule type="expression" dxfId="4394" priority="4075">
      <formula>$N509="Incluir"</formula>
    </cfRule>
  </conditionalFormatting>
  <conditionalFormatting sqref="E513:E514">
    <cfRule type="expression" dxfId="4393" priority="4054">
      <formula>IF($I512="",FALSE,IF($I512&gt;9999999,IF($I512&lt;100000000,FALSE,TRUE),TRUE))</formula>
    </cfRule>
  </conditionalFormatting>
  <conditionalFormatting sqref="E513:E514">
    <cfRule type="expression" dxfId="4392" priority="4055">
      <formula>MID($I512,2,7)="0000000"</formula>
    </cfRule>
    <cfRule type="expression" dxfId="4391" priority="4056">
      <formula>MID($I512,3,6)="000000"</formula>
    </cfRule>
    <cfRule type="expression" dxfId="4390" priority="4057">
      <formula>MID($I512,4,5)="00000"</formula>
    </cfRule>
    <cfRule type="expression" dxfId="4389" priority="4058">
      <formula>MID($I512,5,4)="0000"</formula>
    </cfRule>
    <cfRule type="expression" dxfId="4388" priority="4059">
      <formula>MID($I512,7,2)="00"</formula>
    </cfRule>
    <cfRule type="expression" dxfId="4387" priority="4060">
      <formula>MID($I512,8,1)="0"</formula>
    </cfRule>
    <cfRule type="expression" dxfId="4386" priority="4061">
      <formula>$N512="Excluído"</formula>
    </cfRule>
    <cfRule type="expression" dxfId="4385" priority="4062">
      <formula>$N512="Alterar"</formula>
    </cfRule>
    <cfRule type="expression" dxfId="4384" priority="4063">
      <formula>$N512="Excluir"</formula>
    </cfRule>
    <cfRule type="expression" dxfId="4383" priority="4064">
      <formula>$N512="Incluir"</formula>
    </cfRule>
  </conditionalFormatting>
  <conditionalFormatting sqref="E524:E525">
    <cfRule type="expression" dxfId="4382" priority="4043">
      <formula>IF($I523="",FALSE,IF($I523&gt;9999999,IF($I523&lt;100000000,FALSE,TRUE),TRUE))</formula>
    </cfRule>
  </conditionalFormatting>
  <conditionalFormatting sqref="E524:E525">
    <cfRule type="expression" dxfId="4381" priority="4044">
      <formula>MID($I523,2,7)="0000000"</formula>
    </cfRule>
    <cfRule type="expression" dxfId="4380" priority="4045">
      <formula>MID($I523,3,6)="000000"</formula>
    </cfRule>
    <cfRule type="expression" dxfId="4379" priority="4046">
      <formula>MID($I523,4,5)="00000"</formula>
    </cfRule>
    <cfRule type="expression" dxfId="4378" priority="4047">
      <formula>MID($I523,5,4)="0000"</formula>
    </cfRule>
    <cfRule type="expression" dxfId="4377" priority="4048">
      <formula>MID($I523,7,2)="00"</formula>
    </cfRule>
    <cfRule type="expression" dxfId="4376" priority="4049">
      <formula>MID($I523,8,1)="0"</formula>
    </cfRule>
    <cfRule type="expression" dxfId="4375" priority="4050">
      <formula>$N523="Excluído"</formula>
    </cfRule>
    <cfRule type="expression" dxfId="4374" priority="4051">
      <formula>$N523="Alterar"</formula>
    </cfRule>
    <cfRule type="expression" dxfId="4373" priority="4052">
      <formula>$N523="Excluir"</formula>
    </cfRule>
    <cfRule type="expression" dxfId="4372" priority="4053">
      <formula>$N523="Incluir"</formula>
    </cfRule>
  </conditionalFormatting>
  <conditionalFormatting sqref="E535:E537">
    <cfRule type="expression" dxfId="4371" priority="4032">
      <formula>IF($I534="",FALSE,IF($I534&gt;9999999,IF($I534&lt;100000000,FALSE,TRUE),TRUE))</formula>
    </cfRule>
  </conditionalFormatting>
  <conditionalFormatting sqref="E535:E537">
    <cfRule type="expression" dxfId="4370" priority="4033">
      <formula>MID($I534,2,7)="0000000"</formula>
    </cfRule>
    <cfRule type="expression" dxfId="4369" priority="4034">
      <formula>MID($I534,3,6)="000000"</formula>
    </cfRule>
    <cfRule type="expression" dxfId="4368" priority="4035">
      <formula>MID($I534,4,5)="00000"</formula>
    </cfRule>
    <cfRule type="expression" dxfId="4367" priority="4036">
      <formula>MID($I534,5,4)="0000"</formula>
    </cfRule>
    <cfRule type="expression" dxfId="4366" priority="4037">
      <formula>MID($I534,7,2)="00"</formula>
    </cfRule>
    <cfRule type="expression" dxfId="4365" priority="4038">
      <formula>MID($I534,8,1)="0"</formula>
    </cfRule>
    <cfRule type="expression" dxfId="4364" priority="4039">
      <formula>$N534="Excluído"</formula>
    </cfRule>
    <cfRule type="expression" dxfId="4363" priority="4040">
      <formula>$N534="Alterar"</formula>
    </cfRule>
    <cfRule type="expression" dxfId="4362" priority="4041">
      <formula>$N534="Excluir"</formula>
    </cfRule>
    <cfRule type="expression" dxfId="4361" priority="4042">
      <formula>$N534="Incluir"</formula>
    </cfRule>
  </conditionalFormatting>
  <conditionalFormatting sqref="E540">
    <cfRule type="expression" dxfId="4360" priority="4021">
      <formula>IF($I539="",FALSE,IF($I539&gt;9999999,IF($I539&lt;100000000,FALSE,TRUE),TRUE))</formula>
    </cfRule>
  </conditionalFormatting>
  <conditionalFormatting sqref="E540">
    <cfRule type="expression" dxfId="4359" priority="4022">
      <formula>MID($I539,2,7)="0000000"</formula>
    </cfRule>
    <cfRule type="expression" dxfId="4358" priority="4023">
      <formula>MID($I539,3,6)="000000"</formula>
    </cfRule>
    <cfRule type="expression" dxfId="4357" priority="4024">
      <formula>MID($I539,4,5)="00000"</formula>
    </cfRule>
    <cfRule type="expression" dxfId="4356" priority="4025">
      <formula>MID($I539,5,4)="0000"</formula>
    </cfRule>
    <cfRule type="expression" dxfId="4355" priority="4026">
      <formula>MID($I539,7,2)="00"</formula>
    </cfRule>
    <cfRule type="expression" dxfId="4354" priority="4027">
      <formula>MID($I539,8,1)="0"</formula>
    </cfRule>
    <cfRule type="expression" dxfId="4353" priority="4028">
      <formula>$N539="Excluído"</formula>
    </cfRule>
    <cfRule type="expression" dxfId="4352" priority="4029">
      <formula>$N539="Alterar"</formula>
    </cfRule>
    <cfRule type="expression" dxfId="4351" priority="4030">
      <formula>$N539="Excluir"</formula>
    </cfRule>
    <cfRule type="expression" dxfId="4350" priority="4031">
      <formula>$N539="Incluir"</formula>
    </cfRule>
  </conditionalFormatting>
  <conditionalFormatting sqref="E542">
    <cfRule type="expression" dxfId="4349" priority="4010">
      <formula>IF($I541="",FALSE,IF($I541&gt;9999999,IF($I541&lt;100000000,FALSE,TRUE),TRUE))</formula>
    </cfRule>
  </conditionalFormatting>
  <conditionalFormatting sqref="E542">
    <cfRule type="expression" dxfId="4348" priority="4011">
      <formula>MID($I541,2,7)="0000000"</formula>
    </cfRule>
    <cfRule type="expression" dxfId="4347" priority="4012">
      <formula>MID($I541,3,6)="000000"</formula>
    </cfRule>
    <cfRule type="expression" dxfId="4346" priority="4013">
      <formula>MID($I541,4,5)="00000"</formula>
    </cfRule>
    <cfRule type="expression" dxfId="4345" priority="4014">
      <formula>MID($I541,5,4)="0000"</formula>
    </cfRule>
    <cfRule type="expression" dxfId="4344" priority="4015">
      <formula>MID($I541,7,2)="00"</formula>
    </cfRule>
    <cfRule type="expression" dxfId="4343" priority="4016">
      <formula>MID($I541,8,1)="0"</formula>
    </cfRule>
    <cfRule type="expression" dxfId="4342" priority="4017">
      <formula>$N541="Excluído"</formula>
    </cfRule>
    <cfRule type="expression" dxfId="4341" priority="4018">
      <formula>$N541="Alterar"</formula>
    </cfRule>
    <cfRule type="expression" dxfId="4340" priority="4019">
      <formula>$N541="Excluir"</formula>
    </cfRule>
    <cfRule type="expression" dxfId="4339" priority="4020">
      <formula>$N541="Incluir"</formula>
    </cfRule>
  </conditionalFormatting>
  <conditionalFormatting sqref="E545">
    <cfRule type="expression" dxfId="4338" priority="3999">
      <formula>IF($I544="",FALSE,IF($I544&gt;9999999,IF($I544&lt;100000000,FALSE,TRUE),TRUE))</formula>
    </cfRule>
  </conditionalFormatting>
  <conditionalFormatting sqref="E545">
    <cfRule type="expression" dxfId="4337" priority="4000">
      <formula>MID($I544,2,7)="0000000"</formula>
    </cfRule>
    <cfRule type="expression" dxfId="4336" priority="4001">
      <formula>MID($I544,3,6)="000000"</formula>
    </cfRule>
    <cfRule type="expression" dxfId="4335" priority="4002">
      <formula>MID($I544,4,5)="00000"</formula>
    </cfRule>
    <cfRule type="expression" dxfId="4334" priority="4003">
      <formula>MID($I544,5,4)="0000"</formula>
    </cfRule>
    <cfRule type="expression" dxfId="4333" priority="4004">
      <formula>MID($I544,7,2)="00"</formula>
    </cfRule>
    <cfRule type="expression" dxfId="4332" priority="4005">
      <formula>MID($I544,8,1)="0"</formula>
    </cfRule>
    <cfRule type="expression" dxfId="4331" priority="4006">
      <formula>$N544="Excluído"</formula>
    </cfRule>
    <cfRule type="expression" dxfId="4330" priority="4007">
      <formula>$N544="Alterar"</formula>
    </cfRule>
    <cfRule type="expression" dxfId="4329" priority="4008">
      <formula>$N544="Excluir"</formula>
    </cfRule>
    <cfRule type="expression" dxfId="4328" priority="4009">
      <formula>$N544="Incluir"</formula>
    </cfRule>
  </conditionalFormatting>
  <conditionalFormatting sqref="E546">
    <cfRule type="expression" dxfId="4327" priority="3988">
      <formula>IF($I545="",FALSE,IF($I545&gt;9999999,IF($I545&lt;100000000,FALSE,TRUE),TRUE))</formula>
    </cfRule>
  </conditionalFormatting>
  <conditionalFormatting sqref="E546">
    <cfRule type="expression" dxfId="4326" priority="3989">
      <formula>MID($I545,2,7)="0000000"</formula>
    </cfRule>
    <cfRule type="expression" dxfId="4325" priority="3990">
      <formula>MID($I545,3,6)="000000"</formula>
    </cfRule>
    <cfRule type="expression" dxfId="4324" priority="3991">
      <formula>MID($I545,4,5)="00000"</formula>
    </cfRule>
    <cfRule type="expression" dxfId="4323" priority="3992">
      <formula>MID($I545,5,4)="0000"</formula>
    </cfRule>
    <cfRule type="expression" dxfId="4322" priority="3993">
      <formula>MID($I545,7,2)="00"</formula>
    </cfRule>
    <cfRule type="expression" dxfId="4321" priority="3994">
      <formula>MID($I545,8,1)="0"</formula>
    </cfRule>
    <cfRule type="expression" dxfId="4320" priority="3995">
      <formula>$N545="Excluído"</formula>
    </cfRule>
    <cfRule type="expression" dxfId="4319" priority="3996">
      <formula>$N545="Alterar"</formula>
    </cfRule>
    <cfRule type="expression" dxfId="4318" priority="3997">
      <formula>$N545="Excluir"</formula>
    </cfRule>
    <cfRule type="expression" dxfId="4317" priority="3998">
      <formula>$N545="Incluir"</formula>
    </cfRule>
  </conditionalFormatting>
  <conditionalFormatting sqref="E548">
    <cfRule type="expression" dxfId="4316" priority="3977">
      <formula>IF($I547="",FALSE,IF($I547&gt;9999999,IF($I547&lt;100000000,FALSE,TRUE),TRUE))</formula>
    </cfRule>
  </conditionalFormatting>
  <conditionalFormatting sqref="E548">
    <cfRule type="expression" dxfId="4315" priority="3978">
      <formula>MID($I547,2,7)="0000000"</formula>
    </cfRule>
    <cfRule type="expression" dxfId="4314" priority="3979">
      <formula>MID($I547,3,6)="000000"</formula>
    </cfRule>
    <cfRule type="expression" dxfId="4313" priority="3980">
      <formula>MID($I547,4,5)="00000"</formula>
    </cfRule>
    <cfRule type="expression" dxfId="4312" priority="3981">
      <formula>MID($I547,5,4)="0000"</formula>
    </cfRule>
    <cfRule type="expression" dxfId="4311" priority="3982">
      <formula>MID($I547,7,2)="00"</formula>
    </cfRule>
    <cfRule type="expression" dxfId="4310" priority="3983">
      <formula>MID($I547,8,1)="0"</formula>
    </cfRule>
    <cfRule type="expression" dxfId="4309" priority="3984">
      <formula>$N547="Excluído"</formula>
    </cfRule>
    <cfRule type="expression" dxfId="4308" priority="3985">
      <formula>$N547="Alterar"</formula>
    </cfRule>
    <cfRule type="expression" dxfId="4307" priority="3986">
      <formula>$N547="Excluir"</formula>
    </cfRule>
    <cfRule type="expression" dxfId="4306" priority="3987">
      <formula>$N547="Incluir"</formula>
    </cfRule>
  </conditionalFormatting>
  <conditionalFormatting sqref="E550">
    <cfRule type="expression" dxfId="4305" priority="3966">
      <formula>IF($I549="",FALSE,IF($I549&gt;9999999,IF($I549&lt;100000000,FALSE,TRUE),TRUE))</formula>
    </cfRule>
  </conditionalFormatting>
  <conditionalFormatting sqref="E550">
    <cfRule type="expression" dxfId="4304" priority="3967">
      <formula>MID($I549,2,7)="0000000"</formula>
    </cfRule>
    <cfRule type="expression" dxfId="4303" priority="3968">
      <formula>MID($I549,3,6)="000000"</formula>
    </cfRule>
    <cfRule type="expression" dxfId="4302" priority="3969">
      <formula>MID($I549,4,5)="00000"</formula>
    </cfRule>
    <cfRule type="expression" dxfId="4301" priority="3970">
      <formula>MID($I549,5,4)="0000"</formula>
    </cfRule>
    <cfRule type="expression" dxfId="4300" priority="3971">
      <formula>MID($I549,7,2)="00"</formula>
    </cfRule>
    <cfRule type="expression" dxfId="4299" priority="3972">
      <formula>MID($I549,8,1)="0"</formula>
    </cfRule>
    <cfRule type="expression" dxfId="4298" priority="3973">
      <formula>$N549="Excluído"</formula>
    </cfRule>
    <cfRule type="expression" dxfId="4297" priority="3974">
      <formula>$N549="Alterar"</formula>
    </cfRule>
    <cfRule type="expression" dxfId="4296" priority="3975">
      <formula>$N549="Excluir"</formula>
    </cfRule>
    <cfRule type="expression" dxfId="4295" priority="3976">
      <formula>$N549="Incluir"</formula>
    </cfRule>
  </conditionalFormatting>
  <conditionalFormatting sqref="E552:E555">
    <cfRule type="expression" dxfId="4294" priority="3955">
      <formula>IF($I551="",FALSE,IF($I551&gt;9999999,IF($I551&lt;100000000,FALSE,TRUE),TRUE))</formula>
    </cfRule>
  </conditionalFormatting>
  <conditionalFormatting sqref="E552:E555">
    <cfRule type="expression" dxfId="4293" priority="3956">
      <formula>MID($I551,2,7)="0000000"</formula>
    </cfRule>
    <cfRule type="expression" dxfId="4292" priority="3957">
      <formula>MID($I551,3,6)="000000"</formula>
    </cfRule>
    <cfRule type="expression" dxfId="4291" priority="3958">
      <formula>MID($I551,4,5)="00000"</formula>
    </cfRule>
    <cfRule type="expression" dxfId="4290" priority="3959">
      <formula>MID($I551,5,4)="0000"</formula>
    </cfRule>
    <cfRule type="expression" dxfId="4289" priority="3960">
      <formula>MID($I551,7,2)="00"</formula>
    </cfRule>
    <cfRule type="expression" dxfId="4288" priority="3961">
      <formula>MID($I551,8,1)="0"</formula>
    </cfRule>
    <cfRule type="expression" dxfId="4287" priority="3962">
      <formula>$N551="Excluído"</formula>
    </cfRule>
    <cfRule type="expression" dxfId="4286" priority="3963">
      <formula>$N551="Alterar"</formula>
    </cfRule>
    <cfRule type="expression" dxfId="4285" priority="3964">
      <formula>$N551="Excluir"</formula>
    </cfRule>
    <cfRule type="expression" dxfId="4284" priority="3965">
      <formula>$N551="Incluir"</formula>
    </cfRule>
  </conditionalFormatting>
  <conditionalFormatting sqref="E557:E560">
    <cfRule type="expression" dxfId="4283" priority="3944">
      <formula>IF($I556="",FALSE,IF($I556&gt;9999999,IF($I556&lt;100000000,FALSE,TRUE),TRUE))</formula>
    </cfRule>
  </conditionalFormatting>
  <conditionalFormatting sqref="E557:E560">
    <cfRule type="expression" dxfId="4282" priority="3945">
      <formula>MID($I556,2,7)="0000000"</formula>
    </cfRule>
    <cfRule type="expression" dxfId="4281" priority="3946">
      <formula>MID($I556,3,6)="000000"</formula>
    </cfRule>
    <cfRule type="expression" dxfId="4280" priority="3947">
      <formula>MID($I556,4,5)="00000"</formula>
    </cfRule>
    <cfRule type="expression" dxfId="4279" priority="3948">
      <formula>MID($I556,5,4)="0000"</formula>
    </cfRule>
    <cfRule type="expression" dxfId="4278" priority="3949">
      <formula>MID($I556,7,2)="00"</formula>
    </cfRule>
    <cfRule type="expression" dxfId="4277" priority="3950">
      <formula>MID($I556,8,1)="0"</formula>
    </cfRule>
    <cfRule type="expression" dxfId="4276" priority="3951">
      <formula>$N556="Excluído"</formula>
    </cfRule>
    <cfRule type="expression" dxfId="4275" priority="3952">
      <formula>$N556="Alterar"</formula>
    </cfRule>
    <cfRule type="expression" dxfId="4274" priority="3953">
      <formula>$N556="Excluir"</formula>
    </cfRule>
    <cfRule type="expression" dxfId="4273" priority="3954">
      <formula>$N556="Incluir"</formula>
    </cfRule>
  </conditionalFormatting>
  <conditionalFormatting sqref="E561">
    <cfRule type="expression" dxfId="4272" priority="3933">
      <formula>IF($I560="",FALSE,IF($I560&gt;9999999,IF($I560&lt;100000000,FALSE,TRUE),TRUE))</formula>
    </cfRule>
  </conditionalFormatting>
  <conditionalFormatting sqref="E561">
    <cfRule type="expression" dxfId="4271" priority="3934">
      <formula>MID($I560,2,7)="0000000"</formula>
    </cfRule>
    <cfRule type="expression" dxfId="4270" priority="3935">
      <formula>MID($I560,3,6)="000000"</formula>
    </cfRule>
    <cfRule type="expression" dxfId="4269" priority="3936">
      <formula>MID($I560,4,5)="00000"</formula>
    </cfRule>
    <cfRule type="expression" dxfId="4268" priority="3937">
      <formula>MID($I560,5,4)="0000"</formula>
    </cfRule>
    <cfRule type="expression" dxfId="4267" priority="3938">
      <formula>MID($I560,7,2)="00"</formula>
    </cfRule>
    <cfRule type="expression" dxfId="4266" priority="3939">
      <formula>MID($I560,8,1)="0"</formula>
    </cfRule>
    <cfRule type="expression" dxfId="4265" priority="3940">
      <formula>$N560="Excluído"</formula>
    </cfRule>
    <cfRule type="expression" dxfId="4264" priority="3941">
      <formula>$N560="Alterar"</formula>
    </cfRule>
    <cfRule type="expression" dxfId="4263" priority="3942">
      <formula>$N560="Excluir"</formula>
    </cfRule>
    <cfRule type="expression" dxfId="4262" priority="3943">
      <formula>$N560="Incluir"</formula>
    </cfRule>
  </conditionalFormatting>
  <conditionalFormatting sqref="E563">
    <cfRule type="expression" dxfId="4261" priority="3922">
      <formula>IF($I562="",FALSE,IF($I562&gt;9999999,IF($I562&lt;100000000,FALSE,TRUE),TRUE))</formula>
    </cfRule>
  </conditionalFormatting>
  <conditionalFormatting sqref="E563">
    <cfRule type="expression" dxfId="4260" priority="3923">
      <formula>MID($I562,2,7)="0000000"</formula>
    </cfRule>
    <cfRule type="expression" dxfId="4259" priority="3924">
      <formula>MID($I562,3,6)="000000"</formula>
    </cfRule>
    <cfRule type="expression" dxfId="4258" priority="3925">
      <formula>MID($I562,4,5)="00000"</formula>
    </cfRule>
    <cfRule type="expression" dxfId="4257" priority="3926">
      <formula>MID($I562,5,4)="0000"</formula>
    </cfRule>
    <cfRule type="expression" dxfId="4256" priority="3927">
      <formula>MID($I562,7,2)="00"</formula>
    </cfRule>
    <cfRule type="expression" dxfId="4255" priority="3928">
      <formula>MID($I562,8,1)="0"</formula>
    </cfRule>
    <cfRule type="expression" dxfId="4254" priority="3929">
      <formula>$N562="Excluído"</formula>
    </cfRule>
    <cfRule type="expression" dxfId="4253" priority="3930">
      <formula>$N562="Alterar"</formula>
    </cfRule>
    <cfRule type="expression" dxfId="4252" priority="3931">
      <formula>$N562="Excluir"</formula>
    </cfRule>
    <cfRule type="expression" dxfId="4251" priority="3932">
      <formula>$N562="Incluir"</formula>
    </cfRule>
  </conditionalFormatting>
  <conditionalFormatting sqref="E565">
    <cfRule type="expression" dxfId="4250" priority="3911">
      <formula>IF($I564="",FALSE,IF($I564&gt;9999999,IF($I564&lt;100000000,FALSE,TRUE),TRUE))</formula>
    </cfRule>
  </conditionalFormatting>
  <conditionalFormatting sqref="E565">
    <cfRule type="expression" dxfId="4249" priority="3912">
      <formula>MID($I564,2,7)="0000000"</formula>
    </cfRule>
    <cfRule type="expression" dxfId="4248" priority="3913">
      <formula>MID($I564,3,6)="000000"</formula>
    </cfRule>
    <cfRule type="expression" dxfId="4247" priority="3914">
      <formula>MID($I564,4,5)="00000"</formula>
    </cfRule>
    <cfRule type="expression" dxfId="4246" priority="3915">
      <formula>MID($I564,5,4)="0000"</formula>
    </cfRule>
    <cfRule type="expression" dxfId="4245" priority="3916">
      <formula>MID($I564,7,2)="00"</formula>
    </cfRule>
    <cfRule type="expression" dxfId="4244" priority="3917">
      <formula>MID($I564,8,1)="0"</formula>
    </cfRule>
    <cfRule type="expression" dxfId="4243" priority="3918">
      <formula>$N564="Excluído"</formula>
    </cfRule>
    <cfRule type="expression" dxfId="4242" priority="3919">
      <formula>$N564="Alterar"</formula>
    </cfRule>
    <cfRule type="expression" dxfId="4241" priority="3920">
      <formula>$N564="Excluir"</formula>
    </cfRule>
    <cfRule type="expression" dxfId="4240" priority="3921">
      <formula>$N564="Incluir"</formula>
    </cfRule>
  </conditionalFormatting>
  <conditionalFormatting sqref="E567:E570">
    <cfRule type="expression" dxfId="4239" priority="3900">
      <formula>IF($I566="",FALSE,IF($I566&gt;9999999,IF($I566&lt;100000000,FALSE,TRUE),TRUE))</formula>
    </cfRule>
  </conditionalFormatting>
  <conditionalFormatting sqref="E567:E570">
    <cfRule type="expression" dxfId="4238" priority="3901">
      <formula>MID($I566,2,7)="0000000"</formula>
    </cfRule>
    <cfRule type="expression" dxfId="4237" priority="3902">
      <formula>MID($I566,3,6)="000000"</formula>
    </cfRule>
    <cfRule type="expression" dxfId="4236" priority="3903">
      <formula>MID($I566,4,5)="00000"</formula>
    </cfRule>
    <cfRule type="expression" dxfId="4235" priority="3904">
      <formula>MID($I566,5,4)="0000"</formula>
    </cfRule>
    <cfRule type="expression" dxfId="4234" priority="3905">
      <formula>MID($I566,7,2)="00"</formula>
    </cfRule>
    <cfRule type="expression" dxfId="4233" priority="3906">
      <formula>MID($I566,8,1)="0"</formula>
    </cfRule>
    <cfRule type="expression" dxfId="4232" priority="3907">
      <formula>$N566="Excluído"</formula>
    </cfRule>
    <cfRule type="expression" dxfId="4231" priority="3908">
      <formula>$N566="Alterar"</formula>
    </cfRule>
    <cfRule type="expression" dxfId="4230" priority="3909">
      <formula>$N566="Excluir"</formula>
    </cfRule>
    <cfRule type="expression" dxfId="4229" priority="3910">
      <formula>$N566="Incluir"</formula>
    </cfRule>
  </conditionalFormatting>
  <conditionalFormatting sqref="E612">
    <cfRule type="expression" dxfId="4228" priority="3889">
      <formula>IF($I611="",FALSE,IF($I611&gt;9999999,IF($I611&lt;100000000,FALSE,TRUE),TRUE))</formula>
    </cfRule>
  </conditionalFormatting>
  <conditionalFormatting sqref="E612">
    <cfRule type="expression" dxfId="4227" priority="3890">
      <formula>MID($I611,2,7)="0000000"</formula>
    </cfRule>
    <cfRule type="expression" dxfId="4226" priority="3891">
      <formula>MID($I611,3,6)="000000"</formula>
    </cfRule>
    <cfRule type="expression" dxfId="4225" priority="3892">
      <formula>MID($I611,4,5)="00000"</formula>
    </cfRule>
    <cfRule type="expression" dxfId="4224" priority="3893">
      <formula>MID($I611,5,4)="0000"</formula>
    </cfRule>
    <cfRule type="expression" dxfId="4223" priority="3894">
      <formula>MID($I611,7,2)="00"</formula>
    </cfRule>
    <cfRule type="expression" dxfId="4222" priority="3895">
      <formula>MID($I611,8,1)="0"</formula>
    </cfRule>
    <cfRule type="expression" dxfId="4221" priority="3896">
      <formula>$N611="Excluído"</formula>
    </cfRule>
    <cfRule type="expression" dxfId="4220" priority="3897">
      <formula>$N611="Alterar"</formula>
    </cfRule>
    <cfRule type="expression" dxfId="4219" priority="3898">
      <formula>$N611="Excluir"</formula>
    </cfRule>
    <cfRule type="expression" dxfId="4218" priority="3899">
      <formula>$N611="Incluir"</formula>
    </cfRule>
  </conditionalFormatting>
  <conditionalFormatting sqref="E614:E618">
    <cfRule type="expression" dxfId="4217" priority="3878">
      <formula>IF($I613="",FALSE,IF($I613&gt;9999999,IF($I613&lt;100000000,FALSE,TRUE),TRUE))</formula>
    </cfRule>
  </conditionalFormatting>
  <conditionalFormatting sqref="E614:E618">
    <cfRule type="expression" dxfId="4216" priority="3879">
      <formula>MID($I613,2,7)="0000000"</formula>
    </cfRule>
    <cfRule type="expression" dxfId="4215" priority="3880">
      <formula>MID($I613,3,6)="000000"</formula>
    </cfRule>
    <cfRule type="expression" dxfId="4214" priority="3881">
      <formula>MID($I613,4,5)="00000"</formula>
    </cfRule>
    <cfRule type="expression" dxfId="4213" priority="3882">
      <formula>MID($I613,5,4)="0000"</formula>
    </cfRule>
    <cfRule type="expression" dxfId="4212" priority="3883">
      <formula>MID($I613,7,2)="00"</formula>
    </cfRule>
    <cfRule type="expression" dxfId="4211" priority="3884">
      <formula>MID($I613,8,1)="0"</formula>
    </cfRule>
    <cfRule type="expression" dxfId="4210" priority="3885">
      <formula>$N613="Excluído"</formula>
    </cfRule>
    <cfRule type="expression" dxfId="4209" priority="3886">
      <formula>$N613="Alterar"</formula>
    </cfRule>
    <cfRule type="expression" dxfId="4208" priority="3887">
      <formula>$N613="Excluir"</formula>
    </cfRule>
    <cfRule type="expression" dxfId="4207" priority="3888">
      <formula>$N613="Incluir"</formula>
    </cfRule>
  </conditionalFormatting>
  <conditionalFormatting sqref="E657">
    <cfRule type="expression" dxfId="4206" priority="3867">
      <formula>IF($I656="",FALSE,IF($I656&gt;9999999,IF($I656&lt;100000000,FALSE,TRUE),TRUE))</formula>
    </cfRule>
  </conditionalFormatting>
  <conditionalFormatting sqref="E657">
    <cfRule type="expression" dxfId="4205" priority="3868">
      <formula>MID($I656,2,7)="0000000"</formula>
    </cfRule>
    <cfRule type="expression" dxfId="4204" priority="3869">
      <formula>MID($I656,3,6)="000000"</formula>
    </cfRule>
    <cfRule type="expression" dxfId="4203" priority="3870">
      <formula>MID($I656,4,5)="00000"</formula>
    </cfRule>
    <cfRule type="expression" dxfId="4202" priority="3871">
      <formula>MID($I656,5,4)="0000"</formula>
    </cfRule>
    <cfRule type="expression" dxfId="4201" priority="3872">
      <formula>MID($I656,7,2)="00"</formula>
    </cfRule>
    <cfRule type="expression" dxfId="4200" priority="3873">
      <formula>MID($I656,8,1)="0"</formula>
    </cfRule>
    <cfRule type="expression" dxfId="4199" priority="3874">
      <formula>$N656="Excluído"</formula>
    </cfRule>
    <cfRule type="expression" dxfId="4198" priority="3875">
      <formula>$N656="Alterar"</formula>
    </cfRule>
    <cfRule type="expression" dxfId="4197" priority="3876">
      <formula>$N656="Excluir"</formula>
    </cfRule>
    <cfRule type="expression" dxfId="4196" priority="3877">
      <formula>$N656="Incluir"</formula>
    </cfRule>
  </conditionalFormatting>
  <conditionalFormatting sqref="E659">
    <cfRule type="expression" dxfId="4195" priority="3856">
      <formula>IF($I658="",FALSE,IF($I658&gt;9999999,IF($I658&lt;100000000,FALSE,TRUE),TRUE))</formula>
    </cfRule>
  </conditionalFormatting>
  <conditionalFormatting sqref="E659">
    <cfRule type="expression" dxfId="4194" priority="3857">
      <formula>MID($I658,2,7)="0000000"</formula>
    </cfRule>
    <cfRule type="expression" dxfId="4193" priority="3858">
      <formula>MID($I658,3,6)="000000"</formula>
    </cfRule>
    <cfRule type="expression" dxfId="4192" priority="3859">
      <formula>MID($I658,4,5)="00000"</formula>
    </cfRule>
    <cfRule type="expression" dxfId="4191" priority="3860">
      <formula>MID($I658,5,4)="0000"</formula>
    </cfRule>
    <cfRule type="expression" dxfId="4190" priority="3861">
      <formula>MID($I658,7,2)="00"</formula>
    </cfRule>
    <cfRule type="expression" dxfId="4189" priority="3862">
      <formula>MID($I658,8,1)="0"</formula>
    </cfRule>
    <cfRule type="expression" dxfId="4188" priority="3863">
      <formula>$N658="Excluído"</formula>
    </cfRule>
    <cfRule type="expression" dxfId="4187" priority="3864">
      <formula>$N658="Alterar"</formula>
    </cfRule>
    <cfRule type="expression" dxfId="4186" priority="3865">
      <formula>$N658="Excluir"</formula>
    </cfRule>
    <cfRule type="expression" dxfId="4185" priority="3866">
      <formula>$N658="Incluir"</formula>
    </cfRule>
  </conditionalFormatting>
  <conditionalFormatting sqref="E661">
    <cfRule type="expression" dxfId="4184" priority="3845">
      <formula>IF($I660="",FALSE,IF($I660&gt;9999999,IF($I660&lt;100000000,FALSE,TRUE),TRUE))</formula>
    </cfRule>
  </conditionalFormatting>
  <conditionalFormatting sqref="E661">
    <cfRule type="expression" dxfId="4183" priority="3846">
      <formula>MID($I660,2,7)="0000000"</formula>
    </cfRule>
    <cfRule type="expression" dxfId="4182" priority="3847">
      <formula>MID($I660,3,6)="000000"</formula>
    </cfRule>
    <cfRule type="expression" dxfId="4181" priority="3848">
      <formula>MID($I660,4,5)="00000"</formula>
    </cfRule>
    <cfRule type="expression" dxfId="4180" priority="3849">
      <formula>MID($I660,5,4)="0000"</formula>
    </cfRule>
    <cfRule type="expression" dxfId="4179" priority="3850">
      <formula>MID($I660,7,2)="00"</formula>
    </cfRule>
    <cfRule type="expression" dxfId="4178" priority="3851">
      <formula>MID($I660,8,1)="0"</formula>
    </cfRule>
    <cfRule type="expression" dxfId="4177" priority="3852">
      <formula>$N660="Excluído"</formula>
    </cfRule>
    <cfRule type="expression" dxfId="4176" priority="3853">
      <formula>$N660="Alterar"</formula>
    </cfRule>
    <cfRule type="expression" dxfId="4175" priority="3854">
      <formula>$N660="Excluir"</formula>
    </cfRule>
    <cfRule type="expression" dxfId="4174" priority="3855">
      <formula>$N660="Incluir"</formula>
    </cfRule>
  </conditionalFormatting>
  <conditionalFormatting sqref="E663">
    <cfRule type="expression" dxfId="4173" priority="3834">
      <formula>IF($I662="",FALSE,IF($I662&gt;9999999,IF($I662&lt;100000000,FALSE,TRUE),TRUE))</formula>
    </cfRule>
  </conditionalFormatting>
  <conditionalFormatting sqref="E663">
    <cfRule type="expression" dxfId="4172" priority="3835">
      <formula>MID($I662,2,7)="0000000"</formula>
    </cfRule>
    <cfRule type="expression" dxfId="4171" priority="3836">
      <formula>MID($I662,3,6)="000000"</formula>
    </cfRule>
    <cfRule type="expression" dxfId="4170" priority="3837">
      <formula>MID($I662,4,5)="00000"</formula>
    </cfRule>
    <cfRule type="expression" dxfId="4169" priority="3838">
      <formula>MID($I662,5,4)="0000"</formula>
    </cfRule>
    <cfRule type="expression" dxfId="4168" priority="3839">
      <formula>MID($I662,7,2)="00"</formula>
    </cfRule>
    <cfRule type="expression" dxfId="4167" priority="3840">
      <formula>MID($I662,8,1)="0"</formula>
    </cfRule>
    <cfRule type="expression" dxfId="4166" priority="3841">
      <formula>$N662="Excluído"</formula>
    </cfRule>
    <cfRule type="expression" dxfId="4165" priority="3842">
      <formula>$N662="Alterar"</formula>
    </cfRule>
    <cfRule type="expression" dxfId="4164" priority="3843">
      <formula>$N662="Excluir"</formula>
    </cfRule>
    <cfRule type="expression" dxfId="4163" priority="3844">
      <formula>$N662="Incluir"</formula>
    </cfRule>
  </conditionalFormatting>
  <conditionalFormatting sqref="E665">
    <cfRule type="expression" dxfId="4162" priority="3823">
      <formula>IF($I664="",FALSE,IF($I664&gt;9999999,IF($I664&lt;100000000,FALSE,TRUE),TRUE))</formula>
    </cfRule>
  </conditionalFormatting>
  <conditionalFormatting sqref="E665">
    <cfRule type="expression" dxfId="4161" priority="3824">
      <formula>MID($I664,2,7)="0000000"</formula>
    </cfRule>
    <cfRule type="expression" dxfId="4160" priority="3825">
      <formula>MID($I664,3,6)="000000"</formula>
    </cfRule>
    <cfRule type="expression" dxfId="4159" priority="3826">
      <formula>MID($I664,4,5)="00000"</formula>
    </cfRule>
    <cfRule type="expression" dxfId="4158" priority="3827">
      <formula>MID($I664,5,4)="0000"</formula>
    </cfRule>
    <cfRule type="expression" dxfId="4157" priority="3828">
      <formula>MID($I664,7,2)="00"</formula>
    </cfRule>
    <cfRule type="expression" dxfId="4156" priority="3829">
      <formula>MID($I664,8,1)="0"</formula>
    </cfRule>
    <cfRule type="expression" dxfId="4155" priority="3830">
      <formula>$N664="Excluído"</formula>
    </cfRule>
    <cfRule type="expression" dxfId="4154" priority="3831">
      <formula>$N664="Alterar"</formula>
    </cfRule>
    <cfRule type="expression" dxfId="4153" priority="3832">
      <formula>$N664="Excluir"</formula>
    </cfRule>
    <cfRule type="expression" dxfId="4152" priority="3833">
      <formula>$N664="Incluir"</formula>
    </cfRule>
  </conditionalFormatting>
  <conditionalFormatting sqref="E667">
    <cfRule type="expression" dxfId="4151" priority="3812">
      <formula>IF($I666="",FALSE,IF($I666&gt;9999999,IF($I666&lt;100000000,FALSE,TRUE),TRUE))</formula>
    </cfRule>
  </conditionalFormatting>
  <conditionalFormatting sqref="E667">
    <cfRule type="expression" dxfId="4150" priority="3813">
      <formula>MID($I666,2,7)="0000000"</formula>
    </cfRule>
    <cfRule type="expression" dxfId="4149" priority="3814">
      <formula>MID($I666,3,6)="000000"</formula>
    </cfRule>
    <cfRule type="expression" dxfId="4148" priority="3815">
      <formula>MID($I666,4,5)="00000"</formula>
    </cfRule>
    <cfRule type="expression" dxfId="4147" priority="3816">
      <formula>MID($I666,5,4)="0000"</formula>
    </cfRule>
    <cfRule type="expression" dxfId="4146" priority="3817">
      <formula>MID($I666,7,2)="00"</formula>
    </cfRule>
    <cfRule type="expression" dxfId="4145" priority="3818">
      <formula>MID($I666,8,1)="0"</formula>
    </cfRule>
    <cfRule type="expression" dxfId="4144" priority="3819">
      <formula>$N666="Excluído"</formula>
    </cfRule>
    <cfRule type="expression" dxfId="4143" priority="3820">
      <formula>$N666="Alterar"</formula>
    </cfRule>
    <cfRule type="expression" dxfId="4142" priority="3821">
      <formula>$N666="Excluir"</formula>
    </cfRule>
    <cfRule type="expression" dxfId="4141" priority="3822">
      <formula>$N666="Incluir"</formula>
    </cfRule>
  </conditionalFormatting>
  <conditionalFormatting sqref="E669">
    <cfRule type="expression" dxfId="4140" priority="3801">
      <formula>IF($I668="",FALSE,IF($I668&gt;9999999,IF($I668&lt;100000000,FALSE,TRUE),TRUE))</formula>
    </cfRule>
  </conditionalFormatting>
  <conditionalFormatting sqref="E669">
    <cfRule type="expression" dxfId="4139" priority="3802">
      <formula>MID($I668,2,7)="0000000"</formula>
    </cfRule>
    <cfRule type="expression" dxfId="4138" priority="3803">
      <formula>MID($I668,3,6)="000000"</formula>
    </cfRule>
    <cfRule type="expression" dxfId="4137" priority="3804">
      <formula>MID($I668,4,5)="00000"</formula>
    </cfRule>
    <cfRule type="expression" dxfId="4136" priority="3805">
      <formula>MID($I668,5,4)="0000"</formula>
    </cfRule>
    <cfRule type="expression" dxfId="4135" priority="3806">
      <formula>MID($I668,7,2)="00"</formula>
    </cfRule>
    <cfRule type="expression" dxfId="4134" priority="3807">
      <formula>MID($I668,8,1)="0"</formula>
    </cfRule>
    <cfRule type="expression" dxfId="4133" priority="3808">
      <formula>$N668="Excluído"</formula>
    </cfRule>
    <cfRule type="expression" dxfId="4132" priority="3809">
      <formula>$N668="Alterar"</formula>
    </cfRule>
    <cfRule type="expression" dxfId="4131" priority="3810">
      <formula>$N668="Excluir"</formula>
    </cfRule>
    <cfRule type="expression" dxfId="4130" priority="3811">
      <formula>$N668="Incluir"</formula>
    </cfRule>
  </conditionalFormatting>
  <conditionalFormatting sqref="E671">
    <cfRule type="expression" dxfId="4129" priority="3790">
      <formula>IF($I670="",FALSE,IF($I670&gt;9999999,IF($I670&lt;100000000,FALSE,TRUE),TRUE))</formula>
    </cfRule>
  </conditionalFormatting>
  <conditionalFormatting sqref="E671">
    <cfRule type="expression" dxfId="4128" priority="3791">
      <formula>MID($I670,2,7)="0000000"</formula>
    </cfRule>
    <cfRule type="expression" dxfId="4127" priority="3792">
      <formula>MID($I670,3,6)="000000"</formula>
    </cfRule>
    <cfRule type="expression" dxfId="4126" priority="3793">
      <formula>MID($I670,4,5)="00000"</formula>
    </cfRule>
    <cfRule type="expression" dxfId="4125" priority="3794">
      <formula>MID($I670,5,4)="0000"</formula>
    </cfRule>
    <cfRule type="expression" dxfId="4124" priority="3795">
      <formula>MID($I670,7,2)="00"</formula>
    </cfRule>
    <cfRule type="expression" dxfId="4123" priority="3796">
      <formula>MID($I670,8,1)="0"</formula>
    </cfRule>
    <cfRule type="expression" dxfId="4122" priority="3797">
      <formula>$N670="Excluído"</formula>
    </cfRule>
    <cfRule type="expression" dxfId="4121" priority="3798">
      <formula>$N670="Alterar"</formula>
    </cfRule>
    <cfRule type="expression" dxfId="4120" priority="3799">
      <formula>$N670="Excluir"</formula>
    </cfRule>
    <cfRule type="expression" dxfId="4119" priority="3800">
      <formula>$N670="Incluir"</formula>
    </cfRule>
  </conditionalFormatting>
  <conditionalFormatting sqref="E674">
    <cfRule type="expression" dxfId="4118" priority="3779">
      <formula>IF($I673="",FALSE,IF($I673&gt;9999999,IF($I673&lt;100000000,FALSE,TRUE),TRUE))</formula>
    </cfRule>
  </conditionalFormatting>
  <conditionalFormatting sqref="E674">
    <cfRule type="expression" dxfId="4117" priority="3780">
      <formula>MID($I673,2,7)="0000000"</formula>
    </cfRule>
    <cfRule type="expression" dxfId="4116" priority="3781">
      <formula>MID($I673,3,6)="000000"</formula>
    </cfRule>
    <cfRule type="expression" dxfId="4115" priority="3782">
      <formula>MID($I673,4,5)="00000"</formula>
    </cfRule>
    <cfRule type="expression" dxfId="4114" priority="3783">
      <formula>MID($I673,5,4)="0000"</formula>
    </cfRule>
    <cfRule type="expression" dxfId="4113" priority="3784">
      <formula>MID($I673,7,2)="00"</formula>
    </cfRule>
    <cfRule type="expression" dxfId="4112" priority="3785">
      <formula>MID($I673,8,1)="0"</formula>
    </cfRule>
    <cfRule type="expression" dxfId="4111" priority="3786">
      <formula>$N673="Excluído"</formula>
    </cfRule>
    <cfRule type="expression" dxfId="4110" priority="3787">
      <formula>$N673="Alterar"</formula>
    </cfRule>
    <cfRule type="expression" dxfId="4109" priority="3788">
      <formula>$N673="Excluir"</formula>
    </cfRule>
    <cfRule type="expression" dxfId="4108" priority="3789">
      <formula>$N673="Incluir"</formula>
    </cfRule>
  </conditionalFormatting>
  <conditionalFormatting sqref="E676">
    <cfRule type="expression" dxfId="4107" priority="3768">
      <formula>IF($I675="",FALSE,IF($I675&gt;9999999,IF($I675&lt;100000000,FALSE,TRUE),TRUE))</formula>
    </cfRule>
  </conditionalFormatting>
  <conditionalFormatting sqref="E676">
    <cfRule type="expression" dxfId="4106" priority="3769">
      <formula>MID($I675,2,7)="0000000"</formula>
    </cfRule>
    <cfRule type="expression" dxfId="4105" priority="3770">
      <formula>MID($I675,3,6)="000000"</formula>
    </cfRule>
    <cfRule type="expression" dxfId="4104" priority="3771">
      <formula>MID($I675,4,5)="00000"</formula>
    </cfRule>
    <cfRule type="expression" dxfId="4103" priority="3772">
      <formula>MID($I675,5,4)="0000"</formula>
    </cfRule>
    <cfRule type="expression" dxfId="4102" priority="3773">
      <formula>MID($I675,7,2)="00"</formula>
    </cfRule>
    <cfRule type="expression" dxfId="4101" priority="3774">
      <formula>MID($I675,8,1)="0"</formula>
    </cfRule>
    <cfRule type="expression" dxfId="4100" priority="3775">
      <formula>$N675="Excluído"</formula>
    </cfRule>
    <cfRule type="expression" dxfId="4099" priority="3776">
      <formula>$N675="Alterar"</formula>
    </cfRule>
    <cfRule type="expression" dxfId="4098" priority="3777">
      <formula>$N675="Excluir"</formula>
    </cfRule>
    <cfRule type="expression" dxfId="4097" priority="3778">
      <formula>$N675="Incluir"</formula>
    </cfRule>
  </conditionalFormatting>
  <conditionalFormatting sqref="E680:E684">
    <cfRule type="expression" dxfId="4096" priority="3757">
      <formula>IF($I679="",FALSE,IF($I679&gt;9999999,IF($I679&lt;100000000,FALSE,TRUE),TRUE))</formula>
    </cfRule>
  </conditionalFormatting>
  <conditionalFormatting sqref="E680:E684">
    <cfRule type="expression" dxfId="4095" priority="3758">
      <formula>MID($I679,2,7)="0000000"</formula>
    </cfRule>
    <cfRule type="expression" dxfId="4094" priority="3759">
      <formula>MID($I679,3,6)="000000"</formula>
    </cfRule>
    <cfRule type="expression" dxfId="4093" priority="3760">
      <formula>MID($I679,4,5)="00000"</formula>
    </cfRule>
    <cfRule type="expression" dxfId="4092" priority="3761">
      <formula>MID($I679,5,4)="0000"</formula>
    </cfRule>
    <cfRule type="expression" dxfId="4091" priority="3762">
      <formula>MID($I679,7,2)="00"</formula>
    </cfRule>
    <cfRule type="expression" dxfId="4090" priority="3763">
      <formula>MID($I679,8,1)="0"</formula>
    </cfRule>
    <cfRule type="expression" dxfId="4089" priority="3764">
      <formula>$N679="Excluído"</formula>
    </cfRule>
    <cfRule type="expression" dxfId="4088" priority="3765">
      <formula>$N679="Alterar"</formula>
    </cfRule>
    <cfRule type="expression" dxfId="4087" priority="3766">
      <formula>$N679="Excluir"</formula>
    </cfRule>
    <cfRule type="expression" dxfId="4086" priority="3767">
      <formula>$N679="Incluir"</formula>
    </cfRule>
  </conditionalFormatting>
  <conditionalFormatting sqref="E696:E699">
    <cfRule type="expression" dxfId="4085" priority="3746">
      <formula>IF($I695="",FALSE,IF($I695&gt;9999999,IF($I695&lt;100000000,FALSE,TRUE),TRUE))</formula>
    </cfRule>
  </conditionalFormatting>
  <conditionalFormatting sqref="E696:E699">
    <cfRule type="expression" dxfId="4084" priority="3747">
      <formula>MID($I695,2,7)="0000000"</formula>
    </cfRule>
    <cfRule type="expression" dxfId="4083" priority="3748">
      <formula>MID($I695,3,6)="000000"</formula>
    </cfRule>
    <cfRule type="expression" dxfId="4082" priority="3749">
      <formula>MID($I695,4,5)="00000"</formula>
    </cfRule>
    <cfRule type="expression" dxfId="4081" priority="3750">
      <formula>MID($I695,5,4)="0000"</formula>
    </cfRule>
    <cfRule type="expression" dxfId="4080" priority="3751">
      <formula>MID($I695,7,2)="00"</formula>
    </cfRule>
    <cfRule type="expression" dxfId="4079" priority="3752">
      <formula>MID($I695,8,1)="0"</formula>
    </cfRule>
    <cfRule type="expression" dxfId="4078" priority="3753">
      <formula>$N695="Excluído"</formula>
    </cfRule>
    <cfRule type="expression" dxfId="4077" priority="3754">
      <formula>$N695="Alterar"</formula>
    </cfRule>
    <cfRule type="expression" dxfId="4076" priority="3755">
      <formula>$N695="Excluir"</formula>
    </cfRule>
    <cfRule type="expression" dxfId="4075" priority="3756">
      <formula>$N695="Incluir"</formula>
    </cfRule>
  </conditionalFormatting>
  <conditionalFormatting sqref="E700:E701">
    <cfRule type="expression" dxfId="4074" priority="3735">
      <formula>IF($I699="",FALSE,IF($I699&gt;9999999,IF($I699&lt;100000000,FALSE,TRUE),TRUE))</formula>
    </cfRule>
  </conditionalFormatting>
  <conditionalFormatting sqref="E700:E701">
    <cfRule type="expression" dxfId="4073" priority="3736">
      <formula>MID($I699,2,7)="0000000"</formula>
    </cfRule>
    <cfRule type="expression" dxfId="4072" priority="3737">
      <formula>MID($I699,3,6)="000000"</formula>
    </cfRule>
    <cfRule type="expression" dxfId="4071" priority="3738">
      <formula>MID($I699,4,5)="00000"</formula>
    </cfRule>
    <cfRule type="expression" dxfId="4070" priority="3739">
      <formula>MID($I699,5,4)="0000"</formula>
    </cfRule>
    <cfRule type="expression" dxfId="4069" priority="3740">
      <formula>MID($I699,7,2)="00"</formula>
    </cfRule>
    <cfRule type="expression" dxfId="4068" priority="3741">
      <formula>MID($I699,8,1)="0"</formula>
    </cfRule>
    <cfRule type="expression" dxfId="4067" priority="3742">
      <formula>$N699="Excluído"</formula>
    </cfRule>
    <cfRule type="expression" dxfId="4066" priority="3743">
      <formula>$N699="Alterar"</formula>
    </cfRule>
    <cfRule type="expression" dxfId="4065" priority="3744">
      <formula>$N699="Excluir"</formula>
    </cfRule>
    <cfRule type="expression" dxfId="4064" priority="3745">
      <formula>$N699="Incluir"</formula>
    </cfRule>
  </conditionalFormatting>
  <conditionalFormatting sqref="E704:E705 E708:E709 E712">
    <cfRule type="expression" dxfId="4063" priority="3724">
      <formula>IF($I703="",FALSE,IF($I703&gt;9999999,IF($I703&lt;100000000,FALSE,TRUE),TRUE))</formula>
    </cfRule>
  </conditionalFormatting>
  <conditionalFormatting sqref="E704:E705 E708:E709 E712">
    <cfRule type="expression" dxfId="4062" priority="3725">
      <formula>MID($I703,2,7)="0000000"</formula>
    </cfRule>
    <cfRule type="expression" dxfId="4061" priority="3726">
      <formula>MID($I703,3,6)="000000"</formula>
    </cfRule>
    <cfRule type="expression" dxfId="4060" priority="3727">
      <formula>MID($I703,4,5)="00000"</formula>
    </cfRule>
    <cfRule type="expression" dxfId="4059" priority="3728">
      <formula>MID($I703,5,4)="0000"</formula>
    </cfRule>
    <cfRule type="expression" dxfId="4058" priority="3729">
      <formula>MID($I703,7,2)="00"</formula>
    </cfRule>
    <cfRule type="expression" dxfId="4057" priority="3730">
      <formula>MID($I703,8,1)="0"</formula>
    </cfRule>
    <cfRule type="expression" dxfId="4056" priority="3731">
      <formula>$N703="Excluído"</formula>
    </cfRule>
    <cfRule type="expression" dxfId="4055" priority="3732">
      <formula>$N703="Alterar"</formula>
    </cfRule>
    <cfRule type="expression" dxfId="4054" priority="3733">
      <formula>$N703="Excluir"</formula>
    </cfRule>
    <cfRule type="expression" dxfId="4053" priority="3734">
      <formula>$N703="Incluir"</formula>
    </cfRule>
  </conditionalFormatting>
  <conditionalFormatting sqref="E706:E707 E710:E711">
    <cfRule type="expression" dxfId="4052" priority="3713">
      <formula>IF($I705="",FALSE,IF($I705&gt;9999999,IF($I705&lt;100000000,FALSE,TRUE),TRUE))</formula>
    </cfRule>
  </conditionalFormatting>
  <conditionalFormatting sqref="E706:E707 E710:E711">
    <cfRule type="expression" dxfId="4051" priority="3714">
      <formula>MID($I705,2,7)="0000000"</formula>
    </cfRule>
    <cfRule type="expression" dxfId="4050" priority="3715">
      <formula>MID($I705,3,6)="000000"</formula>
    </cfRule>
    <cfRule type="expression" dxfId="4049" priority="3716">
      <formula>MID($I705,4,5)="00000"</formula>
    </cfRule>
    <cfRule type="expression" dxfId="4048" priority="3717">
      <formula>MID($I705,5,4)="0000"</formula>
    </cfRule>
    <cfRule type="expression" dxfId="4047" priority="3718">
      <formula>MID($I705,7,2)="00"</formula>
    </cfRule>
    <cfRule type="expression" dxfId="4046" priority="3719">
      <formula>MID($I705,8,1)="0"</formula>
    </cfRule>
    <cfRule type="expression" dxfId="4045" priority="3720">
      <formula>$N705="Excluído"</formula>
    </cfRule>
    <cfRule type="expression" dxfId="4044" priority="3721">
      <formula>$N705="Alterar"</formula>
    </cfRule>
    <cfRule type="expression" dxfId="4043" priority="3722">
      <formula>$N705="Excluir"</formula>
    </cfRule>
    <cfRule type="expression" dxfId="4042" priority="3723">
      <formula>$N705="Incluir"</formula>
    </cfRule>
  </conditionalFormatting>
  <conditionalFormatting sqref="E714">
    <cfRule type="expression" dxfId="4041" priority="3702">
      <formula>IF($I713="",FALSE,IF($I713&gt;9999999,IF($I713&lt;100000000,FALSE,TRUE),TRUE))</formula>
    </cfRule>
  </conditionalFormatting>
  <conditionalFormatting sqref="E714">
    <cfRule type="expression" dxfId="4040" priority="3703">
      <formula>MID($I713,2,7)="0000000"</formula>
    </cfRule>
    <cfRule type="expression" dxfId="4039" priority="3704">
      <formula>MID($I713,3,6)="000000"</formula>
    </cfRule>
    <cfRule type="expression" dxfId="4038" priority="3705">
      <formula>MID($I713,4,5)="00000"</formula>
    </cfRule>
    <cfRule type="expression" dxfId="4037" priority="3706">
      <formula>MID($I713,5,4)="0000"</formula>
    </cfRule>
    <cfRule type="expression" dxfId="4036" priority="3707">
      <formula>MID($I713,7,2)="00"</formula>
    </cfRule>
    <cfRule type="expression" dxfId="4035" priority="3708">
      <formula>MID($I713,8,1)="0"</formula>
    </cfRule>
    <cfRule type="expression" dxfId="4034" priority="3709">
      <formula>$N713="Excluído"</formula>
    </cfRule>
    <cfRule type="expression" dxfId="4033" priority="3710">
      <formula>$N713="Alterar"</formula>
    </cfRule>
    <cfRule type="expression" dxfId="4032" priority="3711">
      <formula>$N713="Excluir"</formula>
    </cfRule>
    <cfRule type="expression" dxfId="4031" priority="3712">
      <formula>$N713="Incluir"</formula>
    </cfRule>
  </conditionalFormatting>
  <conditionalFormatting sqref="E713">
    <cfRule type="expression" dxfId="4030" priority="3691">
      <formula>IF($I712="",FALSE,IF($I712&gt;9999999,IF($I712&lt;100000000,FALSE,TRUE),TRUE))</formula>
    </cfRule>
  </conditionalFormatting>
  <conditionalFormatting sqref="E713">
    <cfRule type="expression" dxfId="4029" priority="3692">
      <formula>MID($I712,2,7)="0000000"</formula>
    </cfRule>
    <cfRule type="expression" dxfId="4028" priority="3693">
      <formula>MID($I712,3,6)="000000"</formula>
    </cfRule>
    <cfRule type="expression" dxfId="4027" priority="3694">
      <formula>MID($I712,4,5)="00000"</formula>
    </cfRule>
    <cfRule type="expression" dxfId="4026" priority="3695">
      <formula>MID($I712,5,4)="0000"</formula>
    </cfRule>
    <cfRule type="expression" dxfId="4025" priority="3696">
      <formula>MID($I712,7,2)="00"</formula>
    </cfRule>
    <cfRule type="expression" dxfId="4024" priority="3697">
      <formula>MID($I712,8,1)="0"</formula>
    </cfRule>
    <cfRule type="expression" dxfId="4023" priority="3698">
      <formula>$N712="Excluído"</formula>
    </cfRule>
    <cfRule type="expression" dxfId="4022" priority="3699">
      <formula>$N712="Alterar"</formula>
    </cfRule>
    <cfRule type="expression" dxfId="4021" priority="3700">
      <formula>$N712="Excluir"</formula>
    </cfRule>
    <cfRule type="expression" dxfId="4020" priority="3701">
      <formula>$N712="Incluir"</formula>
    </cfRule>
  </conditionalFormatting>
  <conditionalFormatting sqref="E718 E720 E722 E724">
    <cfRule type="expression" dxfId="4019" priority="3680">
      <formula>IF($I717="",FALSE,IF($I717&gt;9999999,IF($I717&lt;100000000,FALSE,TRUE),TRUE))</formula>
    </cfRule>
  </conditionalFormatting>
  <conditionalFormatting sqref="E718 E720 E722 E724">
    <cfRule type="expression" dxfId="4018" priority="3681">
      <formula>MID($I717,2,7)="0000000"</formula>
    </cfRule>
    <cfRule type="expression" dxfId="4017" priority="3682">
      <formula>MID($I717,3,6)="000000"</formula>
    </cfRule>
    <cfRule type="expression" dxfId="4016" priority="3683">
      <formula>MID($I717,4,5)="00000"</formula>
    </cfRule>
    <cfRule type="expression" dxfId="4015" priority="3684">
      <formula>MID($I717,5,4)="0000"</formula>
    </cfRule>
    <cfRule type="expression" dxfId="4014" priority="3685">
      <formula>MID($I717,7,2)="00"</formula>
    </cfRule>
    <cfRule type="expression" dxfId="4013" priority="3686">
      <formula>MID($I717,8,1)="0"</formula>
    </cfRule>
    <cfRule type="expression" dxfId="4012" priority="3687">
      <formula>$N717="Excluído"</formula>
    </cfRule>
    <cfRule type="expression" dxfId="4011" priority="3688">
      <formula>$N717="Alterar"</formula>
    </cfRule>
    <cfRule type="expression" dxfId="4010" priority="3689">
      <formula>$N717="Excluir"</formula>
    </cfRule>
    <cfRule type="expression" dxfId="4009" priority="3690">
      <formula>$N717="Incluir"</formula>
    </cfRule>
  </conditionalFormatting>
  <conditionalFormatting sqref="E717 E719 E721 E723 E725">
    <cfRule type="expression" dxfId="4008" priority="3669">
      <formula>IF($I716="",FALSE,IF($I716&gt;9999999,IF($I716&lt;100000000,FALSE,TRUE),TRUE))</formula>
    </cfRule>
  </conditionalFormatting>
  <conditionalFormatting sqref="E717 E719 E721 E723 E725">
    <cfRule type="expression" dxfId="4007" priority="3670">
      <formula>MID($I716,2,7)="0000000"</formula>
    </cfRule>
    <cfRule type="expression" dxfId="4006" priority="3671">
      <formula>MID($I716,3,6)="000000"</formula>
    </cfRule>
    <cfRule type="expression" dxfId="4005" priority="3672">
      <formula>MID($I716,4,5)="00000"</formula>
    </cfRule>
    <cfRule type="expression" dxfId="4004" priority="3673">
      <formula>MID($I716,5,4)="0000"</formula>
    </cfRule>
    <cfRule type="expression" dxfId="4003" priority="3674">
      <formula>MID($I716,7,2)="00"</formula>
    </cfRule>
    <cfRule type="expression" dxfId="4002" priority="3675">
      <formula>MID($I716,8,1)="0"</formula>
    </cfRule>
    <cfRule type="expression" dxfId="4001" priority="3676">
      <formula>$N716="Excluído"</formula>
    </cfRule>
    <cfRule type="expression" dxfId="4000" priority="3677">
      <formula>$N716="Alterar"</formula>
    </cfRule>
    <cfRule type="expression" dxfId="3999" priority="3678">
      <formula>$N716="Excluir"</formula>
    </cfRule>
    <cfRule type="expression" dxfId="3998" priority="3679">
      <formula>$N716="Incluir"</formula>
    </cfRule>
  </conditionalFormatting>
  <conditionalFormatting sqref="G802">
    <cfRule type="expression" dxfId="3997" priority="11490">
      <formula>IF($I722="",FALSE,IF($I722&gt;9999999,IF($I722&lt;100000000,FALSE,TRUE),TRUE))</formula>
    </cfRule>
  </conditionalFormatting>
  <conditionalFormatting sqref="G802">
    <cfRule type="expression" dxfId="3996" priority="11491">
      <formula>MID($I722,2,7)="0000000"</formula>
    </cfRule>
    <cfRule type="expression" dxfId="3995" priority="11492">
      <formula>MID($I722,3,6)="000000"</formula>
    </cfRule>
    <cfRule type="expression" dxfId="3994" priority="11493">
      <formula>MID($I722,4,5)="00000"</formula>
    </cfRule>
    <cfRule type="expression" dxfId="3993" priority="11494">
      <formula>MID($I722,5,4)="0000"</formula>
    </cfRule>
    <cfRule type="expression" dxfId="3992" priority="11495">
      <formula>MID($I722,7,2)="00"</formula>
    </cfRule>
    <cfRule type="expression" dxfId="3991" priority="11496">
      <formula>MID($I722,8,1)="0"</formula>
    </cfRule>
    <cfRule type="expression" dxfId="3990" priority="11497">
      <formula>$N722="Excluído"</formula>
    </cfRule>
    <cfRule type="expression" dxfId="3989" priority="11498">
      <formula>$N722="Alterar"</formula>
    </cfRule>
    <cfRule type="expression" dxfId="3988" priority="11499">
      <formula>$N722="Excluir"</formula>
    </cfRule>
    <cfRule type="expression" dxfId="3987" priority="11500">
      <formula>$N722="Incluir"</formula>
    </cfRule>
  </conditionalFormatting>
  <conditionalFormatting sqref="G825 H853:H854">
    <cfRule type="expression" dxfId="3986" priority="11501">
      <formula>IF($I728="",FALSE,IF($I728&gt;9999999,IF($I728&lt;100000000,FALSE,TRUE),TRUE))</formula>
    </cfRule>
  </conditionalFormatting>
  <conditionalFormatting sqref="G825 H853:H854">
    <cfRule type="expression" dxfId="3985" priority="11502">
      <formula>MID($I728,2,7)="0000000"</formula>
    </cfRule>
    <cfRule type="expression" dxfId="3984" priority="11503">
      <formula>MID($I728,3,6)="000000"</formula>
    </cfRule>
    <cfRule type="expression" dxfId="3983" priority="11504">
      <formula>MID($I728,4,5)="00000"</formula>
    </cfRule>
    <cfRule type="expression" dxfId="3982" priority="11505">
      <formula>MID($I728,5,4)="0000"</formula>
    </cfRule>
    <cfRule type="expression" dxfId="3981" priority="11506">
      <formula>MID($I728,7,2)="00"</formula>
    </cfRule>
    <cfRule type="expression" dxfId="3980" priority="11507">
      <formula>MID($I728,8,1)="0"</formula>
    </cfRule>
    <cfRule type="expression" dxfId="3979" priority="11508">
      <formula>$N728="Excluído"</formula>
    </cfRule>
    <cfRule type="expression" dxfId="3978" priority="11509">
      <formula>$N728="Alterar"</formula>
    </cfRule>
    <cfRule type="expression" dxfId="3977" priority="11510">
      <formula>$N728="Excluir"</formula>
    </cfRule>
    <cfRule type="expression" dxfId="3976" priority="11511">
      <formula>$N728="Incluir"</formula>
    </cfRule>
  </conditionalFormatting>
  <conditionalFormatting sqref="E768">
    <cfRule type="expression" dxfId="3975" priority="3668">
      <formula>IF($I705="",FALSE,IF($I705&gt;9999999,IF($I705&lt;100000000,FALSE,TRUE),TRUE))</formula>
    </cfRule>
  </conditionalFormatting>
  <conditionalFormatting sqref="E768">
    <cfRule type="expression" dxfId="3974" priority="3647">
      <formula>MID($I705,2,7)="0000000"</formula>
    </cfRule>
    <cfRule type="expression" dxfId="3973" priority="3648">
      <formula>MID($I705,3,6)="000000"</formula>
    </cfRule>
    <cfRule type="expression" dxfId="3972" priority="3649">
      <formula>MID($I705,4,5)="00000"</formula>
    </cfRule>
    <cfRule type="expression" dxfId="3971" priority="3650">
      <formula>MID($I705,5,4)="0000"</formula>
    </cfRule>
    <cfRule type="expression" dxfId="3970" priority="3651">
      <formula>MID($I705,7,2)="00"</formula>
    </cfRule>
    <cfRule type="expression" dxfId="3969" priority="3652">
      <formula>MID($I705,8,1)="0"</formula>
    </cfRule>
    <cfRule type="expression" dxfId="3968" priority="3653">
      <formula>$N705="Excluído"</formula>
    </cfRule>
    <cfRule type="expression" dxfId="3967" priority="3654">
      <formula>$N705="Alterar"</formula>
    </cfRule>
    <cfRule type="expression" dxfId="3966" priority="3655">
      <formula>$N705="Excluir"</formula>
    </cfRule>
    <cfRule type="expression" dxfId="3965" priority="3656">
      <formula>$N705="Incluir"</formula>
    </cfRule>
  </conditionalFormatting>
  <conditionalFormatting sqref="E768">
    <cfRule type="expression" dxfId="3964" priority="3657">
      <formula>IF($I693="",FALSE,IF($I693&gt;9999999,IF($I693&lt;100000000,FALSE,TRUE),TRUE))</formula>
    </cfRule>
  </conditionalFormatting>
  <conditionalFormatting sqref="E768">
    <cfRule type="expression" dxfId="3963" priority="3658">
      <formula>MID($I693,2,7)="0000000"</formula>
    </cfRule>
    <cfRule type="expression" dxfId="3962" priority="3659">
      <formula>MID($I693,3,6)="000000"</formula>
    </cfRule>
    <cfRule type="expression" dxfId="3961" priority="3660">
      <formula>MID($I693,4,5)="00000"</formula>
    </cfRule>
    <cfRule type="expression" dxfId="3960" priority="3661">
      <formula>MID($I693,5,4)="0000"</formula>
    </cfRule>
    <cfRule type="expression" dxfId="3959" priority="3662">
      <formula>MID($I693,7,2)="00"</formula>
    </cfRule>
    <cfRule type="expression" dxfId="3958" priority="3663">
      <formula>MID($I693,8,1)="0"</formula>
    </cfRule>
    <cfRule type="expression" dxfId="3957" priority="3664">
      <formula>$N693="Excluído"</formula>
    </cfRule>
    <cfRule type="expression" dxfId="3956" priority="3665">
      <formula>$N693="Alterar"</formula>
    </cfRule>
    <cfRule type="expression" dxfId="3955" priority="3666">
      <formula>$N693="Excluir"</formula>
    </cfRule>
    <cfRule type="expression" dxfId="3954" priority="3667">
      <formula>$N693="Incluir"</formula>
    </cfRule>
  </conditionalFormatting>
  <conditionalFormatting sqref="E770">
    <cfRule type="expression" dxfId="3953" priority="3646">
      <formula>IF($I707="",FALSE,IF($I707&gt;9999999,IF($I707&lt;100000000,FALSE,TRUE),TRUE))</formula>
    </cfRule>
  </conditionalFormatting>
  <conditionalFormatting sqref="E770">
    <cfRule type="expression" dxfId="3952" priority="3625">
      <formula>MID($I707,2,7)="0000000"</formula>
    </cfRule>
    <cfRule type="expression" dxfId="3951" priority="3626">
      <formula>MID($I707,3,6)="000000"</formula>
    </cfRule>
    <cfRule type="expression" dxfId="3950" priority="3627">
      <formula>MID($I707,4,5)="00000"</formula>
    </cfRule>
    <cfRule type="expression" dxfId="3949" priority="3628">
      <formula>MID($I707,5,4)="0000"</formula>
    </cfRule>
    <cfRule type="expression" dxfId="3948" priority="3629">
      <formula>MID($I707,7,2)="00"</formula>
    </cfRule>
    <cfRule type="expression" dxfId="3947" priority="3630">
      <formula>MID($I707,8,1)="0"</formula>
    </cfRule>
    <cfRule type="expression" dxfId="3946" priority="3631">
      <formula>$N707="Excluído"</formula>
    </cfRule>
    <cfRule type="expression" dxfId="3945" priority="3632">
      <formula>$N707="Alterar"</formula>
    </cfRule>
    <cfRule type="expression" dxfId="3944" priority="3633">
      <formula>$N707="Excluir"</formula>
    </cfRule>
    <cfRule type="expression" dxfId="3943" priority="3634">
      <formula>$N707="Incluir"</formula>
    </cfRule>
  </conditionalFormatting>
  <conditionalFormatting sqref="E770">
    <cfRule type="expression" dxfId="3942" priority="3635">
      <formula>IF($I695="",FALSE,IF($I695&gt;9999999,IF($I695&lt;100000000,FALSE,TRUE),TRUE))</formula>
    </cfRule>
  </conditionalFormatting>
  <conditionalFormatting sqref="E770">
    <cfRule type="expression" dxfId="3941" priority="3636">
      <formula>MID($I695,2,7)="0000000"</formula>
    </cfRule>
    <cfRule type="expression" dxfId="3940" priority="3637">
      <formula>MID($I695,3,6)="000000"</formula>
    </cfRule>
    <cfRule type="expression" dxfId="3939" priority="3638">
      <formula>MID($I695,4,5)="00000"</formula>
    </cfRule>
    <cfRule type="expression" dxfId="3938" priority="3639">
      <formula>MID($I695,5,4)="0000"</formula>
    </cfRule>
    <cfRule type="expression" dxfId="3937" priority="3640">
      <formula>MID($I695,7,2)="00"</formula>
    </cfRule>
    <cfRule type="expression" dxfId="3936" priority="3641">
      <formula>MID($I695,8,1)="0"</formula>
    </cfRule>
    <cfRule type="expression" dxfId="3935" priority="3642">
      <formula>$N695="Excluído"</formula>
    </cfRule>
    <cfRule type="expression" dxfId="3934" priority="3643">
      <formula>$N695="Alterar"</formula>
    </cfRule>
    <cfRule type="expression" dxfId="3933" priority="3644">
      <formula>$N695="Excluir"</formula>
    </cfRule>
    <cfRule type="expression" dxfId="3932" priority="3645">
      <formula>$N695="Incluir"</formula>
    </cfRule>
  </conditionalFormatting>
  <conditionalFormatting sqref="E772">
    <cfRule type="expression" dxfId="3931" priority="3624">
      <formula>IF($I709="",FALSE,IF($I709&gt;9999999,IF($I709&lt;100000000,FALSE,TRUE),TRUE))</formula>
    </cfRule>
  </conditionalFormatting>
  <conditionalFormatting sqref="E772">
    <cfRule type="expression" dxfId="3930" priority="3603">
      <formula>MID($I709,2,7)="0000000"</formula>
    </cfRule>
    <cfRule type="expression" dxfId="3929" priority="3604">
      <formula>MID($I709,3,6)="000000"</formula>
    </cfRule>
    <cfRule type="expression" dxfId="3928" priority="3605">
      <formula>MID($I709,4,5)="00000"</formula>
    </cfRule>
    <cfRule type="expression" dxfId="3927" priority="3606">
      <formula>MID($I709,5,4)="0000"</formula>
    </cfRule>
    <cfRule type="expression" dxfId="3926" priority="3607">
      <formula>MID($I709,7,2)="00"</formula>
    </cfRule>
    <cfRule type="expression" dxfId="3925" priority="3608">
      <formula>MID($I709,8,1)="0"</formula>
    </cfRule>
    <cfRule type="expression" dxfId="3924" priority="3609">
      <formula>$N709="Excluído"</formula>
    </cfRule>
    <cfRule type="expression" dxfId="3923" priority="3610">
      <formula>$N709="Alterar"</formula>
    </cfRule>
    <cfRule type="expression" dxfId="3922" priority="3611">
      <formula>$N709="Excluir"</formula>
    </cfRule>
    <cfRule type="expression" dxfId="3921" priority="3612">
      <formula>$N709="Incluir"</formula>
    </cfRule>
  </conditionalFormatting>
  <conditionalFormatting sqref="E772">
    <cfRule type="expression" dxfId="3920" priority="3613">
      <formula>IF($I697="",FALSE,IF($I697&gt;9999999,IF($I697&lt;100000000,FALSE,TRUE),TRUE))</formula>
    </cfRule>
  </conditionalFormatting>
  <conditionalFormatting sqref="E772">
    <cfRule type="expression" dxfId="3919" priority="3614">
      <formula>MID($I697,2,7)="0000000"</formula>
    </cfRule>
    <cfRule type="expression" dxfId="3918" priority="3615">
      <formula>MID($I697,3,6)="000000"</formula>
    </cfRule>
    <cfRule type="expression" dxfId="3917" priority="3616">
      <formula>MID($I697,4,5)="00000"</formula>
    </cfRule>
    <cfRule type="expression" dxfId="3916" priority="3617">
      <formula>MID($I697,5,4)="0000"</formula>
    </cfRule>
    <cfRule type="expression" dxfId="3915" priority="3618">
      <formula>MID($I697,7,2)="00"</formula>
    </cfRule>
    <cfRule type="expression" dxfId="3914" priority="3619">
      <formula>MID($I697,8,1)="0"</formula>
    </cfRule>
    <cfRule type="expression" dxfId="3913" priority="3620">
      <formula>$N697="Excluído"</formula>
    </cfRule>
    <cfRule type="expression" dxfId="3912" priority="3621">
      <formula>$N697="Alterar"</formula>
    </cfRule>
    <cfRule type="expression" dxfId="3911" priority="3622">
      <formula>$N697="Excluir"</formula>
    </cfRule>
    <cfRule type="expression" dxfId="3910" priority="3623">
      <formula>$N697="Incluir"</formula>
    </cfRule>
  </conditionalFormatting>
  <conditionalFormatting sqref="E774">
    <cfRule type="expression" dxfId="3909" priority="3602">
      <formula>IF($I711="",FALSE,IF($I711&gt;9999999,IF($I711&lt;100000000,FALSE,TRUE),TRUE))</formula>
    </cfRule>
  </conditionalFormatting>
  <conditionalFormatting sqref="E774">
    <cfRule type="expression" dxfId="3908" priority="3581">
      <formula>MID($I711,2,7)="0000000"</formula>
    </cfRule>
    <cfRule type="expression" dxfId="3907" priority="3582">
      <formula>MID($I711,3,6)="000000"</formula>
    </cfRule>
    <cfRule type="expression" dxfId="3906" priority="3583">
      <formula>MID($I711,4,5)="00000"</formula>
    </cfRule>
    <cfRule type="expression" dxfId="3905" priority="3584">
      <formula>MID($I711,5,4)="0000"</formula>
    </cfRule>
    <cfRule type="expression" dxfId="3904" priority="3585">
      <formula>MID($I711,7,2)="00"</formula>
    </cfRule>
    <cfRule type="expression" dxfId="3903" priority="3586">
      <formula>MID($I711,8,1)="0"</formula>
    </cfRule>
    <cfRule type="expression" dxfId="3902" priority="3587">
      <formula>$N711="Excluído"</formula>
    </cfRule>
    <cfRule type="expression" dxfId="3901" priority="3588">
      <formula>$N711="Alterar"</formula>
    </cfRule>
    <cfRule type="expression" dxfId="3900" priority="3589">
      <formula>$N711="Excluir"</formula>
    </cfRule>
    <cfRule type="expression" dxfId="3899" priority="3590">
      <formula>$N711="Incluir"</formula>
    </cfRule>
  </conditionalFormatting>
  <conditionalFormatting sqref="E774">
    <cfRule type="expression" dxfId="3898" priority="3591">
      <formula>IF($I699="",FALSE,IF($I699&gt;9999999,IF($I699&lt;100000000,FALSE,TRUE),TRUE))</formula>
    </cfRule>
  </conditionalFormatting>
  <conditionalFormatting sqref="E774">
    <cfRule type="expression" dxfId="3897" priority="3592">
      <formula>MID($I699,2,7)="0000000"</formula>
    </cfRule>
    <cfRule type="expression" dxfId="3896" priority="3593">
      <formula>MID($I699,3,6)="000000"</formula>
    </cfRule>
    <cfRule type="expression" dxfId="3895" priority="3594">
      <formula>MID($I699,4,5)="00000"</formula>
    </cfRule>
    <cfRule type="expression" dxfId="3894" priority="3595">
      <formula>MID($I699,5,4)="0000"</formula>
    </cfRule>
    <cfRule type="expression" dxfId="3893" priority="3596">
      <formula>MID($I699,7,2)="00"</formula>
    </cfRule>
    <cfRule type="expression" dxfId="3892" priority="3597">
      <formula>MID($I699,8,1)="0"</formula>
    </cfRule>
    <cfRule type="expression" dxfId="3891" priority="3598">
      <formula>$N699="Excluído"</formula>
    </cfRule>
    <cfRule type="expression" dxfId="3890" priority="3599">
      <formula>$N699="Alterar"</formula>
    </cfRule>
    <cfRule type="expression" dxfId="3889" priority="3600">
      <formula>$N699="Excluir"</formula>
    </cfRule>
    <cfRule type="expression" dxfId="3888" priority="3601">
      <formula>$N699="Incluir"</formula>
    </cfRule>
  </conditionalFormatting>
  <conditionalFormatting sqref="E777">
    <cfRule type="expression" dxfId="3887" priority="3580">
      <formula>IF($I713="",FALSE,IF($I713&gt;9999999,IF($I713&lt;100000000,FALSE,TRUE),TRUE))</formula>
    </cfRule>
  </conditionalFormatting>
  <conditionalFormatting sqref="E777">
    <cfRule type="expression" dxfId="3886" priority="3559">
      <formula>MID($I713,2,7)="0000000"</formula>
    </cfRule>
    <cfRule type="expression" dxfId="3885" priority="3560">
      <formula>MID($I713,3,6)="000000"</formula>
    </cfRule>
    <cfRule type="expression" dxfId="3884" priority="3561">
      <formula>MID($I713,4,5)="00000"</formula>
    </cfRule>
    <cfRule type="expression" dxfId="3883" priority="3562">
      <formula>MID($I713,5,4)="0000"</formula>
    </cfRule>
    <cfRule type="expression" dxfId="3882" priority="3563">
      <formula>MID($I713,7,2)="00"</formula>
    </cfRule>
    <cfRule type="expression" dxfId="3881" priority="3564">
      <formula>MID($I713,8,1)="0"</formula>
    </cfRule>
    <cfRule type="expression" dxfId="3880" priority="3565">
      <formula>$N713="Excluído"</formula>
    </cfRule>
    <cfRule type="expression" dxfId="3879" priority="3566">
      <formula>$N713="Alterar"</formula>
    </cfRule>
    <cfRule type="expression" dxfId="3878" priority="3567">
      <formula>$N713="Excluir"</formula>
    </cfRule>
    <cfRule type="expression" dxfId="3877" priority="3568">
      <formula>$N713="Incluir"</formula>
    </cfRule>
  </conditionalFormatting>
  <conditionalFormatting sqref="E777">
    <cfRule type="expression" dxfId="3876" priority="3569">
      <formula>IF($I701="",FALSE,IF($I701&gt;9999999,IF($I701&lt;100000000,FALSE,TRUE),TRUE))</formula>
    </cfRule>
  </conditionalFormatting>
  <conditionalFormatting sqref="E777">
    <cfRule type="expression" dxfId="3875" priority="3570">
      <formula>MID($I701,2,7)="0000000"</formula>
    </cfRule>
    <cfRule type="expression" dxfId="3874" priority="3571">
      <formula>MID($I701,3,6)="000000"</formula>
    </cfRule>
    <cfRule type="expression" dxfId="3873" priority="3572">
      <formula>MID($I701,4,5)="00000"</formula>
    </cfRule>
    <cfRule type="expression" dxfId="3872" priority="3573">
      <formula>MID($I701,5,4)="0000"</formula>
    </cfRule>
    <cfRule type="expression" dxfId="3871" priority="3574">
      <formula>MID($I701,7,2)="00"</formula>
    </cfRule>
    <cfRule type="expression" dxfId="3870" priority="3575">
      <formula>MID($I701,8,1)="0"</formula>
    </cfRule>
    <cfRule type="expression" dxfId="3869" priority="3576">
      <formula>$N701="Excluído"</formula>
    </cfRule>
    <cfRule type="expression" dxfId="3868" priority="3577">
      <formula>$N701="Alterar"</formula>
    </cfRule>
    <cfRule type="expression" dxfId="3867" priority="3578">
      <formula>$N701="Excluir"</formula>
    </cfRule>
    <cfRule type="expression" dxfId="3866" priority="3579">
      <formula>$N701="Incluir"</formula>
    </cfRule>
  </conditionalFormatting>
  <conditionalFormatting sqref="E778">
    <cfRule type="expression" dxfId="3865" priority="3558">
      <formula>IF($I714="",FALSE,IF($I714&gt;9999999,IF($I714&lt;100000000,FALSE,TRUE),TRUE))</formula>
    </cfRule>
  </conditionalFormatting>
  <conditionalFormatting sqref="E778">
    <cfRule type="expression" dxfId="3864" priority="3537">
      <formula>MID($I714,2,7)="0000000"</formula>
    </cfRule>
    <cfRule type="expression" dxfId="3863" priority="3538">
      <formula>MID($I714,3,6)="000000"</formula>
    </cfRule>
    <cfRule type="expression" dxfId="3862" priority="3539">
      <formula>MID($I714,4,5)="00000"</formula>
    </cfRule>
    <cfRule type="expression" dxfId="3861" priority="3540">
      <formula>MID($I714,5,4)="0000"</formula>
    </cfRule>
    <cfRule type="expression" dxfId="3860" priority="3541">
      <formula>MID($I714,7,2)="00"</formula>
    </cfRule>
    <cfRule type="expression" dxfId="3859" priority="3542">
      <formula>MID($I714,8,1)="0"</formula>
    </cfRule>
    <cfRule type="expression" dxfId="3858" priority="3543">
      <formula>$N714="Excluído"</formula>
    </cfRule>
    <cfRule type="expression" dxfId="3857" priority="3544">
      <formula>$N714="Alterar"</formula>
    </cfRule>
    <cfRule type="expression" dxfId="3856" priority="3545">
      <formula>$N714="Excluir"</formula>
    </cfRule>
    <cfRule type="expression" dxfId="3855" priority="3546">
      <formula>$N714="Incluir"</formula>
    </cfRule>
  </conditionalFormatting>
  <conditionalFormatting sqref="E778">
    <cfRule type="expression" dxfId="3854" priority="3547">
      <formula>IF($I702="",FALSE,IF($I702&gt;9999999,IF($I702&lt;100000000,FALSE,TRUE),TRUE))</formula>
    </cfRule>
  </conditionalFormatting>
  <conditionalFormatting sqref="E778">
    <cfRule type="expression" dxfId="3853" priority="3548">
      <formula>MID($I702,2,7)="0000000"</formula>
    </cfRule>
    <cfRule type="expression" dxfId="3852" priority="3549">
      <formula>MID($I702,3,6)="000000"</formula>
    </cfRule>
    <cfRule type="expression" dxfId="3851" priority="3550">
      <formula>MID($I702,4,5)="00000"</formula>
    </cfRule>
    <cfRule type="expression" dxfId="3850" priority="3551">
      <formula>MID($I702,5,4)="0000"</formula>
    </cfRule>
    <cfRule type="expression" dxfId="3849" priority="3552">
      <formula>MID($I702,7,2)="00"</formula>
    </cfRule>
    <cfRule type="expression" dxfId="3848" priority="3553">
      <formula>MID($I702,8,1)="0"</formula>
    </cfRule>
    <cfRule type="expression" dxfId="3847" priority="3554">
      <formula>$N702="Excluído"</formula>
    </cfRule>
    <cfRule type="expression" dxfId="3846" priority="3555">
      <formula>$N702="Alterar"</formula>
    </cfRule>
    <cfRule type="expression" dxfId="3845" priority="3556">
      <formula>$N702="Excluir"</formula>
    </cfRule>
    <cfRule type="expression" dxfId="3844" priority="3557">
      <formula>$N702="Incluir"</formula>
    </cfRule>
  </conditionalFormatting>
  <conditionalFormatting sqref="E779">
    <cfRule type="expression" dxfId="3843" priority="3536">
      <formula>IF($I715="",FALSE,IF($I715&gt;9999999,IF($I715&lt;100000000,FALSE,TRUE),TRUE))</formula>
    </cfRule>
  </conditionalFormatting>
  <conditionalFormatting sqref="E779">
    <cfRule type="expression" dxfId="3842" priority="3515">
      <formula>MID($I715,2,7)="0000000"</formula>
    </cfRule>
    <cfRule type="expression" dxfId="3841" priority="3516">
      <formula>MID($I715,3,6)="000000"</formula>
    </cfRule>
    <cfRule type="expression" dxfId="3840" priority="3517">
      <formula>MID($I715,4,5)="00000"</formula>
    </cfRule>
    <cfRule type="expression" dxfId="3839" priority="3518">
      <formula>MID($I715,5,4)="0000"</formula>
    </cfRule>
    <cfRule type="expression" dxfId="3838" priority="3519">
      <formula>MID($I715,7,2)="00"</formula>
    </cfRule>
    <cfRule type="expression" dxfId="3837" priority="3520">
      <formula>MID($I715,8,1)="0"</formula>
    </cfRule>
    <cfRule type="expression" dxfId="3836" priority="3521">
      <formula>$N715="Excluído"</formula>
    </cfRule>
    <cfRule type="expression" dxfId="3835" priority="3522">
      <formula>$N715="Alterar"</formula>
    </cfRule>
    <cfRule type="expression" dxfId="3834" priority="3523">
      <formula>$N715="Excluir"</formula>
    </cfRule>
    <cfRule type="expression" dxfId="3833" priority="3524">
      <formula>$N715="Incluir"</formula>
    </cfRule>
  </conditionalFormatting>
  <conditionalFormatting sqref="E779">
    <cfRule type="expression" dxfId="3832" priority="3525">
      <formula>IF($I703="",FALSE,IF($I703&gt;9999999,IF($I703&lt;100000000,FALSE,TRUE),TRUE))</formula>
    </cfRule>
  </conditionalFormatting>
  <conditionalFormatting sqref="E779">
    <cfRule type="expression" dxfId="3831" priority="3526">
      <formula>MID($I703,2,7)="0000000"</formula>
    </cfRule>
    <cfRule type="expression" dxfId="3830" priority="3527">
      <formula>MID($I703,3,6)="000000"</formula>
    </cfRule>
    <cfRule type="expression" dxfId="3829" priority="3528">
      <formula>MID($I703,4,5)="00000"</formula>
    </cfRule>
    <cfRule type="expression" dxfId="3828" priority="3529">
      <formula>MID($I703,5,4)="0000"</formula>
    </cfRule>
    <cfRule type="expression" dxfId="3827" priority="3530">
      <formula>MID($I703,7,2)="00"</formula>
    </cfRule>
    <cfRule type="expression" dxfId="3826" priority="3531">
      <formula>MID($I703,8,1)="0"</formula>
    </cfRule>
    <cfRule type="expression" dxfId="3825" priority="3532">
      <formula>$N703="Excluído"</formula>
    </cfRule>
    <cfRule type="expression" dxfId="3824" priority="3533">
      <formula>$N703="Alterar"</formula>
    </cfRule>
    <cfRule type="expression" dxfId="3823" priority="3534">
      <formula>$N703="Excluir"</formula>
    </cfRule>
    <cfRule type="expression" dxfId="3822" priority="3535">
      <formula>$N703="Incluir"</formula>
    </cfRule>
  </conditionalFormatting>
  <conditionalFormatting sqref="E780">
    <cfRule type="expression" dxfId="3821" priority="3514">
      <formula>IF($I716="",FALSE,IF($I716&gt;9999999,IF($I716&lt;100000000,FALSE,TRUE),TRUE))</formula>
    </cfRule>
  </conditionalFormatting>
  <conditionalFormatting sqref="E780">
    <cfRule type="expression" dxfId="3820" priority="3493">
      <formula>MID($I716,2,7)="0000000"</formula>
    </cfRule>
    <cfRule type="expression" dxfId="3819" priority="3494">
      <formula>MID($I716,3,6)="000000"</formula>
    </cfRule>
    <cfRule type="expression" dxfId="3818" priority="3495">
      <formula>MID($I716,4,5)="00000"</formula>
    </cfRule>
    <cfRule type="expression" dxfId="3817" priority="3496">
      <formula>MID($I716,5,4)="0000"</formula>
    </cfRule>
    <cfRule type="expression" dxfId="3816" priority="3497">
      <formula>MID($I716,7,2)="00"</formula>
    </cfRule>
    <cfRule type="expression" dxfId="3815" priority="3498">
      <formula>MID($I716,8,1)="0"</formula>
    </cfRule>
    <cfRule type="expression" dxfId="3814" priority="3499">
      <formula>$N716="Excluído"</formula>
    </cfRule>
    <cfRule type="expression" dxfId="3813" priority="3500">
      <formula>$N716="Alterar"</formula>
    </cfRule>
    <cfRule type="expression" dxfId="3812" priority="3501">
      <formula>$N716="Excluir"</formula>
    </cfRule>
    <cfRule type="expression" dxfId="3811" priority="3502">
      <formula>$N716="Incluir"</formula>
    </cfRule>
  </conditionalFormatting>
  <conditionalFormatting sqref="E780">
    <cfRule type="expression" dxfId="3810" priority="3503">
      <formula>IF($I704="",FALSE,IF($I704&gt;9999999,IF($I704&lt;100000000,FALSE,TRUE),TRUE))</formula>
    </cfRule>
  </conditionalFormatting>
  <conditionalFormatting sqref="E780">
    <cfRule type="expression" dxfId="3809" priority="3504">
      <formula>MID($I704,2,7)="0000000"</formula>
    </cfRule>
    <cfRule type="expression" dxfId="3808" priority="3505">
      <formula>MID($I704,3,6)="000000"</formula>
    </cfRule>
    <cfRule type="expression" dxfId="3807" priority="3506">
      <formula>MID($I704,4,5)="00000"</formula>
    </cfRule>
    <cfRule type="expression" dxfId="3806" priority="3507">
      <formula>MID($I704,5,4)="0000"</formula>
    </cfRule>
    <cfRule type="expression" dxfId="3805" priority="3508">
      <formula>MID($I704,7,2)="00"</formula>
    </cfRule>
    <cfRule type="expression" dxfId="3804" priority="3509">
      <formula>MID($I704,8,1)="0"</formula>
    </cfRule>
    <cfRule type="expression" dxfId="3803" priority="3510">
      <formula>$N704="Excluído"</formula>
    </cfRule>
    <cfRule type="expression" dxfId="3802" priority="3511">
      <formula>$N704="Alterar"</formula>
    </cfRule>
    <cfRule type="expression" dxfId="3801" priority="3512">
      <formula>$N704="Excluir"</formula>
    </cfRule>
    <cfRule type="expression" dxfId="3800" priority="3513">
      <formula>$N704="Incluir"</formula>
    </cfRule>
  </conditionalFormatting>
  <conditionalFormatting sqref="E783">
    <cfRule type="expression" dxfId="3799" priority="3492">
      <formula>IF($I719="",FALSE,IF($I719&gt;9999999,IF($I719&lt;100000000,FALSE,TRUE),TRUE))</formula>
    </cfRule>
  </conditionalFormatting>
  <conditionalFormatting sqref="E783">
    <cfRule type="expression" dxfId="3798" priority="3471">
      <formula>MID($I719,2,7)="0000000"</formula>
    </cfRule>
    <cfRule type="expression" dxfId="3797" priority="3472">
      <formula>MID($I719,3,6)="000000"</formula>
    </cfRule>
    <cfRule type="expression" dxfId="3796" priority="3473">
      <formula>MID($I719,4,5)="00000"</formula>
    </cfRule>
    <cfRule type="expression" dxfId="3795" priority="3474">
      <formula>MID($I719,5,4)="0000"</formula>
    </cfRule>
    <cfRule type="expression" dxfId="3794" priority="3475">
      <formula>MID($I719,7,2)="00"</formula>
    </cfRule>
    <cfRule type="expression" dxfId="3793" priority="3476">
      <formula>MID($I719,8,1)="0"</formula>
    </cfRule>
    <cfRule type="expression" dxfId="3792" priority="3477">
      <formula>$N719="Excluído"</formula>
    </cfRule>
    <cfRule type="expression" dxfId="3791" priority="3478">
      <formula>$N719="Alterar"</formula>
    </cfRule>
    <cfRule type="expression" dxfId="3790" priority="3479">
      <formula>$N719="Excluir"</formula>
    </cfRule>
    <cfRule type="expression" dxfId="3789" priority="3480">
      <formula>$N719="Incluir"</formula>
    </cfRule>
  </conditionalFormatting>
  <conditionalFormatting sqref="E783">
    <cfRule type="expression" dxfId="3788" priority="3481">
      <formula>IF($I707="",FALSE,IF($I707&gt;9999999,IF($I707&lt;100000000,FALSE,TRUE),TRUE))</formula>
    </cfRule>
  </conditionalFormatting>
  <conditionalFormatting sqref="E783">
    <cfRule type="expression" dxfId="3787" priority="3482">
      <formula>MID($I707,2,7)="0000000"</formula>
    </cfRule>
    <cfRule type="expression" dxfId="3786" priority="3483">
      <formula>MID($I707,3,6)="000000"</formula>
    </cfRule>
    <cfRule type="expression" dxfId="3785" priority="3484">
      <formula>MID($I707,4,5)="00000"</formula>
    </cfRule>
    <cfRule type="expression" dxfId="3784" priority="3485">
      <formula>MID($I707,5,4)="0000"</formula>
    </cfRule>
    <cfRule type="expression" dxfId="3783" priority="3486">
      <formula>MID($I707,7,2)="00"</formula>
    </cfRule>
    <cfRule type="expression" dxfId="3782" priority="3487">
      <formula>MID($I707,8,1)="0"</formula>
    </cfRule>
    <cfRule type="expression" dxfId="3781" priority="3488">
      <formula>$N707="Excluído"</formula>
    </cfRule>
    <cfRule type="expression" dxfId="3780" priority="3489">
      <formula>$N707="Alterar"</formula>
    </cfRule>
    <cfRule type="expression" dxfId="3779" priority="3490">
      <formula>$N707="Excluir"</formula>
    </cfRule>
    <cfRule type="expression" dxfId="3778" priority="3491">
      <formula>$N707="Incluir"</formula>
    </cfRule>
  </conditionalFormatting>
  <conditionalFormatting sqref="E786">
    <cfRule type="expression" dxfId="3777" priority="3470">
      <formula>IF($I722="",FALSE,IF($I722&gt;9999999,IF($I722&lt;100000000,FALSE,TRUE),TRUE))</formula>
    </cfRule>
  </conditionalFormatting>
  <conditionalFormatting sqref="E786">
    <cfRule type="expression" dxfId="3776" priority="3449">
      <formula>MID($I722,2,7)="0000000"</formula>
    </cfRule>
    <cfRule type="expression" dxfId="3775" priority="3450">
      <formula>MID($I722,3,6)="000000"</formula>
    </cfRule>
    <cfRule type="expression" dxfId="3774" priority="3451">
      <formula>MID($I722,4,5)="00000"</formula>
    </cfRule>
    <cfRule type="expression" dxfId="3773" priority="3452">
      <formula>MID($I722,5,4)="0000"</formula>
    </cfRule>
    <cfRule type="expression" dxfId="3772" priority="3453">
      <formula>MID($I722,7,2)="00"</formula>
    </cfRule>
    <cfRule type="expression" dxfId="3771" priority="3454">
      <formula>MID($I722,8,1)="0"</formula>
    </cfRule>
    <cfRule type="expression" dxfId="3770" priority="3455">
      <formula>$N722="Excluído"</formula>
    </cfRule>
    <cfRule type="expression" dxfId="3769" priority="3456">
      <formula>$N722="Alterar"</formula>
    </cfRule>
    <cfRule type="expression" dxfId="3768" priority="3457">
      <formula>$N722="Excluir"</formula>
    </cfRule>
    <cfRule type="expression" dxfId="3767" priority="3458">
      <formula>$N722="Incluir"</formula>
    </cfRule>
  </conditionalFormatting>
  <conditionalFormatting sqref="E786">
    <cfRule type="expression" dxfId="3766" priority="3459">
      <formula>IF($I710="",FALSE,IF($I710&gt;9999999,IF($I710&lt;100000000,FALSE,TRUE),TRUE))</formula>
    </cfRule>
  </conditionalFormatting>
  <conditionalFormatting sqref="E786">
    <cfRule type="expression" dxfId="3765" priority="3460">
      <formula>MID($I710,2,7)="0000000"</formula>
    </cfRule>
    <cfRule type="expression" dxfId="3764" priority="3461">
      <formula>MID($I710,3,6)="000000"</formula>
    </cfRule>
    <cfRule type="expression" dxfId="3763" priority="3462">
      <formula>MID($I710,4,5)="00000"</formula>
    </cfRule>
    <cfRule type="expression" dxfId="3762" priority="3463">
      <formula>MID($I710,5,4)="0000"</formula>
    </cfRule>
    <cfRule type="expression" dxfId="3761" priority="3464">
      <formula>MID($I710,7,2)="00"</formula>
    </cfRule>
    <cfRule type="expression" dxfId="3760" priority="3465">
      <formula>MID($I710,8,1)="0"</formula>
    </cfRule>
    <cfRule type="expression" dxfId="3759" priority="3466">
      <formula>$N710="Excluído"</formula>
    </cfRule>
    <cfRule type="expression" dxfId="3758" priority="3467">
      <formula>$N710="Alterar"</formula>
    </cfRule>
    <cfRule type="expression" dxfId="3757" priority="3468">
      <formula>$N710="Excluir"</formula>
    </cfRule>
    <cfRule type="expression" dxfId="3756" priority="3469">
      <formula>$N710="Incluir"</formula>
    </cfRule>
  </conditionalFormatting>
  <conditionalFormatting sqref="E787">
    <cfRule type="expression" dxfId="3755" priority="3448">
      <formula>IF($I723="",FALSE,IF($I723&gt;9999999,IF($I723&lt;100000000,FALSE,TRUE),TRUE))</formula>
    </cfRule>
  </conditionalFormatting>
  <conditionalFormatting sqref="E787">
    <cfRule type="expression" dxfId="3754" priority="3427">
      <formula>MID($I723,2,7)="0000000"</formula>
    </cfRule>
    <cfRule type="expression" dxfId="3753" priority="3428">
      <formula>MID($I723,3,6)="000000"</formula>
    </cfRule>
    <cfRule type="expression" dxfId="3752" priority="3429">
      <formula>MID($I723,4,5)="00000"</formula>
    </cfRule>
    <cfRule type="expression" dxfId="3751" priority="3430">
      <formula>MID($I723,5,4)="0000"</formula>
    </cfRule>
    <cfRule type="expression" dxfId="3750" priority="3431">
      <formula>MID($I723,7,2)="00"</formula>
    </cfRule>
    <cfRule type="expression" dxfId="3749" priority="3432">
      <formula>MID($I723,8,1)="0"</formula>
    </cfRule>
    <cfRule type="expression" dxfId="3748" priority="3433">
      <formula>$N723="Excluído"</formula>
    </cfRule>
    <cfRule type="expression" dxfId="3747" priority="3434">
      <formula>$N723="Alterar"</formula>
    </cfRule>
    <cfRule type="expression" dxfId="3746" priority="3435">
      <formula>$N723="Excluir"</formula>
    </cfRule>
    <cfRule type="expression" dxfId="3745" priority="3436">
      <formula>$N723="Incluir"</formula>
    </cfRule>
  </conditionalFormatting>
  <conditionalFormatting sqref="E787">
    <cfRule type="expression" dxfId="3744" priority="3437">
      <formula>IF($I711="",FALSE,IF($I711&gt;9999999,IF($I711&lt;100000000,FALSE,TRUE),TRUE))</formula>
    </cfRule>
  </conditionalFormatting>
  <conditionalFormatting sqref="E787">
    <cfRule type="expression" dxfId="3743" priority="3438">
      <formula>MID($I711,2,7)="0000000"</formula>
    </cfRule>
    <cfRule type="expression" dxfId="3742" priority="3439">
      <formula>MID($I711,3,6)="000000"</formula>
    </cfRule>
    <cfRule type="expression" dxfId="3741" priority="3440">
      <formula>MID($I711,4,5)="00000"</formula>
    </cfRule>
    <cfRule type="expression" dxfId="3740" priority="3441">
      <formula>MID($I711,5,4)="0000"</formula>
    </cfRule>
    <cfRule type="expression" dxfId="3739" priority="3442">
      <formula>MID($I711,7,2)="00"</formula>
    </cfRule>
    <cfRule type="expression" dxfId="3738" priority="3443">
      <formula>MID($I711,8,1)="0"</formula>
    </cfRule>
    <cfRule type="expression" dxfId="3737" priority="3444">
      <formula>$N711="Excluído"</formula>
    </cfRule>
    <cfRule type="expression" dxfId="3736" priority="3445">
      <formula>$N711="Alterar"</formula>
    </cfRule>
    <cfRule type="expression" dxfId="3735" priority="3446">
      <formula>$N711="Excluir"</formula>
    </cfRule>
    <cfRule type="expression" dxfId="3734" priority="3447">
      <formula>$N711="Incluir"</formula>
    </cfRule>
  </conditionalFormatting>
  <conditionalFormatting sqref="E788">
    <cfRule type="expression" dxfId="3733" priority="3426">
      <formula>IF($I724="",FALSE,IF($I724&gt;9999999,IF($I724&lt;100000000,FALSE,TRUE),TRUE))</formula>
    </cfRule>
  </conditionalFormatting>
  <conditionalFormatting sqref="E788">
    <cfRule type="expression" dxfId="3732" priority="3405">
      <formula>MID($I724,2,7)="0000000"</formula>
    </cfRule>
    <cfRule type="expression" dxfId="3731" priority="3406">
      <formula>MID($I724,3,6)="000000"</formula>
    </cfRule>
    <cfRule type="expression" dxfId="3730" priority="3407">
      <formula>MID($I724,4,5)="00000"</formula>
    </cfRule>
    <cfRule type="expression" dxfId="3729" priority="3408">
      <formula>MID($I724,5,4)="0000"</formula>
    </cfRule>
    <cfRule type="expression" dxfId="3728" priority="3409">
      <formula>MID($I724,7,2)="00"</formula>
    </cfRule>
    <cfRule type="expression" dxfId="3727" priority="3410">
      <formula>MID($I724,8,1)="0"</formula>
    </cfRule>
    <cfRule type="expression" dxfId="3726" priority="3411">
      <formula>$N724="Excluído"</formula>
    </cfRule>
    <cfRule type="expression" dxfId="3725" priority="3412">
      <formula>$N724="Alterar"</formula>
    </cfRule>
    <cfRule type="expression" dxfId="3724" priority="3413">
      <formula>$N724="Excluir"</formula>
    </cfRule>
    <cfRule type="expression" dxfId="3723" priority="3414">
      <formula>$N724="Incluir"</formula>
    </cfRule>
  </conditionalFormatting>
  <conditionalFormatting sqref="E788">
    <cfRule type="expression" dxfId="3722" priority="3415">
      <formula>IF($I712="",FALSE,IF($I712&gt;9999999,IF($I712&lt;100000000,FALSE,TRUE),TRUE))</formula>
    </cfRule>
  </conditionalFormatting>
  <conditionalFormatting sqref="E788">
    <cfRule type="expression" dxfId="3721" priority="3416">
      <formula>MID($I712,2,7)="0000000"</formula>
    </cfRule>
    <cfRule type="expression" dxfId="3720" priority="3417">
      <formula>MID($I712,3,6)="000000"</formula>
    </cfRule>
    <cfRule type="expression" dxfId="3719" priority="3418">
      <formula>MID($I712,4,5)="00000"</formula>
    </cfRule>
    <cfRule type="expression" dxfId="3718" priority="3419">
      <formula>MID($I712,5,4)="0000"</formula>
    </cfRule>
    <cfRule type="expression" dxfId="3717" priority="3420">
      <formula>MID($I712,7,2)="00"</formula>
    </cfRule>
    <cfRule type="expression" dxfId="3716" priority="3421">
      <formula>MID($I712,8,1)="0"</formula>
    </cfRule>
    <cfRule type="expression" dxfId="3715" priority="3422">
      <formula>$N712="Excluído"</formula>
    </cfRule>
    <cfRule type="expression" dxfId="3714" priority="3423">
      <formula>$N712="Alterar"</formula>
    </cfRule>
    <cfRule type="expression" dxfId="3713" priority="3424">
      <formula>$N712="Excluir"</formula>
    </cfRule>
    <cfRule type="expression" dxfId="3712" priority="3425">
      <formula>$N712="Incluir"</formula>
    </cfRule>
  </conditionalFormatting>
  <conditionalFormatting sqref="E789">
    <cfRule type="expression" dxfId="3711" priority="3404">
      <formula>IF($I725="",FALSE,IF($I725&gt;9999999,IF($I725&lt;100000000,FALSE,TRUE),TRUE))</formula>
    </cfRule>
  </conditionalFormatting>
  <conditionalFormatting sqref="E789">
    <cfRule type="expression" dxfId="3710" priority="3383">
      <formula>MID($I725,2,7)="0000000"</formula>
    </cfRule>
    <cfRule type="expression" dxfId="3709" priority="3384">
      <formula>MID($I725,3,6)="000000"</formula>
    </cfRule>
    <cfRule type="expression" dxfId="3708" priority="3385">
      <formula>MID($I725,4,5)="00000"</formula>
    </cfRule>
    <cfRule type="expression" dxfId="3707" priority="3386">
      <formula>MID($I725,5,4)="0000"</formula>
    </cfRule>
    <cfRule type="expression" dxfId="3706" priority="3387">
      <formula>MID($I725,7,2)="00"</formula>
    </cfRule>
    <cfRule type="expression" dxfId="3705" priority="3388">
      <formula>MID($I725,8,1)="0"</formula>
    </cfRule>
    <cfRule type="expression" dxfId="3704" priority="3389">
      <formula>$N725="Excluído"</formula>
    </cfRule>
    <cfRule type="expression" dxfId="3703" priority="3390">
      <formula>$N725="Alterar"</formula>
    </cfRule>
    <cfRule type="expression" dxfId="3702" priority="3391">
      <formula>$N725="Excluir"</formula>
    </cfRule>
    <cfRule type="expression" dxfId="3701" priority="3392">
      <formula>$N725="Incluir"</formula>
    </cfRule>
  </conditionalFormatting>
  <conditionalFormatting sqref="E789">
    <cfRule type="expression" dxfId="3700" priority="3393">
      <formula>IF($I713="",FALSE,IF($I713&gt;9999999,IF($I713&lt;100000000,FALSE,TRUE),TRUE))</formula>
    </cfRule>
  </conditionalFormatting>
  <conditionalFormatting sqref="E789">
    <cfRule type="expression" dxfId="3699" priority="3394">
      <formula>MID($I713,2,7)="0000000"</formula>
    </cfRule>
    <cfRule type="expression" dxfId="3698" priority="3395">
      <formula>MID($I713,3,6)="000000"</formula>
    </cfRule>
    <cfRule type="expression" dxfId="3697" priority="3396">
      <formula>MID($I713,4,5)="00000"</formula>
    </cfRule>
    <cfRule type="expression" dxfId="3696" priority="3397">
      <formula>MID($I713,5,4)="0000"</formula>
    </cfRule>
    <cfRule type="expression" dxfId="3695" priority="3398">
      <formula>MID($I713,7,2)="00"</formula>
    </cfRule>
    <cfRule type="expression" dxfId="3694" priority="3399">
      <formula>MID($I713,8,1)="0"</formula>
    </cfRule>
    <cfRule type="expression" dxfId="3693" priority="3400">
      <formula>$N713="Excluído"</formula>
    </cfRule>
    <cfRule type="expression" dxfId="3692" priority="3401">
      <formula>$N713="Alterar"</formula>
    </cfRule>
    <cfRule type="expression" dxfId="3691" priority="3402">
      <formula>$N713="Excluir"</formula>
    </cfRule>
    <cfRule type="expression" dxfId="3690" priority="3403">
      <formula>$N713="Incluir"</formula>
    </cfRule>
  </conditionalFormatting>
  <conditionalFormatting sqref="E790">
    <cfRule type="expression" dxfId="3689" priority="3382">
      <formula>IF($I726="",FALSE,IF($I726&gt;9999999,IF($I726&lt;100000000,FALSE,TRUE),TRUE))</formula>
    </cfRule>
  </conditionalFormatting>
  <conditionalFormatting sqref="E790">
    <cfRule type="expression" dxfId="3688" priority="3361">
      <formula>MID($I726,2,7)="0000000"</formula>
    </cfRule>
    <cfRule type="expression" dxfId="3687" priority="3362">
      <formula>MID($I726,3,6)="000000"</formula>
    </cfRule>
    <cfRule type="expression" dxfId="3686" priority="3363">
      <formula>MID($I726,4,5)="00000"</formula>
    </cfRule>
    <cfRule type="expression" dxfId="3685" priority="3364">
      <formula>MID($I726,5,4)="0000"</formula>
    </cfRule>
    <cfRule type="expression" dxfId="3684" priority="3365">
      <formula>MID($I726,7,2)="00"</formula>
    </cfRule>
    <cfRule type="expression" dxfId="3683" priority="3366">
      <formula>MID($I726,8,1)="0"</formula>
    </cfRule>
    <cfRule type="expression" dxfId="3682" priority="3367">
      <formula>$N726="Excluído"</formula>
    </cfRule>
    <cfRule type="expression" dxfId="3681" priority="3368">
      <formula>$N726="Alterar"</formula>
    </cfRule>
    <cfRule type="expression" dxfId="3680" priority="3369">
      <formula>$N726="Excluir"</formula>
    </cfRule>
    <cfRule type="expression" dxfId="3679" priority="3370">
      <formula>$N726="Incluir"</formula>
    </cfRule>
  </conditionalFormatting>
  <conditionalFormatting sqref="E790">
    <cfRule type="expression" dxfId="3678" priority="3371">
      <formula>IF($I714="",FALSE,IF($I714&gt;9999999,IF($I714&lt;100000000,FALSE,TRUE),TRUE))</formula>
    </cfRule>
  </conditionalFormatting>
  <conditionalFormatting sqref="E790">
    <cfRule type="expression" dxfId="3677" priority="3372">
      <formula>MID($I714,2,7)="0000000"</formula>
    </cfRule>
    <cfRule type="expression" dxfId="3676" priority="3373">
      <formula>MID($I714,3,6)="000000"</formula>
    </cfRule>
    <cfRule type="expression" dxfId="3675" priority="3374">
      <formula>MID($I714,4,5)="00000"</formula>
    </cfRule>
    <cfRule type="expression" dxfId="3674" priority="3375">
      <formula>MID($I714,5,4)="0000"</formula>
    </cfRule>
    <cfRule type="expression" dxfId="3673" priority="3376">
      <formula>MID($I714,7,2)="00"</formula>
    </cfRule>
    <cfRule type="expression" dxfId="3672" priority="3377">
      <formula>MID($I714,8,1)="0"</formula>
    </cfRule>
    <cfRule type="expression" dxfId="3671" priority="3378">
      <formula>$N714="Excluído"</formula>
    </cfRule>
    <cfRule type="expression" dxfId="3670" priority="3379">
      <formula>$N714="Alterar"</formula>
    </cfRule>
    <cfRule type="expression" dxfId="3669" priority="3380">
      <formula>$N714="Excluir"</formula>
    </cfRule>
    <cfRule type="expression" dxfId="3668" priority="3381">
      <formula>$N714="Incluir"</formula>
    </cfRule>
  </conditionalFormatting>
  <conditionalFormatting sqref="E791">
    <cfRule type="expression" dxfId="3667" priority="3360">
      <formula>IF($I727="",FALSE,IF($I727&gt;9999999,IF($I727&lt;100000000,FALSE,TRUE),TRUE))</formula>
    </cfRule>
  </conditionalFormatting>
  <conditionalFormatting sqref="E791">
    <cfRule type="expression" dxfId="3666" priority="3339">
      <formula>MID($I727,2,7)="0000000"</formula>
    </cfRule>
    <cfRule type="expression" dxfId="3665" priority="3340">
      <formula>MID($I727,3,6)="000000"</formula>
    </cfRule>
    <cfRule type="expression" dxfId="3664" priority="3341">
      <formula>MID($I727,4,5)="00000"</formula>
    </cfRule>
    <cfRule type="expression" dxfId="3663" priority="3342">
      <formula>MID($I727,5,4)="0000"</formula>
    </cfRule>
    <cfRule type="expression" dxfId="3662" priority="3343">
      <formula>MID($I727,7,2)="00"</formula>
    </cfRule>
    <cfRule type="expression" dxfId="3661" priority="3344">
      <formula>MID($I727,8,1)="0"</formula>
    </cfRule>
    <cfRule type="expression" dxfId="3660" priority="3345">
      <formula>$N727="Excluído"</formula>
    </cfRule>
    <cfRule type="expression" dxfId="3659" priority="3346">
      <formula>$N727="Alterar"</formula>
    </cfRule>
    <cfRule type="expression" dxfId="3658" priority="3347">
      <formula>$N727="Excluir"</formula>
    </cfRule>
    <cfRule type="expression" dxfId="3657" priority="3348">
      <formula>$N727="Incluir"</formula>
    </cfRule>
  </conditionalFormatting>
  <conditionalFormatting sqref="E791">
    <cfRule type="expression" dxfId="3656" priority="3349">
      <formula>IF($I715="",FALSE,IF($I715&gt;9999999,IF($I715&lt;100000000,FALSE,TRUE),TRUE))</formula>
    </cfRule>
  </conditionalFormatting>
  <conditionalFormatting sqref="E791">
    <cfRule type="expression" dxfId="3655" priority="3350">
      <formula>MID($I715,2,7)="0000000"</formula>
    </cfRule>
    <cfRule type="expression" dxfId="3654" priority="3351">
      <formula>MID($I715,3,6)="000000"</formula>
    </cfRule>
    <cfRule type="expression" dxfId="3653" priority="3352">
      <formula>MID($I715,4,5)="00000"</formula>
    </cfRule>
    <cfRule type="expression" dxfId="3652" priority="3353">
      <formula>MID($I715,5,4)="0000"</formula>
    </cfRule>
    <cfRule type="expression" dxfId="3651" priority="3354">
      <formula>MID($I715,7,2)="00"</formula>
    </cfRule>
    <cfRule type="expression" dxfId="3650" priority="3355">
      <formula>MID($I715,8,1)="0"</formula>
    </cfRule>
    <cfRule type="expression" dxfId="3649" priority="3356">
      <formula>$N715="Excluído"</formula>
    </cfRule>
    <cfRule type="expression" dxfId="3648" priority="3357">
      <formula>$N715="Alterar"</formula>
    </cfRule>
    <cfRule type="expression" dxfId="3647" priority="3358">
      <formula>$N715="Excluir"</formula>
    </cfRule>
    <cfRule type="expression" dxfId="3646" priority="3359">
      <formula>$N715="Incluir"</formula>
    </cfRule>
  </conditionalFormatting>
  <conditionalFormatting sqref="E794">
    <cfRule type="expression" dxfId="3645" priority="3338">
      <formula>IF($I730="",FALSE,IF($I730&gt;9999999,IF($I730&lt;100000000,FALSE,TRUE),TRUE))</formula>
    </cfRule>
  </conditionalFormatting>
  <conditionalFormatting sqref="E794">
    <cfRule type="expression" dxfId="3644" priority="3317">
      <formula>MID($I730,2,7)="0000000"</formula>
    </cfRule>
    <cfRule type="expression" dxfId="3643" priority="3318">
      <formula>MID($I730,3,6)="000000"</formula>
    </cfRule>
    <cfRule type="expression" dxfId="3642" priority="3319">
      <formula>MID($I730,4,5)="00000"</formula>
    </cfRule>
    <cfRule type="expression" dxfId="3641" priority="3320">
      <formula>MID($I730,5,4)="0000"</formula>
    </cfRule>
    <cfRule type="expression" dxfId="3640" priority="3321">
      <formula>MID($I730,7,2)="00"</formula>
    </cfRule>
    <cfRule type="expression" dxfId="3639" priority="3322">
      <formula>MID($I730,8,1)="0"</formula>
    </cfRule>
    <cfRule type="expression" dxfId="3638" priority="3323">
      <formula>$N730="Excluído"</formula>
    </cfRule>
    <cfRule type="expression" dxfId="3637" priority="3324">
      <formula>$N730="Alterar"</formula>
    </cfRule>
    <cfRule type="expression" dxfId="3636" priority="3325">
      <formula>$N730="Excluir"</formula>
    </cfRule>
    <cfRule type="expression" dxfId="3635" priority="3326">
      <formula>$N730="Incluir"</formula>
    </cfRule>
  </conditionalFormatting>
  <conditionalFormatting sqref="E794">
    <cfRule type="expression" dxfId="3634" priority="3327">
      <formula>IF($I718="",FALSE,IF($I718&gt;9999999,IF($I718&lt;100000000,FALSE,TRUE),TRUE))</formula>
    </cfRule>
  </conditionalFormatting>
  <conditionalFormatting sqref="E794">
    <cfRule type="expression" dxfId="3633" priority="3328">
      <formula>MID($I718,2,7)="0000000"</formula>
    </cfRule>
    <cfRule type="expression" dxfId="3632" priority="3329">
      <formula>MID($I718,3,6)="000000"</formula>
    </cfRule>
    <cfRule type="expression" dxfId="3631" priority="3330">
      <formula>MID($I718,4,5)="00000"</formula>
    </cfRule>
    <cfRule type="expression" dxfId="3630" priority="3331">
      <formula>MID($I718,5,4)="0000"</formula>
    </cfRule>
    <cfRule type="expression" dxfId="3629" priority="3332">
      <formula>MID($I718,7,2)="00"</formula>
    </cfRule>
    <cfRule type="expression" dxfId="3628" priority="3333">
      <formula>MID($I718,8,1)="0"</formula>
    </cfRule>
    <cfRule type="expression" dxfId="3627" priority="3334">
      <formula>$N718="Excluído"</formula>
    </cfRule>
    <cfRule type="expression" dxfId="3626" priority="3335">
      <formula>$N718="Alterar"</formula>
    </cfRule>
    <cfRule type="expression" dxfId="3625" priority="3336">
      <formula>$N718="Excluir"</formula>
    </cfRule>
    <cfRule type="expression" dxfId="3624" priority="3337">
      <formula>$N718="Incluir"</formula>
    </cfRule>
  </conditionalFormatting>
  <conditionalFormatting sqref="E810">
    <cfRule type="expression" dxfId="3623" priority="3306">
      <formula>IF($I726="",FALSE,IF($I726&gt;9999999,IF($I726&lt;100000000,FALSE,TRUE),TRUE))</formula>
    </cfRule>
  </conditionalFormatting>
  <conditionalFormatting sqref="E810">
    <cfRule type="expression" dxfId="3622" priority="3307">
      <formula>MID($I726,2,7)="0000000"</formula>
    </cfRule>
    <cfRule type="expression" dxfId="3621" priority="3308">
      <formula>MID($I726,3,6)="000000"</formula>
    </cfRule>
    <cfRule type="expression" dxfId="3620" priority="3309">
      <formula>MID($I726,4,5)="00000"</formula>
    </cfRule>
    <cfRule type="expression" dxfId="3619" priority="3310">
      <formula>MID($I726,5,4)="0000"</formula>
    </cfRule>
    <cfRule type="expression" dxfId="3618" priority="3311">
      <formula>MID($I726,7,2)="00"</formula>
    </cfRule>
    <cfRule type="expression" dxfId="3617" priority="3312">
      <formula>MID($I726,8,1)="0"</formula>
    </cfRule>
    <cfRule type="expression" dxfId="3616" priority="3313">
      <formula>$N726="Excluído"</formula>
    </cfRule>
    <cfRule type="expression" dxfId="3615" priority="3314">
      <formula>$N726="Alterar"</formula>
    </cfRule>
    <cfRule type="expression" dxfId="3614" priority="3315">
      <formula>$N726="Excluir"</formula>
    </cfRule>
    <cfRule type="expression" dxfId="3613" priority="3316">
      <formula>$N726="Incluir"</formula>
    </cfRule>
  </conditionalFormatting>
  <conditionalFormatting sqref="E810">
    <cfRule type="expression" dxfId="3612" priority="3295">
      <formula>IF($I714="",FALSE,IF($I714&gt;9999999,IF($I714&lt;100000000,FALSE,TRUE),TRUE))</formula>
    </cfRule>
  </conditionalFormatting>
  <conditionalFormatting sqref="E810">
    <cfRule type="expression" dxfId="3611" priority="3296">
      <formula>MID($I714,2,7)="0000000"</formula>
    </cfRule>
    <cfRule type="expression" dxfId="3610" priority="3297">
      <formula>MID($I714,3,6)="000000"</formula>
    </cfRule>
    <cfRule type="expression" dxfId="3609" priority="3298">
      <formula>MID($I714,4,5)="00000"</formula>
    </cfRule>
    <cfRule type="expression" dxfId="3608" priority="3299">
      <formula>MID($I714,5,4)="0000"</formula>
    </cfRule>
    <cfRule type="expression" dxfId="3607" priority="3300">
      <formula>MID($I714,7,2)="00"</formula>
    </cfRule>
    <cfRule type="expression" dxfId="3606" priority="3301">
      <formula>MID($I714,8,1)="0"</formula>
    </cfRule>
    <cfRule type="expression" dxfId="3605" priority="3302">
      <formula>$N714="Excluído"</formula>
    </cfRule>
    <cfRule type="expression" dxfId="3604" priority="3303">
      <formula>$N714="Alterar"</formula>
    </cfRule>
    <cfRule type="expression" dxfId="3603" priority="3304">
      <formula>$N714="Excluir"</formula>
    </cfRule>
    <cfRule type="expression" dxfId="3602" priority="3305">
      <formula>$N714="Incluir"</formula>
    </cfRule>
  </conditionalFormatting>
  <conditionalFormatting sqref="E817:E820">
    <cfRule type="expression" dxfId="3601" priority="3284">
      <formula>IF($I733="",FALSE,IF($I733&gt;9999999,IF($I733&lt;100000000,FALSE,TRUE),TRUE))</formula>
    </cfRule>
  </conditionalFormatting>
  <conditionalFormatting sqref="E817:E820">
    <cfRule type="expression" dxfId="3600" priority="3285">
      <formula>MID($I733,2,7)="0000000"</formula>
    </cfRule>
    <cfRule type="expression" dxfId="3599" priority="3286">
      <formula>MID($I733,3,6)="000000"</formula>
    </cfRule>
    <cfRule type="expression" dxfId="3598" priority="3287">
      <formula>MID($I733,4,5)="00000"</formula>
    </cfRule>
    <cfRule type="expression" dxfId="3597" priority="3288">
      <formula>MID($I733,5,4)="0000"</formula>
    </cfRule>
    <cfRule type="expression" dxfId="3596" priority="3289">
      <formula>MID($I733,7,2)="00"</formula>
    </cfRule>
    <cfRule type="expression" dxfId="3595" priority="3290">
      <formula>MID($I733,8,1)="0"</formula>
    </cfRule>
    <cfRule type="expression" dxfId="3594" priority="3291">
      <formula>$N733="Excluído"</formula>
    </cfRule>
    <cfRule type="expression" dxfId="3593" priority="3292">
      <formula>$N733="Alterar"</formula>
    </cfRule>
    <cfRule type="expression" dxfId="3592" priority="3293">
      <formula>$N733="Excluir"</formula>
    </cfRule>
    <cfRule type="expression" dxfId="3591" priority="3294">
      <formula>$N733="Incluir"</formula>
    </cfRule>
  </conditionalFormatting>
  <conditionalFormatting sqref="E817:E820">
    <cfRule type="expression" dxfId="3590" priority="3273">
      <formula>IF($I721="",FALSE,IF($I721&gt;9999999,IF($I721&lt;100000000,FALSE,TRUE),TRUE))</formula>
    </cfRule>
  </conditionalFormatting>
  <conditionalFormatting sqref="E817:E820">
    <cfRule type="expression" dxfId="3589" priority="3274">
      <formula>MID($I721,2,7)="0000000"</formula>
    </cfRule>
    <cfRule type="expression" dxfId="3588" priority="3275">
      <formula>MID($I721,3,6)="000000"</formula>
    </cfRule>
    <cfRule type="expression" dxfId="3587" priority="3276">
      <formula>MID($I721,4,5)="00000"</formula>
    </cfRule>
    <cfRule type="expression" dxfId="3586" priority="3277">
      <formula>MID($I721,5,4)="0000"</formula>
    </cfRule>
    <cfRule type="expression" dxfId="3585" priority="3278">
      <formula>MID($I721,7,2)="00"</formula>
    </cfRule>
    <cfRule type="expression" dxfId="3584" priority="3279">
      <formula>MID($I721,8,1)="0"</formula>
    </cfRule>
    <cfRule type="expression" dxfId="3583" priority="3280">
      <formula>$N721="Excluído"</formula>
    </cfRule>
    <cfRule type="expression" dxfId="3582" priority="3281">
      <formula>$N721="Alterar"</formula>
    </cfRule>
    <cfRule type="expression" dxfId="3581" priority="3282">
      <formula>$N721="Excluir"</formula>
    </cfRule>
    <cfRule type="expression" dxfId="3580" priority="3283">
      <formula>$N721="Incluir"</formula>
    </cfRule>
  </conditionalFormatting>
  <conditionalFormatting sqref="E823">
    <cfRule type="expression" dxfId="3579" priority="3262">
      <formula>IF($I739="",FALSE,IF($I739&gt;9999999,IF($I739&lt;100000000,FALSE,TRUE),TRUE))</formula>
    </cfRule>
  </conditionalFormatting>
  <conditionalFormatting sqref="E823">
    <cfRule type="expression" dxfId="3578" priority="3263">
      <formula>MID($I739,2,7)="0000000"</formula>
    </cfRule>
    <cfRule type="expression" dxfId="3577" priority="3264">
      <formula>MID($I739,3,6)="000000"</formula>
    </cfRule>
    <cfRule type="expression" dxfId="3576" priority="3265">
      <formula>MID($I739,4,5)="00000"</formula>
    </cfRule>
    <cfRule type="expression" dxfId="3575" priority="3266">
      <formula>MID($I739,5,4)="0000"</formula>
    </cfRule>
    <cfRule type="expression" dxfId="3574" priority="3267">
      <formula>MID($I739,7,2)="00"</formula>
    </cfRule>
    <cfRule type="expression" dxfId="3573" priority="3268">
      <formula>MID($I739,8,1)="0"</formula>
    </cfRule>
    <cfRule type="expression" dxfId="3572" priority="3269">
      <formula>$N739="Excluído"</formula>
    </cfRule>
    <cfRule type="expression" dxfId="3571" priority="3270">
      <formula>$N739="Alterar"</formula>
    </cfRule>
    <cfRule type="expression" dxfId="3570" priority="3271">
      <formula>$N739="Excluir"</formula>
    </cfRule>
    <cfRule type="expression" dxfId="3569" priority="3272">
      <formula>$N739="Incluir"</formula>
    </cfRule>
  </conditionalFormatting>
  <conditionalFormatting sqref="E823">
    <cfRule type="expression" dxfId="3568" priority="3251">
      <formula>IF($I727="",FALSE,IF($I727&gt;9999999,IF($I727&lt;100000000,FALSE,TRUE),TRUE))</formula>
    </cfRule>
  </conditionalFormatting>
  <conditionalFormatting sqref="E823">
    <cfRule type="expression" dxfId="3567" priority="3252">
      <formula>MID($I727,2,7)="0000000"</formula>
    </cfRule>
    <cfRule type="expression" dxfId="3566" priority="3253">
      <formula>MID($I727,3,6)="000000"</formula>
    </cfRule>
    <cfRule type="expression" dxfId="3565" priority="3254">
      <formula>MID($I727,4,5)="00000"</formula>
    </cfRule>
    <cfRule type="expression" dxfId="3564" priority="3255">
      <formula>MID($I727,5,4)="0000"</formula>
    </cfRule>
    <cfRule type="expression" dxfId="3563" priority="3256">
      <formula>MID($I727,7,2)="00"</formula>
    </cfRule>
    <cfRule type="expression" dxfId="3562" priority="3257">
      <formula>MID($I727,8,1)="0"</formula>
    </cfRule>
    <cfRule type="expression" dxfId="3561" priority="3258">
      <formula>$N727="Excluído"</formula>
    </cfRule>
    <cfRule type="expression" dxfId="3560" priority="3259">
      <formula>$N727="Alterar"</formula>
    </cfRule>
    <cfRule type="expression" dxfId="3559" priority="3260">
      <formula>$N727="Excluir"</formula>
    </cfRule>
    <cfRule type="expression" dxfId="3558" priority="3261">
      <formula>$N727="Incluir"</formula>
    </cfRule>
  </conditionalFormatting>
  <conditionalFormatting sqref="E825">
    <cfRule type="expression" dxfId="3557" priority="3240">
      <formula>IF($I741="",FALSE,IF($I741&gt;9999999,IF($I741&lt;100000000,FALSE,TRUE),TRUE))</formula>
    </cfRule>
  </conditionalFormatting>
  <conditionalFormatting sqref="E825">
    <cfRule type="expression" dxfId="3556" priority="3241">
      <formula>MID($I741,2,7)="0000000"</formula>
    </cfRule>
    <cfRule type="expression" dxfId="3555" priority="3242">
      <formula>MID($I741,3,6)="000000"</formula>
    </cfRule>
    <cfRule type="expression" dxfId="3554" priority="3243">
      <formula>MID($I741,4,5)="00000"</formula>
    </cfRule>
    <cfRule type="expression" dxfId="3553" priority="3244">
      <formula>MID($I741,5,4)="0000"</formula>
    </cfRule>
    <cfRule type="expression" dxfId="3552" priority="3245">
      <formula>MID($I741,7,2)="00"</formula>
    </cfRule>
    <cfRule type="expression" dxfId="3551" priority="3246">
      <formula>MID($I741,8,1)="0"</formula>
    </cfRule>
    <cfRule type="expression" dxfId="3550" priority="3247">
      <formula>$N741="Excluído"</formula>
    </cfRule>
    <cfRule type="expression" dxfId="3549" priority="3248">
      <formula>$N741="Alterar"</formula>
    </cfRule>
    <cfRule type="expression" dxfId="3548" priority="3249">
      <formula>$N741="Excluir"</formula>
    </cfRule>
    <cfRule type="expression" dxfId="3547" priority="3250">
      <formula>$N741="Incluir"</formula>
    </cfRule>
  </conditionalFormatting>
  <conditionalFormatting sqref="E825">
    <cfRule type="expression" dxfId="3546" priority="3229">
      <formula>IF($I729="",FALSE,IF($I729&gt;9999999,IF($I729&lt;100000000,FALSE,TRUE),TRUE))</formula>
    </cfRule>
  </conditionalFormatting>
  <conditionalFormatting sqref="E825">
    <cfRule type="expression" dxfId="3545" priority="3230">
      <formula>MID($I729,2,7)="0000000"</formula>
    </cfRule>
    <cfRule type="expression" dxfId="3544" priority="3231">
      <formula>MID($I729,3,6)="000000"</formula>
    </cfRule>
    <cfRule type="expression" dxfId="3543" priority="3232">
      <formula>MID($I729,4,5)="00000"</formula>
    </cfRule>
    <cfRule type="expression" dxfId="3542" priority="3233">
      <formula>MID($I729,5,4)="0000"</formula>
    </cfRule>
    <cfRule type="expression" dxfId="3541" priority="3234">
      <formula>MID($I729,7,2)="00"</formula>
    </cfRule>
    <cfRule type="expression" dxfId="3540" priority="3235">
      <formula>MID($I729,8,1)="0"</formula>
    </cfRule>
    <cfRule type="expression" dxfId="3539" priority="3236">
      <formula>$N729="Excluído"</formula>
    </cfRule>
    <cfRule type="expression" dxfId="3538" priority="3237">
      <formula>$N729="Alterar"</formula>
    </cfRule>
    <cfRule type="expression" dxfId="3537" priority="3238">
      <formula>$N729="Excluir"</formula>
    </cfRule>
    <cfRule type="expression" dxfId="3536" priority="3239">
      <formula>$N729="Incluir"</formula>
    </cfRule>
  </conditionalFormatting>
  <conditionalFormatting sqref="E838">
    <cfRule type="expression" dxfId="3535" priority="3218">
      <formula>IF($I755="",FALSE,IF($I755&gt;9999999,IF($I755&lt;100000000,FALSE,TRUE),TRUE))</formula>
    </cfRule>
  </conditionalFormatting>
  <conditionalFormatting sqref="E838">
    <cfRule type="expression" dxfId="3534" priority="3219">
      <formula>MID($I755,2,7)="0000000"</formula>
    </cfRule>
    <cfRule type="expression" dxfId="3533" priority="3220">
      <formula>MID($I755,3,6)="000000"</formula>
    </cfRule>
    <cfRule type="expression" dxfId="3532" priority="3221">
      <formula>MID($I755,4,5)="00000"</formula>
    </cfRule>
    <cfRule type="expression" dxfId="3531" priority="3222">
      <formula>MID($I755,5,4)="0000"</formula>
    </cfRule>
    <cfRule type="expression" dxfId="3530" priority="3223">
      <formula>MID($I755,7,2)="00"</formula>
    </cfRule>
    <cfRule type="expression" dxfId="3529" priority="3224">
      <formula>MID($I755,8,1)="0"</formula>
    </cfRule>
    <cfRule type="expression" dxfId="3528" priority="3225">
      <formula>$N755="Excluído"</formula>
    </cfRule>
    <cfRule type="expression" dxfId="3527" priority="3226">
      <formula>$N755="Alterar"</formula>
    </cfRule>
    <cfRule type="expression" dxfId="3526" priority="3227">
      <formula>$N755="Excluir"</formula>
    </cfRule>
    <cfRule type="expression" dxfId="3525" priority="3228">
      <formula>$N755="Incluir"</formula>
    </cfRule>
  </conditionalFormatting>
  <conditionalFormatting sqref="E838">
    <cfRule type="expression" dxfId="3524" priority="3207">
      <formula>IF($I743="",FALSE,IF($I743&gt;9999999,IF($I743&lt;100000000,FALSE,TRUE),TRUE))</formula>
    </cfRule>
  </conditionalFormatting>
  <conditionalFormatting sqref="E838">
    <cfRule type="expression" dxfId="3523" priority="3208">
      <formula>MID($I743,2,7)="0000000"</formula>
    </cfRule>
    <cfRule type="expression" dxfId="3522" priority="3209">
      <formula>MID($I743,3,6)="000000"</formula>
    </cfRule>
    <cfRule type="expression" dxfId="3521" priority="3210">
      <formula>MID($I743,4,5)="00000"</formula>
    </cfRule>
    <cfRule type="expression" dxfId="3520" priority="3211">
      <formula>MID($I743,5,4)="0000"</formula>
    </cfRule>
    <cfRule type="expression" dxfId="3519" priority="3212">
      <formula>MID($I743,7,2)="00"</formula>
    </cfRule>
    <cfRule type="expression" dxfId="3518" priority="3213">
      <formula>MID($I743,8,1)="0"</formula>
    </cfRule>
    <cfRule type="expression" dxfId="3517" priority="3214">
      <formula>$N743="Excluído"</formula>
    </cfRule>
    <cfRule type="expression" dxfId="3516" priority="3215">
      <formula>$N743="Alterar"</formula>
    </cfRule>
    <cfRule type="expression" dxfId="3515" priority="3216">
      <formula>$N743="Excluir"</formula>
    </cfRule>
    <cfRule type="expression" dxfId="3514" priority="3217">
      <formula>$N743="Incluir"</formula>
    </cfRule>
  </conditionalFormatting>
  <conditionalFormatting sqref="E839:E840">
    <cfRule type="expression" dxfId="3513" priority="3196">
      <formula>IF($I756="",FALSE,IF($I756&gt;9999999,IF($I756&lt;100000000,FALSE,TRUE),TRUE))</formula>
    </cfRule>
  </conditionalFormatting>
  <conditionalFormatting sqref="E839:E840">
    <cfRule type="expression" dxfId="3512" priority="3197">
      <formula>MID($I756,2,7)="0000000"</formula>
    </cfRule>
    <cfRule type="expression" dxfId="3511" priority="3198">
      <formula>MID($I756,3,6)="000000"</formula>
    </cfRule>
    <cfRule type="expression" dxfId="3510" priority="3199">
      <formula>MID($I756,4,5)="00000"</formula>
    </cfRule>
    <cfRule type="expression" dxfId="3509" priority="3200">
      <formula>MID($I756,5,4)="0000"</formula>
    </cfRule>
    <cfRule type="expression" dxfId="3508" priority="3201">
      <formula>MID($I756,7,2)="00"</formula>
    </cfRule>
    <cfRule type="expression" dxfId="3507" priority="3202">
      <formula>MID($I756,8,1)="0"</formula>
    </cfRule>
    <cfRule type="expression" dxfId="3506" priority="3203">
      <formula>$N756="Excluído"</formula>
    </cfRule>
    <cfRule type="expression" dxfId="3505" priority="3204">
      <formula>$N756="Alterar"</formula>
    </cfRule>
    <cfRule type="expression" dxfId="3504" priority="3205">
      <formula>$N756="Excluir"</formula>
    </cfRule>
    <cfRule type="expression" dxfId="3503" priority="3206">
      <formula>$N756="Incluir"</formula>
    </cfRule>
  </conditionalFormatting>
  <conditionalFormatting sqref="E839:E840">
    <cfRule type="expression" dxfId="3502" priority="3185">
      <formula>IF($I744="",FALSE,IF($I744&gt;9999999,IF($I744&lt;100000000,FALSE,TRUE),TRUE))</formula>
    </cfRule>
  </conditionalFormatting>
  <conditionalFormatting sqref="E839:E840">
    <cfRule type="expression" dxfId="3501" priority="3186">
      <formula>MID($I744,2,7)="0000000"</formula>
    </cfRule>
    <cfRule type="expression" dxfId="3500" priority="3187">
      <formula>MID($I744,3,6)="000000"</formula>
    </cfRule>
    <cfRule type="expression" dxfId="3499" priority="3188">
      <formula>MID($I744,4,5)="00000"</formula>
    </cfRule>
    <cfRule type="expression" dxfId="3498" priority="3189">
      <formula>MID($I744,5,4)="0000"</formula>
    </cfRule>
    <cfRule type="expression" dxfId="3497" priority="3190">
      <formula>MID($I744,7,2)="00"</formula>
    </cfRule>
    <cfRule type="expression" dxfId="3496" priority="3191">
      <formula>MID($I744,8,1)="0"</formula>
    </cfRule>
    <cfRule type="expression" dxfId="3495" priority="3192">
      <formula>$N744="Excluído"</formula>
    </cfRule>
    <cfRule type="expression" dxfId="3494" priority="3193">
      <formula>$N744="Alterar"</formula>
    </cfRule>
    <cfRule type="expression" dxfId="3493" priority="3194">
      <formula>$N744="Excluir"</formula>
    </cfRule>
    <cfRule type="expression" dxfId="3492" priority="3195">
      <formula>$N744="Incluir"</formula>
    </cfRule>
  </conditionalFormatting>
  <conditionalFormatting sqref="E843">
    <cfRule type="expression" dxfId="3491" priority="3174">
      <formula>IF($I760="",FALSE,IF($I760&gt;9999999,IF($I760&lt;100000000,FALSE,TRUE),TRUE))</formula>
    </cfRule>
  </conditionalFormatting>
  <conditionalFormatting sqref="E843">
    <cfRule type="expression" dxfId="3490" priority="3175">
      <formula>MID($I760,2,7)="0000000"</formula>
    </cfRule>
    <cfRule type="expression" dxfId="3489" priority="3176">
      <formula>MID($I760,3,6)="000000"</formula>
    </cfRule>
    <cfRule type="expression" dxfId="3488" priority="3177">
      <formula>MID($I760,4,5)="00000"</formula>
    </cfRule>
    <cfRule type="expression" dxfId="3487" priority="3178">
      <formula>MID($I760,5,4)="0000"</formula>
    </cfRule>
    <cfRule type="expression" dxfId="3486" priority="3179">
      <formula>MID($I760,7,2)="00"</formula>
    </cfRule>
    <cfRule type="expression" dxfId="3485" priority="3180">
      <formula>MID($I760,8,1)="0"</formula>
    </cfRule>
    <cfRule type="expression" dxfId="3484" priority="3181">
      <formula>$N760="Excluído"</formula>
    </cfRule>
    <cfRule type="expression" dxfId="3483" priority="3182">
      <formula>$N760="Alterar"</formula>
    </cfRule>
    <cfRule type="expression" dxfId="3482" priority="3183">
      <formula>$N760="Excluir"</formula>
    </cfRule>
    <cfRule type="expression" dxfId="3481" priority="3184">
      <formula>$N760="Incluir"</formula>
    </cfRule>
  </conditionalFormatting>
  <conditionalFormatting sqref="E843">
    <cfRule type="expression" dxfId="3480" priority="3163">
      <formula>IF($I748="",FALSE,IF($I748&gt;9999999,IF($I748&lt;100000000,FALSE,TRUE),TRUE))</formula>
    </cfRule>
  </conditionalFormatting>
  <conditionalFormatting sqref="E843">
    <cfRule type="expression" dxfId="3479" priority="3164">
      <formula>MID($I748,2,7)="0000000"</formula>
    </cfRule>
    <cfRule type="expression" dxfId="3478" priority="3165">
      <formula>MID($I748,3,6)="000000"</formula>
    </cfRule>
    <cfRule type="expression" dxfId="3477" priority="3166">
      <formula>MID($I748,4,5)="00000"</formula>
    </cfRule>
    <cfRule type="expression" dxfId="3476" priority="3167">
      <formula>MID($I748,5,4)="0000"</formula>
    </cfRule>
    <cfRule type="expression" dxfId="3475" priority="3168">
      <formula>MID($I748,7,2)="00"</formula>
    </cfRule>
    <cfRule type="expression" dxfId="3474" priority="3169">
      <formula>MID($I748,8,1)="0"</formula>
    </cfRule>
    <cfRule type="expression" dxfId="3473" priority="3170">
      <formula>$N748="Excluído"</formula>
    </cfRule>
    <cfRule type="expression" dxfId="3472" priority="3171">
      <formula>$N748="Alterar"</formula>
    </cfRule>
    <cfRule type="expression" dxfId="3471" priority="3172">
      <formula>$N748="Excluir"</formula>
    </cfRule>
    <cfRule type="expression" dxfId="3470" priority="3173">
      <formula>$N748="Incluir"</formula>
    </cfRule>
  </conditionalFormatting>
  <conditionalFormatting sqref="G868:G869">
    <cfRule type="expression" dxfId="3469" priority="3152">
      <formula>IF($I772="",FALSE,IF($I772&gt;9999999,IF($I772&lt;100000000,FALSE,TRUE),TRUE))</formula>
    </cfRule>
  </conditionalFormatting>
  <conditionalFormatting sqref="G868:G869">
    <cfRule type="expression" dxfId="3468" priority="3153">
      <formula>MID($I772,2,7)="0000000"</formula>
    </cfRule>
    <cfRule type="expression" dxfId="3467" priority="3154">
      <formula>MID($I772,3,6)="000000"</formula>
    </cfRule>
    <cfRule type="expression" dxfId="3466" priority="3155">
      <formula>MID($I772,4,5)="00000"</formula>
    </cfRule>
    <cfRule type="expression" dxfId="3465" priority="3156">
      <formula>MID($I772,5,4)="0000"</formula>
    </cfRule>
    <cfRule type="expression" dxfId="3464" priority="3157">
      <formula>MID($I772,7,2)="00"</formula>
    </cfRule>
    <cfRule type="expression" dxfId="3463" priority="3158">
      <formula>MID($I772,8,1)="0"</formula>
    </cfRule>
    <cfRule type="expression" dxfId="3462" priority="3159">
      <formula>$N772="Excluído"</formula>
    </cfRule>
    <cfRule type="expression" dxfId="3461" priority="3160">
      <formula>$N772="Alterar"</formula>
    </cfRule>
    <cfRule type="expression" dxfId="3460" priority="3161">
      <formula>$N772="Excluir"</formula>
    </cfRule>
    <cfRule type="expression" dxfId="3459" priority="3162">
      <formula>$N772="Incluir"</formula>
    </cfRule>
  </conditionalFormatting>
  <conditionalFormatting sqref="E853:E854">
    <cfRule type="expression" dxfId="3458" priority="3141">
      <formula>IF($I769="",FALSE,IF($I769&gt;9999999,IF($I769&lt;100000000,FALSE,TRUE),TRUE))</formula>
    </cfRule>
  </conditionalFormatting>
  <conditionalFormatting sqref="E853:E854">
    <cfRule type="expression" dxfId="3457" priority="3142">
      <formula>MID($I769,2,7)="0000000"</formula>
    </cfRule>
    <cfRule type="expression" dxfId="3456" priority="3143">
      <formula>MID($I769,3,6)="000000"</formula>
    </cfRule>
    <cfRule type="expression" dxfId="3455" priority="3144">
      <formula>MID($I769,4,5)="00000"</formula>
    </cfRule>
    <cfRule type="expression" dxfId="3454" priority="3145">
      <formula>MID($I769,5,4)="0000"</formula>
    </cfRule>
    <cfRule type="expression" dxfId="3453" priority="3146">
      <formula>MID($I769,7,2)="00"</formula>
    </cfRule>
    <cfRule type="expression" dxfId="3452" priority="3147">
      <formula>MID($I769,8,1)="0"</formula>
    </cfRule>
    <cfRule type="expression" dxfId="3451" priority="3148">
      <formula>$N769="Excluído"</formula>
    </cfRule>
    <cfRule type="expression" dxfId="3450" priority="3149">
      <formula>$N769="Alterar"</formula>
    </cfRule>
    <cfRule type="expression" dxfId="3449" priority="3150">
      <formula>$N769="Excluir"</formula>
    </cfRule>
    <cfRule type="expression" dxfId="3448" priority="3151">
      <formula>$N769="Incluir"</formula>
    </cfRule>
  </conditionalFormatting>
  <conditionalFormatting sqref="E853:E854">
    <cfRule type="expression" dxfId="3447" priority="3130">
      <formula>IF($I757="",FALSE,IF($I757&gt;9999999,IF($I757&lt;100000000,FALSE,TRUE),TRUE))</formula>
    </cfRule>
  </conditionalFormatting>
  <conditionalFormatting sqref="E853:E854">
    <cfRule type="expression" dxfId="3446" priority="3131">
      <formula>MID($I757,2,7)="0000000"</formula>
    </cfRule>
    <cfRule type="expression" dxfId="3445" priority="3132">
      <formula>MID($I757,3,6)="000000"</formula>
    </cfRule>
    <cfRule type="expression" dxfId="3444" priority="3133">
      <formula>MID($I757,4,5)="00000"</formula>
    </cfRule>
    <cfRule type="expression" dxfId="3443" priority="3134">
      <formula>MID($I757,5,4)="0000"</formula>
    </cfRule>
    <cfRule type="expression" dxfId="3442" priority="3135">
      <formula>MID($I757,7,2)="00"</formula>
    </cfRule>
    <cfRule type="expression" dxfId="3441" priority="3136">
      <formula>MID($I757,8,1)="0"</formula>
    </cfRule>
    <cfRule type="expression" dxfId="3440" priority="3137">
      <formula>$N757="Excluído"</formula>
    </cfRule>
    <cfRule type="expression" dxfId="3439" priority="3138">
      <formula>$N757="Alterar"</formula>
    </cfRule>
    <cfRule type="expression" dxfId="3438" priority="3139">
      <formula>$N757="Excluir"</formula>
    </cfRule>
    <cfRule type="expression" dxfId="3437" priority="3140">
      <formula>$N757="Incluir"</formula>
    </cfRule>
  </conditionalFormatting>
  <conditionalFormatting sqref="E859">
    <cfRule type="expression" dxfId="3436" priority="3119">
      <formula>IF($I776="",FALSE,IF($I776&gt;9999999,IF($I776&lt;100000000,FALSE,TRUE),TRUE))</formula>
    </cfRule>
  </conditionalFormatting>
  <conditionalFormatting sqref="E859">
    <cfRule type="expression" dxfId="3435" priority="3120">
      <formula>MID($I776,2,7)="0000000"</formula>
    </cfRule>
    <cfRule type="expression" dxfId="3434" priority="3121">
      <formula>MID($I776,3,6)="000000"</formula>
    </cfRule>
    <cfRule type="expression" dxfId="3433" priority="3122">
      <formula>MID($I776,4,5)="00000"</formula>
    </cfRule>
    <cfRule type="expression" dxfId="3432" priority="3123">
      <formula>MID($I776,5,4)="0000"</formula>
    </cfRule>
    <cfRule type="expression" dxfId="3431" priority="3124">
      <formula>MID($I776,7,2)="00"</formula>
    </cfRule>
    <cfRule type="expression" dxfId="3430" priority="3125">
      <formula>MID($I776,8,1)="0"</formula>
    </cfRule>
    <cfRule type="expression" dxfId="3429" priority="3126">
      <formula>$N776="Excluído"</formula>
    </cfRule>
    <cfRule type="expression" dxfId="3428" priority="3127">
      <formula>$N776="Alterar"</formula>
    </cfRule>
    <cfRule type="expression" dxfId="3427" priority="3128">
      <formula>$N776="Excluir"</formula>
    </cfRule>
    <cfRule type="expression" dxfId="3426" priority="3129">
      <formula>$N776="Incluir"</formula>
    </cfRule>
  </conditionalFormatting>
  <conditionalFormatting sqref="E859">
    <cfRule type="expression" dxfId="3425" priority="3108">
      <formula>IF($I763="",FALSE,IF($I763&gt;9999999,IF($I763&lt;100000000,FALSE,TRUE),TRUE))</formula>
    </cfRule>
  </conditionalFormatting>
  <conditionalFormatting sqref="E859">
    <cfRule type="expression" dxfId="3424" priority="3109">
      <formula>MID($I763,2,7)="0000000"</formula>
    </cfRule>
    <cfRule type="expression" dxfId="3423" priority="3110">
      <formula>MID($I763,3,6)="000000"</formula>
    </cfRule>
    <cfRule type="expression" dxfId="3422" priority="3111">
      <formula>MID($I763,4,5)="00000"</formula>
    </cfRule>
    <cfRule type="expression" dxfId="3421" priority="3112">
      <formula>MID($I763,5,4)="0000"</formula>
    </cfRule>
    <cfRule type="expression" dxfId="3420" priority="3113">
      <formula>MID($I763,7,2)="00"</formula>
    </cfRule>
    <cfRule type="expression" dxfId="3419" priority="3114">
      <formula>MID($I763,8,1)="0"</formula>
    </cfRule>
    <cfRule type="expression" dxfId="3418" priority="3115">
      <formula>$N763="Excluído"</formula>
    </cfRule>
    <cfRule type="expression" dxfId="3417" priority="3116">
      <formula>$N763="Alterar"</formula>
    </cfRule>
    <cfRule type="expression" dxfId="3416" priority="3117">
      <formula>$N763="Excluir"</formula>
    </cfRule>
    <cfRule type="expression" dxfId="3415" priority="3118">
      <formula>$N763="Incluir"</formula>
    </cfRule>
  </conditionalFormatting>
  <conditionalFormatting sqref="E868:E869">
    <cfRule type="expression" dxfId="3414" priority="3097">
      <formula>IF($I784="",FALSE,IF($I784&gt;9999999,IF($I784&lt;100000000,FALSE,TRUE),TRUE))</formula>
    </cfRule>
  </conditionalFormatting>
  <conditionalFormatting sqref="E868:E869">
    <cfRule type="expression" dxfId="3413" priority="3098">
      <formula>MID($I784,2,7)="0000000"</formula>
    </cfRule>
    <cfRule type="expression" dxfId="3412" priority="3099">
      <formula>MID($I784,3,6)="000000"</formula>
    </cfRule>
    <cfRule type="expression" dxfId="3411" priority="3100">
      <formula>MID($I784,4,5)="00000"</formula>
    </cfRule>
    <cfRule type="expression" dxfId="3410" priority="3101">
      <formula>MID($I784,5,4)="0000"</formula>
    </cfRule>
    <cfRule type="expression" dxfId="3409" priority="3102">
      <formula>MID($I784,7,2)="00"</formula>
    </cfRule>
    <cfRule type="expression" dxfId="3408" priority="3103">
      <formula>MID($I784,8,1)="0"</formula>
    </cfRule>
    <cfRule type="expression" dxfId="3407" priority="3104">
      <formula>$N784="Excluído"</formula>
    </cfRule>
    <cfRule type="expression" dxfId="3406" priority="3105">
      <formula>$N784="Alterar"</formula>
    </cfRule>
    <cfRule type="expression" dxfId="3405" priority="3106">
      <formula>$N784="Excluir"</formula>
    </cfRule>
    <cfRule type="expression" dxfId="3404" priority="3107">
      <formula>$N784="Incluir"</formula>
    </cfRule>
  </conditionalFormatting>
  <conditionalFormatting sqref="E868:E869">
    <cfRule type="expression" dxfId="3403" priority="3086">
      <formula>IF($I771="",FALSE,IF($I771&gt;9999999,IF($I771&lt;100000000,FALSE,TRUE),TRUE))</formula>
    </cfRule>
  </conditionalFormatting>
  <conditionalFormatting sqref="E868:E869">
    <cfRule type="expression" dxfId="3402" priority="3087">
      <formula>MID($I771,2,7)="0000000"</formula>
    </cfRule>
    <cfRule type="expression" dxfId="3401" priority="3088">
      <formula>MID($I771,3,6)="000000"</formula>
    </cfRule>
    <cfRule type="expression" dxfId="3400" priority="3089">
      <formula>MID($I771,4,5)="00000"</formula>
    </cfRule>
    <cfRule type="expression" dxfId="3399" priority="3090">
      <formula>MID($I771,5,4)="0000"</formula>
    </cfRule>
    <cfRule type="expression" dxfId="3398" priority="3091">
      <formula>MID($I771,7,2)="00"</formula>
    </cfRule>
    <cfRule type="expression" dxfId="3397" priority="3092">
      <formula>MID($I771,8,1)="0"</formula>
    </cfRule>
    <cfRule type="expression" dxfId="3396" priority="3093">
      <formula>$N771="Excluído"</formula>
    </cfRule>
    <cfRule type="expression" dxfId="3395" priority="3094">
      <formula>$N771="Alterar"</formula>
    </cfRule>
    <cfRule type="expression" dxfId="3394" priority="3095">
      <formula>$N771="Excluir"</formula>
    </cfRule>
    <cfRule type="expression" dxfId="3393" priority="3096">
      <formula>$N771="Incluir"</formula>
    </cfRule>
  </conditionalFormatting>
  <conditionalFormatting sqref="E878:E879">
    <cfRule type="expression" dxfId="3392" priority="3075">
      <formula>IF($I793="",FALSE,IF($I793&gt;9999999,IF($I793&lt;100000000,FALSE,TRUE),TRUE))</formula>
    </cfRule>
  </conditionalFormatting>
  <conditionalFormatting sqref="E878:E879">
    <cfRule type="expression" dxfId="3391" priority="3076">
      <formula>MID($I793,2,7)="0000000"</formula>
    </cfRule>
    <cfRule type="expression" dxfId="3390" priority="3077">
      <formula>MID($I793,3,6)="000000"</formula>
    </cfRule>
    <cfRule type="expression" dxfId="3389" priority="3078">
      <formula>MID($I793,4,5)="00000"</formula>
    </cfRule>
    <cfRule type="expression" dxfId="3388" priority="3079">
      <formula>MID($I793,5,4)="0000"</formula>
    </cfRule>
    <cfRule type="expression" dxfId="3387" priority="3080">
      <formula>MID($I793,7,2)="00"</formula>
    </cfRule>
    <cfRule type="expression" dxfId="3386" priority="3081">
      <formula>MID($I793,8,1)="0"</formula>
    </cfRule>
    <cfRule type="expression" dxfId="3385" priority="3082">
      <formula>$N793="Excluído"</formula>
    </cfRule>
    <cfRule type="expression" dxfId="3384" priority="3083">
      <formula>$N793="Alterar"</formula>
    </cfRule>
    <cfRule type="expression" dxfId="3383" priority="3084">
      <formula>$N793="Excluir"</formula>
    </cfRule>
    <cfRule type="expression" dxfId="3382" priority="3085">
      <formula>$N793="Incluir"</formula>
    </cfRule>
  </conditionalFormatting>
  <conditionalFormatting sqref="E878:E879">
    <cfRule type="expression" dxfId="3381" priority="3064">
      <formula>IF($I781="",FALSE,IF($I781&gt;9999999,IF($I781&lt;100000000,FALSE,TRUE),TRUE))</formula>
    </cfRule>
  </conditionalFormatting>
  <conditionalFormatting sqref="E878:E879">
    <cfRule type="expression" dxfId="3380" priority="3065">
      <formula>MID($I781,2,7)="0000000"</formula>
    </cfRule>
    <cfRule type="expression" dxfId="3379" priority="3066">
      <formula>MID($I781,3,6)="000000"</formula>
    </cfRule>
    <cfRule type="expression" dxfId="3378" priority="3067">
      <formula>MID($I781,4,5)="00000"</formula>
    </cfRule>
    <cfRule type="expression" dxfId="3377" priority="3068">
      <formula>MID($I781,5,4)="0000"</formula>
    </cfRule>
    <cfRule type="expression" dxfId="3376" priority="3069">
      <formula>MID($I781,7,2)="00"</formula>
    </cfRule>
    <cfRule type="expression" dxfId="3375" priority="3070">
      <formula>MID($I781,8,1)="0"</formula>
    </cfRule>
    <cfRule type="expression" dxfId="3374" priority="3071">
      <formula>$N781="Excluído"</formula>
    </cfRule>
    <cfRule type="expression" dxfId="3373" priority="3072">
      <formula>$N781="Alterar"</formula>
    </cfRule>
    <cfRule type="expression" dxfId="3372" priority="3073">
      <formula>$N781="Excluir"</formula>
    </cfRule>
    <cfRule type="expression" dxfId="3371" priority="3074">
      <formula>$N781="Incluir"</formula>
    </cfRule>
  </conditionalFormatting>
  <conditionalFormatting sqref="E881:E882">
    <cfRule type="expression" dxfId="3370" priority="3053">
      <formula>IF($I802="",FALSE,IF($I802&gt;9999999,IF($I802&lt;100000000,FALSE,TRUE),TRUE))</formula>
    </cfRule>
  </conditionalFormatting>
  <conditionalFormatting sqref="E881:E882">
    <cfRule type="expression" dxfId="3369" priority="3054">
      <formula>MID($I802,2,7)="0000000"</formula>
    </cfRule>
    <cfRule type="expression" dxfId="3368" priority="3055">
      <formula>MID($I802,3,6)="000000"</formula>
    </cfRule>
    <cfRule type="expression" dxfId="3367" priority="3056">
      <formula>MID($I802,4,5)="00000"</formula>
    </cfRule>
    <cfRule type="expression" dxfId="3366" priority="3057">
      <formula>MID($I802,5,4)="0000"</formula>
    </cfRule>
    <cfRule type="expression" dxfId="3365" priority="3058">
      <formula>MID($I802,7,2)="00"</formula>
    </cfRule>
    <cfRule type="expression" dxfId="3364" priority="3059">
      <formula>MID($I802,8,1)="0"</formula>
    </cfRule>
    <cfRule type="expression" dxfId="3363" priority="3060">
      <formula>$N802="Excluído"</formula>
    </cfRule>
    <cfRule type="expression" dxfId="3362" priority="3061">
      <formula>$N802="Alterar"</formula>
    </cfRule>
    <cfRule type="expression" dxfId="3361" priority="3062">
      <formula>$N802="Excluir"</formula>
    </cfRule>
    <cfRule type="expression" dxfId="3360" priority="3063">
      <formula>$N802="Incluir"</formula>
    </cfRule>
  </conditionalFormatting>
  <conditionalFormatting sqref="E881:E882">
    <cfRule type="expression" dxfId="3359" priority="3042">
      <formula>IF($I784="",FALSE,IF($I784&gt;9999999,IF($I784&lt;100000000,FALSE,TRUE),TRUE))</formula>
    </cfRule>
  </conditionalFormatting>
  <conditionalFormatting sqref="E881:E882">
    <cfRule type="expression" dxfId="3358" priority="3043">
      <formula>MID($I784,2,7)="0000000"</formula>
    </cfRule>
    <cfRule type="expression" dxfId="3357" priority="3044">
      <formula>MID($I784,3,6)="000000"</formula>
    </cfRule>
    <cfRule type="expression" dxfId="3356" priority="3045">
      <formula>MID($I784,4,5)="00000"</formula>
    </cfRule>
    <cfRule type="expression" dxfId="3355" priority="3046">
      <formula>MID($I784,5,4)="0000"</formula>
    </cfRule>
    <cfRule type="expression" dxfId="3354" priority="3047">
      <formula>MID($I784,7,2)="00"</formula>
    </cfRule>
    <cfRule type="expression" dxfId="3353" priority="3048">
      <formula>MID($I784,8,1)="0"</formula>
    </cfRule>
    <cfRule type="expression" dxfId="3352" priority="3049">
      <formula>$N784="Excluído"</formula>
    </cfRule>
    <cfRule type="expression" dxfId="3351" priority="3050">
      <formula>$N784="Alterar"</formula>
    </cfRule>
    <cfRule type="expression" dxfId="3350" priority="3051">
      <formula>$N784="Excluir"</formula>
    </cfRule>
    <cfRule type="expression" dxfId="3349" priority="3052">
      <formula>$N784="Incluir"</formula>
    </cfRule>
  </conditionalFormatting>
  <conditionalFormatting sqref="E889:E890">
    <cfRule type="expression" dxfId="3348" priority="3031">
      <formula>IF($I810="",FALSE,IF($I810&gt;9999999,IF($I810&lt;100000000,FALSE,TRUE),TRUE))</formula>
    </cfRule>
  </conditionalFormatting>
  <conditionalFormatting sqref="E889:E890">
    <cfRule type="expression" dxfId="3347" priority="3032">
      <formula>MID($I810,2,7)="0000000"</formula>
    </cfRule>
    <cfRule type="expression" dxfId="3346" priority="3033">
      <formula>MID($I810,3,6)="000000"</formula>
    </cfRule>
    <cfRule type="expression" dxfId="3345" priority="3034">
      <formula>MID($I810,4,5)="00000"</formula>
    </cfRule>
    <cfRule type="expression" dxfId="3344" priority="3035">
      <formula>MID($I810,5,4)="0000"</formula>
    </cfRule>
    <cfRule type="expression" dxfId="3343" priority="3036">
      <formula>MID($I810,7,2)="00"</formula>
    </cfRule>
    <cfRule type="expression" dxfId="3342" priority="3037">
      <formula>MID($I810,8,1)="0"</formula>
    </cfRule>
    <cfRule type="expression" dxfId="3341" priority="3038">
      <formula>$N810="Excluído"</formula>
    </cfRule>
    <cfRule type="expression" dxfId="3340" priority="3039">
      <formula>$N810="Alterar"</formula>
    </cfRule>
    <cfRule type="expression" dxfId="3339" priority="3040">
      <formula>$N810="Excluir"</formula>
    </cfRule>
    <cfRule type="expression" dxfId="3338" priority="3041">
      <formula>$N810="Incluir"</formula>
    </cfRule>
  </conditionalFormatting>
  <conditionalFormatting sqref="E889:E890">
    <cfRule type="expression" dxfId="3337" priority="3020">
      <formula>IF($I792="",FALSE,IF($I792&gt;9999999,IF($I792&lt;100000000,FALSE,TRUE),TRUE))</formula>
    </cfRule>
  </conditionalFormatting>
  <conditionalFormatting sqref="E889:E890">
    <cfRule type="expression" dxfId="3336" priority="3021">
      <formula>MID($I792,2,7)="0000000"</formula>
    </cfRule>
    <cfRule type="expression" dxfId="3335" priority="3022">
      <formula>MID($I792,3,6)="000000"</formula>
    </cfRule>
    <cfRule type="expression" dxfId="3334" priority="3023">
      <formula>MID($I792,4,5)="00000"</formula>
    </cfRule>
    <cfRule type="expression" dxfId="3333" priority="3024">
      <formula>MID($I792,5,4)="0000"</formula>
    </cfRule>
    <cfRule type="expression" dxfId="3332" priority="3025">
      <formula>MID($I792,7,2)="00"</formula>
    </cfRule>
    <cfRule type="expression" dxfId="3331" priority="3026">
      <formula>MID($I792,8,1)="0"</formula>
    </cfRule>
    <cfRule type="expression" dxfId="3330" priority="3027">
      <formula>$N792="Excluído"</formula>
    </cfRule>
    <cfRule type="expression" dxfId="3329" priority="3028">
      <formula>$N792="Alterar"</formula>
    </cfRule>
    <cfRule type="expression" dxfId="3328" priority="3029">
      <formula>$N792="Excluir"</formula>
    </cfRule>
    <cfRule type="expression" dxfId="3327" priority="3030">
      <formula>$N792="Incluir"</formula>
    </cfRule>
  </conditionalFormatting>
  <conditionalFormatting sqref="E891:E892">
    <cfRule type="expression" dxfId="3326" priority="3009">
      <formula>IF(#REF!="",FALSE,IF(#REF!&gt;9999999,IF(#REF!&lt;100000000,FALSE,TRUE),TRUE))</formula>
    </cfRule>
  </conditionalFormatting>
  <conditionalFormatting sqref="E891:E892">
    <cfRule type="expression" dxfId="3325" priority="3010">
      <formula>MID(#REF!,2,7)="0000000"</formula>
    </cfRule>
    <cfRule type="expression" dxfId="3324" priority="3011">
      <formula>MID(#REF!,3,6)="000000"</formula>
    </cfRule>
    <cfRule type="expression" dxfId="3323" priority="3012">
      <formula>MID(#REF!,4,5)="00000"</formula>
    </cfRule>
    <cfRule type="expression" dxfId="3322" priority="3013">
      <formula>MID(#REF!,5,4)="0000"</formula>
    </cfRule>
    <cfRule type="expression" dxfId="3321" priority="3014">
      <formula>MID(#REF!,7,2)="00"</formula>
    </cfRule>
    <cfRule type="expression" dxfId="3320" priority="3015">
      <formula>MID(#REF!,8,1)="0"</formula>
    </cfRule>
    <cfRule type="expression" dxfId="3319" priority="3016">
      <formula>#REF!="Excluído"</formula>
    </cfRule>
    <cfRule type="expression" dxfId="3318" priority="3017">
      <formula>#REF!="Alterar"</formula>
    </cfRule>
    <cfRule type="expression" dxfId="3317" priority="3018">
      <formula>#REF!="Excluir"</formula>
    </cfRule>
    <cfRule type="expression" dxfId="3316" priority="3019">
      <formula>#REF!="Incluir"</formula>
    </cfRule>
  </conditionalFormatting>
  <conditionalFormatting sqref="E891:E892">
    <cfRule type="expression" dxfId="3315" priority="2998">
      <formula>IF($I794="",FALSE,IF($I794&gt;9999999,IF($I794&lt;100000000,FALSE,TRUE),TRUE))</formula>
    </cfRule>
  </conditionalFormatting>
  <conditionalFormatting sqref="E891:E892">
    <cfRule type="expression" dxfId="3314" priority="2999">
      <formula>MID($I794,2,7)="0000000"</formula>
    </cfRule>
    <cfRule type="expression" dxfId="3313" priority="3000">
      <formula>MID($I794,3,6)="000000"</formula>
    </cfRule>
    <cfRule type="expression" dxfId="3312" priority="3001">
      <formula>MID($I794,4,5)="00000"</formula>
    </cfRule>
    <cfRule type="expression" dxfId="3311" priority="3002">
      <formula>MID($I794,5,4)="0000"</formula>
    </cfRule>
    <cfRule type="expression" dxfId="3310" priority="3003">
      <formula>MID($I794,7,2)="00"</formula>
    </cfRule>
    <cfRule type="expression" dxfId="3309" priority="3004">
      <formula>MID($I794,8,1)="0"</formula>
    </cfRule>
    <cfRule type="expression" dxfId="3308" priority="3005">
      <formula>$N794="Excluído"</formula>
    </cfRule>
    <cfRule type="expression" dxfId="3307" priority="3006">
      <formula>$N794="Alterar"</formula>
    </cfRule>
    <cfRule type="expression" dxfId="3306" priority="3007">
      <formula>$N794="Excluir"</formula>
    </cfRule>
    <cfRule type="expression" dxfId="3305" priority="3008">
      <formula>$N794="Incluir"</formula>
    </cfRule>
  </conditionalFormatting>
  <conditionalFormatting sqref="E894">
    <cfRule type="expression" dxfId="3304" priority="2987">
      <formula>IF($I815="",FALSE,IF($I815&gt;9999999,IF($I815&lt;100000000,FALSE,TRUE),TRUE))</formula>
    </cfRule>
  </conditionalFormatting>
  <conditionalFormatting sqref="E894">
    <cfRule type="expression" dxfId="3303" priority="2988">
      <formula>MID($I815,2,7)="0000000"</formula>
    </cfRule>
    <cfRule type="expression" dxfId="3302" priority="2989">
      <formula>MID($I815,3,6)="000000"</formula>
    </cfRule>
    <cfRule type="expression" dxfId="3301" priority="2990">
      <formula>MID($I815,4,5)="00000"</formula>
    </cfRule>
    <cfRule type="expression" dxfId="3300" priority="2991">
      <formula>MID($I815,5,4)="0000"</formula>
    </cfRule>
    <cfRule type="expression" dxfId="3299" priority="2992">
      <formula>MID($I815,7,2)="00"</formula>
    </cfRule>
    <cfRule type="expression" dxfId="3298" priority="2993">
      <formula>MID($I815,8,1)="0"</formula>
    </cfRule>
    <cfRule type="expression" dxfId="3297" priority="2994">
      <formula>$N815="Excluído"</formula>
    </cfRule>
    <cfRule type="expression" dxfId="3296" priority="2995">
      <formula>$N815="Alterar"</formula>
    </cfRule>
    <cfRule type="expression" dxfId="3295" priority="2996">
      <formula>$N815="Excluir"</formula>
    </cfRule>
    <cfRule type="expression" dxfId="3294" priority="2997">
      <formula>$N815="Incluir"</formula>
    </cfRule>
  </conditionalFormatting>
  <conditionalFormatting sqref="E894 F825">
    <cfRule type="expression" dxfId="3293" priority="2976">
      <formula>IF($I734="",FALSE,IF($I734&gt;9999999,IF($I734&lt;100000000,FALSE,TRUE),TRUE))</formula>
    </cfRule>
  </conditionalFormatting>
  <conditionalFormatting sqref="E894 F825">
    <cfRule type="expression" dxfId="3292" priority="2977">
      <formula>MID($I734,2,7)="0000000"</formula>
    </cfRule>
    <cfRule type="expression" dxfId="3291" priority="2978">
      <formula>MID($I734,3,6)="000000"</formula>
    </cfRule>
    <cfRule type="expression" dxfId="3290" priority="2979">
      <formula>MID($I734,4,5)="00000"</formula>
    </cfRule>
    <cfRule type="expression" dxfId="3289" priority="2980">
      <formula>MID($I734,5,4)="0000"</formula>
    </cfRule>
    <cfRule type="expression" dxfId="3288" priority="2981">
      <formula>MID($I734,7,2)="00"</formula>
    </cfRule>
    <cfRule type="expression" dxfId="3287" priority="2982">
      <formula>MID($I734,8,1)="0"</formula>
    </cfRule>
    <cfRule type="expression" dxfId="3286" priority="2983">
      <formula>$N734="Excluído"</formula>
    </cfRule>
    <cfRule type="expression" dxfId="3285" priority="2984">
      <formula>$N734="Alterar"</formula>
    </cfRule>
    <cfRule type="expression" dxfId="3284" priority="2985">
      <formula>$N734="Excluir"</formula>
    </cfRule>
    <cfRule type="expression" dxfId="3283" priority="2986">
      <formula>$N734="Incluir"</formula>
    </cfRule>
  </conditionalFormatting>
  <conditionalFormatting sqref="E900">
    <cfRule type="expression" dxfId="3282" priority="2965">
      <formula>IF($I821="",FALSE,IF($I821&gt;9999999,IF($I821&lt;100000000,FALSE,TRUE),TRUE))</formula>
    </cfRule>
  </conditionalFormatting>
  <conditionalFormatting sqref="E900">
    <cfRule type="expression" dxfId="3281" priority="2966">
      <formula>MID($I821,2,7)="0000000"</formula>
    </cfRule>
    <cfRule type="expression" dxfId="3280" priority="2967">
      <formula>MID($I821,3,6)="000000"</formula>
    </cfRule>
    <cfRule type="expression" dxfId="3279" priority="2968">
      <formula>MID($I821,4,5)="00000"</formula>
    </cfRule>
    <cfRule type="expression" dxfId="3278" priority="2969">
      <formula>MID($I821,5,4)="0000"</formula>
    </cfRule>
    <cfRule type="expression" dxfId="3277" priority="2970">
      <formula>MID($I821,7,2)="00"</formula>
    </cfRule>
    <cfRule type="expression" dxfId="3276" priority="2971">
      <formula>MID($I821,8,1)="0"</formula>
    </cfRule>
    <cfRule type="expression" dxfId="3275" priority="2972">
      <formula>$N821="Excluído"</formula>
    </cfRule>
    <cfRule type="expression" dxfId="3274" priority="2973">
      <formula>$N821="Alterar"</formula>
    </cfRule>
    <cfRule type="expression" dxfId="3273" priority="2974">
      <formula>$N821="Excluir"</formula>
    </cfRule>
    <cfRule type="expression" dxfId="3272" priority="2975">
      <formula>$N821="Incluir"</formula>
    </cfRule>
  </conditionalFormatting>
  <conditionalFormatting sqref="E900">
    <cfRule type="expression" dxfId="3271" priority="2954">
      <formula>IF($I809="",FALSE,IF($I809&gt;9999999,IF($I809&lt;100000000,FALSE,TRUE),TRUE))</formula>
    </cfRule>
  </conditionalFormatting>
  <conditionalFormatting sqref="E900">
    <cfRule type="expression" dxfId="3270" priority="2955">
      <formula>MID($I809,2,7)="0000000"</formula>
    </cfRule>
    <cfRule type="expression" dxfId="3269" priority="2956">
      <formula>MID($I809,3,6)="000000"</formula>
    </cfRule>
    <cfRule type="expression" dxfId="3268" priority="2957">
      <formula>MID($I809,4,5)="00000"</formula>
    </cfRule>
    <cfRule type="expression" dxfId="3267" priority="2958">
      <formula>MID($I809,5,4)="0000"</formula>
    </cfRule>
    <cfRule type="expression" dxfId="3266" priority="2959">
      <formula>MID($I809,7,2)="00"</formula>
    </cfRule>
    <cfRule type="expression" dxfId="3265" priority="2960">
      <formula>MID($I809,8,1)="0"</formula>
    </cfRule>
    <cfRule type="expression" dxfId="3264" priority="2961">
      <formula>$N809="Excluído"</formula>
    </cfRule>
    <cfRule type="expression" dxfId="3263" priority="2962">
      <formula>$N809="Alterar"</formula>
    </cfRule>
    <cfRule type="expression" dxfId="3262" priority="2963">
      <formula>$N809="Excluir"</formula>
    </cfRule>
    <cfRule type="expression" dxfId="3261" priority="2964">
      <formula>$N809="Incluir"</formula>
    </cfRule>
  </conditionalFormatting>
  <conditionalFormatting sqref="E896">
    <cfRule type="expression" dxfId="3260" priority="2943">
      <formula>IF($I817="",FALSE,IF($I817&gt;9999999,IF($I817&lt;100000000,FALSE,TRUE),TRUE))</formula>
    </cfRule>
  </conditionalFormatting>
  <conditionalFormatting sqref="E896">
    <cfRule type="expression" dxfId="3259" priority="2944">
      <formula>MID($I817,2,7)="0000000"</formula>
    </cfRule>
    <cfRule type="expression" dxfId="3258" priority="2945">
      <formula>MID($I817,3,6)="000000"</formula>
    </cfRule>
    <cfRule type="expression" dxfId="3257" priority="2946">
      <formula>MID($I817,4,5)="00000"</formula>
    </cfRule>
    <cfRule type="expression" dxfId="3256" priority="2947">
      <formula>MID($I817,5,4)="0000"</formula>
    </cfRule>
    <cfRule type="expression" dxfId="3255" priority="2948">
      <formula>MID($I817,7,2)="00"</formula>
    </cfRule>
    <cfRule type="expression" dxfId="3254" priority="2949">
      <formula>MID($I817,8,1)="0"</formula>
    </cfRule>
    <cfRule type="expression" dxfId="3253" priority="2950">
      <formula>$N817="Excluído"</formula>
    </cfRule>
    <cfRule type="expression" dxfId="3252" priority="2951">
      <formula>$N817="Alterar"</formula>
    </cfRule>
    <cfRule type="expression" dxfId="3251" priority="2952">
      <formula>$N817="Excluir"</formula>
    </cfRule>
    <cfRule type="expression" dxfId="3250" priority="2953">
      <formula>$N817="Incluir"</formula>
    </cfRule>
  </conditionalFormatting>
  <conditionalFormatting sqref="E896">
    <cfRule type="expression" dxfId="3249" priority="2932">
      <formula>IF($I805="",FALSE,IF($I805&gt;9999999,IF($I805&lt;100000000,FALSE,TRUE),TRUE))</formula>
    </cfRule>
  </conditionalFormatting>
  <conditionalFormatting sqref="E896">
    <cfRule type="expression" dxfId="3248" priority="2933">
      <formula>MID($I805,2,7)="0000000"</formula>
    </cfRule>
    <cfRule type="expression" dxfId="3247" priority="2934">
      <formula>MID($I805,3,6)="000000"</formula>
    </cfRule>
    <cfRule type="expression" dxfId="3246" priority="2935">
      <formula>MID($I805,4,5)="00000"</formula>
    </cfRule>
    <cfRule type="expression" dxfId="3245" priority="2936">
      <formula>MID($I805,5,4)="0000"</formula>
    </cfRule>
    <cfRule type="expression" dxfId="3244" priority="2937">
      <formula>MID($I805,7,2)="00"</formula>
    </cfRule>
    <cfRule type="expression" dxfId="3243" priority="2938">
      <formula>MID($I805,8,1)="0"</formula>
    </cfRule>
    <cfRule type="expression" dxfId="3242" priority="2939">
      <formula>$N805="Excluído"</formula>
    </cfRule>
    <cfRule type="expression" dxfId="3241" priority="2940">
      <formula>$N805="Alterar"</formula>
    </cfRule>
    <cfRule type="expression" dxfId="3240" priority="2941">
      <formula>$N805="Excluir"</formula>
    </cfRule>
    <cfRule type="expression" dxfId="3239" priority="2942">
      <formula>$N805="Incluir"</formula>
    </cfRule>
  </conditionalFormatting>
  <conditionalFormatting sqref="B843:B844">
    <cfRule type="expression" dxfId="3238" priority="11512">
      <formula>IF(#REF!="",FALSE,IF(#REF!&gt;9999999,IF(#REF!&lt;100000000,FALSE,TRUE),TRUE))</formula>
    </cfRule>
  </conditionalFormatting>
  <conditionalFormatting sqref="B843:D844">
    <cfRule type="expression" dxfId="3237" priority="11513">
      <formula>MID(#REF!,2,7)="0000000"</formula>
    </cfRule>
    <cfRule type="expression" dxfId="3236" priority="11514">
      <formula>MID(#REF!,3,6)="000000"</formula>
    </cfRule>
    <cfRule type="expression" dxfId="3235" priority="11515">
      <formula>MID(#REF!,4,5)="00000"</formula>
    </cfRule>
    <cfRule type="expression" dxfId="3234" priority="11516">
      <formula>MID(#REF!,5,4)="0000"</formula>
    </cfRule>
    <cfRule type="expression" dxfId="3233" priority="11517">
      <formula>MID(#REF!,7,2)="00"</formula>
    </cfRule>
    <cfRule type="expression" dxfId="3232" priority="11518">
      <formula>MID(#REF!,8,1)="0"</formula>
    </cfRule>
    <cfRule type="expression" dxfId="3231" priority="11519">
      <formula>#REF!="Excluído"</formula>
    </cfRule>
    <cfRule type="expression" dxfId="3230" priority="11520">
      <formula>#REF!="Alterar"</formula>
    </cfRule>
    <cfRule type="expression" dxfId="3229" priority="11521">
      <formula>#REF!="Excluir"</formula>
    </cfRule>
    <cfRule type="expression" dxfId="3228" priority="11522">
      <formula>#REF!="Incluir"</formula>
    </cfRule>
  </conditionalFormatting>
  <conditionalFormatting sqref="F853:F854">
    <cfRule type="expression" dxfId="3227" priority="11523">
      <formula>IF($I756="",FALSE,IF($I756&gt;9999999,IF($I756&lt;100000000,FALSE,TRUE),TRUE))</formula>
    </cfRule>
  </conditionalFormatting>
  <conditionalFormatting sqref="F853:F854">
    <cfRule type="expression" dxfId="3226" priority="11524">
      <formula>MID($I756,2,7)="0000000"</formula>
    </cfRule>
    <cfRule type="expression" dxfId="3225" priority="11525">
      <formula>MID($I756,3,6)="000000"</formula>
    </cfRule>
    <cfRule type="expression" dxfId="3224" priority="11526">
      <formula>MID($I756,4,5)="00000"</formula>
    </cfRule>
    <cfRule type="expression" dxfId="3223" priority="11527">
      <formula>MID($I756,5,4)="0000"</formula>
    </cfRule>
    <cfRule type="expression" dxfId="3222" priority="11528">
      <formula>MID($I756,7,2)="00"</formula>
    </cfRule>
    <cfRule type="expression" dxfId="3221" priority="11529">
      <formula>MID($I756,8,1)="0"</formula>
    </cfRule>
    <cfRule type="expression" dxfId="3220" priority="11530">
      <formula>$N756="Excluído"</formula>
    </cfRule>
    <cfRule type="expression" dxfId="3219" priority="11531">
      <formula>$N756="Alterar"</formula>
    </cfRule>
    <cfRule type="expression" dxfId="3218" priority="11532">
      <formula>$N756="Excluir"</formula>
    </cfRule>
    <cfRule type="expression" dxfId="3217" priority="11533">
      <formula>$N756="Incluir"</formula>
    </cfRule>
  </conditionalFormatting>
  <conditionalFormatting sqref="E815:E816">
    <cfRule type="expression" dxfId="3216" priority="2921">
      <formula>IF($I731="",FALSE,IF($I731&gt;9999999,IF($I731&lt;100000000,FALSE,TRUE),TRUE))</formula>
    </cfRule>
  </conditionalFormatting>
  <conditionalFormatting sqref="E815:E816">
    <cfRule type="expression" dxfId="3215" priority="2922">
      <formula>MID($I731,2,7)="0000000"</formula>
    </cfRule>
    <cfRule type="expression" dxfId="3214" priority="2923">
      <formula>MID($I731,3,6)="000000"</formula>
    </cfRule>
    <cfRule type="expression" dxfId="3213" priority="2924">
      <formula>MID($I731,4,5)="00000"</formula>
    </cfRule>
    <cfRule type="expression" dxfId="3212" priority="2925">
      <formula>MID($I731,5,4)="0000"</formula>
    </cfRule>
    <cfRule type="expression" dxfId="3211" priority="2926">
      <formula>MID($I731,7,2)="00"</formula>
    </cfRule>
    <cfRule type="expression" dxfId="3210" priority="2927">
      <formula>MID($I731,8,1)="0"</formula>
    </cfRule>
    <cfRule type="expression" dxfId="3209" priority="2928">
      <formula>$N731="Excluído"</formula>
    </cfRule>
    <cfRule type="expression" dxfId="3208" priority="2929">
      <formula>$N731="Alterar"</formula>
    </cfRule>
    <cfRule type="expression" dxfId="3207" priority="2930">
      <formula>$N731="Excluir"</formula>
    </cfRule>
    <cfRule type="expression" dxfId="3206" priority="2931">
      <formula>$N731="Incluir"</formula>
    </cfRule>
  </conditionalFormatting>
  <conditionalFormatting sqref="E815:E816">
    <cfRule type="expression" dxfId="3205" priority="2910">
      <formula>IF($I719="",FALSE,IF($I719&gt;9999999,IF($I719&lt;100000000,FALSE,TRUE),TRUE))</formula>
    </cfRule>
  </conditionalFormatting>
  <conditionalFormatting sqref="E815:E816">
    <cfRule type="expression" dxfId="3204" priority="2911">
      <formula>MID($I719,2,7)="0000000"</formula>
    </cfRule>
    <cfRule type="expression" dxfId="3203" priority="2912">
      <formula>MID($I719,3,6)="000000"</formula>
    </cfRule>
    <cfRule type="expression" dxfId="3202" priority="2913">
      <formula>MID($I719,4,5)="00000"</formula>
    </cfRule>
    <cfRule type="expression" dxfId="3201" priority="2914">
      <formula>MID($I719,5,4)="0000"</formula>
    </cfRule>
    <cfRule type="expression" dxfId="3200" priority="2915">
      <formula>MID($I719,7,2)="00"</formula>
    </cfRule>
    <cfRule type="expression" dxfId="3199" priority="2916">
      <formula>MID($I719,8,1)="0"</formula>
    </cfRule>
    <cfRule type="expression" dxfId="3198" priority="2917">
      <formula>$N719="Excluído"</formula>
    </cfRule>
    <cfRule type="expression" dxfId="3197" priority="2918">
      <formula>$N719="Alterar"</formula>
    </cfRule>
    <cfRule type="expression" dxfId="3196" priority="2919">
      <formula>$N719="Excluir"</formula>
    </cfRule>
    <cfRule type="expression" dxfId="3195" priority="2920">
      <formula>$N719="Incluir"</formula>
    </cfRule>
  </conditionalFormatting>
  <conditionalFormatting sqref="H813:H814">
    <cfRule type="expression" dxfId="3194" priority="2888">
      <formula>IF($I737="",FALSE,IF($I737&gt;9999999,IF($I737&lt;100000000,FALSE,TRUE),TRUE))</formula>
    </cfRule>
  </conditionalFormatting>
  <conditionalFormatting sqref="H813:H814">
    <cfRule type="expression" dxfId="3193" priority="2889">
      <formula>MID($I737,2,7)="0000000"</formula>
    </cfRule>
    <cfRule type="expression" dxfId="3192" priority="2890">
      <formula>MID($I737,3,6)="000000"</formula>
    </cfRule>
    <cfRule type="expression" dxfId="3191" priority="2891">
      <formula>MID($I737,4,5)="00000"</formula>
    </cfRule>
    <cfRule type="expression" dxfId="3190" priority="2892">
      <formula>MID($I737,5,4)="0000"</formula>
    </cfRule>
    <cfRule type="expression" dxfId="3189" priority="2893">
      <formula>MID($I737,7,2)="00"</formula>
    </cfRule>
    <cfRule type="expression" dxfId="3188" priority="2894">
      <formula>MID($I737,8,1)="0"</formula>
    </cfRule>
    <cfRule type="expression" dxfId="3187" priority="2895">
      <formula>$N737="Excluído"</formula>
    </cfRule>
    <cfRule type="expression" dxfId="3186" priority="2896">
      <formula>$N737="Alterar"</formula>
    </cfRule>
    <cfRule type="expression" dxfId="3185" priority="2897">
      <formula>$N737="Excluir"</formula>
    </cfRule>
    <cfRule type="expression" dxfId="3184" priority="2898">
      <formula>$N737="Incluir"</formula>
    </cfRule>
  </conditionalFormatting>
  <conditionalFormatting sqref="G772:G774">
    <cfRule type="expression" dxfId="3183" priority="2899">
      <formula>IF($I686="",FALSE,IF($I686&gt;9999999,IF($I686&lt;100000000,FALSE,TRUE),TRUE))</formula>
    </cfRule>
  </conditionalFormatting>
  <conditionalFormatting sqref="G772:G774">
    <cfRule type="expression" dxfId="3182" priority="2900">
      <formula>MID($I686,2,7)="0000000"</formula>
    </cfRule>
    <cfRule type="expression" dxfId="3181" priority="2901">
      <formula>MID($I686,3,6)="000000"</formula>
    </cfRule>
    <cfRule type="expression" dxfId="3180" priority="2902">
      <formula>MID($I686,4,5)="00000"</formula>
    </cfRule>
    <cfRule type="expression" dxfId="3179" priority="2903">
      <formula>MID($I686,5,4)="0000"</formula>
    </cfRule>
    <cfRule type="expression" dxfId="3178" priority="2904">
      <formula>MID($I686,7,2)="00"</formula>
    </cfRule>
    <cfRule type="expression" dxfId="3177" priority="2905">
      <formula>MID($I686,8,1)="0"</formula>
    </cfRule>
    <cfRule type="expression" dxfId="3176" priority="2906">
      <formula>$N686="Excluído"</formula>
    </cfRule>
    <cfRule type="expression" dxfId="3175" priority="2907">
      <formula>$N686="Alterar"</formula>
    </cfRule>
    <cfRule type="expression" dxfId="3174" priority="2908">
      <formula>$N686="Excluir"</formula>
    </cfRule>
    <cfRule type="expression" dxfId="3173" priority="2909">
      <formula>$N686="Incluir"</formula>
    </cfRule>
  </conditionalFormatting>
  <conditionalFormatting sqref="F813">
    <cfRule type="expression" dxfId="3172" priority="2844">
      <formula>IF($I737="",FALSE,IF($I737&gt;9999999,IF($I737&lt;100000000,FALSE,TRUE),TRUE))</formula>
    </cfRule>
  </conditionalFormatting>
  <conditionalFormatting sqref="F813">
    <cfRule type="expression" dxfId="3171" priority="2845">
      <formula>MID($I737,2,7)="0000000"</formula>
    </cfRule>
    <cfRule type="expression" dxfId="3170" priority="2846">
      <formula>MID($I737,3,6)="000000"</formula>
    </cfRule>
    <cfRule type="expression" dxfId="3169" priority="2847">
      <formula>MID($I737,4,5)="00000"</formula>
    </cfRule>
    <cfRule type="expression" dxfId="3168" priority="2848">
      <formula>MID($I737,5,4)="0000"</formula>
    </cfRule>
    <cfRule type="expression" dxfId="3167" priority="2849">
      <formula>MID($I737,7,2)="00"</formula>
    </cfRule>
    <cfRule type="expression" dxfId="3166" priority="2850">
      <formula>MID($I737,8,1)="0"</formula>
    </cfRule>
    <cfRule type="expression" dxfId="3165" priority="2851">
      <formula>$N737="Excluído"</formula>
    </cfRule>
    <cfRule type="expression" dxfId="3164" priority="2852">
      <formula>$N737="Alterar"</formula>
    </cfRule>
    <cfRule type="expression" dxfId="3163" priority="2853">
      <formula>$N737="Excluir"</formula>
    </cfRule>
    <cfRule type="expression" dxfId="3162" priority="2854">
      <formula>$N737="Incluir"</formula>
    </cfRule>
  </conditionalFormatting>
  <conditionalFormatting sqref="G813">
    <cfRule type="expression" dxfId="3161" priority="2855">
      <formula>IF($I731="",FALSE,IF($I731&gt;9999999,IF($I731&lt;100000000,FALSE,TRUE),TRUE))</formula>
    </cfRule>
  </conditionalFormatting>
  <conditionalFormatting sqref="G813">
    <cfRule type="expression" dxfId="3160" priority="2856">
      <formula>MID($I731,2,7)="0000000"</formula>
    </cfRule>
    <cfRule type="expression" dxfId="3159" priority="2857">
      <formula>MID($I731,3,6)="000000"</formula>
    </cfRule>
    <cfRule type="expression" dxfId="3158" priority="2858">
      <formula>MID($I731,4,5)="00000"</formula>
    </cfRule>
    <cfRule type="expression" dxfId="3157" priority="2859">
      <formula>MID($I731,5,4)="0000"</formula>
    </cfRule>
    <cfRule type="expression" dxfId="3156" priority="2860">
      <formula>MID($I731,7,2)="00"</formula>
    </cfRule>
    <cfRule type="expression" dxfId="3155" priority="2861">
      <formula>MID($I731,8,1)="0"</formula>
    </cfRule>
    <cfRule type="expression" dxfId="3154" priority="2862">
      <formula>$N731="Excluído"</formula>
    </cfRule>
    <cfRule type="expression" dxfId="3153" priority="2863">
      <formula>$N731="Alterar"</formula>
    </cfRule>
    <cfRule type="expression" dxfId="3152" priority="2864">
      <formula>$N731="Excluir"</formula>
    </cfRule>
    <cfRule type="expression" dxfId="3151" priority="2865">
      <formula>$N731="Incluir"</formula>
    </cfRule>
  </conditionalFormatting>
  <conditionalFormatting sqref="F813">
    <cfRule type="expression" dxfId="3150" priority="2866">
      <formula>IF($I725="",FALSE,IF($I725&gt;9999999,IF($I725&lt;100000000,FALSE,TRUE),TRUE))</formula>
    </cfRule>
  </conditionalFormatting>
  <conditionalFormatting sqref="F813">
    <cfRule type="expression" dxfId="3149" priority="2867">
      <formula>MID($I725,2,7)="0000000"</formula>
    </cfRule>
    <cfRule type="expression" dxfId="3148" priority="2868">
      <formula>MID($I725,3,6)="000000"</formula>
    </cfRule>
    <cfRule type="expression" dxfId="3147" priority="2869">
      <formula>MID($I725,4,5)="00000"</formula>
    </cfRule>
    <cfRule type="expression" dxfId="3146" priority="2870">
      <formula>MID($I725,5,4)="0000"</formula>
    </cfRule>
    <cfRule type="expression" dxfId="3145" priority="2871">
      <formula>MID($I725,7,2)="00"</formula>
    </cfRule>
    <cfRule type="expression" dxfId="3144" priority="2872">
      <formula>MID($I725,8,1)="0"</formula>
    </cfRule>
    <cfRule type="expression" dxfId="3143" priority="2873">
      <formula>$N725="Excluído"</formula>
    </cfRule>
    <cfRule type="expression" dxfId="3142" priority="2874">
      <formula>$N725="Alterar"</formula>
    </cfRule>
    <cfRule type="expression" dxfId="3141" priority="2875">
      <formula>$N725="Excluir"</formula>
    </cfRule>
    <cfRule type="expression" dxfId="3140" priority="2876">
      <formula>$N725="Incluir"</formula>
    </cfRule>
  </conditionalFormatting>
  <conditionalFormatting sqref="G813">
    <cfRule type="expression" dxfId="3139" priority="2877">
      <formula>IF($I719="",FALSE,IF($I719&gt;9999999,IF($I719&lt;100000000,FALSE,TRUE),TRUE))</formula>
    </cfRule>
  </conditionalFormatting>
  <conditionalFormatting sqref="G813">
    <cfRule type="expression" dxfId="3138" priority="2878">
      <formula>MID($I719,2,7)="0000000"</formula>
    </cfRule>
    <cfRule type="expression" dxfId="3137" priority="2879">
      <formula>MID($I719,3,6)="000000"</formula>
    </cfRule>
    <cfRule type="expression" dxfId="3136" priority="2880">
      <formula>MID($I719,4,5)="00000"</formula>
    </cfRule>
    <cfRule type="expression" dxfId="3135" priority="2881">
      <formula>MID($I719,5,4)="0000"</formula>
    </cfRule>
    <cfRule type="expression" dxfId="3134" priority="2882">
      <formula>MID($I719,7,2)="00"</formula>
    </cfRule>
    <cfRule type="expression" dxfId="3133" priority="2883">
      <formula>MID($I719,8,1)="0"</formula>
    </cfRule>
    <cfRule type="expression" dxfId="3132" priority="2884">
      <formula>$N719="Excluído"</formula>
    </cfRule>
    <cfRule type="expression" dxfId="3131" priority="2885">
      <formula>$N719="Alterar"</formula>
    </cfRule>
    <cfRule type="expression" dxfId="3130" priority="2886">
      <formula>$N719="Excluir"</formula>
    </cfRule>
    <cfRule type="expression" dxfId="3129" priority="2887">
      <formula>$N719="Incluir"</formula>
    </cfRule>
  </conditionalFormatting>
  <conditionalFormatting sqref="B825:B826">
    <cfRule type="expression" dxfId="3128" priority="11534">
      <formula>IF(#REF!="",FALSE,IF(#REF!&gt;9999999,IF(#REF!&lt;100000000,FALSE,TRUE),TRUE))</formula>
    </cfRule>
  </conditionalFormatting>
  <conditionalFormatting sqref="B825:D826">
    <cfRule type="expression" dxfId="3127" priority="11535">
      <formula>MID(#REF!,2,7)="0000000"</formula>
    </cfRule>
    <cfRule type="expression" dxfId="3126" priority="11536">
      <formula>MID(#REF!,3,6)="000000"</formula>
    </cfRule>
    <cfRule type="expression" dxfId="3125" priority="11537">
      <formula>MID(#REF!,4,5)="00000"</formula>
    </cfRule>
    <cfRule type="expression" dxfId="3124" priority="11538">
      <formula>MID(#REF!,5,4)="0000"</formula>
    </cfRule>
    <cfRule type="expression" dxfId="3123" priority="11539">
      <formula>MID(#REF!,7,2)="00"</formula>
    </cfRule>
    <cfRule type="expression" dxfId="3122" priority="11540">
      <formula>MID(#REF!,8,1)="0"</formula>
    </cfRule>
    <cfRule type="expression" dxfId="3121" priority="11541">
      <formula>#REF!="Excluído"</formula>
    </cfRule>
    <cfRule type="expression" dxfId="3120" priority="11542">
      <formula>#REF!="Alterar"</formula>
    </cfRule>
    <cfRule type="expression" dxfId="3119" priority="11543">
      <formula>#REF!="Excluir"</formula>
    </cfRule>
    <cfRule type="expression" dxfId="3118" priority="11544">
      <formula>#REF!="Incluir"</formula>
    </cfRule>
  </conditionalFormatting>
  <conditionalFormatting sqref="E218">
    <cfRule type="expression" dxfId="3117" priority="11545">
      <formula>IF(#REF!="",FALSE,IF(#REF!&gt;9999999,IF(#REF!&lt;100000000,FALSE,TRUE),TRUE))</formula>
    </cfRule>
  </conditionalFormatting>
  <conditionalFormatting sqref="E218">
    <cfRule type="expression" dxfId="3116" priority="11546">
      <formula>MID(#REF!,2,7)="0000000"</formula>
    </cfRule>
    <cfRule type="expression" dxfId="3115" priority="11547">
      <formula>MID(#REF!,3,6)="000000"</formula>
    </cfRule>
    <cfRule type="expression" dxfId="3114" priority="11548">
      <formula>MID(#REF!,4,5)="00000"</formula>
    </cfRule>
    <cfRule type="expression" dxfId="3113" priority="11549">
      <formula>MID(#REF!,5,4)="0000"</formula>
    </cfRule>
    <cfRule type="expression" dxfId="3112" priority="11550">
      <formula>MID(#REF!,7,2)="00"</formula>
    </cfRule>
    <cfRule type="expression" dxfId="3111" priority="11551">
      <formula>MID(#REF!,8,1)="0"</formula>
    </cfRule>
    <cfRule type="expression" dxfId="3110" priority="11552">
      <formula>#REF!="Excluído"</formula>
    </cfRule>
    <cfRule type="expression" dxfId="3109" priority="11553">
      <formula>#REF!="Alterar"</formula>
    </cfRule>
    <cfRule type="expression" dxfId="3108" priority="11554">
      <formula>#REF!="Excluir"</formula>
    </cfRule>
    <cfRule type="expression" dxfId="3107" priority="11555">
      <formula>#REF!="Incluir"</formula>
    </cfRule>
  </conditionalFormatting>
  <conditionalFormatting sqref="F247">
    <cfRule type="expression" dxfId="3106" priority="2833">
      <formula>IF($I247="",FALSE,IF($I247&gt;9999999,IF($I247&lt;100000000,FALSE,TRUE),TRUE))</formula>
    </cfRule>
  </conditionalFormatting>
  <conditionalFormatting sqref="F247:H247">
    <cfRule type="expression" dxfId="3105" priority="2834">
      <formula>MID($I247,2,7)="0000000"</formula>
    </cfRule>
    <cfRule type="expression" dxfId="3104" priority="2835">
      <formula>MID($I247,3,6)="000000"</formula>
    </cfRule>
    <cfRule type="expression" dxfId="3103" priority="2836">
      <formula>MID($I247,4,5)="00000"</formula>
    </cfRule>
    <cfRule type="expression" dxfId="3102" priority="2837">
      <formula>MID($I247,5,4)="0000"</formula>
    </cfRule>
    <cfRule type="expression" dxfId="3101" priority="2838">
      <formula>MID($I247,7,2)="00"</formula>
    </cfRule>
    <cfRule type="expression" dxfId="3100" priority="2839">
      <formula>MID($I247,8,1)="0"</formula>
    </cfRule>
    <cfRule type="expression" dxfId="3099" priority="2840">
      <formula>$N247="Excluído"</formula>
    </cfRule>
    <cfRule type="expression" dxfId="3098" priority="2841">
      <formula>$N247="Alterar"</formula>
    </cfRule>
    <cfRule type="expression" dxfId="3097" priority="2842">
      <formula>$N247="Excluir"</formula>
    </cfRule>
    <cfRule type="expression" dxfId="3096" priority="2843">
      <formula>$N247="Incluir"</formula>
    </cfRule>
  </conditionalFormatting>
  <conditionalFormatting sqref="E248">
    <cfRule type="expression" dxfId="3095" priority="2822">
      <formula>IF($I247="",FALSE,IF($I247&gt;9999999,IF($I247&lt;100000000,FALSE,TRUE),TRUE))</formula>
    </cfRule>
  </conditionalFormatting>
  <conditionalFormatting sqref="E248">
    <cfRule type="expression" dxfId="3094" priority="2823">
      <formula>MID($I247,2,7)="0000000"</formula>
    </cfRule>
    <cfRule type="expression" dxfId="3093" priority="2824">
      <formula>MID($I247,3,6)="000000"</formula>
    </cfRule>
    <cfRule type="expression" dxfId="3092" priority="2825">
      <formula>MID($I247,4,5)="00000"</formula>
    </cfRule>
    <cfRule type="expression" dxfId="3091" priority="2826">
      <formula>MID($I247,5,4)="0000"</formula>
    </cfRule>
    <cfRule type="expression" dxfId="3090" priority="2827">
      <formula>MID($I247,7,2)="00"</formula>
    </cfRule>
    <cfRule type="expression" dxfId="3089" priority="2828">
      <formula>MID($I247,8,1)="0"</formula>
    </cfRule>
    <cfRule type="expression" dxfId="3088" priority="2829">
      <formula>$N247="Excluído"</formula>
    </cfRule>
    <cfRule type="expression" dxfId="3087" priority="2830">
      <formula>$N247="Alterar"</formula>
    </cfRule>
    <cfRule type="expression" dxfId="3086" priority="2831">
      <formula>$N247="Excluir"</formula>
    </cfRule>
    <cfRule type="expression" dxfId="3085" priority="2832">
      <formula>$N247="Incluir"</formula>
    </cfRule>
  </conditionalFormatting>
  <conditionalFormatting sqref="F291 H291">
    <cfRule type="expression" dxfId="3084" priority="11556">
      <formula>IF(#REF!="",FALSE,IF(#REF!&gt;9999999,IF(#REF!&lt;100000000,FALSE,TRUE),TRUE))</formula>
    </cfRule>
  </conditionalFormatting>
  <conditionalFormatting sqref="F291 H291">
    <cfRule type="expression" dxfId="3083" priority="11557">
      <formula>MID(#REF!,2,7)="0000000"</formula>
    </cfRule>
    <cfRule type="expression" dxfId="3082" priority="11558">
      <formula>MID(#REF!,3,6)="000000"</formula>
    </cfRule>
    <cfRule type="expression" dxfId="3081" priority="11559">
      <formula>MID(#REF!,4,5)="00000"</formula>
    </cfRule>
    <cfRule type="expression" dxfId="3080" priority="11560">
      <formula>MID(#REF!,5,4)="0000"</formula>
    </cfRule>
    <cfRule type="expression" dxfId="3079" priority="11561">
      <formula>MID(#REF!,7,2)="00"</formula>
    </cfRule>
    <cfRule type="expression" dxfId="3078" priority="11562">
      <formula>MID(#REF!,8,1)="0"</formula>
    </cfRule>
    <cfRule type="expression" dxfId="3077" priority="11563">
      <formula>#REF!="Excluído"</formula>
    </cfRule>
    <cfRule type="expression" dxfId="3076" priority="11564">
      <formula>#REF!="Alterar"</formula>
    </cfRule>
    <cfRule type="expression" dxfId="3075" priority="11565">
      <formula>#REF!="Excluir"</formula>
    </cfRule>
    <cfRule type="expression" dxfId="3074" priority="11566">
      <formula>#REF!="Incluir"</formula>
    </cfRule>
  </conditionalFormatting>
  <conditionalFormatting sqref="H486">
    <cfRule type="expression" dxfId="3073" priority="2812">
      <formula>MID($I486,2,7)="0000000"</formula>
    </cfRule>
    <cfRule type="expression" dxfId="3072" priority="2813">
      <formula>MID($I486,3,6)="000000"</formula>
    </cfRule>
    <cfRule type="expression" dxfId="3071" priority="2814">
      <formula>MID($I486,4,5)="00000"</formula>
    </cfRule>
    <cfRule type="expression" dxfId="3070" priority="2815">
      <formula>MID($I486,5,4)="0000"</formula>
    </cfRule>
    <cfRule type="expression" dxfId="3069" priority="2816">
      <formula>MID($I486,7,2)="00"</formula>
    </cfRule>
    <cfRule type="expression" dxfId="3068" priority="2817">
      <formula>MID($I486,8,1)="0"</formula>
    </cfRule>
    <cfRule type="expression" dxfId="3067" priority="2818">
      <formula>$N486="Excluído"</formula>
    </cfRule>
    <cfRule type="expression" dxfId="3066" priority="2819">
      <formula>$N486="Alterar"</formula>
    </cfRule>
    <cfRule type="expression" dxfId="3065" priority="2820">
      <formula>$N486="Excluir"</formula>
    </cfRule>
    <cfRule type="expression" dxfId="3064" priority="2821">
      <formula>$N486="Incluir"</formula>
    </cfRule>
  </conditionalFormatting>
  <conditionalFormatting sqref="H792">
    <cfRule type="expression" dxfId="3063" priority="2790">
      <formula>IF($I725="",FALSE,IF($I725&gt;9999999,IF($I725&lt;100000000,FALSE,TRUE),TRUE))</formula>
    </cfRule>
  </conditionalFormatting>
  <conditionalFormatting sqref="H792">
    <cfRule type="expression" dxfId="3062" priority="2791">
      <formula>MID($I725,2,7)="0000000"</formula>
    </cfRule>
    <cfRule type="expression" dxfId="3061" priority="2792">
      <formula>MID($I725,3,6)="000000"</formula>
    </cfRule>
    <cfRule type="expression" dxfId="3060" priority="2793">
      <formula>MID($I725,4,5)="00000"</formula>
    </cfRule>
    <cfRule type="expression" dxfId="3059" priority="2794">
      <formula>MID($I725,5,4)="0000"</formula>
    </cfRule>
    <cfRule type="expression" dxfId="3058" priority="2795">
      <formula>MID($I725,7,2)="00"</formula>
    </cfRule>
    <cfRule type="expression" dxfId="3057" priority="2796">
      <formula>MID($I725,8,1)="0"</formula>
    </cfRule>
    <cfRule type="expression" dxfId="3056" priority="2797">
      <formula>$N725="Excluído"</formula>
    </cfRule>
    <cfRule type="expression" dxfId="3055" priority="2798">
      <formula>$N725="Alterar"</formula>
    </cfRule>
    <cfRule type="expression" dxfId="3054" priority="2799">
      <formula>$N725="Excluir"</formula>
    </cfRule>
    <cfRule type="expression" dxfId="3053" priority="2800">
      <formula>$N725="Incluir"</formula>
    </cfRule>
  </conditionalFormatting>
  <conditionalFormatting sqref="H792">
    <cfRule type="expression" dxfId="3052" priority="2801">
      <formula>IF($I713="",FALSE,IF($I713&gt;9999999,IF($I713&lt;100000000,FALSE,TRUE),TRUE))</formula>
    </cfRule>
  </conditionalFormatting>
  <conditionalFormatting sqref="H792">
    <cfRule type="expression" dxfId="3051" priority="2802">
      <formula>MID($I713,2,7)="0000000"</formula>
    </cfRule>
    <cfRule type="expression" dxfId="3050" priority="2803">
      <formula>MID($I713,3,6)="000000"</formula>
    </cfRule>
    <cfRule type="expression" dxfId="3049" priority="2804">
      <formula>MID($I713,4,5)="00000"</formula>
    </cfRule>
    <cfRule type="expression" dxfId="3048" priority="2805">
      <formula>MID($I713,5,4)="0000"</formula>
    </cfRule>
    <cfRule type="expression" dxfId="3047" priority="2806">
      <formula>MID($I713,7,2)="00"</formula>
    </cfRule>
    <cfRule type="expression" dxfId="3046" priority="2807">
      <formula>MID($I713,8,1)="0"</formula>
    </cfRule>
    <cfRule type="expression" dxfId="3045" priority="2808">
      <formula>$N713="Excluído"</formula>
    </cfRule>
    <cfRule type="expression" dxfId="3044" priority="2809">
      <formula>$N713="Alterar"</formula>
    </cfRule>
    <cfRule type="expression" dxfId="3043" priority="2810">
      <formula>$N713="Excluir"</formula>
    </cfRule>
    <cfRule type="expression" dxfId="3042" priority="2811">
      <formula>$N713="Incluir"</formula>
    </cfRule>
  </conditionalFormatting>
  <conditionalFormatting sqref="F462">
    <cfRule type="expression" dxfId="3041" priority="2779">
      <formula>IF($I463="",FALSE,IF($I463&gt;9999999,IF($I463&lt;100000000,FALSE,TRUE),TRUE))</formula>
    </cfRule>
  </conditionalFormatting>
  <conditionalFormatting sqref="F462">
    <cfRule type="expression" dxfId="3040" priority="2780">
      <formula>MID($I463,2,7)="0000000"</formula>
    </cfRule>
    <cfRule type="expression" dxfId="3039" priority="2781">
      <formula>MID($I463,3,6)="000000"</formula>
    </cfRule>
    <cfRule type="expression" dxfId="3038" priority="2782">
      <formula>MID($I463,4,5)="00000"</formula>
    </cfRule>
    <cfRule type="expression" dxfId="3037" priority="2783">
      <formula>MID($I463,5,4)="0000"</formula>
    </cfRule>
    <cfRule type="expression" dxfId="3036" priority="2784">
      <formula>MID($I463,7,2)="00"</formula>
    </cfRule>
    <cfRule type="expression" dxfId="3035" priority="2785">
      <formula>MID($I463,8,1)="0"</formula>
    </cfRule>
    <cfRule type="expression" dxfId="3034" priority="2786">
      <formula>$N463="Excluído"</formula>
    </cfRule>
    <cfRule type="expression" dxfId="3033" priority="2787">
      <formula>$N463="Alterar"</formula>
    </cfRule>
    <cfRule type="expression" dxfId="3032" priority="2788">
      <formula>$N463="Excluir"</formula>
    </cfRule>
    <cfRule type="expression" dxfId="3031" priority="2789">
      <formula>$N463="Incluir"</formula>
    </cfRule>
  </conditionalFormatting>
  <conditionalFormatting sqref="F841">
    <cfRule type="expression" dxfId="3030" priority="2768">
      <formula>IF($I841="",FALSE,IF($I841&gt;9999999,IF($I841&lt;100000000,FALSE,TRUE),TRUE))</formula>
    </cfRule>
  </conditionalFormatting>
  <conditionalFormatting sqref="F841">
    <cfRule type="expression" dxfId="3029" priority="2769">
      <formula>MID($I841,2,7)="0000000"</formula>
    </cfRule>
    <cfRule type="expression" dxfId="3028" priority="2770">
      <formula>MID($I841,3,6)="000000"</formula>
    </cfRule>
    <cfRule type="expression" dxfId="3027" priority="2771">
      <formula>MID($I841,4,5)="00000"</formula>
    </cfRule>
    <cfRule type="expression" dxfId="3026" priority="2772">
      <formula>MID($I841,5,4)="0000"</formula>
    </cfRule>
    <cfRule type="expression" dxfId="3025" priority="2773">
      <formula>MID($I841,7,2)="00"</formula>
    </cfRule>
    <cfRule type="expression" dxfId="3024" priority="2774">
      <formula>MID($I841,8,1)="0"</formula>
    </cfRule>
    <cfRule type="expression" dxfId="3023" priority="2775">
      <formula>$N841="Excluído"</formula>
    </cfRule>
    <cfRule type="expression" dxfId="3022" priority="2776">
      <formula>$N841="Alterar"</formula>
    </cfRule>
    <cfRule type="expression" dxfId="3021" priority="2777">
      <formula>$N841="Excluir"</formula>
    </cfRule>
    <cfRule type="expression" dxfId="3020" priority="2778">
      <formula>$N841="Incluir"</formula>
    </cfRule>
  </conditionalFormatting>
  <conditionalFormatting sqref="D75">
    <cfRule type="expression" dxfId="3019" priority="11567">
      <formula>MID($I109,2,7)="0000000"</formula>
    </cfRule>
    <cfRule type="expression" dxfId="3018" priority="11568">
      <formula>MID($I109,3,6)="000000"</formula>
    </cfRule>
    <cfRule type="expression" dxfId="3017" priority="11569">
      <formula>MID($I109,4,5)="00000"</formula>
    </cfRule>
    <cfRule type="expression" dxfId="3016" priority="11570">
      <formula>MID($I109,5,4)="0000"</formula>
    </cfRule>
    <cfRule type="expression" dxfId="3015" priority="11571">
      <formula>MID($I109,7,2)="00"</formula>
    </cfRule>
    <cfRule type="expression" dxfId="3014" priority="11572">
      <formula>MID($I109,8,1)="0"</formula>
    </cfRule>
    <cfRule type="expression" dxfId="3013" priority="11573">
      <formula>$N109="Excluído"</formula>
    </cfRule>
    <cfRule type="expression" dxfId="3012" priority="11574">
      <formula>$N109="Alterar"</formula>
    </cfRule>
    <cfRule type="expression" dxfId="3011" priority="11575">
      <formula>$N109="Excluir"</formula>
    </cfRule>
    <cfRule type="expression" dxfId="3010" priority="11576">
      <formula>$N109="Incluir"</formula>
    </cfRule>
  </conditionalFormatting>
  <conditionalFormatting sqref="F108 H108">
    <cfRule type="expression" dxfId="3009" priority="2757">
      <formula>IF($I107="",FALSE,IF($I107&gt;9999999,IF($I107&lt;100000000,FALSE,TRUE),TRUE))</formula>
    </cfRule>
  </conditionalFormatting>
  <conditionalFormatting sqref="F108 H108">
    <cfRule type="expression" dxfId="3008" priority="2758">
      <formula>MID($I107,2,7)="0000000"</formula>
    </cfRule>
    <cfRule type="expression" dxfId="3007" priority="2759">
      <formula>MID($I107,3,6)="000000"</formula>
    </cfRule>
    <cfRule type="expression" dxfId="3006" priority="2760">
      <formula>MID($I107,4,5)="00000"</formula>
    </cfRule>
    <cfRule type="expression" dxfId="3005" priority="2761">
      <formula>MID($I107,5,4)="0000"</formula>
    </cfRule>
    <cfRule type="expression" dxfId="3004" priority="2762">
      <formula>MID($I107,7,2)="00"</formula>
    </cfRule>
    <cfRule type="expression" dxfId="3003" priority="2763">
      <formula>MID($I107,8,1)="0"</formula>
    </cfRule>
    <cfRule type="expression" dxfId="3002" priority="2764">
      <formula>$N107="Excluído"</formula>
    </cfRule>
    <cfRule type="expression" dxfId="3001" priority="2765">
      <formula>$N107="Alterar"</formula>
    </cfRule>
    <cfRule type="expression" dxfId="3000" priority="2766">
      <formula>$N107="Excluir"</formula>
    </cfRule>
    <cfRule type="expression" dxfId="2999" priority="2767">
      <formula>$N107="Incluir"</formula>
    </cfRule>
  </conditionalFormatting>
  <conditionalFormatting sqref="F208">
    <cfRule type="expression" dxfId="2998" priority="2746">
      <formula>IF($I208="",FALSE,IF($I208&gt;9999999,IF($I208&lt;100000000,FALSE,TRUE),TRUE))</formula>
    </cfRule>
  </conditionalFormatting>
  <conditionalFormatting sqref="F208">
    <cfRule type="expression" dxfId="2997" priority="2747">
      <formula>MID($I208,2,7)="0000000"</formula>
    </cfRule>
    <cfRule type="expression" dxfId="2996" priority="2748">
      <formula>MID($I208,3,6)="000000"</formula>
    </cfRule>
    <cfRule type="expression" dxfId="2995" priority="2749">
      <formula>MID($I208,4,5)="00000"</formula>
    </cfRule>
    <cfRule type="expression" dxfId="2994" priority="2750">
      <formula>MID($I208,5,4)="0000"</formula>
    </cfRule>
    <cfRule type="expression" dxfId="2993" priority="2751">
      <formula>MID($I208,7,2)="00"</formula>
    </cfRule>
    <cfRule type="expression" dxfId="2992" priority="2752">
      <formula>MID($I208,8,1)="0"</formula>
    </cfRule>
    <cfRule type="expression" dxfId="2991" priority="2753">
      <formula>$N208="Excluído"</formula>
    </cfRule>
    <cfRule type="expression" dxfId="2990" priority="2754">
      <formula>$N208="Alterar"</formula>
    </cfRule>
    <cfRule type="expression" dxfId="2989" priority="2755">
      <formula>$N208="Excluir"</formula>
    </cfRule>
    <cfRule type="expression" dxfId="2988" priority="2756">
      <formula>$N208="Incluir"</formula>
    </cfRule>
  </conditionalFormatting>
  <conditionalFormatting sqref="F461:F462">
    <cfRule type="expression" dxfId="2987" priority="2735">
      <formula>IF($I466="",FALSE,IF($I466&gt;9999999,IF($I466&lt;100000000,FALSE,TRUE),TRUE))</formula>
    </cfRule>
  </conditionalFormatting>
  <conditionalFormatting sqref="F461:H462">
    <cfRule type="expression" dxfId="2986" priority="2736">
      <formula>MID($I466,2,7)="0000000"</formula>
    </cfRule>
    <cfRule type="expression" dxfId="2985" priority="2737">
      <formula>MID($I466,3,6)="000000"</formula>
    </cfRule>
    <cfRule type="expression" dxfId="2984" priority="2738">
      <formula>MID($I466,4,5)="00000"</formula>
    </cfRule>
    <cfRule type="expression" dxfId="2983" priority="2739">
      <formula>MID($I466,5,4)="0000"</formula>
    </cfRule>
    <cfRule type="expression" dxfId="2982" priority="2740">
      <formula>MID($I466,7,2)="00"</formula>
    </cfRule>
    <cfRule type="expression" dxfId="2981" priority="2741">
      <formula>MID($I466,8,1)="0"</formula>
    </cfRule>
    <cfRule type="expression" dxfId="2980" priority="2742">
      <formula>$N466="Excluído"</formula>
    </cfRule>
    <cfRule type="expression" dxfId="2979" priority="2743">
      <formula>$N466="Alterar"</formula>
    </cfRule>
    <cfRule type="expression" dxfId="2978" priority="2744">
      <formula>$N466="Excluir"</formula>
    </cfRule>
    <cfRule type="expression" dxfId="2977" priority="2745">
      <formula>$N466="Incluir"</formula>
    </cfRule>
  </conditionalFormatting>
  <conditionalFormatting sqref="F411">
    <cfRule type="expression" dxfId="2976" priority="2724">
      <formula>IF($I411="",FALSE,IF($I411&gt;9999999,IF($I411&lt;100000000,FALSE,TRUE),TRUE))</formula>
    </cfRule>
  </conditionalFormatting>
  <conditionalFormatting sqref="F411 H411">
    <cfRule type="expression" dxfId="2975" priority="2725">
      <formula>MID($I411,2,7)="0000000"</formula>
    </cfRule>
    <cfRule type="expression" dxfId="2974" priority="2726">
      <formula>MID($I411,3,6)="000000"</formula>
    </cfRule>
    <cfRule type="expression" dxfId="2973" priority="2727">
      <formula>MID($I411,4,5)="00000"</formula>
    </cfRule>
    <cfRule type="expression" dxfId="2972" priority="2728">
      <formula>MID($I411,5,4)="0000"</formula>
    </cfRule>
    <cfRule type="expression" dxfId="2971" priority="2729">
      <formula>MID($I411,7,2)="00"</formula>
    </cfRule>
    <cfRule type="expression" dxfId="2970" priority="2730">
      <formula>MID($I411,8,1)="0"</formula>
    </cfRule>
    <cfRule type="expression" dxfId="2969" priority="2731">
      <formula>$N411="Excluído"</formula>
    </cfRule>
    <cfRule type="expression" dxfId="2968" priority="2732">
      <formula>$N411="Alterar"</formula>
    </cfRule>
    <cfRule type="expression" dxfId="2967" priority="2733">
      <formula>$N411="Excluir"</formula>
    </cfRule>
    <cfRule type="expression" dxfId="2966" priority="2734">
      <formula>$N411="Incluir"</formula>
    </cfRule>
  </conditionalFormatting>
  <conditionalFormatting sqref="F118">
    <cfRule type="expression" dxfId="2965" priority="2713">
      <formula>IF($I118="",FALSE,IF($I118&gt;9999999,IF($I118&lt;100000000,FALSE,TRUE),TRUE))</formula>
    </cfRule>
  </conditionalFormatting>
  <conditionalFormatting sqref="F118">
    <cfRule type="expression" dxfId="2964" priority="2712">
      <formula>IF($I118="",FALSE,IF($I118&gt;9999999,IF($I118&lt;100000000,FALSE,TRUE),TRUE))</formula>
    </cfRule>
  </conditionalFormatting>
  <conditionalFormatting sqref="F118:G118">
    <cfRule type="expression" dxfId="2963" priority="2714">
      <formula>MID($I118,2,7)="0000000"</formula>
    </cfRule>
    <cfRule type="expression" dxfId="2962" priority="2715">
      <formula>MID($I118,3,6)="000000"</formula>
    </cfRule>
    <cfRule type="expression" dxfId="2961" priority="2716">
      <formula>MID($I118,4,5)="00000"</formula>
    </cfRule>
    <cfRule type="expression" dxfId="2960" priority="2717">
      <formula>MID($I118,5,4)="0000"</formula>
    </cfRule>
    <cfRule type="expression" dxfId="2959" priority="2718">
      <formula>MID($I118,7,2)="00"</formula>
    </cfRule>
    <cfRule type="expression" dxfId="2958" priority="2719">
      <formula>MID($I118,8,1)="0"</formula>
    </cfRule>
    <cfRule type="expression" dxfId="2957" priority="2720">
      <formula>$N118="Excluído"</formula>
    </cfRule>
    <cfRule type="expression" dxfId="2956" priority="2721">
      <formula>$N118="Alterar"</formula>
    </cfRule>
    <cfRule type="expression" dxfId="2955" priority="2722">
      <formula>$N118="Excluir"</formula>
    </cfRule>
    <cfRule type="expression" dxfId="2954" priority="2723">
      <formula>$N118="Incluir"</formula>
    </cfRule>
  </conditionalFormatting>
  <conditionalFormatting sqref="F119:F120">
    <cfRule type="expression" dxfId="2953" priority="2701">
      <formula>IF($I119="",FALSE,IF($I119&gt;9999999,IF($I119&lt;100000000,FALSE,TRUE),TRUE))</formula>
    </cfRule>
  </conditionalFormatting>
  <conditionalFormatting sqref="F119:G120">
    <cfRule type="expression" dxfId="2952" priority="2702">
      <formula>MID($I119,2,7)="0000000"</formula>
    </cfRule>
    <cfRule type="expression" dxfId="2951" priority="2703">
      <formula>MID($I119,3,6)="000000"</formula>
    </cfRule>
    <cfRule type="expression" dxfId="2950" priority="2704">
      <formula>MID($I119,4,5)="00000"</formula>
    </cfRule>
    <cfRule type="expression" dxfId="2949" priority="2705">
      <formula>MID($I119,5,4)="0000"</formula>
    </cfRule>
    <cfRule type="expression" dxfId="2948" priority="2706">
      <formula>MID($I119,7,2)="00"</formula>
    </cfRule>
    <cfRule type="expression" dxfId="2947" priority="2707">
      <formula>MID($I119,8,1)="0"</formula>
    </cfRule>
    <cfRule type="expression" dxfId="2946" priority="2708">
      <formula>$N119="Excluído"</formula>
    </cfRule>
    <cfRule type="expression" dxfId="2945" priority="2709">
      <formula>$N119="Alterar"</formula>
    </cfRule>
    <cfRule type="expression" dxfId="2944" priority="2710">
      <formula>$N119="Excluir"</formula>
    </cfRule>
    <cfRule type="expression" dxfId="2943" priority="2711">
      <formula>$N119="Incluir"</formula>
    </cfRule>
  </conditionalFormatting>
  <conditionalFormatting sqref="H461:H462">
    <cfRule type="expression" dxfId="2942" priority="11577">
      <formula>IF($I413="",FALSE,IF($I413&gt;9999999,IF($I413&lt;100000000,FALSE,TRUE),TRUE))</formula>
    </cfRule>
  </conditionalFormatting>
  <conditionalFormatting sqref="H461:H462">
    <cfRule type="expression" dxfId="2941" priority="11578">
      <formula>MID($I413,2,7)="0000000"</formula>
    </cfRule>
    <cfRule type="expression" dxfId="2940" priority="11579">
      <formula>MID($I413,3,6)="000000"</formula>
    </cfRule>
    <cfRule type="expression" dxfId="2939" priority="11580">
      <formula>MID($I413,4,5)="00000"</formula>
    </cfRule>
    <cfRule type="expression" dxfId="2938" priority="11581">
      <formula>MID($I413,5,4)="0000"</formula>
    </cfRule>
    <cfRule type="expression" dxfId="2937" priority="11582">
      <formula>MID($I413,7,2)="00"</formula>
    </cfRule>
    <cfRule type="expression" dxfId="2936" priority="11583">
      <formula>MID($I413,8,1)="0"</formula>
    </cfRule>
    <cfRule type="expression" dxfId="2935" priority="11584">
      <formula>$N413="Excluído"</formula>
    </cfRule>
    <cfRule type="expression" dxfId="2934" priority="11585">
      <formula>$N413="Alterar"</formula>
    </cfRule>
    <cfRule type="expression" dxfId="2933" priority="11586">
      <formula>$N413="Excluir"</formula>
    </cfRule>
    <cfRule type="expression" dxfId="2932" priority="11587">
      <formula>$N413="Incluir"</formula>
    </cfRule>
  </conditionalFormatting>
  <conditionalFormatting sqref="F418:F423 H418:H423 F478">
    <cfRule type="expression" dxfId="2931" priority="11588">
      <formula>IF($I378="",FALSE,IF($I378&gt;9999999,IF($I378&lt;100000000,FALSE,TRUE),TRUE))</formula>
    </cfRule>
  </conditionalFormatting>
  <conditionalFormatting sqref="F418:F423 H418:H423">
    <cfRule type="expression" dxfId="2930" priority="11589">
      <formula>MID($I378,2,7)="0000000"</formula>
    </cfRule>
    <cfRule type="expression" dxfId="2929" priority="11590">
      <formula>MID($I378,3,6)="000000"</formula>
    </cfRule>
    <cfRule type="expression" dxfId="2928" priority="11591">
      <formula>MID($I378,4,5)="00000"</formula>
    </cfRule>
    <cfRule type="expression" dxfId="2927" priority="11592">
      <formula>MID($I378,5,4)="0000"</formula>
    </cfRule>
    <cfRule type="expression" dxfId="2926" priority="11593">
      <formula>MID($I378,7,2)="00"</formula>
    </cfRule>
    <cfRule type="expression" dxfId="2925" priority="11594">
      <formula>MID($I378,8,1)="0"</formula>
    </cfRule>
    <cfRule type="expression" dxfId="2924" priority="11595">
      <formula>$N378="Excluído"</formula>
    </cfRule>
    <cfRule type="expression" dxfId="2923" priority="11596">
      <formula>$N378="Alterar"</formula>
    </cfRule>
    <cfRule type="expression" dxfId="2922" priority="11597">
      <formula>$N378="Excluir"</formula>
    </cfRule>
    <cfRule type="expression" dxfId="2921" priority="11598">
      <formula>$N378="Incluir"</formula>
    </cfRule>
  </conditionalFormatting>
  <conditionalFormatting sqref="H466">
    <cfRule type="expression" dxfId="2920" priority="2690">
      <formula>IF($I414="",FALSE,IF($I414&gt;9999999,IF($I414&lt;100000000,FALSE,TRUE),TRUE))</formula>
    </cfRule>
  </conditionalFormatting>
  <conditionalFormatting sqref="H466">
    <cfRule type="expression" dxfId="2919" priority="2691">
      <formula>MID($I414,2,7)="0000000"</formula>
    </cfRule>
    <cfRule type="expression" dxfId="2918" priority="2692">
      <formula>MID($I414,3,6)="000000"</formula>
    </cfRule>
    <cfRule type="expression" dxfId="2917" priority="2693">
      <formula>MID($I414,4,5)="00000"</formula>
    </cfRule>
    <cfRule type="expression" dxfId="2916" priority="2694">
      <formula>MID($I414,5,4)="0000"</formula>
    </cfRule>
    <cfRule type="expression" dxfId="2915" priority="2695">
      <formula>MID($I414,7,2)="00"</formula>
    </cfRule>
    <cfRule type="expression" dxfId="2914" priority="2696">
      <formula>MID($I414,8,1)="0"</formula>
    </cfRule>
    <cfRule type="expression" dxfId="2913" priority="2697">
      <formula>$N414="Excluído"</formula>
    </cfRule>
    <cfRule type="expression" dxfId="2912" priority="2698">
      <formula>$N414="Alterar"</formula>
    </cfRule>
    <cfRule type="expression" dxfId="2911" priority="2699">
      <formula>$N414="Excluir"</formula>
    </cfRule>
    <cfRule type="expression" dxfId="2910" priority="2700">
      <formula>$N414="Incluir"</formula>
    </cfRule>
  </conditionalFormatting>
  <conditionalFormatting sqref="H466">
    <cfRule type="expression" dxfId="2909" priority="2679">
      <formula>IF(#REF!="",FALSE,IF(#REF!&gt;9999999,IF(#REF!&lt;100000000,FALSE,TRUE),TRUE))</formula>
    </cfRule>
  </conditionalFormatting>
  <conditionalFormatting sqref="H466">
    <cfRule type="expression" dxfId="2908" priority="2680">
      <formula>MID(#REF!,2,7)="0000000"</formula>
    </cfRule>
    <cfRule type="expression" dxfId="2907" priority="2681">
      <formula>MID(#REF!,3,6)="000000"</formula>
    </cfRule>
    <cfRule type="expression" dxfId="2906" priority="2682">
      <formula>MID(#REF!,4,5)="00000"</formula>
    </cfRule>
    <cfRule type="expression" dxfId="2905" priority="2683">
      <formula>MID(#REF!,5,4)="0000"</formula>
    </cfRule>
    <cfRule type="expression" dxfId="2904" priority="2684">
      <formula>MID(#REF!,7,2)="00"</formula>
    </cfRule>
    <cfRule type="expression" dxfId="2903" priority="2685">
      <formula>MID(#REF!,8,1)="0"</formula>
    </cfRule>
    <cfRule type="expression" dxfId="2902" priority="2686">
      <formula>#REF!="Excluído"</formula>
    </cfRule>
    <cfRule type="expression" dxfId="2901" priority="2687">
      <formula>#REF!="Alterar"</formula>
    </cfRule>
    <cfRule type="expression" dxfId="2900" priority="2688">
      <formula>#REF!="Excluir"</formula>
    </cfRule>
    <cfRule type="expression" dxfId="2899" priority="2689">
      <formula>#REF!="Incluir"</formula>
    </cfRule>
  </conditionalFormatting>
  <conditionalFormatting sqref="H466">
    <cfRule type="expression" dxfId="2898" priority="2669">
      <formula>MID($I467,2,7)="0000000"</formula>
    </cfRule>
    <cfRule type="expression" dxfId="2897" priority="2670">
      <formula>MID($I467,3,6)="000000"</formula>
    </cfRule>
    <cfRule type="expression" dxfId="2896" priority="2671">
      <formula>MID($I467,4,5)="00000"</formula>
    </cfRule>
    <cfRule type="expression" dxfId="2895" priority="2672">
      <formula>MID($I467,5,4)="0000"</formula>
    </cfRule>
    <cfRule type="expression" dxfId="2894" priority="2673">
      <formula>MID($I467,7,2)="00"</formula>
    </cfRule>
    <cfRule type="expression" dxfId="2893" priority="2674">
      <formula>MID($I467,8,1)="0"</formula>
    </cfRule>
    <cfRule type="expression" dxfId="2892" priority="2675">
      <formula>$N467="Excluído"</formula>
    </cfRule>
    <cfRule type="expression" dxfId="2891" priority="2676">
      <formula>$N467="Alterar"</formula>
    </cfRule>
    <cfRule type="expression" dxfId="2890" priority="2677">
      <formula>$N467="Excluir"</formula>
    </cfRule>
    <cfRule type="expression" dxfId="2889" priority="2678">
      <formula>$N467="Incluir"</formula>
    </cfRule>
  </conditionalFormatting>
  <conditionalFormatting sqref="G821">
    <cfRule type="expression" dxfId="2888" priority="2659">
      <formula>MID($I815,2,7)="0000000"</formula>
    </cfRule>
    <cfRule type="expression" dxfId="2887" priority="2660">
      <formula>MID($I815,3,6)="000000"</formula>
    </cfRule>
    <cfRule type="expression" dxfId="2886" priority="2661">
      <formula>MID($I815,4,5)="00000"</formula>
    </cfRule>
    <cfRule type="expression" dxfId="2885" priority="2662">
      <formula>MID($I815,5,4)="0000"</formula>
    </cfRule>
    <cfRule type="expression" dxfId="2884" priority="2663">
      <formula>MID($I815,7,2)="00"</formula>
    </cfRule>
    <cfRule type="expression" dxfId="2883" priority="2664">
      <formula>MID($I815,8,1)="0"</formula>
    </cfRule>
    <cfRule type="expression" dxfId="2882" priority="2665">
      <formula>$N815="Excluído"</formula>
    </cfRule>
    <cfRule type="expression" dxfId="2881" priority="2666">
      <formula>$N815="Alterar"</formula>
    </cfRule>
    <cfRule type="expression" dxfId="2880" priority="2667">
      <formula>$N815="Excluir"</formula>
    </cfRule>
    <cfRule type="expression" dxfId="2879" priority="2668">
      <formula>$N815="Incluir"</formula>
    </cfRule>
  </conditionalFormatting>
  <conditionalFormatting sqref="G841">
    <cfRule type="expression" dxfId="2878" priority="2649">
      <formula>MID($I841,2,7)="0000000"</formula>
    </cfRule>
    <cfRule type="expression" dxfId="2877" priority="2650">
      <formula>MID($I841,3,6)="000000"</formula>
    </cfRule>
    <cfRule type="expression" dxfId="2876" priority="2651">
      <formula>MID($I841,4,5)="00000"</formula>
    </cfRule>
    <cfRule type="expression" dxfId="2875" priority="2652">
      <formula>MID($I841,5,4)="0000"</formula>
    </cfRule>
    <cfRule type="expression" dxfId="2874" priority="2653">
      <formula>MID($I841,7,2)="00"</formula>
    </cfRule>
    <cfRule type="expression" dxfId="2873" priority="2654">
      <formula>MID($I841,8,1)="0"</formula>
    </cfRule>
    <cfRule type="expression" dxfId="2872" priority="2655">
      <formula>$N841="Excluído"</formula>
    </cfRule>
    <cfRule type="expression" dxfId="2871" priority="2656">
      <formula>$N841="Alterar"</formula>
    </cfRule>
    <cfRule type="expression" dxfId="2870" priority="2657">
      <formula>$N841="Excluir"</formula>
    </cfRule>
    <cfRule type="expression" dxfId="2869" priority="2658">
      <formula>$N841="Incluir"</formula>
    </cfRule>
  </conditionalFormatting>
  <conditionalFormatting sqref="G855">
    <cfRule type="expression" dxfId="2868" priority="2639">
      <formula>MID($I850,2,7)="0000000"</formula>
    </cfRule>
    <cfRule type="expression" dxfId="2867" priority="2640">
      <formula>MID($I850,3,6)="000000"</formula>
    </cfRule>
    <cfRule type="expression" dxfId="2866" priority="2641">
      <formula>MID($I850,4,5)="00000"</formula>
    </cfRule>
    <cfRule type="expression" dxfId="2865" priority="2642">
      <formula>MID($I850,5,4)="0000"</formula>
    </cfRule>
    <cfRule type="expression" dxfId="2864" priority="2643">
      <formula>MID($I850,7,2)="00"</formula>
    </cfRule>
    <cfRule type="expression" dxfId="2863" priority="2644">
      <formula>MID($I850,8,1)="0"</formula>
    </cfRule>
    <cfRule type="expression" dxfId="2862" priority="2645">
      <formula>$N850="Excluído"</formula>
    </cfRule>
    <cfRule type="expression" dxfId="2861" priority="2646">
      <formula>$N850="Alterar"</formula>
    </cfRule>
    <cfRule type="expression" dxfId="2860" priority="2647">
      <formula>$N850="Excluir"</formula>
    </cfRule>
    <cfRule type="expression" dxfId="2859" priority="2648">
      <formula>$N850="Incluir"</formula>
    </cfRule>
  </conditionalFormatting>
  <conditionalFormatting sqref="F855">
    <cfRule type="expression" dxfId="2858" priority="2628">
      <formula>IF($I850="",FALSE,IF($I850&gt;9999999,IF($I850&lt;100000000,FALSE,TRUE),TRUE))</formula>
    </cfRule>
  </conditionalFormatting>
  <conditionalFormatting sqref="F855">
    <cfRule type="expression" dxfId="2857" priority="2629">
      <formula>MID($I850,2,7)="0000000"</formula>
    </cfRule>
    <cfRule type="expression" dxfId="2856" priority="2630">
      <formula>MID($I850,3,6)="000000"</formula>
    </cfRule>
    <cfRule type="expression" dxfId="2855" priority="2631">
      <formula>MID($I850,4,5)="00000"</formula>
    </cfRule>
    <cfRule type="expression" dxfId="2854" priority="2632">
      <formula>MID($I850,5,4)="0000"</formula>
    </cfRule>
    <cfRule type="expression" dxfId="2853" priority="2633">
      <formula>MID($I850,7,2)="00"</formula>
    </cfRule>
    <cfRule type="expression" dxfId="2852" priority="2634">
      <formula>MID($I850,8,1)="0"</formula>
    </cfRule>
    <cfRule type="expression" dxfId="2851" priority="2635">
      <formula>$N850="Excluído"</formula>
    </cfRule>
    <cfRule type="expression" dxfId="2850" priority="2636">
      <formula>$N850="Alterar"</formula>
    </cfRule>
    <cfRule type="expression" dxfId="2849" priority="2637">
      <formula>$N850="Excluir"</formula>
    </cfRule>
    <cfRule type="expression" dxfId="2848" priority="2638">
      <formula>$N850="Incluir"</formula>
    </cfRule>
  </conditionalFormatting>
  <conditionalFormatting sqref="G873">
    <cfRule type="expression" dxfId="2847" priority="11599">
      <formula>IF($I765="",FALSE,IF($I765&gt;9999999,IF($I765&lt;100000000,FALSE,TRUE),TRUE))</formula>
    </cfRule>
  </conditionalFormatting>
  <conditionalFormatting sqref="G873">
    <cfRule type="expression" dxfId="2846" priority="11600">
      <formula>MID($I765,2,7)="0000000"</formula>
    </cfRule>
    <cfRule type="expression" dxfId="2845" priority="11601">
      <formula>MID($I765,3,6)="000000"</formula>
    </cfRule>
    <cfRule type="expression" dxfId="2844" priority="11602">
      <formula>MID($I765,4,5)="00000"</formula>
    </cfRule>
    <cfRule type="expression" dxfId="2843" priority="11603">
      <formula>MID($I765,5,4)="0000"</formula>
    </cfRule>
    <cfRule type="expression" dxfId="2842" priority="11604">
      <formula>MID($I765,7,2)="00"</formula>
    </cfRule>
    <cfRule type="expression" dxfId="2841" priority="11605">
      <formula>MID($I765,8,1)="0"</formula>
    </cfRule>
    <cfRule type="expression" dxfId="2840" priority="11606">
      <formula>$N765="Excluído"</formula>
    </cfRule>
    <cfRule type="expression" dxfId="2839" priority="11607">
      <formula>$N765="Alterar"</formula>
    </cfRule>
    <cfRule type="expression" dxfId="2838" priority="11608">
      <formula>$N765="Excluir"</formula>
    </cfRule>
    <cfRule type="expression" dxfId="2837" priority="11609">
      <formula>$N765="Incluir"</formula>
    </cfRule>
  </conditionalFormatting>
  <conditionalFormatting sqref="G462">
    <cfRule type="expression" dxfId="2836" priority="2618">
      <formula>MID($I463,2,7)="0000000"</formula>
    </cfRule>
    <cfRule type="expression" dxfId="2835" priority="2619">
      <formula>MID($I463,3,6)="000000"</formula>
    </cfRule>
    <cfRule type="expression" dxfId="2834" priority="2620">
      <formula>MID($I463,4,5)="00000"</formula>
    </cfRule>
    <cfRule type="expression" dxfId="2833" priority="2621">
      <formula>MID($I463,5,4)="0000"</formula>
    </cfRule>
    <cfRule type="expression" dxfId="2832" priority="2622">
      <formula>MID($I463,7,2)="00"</formula>
    </cfRule>
    <cfRule type="expression" dxfId="2831" priority="2623">
      <formula>MID($I463,8,1)="0"</formula>
    </cfRule>
    <cfRule type="expression" dxfId="2830" priority="2624">
      <formula>$N463="Excluído"</formula>
    </cfRule>
    <cfRule type="expression" dxfId="2829" priority="2625">
      <formula>$N463="Alterar"</formula>
    </cfRule>
    <cfRule type="expression" dxfId="2828" priority="2626">
      <formula>$N463="Excluir"</formula>
    </cfRule>
    <cfRule type="expression" dxfId="2827" priority="2627">
      <formula>$N463="Incluir"</formula>
    </cfRule>
  </conditionalFormatting>
  <conditionalFormatting sqref="E463">
    <cfRule type="expression" dxfId="2826" priority="2607">
      <formula>IF($I461="",FALSE,IF($I461&gt;9999999,IF($I461&lt;100000000,FALSE,TRUE),TRUE))</formula>
    </cfRule>
  </conditionalFormatting>
  <conditionalFormatting sqref="E463">
    <cfRule type="expression" dxfId="2825" priority="2608">
      <formula>MID($I461,2,7)="0000000"</formula>
    </cfRule>
    <cfRule type="expression" dxfId="2824" priority="2609">
      <formula>MID($I461,3,6)="000000"</formula>
    </cfRule>
    <cfRule type="expression" dxfId="2823" priority="2610">
      <formula>MID($I461,4,5)="00000"</formula>
    </cfRule>
    <cfRule type="expression" dxfId="2822" priority="2611">
      <formula>MID($I461,5,4)="0000"</formula>
    </cfRule>
    <cfRule type="expression" dxfId="2821" priority="2612">
      <formula>MID($I461,7,2)="00"</formula>
    </cfRule>
    <cfRule type="expression" dxfId="2820" priority="2613">
      <formula>MID($I461,8,1)="0"</formula>
    </cfRule>
    <cfRule type="expression" dxfId="2819" priority="2614">
      <formula>$N461="Excluído"</formula>
    </cfRule>
    <cfRule type="expression" dxfId="2818" priority="2615">
      <formula>$N461="Alterar"</formula>
    </cfRule>
    <cfRule type="expression" dxfId="2817" priority="2616">
      <formula>$N461="Excluir"</formula>
    </cfRule>
    <cfRule type="expression" dxfId="2816" priority="2617">
      <formula>$N461="Incluir"</formula>
    </cfRule>
  </conditionalFormatting>
  <conditionalFormatting sqref="G466">
    <cfRule type="expression" dxfId="2815" priority="2597">
      <formula>MID($I466,2,7)="0000000"</formula>
    </cfRule>
    <cfRule type="expression" dxfId="2814" priority="2598">
      <formula>MID($I466,3,6)="000000"</formula>
    </cfRule>
    <cfRule type="expression" dxfId="2813" priority="2599">
      <formula>MID($I466,4,5)="00000"</formula>
    </cfRule>
    <cfRule type="expression" dxfId="2812" priority="2600">
      <formula>MID($I466,5,4)="0000"</formula>
    </cfRule>
    <cfRule type="expression" dxfId="2811" priority="2601">
      <formula>MID($I466,7,2)="00"</formula>
    </cfRule>
    <cfRule type="expression" dxfId="2810" priority="2602">
      <formula>MID($I466,8,1)="0"</formula>
    </cfRule>
    <cfRule type="expression" dxfId="2809" priority="2603">
      <formula>$N466="Excluído"</formula>
    </cfRule>
    <cfRule type="expression" dxfId="2808" priority="2604">
      <formula>$N466="Alterar"</formula>
    </cfRule>
    <cfRule type="expression" dxfId="2807" priority="2605">
      <formula>$N466="Excluir"</formula>
    </cfRule>
    <cfRule type="expression" dxfId="2806" priority="2606">
      <formula>$N466="Incluir"</formula>
    </cfRule>
  </conditionalFormatting>
  <conditionalFormatting sqref="F466">
    <cfRule type="expression" dxfId="2805" priority="2586">
      <formula>IF($I466="",FALSE,IF($I466&gt;9999999,IF($I466&lt;100000000,FALSE,TRUE),TRUE))</formula>
    </cfRule>
  </conditionalFormatting>
  <conditionalFormatting sqref="F466">
    <cfRule type="expression" dxfId="2804" priority="2587">
      <formula>MID($I466,2,7)="0000000"</formula>
    </cfRule>
    <cfRule type="expression" dxfId="2803" priority="2588">
      <formula>MID($I466,3,6)="000000"</formula>
    </cfRule>
    <cfRule type="expression" dxfId="2802" priority="2589">
      <formula>MID($I466,4,5)="00000"</formula>
    </cfRule>
    <cfRule type="expression" dxfId="2801" priority="2590">
      <formula>MID($I466,5,4)="0000"</formula>
    </cfRule>
    <cfRule type="expression" dxfId="2800" priority="2591">
      <formula>MID($I466,7,2)="00"</formula>
    </cfRule>
    <cfRule type="expression" dxfId="2799" priority="2592">
      <formula>MID($I466,8,1)="0"</formula>
    </cfRule>
    <cfRule type="expression" dxfId="2798" priority="2593">
      <formula>$N466="Excluído"</formula>
    </cfRule>
    <cfRule type="expression" dxfId="2797" priority="2594">
      <formula>$N466="Alterar"</formula>
    </cfRule>
    <cfRule type="expression" dxfId="2796" priority="2595">
      <formula>$N466="Excluir"</formula>
    </cfRule>
    <cfRule type="expression" dxfId="2795" priority="2596">
      <formula>$N466="Incluir"</formula>
    </cfRule>
  </conditionalFormatting>
  <conditionalFormatting sqref="F472:H472">
    <cfRule type="expression" dxfId="2794" priority="11610">
      <formula>MID($I435,2,7)="0000000"</formula>
    </cfRule>
    <cfRule type="expression" dxfId="2793" priority="11611">
      <formula>MID($I435,3,6)="000000"</formula>
    </cfRule>
    <cfRule type="expression" dxfId="2792" priority="11612">
      <formula>MID($I435,4,5)="00000"</formula>
    </cfRule>
    <cfRule type="expression" dxfId="2791" priority="11613">
      <formula>MID($I435,5,4)="0000"</formula>
    </cfRule>
    <cfRule type="expression" dxfId="2790" priority="11614">
      <formula>MID($I435,7,2)="00"</formula>
    </cfRule>
    <cfRule type="expression" dxfId="2789" priority="11615">
      <formula>MID($I435,8,1)="0"</formula>
    </cfRule>
    <cfRule type="expression" dxfId="2788" priority="11616">
      <formula>$N435="Excluído"</formula>
    </cfRule>
    <cfRule type="expression" dxfId="2787" priority="11617">
      <formula>$N435="Alterar"</formula>
    </cfRule>
    <cfRule type="expression" dxfId="2786" priority="11618">
      <formula>$N435="Excluir"</formula>
    </cfRule>
    <cfRule type="expression" dxfId="2785" priority="11619">
      <formula>$N435="Incluir"</formula>
    </cfRule>
  </conditionalFormatting>
  <conditionalFormatting sqref="F483">
    <cfRule type="expression" dxfId="2784" priority="2575">
      <formula>IF($I483="",FALSE,IF($I483&gt;9999999,IF($I483&lt;100000000,FALSE,TRUE),TRUE))</formula>
    </cfRule>
  </conditionalFormatting>
  <conditionalFormatting sqref="F483">
    <cfRule type="expression" dxfId="2783" priority="2576">
      <formula>MID($I483,2,7)="0000000"</formula>
    </cfRule>
    <cfRule type="expression" dxfId="2782" priority="2577">
      <formula>MID($I483,3,6)="000000"</formula>
    </cfRule>
    <cfRule type="expression" dxfId="2781" priority="2578">
      <formula>MID($I483,4,5)="00000"</formula>
    </cfRule>
    <cfRule type="expression" dxfId="2780" priority="2579">
      <formula>MID($I483,5,4)="0000"</formula>
    </cfRule>
    <cfRule type="expression" dxfId="2779" priority="2580">
      <formula>MID($I483,7,2)="00"</formula>
    </cfRule>
    <cfRule type="expression" dxfId="2778" priority="2581">
      <formula>MID($I483,8,1)="0"</formula>
    </cfRule>
    <cfRule type="expression" dxfId="2777" priority="2582">
      <formula>$N483="Excluído"</formula>
    </cfRule>
    <cfRule type="expression" dxfId="2776" priority="2583">
      <formula>$N483="Alterar"</formula>
    </cfRule>
    <cfRule type="expression" dxfId="2775" priority="2584">
      <formula>$N483="Excluir"</formula>
    </cfRule>
    <cfRule type="expression" dxfId="2774" priority="2585">
      <formula>$N483="Incluir"</formula>
    </cfRule>
  </conditionalFormatting>
  <conditionalFormatting sqref="F494">
    <cfRule type="expression" dxfId="2773" priority="2553">
      <formula>IF($I460="",FALSE,IF($I460&gt;9999999,IF($I460&lt;100000000,FALSE,TRUE),TRUE))</formula>
    </cfRule>
  </conditionalFormatting>
  <conditionalFormatting sqref="F494:G494">
    <cfRule type="expression" dxfId="2772" priority="2554">
      <formula>MID($I460,2,7)="0000000"</formula>
    </cfRule>
    <cfRule type="expression" dxfId="2771" priority="2555">
      <formula>MID($I460,3,6)="000000"</formula>
    </cfRule>
    <cfRule type="expression" dxfId="2770" priority="2556">
      <formula>MID($I460,4,5)="00000"</formula>
    </cfRule>
    <cfRule type="expression" dxfId="2769" priority="2557">
      <formula>MID($I460,5,4)="0000"</formula>
    </cfRule>
    <cfRule type="expression" dxfId="2768" priority="2558">
      <formula>MID($I460,7,2)="00"</formula>
    </cfRule>
    <cfRule type="expression" dxfId="2767" priority="2559">
      <formula>MID($I460,8,1)="0"</formula>
    </cfRule>
    <cfRule type="expression" dxfId="2766" priority="2560">
      <formula>$N460="Excluído"</formula>
    </cfRule>
    <cfRule type="expression" dxfId="2765" priority="2561">
      <formula>$N460="Alterar"</formula>
    </cfRule>
    <cfRule type="expression" dxfId="2764" priority="2562">
      <formula>$N460="Excluir"</formula>
    </cfRule>
    <cfRule type="expression" dxfId="2763" priority="2563">
      <formula>$N460="Incluir"</formula>
    </cfRule>
  </conditionalFormatting>
  <conditionalFormatting sqref="F494">
    <cfRule type="expression" dxfId="2762" priority="2564">
      <formula>IF($I443="",FALSE,IF($I443&gt;9999999,IF($I443&lt;100000000,FALSE,TRUE),TRUE))</formula>
    </cfRule>
  </conditionalFormatting>
  <conditionalFormatting sqref="F494">
    <cfRule type="expression" dxfId="2761" priority="2565">
      <formula>MID($I443,2,7)="0000000"</formula>
    </cfRule>
    <cfRule type="expression" dxfId="2760" priority="2566">
      <formula>MID($I443,3,6)="000000"</formula>
    </cfRule>
    <cfRule type="expression" dxfId="2759" priority="2567">
      <formula>MID($I443,4,5)="00000"</formula>
    </cfRule>
    <cfRule type="expression" dxfId="2758" priority="2568">
      <formula>MID($I443,5,4)="0000"</formula>
    </cfRule>
    <cfRule type="expression" dxfId="2757" priority="2569">
      <formula>MID($I443,7,2)="00"</formula>
    </cfRule>
    <cfRule type="expression" dxfId="2756" priority="2570">
      <formula>MID($I443,8,1)="0"</formula>
    </cfRule>
    <cfRule type="expression" dxfId="2755" priority="2571">
      <formula>$N443="Excluído"</formula>
    </cfRule>
    <cfRule type="expression" dxfId="2754" priority="2572">
      <formula>$N443="Alterar"</formula>
    </cfRule>
    <cfRule type="expression" dxfId="2753" priority="2573">
      <formula>$N443="Excluir"</formula>
    </cfRule>
    <cfRule type="expression" dxfId="2752" priority="2574">
      <formula>$N443="Incluir"</formula>
    </cfRule>
  </conditionalFormatting>
  <conditionalFormatting sqref="E495">
    <cfRule type="expression" dxfId="2751" priority="2542">
      <formula>IF($I493="",FALSE,IF($I493&gt;9999999,IF($I493&lt;100000000,FALSE,TRUE),TRUE))</formula>
    </cfRule>
  </conditionalFormatting>
  <conditionalFormatting sqref="E495">
    <cfRule type="expression" dxfId="2750" priority="2543">
      <formula>MID($I493,2,7)="0000000"</formula>
    </cfRule>
    <cfRule type="expression" dxfId="2749" priority="2544">
      <formula>MID($I493,3,6)="000000"</formula>
    </cfRule>
    <cfRule type="expression" dxfId="2748" priority="2545">
      <formula>MID($I493,4,5)="00000"</formula>
    </cfRule>
    <cfRule type="expression" dxfId="2747" priority="2546">
      <formula>MID($I493,5,4)="0000"</formula>
    </cfRule>
    <cfRule type="expression" dxfId="2746" priority="2547">
      <formula>MID($I493,7,2)="00"</formula>
    </cfRule>
    <cfRule type="expression" dxfId="2745" priority="2548">
      <formula>MID($I493,8,1)="0"</formula>
    </cfRule>
    <cfRule type="expression" dxfId="2744" priority="2549">
      <formula>$N493="Excluído"</formula>
    </cfRule>
    <cfRule type="expression" dxfId="2743" priority="2550">
      <formula>$N493="Alterar"</formula>
    </cfRule>
    <cfRule type="expression" dxfId="2742" priority="2551">
      <formula>$N493="Excluir"</formula>
    </cfRule>
    <cfRule type="expression" dxfId="2741" priority="2552">
      <formula>$N493="Incluir"</formula>
    </cfRule>
  </conditionalFormatting>
  <conditionalFormatting sqref="H557">
    <cfRule type="expression" dxfId="2740" priority="11620">
      <formula>IF($I506="",FALSE,IF($I506&gt;9999999,IF($I506&lt;100000000,FALSE,TRUE),TRUE))</formula>
    </cfRule>
  </conditionalFormatting>
  <conditionalFormatting sqref="H468:H469">
    <cfRule type="expression" dxfId="2739" priority="11621">
      <formula>MID($I414,2,7)="0000000"</formula>
    </cfRule>
    <cfRule type="expression" dxfId="2738" priority="11622">
      <formula>MID($I414,3,6)="000000"</formula>
    </cfRule>
    <cfRule type="expression" dxfId="2737" priority="11623">
      <formula>MID($I414,4,5)="00000"</formula>
    </cfRule>
    <cfRule type="expression" dxfId="2736" priority="11624">
      <formula>MID($I414,5,4)="0000"</formula>
    </cfRule>
    <cfRule type="expression" dxfId="2735" priority="11625">
      <formula>MID($I414,7,2)="00"</formula>
    </cfRule>
    <cfRule type="expression" dxfId="2734" priority="11626">
      <formula>MID($I414,8,1)="0"</formula>
    </cfRule>
    <cfRule type="expression" dxfId="2733" priority="11627">
      <formula>$N414="Excluído"</formula>
    </cfRule>
    <cfRule type="expression" dxfId="2732" priority="11628">
      <formula>$N414="Alterar"</formula>
    </cfRule>
    <cfRule type="expression" dxfId="2731" priority="11629">
      <formula>$N414="Excluir"</formula>
    </cfRule>
    <cfRule type="expression" dxfId="2730" priority="11630">
      <formula>$N414="Incluir"</formula>
    </cfRule>
  </conditionalFormatting>
  <conditionalFormatting sqref="H557">
    <cfRule type="expression" dxfId="2729" priority="11631">
      <formula>IF($I491="",FALSE,IF($I491&gt;9999999,IF($I491&lt;100000000,FALSE,TRUE),TRUE))</formula>
    </cfRule>
  </conditionalFormatting>
  <conditionalFormatting sqref="H557">
    <cfRule type="expression" dxfId="2728" priority="11632">
      <formula>MID($I491,2,7)="0000000"</formula>
    </cfRule>
    <cfRule type="expression" dxfId="2727" priority="11633">
      <formula>MID($I491,3,6)="000000"</formula>
    </cfRule>
    <cfRule type="expression" dxfId="2726" priority="11634">
      <formula>MID($I491,4,5)="00000"</formula>
    </cfRule>
    <cfRule type="expression" dxfId="2725" priority="11635">
      <formula>MID($I491,5,4)="0000"</formula>
    </cfRule>
    <cfRule type="expression" dxfId="2724" priority="11636">
      <formula>MID($I491,7,2)="00"</formula>
    </cfRule>
    <cfRule type="expression" dxfId="2723" priority="11637">
      <formula>MID($I491,8,1)="0"</formula>
    </cfRule>
    <cfRule type="expression" dxfId="2722" priority="11638">
      <formula>$N491="Excluído"</formula>
    </cfRule>
    <cfRule type="expression" dxfId="2721" priority="11639">
      <formula>$N491="Alterar"</formula>
    </cfRule>
    <cfRule type="expression" dxfId="2720" priority="11640">
      <formula>$N491="Excluir"</formula>
    </cfRule>
    <cfRule type="expression" dxfId="2719" priority="11641">
      <formula>$N491="Incluir"</formula>
    </cfRule>
  </conditionalFormatting>
  <conditionalFormatting sqref="H561">
    <cfRule type="expression" dxfId="2718" priority="11642">
      <formula>IF($I508="",FALSE,IF($I508&gt;9999999,IF($I508&lt;100000000,FALSE,TRUE),TRUE))</formula>
    </cfRule>
  </conditionalFormatting>
  <conditionalFormatting sqref="F561:H561">
    <cfRule type="expression" dxfId="2717" priority="11643">
      <formula>MID($I508,2,7)="0000000"</formula>
    </cfRule>
    <cfRule type="expression" dxfId="2716" priority="11644">
      <formula>MID($I508,3,6)="000000"</formula>
    </cfRule>
    <cfRule type="expression" dxfId="2715" priority="11645">
      <formula>MID($I508,4,5)="00000"</formula>
    </cfRule>
    <cfRule type="expression" dxfId="2714" priority="11646">
      <formula>MID($I508,5,4)="0000"</formula>
    </cfRule>
    <cfRule type="expression" dxfId="2713" priority="11647">
      <formula>MID($I508,7,2)="00"</formula>
    </cfRule>
    <cfRule type="expression" dxfId="2712" priority="11648">
      <formula>MID($I508,8,1)="0"</formula>
    </cfRule>
    <cfRule type="expression" dxfId="2711" priority="11649">
      <formula>$N508="Excluído"</formula>
    </cfRule>
    <cfRule type="expression" dxfId="2710" priority="11650">
      <formula>$N508="Alterar"</formula>
    </cfRule>
    <cfRule type="expression" dxfId="2709" priority="11651">
      <formula>$N508="Excluir"</formula>
    </cfRule>
    <cfRule type="expression" dxfId="2708" priority="11652">
      <formula>$N508="Incluir"</formula>
    </cfRule>
  </conditionalFormatting>
  <conditionalFormatting sqref="F563">
    <cfRule type="expression" dxfId="2707" priority="11653">
      <formula>IF($I496="",FALSE,IF($I496&gt;9999999,IF($I496&lt;100000000,FALSE,TRUE),TRUE))</formula>
    </cfRule>
  </conditionalFormatting>
  <conditionalFormatting sqref="F514">
    <cfRule type="expression" dxfId="2706" priority="2531">
      <formula>IF($I515="",FALSE,IF($I515&gt;9999999,IF($I515&lt;100000000,FALSE,TRUE),TRUE))</formula>
    </cfRule>
  </conditionalFormatting>
  <conditionalFormatting sqref="F514:H514">
    <cfRule type="expression" dxfId="2705" priority="2532">
      <formula>MID($I515,2,7)="0000000"</formula>
    </cfRule>
    <cfRule type="expression" dxfId="2704" priority="2533">
      <formula>MID($I515,3,6)="000000"</formula>
    </cfRule>
    <cfRule type="expression" dxfId="2703" priority="2534">
      <formula>MID($I515,4,5)="00000"</formula>
    </cfRule>
    <cfRule type="expression" dxfId="2702" priority="2535">
      <formula>MID($I515,5,4)="0000"</formula>
    </cfRule>
    <cfRule type="expression" dxfId="2701" priority="2536">
      <formula>MID($I515,7,2)="00"</formula>
    </cfRule>
    <cfRule type="expression" dxfId="2700" priority="2537">
      <formula>MID($I515,8,1)="0"</formula>
    </cfRule>
    <cfRule type="expression" dxfId="2699" priority="2538">
      <formula>$N515="Excluído"</formula>
    </cfRule>
    <cfRule type="expression" dxfId="2698" priority="2539">
      <formula>$N515="Alterar"</formula>
    </cfRule>
    <cfRule type="expression" dxfId="2697" priority="2540">
      <formula>$N515="Excluir"</formula>
    </cfRule>
    <cfRule type="expression" dxfId="2696" priority="2541">
      <formula>$N515="Incluir"</formula>
    </cfRule>
  </conditionalFormatting>
  <conditionalFormatting sqref="F552:F555">
    <cfRule type="expression" dxfId="2695" priority="11654">
      <formula>IF($I502="",FALSE,IF($I502&gt;9999999,IF($I502&lt;100000000,FALSE,TRUE),TRUE))</formula>
    </cfRule>
  </conditionalFormatting>
  <conditionalFormatting sqref="F552:H555">
    <cfRule type="expression" dxfId="2694" priority="11655">
      <formula>MID($I502,2,7)="0000000"</formula>
    </cfRule>
    <cfRule type="expression" dxfId="2693" priority="11656">
      <formula>MID($I502,3,6)="000000"</formula>
    </cfRule>
    <cfRule type="expression" dxfId="2692" priority="11657">
      <formula>MID($I502,4,5)="00000"</formula>
    </cfRule>
    <cfRule type="expression" dxfId="2691" priority="11658">
      <formula>MID($I502,5,4)="0000"</formula>
    </cfRule>
    <cfRule type="expression" dxfId="2690" priority="11659">
      <formula>MID($I502,7,2)="00"</formula>
    </cfRule>
    <cfRule type="expression" dxfId="2689" priority="11660">
      <formula>MID($I502,8,1)="0"</formula>
    </cfRule>
    <cfRule type="expression" dxfId="2688" priority="11661">
      <formula>$N502="Excluído"</formula>
    </cfRule>
    <cfRule type="expression" dxfId="2687" priority="11662">
      <formula>$N502="Alterar"</formula>
    </cfRule>
    <cfRule type="expression" dxfId="2686" priority="11663">
      <formula>$N502="Excluir"</formula>
    </cfRule>
    <cfRule type="expression" dxfId="2685" priority="11664">
      <formula>$N502="Incluir"</formula>
    </cfRule>
  </conditionalFormatting>
  <conditionalFormatting sqref="F552:F555">
    <cfRule type="expression" dxfId="2684" priority="11665">
      <formula>IF($I487="",FALSE,IF($I487&gt;9999999,IF($I487&lt;100000000,FALSE,TRUE),TRUE))</formula>
    </cfRule>
  </conditionalFormatting>
  <conditionalFormatting sqref="F552:F555">
    <cfRule type="expression" dxfId="2683" priority="11666">
      <formula>MID($I487,2,7)="0000000"</formula>
    </cfRule>
    <cfRule type="expression" dxfId="2682" priority="11667">
      <formula>MID($I487,3,6)="000000"</formula>
    </cfRule>
    <cfRule type="expression" dxfId="2681" priority="11668">
      <formula>MID($I487,4,5)="00000"</formula>
    </cfRule>
    <cfRule type="expression" dxfId="2680" priority="11669">
      <formula>MID($I487,5,4)="0000"</formula>
    </cfRule>
    <cfRule type="expression" dxfId="2679" priority="11670">
      <formula>MID($I487,7,2)="00"</formula>
    </cfRule>
    <cfRule type="expression" dxfId="2678" priority="11671">
      <formula>MID($I487,8,1)="0"</formula>
    </cfRule>
    <cfRule type="expression" dxfId="2677" priority="11672">
      <formula>$N487="Excluído"</formula>
    </cfRule>
    <cfRule type="expression" dxfId="2676" priority="11673">
      <formula>$N487="Alterar"</formula>
    </cfRule>
    <cfRule type="expression" dxfId="2675" priority="11674">
      <formula>$N487="Excluir"</formula>
    </cfRule>
    <cfRule type="expression" dxfId="2674" priority="11675">
      <formula>$N487="Incluir"</formula>
    </cfRule>
  </conditionalFormatting>
  <conditionalFormatting sqref="F526">
    <cfRule type="expression" dxfId="2673" priority="2520">
      <formula>IF($I526="",FALSE,IF($I526&gt;9999999,IF($I526&lt;100000000,FALSE,TRUE),TRUE))</formula>
    </cfRule>
  </conditionalFormatting>
  <conditionalFormatting sqref="F526">
    <cfRule type="expression" dxfId="2672" priority="2521">
      <formula>MID($I526,2,7)="0000000"</formula>
    </cfRule>
    <cfRule type="expression" dxfId="2671" priority="2522">
      <formula>MID($I526,3,6)="000000"</formula>
    </cfRule>
    <cfRule type="expression" dxfId="2670" priority="2523">
      <formula>MID($I526,4,5)="00000"</formula>
    </cfRule>
    <cfRule type="expression" dxfId="2669" priority="2524">
      <formula>MID($I526,5,4)="0000"</formula>
    </cfRule>
    <cfRule type="expression" dxfId="2668" priority="2525">
      <formula>MID($I526,7,2)="00"</formula>
    </cfRule>
    <cfRule type="expression" dxfId="2667" priority="2526">
      <formula>MID($I526,8,1)="0"</formula>
    </cfRule>
    <cfRule type="expression" dxfId="2666" priority="2527">
      <formula>$N526="Excluído"</formula>
    </cfRule>
    <cfRule type="expression" dxfId="2665" priority="2528">
      <formula>$N526="Alterar"</formula>
    </cfRule>
    <cfRule type="expression" dxfId="2664" priority="2529">
      <formula>$N526="Excluir"</formula>
    </cfRule>
    <cfRule type="expression" dxfId="2663" priority="2530">
      <formula>$N526="Incluir"</formula>
    </cfRule>
  </conditionalFormatting>
  <conditionalFormatting sqref="H526">
    <cfRule type="expression" dxfId="2662" priority="2498">
      <formula>IF($I481="",FALSE,IF($I481&gt;9999999,IF($I481&lt;100000000,FALSE,TRUE),TRUE))</formula>
    </cfRule>
  </conditionalFormatting>
  <conditionalFormatting sqref="H526">
    <cfRule type="expression" dxfId="2661" priority="2499">
      <formula>MID($I481,2,7)="0000000"</formula>
    </cfRule>
    <cfRule type="expression" dxfId="2660" priority="2500">
      <formula>MID($I481,3,6)="000000"</formula>
    </cfRule>
    <cfRule type="expression" dxfId="2659" priority="2501">
      <formula>MID($I481,4,5)="00000"</formula>
    </cfRule>
    <cfRule type="expression" dxfId="2658" priority="2502">
      <formula>MID($I481,5,4)="0000"</formula>
    </cfRule>
    <cfRule type="expression" dxfId="2657" priority="2503">
      <formula>MID($I481,7,2)="00"</formula>
    </cfRule>
    <cfRule type="expression" dxfId="2656" priority="2504">
      <formula>MID($I481,8,1)="0"</formula>
    </cfRule>
    <cfRule type="expression" dxfId="2655" priority="2505">
      <formula>$N481="Excluído"</formula>
    </cfRule>
    <cfRule type="expression" dxfId="2654" priority="2506">
      <formula>$N481="Alterar"</formula>
    </cfRule>
    <cfRule type="expression" dxfId="2653" priority="2507">
      <formula>$N481="Excluir"</formula>
    </cfRule>
    <cfRule type="expression" dxfId="2652" priority="2508">
      <formula>$N481="Incluir"</formula>
    </cfRule>
  </conditionalFormatting>
  <conditionalFormatting sqref="H526">
    <cfRule type="expression" dxfId="2651" priority="2488">
      <formula>MID($I526,2,7)="0000000"</formula>
    </cfRule>
    <cfRule type="expression" dxfId="2650" priority="2489">
      <formula>MID($I526,3,6)="000000"</formula>
    </cfRule>
    <cfRule type="expression" dxfId="2649" priority="2490">
      <formula>MID($I526,4,5)="00000"</formula>
    </cfRule>
    <cfRule type="expression" dxfId="2648" priority="2491">
      <formula>MID($I526,5,4)="0000"</formula>
    </cfRule>
    <cfRule type="expression" dxfId="2647" priority="2492">
      <formula>MID($I526,7,2)="00"</formula>
    </cfRule>
    <cfRule type="expression" dxfId="2646" priority="2493">
      <formula>MID($I526,8,1)="0"</formula>
    </cfRule>
    <cfRule type="expression" dxfId="2645" priority="2494">
      <formula>$N526="Excluído"</formula>
    </cfRule>
    <cfRule type="expression" dxfId="2644" priority="2495">
      <formula>$N526="Alterar"</formula>
    </cfRule>
    <cfRule type="expression" dxfId="2643" priority="2496">
      <formula>$N526="Excluir"</formula>
    </cfRule>
    <cfRule type="expression" dxfId="2642" priority="2497">
      <formula>$N526="Incluir"</formula>
    </cfRule>
  </conditionalFormatting>
  <conditionalFormatting sqref="H526">
    <cfRule type="expression" dxfId="2641" priority="2509">
      <formula>IF($I468="",FALSE,IF($I468&gt;9999999,IF($I468&lt;100000000,FALSE,TRUE),TRUE))</formula>
    </cfRule>
  </conditionalFormatting>
  <conditionalFormatting sqref="H526">
    <cfRule type="expression" dxfId="2640" priority="2510">
      <formula>MID($I468,2,7)="0000000"</formula>
    </cfRule>
    <cfRule type="expression" dxfId="2639" priority="2511">
      <formula>MID($I468,3,6)="000000"</formula>
    </cfRule>
    <cfRule type="expression" dxfId="2638" priority="2512">
      <formula>MID($I468,4,5)="00000"</formula>
    </cfRule>
    <cfRule type="expression" dxfId="2637" priority="2513">
      <formula>MID($I468,5,4)="0000"</formula>
    </cfRule>
    <cfRule type="expression" dxfId="2636" priority="2514">
      <formula>MID($I468,7,2)="00"</formula>
    </cfRule>
    <cfRule type="expression" dxfId="2635" priority="2515">
      <formula>MID($I468,8,1)="0"</formula>
    </cfRule>
    <cfRule type="expression" dxfId="2634" priority="2516">
      <formula>$N468="Excluído"</formula>
    </cfRule>
    <cfRule type="expression" dxfId="2633" priority="2517">
      <formula>$N468="Alterar"</formula>
    </cfRule>
    <cfRule type="expression" dxfId="2632" priority="2518">
      <formula>$N468="Excluir"</formula>
    </cfRule>
    <cfRule type="expression" dxfId="2631" priority="2519">
      <formula>$N468="Incluir"</formula>
    </cfRule>
  </conditionalFormatting>
  <conditionalFormatting sqref="E526">
    <cfRule type="expression" dxfId="2630" priority="2477">
      <formula>IF($I524="",FALSE,IF($I524&gt;9999999,IF($I524&lt;100000000,FALSE,TRUE),TRUE))</formula>
    </cfRule>
  </conditionalFormatting>
  <conditionalFormatting sqref="E526">
    <cfRule type="expression" dxfId="2629" priority="2478">
      <formula>MID($I524,2,7)="0000000"</formula>
    </cfRule>
    <cfRule type="expression" dxfId="2628" priority="2479">
      <formula>MID($I524,3,6)="000000"</formula>
    </cfRule>
    <cfRule type="expression" dxfId="2627" priority="2480">
      <formula>MID($I524,4,5)="00000"</formula>
    </cfRule>
    <cfRule type="expression" dxfId="2626" priority="2481">
      <formula>MID($I524,5,4)="0000"</formula>
    </cfRule>
    <cfRule type="expression" dxfId="2625" priority="2482">
      <formula>MID($I524,7,2)="00"</formula>
    </cfRule>
    <cfRule type="expression" dxfId="2624" priority="2483">
      <formula>MID($I524,8,1)="0"</formula>
    </cfRule>
    <cfRule type="expression" dxfId="2623" priority="2484">
      <formula>$N524="Excluído"</formula>
    </cfRule>
    <cfRule type="expression" dxfId="2622" priority="2485">
      <formula>$N524="Alterar"</formula>
    </cfRule>
    <cfRule type="expression" dxfId="2621" priority="2486">
      <formula>$N524="Excluir"</formula>
    </cfRule>
    <cfRule type="expression" dxfId="2620" priority="2487">
      <formula>$N524="Incluir"</formula>
    </cfRule>
  </conditionalFormatting>
  <conditionalFormatting sqref="G526">
    <cfRule type="expression" dxfId="2619" priority="2467">
      <formula>MID($I481,2,7)="0000000"</formula>
    </cfRule>
    <cfRule type="expression" dxfId="2618" priority="2468">
      <formula>MID($I481,3,6)="000000"</formula>
    </cfRule>
    <cfRule type="expression" dxfId="2617" priority="2469">
      <formula>MID($I481,4,5)="00000"</formula>
    </cfRule>
    <cfRule type="expression" dxfId="2616" priority="2470">
      <formula>MID($I481,5,4)="0000"</formula>
    </cfRule>
    <cfRule type="expression" dxfId="2615" priority="2471">
      <formula>MID($I481,7,2)="00"</formula>
    </cfRule>
    <cfRule type="expression" dxfId="2614" priority="2472">
      <formula>MID($I481,8,1)="0"</formula>
    </cfRule>
    <cfRule type="expression" dxfId="2613" priority="2473">
      <formula>$N481="Excluído"</formula>
    </cfRule>
    <cfRule type="expression" dxfId="2612" priority="2474">
      <formula>$N481="Alterar"</formula>
    </cfRule>
    <cfRule type="expression" dxfId="2611" priority="2475">
      <formula>$N481="Excluir"</formula>
    </cfRule>
    <cfRule type="expression" dxfId="2610" priority="2476">
      <formula>$N481="Incluir"</formula>
    </cfRule>
  </conditionalFormatting>
  <conditionalFormatting sqref="G526">
    <cfRule type="expression" dxfId="2609" priority="2457">
      <formula>MID($I526,2,7)="0000000"</formula>
    </cfRule>
    <cfRule type="expression" dxfId="2608" priority="2458">
      <formula>MID($I526,3,6)="000000"</formula>
    </cfRule>
    <cfRule type="expression" dxfId="2607" priority="2459">
      <formula>MID($I526,4,5)="00000"</formula>
    </cfRule>
    <cfRule type="expression" dxfId="2606" priority="2460">
      <formula>MID($I526,5,4)="0000"</formula>
    </cfRule>
    <cfRule type="expression" dxfId="2605" priority="2461">
      <formula>MID($I526,7,2)="00"</formula>
    </cfRule>
    <cfRule type="expression" dxfId="2604" priority="2462">
      <formula>MID($I526,8,1)="0"</formula>
    </cfRule>
    <cfRule type="expression" dxfId="2603" priority="2463">
      <formula>$N526="Excluído"</formula>
    </cfRule>
    <cfRule type="expression" dxfId="2602" priority="2464">
      <formula>$N526="Alterar"</formula>
    </cfRule>
    <cfRule type="expression" dxfId="2601" priority="2465">
      <formula>$N526="Excluir"</formula>
    </cfRule>
    <cfRule type="expression" dxfId="2600" priority="2466">
      <formula>$N526="Incluir"</formula>
    </cfRule>
  </conditionalFormatting>
  <conditionalFormatting sqref="G410">
    <cfRule type="expression" dxfId="2599" priority="2447">
      <formula>MID($I410,2,7)="0000000"</formula>
    </cfRule>
    <cfRule type="expression" dxfId="2598" priority="2448">
      <formula>MID($I410,3,6)="000000"</formula>
    </cfRule>
    <cfRule type="expression" dxfId="2597" priority="2449">
      <formula>MID($I410,4,5)="00000"</formula>
    </cfRule>
    <cfRule type="expression" dxfId="2596" priority="2450">
      <formula>MID($I410,5,4)="0000"</formula>
    </cfRule>
    <cfRule type="expression" dxfId="2595" priority="2451">
      <formula>MID($I410,7,2)="00"</formula>
    </cfRule>
    <cfRule type="expression" dxfId="2594" priority="2452">
      <formula>MID($I410,8,1)="0"</formula>
    </cfRule>
    <cfRule type="expression" dxfId="2593" priority="2453">
      <formula>$N410="Excluído"</formula>
    </cfRule>
    <cfRule type="expression" dxfId="2592" priority="2454">
      <formula>$N410="Alterar"</formula>
    </cfRule>
    <cfRule type="expression" dxfId="2591" priority="2455">
      <formula>$N410="Excluir"</formula>
    </cfRule>
    <cfRule type="expression" dxfId="2590" priority="2456">
      <formula>$N410="Incluir"</formula>
    </cfRule>
  </conditionalFormatting>
  <conditionalFormatting sqref="E390">
    <cfRule type="expression" dxfId="2589" priority="2436">
      <formula>IF($I388="",FALSE,IF($I388&gt;9999999,IF($I388&lt;100000000,FALSE,TRUE),TRUE))</formula>
    </cfRule>
  </conditionalFormatting>
  <conditionalFormatting sqref="E390">
    <cfRule type="expression" dxfId="2588" priority="2437">
      <formula>MID($I388,2,7)="0000000"</formula>
    </cfRule>
    <cfRule type="expression" dxfId="2587" priority="2438">
      <formula>MID($I388,3,6)="000000"</formula>
    </cfRule>
    <cfRule type="expression" dxfId="2586" priority="2439">
      <formula>MID($I388,4,5)="00000"</formula>
    </cfRule>
    <cfRule type="expression" dxfId="2585" priority="2440">
      <formula>MID($I388,5,4)="0000"</formula>
    </cfRule>
    <cfRule type="expression" dxfId="2584" priority="2441">
      <formula>MID($I388,7,2)="00"</formula>
    </cfRule>
    <cfRule type="expression" dxfId="2583" priority="2442">
      <formula>MID($I388,8,1)="0"</formula>
    </cfRule>
    <cfRule type="expression" dxfId="2582" priority="2443">
      <formula>$N388="Excluído"</formula>
    </cfRule>
    <cfRule type="expression" dxfId="2581" priority="2444">
      <formula>$N388="Alterar"</formula>
    </cfRule>
    <cfRule type="expression" dxfId="2580" priority="2445">
      <formula>$N388="Excluir"</formula>
    </cfRule>
    <cfRule type="expression" dxfId="2579" priority="2446">
      <formula>$N388="Incluir"</formula>
    </cfRule>
  </conditionalFormatting>
  <conditionalFormatting sqref="E375">
    <cfRule type="expression" dxfId="2578" priority="2425">
      <formula>IF($I373="",FALSE,IF($I373&gt;9999999,IF($I373&lt;100000000,FALSE,TRUE),TRUE))</formula>
    </cfRule>
  </conditionalFormatting>
  <conditionalFormatting sqref="E375">
    <cfRule type="expression" dxfId="2577" priority="2426">
      <formula>MID($I373,2,7)="0000000"</formula>
    </cfRule>
    <cfRule type="expression" dxfId="2576" priority="2427">
      <formula>MID($I373,3,6)="000000"</formula>
    </cfRule>
    <cfRule type="expression" dxfId="2575" priority="2428">
      <formula>MID($I373,4,5)="00000"</formula>
    </cfRule>
    <cfRule type="expression" dxfId="2574" priority="2429">
      <formula>MID($I373,5,4)="0000"</formula>
    </cfRule>
    <cfRule type="expression" dxfId="2573" priority="2430">
      <formula>MID($I373,7,2)="00"</formula>
    </cfRule>
    <cfRule type="expression" dxfId="2572" priority="2431">
      <formula>MID($I373,8,1)="0"</formula>
    </cfRule>
    <cfRule type="expression" dxfId="2571" priority="2432">
      <formula>$N373="Excluído"</formula>
    </cfRule>
    <cfRule type="expression" dxfId="2570" priority="2433">
      <formula>$N373="Alterar"</formula>
    </cfRule>
    <cfRule type="expression" dxfId="2569" priority="2434">
      <formula>$N373="Excluir"</formula>
    </cfRule>
    <cfRule type="expression" dxfId="2568" priority="2435">
      <formula>$N373="Incluir"</formula>
    </cfRule>
  </conditionalFormatting>
  <conditionalFormatting sqref="E466">
    <cfRule type="expression" dxfId="2567" priority="2414">
      <formula>IF(#REF!="",FALSE,IF(#REF!&gt;9999999,IF(#REF!&lt;100000000,FALSE,TRUE),TRUE))</formula>
    </cfRule>
  </conditionalFormatting>
  <conditionalFormatting sqref="E466">
    <cfRule type="expression" dxfId="2566" priority="2415">
      <formula>MID(#REF!,2,7)="0000000"</formula>
    </cfRule>
    <cfRule type="expression" dxfId="2565" priority="2416">
      <formula>MID(#REF!,3,6)="000000"</formula>
    </cfRule>
    <cfRule type="expression" dxfId="2564" priority="2417">
      <formula>MID(#REF!,4,5)="00000"</formula>
    </cfRule>
    <cfRule type="expression" dxfId="2563" priority="2418">
      <formula>MID(#REF!,5,4)="0000"</formula>
    </cfRule>
    <cfRule type="expression" dxfId="2562" priority="2419">
      <formula>MID(#REF!,7,2)="00"</formula>
    </cfRule>
    <cfRule type="expression" dxfId="2561" priority="2420">
      <formula>MID(#REF!,8,1)="0"</formula>
    </cfRule>
    <cfRule type="expression" dxfId="2560" priority="2421">
      <formula>#REF!="Excluído"</formula>
    </cfRule>
    <cfRule type="expression" dxfId="2559" priority="2422">
      <formula>#REF!="Alterar"</formula>
    </cfRule>
    <cfRule type="expression" dxfId="2558" priority="2423">
      <formula>#REF!="Excluir"</formula>
    </cfRule>
    <cfRule type="expression" dxfId="2557" priority="2424">
      <formula>#REF!="Incluir"</formula>
    </cfRule>
  </conditionalFormatting>
  <conditionalFormatting sqref="E411">
    <cfRule type="expression" dxfId="2556" priority="2403">
      <formula>IF(#REF!="",FALSE,IF(#REF!&gt;9999999,IF(#REF!&lt;100000000,FALSE,TRUE),TRUE))</formula>
    </cfRule>
  </conditionalFormatting>
  <conditionalFormatting sqref="E411">
    <cfRule type="expression" dxfId="2555" priority="2404">
      <formula>MID(#REF!,2,7)="0000000"</formula>
    </cfRule>
    <cfRule type="expression" dxfId="2554" priority="2405">
      <formula>MID(#REF!,3,6)="000000"</formula>
    </cfRule>
    <cfRule type="expression" dxfId="2553" priority="2406">
      <formula>MID(#REF!,4,5)="00000"</formula>
    </cfRule>
    <cfRule type="expression" dxfId="2552" priority="2407">
      <formula>MID(#REF!,5,4)="0000"</formula>
    </cfRule>
    <cfRule type="expression" dxfId="2551" priority="2408">
      <formula>MID(#REF!,7,2)="00"</formula>
    </cfRule>
    <cfRule type="expression" dxfId="2550" priority="2409">
      <formula>MID(#REF!,8,1)="0"</formula>
    </cfRule>
    <cfRule type="expression" dxfId="2549" priority="2410">
      <formula>#REF!="Excluído"</formula>
    </cfRule>
    <cfRule type="expression" dxfId="2548" priority="2411">
      <formula>#REF!="Alterar"</formula>
    </cfRule>
    <cfRule type="expression" dxfId="2547" priority="2412">
      <formula>#REF!="Excluir"</formula>
    </cfRule>
    <cfRule type="expression" dxfId="2546" priority="2413">
      <formula>#REF!="Incluir"</formula>
    </cfRule>
  </conditionalFormatting>
  <conditionalFormatting sqref="E486 F849">
    <cfRule type="expression" dxfId="2545" priority="2392">
      <formula>IF(#REF!="",FALSE,IF(#REF!&gt;9999999,IF(#REF!&lt;100000000,FALSE,TRUE),TRUE))</formula>
    </cfRule>
  </conditionalFormatting>
  <conditionalFormatting sqref="E486 F849:H849">
    <cfRule type="expression" dxfId="2544" priority="2393">
      <formula>MID(#REF!,2,7)="0000000"</formula>
    </cfRule>
    <cfRule type="expression" dxfId="2543" priority="2394">
      <formula>MID(#REF!,3,6)="000000"</formula>
    </cfRule>
    <cfRule type="expression" dxfId="2542" priority="2395">
      <formula>MID(#REF!,4,5)="00000"</formula>
    </cfRule>
    <cfRule type="expression" dxfId="2541" priority="2396">
      <formula>MID(#REF!,5,4)="0000"</formula>
    </cfRule>
    <cfRule type="expression" dxfId="2540" priority="2397">
      <formula>MID(#REF!,7,2)="00"</formula>
    </cfRule>
    <cfRule type="expression" dxfId="2539" priority="2398">
      <formula>MID(#REF!,8,1)="0"</formula>
    </cfRule>
    <cfRule type="expression" dxfId="2538" priority="2399">
      <formula>#REF!="Excluído"</formula>
    </cfRule>
    <cfRule type="expression" dxfId="2537" priority="2400">
      <formula>#REF!="Alterar"</formula>
    </cfRule>
    <cfRule type="expression" dxfId="2536" priority="2401">
      <formula>#REF!="Excluir"</formula>
    </cfRule>
    <cfRule type="expression" dxfId="2535" priority="2402">
      <formula>#REF!="Incluir"</formula>
    </cfRule>
  </conditionalFormatting>
  <conditionalFormatting sqref="H544:H546">
    <cfRule type="expression" dxfId="2534" priority="11676">
      <formula>IF($I496="",FALSE,IF($I496&gt;9999999,IF($I496&lt;100000000,FALSE,TRUE),TRUE))</formula>
    </cfRule>
  </conditionalFormatting>
  <conditionalFormatting sqref="F544:H546">
    <cfRule type="expression" dxfId="2533" priority="11677">
      <formula>MID($I496,2,7)="0000000"</formula>
    </cfRule>
    <cfRule type="expression" dxfId="2532" priority="11678">
      <formula>MID($I496,3,6)="000000"</formula>
    </cfRule>
    <cfRule type="expression" dxfId="2531" priority="11679">
      <formula>MID($I496,4,5)="00000"</formula>
    </cfRule>
    <cfRule type="expression" dxfId="2530" priority="11680">
      <formula>MID($I496,5,4)="0000"</formula>
    </cfRule>
    <cfRule type="expression" dxfId="2529" priority="11681">
      <formula>MID($I496,7,2)="00"</formula>
    </cfRule>
    <cfRule type="expression" dxfId="2528" priority="11682">
      <formula>MID($I496,8,1)="0"</formula>
    </cfRule>
    <cfRule type="expression" dxfId="2527" priority="11683">
      <formula>$N496="Excluído"</formula>
    </cfRule>
    <cfRule type="expression" dxfId="2526" priority="11684">
      <formula>$N496="Alterar"</formula>
    </cfRule>
    <cfRule type="expression" dxfId="2525" priority="11685">
      <formula>$N496="Excluir"</formula>
    </cfRule>
    <cfRule type="expression" dxfId="2524" priority="11686">
      <formula>$N496="Incluir"</formula>
    </cfRule>
  </conditionalFormatting>
  <conditionalFormatting sqref="H550">
    <cfRule type="expression" dxfId="2523" priority="11687">
      <formula>IF($I486="",FALSE,IF($I486&gt;9999999,IF($I486&lt;100000000,FALSE,TRUE),TRUE))</formula>
    </cfRule>
  </conditionalFormatting>
  <conditionalFormatting sqref="H550">
    <cfRule type="expression" dxfId="2522" priority="11688">
      <formula>MID($I486,2,7)="0000000"</formula>
    </cfRule>
    <cfRule type="expression" dxfId="2521" priority="11689">
      <formula>MID($I486,3,6)="000000"</formula>
    </cfRule>
    <cfRule type="expression" dxfId="2520" priority="11690">
      <formula>MID($I486,4,5)="00000"</formula>
    </cfRule>
    <cfRule type="expression" dxfId="2519" priority="11691">
      <formula>MID($I486,5,4)="0000"</formula>
    </cfRule>
    <cfRule type="expression" dxfId="2518" priority="11692">
      <formula>MID($I486,7,2)="00"</formula>
    </cfRule>
    <cfRule type="expression" dxfId="2517" priority="11693">
      <formula>MID($I486,8,1)="0"</formula>
    </cfRule>
    <cfRule type="expression" dxfId="2516" priority="11694">
      <formula>$N486="Excluído"</formula>
    </cfRule>
    <cfRule type="expression" dxfId="2515" priority="11695">
      <formula>$N486="Alterar"</formula>
    </cfRule>
    <cfRule type="expression" dxfId="2514" priority="11696">
      <formula>$N486="Excluir"</formula>
    </cfRule>
    <cfRule type="expression" dxfId="2513" priority="11697">
      <formula>$N486="Incluir"</formula>
    </cfRule>
  </conditionalFormatting>
  <conditionalFormatting sqref="H501">
    <cfRule type="expression" dxfId="2512" priority="2382">
      <formula>MID($I501,2,7)="0000000"</formula>
    </cfRule>
    <cfRule type="expression" dxfId="2511" priority="2383">
      <formula>MID($I501,3,6)="000000"</formula>
    </cfRule>
    <cfRule type="expression" dxfId="2510" priority="2384">
      <formula>MID($I501,4,5)="00000"</formula>
    </cfRule>
    <cfRule type="expression" dxfId="2509" priority="2385">
      <formula>MID($I501,5,4)="0000"</formula>
    </cfRule>
    <cfRule type="expression" dxfId="2508" priority="2386">
      <formula>MID($I501,7,2)="00"</formula>
    </cfRule>
    <cfRule type="expression" dxfId="2507" priority="2387">
      <formula>MID($I501,8,1)="0"</formula>
    </cfRule>
    <cfRule type="expression" dxfId="2506" priority="2388">
      <formula>$N501="Excluído"</formula>
    </cfRule>
    <cfRule type="expression" dxfId="2505" priority="2389">
      <formula>$N501="Alterar"</formula>
    </cfRule>
    <cfRule type="expression" dxfId="2504" priority="2390">
      <formula>$N501="Excluir"</formula>
    </cfRule>
    <cfRule type="expression" dxfId="2503" priority="2391">
      <formula>$N501="Incluir"</formula>
    </cfRule>
  </conditionalFormatting>
  <conditionalFormatting sqref="E515">
    <cfRule type="expression" dxfId="2502" priority="2371">
      <formula>IF($I513="",FALSE,IF($I513&gt;9999999,IF($I513&lt;100000000,FALSE,TRUE),TRUE))</formula>
    </cfRule>
  </conditionalFormatting>
  <conditionalFormatting sqref="E515">
    <cfRule type="expression" dxfId="2501" priority="2372">
      <formula>MID($I513,2,7)="0000000"</formula>
    </cfRule>
    <cfRule type="expression" dxfId="2500" priority="2373">
      <formula>MID($I513,3,6)="000000"</formula>
    </cfRule>
    <cfRule type="expression" dxfId="2499" priority="2374">
      <formula>MID($I513,4,5)="00000"</formula>
    </cfRule>
    <cfRule type="expression" dxfId="2498" priority="2375">
      <formula>MID($I513,5,4)="0000"</formula>
    </cfRule>
    <cfRule type="expression" dxfId="2497" priority="2376">
      <formula>MID($I513,7,2)="00"</formula>
    </cfRule>
    <cfRule type="expression" dxfId="2496" priority="2377">
      <formula>MID($I513,8,1)="0"</formula>
    </cfRule>
    <cfRule type="expression" dxfId="2495" priority="2378">
      <formula>$N513="Excluído"</formula>
    </cfRule>
    <cfRule type="expression" dxfId="2494" priority="2379">
      <formula>$N513="Alterar"</formula>
    </cfRule>
    <cfRule type="expression" dxfId="2493" priority="2380">
      <formula>$N513="Excluir"</formula>
    </cfRule>
    <cfRule type="expression" dxfId="2492" priority="2381">
      <formula>$N513="Incluir"</formula>
    </cfRule>
  </conditionalFormatting>
  <conditionalFormatting sqref="H559">
    <cfRule type="expression" dxfId="2491" priority="11698">
      <formula>IF($I507="",FALSE,IF($I507&gt;9999999,IF($I507&lt;100000000,FALSE,TRUE),TRUE))</formula>
    </cfRule>
  </conditionalFormatting>
  <conditionalFormatting sqref="F559:H559">
    <cfRule type="expression" dxfId="2490" priority="11699">
      <formula>MID($I507,2,7)="0000000"</formula>
    </cfRule>
    <cfRule type="expression" dxfId="2489" priority="11700">
      <formula>MID($I507,3,6)="000000"</formula>
    </cfRule>
    <cfRule type="expression" dxfId="2488" priority="11701">
      <formula>MID($I507,4,5)="00000"</formula>
    </cfRule>
    <cfRule type="expression" dxfId="2487" priority="11702">
      <formula>MID($I507,5,4)="0000"</formula>
    </cfRule>
    <cfRule type="expression" dxfId="2486" priority="11703">
      <formula>MID($I507,7,2)="00"</formula>
    </cfRule>
    <cfRule type="expression" dxfId="2485" priority="11704">
      <formula>MID($I507,8,1)="0"</formula>
    </cfRule>
    <cfRule type="expression" dxfId="2484" priority="11705">
      <formula>$N507="Excluído"</formula>
    </cfRule>
    <cfRule type="expression" dxfId="2483" priority="11706">
      <formula>$N507="Alterar"</formula>
    </cfRule>
    <cfRule type="expression" dxfId="2482" priority="11707">
      <formula>$N507="Excluir"</formula>
    </cfRule>
    <cfRule type="expression" dxfId="2481" priority="11708">
      <formula>$N507="Incluir"</formula>
    </cfRule>
  </conditionalFormatting>
  <conditionalFormatting sqref="F542">
    <cfRule type="expression" dxfId="2480" priority="11709">
      <formula>IF($I479="",FALSE,IF($I479&gt;9999999,IF($I479&lt;100000000,FALSE,TRUE),TRUE))</formula>
    </cfRule>
  </conditionalFormatting>
  <conditionalFormatting sqref="F542">
    <cfRule type="expression" dxfId="2479" priority="11710">
      <formula>MID($I479,2,7)="0000000"</formula>
    </cfRule>
    <cfRule type="expression" dxfId="2478" priority="11711">
      <formula>MID($I479,3,6)="000000"</formula>
    </cfRule>
    <cfRule type="expression" dxfId="2477" priority="11712">
      <formula>MID($I479,4,5)="00000"</formula>
    </cfRule>
    <cfRule type="expression" dxfId="2476" priority="11713">
      <formula>MID($I479,5,4)="0000"</formula>
    </cfRule>
    <cfRule type="expression" dxfId="2475" priority="11714">
      <formula>MID($I479,7,2)="00"</formula>
    </cfRule>
    <cfRule type="expression" dxfId="2474" priority="11715">
      <formula>MID($I479,8,1)="0"</formula>
    </cfRule>
    <cfRule type="expression" dxfId="2473" priority="11716">
      <formula>$N479="Excluído"</formula>
    </cfRule>
    <cfRule type="expression" dxfId="2472" priority="11717">
      <formula>$N479="Alterar"</formula>
    </cfRule>
    <cfRule type="expression" dxfId="2471" priority="11718">
      <formula>$N479="Excluir"</formula>
    </cfRule>
    <cfRule type="expression" dxfId="2470" priority="11719">
      <formula>$N479="Incluir"</formula>
    </cfRule>
  </conditionalFormatting>
  <conditionalFormatting sqref="H533">
    <cfRule type="expression" dxfId="2469" priority="2361">
      <formula>MID($I533,2,7)="0000000"</formula>
    </cfRule>
    <cfRule type="expression" dxfId="2468" priority="2362">
      <formula>MID($I533,3,6)="000000"</formula>
    </cfRule>
    <cfRule type="expression" dxfId="2467" priority="2363">
      <formula>MID($I533,4,5)="00000"</formula>
    </cfRule>
    <cfRule type="expression" dxfId="2466" priority="2364">
      <formula>MID($I533,5,4)="0000"</formula>
    </cfRule>
    <cfRule type="expression" dxfId="2465" priority="2365">
      <formula>MID($I533,7,2)="00"</formula>
    </cfRule>
    <cfRule type="expression" dxfId="2464" priority="2366">
      <formula>MID($I533,8,1)="0"</formula>
    </cfRule>
    <cfRule type="expression" dxfId="2463" priority="2367">
      <formula>$N533="Excluído"</formula>
    </cfRule>
    <cfRule type="expression" dxfId="2462" priority="2368">
      <formula>$N533="Alterar"</formula>
    </cfRule>
    <cfRule type="expression" dxfId="2461" priority="2369">
      <formula>$N533="Excluir"</formula>
    </cfRule>
    <cfRule type="expression" dxfId="2460" priority="2370">
      <formula>$N533="Incluir"</formula>
    </cfRule>
  </conditionalFormatting>
  <conditionalFormatting sqref="E533">
    <cfRule type="expression" dxfId="2459" priority="2350">
      <formula>IF($I532="",FALSE,IF($I532&gt;9999999,IF($I532&lt;100000000,FALSE,TRUE),TRUE))</formula>
    </cfRule>
  </conditionalFormatting>
  <conditionalFormatting sqref="E533">
    <cfRule type="expression" dxfId="2458" priority="2351">
      <formula>MID($I532,2,7)="0000000"</formula>
    </cfRule>
    <cfRule type="expression" dxfId="2457" priority="2352">
      <formula>MID($I532,3,6)="000000"</formula>
    </cfRule>
    <cfRule type="expression" dxfId="2456" priority="2353">
      <formula>MID($I532,4,5)="00000"</formula>
    </cfRule>
    <cfRule type="expression" dxfId="2455" priority="2354">
      <formula>MID($I532,5,4)="0000"</formula>
    </cfRule>
    <cfRule type="expression" dxfId="2454" priority="2355">
      <formula>MID($I532,7,2)="00"</formula>
    </cfRule>
    <cfRule type="expression" dxfId="2453" priority="2356">
      <formula>MID($I532,8,1)="0"</formula>
    </cfRule>
    <cfRule type="expression" dxfId="2452" priority="2357">
      <formula>$N532="Excluído"</formula>
    </cfRule>
    <cfRule type="expression" dxfId="2451" priority="2358">
      <formula>$N532="Alterar"</formula>
    </cfRule>
    <cfRule type="expression" dxfId="2450" priority="2359">
      <formula>$N532="Excluir"</formula>
    </cfRule>
    <cfRule type="expression" dxfId="2449" priority="2360">
      <formula>$N532="Incluir"</formula>
    </cfRule>
  </conditionalFormatting>
  <conditionalFormatting sqref="F530:F532">
    <cfRule type="expression" dxfId="2448" priority="11720">
      <formula>IF($I483="",FALSE,IF($I483&gt;9999999,IF($I483&lt;100000000,FALSE,TRUE),TRUE))</formula>
    </cfRule>
  </conditionalFormatting>
  <conditionalFormatting sqref="F530:H532">
    <cfRule type="expression" dxfId="2447" priority="11721">
      <formula>MID($I483,2,7)="0000000"</formula>
    </cfRule>
    <cfRule type="expression" dxfId="2446" priority="11722">
      <formula>MID($I483,3,6)="000000"</formula>
    </cfRule>
    <cfRule type="expression" dxfId="2445" priority="11723">
      <formula>MID($I483,4,5)="00000"</formula>
    </cfRule>
    <cfRule type="expression" dxfId="2444" priority="11724">
      <formula>MID($I483,5,4)="0000"</formula>
    </cfRule>
    <cfRule type="expression" dxfId="2443" priority="11725">
      <formula>MID($I483,7,2)="00"</formula>
    </cfRule>
    <cfRule type="expression" dxfId="2442" priority="11726">
      <formula>MID($I483,8,1)="0"</formula>
    </cfRule>
    <cfRule type="expression" dxfId="2441" priority="11727">
      <formula>$N483="Excluído"</formula>
    </cfRule>
    <cfRule type="expression" dxfId="2440" priority="11728">
      <formula>$N483="Alterar"</formula>
    </cfRule>
    <cfRule type="expression" dxfId="2439" priority="11729">
      <formula>$N483="Excluir"</formula>
    </cfRule>
    <cfRule type="expression" dxfId="2438" priority="11730">
      <formula>$N483="Incluir"</formula>
    </cfRule>
  </conditionalFormatting>
  <conditionalFormatting sqref="E521">
    <cfRule type="expression" dxfId="2437" priority="2339">
      <formula>IF($I520="",FALSE,IF($I520&gt;9999999,IF($I520&lt;100000000,FALSE,TRUE),TRUE))</formula>
    </cfRule>
  </conditionalFormatting>
  <conditionalFormatting sqref="E521">
    <cfRule type="expression" dxfId="2436" priority="2340">
      <formula>MID($I520,2,7)="0000000"</formula>
    </cfRule>
    <cfRule type="expression" dxfId="2435" priority="2341">
      <formula>MID($I520,3,6)="000000"</formula>
    </cfRule>
    <cfRule type="expression" dxfId="2434" priority="2342">
      <formula>MID($I520,4,5)="00000"</formula>
    </cfRule>
    <cfRule type="expression" dxfId="2433" priority="2343">
      <formula>MID($I520,5,4)="0000"</formula>
    </cfRule>
    <cfRule type="expression" dxfId="2432" priority="2344">
      <formula>MID($I520,7,2)="00"</formula>
    </cfRule>
    <cfRule type="expression" dxfId="2431" priority="2345">
      <formula>MID($I520,8,1)="0"</formula>
    </cfRule>
    <cfRule type="expression" dxfId="2430" priority="2346">
      <formula>$N520="Excluído"</formula>
    </cfRule>
    <cfRule type="expression" dxfId="2429" priority="2347">
      <formula>$N520="Alterar"</formula>
    </cfRule>
    <cfRule type="expression" dxfId="2428" priority="2348">
      <formula>$N520="Excluir"</formula>
    </cfRule>
    <cfRule type="expression" dxfId="2427" priority="2349">
      <formula>$N520="Incluir"</formula>
    </cfRule>
  </conditionalFormatting>
  <conditionalFormatting sqref="F878:F879 H878:H879">
    <cfRule type="expression" dxfId="2426" priority="11731">
      <formula>IF($I772="",FALSE,IF($I772&gt;9999999,IF($I772&lt;100000000,FALSE,TRUE),TRUE))</formula>
    </cfRule>
  </conditionalFormatting>
  <conditionalFormatting sqref="F878:F879 H878:H879">
    <cfRule type="expression" dxfId="2425" priority="11732">
      <formula>MID($I772,2,7)="0000000"</formula>
    </cfRule>
    <cfRule type="expression" dxfId="2424" priority="11733">
      <formula>MID($I772,3,6)="000000"</formula>
    </cfRule>
    <cfRule type="expression" dxfId="2423" priority="11734">
      <formula>MID($I772,4,5)="00000"</formula>
    </cfRule>
    <cfRule type="expression" dxfId="2422" priority="11735">
      <formula>MID($I772,5,4)="0000"</formula>
    </cfRule>
    <cfRule type="expression" dxfId="2421" priority="11736">
      <formula>MID($I772,7,2)="00"</formula>
    </cfRule>
    <cfRule type="expression" dxfId="2420" priority="11737">
      <formula>MID($I772,8,1)="0"</formula>
    </cfRule>
    <cfRule type="expression" dxfId="2419" priority="11738">
      <formula>$N772="Excluído"</formula>
    </cfRule>
    <cfRule type="expression" dxfId="2418" priority="11739">
      <formula>$N772="Alterar"</formula>
    </cfRule>
    <cfRule type="expression" dxfId="2417" priority="11740">
      <formula>$N772="Excluir"</formula>
    </cfRule>
    <cfRule type="expression" dxfId="2416" priority="11741">
      <formula>$N772="Incluir"</formula>
    </cfRule>
  </conditionalFormatting>
  <conditionalFormatting sqref="E775">
    <cfRule type="expression" dxfId="2415" priority="2338">
      <formula>IF($I712="",FALSE,IF($I712&gt;9999999,IF($I712&lt;100000000,FALSE,TRUE),TRUE))</formula>
    </cfRule>
  </conditionalFormatting>
  <conditionalFormatting sqref="E775">
    <cfRule type="expression" dxfId="2414" priority="2317">
      <formula>MID($I712,2,7)="0000000"</formula>
    </cfRule>
    <cfRule type="expression" dxfId="2413" priority="2318">
      <formula>MID($I712,3,6)="000000"</formula>
    </cfRule>
    <cfRule type="expression" dxfId="2412" priority="2319">
      <formula>MID($I712,4,5)="00000"</formula>
    </cfRule>
    <cfRule type="expression" dxfId="2411" priority="2320">
      <formula>MID($I712,5,4)="0000"</formula>
    </cfRule>
    <cfRule type="expression" dxfId="2410" priority="2321">
      <formula>MID($I712,7,2)="00"</formula>
    </cfRule>
    <cfRule type="expression" dxfId="2409" priority="2322">
      <formula>MID($I712,8,1)="0"</formula>
    </cfRule>
    <cfRule type="expression" dxfId="2408" priority="2323">
      <formula>$N712="Excluído"</formula>
    </cfRule>
    <cfRule type="expression" dxfId="2407" priority="2324">
      <formula>$N712="Alterar"</formula>
    </cfRule>
    <cfRule type="expression" dxfId="2406" priority="2325">
      <formula>$N712="Excluir"</formula>
    </cfRule>
    <cfRule type="expression" dxfId="2405" priority="2326">
      <formula>$N712="Incluir"</formula>
    </cfRule>
  </conditionalFormatting>
  <conditionalFormatting sqref="E775">
    <cfRule type="expression" dxfId="2404" priority="2327">
      <formula>IF($I700="",FALSE,IF($I700&gt;9999999,IF($I700&lt;100000000,FALSE,TRUE),TRUE))</formula>
    </cfRule>
  </conditionalFormatting>
  <conditionalFormatting sqref="E775">
    <cfRule type="expression" dxfId="2403" priority="2328">
      <formula>MID($I700,2,7)="0000000"</formula>
    </cfRule>
    <cfRule type="expression" dxfId="2402" priority="2329">
      <formula>MID($I700,3,6)="000000"</formula>
    </cfRule>
    <cfRule type="expression" dxfId="2401" priority="2330">
      <formula>MID($I700,4,5)="00000"</formula>
    </cfRule>
    <cfRule type="expression" dxfId="2400" priority="2331">
      <formula>MID($I700,5,4)="0000"</formula>
    </cfRule>
    <cfRule type="expression" dxfId="2399" priority="2332">
      <formula>MID($I700,7,2)="00"</formula>
    </cfRule>
    <cfRule type="expression" dxfId="2398" priority="2333">
      <formula>MID($I700,8,1)="0"</formula>
    </cfRule>
    <cfRule type="expression" dxfId="2397" priority="2334">
      <formula>$N700="Excluído"</formula>
    </cfRule>
    <cfRule type="expression" dxfId="2396" priority="2335">
      <formula>$N700="Alterar"</formula>
    </cfRule>
    <cfRule type="expression" dxfId="2395" priority="2336">
      <formula>$N700="Excluir"</formula>
    </cfRule>
    <cfRule type="expression" dxfId="2394" priority="2337">
      <formula>$N700="Incluir"</formula>
    </cfRule>
  </conditionalFormatting>
  <conditionalFormatting sqref="E792">
    <cfRule type="expression" dxfId="2393" priority="2316">
      <formula>IF($I728="",FALSE,IF($I728&gt;9999999,IF($I728&lt;100000000,FALSE,TRUE),TRUE))</formula>
    </cfRule>
  </conditionalFormatting>
  <conditionalFormatting sqref="E792">
    <cfRule type="expression" dxfId="2392" priority="2295">
      <formula>MID($I728,2,7)="0000000"</formula>
    </cfRule>
    <cfRule type="expression" dxfId="2391" priority="2296">
      <formula>MID($I728,3,6)="000000"</formula>
    </cfRule>
    <cfRule type="expression" dxfId="2390" priority="2297">
      <formula>MID($I728,4,5)="00000"</formula>
    </cfRule>
    <cfRule type="expression" dxfId="2389" priority="2298">
      <formula>MID($I728,5,4)="0000"</formula>
    </cfRule>
    <cfRule type="expression" dxfId="2388" priority="2299">
      <formula>MID($I728,7,2)="00"</formula>
    </cfRule>
    <cfRule type="expression" dxfId="2387" priority="2300">
      <formula>MID($I728,8,1)="0"</formula>
    </cfRule>
    <cfRule type="expression" dxfId="2386" priority="2301">
      <formula>$N728="Excluído"</formula>
    </cfRule>
    <cfRule type="expression" dxfId="2385" priority="2302">
      <formula>$N728="Alterar"</formula>
    </cfRule>
    <cfRule type="expression" dxfId="2384" priority="2303">
      <formula>$N728="Excluir"</formula>
    </cfRule>
    <cfRule type="expression" dxfId="2383" priority="2304">
      <formula>$N728="Incluir"</formula>
    </cfRule>
  </conditionalFormatting>
  <conditionalFormatting sqref="E792">
    <cfRule type="expression" dxfId="2382" priority="2305">
      <formula>IF($I716="",FALSE,IF($I716&gt;9999999,IF($I716&lt;100000000,FALSE,TRUE),TRUE))</formula>
    </cfRule>
  </conditionalFormatting>
  <conditionalFormatting sqref="E792">
    <cfRule type="expression" dxfId="2381" priority="2306">
      <formula>MID($I716,2,7)="0000000"</formula>
    </cfRule>
    <cfRule type="expression" dxfId="2380" priority="2307">
      <formula>MID($I716,3,6)="000000"</formula>
    </cfRule>
    <cfRule type="expression" dxfId="2379" priority="2308">
      <formula>MID($I716,4,5)="00000"</formula>
    </cfRule>
    <cfRule type="expression" dxfId="2378" priority="2309">
      <formula>MID($I716,5,4)="0000"</formula>
    </cfRule>
    <cfRule type="expression" dxfId="2377" priority="2310">
      <formula>MID($I716,7,2)="00"</formula>
    </cfRule>
    <cfRule type="expression" dxfId="2376" priority="2311">
      <formula>MID($I716,8,1)="0"</formula>
    </cfRule>
    <cfRule type="expression" dxfId="2375" priority="2312">
      <formula>$N716="Excluído"</formula>
    </cfRule>
    <cfRule type="expression" dxfId="2374" priority="2313">
      <formula>$N716="Alterar"</formula>
    </cfRule>
    <cfRule type="expression" dxfId="2373" priority="2314">
      <formula>$N716="Excluir"</formula>
    </cfRule>
    <cfRule type="expression" dxfId="2372" priority="2315">
      <formula>$N716="Incluir"</formula>
    </cfRule>
  </conditionalFormatting>
  <conditionalFormatting sqref="F870">
    <cfRule type="expression" dxfId="2371" priority="2284">
      <formula>IF($I870="",FALSE,IF($I870&gt;9999999,IF($I870&lt;100000000,FALSE,TRUE),TRUE))</formula>
    </cfRule>
  </conditionalFormatting>
  <conditionalFormatting sqref="F870">
    <cfRule type="expression" dxfId="2370" priority="2285">
      <formula>MID($I870,2,7)="0000000"</formula>
    </cfRule>
    <cfRule type="expression" dxfId="2369" priority="2286">
      <formula>MID($I870,3,6)="000000"</formula>
    </cfRule>
    <cfRule type="expression" dxfId="2368" priority="2287">
      <formula>MID($I870,4,5)="00000"</formula>
    </cfRule>
    <cfRule type="expression" dxfId="2367" priority="2288">
      <formula>MID($I870,5,4)="0000"</formula>
    </cfRule>
    <cfRule type="expression" dxfId="2366" priority="2289">
      <formula>MID($I870,7,2)="00"</formula>
    </cfRule>
    <cfRule type="expression" dxfId="2365" priority="2290">
      <formula>MID($I870,8,1)="0"</formula>
    </cfRule>
    <cfRule type="expression" dxfId="2364" priority="2291">
      <formula>$N870="Excluído"</formula>
    </cfRule>
    <cfRule type="expression" dxfId="2363" priority="2292">
      <formula>$N870="Alterar"</formula>
    </cfRule>
    <cfRule type="expression" dxfId="2362" priority="2293">
      <formula>$N870="Excluir"</formula>
    </cfRule>
    <cfRule type="expression" dxfId="2361" priority="2294">
      <formula>$N870="Incluir"</formula>
    </cfRule>
  </conditionalFormatting>
  <conditionalFormatting sqref="G870">
    <cfRule type="expression" dxfId="2360" priority="2274">
      <formula>MID($I870,2,7)="0000000"</formula>
    </cfRule>
    <cfRule type="expression" dxfId="2359" priority="2275">
      <formula>MID($I870,3,6)="000000"</formula>
    </cfRule>
    <cfRule type="expression" dxfId="2358" priority="2276">
      <formula>MID($I870,4,5)="00000"</formula>
    </cfRule>
    <cfRule type="expression" dxfId="2357" priority="2277">
      <formula>MID($I870,5,4)="0000"</formula>
    </cfRule>
    <cfRule type="expression" dxfId="2356" priority="2278">
      <formula>MID($I870,7,2)="00"</formula>
    </cfRule>
    <cfRule type="expression" dxfId="2355" priority="2279">
      <formula>MID($I870,8,1)="0"</formula>
    </cfRule>
    <cfRule type="expression" dxfId="2354" priority="2280">
      <formula>$N870="Excluído"</formula>
    </cfRule>
    <cfRule type="expression" dxfId="2353" priority="2281">
      <formula>$N870="Alterar"</formula>
    </cfRule>
    <cfRule type="expression" dxfId="2352" priority="2282">
      <formula>$N870="Excluir"</formula>
    </cfRule>
    <cfRule type="expression" dxfId="2351" priority="2283">
      <formula>$N870="Incluir"</formula>
    </cfRule>
  </conditionalFormatting>
  <conditionalFormatting sqref="H877">
    <cfRule type="expression" dxfId="2350" priority="2264">
      <formula>MID($I877,2,7)="0000000"</formula>
    </cfRule>
    <cfRule type="expression" dxfId="2349" priority="2265">
      <formula>MID($I877,3,6)="000000"</formula>
    </cfRule>
    <cfRule type="expression" dxfId="2348" priority="2266">
      <formula>MID($I877,4,5)="00000"</formula>
    </cfRule>
    <cfRule type="expression" dxfId="2347" priority="2267">
      <formula>MID($I877,5,4)="0000"</formula>
    </cfRule>
    <cfRule type="expression" dxfId="2346" priority="2268">
      <formula>MID($I877,7,2)="00"</formula>
    </cfRule>
    <cfRule type="expression" dxfId="2345" priority="2269">
      <formula>MID($I877,8,1)="0"</formula>
    </cfRule>
    <cfRule type="expression" dxfId="2344" priority="2270">
      <formula>$N877="Excluído"</formula>
    </cfRule>
    <cfRule type="expression" dxfId="2343" priority="2271">
      <formula>$N877="Alterar"</formula>
    </cfRule>
    <cfRule type="expression" dxfId="2342" priority="2272">
      <formula>$N877="Excluir"</formula>
    </cfRule>
    <cfRule type="expression" dxfId="2341" priority="2273">
      <formula>$N877="Incluir"</formula>
    </cfRule>
  </conditionalFormatting>
  <conditionalFormatting sqref="F880">
    <cfRule type="expression" dxfId="2340" priority="2253">
      <formula>IF($I880="",FALSE,IF($I880&gt;9999999,IF($I880&lt;100000000,FALSE,TRUE),TRUE))</formula>
    </cfRule>
  </conditionalFormatting>
  <conditionalFormatting sqref="F880 H880">
    <cfRule type="expression" dxfId="2339" priority="2254">
      <formula>MID($I880,2,7)="0000000"</formula>
    </cfRule>
    <cfRule type="expression" dxfId="2338" priority="2255">
      <formula>MID($I880,3,6)="000000"</formula>
    </cfRule>
    <cfRule type="expression" dxfId="2337" priority="2256">
      <formula>MID($I880,4,5)="00000"</formula>
    </cfRule>
    <cfRule type="expression" dxfId="2336" priority="2257">
      <formula>MID($I880,5,4)="0000"</formula>
    </cfRule>
    <cfRule type="expression" dxfId="2335" priority="2258">
      <formula>MID($I880,7,2)="00"</formula>
    </cfRule>
    <cfRule type="expression" dxfId="2334" priority="2259">
      <formula>MID($I880,8,1)="0"</formula>
    </cfRule>
    <cfRule type="expression" dxfId="2333" priority="2260">
      <formula>$N880="Excluído"</formula>
    </cfRule>
    <cfRule type="expression" dxfId="2332" priority="2261">
      <formula>$N880="Alterar"</formula>
    </cfRule>
    <cfRule type="expression" dxfId="2331" priority="2262">
      <formula>$N880="Excluir"</formula>
    </cfRule>
    <cfRule type="expression" dxfId="2330" priority="2263">
      <formula>$N880="Incluir"</formula>
    </cfRule>
  </conditionalFormatting>
  <conditionalFormatting sqref="G880">
    <cfRule type="expression" dxfId="2329" priority="2243">
      <formula>MID($I880,2,7)="0000000"</formula>
    </cfRule>
    <cfRule type="expression" dxfId="2328" priority="2244">
      <formula>MID($I880,3,6)="000000"</formula>
    </cfRule>
    <cfRule type="expression" dxfId="2327" priority="2245">
      <formula>MID($I880,4,5)="00000"</formula>
    </cfRule>
    <cfRule type="expression" dxfId="2326" priority="2246">
      <formula>MID($I880,5,4)="0000"</formula>
    </cfRule>
    <cfRule type="expression" dxfId="2325" priority="2247">
      <formula>MID($I880,7,2)="00"</formula>
    </cfRule>
    <cfRule type="expression" dxfId="2324" priority="2248">
      <formula>MID($I880,8,1)="0"</formula>
    </cfRule>
    <cfRule type="expression" dxfId="2323" priority="2249">
      <formula>$N880="Excluído"</formula>
    </cfRule>
    <cfRule type="expression" dxfId="2322" priority="2250">
      <formula>$N880="Alterar"</formula>
    </cfRule>
    <cfRule type="expression" dxfId="2321" priority="2251">
      <formula>$N880="Excluir"</formula>
    </cfRule>
    <cfRule type="expression" dxfId="2320" priority="2252">
      <formula>$N880="Incluir"</formula>
    </cfRule>
  </conditionalFormatting>
  <conditionalFormatting sqref="G834">
    <cfRule type="expression" dxfId="2319" priority="2233">
      <formula>MID($I834,2,7)="0000000"</formula>
    </cfRule>
    <cfRule type="expression" dxfId="2318" priority="2234">
      <formula>MID($I834,3,6)="000000"</formula>
    </cfRule>
    <cfRule type="expression" dxfId="2317" priority="2235">
      <formula>MID($I834,4,5)="00000"</formula>
    </cfRule>
    <cfRule type="expression" dxfId="2316" priority="2236">
      <formula>MID($I834,5,4)="0000"</formula>
    </cfRule>
    <cfRule type="expression" dxfId="2315" priority="2237">
      <formula>MID($I834,7,2)="00"</formula>
    </cfRule>
    <cfRule type="expression" dxfId="2314" priority="2238">
      <formula>MID($I834,8,1)="0"</formula>
    </cfRule>
    <cfRule type="expression" dxfId="2313" priority="2239">
      <formula>$N834="Excluído"</formula>
    </cfRule>
    <cfRule type="expression" dxfId="2312" priority="2240">
      <formula>$N834="Alterar"</formula>
    </cfRule>
    <cfRule type="expression" dxfId="2311" priority="2241">
      <formula>$N834="Excluir"</formula>
    </cfRule>
    <cfRule type="expression" dxfId="2310" priority="2242">
      <formula>$N834="Incluir"</formula>
    </cfRule>
  </conditionalFormatting>
  <conditionalFormatting sqref="F832">
    <cfRule type="expression" dxfId="2309" priority="2222">
      <formula>IF($I832="",FALSE,IF($I832&gt;9999999,IF($I832&lt;100000000,FALSE,TRUE),TRUE))</formula>
    </cfRule>
  </conditionalFormatting>
  <conditionalFormatting sqref="F832:H832">
    <cfRule type="expression" dxfId="2308" priority="2223">
      <formula>MID($I832,2,7)="0000000"</formula>
    </cfRule>
    <cfRule type="expression" dxfId="2307" priority="2224">
      <formula>MID($I832,3,6)="000000"</formula>
    </cfRule>
    <cfRule type="expression" dxfId="2306" priority="2225">
      <formula>MID($I832,4,5)="00000"</formula>
    </cfRule>
    <cfRule type="expression" dxfId="2305" priority="2226">
      <formula>MID($I832,5,4)="0000"</formula>
    </cfRule>
    <cfRule type="expression" dxfId="2304" priority="2227">
      <formula>MID($I832,7,2)="00"</formula>
    </cfRule>
    <cfRule type="expression" dxfId="2303" priority="2228">
      <formula>MID($I832,8,1)="0"</formula>
    </cfRule>
    <cfRule type="expression" dxfId="2302" priority="2229">
      <formula>$N832="Excluído"</formula>
    </cfRule>
    <cfRule type="expression" dxfId="2301" priority="2230">
      <formula>$N832="Alterar"</formula>
    </cfRule>
    <cfRule type="expression" dxfId="2300" priority="2231">
      <formula>$N832="Excluir"</formula>
    </cfRule>
    <cfRule type="expression" dxfId="2299" priority="2232">
      <formula>$N832="Incluir"</formula>
    </cfRule>
  </conditionalFormatting>
  <conditionalFormatting sqref="H438">
    <cfRule type="expression" dxfId="2298" priority="11742">
      <formula>IF($I388="",FALSE,IF($I388&gt;9999999,IF($I388&lt;100000000,FALSE,TRUE),TRUE))</formula>
    </cfRule>
  </conditionalFormatting>
  <conditionalFormatting sqref="H438">
    <cfRule type="expression" dxfId="2297" priority="11743">
      <formula>MID($I388,2,7)="0000000"</formula>
    </cfRule>
    <cfRule type="expression" dxfId="2296" priority="11744">
      <formula>MID($I388,3,6)="000000"</formula>
    </cfRule>
    <cfRule type="expression" dxfId="2295" priority="11745">
      <formula>MID($I388,4,5)="00000"</formula>
    </cfRule>
    <cfRule type="expression" dxfId="2294" priority="11746">
      <formula>MID($I388,5,4)="0000"</formula>
    </cfRule>
    <cfRule type="expression" dxfId="2293" priority="11747">
      <formula>MID($I388,7,2)="00"</formula>
    </cfRule>
    <cfRule type="expression" dxfId="2292" priority="11748">
      <formula>MID($I388,8,1)="0"</formula>
    </cfRule>
    <cfRule type="expression" dxfId="2291" priority="11749">
      <formula>$N388="Excluído"</formula>
    </cfRule>
    <cfRule type="expression" dxfId="2290" priority="11750">
      <formula>$N388="Alterar"</formula>
    </cfRule>
    <cfRule type="expression" dxfId="2289" priority="11751">
      <formula>$N388="Excluir"</formula>
    </cfRule>
    <cfRule type="expression" dxfId="2288" priority="11752">
      <formula>$N388="Incluir"</formula>
    </cfRule>
  </conditionalFormatting>
  <conditionalFormatting sqref="H319 F319 H297 F297">
    <cfRule type="expression" dxfId="2287" priority="11753">
      <formula>IF($I272="",FALSE,IF($I272&gt;9999999,IF($I272&lt;100000000,FALSE,TRUE),TRUE))</formula>
    </cfRule>
  </conditionalFormatting>
  <conditionalFormatting sqref="H319 F319 H297 F297">
    <cfRule type="expression" dxfId="2286" priority="11754">
      <formula>MID($I272,2,7)="0000000"</formula>
    </cfRule>
    <cfRule type="expression" dxfId="2285" priority="11755">
      <formula>MID($I272,3,6)="000000"</formula>
    </cfRule>
    <cfRule type="expression" dxfId="2284" priority="11756">
      <formula>MID($I272,4,5)="00000"</formula>
    </cfRule>
    <cfRule type="expression" dxfId="2283" priority="11757">
      <formula>MID($I272,5,4)="0000"</formula>
    </cfRule>
    <cfRule type="expression" dxfId="2282" priority="11758">
      <formula>MID($I272,7,2)="00"</formula>
    </cfRule>
    <cfRule type="expression" dxfId="2281" priority="11759">
      <formula>MID($I272,8,1)="0"</formula>
    </cfRule>
    <cfRule type="expression" dxfId="2280" priority="11760">
      <formula>$N272="Excluído"</formula>
    </cfRule>
    <cfRule type="expression" dxfId="2279" priority="11761">
      <formula>$N272="Alterar"</formula>
    </cfRule>
    <cfRule type="expression" dxfId="2278" priority="11762">
      <formula>$N272="Excluir"</formula>
    </cfRule>
    <cfRule type="expression" dxfId="2277" priority="11763">
      <formula>$N272="Incluir"</formula>
    </cfRule>
  </conditionalFormatting>
  <conditionalFormatting sqref="G132">
    <cfRule type="expression" dxfId="2276" priority="2212">
      <formula>MID($I132,2,7)="0000000"</formula>
    </cfRule>
    <cfRule type="expression" dxfId="2275" priority="2213">
      <formula>MID($I132,3,6)="000000"</formula>
    </cfRule>
    <cfRule type="expression" dxfId="2274" priority="2214">
      <formula>MID($I132,4,5)="00000"</formula>
    </cfRule>
    <cfRule type="expression" dxfId="2273" priority="2215">
      <formula>MID($I132,5,4)="0000"</formula>
    </cfRule>
    <cfRule type="expression" dxfId="2272" priority="2216">
      <formula>MID($I132,7,2)="00"</formula>
    </cfRule>
    <cfRule type="expression" dxfId="2271" priority="2217">
      <formula>MID($I132,8,1)="0"</formula>
    </cfRule>
    <cfRule type="expression" dxfId="2270" priority="2218">
      <formula>$N132="Excluído"</formula>
    </cfRule>
    <cfRule type="expression" dxfId="2269" priority="2219">
      <formula>$N132="Alterar"</formula>
    </cfRule>
    <cfRule type="expression" dxfId="2268" priority="2220">
      <formula>$N132="Excluir"</formula>
    </cfRule>
    <cfRule type="expression" dxfId="2267" priority="2221">
      <formula>$N132="Incluir"</formula>
    </cfRule>
  </conditionalFormatting>
  <conditionalFormatting sqref="F121">
    <cfRule type="expression" dxfId="2266" priority="2201">
      <formula>IF($I121="",FALSE,IF($I121&gt;9999999,IF($I121&lt;100000000,FALSE,TRUE),TRUE))</formula>
    </cfRule>
  </conditionalFormatting>
  <conditionalFormatting sqref="F121 H121">
    <cfRule type="expression" dxfId="2265" priority="2202">
      <formula>MID($I121,2,7)="0000000"</formula>
    </cfRule>
    <cfRule type="expression" dxfId="2264" priority="2203">
      <formula>MID($I121,3,6)="000000"</formula>
    </cfRule>
    <cfRule type="expression" dxfId="2263" priority="2204">
      <formula>MID($I121,4,5)="00000"</formula>
    </cfRule>
    <cfRule type="expression" dxfId="2262" priority="2205">
      <formula>MID($I121,5,4)="0000"</formula>
    </cfRule>
    <cfRule type="expression" dxfId="2261" priority="2206">
      <formula>MID($I121,7,2)="00"</formula>
    </cfRule>
    <cfRule type="expression" dxfId="2260" priority="2207">
      <formula>MID($I121,8,1)="0"</formula>
    </cfRule>
    <cfRule type="expression" dxfId="2259" priority="2208">
      <formula>$N121="Excluído"</formula>
    </cfRule>
    <cfRule type="expression" dxfId="2258" priority="2209">
      <formula>$N121="Alterar"</formula>
    </cfRule>
    <cfRule type="expression" dxfId="2257" priority="2210">
      <formula>$N121="Excluir"</formula>
    </cfRule>
    <cfRule type="expression" dxfId="2256" priority="2211">
      <formula>$N121="Incluir"</formula>
    </cfRule>
  </conditionalFormatting>
  <conditionalFormatting sqref="G121">
    <cfRule type="expression" dxfId="2255" priority="2191">
      <formula>MID($I121,2,7)="0000000"</formula>
    </cfRule>
    <cfRule type="expression" dxfId="2254" priority="2192">
      <formula>MID($I121,3,6)="000000"</formula>
    </cfRule>
    <cfRule type="expression" dxfId="2253" priority="2193">
      <formula>MID($I121,4,5)="00000"</formula>
    </cfRule>
    <cfRule type="expression" dxfId="2252" priority="2194">
      <formula>MID($I121,5,4)="0000"</formula>
    </cfRule>
    <cfRule type="expression" dxfId="2251" priority="2195">
      <formula>MID($I121,7,2)="00"</formula>
    </cfRule>
    <cfRule type="expression" dxfId="2250" priority="2196">
      <formula>MID($I121,8,1)="0"</formula>
    </cfRule>
    <cfRule type="expression" dxfId="2249" priority="2197">
      <formula>$N121="Excluído"</formula>
    </cfRule>
    <cfRule type="expression" dxfId="2248" priority="2198">
      <formula>$N121="Alterar"</formula>
    </cfRule>
    <cfRule type="expression" dxfId="2247" priority="2199">
      <formula>$N121="Excluir"</formula>
    </cfRule>
    <cfRule type="expression" dxfId="2246" priority="2200">
      <formula>$N121="Incluir"</formula>
    </cfRule>
  </conditionalFormatting>
  <conditionalFormatting sqref="F131">
    <cfRule type="expression" dxfId="2245" priority="2180">
      <formula>IF($I131="",FALSE,IF($I131&gt;9999999,IF($I131&lt;100000000,FALSE,TRUE),TRUE))</formula>
    </cfRule>
  </conditionalFormatting>
  <conditionalFormatting sqref="F131 H131">
    <cfRule type="expression" dxfId="2244" priority="2181">
      <formula>MID($I131,2,7)="0000000"</formula>
    </cfRule>
    <cfRule type="expression" dxfId="2243" priority="2182">
      <formula>MID($I131,3,6)="000000"</formula>
    </cfRule>
    <cfRule type="expression" dxfId="2242" priority="2183">
      <formula>MID($I131,4,5)="00000"</formula>
    </cfRule>
    <cfRule type="expression" dxfId="2241" priority="2184">
      <formula>MID($I131,5,4)="0000"</formula>
    </cfRule>
    <cfRule type="expression" dxfId="2240" priority="2185">
      <formula>MID($I131,7,2)="00"</formula>
    </cfRule>
    <cfRule type="expression" dxfId="2239" priority="2186">
      <formula>MID($I131,8,1)="0"</formula>
    </cfRule>
    <cfRule type="expression" dxfId="2238" priority="2187">
      <formula>$N131="Excluído"</formula>
    </cfRule>
    <cfRule type="expression" dxfId="2237" priority="2188">
      <formula>$N131="Alterar"</formula>
    </cfRule>
    <cfRule type="expression" dxfId="2236" priority="2189">
      <formula>$N131="Excluir"</formula>
    </cfRule>
    <cfRule type="expression" dxfId="2235" priority="2190">
      <formula>$N131="Incluir"</formula>
    </cfRule>
  </conditionalFormatting>
  <conditionalFormatting sqref="F131">
    <cfRule type="expression" dxfId="2234" priority="2169">
      <formula>IF($I131="",FALSE,IF($I131&gt;9999999,IF($I131&lt;100000000,FALSE,TRUE),TRUE))</formula>
    </cfRule>
  </conditionalFormatting>
  <conditionalFormatting sqref="F131">
    <cfRule type="expression" dxfId="2233" priority="2170">
      <formula>MID($I131,2,7)="0000000"</formula>
    </cfRule>
    <cfRule type="expression" dxfId="2232" priority="2171">
      <formula>MID($I131,3,6)="000000"</formula>
    </cfRule>
    <cfRule type="expression" dxfId="2231" priority="2172">
      <formula>MID($I131,4,5)="00000"</formula>
    </cfRule>
    <cfRule type="expression" dxfId="2230" priority="2173">
      <formula>MID($I131,5,4)="0000"</formula>
    </cfRule>
    <cfRule type="expression" dxfId="2229" priority="2174">
      <formula>MID($I131,7,2)="00"</formula>
    </cfRule>
    <cfRule type="expression" dxfId="2228" priority="2175">
      <formula>MID($I131,8,1)="0"</formula>
    </cfRule>
    <cfRule type="expression" dxfId="2227" priority="2176">
      <formula>$N131="Excluído"</formula>
    </cfRule>
    <cfRule type="expression" dxfId="2226" priority="2177">
      <formula>$N131="Alterar"</formula>
    </cfRule>
    <cfRule type="expression" dxfId="2225" priority="2178">
      <formula>$N131="Excluir"</formula>
    </cfRule>
    <cfRule type="expression" dxfId="2224" priority="2179">
      <formula>$N131="Incluir"</formula>
    </cfRule>
  </conditionalFormatting>
  <conditionalFormatting sqref="G131">
    <cfRule type="expression" dxfId="2223" priority="2159">
      <formula>MID($I131,2,7)="0000000"</formula>
    </cfRule>
    <cfRule type="expression" dxfId="2222" priority="2160">
      <formula>MID($I131,3,6)="000000"</formula>
    </cfRule>
    <cfRule type="expression" dxfId="2221" priority="2161">
      <formula>MID($I131,4,5)="00000"</formula>
    </cfRule>
    <cfRule type="expression" dxfId="2220" priority="2162">
      <formula>MID($I131,5,4)="0000"</formula>
    </cfRule>
    <cfRule type="expression" dxfId="2219" priority="2163">
      <formula>MID($I131,7,2)="00"</formula>
    </cfRule>
    <cfRule type="expression" dxfId="2218" priority="2164">
      <formula>MID($I131,8,1)="0"</formula>
    </cfRule>
    <cfRule type="expression" dxfId="2217" priority="2165">
      <formula>$N131="Excluído"</formula>
    </cfRule>
    <cfRule type="expression" dxfId="2216" priority="2166">
      <formula>$N131="Alterar"</formula>
    </cfRule>
    <cfRule type="expression" dxfId="2215" priority="2167">
      <formula>$N131="Excluir"</formula>
    </cfRule>
    <cfRule type="expression" dxfId="2214" priority="2168">
      <formula>$N131="Incluir"</formula>
    </cfRule>
  </conditionalFormatting>
  <conditionalFormatting sqref="F140">
    <cfRule type="expression" dxfId="2213" priority="2148">
      <formula>IF($I140="",FALSE,IF($I140&gt;9999999,IF($I140&lt;100000000,FALSE,TRUE),TRUE))</formula>
    </cfRule>
  </conditionalFormatting>
  <conditionalFormatting sqref="F140 H140">
    <cfRule type="expression" dxfId="2212" priority="2149">
      <formula>MID($I140,2,7)="0000000"</formula>
    </cfRule>
    <cfRule type="expression" dxfId="2211" priority="2150">
      <formula>MID($I140,3,6)="000000"</formula>
    </cfRule>
    <cfRule type="expression" dxfId="2210" priority="2151">
      <formula>MID($I140,4,5)="00000"</formula>
    </cfRule>
    <cfRule type="expression" dxfId="2209" priority="2152">
      <formula>MID($I140,5,4)="0000"</formula>
    </cfRule>
    <cfRule type="expression" dxfId="2208" priority="2153">
      <formula>MID($I140,7,2)="00"</formula>
    </cfRule>
    <cfRule type="expression" dxfId="2207" priority="2154">
      <formula>MID($I140,8,1)="0"</formula>
    </cfRule>
    <cfRule type="expression" dxfId="2206" priority="2155">
      <formula>$N140="Excluído"</formula>
    </cfRule>
    <cfRule type="expression" dxfId="2205" priority="2156">
      <formula>$N140="Alterar"</formula>
    </cfRule>
    <cfRule type="expression" dxfId="2204" priority="2157">
      <formula>$N140="Excluir"</formula>
    </cfRule>
    <cfRule type="expression" dxfId="2203" priority="2158">
      <formula>$N140="Incluir"</formula>
    </cfRule>
  </conditionalFormatting>
  <conditionalFormatting sqref="G140">
    <cfRule type="expression" dxfId="2202" priority="2138">
      <formula>MID($I140,2,7)="0000000"</formula>
    </cfRule>
    <cfRule type="expression" dxfId="2201" priority="2139">
      <formula>MID($I140,3,6)="000000"</formula>
    </cfRule>
    <cfRule type="expression" dxfId="2200" priority="2140">
      <formula>MID($I140,4,5)="00000"</formula>
    </cfRule>
    <cfRule type="expression" dxfId="2199" priority="2141">
      <formula>MID($I140,5,4)="0000"</formula>
    </cfRule>
    <cfRule type="expression" dxfId="2198" priority="2142">
      <formula>MID($I140,7,2)="00"</formula>
    </cfRule>
    <cfRule type="expression" dxfId="2197" priority="2143">
      <formula>MID($I140,8,1)="0"</formula>
    </cfRule>
    <cfRule type="expression" dxfId="2196" priority="2144">
      <formula>$N140="Excluído"</formula>
    </cfRule>
    <cfRule type="expression" dxfId="2195" priority="2145">
      <formula>$N140="Alterar"</formula>
    </cfRule>
    <cfRule type="expression" dxfId="2194" priority="2146">
      <formula>$N140="Excluir"</formula>
    </cfRule>
    <cfRule type="expression" dxfId="2193" priority="2147">
      <formula>$N140="Incluir"</formula>
    </cfRule>
  </conditionalFormatting>
  <conditionalFormatting sqref="E140">
    <cfRule type="expression" dxfId="2192" priority="2127">
      <formula>IF($I139="",FALSE,IF($I139&gt;9999999,IF($I139&lt;100000000,FALSE,TRUE),TRUE))</formula>
    </cfRule>
  </conditionalFormatting>
  <conditionalFormatting sqref="E140">
    <cfRule type="expression" dxfId="2191" priority="2128">
      <formula>MID($I139,2,7)="0000000"</formula>
    </cfRule>
    <cfRule type="expression" dxfId="2190" priority="2129">
      <formula>MID($I139,3,6)="000000"</formula>
    </cfRule>
    <cfRule type="expression" dxfId="2189" priority="2130">
      <formula>MID($I139,4,5)="00000"</formula>
    </cfRule>
    <cfRule type="expression" dxfId="2188" priority="2131">
      <formula>MID($I139,5,4)="0000"</formula>
    </cfRule>
    <cfRule type="expression" dxfId="2187" priority="2132">
      <formula>MID($I139,7,2)="00"</formula>
    </cfRule>
    <cfRule type="expression" dxfId="2186" priority="2133">
      <formula>MID($I139,8,1)="0"</formula>
    </cfRule>
    <cfRule type="expression" dxfId="2185" priority="2134">
      <formula>$N139="Excluído"</formula>
    </cfRule>
    <cfRule type="expression" dxfId="2184" priority="2135">
      <formula>$N139="Alterar"</formula>
    </cfRule>
    <cfRule type="expression" dxfId="2183" priority="2136">
      <formula>$N139="Excluir"</formula>
    </cfRule>
    <cfRule type="expression" dxfId="2182" priority="2137">
      <formula>$N139="Incluir"</formula>
    </cfRule>
  </conditionalFormatting>
  <conditionalFormatting sqref="F145">
    <cfRule type="expression" dxfId="2181" priority="2116">
      <formula>IF($I145="",FALSE,IF($I145&gt;9999999,IF($I145&lt;100000000,FALSE,TRUE),TRUE))</formula>
    </cfRule>
  </conditionalFormatting>
  <conditionalFormatting sqref="F145">
    <cfRule type="expression" dxfId="2180" priority="2115">
      <formula>IF($I145="",FALSE,IF($I145&gt;9999999,IF($I145&lt;100000000,FALSE,TRUE),TRUE))</formula>
    </cfRule>
  </conditionalFormatting>
  <conditionalFormatting sqref="F145 H145">
    <cfRule type="expression" dxfId="2179" priority="2117">
      <formula>MID($I145,2,7)="0000000"</formula>
    </cfRule>
    <cfRule type="expression" dxfId="2178" priority="2118">
      <formula>MID($I145,3,6)="000000"</formula>
    </cfRule>
    <cfRule type="expression" dxfId="2177" priority="2119">
      <formula>MID($I145,4,5)="00000"</formula>
    </cfRule>
    <cfRule type="expression" dxfId="2176" priority="2120">
      <formula>MID($I145,5,4)="0000"</formula>
    </cfRule>
    <cfRule type="expression" dxfId="2175" priority="2121">
      <formula>MID($I145,7,2)="00"</formula>
    </cfRule>
    <cfRule type="expression" dxfId="2174" priority="2122">
      <formula>MID($I145,8,1)="0"</formula>
    </cfRule>
    <cfRule type="expression" dxfId="2173" priority="2123">
      <formula>$N145="Excluído"</formula>
    </cfRule>
    <cfRule type="expression" dxfId="2172" priority="2124">
      <formula>$N145="Alterar"</formula>
    </cfRule>
    <cfRule type="expression" dxfId="2171" priority="2125">
      <formula>$N145="Excluir"</formula>
    </cfRule>
    <cfRule type="expression" dxfId="2170" priority="2126">
      <formula>$N145="Incluir"</formula>
    </cfRule>
  </conditionalFormatting>
  <conditionalFormatting sqref="G145">
    <cfRule type="expression" dxfId="2169" priority="2105">
      <formula>MID($I145,2,7)="0000000"</formula>
    </cfRule>
    <cfRule type="expression" dxfId="2168" priority="2106">
      <formula>MID($I145,3,6)="000000"</formula>
    </cfRule>
    <cfRule type="expression" dxfId="2167" priority="2107">
      <formula>MID($I145,4,5)="00000"</formula>
    </cfRule>
    <cfRule type="expression" dxfId="2166" priority="2108">
      <formula>MID($I145,5,4)="0000"</formula>
    </cfRule>
    <cfRule type="expression" dxfId="2165" priority="2109">
      <formula>MID($I145,7,2)="00"</formula>
    </cfRule>
    <cfRule type="expression" dxfId="2164" priority="2110">
      <formula>MID($I145,8,1)="0"</formula>
    </cfRule>
    <cfRule type="expression" dxfId="2163" priority="2111">
      <formula>$N145="Excluído"</formula>
    </cfRule>
    <cfRule type="expression" dxfId="2162" priority="2112">
      <formula>$N145="Alterar"</formula>
    </cfRule>
    <cfRule type="expression" dxfId="2161" priority="2113">
      <formula>$N145="Excluir"</formula>
    </cfRule>
    <cfRule type="expression" dxfId="2160" priority="2114">
      <formula>$N145="Incluir"</formula>
    </cfRule>
  </conditionalFormatting>
  <conditionalFormatting sqref="B121">
    <cfRule type="expression" dxfId="2159" priority="11764">
      <formula>IF($I127="",FALSE,IF($I127&gt;9999999,IF($I127&lt;100000000,FALSE,TRUE),TRUE))</formula>
    </cfRule>
  </conditionalFormatting>
  <conditionalFormatting sqref="B121:D121">
    <cfRule type="expression" dxfId="2158" priority="11765">
      <formula>MID($I127,2,7)="0000000"</formula>
    </cfRule>
    <cfRule type="expression" dxfId="2157" priority="11766">
      <formula>MID($I127,3,6)="000000"</formula>
    </cfRule>
    <cfRule type="expression" dxfId="2156" priority="11767">
      <formula>MID($I127,4,5)="00000"</formula>
    </cfRule>
    <cfRule type="expression" dxfId="2155" priority="11768">
      <formula>MID($I127,5,4)="0000"</formula>
    </cfRule>
    <cfRule type="expression" dxfId="2154" priority="11769">
      <formula>MID($I127,7,2)="00"</formula>
    </cfRule>
    <cfRule type="expression" dxfId="2153" priority="11770">
      <formula>MID($I127,8,1)="0"</formula>
    </cfRule>
    <cfRule type="expression" dxfId="2152" priority="11771">
      <formula>$N127="Excluído"</formula>
    </cfRule>
    <cfRule type="expression" dxfId="2151" priority="11772">
      <formula>$N127="Alterar"</formula>
    </cfRule>
    <cfRule type="expression" dxfId="2150" priority="11773">
      <formula>$N127="Excluir"</formula>
    </cfRule>
    <cfRule type="expression" dxfId="2149" priority="11774">
      <formula>$N127="Incluir"</formula>
    </cfRule>
  </conditionalFormatting>
  <conditionalFormatting sqref="F127">
    <cfRule type="expression" dxfId="2148" priority="2094">
      <formula>IF($I127="",FALSE,IF($I127&gt;9999999,IF($I127&lt;100000000,FALSE,TRUE),TRUE))</formula>
    </cfRule>
  </conditionalFormatting>
  <conditionalFormatting sqref="F127 H127">
    <cfRule type="expression" dxfId="2147" priority="2095">
      <formula>MID($I127,2,7)="0000000"</formula>
    </cfRule>
    <cfRule type="expression" dxfId="2146" priority="2096">
      <formula>MID($I127,3,6)="000000"</formula>
    </cfRule>
    <cfRule type="expression" dxfId="2145" priority="2097">
      <formula>MID($I127,4,5)="00000"</formula>
    </cfRule>
    <cfRule type="expression" dxfId="2144" priority="2098">
      <formula>MID($I127,5,4)="0000"</formula>
    </cfRule>
    <cfRule type="expression" dxfId="2143" priority="2099">
      <formula>MID($I127,7,2)="00"</formula>
    </cfRule>
    <cfRule type="expression" dxfId="2142" priority="2100">
      <formula>MID($I127,8,1)="0"</formula>
    </cfRule>
    <cfRule type="expression" dxfId="2141" priority="2101">
      <formula>$N127="Excluído"</formula>
    </cfRule>
    <cfRule type="expression" dxfId="2140" priority="2102">
      <formula>$N127="Alterar"</formula>
    </cfRule>
    <cfRule type="expression" dxfId="2139" priority="2103">
      <formula>$N127="Excluir"</formula>
    </cfRule>
    <cfRule type="expression" dxfId="2138" priority="2104">
      <formula>$N127="Incluir"</formula>
    </cfRule>
  </conditionalFormatting>
  <conditionalFormatting sqref="G127">
    <cfRule type="expression" dxfId="2137" priority="2084">
      <formula>MID($I127,2,7)="0000000"</formula>
    </cfRule>
    <cfRule type="expression" dxfId="2136" priority="2085">
      <formula>MID($I127,3,6)="000000"</formula>
    </cfRule>
    <cfRule type="expression" dxfId="2135" priority="2086">
      <formula>MID($I127,4,5)="00000"</formula>
    </cfRule>
    <cfRule type="expression" dxfId="2134" priority="2087">
      <formula>MID($I127,5,4)="0000"</formula>
    </cfRule>
    <cfRule type="expression" dxfId="2133" priority="2088">
      <formula>MID($I127,7,2)="00"</formula>
    </cfRule>
    <cfRule type="expression" dxfId="2132" priority="2089">
      <formula>MID($I127,8,1)="0"</formula>
    </cfRule>
    <cfRule type="expression" dxfId="2131" priority="2090">
      <formula>$N127="Excluído"</formula>
    </cfRule>
    <cfRule type="expression" dxfId="2130" priority="2091">
      <formula>$N127="Alterar"</formula>
    </cfRule>
    <cfRule type="expression" dxfId="2129" priority="2092">
      <formula>$N127="Excluir"</formula>
    </cfRule>
    <cfRule type="expression" dxfId="2128" priority="2093">
      <formula>$N127="Incluir"</formula>
    </cfRule>
  </conditionalFormatting>
  <conditionalFormatting sqref="H345">
    <cfRule type="expression" dxfId="2127" priority="2074">
      <formula>MID($I345,2,7)="0000000"</formula>
    </cfRule>
    <cfRule type="expression" dxfId="2126" priority="2075">
      <formula>MID($I345,3,6)="000000"</formula>
    </cfRule>
    <cfRule type="expression" dxfId="2125" priority="2076">
      <formula>MID($I345,4,5)="00000"</formula>
    </cfRule>
    <cfRule type="expression" dxfId="2124" priority="2077">
      <formula>MID($I345,5,4)="0000"</formula>
    </cfRule>
    <cfRule type="expression" dxfId="2123" priority="2078">
      <formula>MID($I345,7,2)="00"</formula>
    </cfRule>
    <cfRule type="expression" dxfId="2122" priority="2079">
      <formula>MID($I345,8,1)="0"</formula>
    </cfRule>
    <cfRule type="expression" dxfId="2121" priority="2080">
      <formula>$N345="Excluído"</formula>
    </cfRule>
    <cfRule type="expression" dxfId="2120" priority="2081">
      <formula>$N345="Alterar"</formula>
    </cfRule>
    <cfRule type="expression" dxfId="2119" priority="2082">
      <formula>$N345="Excluir"</formula>
    </cfRule>
    <cfRule type="expression" dxfId="2118" priority="2083">
      <formula>$N345="Incluir"</formula>
    </cfRule>
  </conditionalFormatting>
  <conditionalFormatting sqref="F345">
    <cfRule type="expression" dxfId="2117" priority="2063">
      <formula>IF($I345="",FALSE,IF($I345&gt;9999999,IF($I345&lt;100000000,FALSE,TRUE),TRUE))</formula>
    </cfRule>
  </conditionalFormatting>
  <conditionalFormatting sqref="F345">
    <cfRule type="expression" dxfId="2116" priority="2064">
      <formula>MID($I345,2,7)="0000000"</formula>
    </cfRule>
    <cfRule type="expression" dxfId="2115" priority="2065">
      <formula>MID($I345,3,6)="000000"</formula>
    </cfRule>
    <cfRule type="expression" dxfId="2114" priority="2066">
      <formula>MID($I345,4,5)="00000"</formula>
    </cfRule>
    <cfRule type="expression" dxfId="2113" priority="2067">
      <formula>MID($I345,5,4)="0000"</formula>
    </cfRule>
    <cfRule type="expression" dxfId="2112" priority="2068">
      <formula>MID($I345,7,2)="00"</formula>
    </cfRule>
    <cfRule type="expression" dxfId="2111" priority="2069">
      <formula>MID($I345,8,1)="0"</formula>
    </cfRule>
    <cfRule type="expression" dxfId="2110" priority="2070">
      <formula>$N345="Excluído"</formula>
    </cfRule>
    <cfRule type="expression" dxfId="2109" priority="2071">
      <formula>$N345="Alterar"</formula>
    </cfRule>
    <cfRule type="expression" dxfId="2108" priority="2072">
      <formula>$N345="Excluir"</formula>
    </cfRule>
    <cfRule type="expression" dxfId="2107" priority="2073">
      <formula>$N345="Incluir"</formula>
    </cfRule>
  </conditionalFormatting>
  <conditionalFormatting sqref="H415">
    <cfRule type="expression" dxfId="2106" priority="11775">
      <formula>IF($I377="",FALSE,IF($I377&gt;9999999,IF($I377&lt;100000000,FALSE,TRUE),TRUE))</formula>
    </cfRule>
  </conditionalFormatting>
  <conditionalFormatting sqref="F418:F422">
    <cfRule type="expression" dxfId="2105" priority="11776">
      <formula>IF($I391="",FALSE,IF($I391&gt;9999999,IF($I391&lt;100000000,FALSE,TRUE),TRUE))</formula>
    </cfRule>
  </conditionalFormatting>
  <conditionalFormatting sqref="F418:H422">
    <cfRule type="expression" dxfId="2104" priority="11777">
      <formula>MID($I391,2,7)="0000000"</formula>
    </cfRule>
    <cfRule type="expression" dxfId="2103" priority="11778">
      <formula>MID($I391,3,6)="000000"</formula>
    </cfRule>
    <cfRule type="expression" dxfId="2102" priority="11779">
      <formula>MID($I391,4,5)="00000"</formula>
    </cfRule>
    <cfRule type="expression" dxfId="2101" priority="11780">
      <formula>MID($I391,5,4)="0000"</formula>
    </cfRule>
    <cfRule type="expression" dxfId="2100" priority="11781">
      <formula>MID($I391,7,2)="00"</formula>
    </cfRule>
    <cfRule type="expression" dxfId="2099" priority="11782">
      <formula>MID($I391,8,1)="0"</formula>
    </cfRule>
    <cfRule type="expression" dxfId="2098" priority="11783">
      <formula>$N391="Excluído"</formula>
    </cfRule>
    <cfRule type="expression" dxfId="2097" priority="11784">
      <formula>$N391="Alterar"</formula>
    </cfRule>
    <cfRule type="expression" dxfId="2096" priority="11785">
      <formula>$N391="Excluir"</formula>
    </cfRule>
    <cfRule type="expression" dxfId="2095" priority="11786">
      <formula>$N391="Incluir"</formula>
    </cfRule>
  </conditionalFormatting>
  <conditionalFormatting sqref="G398">
    <cfRule type="expression" dxfId="2094" priority="2019">
      <formula>IF($I398="",FALSE,IF($I398&gt;9999999,IF($I398&lt;100000000,FALSE,TRUE),TRUE))</formula>
    </cfRule>
  </conditionalFormatting>
  <conditionalFormatting sqref="F396:F398">
    <cfRule type="expression" dxfId="2093" priority="2052">
      <formula>IF($I396="",FALSE,IF($I396&gt;9999999,IF($I396&lt;100000000,FALSE,TRUE),TRUE))</formula>
    </cfRule>
  </conditionalFormatting>
  <conditionalFormatting sqref="F396:F398">
    <cfRule type="expression" dxfId="2092" priority="2053">
      <formula>MID($I396,2,7)="0000000"</formula>
    </cfRule>
    <cfRule type="expression" dxfId="2091" priority="2054">
      <formula>MID($I396,3,6)="000000"</formula>
    </cfRule>
    <cfRule type="expression" dxfId="2090" priority="2055">
      <formula>MID($I396,4,5)="00000"</formula>
    </cfRule>
    <cfRule type="expression" dxfId="2089" priority="2056">
      <formula>MID($I396,5,4)="0000"</formula>
    </cfRule>
    <cfRule type="expression" dxfId="2088" priority="2057">
      <formula>MID($I396,7,2)="00"</formula>
    </cfRule>
    <cfRule type="expression" dxfId="2087" priority="2058">
      <formula>MID($I396,8,1)="0"</formula>
    </cfRule>
    <cfRule type="expression" dxfId="2086" priority="2059">
      <formula>$N396="Excluído"</formula>
    </cfRule>
    <cfRule type="expression" dxfId="2085" priority="2060">
      <formula>$N396="Alterar"</formula>
    </cfRule>
    <cfRule type="expression" dxfId="2084" priority="2061">
      <formula>$N396="Excluir"</formula>
    </cfRule>
    <cfRule type="expression" dxfId="2083" priority="2062">
      <formula>$N396="Incluir"</formula>
    </cfRule>
  </conditionalFormatting>
  <conditionalFormatting sqref="G396">
    <cfRule type="expression" dxfId="2082" priority="2041">
      <formula>IF($I396="",FALSE,IF($I396&gt;9999999,IF($I396&lt;100000000,FALSE,TRUE),TRUE))</formula>
    </cfRule>
  </conditionalFormatting>
  <conditionalFormatting sqref="G396">
    <cfRule type="expression" dxfId="2081" priority="2042">
      <formula>MID($I396,2,7)="0000000"</formula>
    </cfRule>
    <cfRule type="expression" dxfId="2080" priority="2043">
      <formula>MID($I396,3,6)="000000"</formula>
    </cfRule>
    <cfRule type="expression" dxfId="2079" priority="2044">
      <formula>MID($I396,4,5)="00000"</formula>
    </cfRule>
    <cfRule type="expression" dxfId="2078" priority="2045">
      <formula>MID($I396,5,4)="0000"</formula>
    </cfRule>
    <cfRule type="expression" dxfId="2077" priority="2046">
      <formula>MID($I396,7,2)="00"</formula>
    </cfRule>
    <cfRule type="expression" dxfId="2076" priority="2047">
      <formula>MID($I396,8,1)="0"</formula>
    </cfRule>
    <cfRule type="expression" dxfId="2075" priority="2048">
      <formula>$N396="Excluído"</formula>
    </cfRule>
    <cfRule type="expression" dxfId="2074" priority="2049">
      <formula>$N396="Alterar"</formula>
    </cfRule>
    <cfRule type="expression" dxfId="2073" priority="2050">
      <formula>$N396="Excluir"</formula>
    </cfRule>
    <cfRule type="expression" dxfId="2072" priority="2051">
      <formula>$N396="Incluir"</formula>
    </cfRule>
  </conditionalFormatting>
  <conditionalFormatting sqref="G397">
    <cfRule type="expression" dxfId="2071" priority="2030">
      <formula>IF($I397="",FALSE,IF($I397&gt;9999999,IF($I397&lt;100000000,FALSE,TRUE),TRUE))</formula>
    </cfRule>
  </conditionalFormatting>
  <conditionalFormatting sqref="G397">
    <cfRule type="expression" dxfId="2070" priority="2031">
      <formula>MID($I397,2,7)="0000000"</formula>
    </cfRule>
    <cfRule type="expression" dxfId="2069" priority="2032">
      <formula>MID($I397,3,6)="000000"</formula>
    </cfRule>
    <cfRule type="expression" dxfId="2068" priority="2033">
      <formula>MID($I397,4,5)="00000"</formula>
    </cfRule>
    <cfRule type="expression" dxfId="2067" priority="2034">
      <formula>MID($I397,5,4)="0000"</formula>
    </cfRule>
    <cfRule type="expression" dxfId="2066" priority="2035">
      <formula>MID($I397,7,2)="00"</formula>
    </cfRule>
    <cfRule type="expression" dxfId="2065" priority="2036">
      <formula>MID($I397,8,1)="0"</formula>
    </cfRule>
    <cfRule type="expression" dxfId="2064" priority="2037">
      <formula>$N397="Excluído"</formula>
    </cfRule>
    <cfRule type="expression" dxfId="2063" priority="2038">
      <formula>$N397="Alterar"</formula>
    </cfRule>
    <cfRule type="expression" dxfId="2062" priority="2039">
      <formula>$N397="Excluir"</formula>
    </cfRule>
    <cfRule type="expression" dxfId="2061" priority="2040">
      <formula>$N397="Incluir"</formula>
    </cfRule>
  </conditionalFormatting>
  <conditionalFormatting sqref="G398">
    <cfRule type="expression" dxfId="2060" priority="2020">
      <formula>MID($I398,2,7)="0000000"</formula>
    </cfRule>
    <cfRule type="expression" dxfId="2059" priority="2021">
      <formula>MID($I398,3,6)="000000"</formula>
    </cfRule>
    <cfRule type="expression" dxfId="2058" priority="2022">
      <formula>MID($I398,4,5)="00000"</formula>
    </cfRule>
    <cfRule type="expression" dxfId="2057" priority="2023">
      <formula>MID($I398,5,4)="0000"</formula>
    </cfRule>
    <cfRule type="expression" dxfId="2056" priority="2024">
      <formula>MID($I398,7,2)="00"</formula>
    </cfRule>
    <cfRule type="expression" dxfId="2055" priority="2025">
      <formula>MID($I398,8,1)="0"</formula>
    </cfRule>
    <cfRule type="expression" dxfId="2054" priority="2026">
      <formula>$N398="Excluído"</formula>
    </cfRule>
    <cfRule type="expression" dxfId="2053" priority="2027">
      <formula>$N398="Alterar"</formula>
    </cfRule>
    <cfRule type="expression" dxfId="2052" priority="2028">
      <formula>$N398="Excluir"</formula>
    </cfRule>
    <cfRule type="expression" dxfId="2051" priority="2029">
      <formula>$N398="Incluir"</formula>
    </cfRule>
  </conditionalFormatting>
  <conditionalFormatting sqref="E393">
    <cfRule type="expression" dxfId="2050" priority="2008">
      <formula>IF($I392="",FALSE,IF($I392&gt;9999999,IF($I392&lt;100000000,FALSE,TRUE),TRUE))</formula>
    </cfRule>
  </conditionalFormatting>
  <conditionalFormatting sqref="E393">
    <cfRule type="expression" dxfId="2049" priority="2009">
      <formula>MID($I392,2,7)="0000000"</formula>
    </cfRule>
    <cfRule type="expression" dxfId="2048" priority="2010">
      <formula>MID($I392,3,6)="000000"</formula>
    </cfRule>
    <cfRule type="expression" dxfId="2047" priority="2011">
      <formula>MID($I392,4,5)="00000"</formula>
    </cfRule>
    <cfRule type="expression" dxfId="2046" priority="2012">
      <formula>MID($I392,5,4)="0000"</formula>
    </cfRule>
    <cfRule type="expression" dxfId="2045" priority="2013">
      <formula>MID($I392,7,2)="00"</formula>
    </cfRule>
    <cfRule type="expression" dxfId="2044" priority="2014">
      <formula>MID($I392,8,1)="0"</formula>
    </cfRule>
    <cfRule type="expression" dxfId="2043" priority="2015">
      <formula>$N392="Excluído"</formula>
    </cfRule>
    <cfRule type="expression" dxfId="2042" priority="2016">
      <formula>$N392="Alterar"</formula>
    </cfRule>
    <cfRule type="expression" dxfId="2041" priority="2017">
      <formula>$N392="Excluir"</formula>
    </cfRule>
    <cfRule type="expression" dxfId="2040" priority="2018">
      <formula>$N392="Incluir"</formula>
    </cfRule>
  </conditionalFormatting>
  <conditionalFormatting sqref="E394">
    <cfRule type="expression" dxfId="2039" priority="1997">
      <formula>IF($I393="",FALSE,IF($I393&gt;9999999,IF($I393&lt;100000000,FALSE,TRUE),TRUE))</formula>
    </cfRule>
  </conditionalFormatting>
  <conditionalFormatting sqref="E394">
    <cfRule type="expression" dxfId="2038" priority="1998">
      <formula>MID($I393,2,7)="0000000"</formula>
    </cfRule>
    <cfRule type="expression" dxfId="2037" priority="1999">
      <formula>MID($I393,3,6)="000000"</formula>
    </cfRule>
    <cfRule type="expression" dxfId="2036" priority="2000">
      <formula>MID($I393,4,5)="00000"</formula>
    </cfRule>
    <cfRule type="expression" dxfId="2035" priority="2001">
      <formula>MID($I393,5,4)="0000"</formula>
    </cfRule>
    <cfRule type="expression" dxfId="2034" priority="2002">
      <formula>MID($I393,7,2)="00"</formula>
    </cfRule>
    <cfRule type="expression" dxfId="2033" priority="2003">
      <formula>MID($I393,8,1)="0"</formula>
    </cfRule>
    <cfRule type="expression" dxfId="2032" priority="2004">
      <formula>$N393="Excluído"</formula>
    </cfRule>
    <cfRule type="expression" dxfId="2031" priority="2005">
      <formula>$N393="Alterar"</formula>
    </cfRule>
    <cfRule type="expression" dxfId="2030" priority="2006">
      <formula>$N393="Excluir"</formula>
    </cfRule>
    <cfRule type="expression" dxfId="2029" priority="2007">
      <formula>$N393="Incluir"</formula>
    </cfRule>
  </conditionalFormatting>
  <conditionalFormatting sqref="E395">
    <cfRule type="expression" dxfId="2028" priority="1986">
      <formula>IF($I394="",FALSE,IF($I394&gt;9999999,IF($I394&lt;100000000,FALSE,TRUE),TRUE))</formula>
    </cfRule>
  </conditionalFormatting>
  <conditionalFormatting sqref="E395">
    <cfRule type="expression" dxfId="2027" priority="1987">
      <formula>MID($I394,2,7)="0000000"</formula>
    </cfRule>
    <cfRule type="expression" dxfId="2026" priority="1988">
      <formula>MID($I394,3,6)="000000"</formula>
    </cfRule>
    <cfRule type="expression" dxfId="2025" priority="1989">
      <formula>MID($I394,4,5)="00000"</formula>
    </cfRule>
    <cfRule type="expression" dxfId="2024" priority="1990">
      <formula>MID($I394,5,4)="0000"</formula>
    </cfRule>
    <cfRule type="expression" dxfId="2023" priority="1991">
      <formula>MID($I394,7,2)="00"</formula>
    </cfRule>
    <cfRule type="expression" dxfId="2022" priority="1992">
      <formula>MID($I394,8,1)="0"</formula>
    </cfRule>
    <cfRule type="expression" dxfId="2021" priority="1993">
      <formula>$N394="Excluído"</formula>
    </cfRule>
    <cfRule type="expression" dxfId="2020" priority="1994">
      <formula>$N394="Alterar"</formula>
    </cfRule>
    <cfRule type="expression" dxfId="2019" priority="1995">
      <formula>$N394="Excluir"</formula>
    </cfRule>
    <cfRule type="expression" dxfId="2018" priority="1996">
      <formula>$N394="Incluir"</formula>
    </cfRule>
  </conditionalFormatting>
  <conditionalFormatting sqref="H478">
    <cfRule type="expression" dxfId="2017" priority="11787">
      <formula>IF($I438="",FALSE,IF($I438&gt;9999999,IF($I438&lt;100000000,FALSE,TRUE),TRUE))</formula>
    </cfRule>
  </conditionalFormatting>
  <conditionalFormatting sqref="F478:H478">
    <cfRule type="expression" dxfId="2016" priority="11788">
      <formula>MID($I438,2,7)="0000000"</formula>
    </cfRule>
    <cfRule type="expression" dxfId="2015" priority="11789">
      <formula>MID($I438,3,6)="000000"</formula>
    </cfRule>
    <cfRule type="expression" dxfId="2014" priority="11790">
      <formula>MID($I438,4,5)="00000"</formula>
    </cfRule>
    <cfRule type="expression" dxfId="2013" priority="11791">
      <formula>MID($I438,5,4)="0000"</formula>
    </cfRule>
    <cfRule type="expression" dxfId="2012" priority="11792">
      <formula>MID($I438,7,2)="00"</formula>
    </cfRule>
    <cfRule type="expression" dxfId="2011" priority="11793">
      <formula>MID($I438,8,1)="0"</formula>
    </cfRule>
    <cfRule type="expression" dxfId="2010" priority="11794">
      <formula>$N438="Excluído"</formula>
    </cfRule>
    <cfRule type="expression" dxfId="2009" priority="11795">
      <formula>$N438="Alterar"</formula>
    </cfRule>
    <cfRule type="expression" dxfId="2008" priority="11796">
      <formula>$N438="Excluir"</formula>
    </cfRule>
    <cfRule type="expression" dxfId="2007" priority="11797">
      <formula>$N438="Incluir"</formula>
    </cfRule>
  </conditionalFormatting>
  <conditionalFormatting sqref="F443">
    <cfRule type="expression" dxfId="2006" priority="1975">
      <formula>IF($I439="",FALSE,IF($I439&gt;9999999,IF($I439&lt;100000000,FALSE,TRUE),TRUE))</formula>
    </cfRule>
  </conditionalFormatting>
  <conditionalFormatting sqref="F443">
    <cfRule type="expression" dxfId="2005" priority="1976">
      <formula>MID($I439,2,7)="0000000"</formula>
    </cfRule>
    <cfRule type="expression" dxfId="2004" priority="1977">
      <formula>MID($I439,3,6)="000000"</formula>
    </cfRule>
    <cfRule type="expression" dxfId="2003" priority="1978">
      <formula>MID($I439,4,5)="00000"</formula>
    </cfRule>
    <cfRule type="expression" dxfId="2002" priority="1979">
      <formula>MID($I439,5,4)="0000"</formula>
    </cfRule>
    <cfRule type="expression" dxfId="2001" priority="1980">
      <formula>MID($I439,7,2)="00"</formula>
    </cfRule>
    <cfRule type="expression" dxfId="2000" priority="1981">
      <formula>MID($I439,8,1)="0"</formula>
    </cfRule>
    <cfRule type="expression" dxfId="1999" priority="1982">
      <formula>$N439="Excluído"</formula>
    </cfRule>
    <cfRule type="expression" dxfId="1998" priority="1983">
      <formula>$N439="Alterar"</formula>
    </cfRule>
    <cfRule type="expression" dxfId="1997" priority="1984">
      <formula>$N439="Excluir"</formula>
    </cfRule>
    <cfRule type="expression" dxfId="1996" priority="1985">
      <formula>$N439="Incluir"</formula>
    </cfRule>
  </conditionalFormatting>
  <conditionalFormatting sqref="G443">
    <cfRule type="expression" dxfId="1995" priority="1965">
      <formula>MID($I443,2,7)="0000000"</formula>
    </cfRule>
    <cfRule type="expression" dxfId="1994" priority="1966">
      <formula>MID($I443,3,6)="000000"</formula>
    </cfRule>
    <cfRule type="expression" dxfId="1993" priority="1967">
      <formula>MID($I443,4,5)="00000"</formula>
    </cfRule>
    <cfRule type="expression" dxfId="1992" priority="1968">
      <formula>MID($I443,5,4)="0000"</formula>
    </cfRule>
    <cfRule type="expression" dxfId="1991" priority="1969">
      <formula>MID($I443,7,2)="00"</formula>
    </cfRule>
    <cfRule type="expression" dxfId="1990" priority="1970">
      <formula>MID($I443,8,1)="0"</formula>
    </cfRule>
    <cfRule type="expression" dxfId="1989" priority="1971">
      <formula>$N443="Excluído"</formula>
    </cfRule>
    <cfRule type="expression" dxfId="1988" priority="1972">
      <formula>$N443="Alterar"</formula>
    </cfRule>
    <cfRule type="expression" dxfId="1987" priority="1973">
      <formula>$N443="Excluir"</formula>
    </cfRule>
    <cfRule type="expression" dxfId="1986" priority="1974">
      <formula>$N443="Incluir"</formula>
    </cfRule>
  </conditionalFormatting>
  <conditionalFormatting sqref="G345">
    <cfRule type="expression" dxfId="1985" priority="1955">
      <formula>MID($I345,2,7)="0000000"</formula>
    </cfRule>
    <cfRule type="expression" dxfId="1984" priority="1956">
      <formula>MID($I345,3,6)="000000"</formula>
    </cfRule>
    <cfRule type="expression" dxfId="1983" priority="1957">
      <formula>MID($I345,4,5)="00000"</formula>
    </cfRule>
    <cfRule type="expression" dxfId="1982" priority="1958">
      <formula>MID($I345,5,4)="0000"</formula>
    </cfRule>
    <cfRule type="expression" dxfId="1981" priority="1959">
      <formula>MID($I345,7,2)="00"</formula>
    </cfRule>
    <cfRule type="expression" dxfId="1980" priority="1960">
      <formula>MID($I345,8,1)="0"</formula>
    </cfRule>
    <cfRule type="expression" dxfId="1979" priority="1961">
      <formula>$N345="Excluído"</formula>
    </cfRule>
    <cfRule type="expression" dxfId="1978" priority="1962">
      <formula>$N345="Alterar"</formula>
    </cfRule>
    <cfRule type="expression" dxfId="1977" priority="1963">
      <formula>$N345="Excluir"</formula>
    </cfRule>
    <cfRule type="expression" dxfId="1976" priority="1964">
      <formula>$N345="Incluir"</formula>
    </cfRule>
  </conditionalFormatting>
  <conditionalFormatting sqref="F439:F442">
    <cfRule type="expression" dxfId="1975" priority="11798">
      <formula>IF($I391="",FALSE,IF($I391&gt;9999999,IF($I391&lt;100000000,FALSE,TRUE),TRUE))</formula>
    </cfRule>
  </conditionalFormatting>
  <conditionalFormatting sqref="F439:F442">
    <cfRule type="expression" dxfId="1974" priority="11799">
      <formula>MID($I391,2,7)="0000000"</formula>
    </cfRule>
    <cfRule type="expression" dxfId="1973" priority="11800">
      <formula>MID($I391,3,6)="000000"</formula>
    </cfRule>
    <cfRule type="expression" dxfId="1972" priority="11801">
      <formula>MID($I391,4,5)="00000"</formula>
    </cfRule>
    <cfRule type="expression" dxfId="1971" priority="11802">
      <formula>MID($I391,5,4)="0000"</formula>
    </cfRule>
    <cfRule type="expression" dxfId="1970" priority="11803">
      <formula>MID($I391,7,2)="00"</formula>
    </cfRule>
    <cfRule type="expression" dxfId="1969" priority="11804">
      <formula>MID($I391,8,1)="0"</formula>
    </cfRule>
    <cfRule type="expression" dxfId="1968" priority="11805">
      <formula>$N391="Excluído"</formula>
    </cfRule>
    <cfRule type="expression" dxfId="1967" priority="11806">
      <formula>$N391="Alterar"</formula>
    </cfRule>
    <cfRule type="expression" dxfId="1966" priority="11807">
      <formula>$N391="Excluir"</formula>
    </cfRule>
    <cfRule type="expression" dxfId="1965" priority="11808">
      <formula>$N391="Incluir"</formula>
    </cfRule>
  </conditionalFormatting>
  <conditionalFormatting sqref="H424">
    <cfRule type="expression" dxfId="1964" priority="1904">
      <formula>IF($I397="",FALSE,IF($I397&gt;9999999,IF($I397&lt;100000000,FALSE,TRUE),TRUE))</formula>
    </cfRule>
  </conditionalFormatting>
  <conditionalFormatting sqref="H424">
    <cfRule type="expression" dxfId="1963" priority="1905">
      <formula>MID($I397,2,7)="0000000"</formula>
    </cfRule>
    <cfRule type="expression" dxfId="1962" priority="1906">
      <formula>MID($I397,3,6)="000000"</formula>
    </cfRule>
    <cfRule type="expression" dxfId="1961" priority="1907">
      <formula>MID($I397,4,5)="00000"</formula>
    </cfRule>
    <cfRule type="expression" dxfId="1960" priority="1908">
      <formula>MID($I397,5,4)="0000"</formula>
    </cfRule>
    <cfRule type="expression" dxfId="1959" priority="1909">
      <formula>MID($I397,7,2)="00"</formula>
    </cfRule>
    <cfRule type="expression" dxfId="1958" priority="1910">
      <formula>MID($I397,8,1)="0"</formula>
    </cfRule>
    <cfRule type="expression" dxfId="1957" priority="1911">
      <formula>$N397="Excluído"</formula>
    </cfRule>
    <cfRule type="expression" dxfId="1956" priority="1912">
      <formula>$N397="Alterar"</formula>
    </cfRule>
    <cfRule type="expression" dxfId="1955" priority="1913">
      <formula>$N397="Excluir"</formula>
    </cfRule>
    <cfRule type="expression" dxfId="1954" priority="1914">
      <formula>$N397="Incluir"</formula>
    </cfRule>
  </conditionalFormatting>
  <conditionalFormatting sqref="H484">
    <cfRule type="expression" dxfId="1953" priority="11809">
      <formula>IF($I445="",FALSE,IF($I445&gt;9999999,IF($I445&lt;100000000,FALSE,TRUE),TRUE))</formula>
    </cfRule>
  </conditionalFormatting>
  <conditionalFormatting sqref="F484:H484">
    <cfRule type="expression" dxfId="1952" priority="11810">
      <formula>MID($I445,2,7)="0000000"</formula>
    </cfRule>
    <cfRule type="expression" dxfId="1951" priority="11811">
      <formula>MID($I445,3,6)="000000"</formula>
    </cfRule>
    <cfRule type="expression" dxfId="1950" priority="11812">
      <formula>MID($I445,4,5)="00000"</formula>
    </cfRule>
    <cfRule type="expression" dxfId="1949" priority="11813">
      <formula>MID($I445,5,4)="0000"</formula>
    </cfRule>
    <cfRule type="expression" dxfId="1948" priority="11814">
      <formula>MID($I445,7,2)="00"</formula>
    </cfRule>
    <cfRule type="expression" dxfId="1947" priority="11815">
      <formula>MID($I445,8,1)="0"</formula>
    </cfRule>
    <cfRule type="expression" dxfId="1946" priority="11816">
      <formula>$N445="Excluído"</formula>
    </cfRule>
    <cfRule type="expression" dxfId="1945" priority="11817">
      <formula>$N445="Alterar"</formula>
    </cfRule>
    <cfRule type="expression" dxfId="1944" priority="11818">
      <formula>$N445="Excluir"</formula>
    </cfRule>
    <cfRule type="expression" dxfId="1943" priority="11819">
      <formula>$N445="Incluir"</formula>
    </cfRule>
  </conditionalFormatting>
  <conditionalFormatting sqref="G454:G455">
    <cfRule type="expression" dxfId="1942" priority="1851">
      <formula>MID($I453,2,7)="0000000"</formula>
    </cfRule>
    <cfRule type="expression" dxfId="1941" priority="1852">
      <formula>MID($I453,3,6)="000000"</formula>
    </cfRule>
    <cfRule type="expression" dxfId="1940" priority="1853">
      <formula>MID($I453,4,5)="00000"</formula>
    </cfRule>
    <cfRule type="expression" dxfId="1939" priority="1854">
      <formula>MID($I453,5,4)="0000"</formula>
    </cfRule>
    <cfRule type="expression" dxfId="1938" priority="1855">
      <formula>MID($I453,7,2)="00"</formula>
    </cfRule>
    <cfRule type="expression" dxfId="1937" priority="1856">
      <formula>MID($I453,8,1)="0"</formula>
    </cfRule>
    <cfRule type="expression" dxfId="1936" priority="1857">
      <formula>$N453="Excluído"</formula>
    </cfRule>
    <cfRule type="expression" dxfId="1935" priority="1858">
      <formula>$N453="Alterar"</formula>
    </cfRule>
    <cfRule type="expression" dxfId="1934" priority="1859">
      <formula>$N453="Excluir"</formula>
    </cfRule>
    <cfRule type="expression" dxfId="1933" priority="1860">
      <formula>$N453="Incluir"</formula>
    </cfRule>
  </conditionalFormatting>
  <conditionalFormatting sqref="F453:F455">
    <cfRule type="expression" dxfId="1932" priority="1893">
      <formula>IF($I452="",FALSE,IF($I452&gt;9999999,IF($I452&lt;100000000,FALSE,TRUE),TRUE))</formula>
    </cfRule>
  </conditionalFormatting>
  <conditionalFormatting sqref="F453:F455">
    <cfRule type="expression" dxfId="1931" priority="1894">
      <formula>MID($I452,2,7)="0000000"</formula>
    </cfRule>
    <cfRule type="expression" dxfId="1930" priority="1895">
      <formula>MID($I452,3,6)="000000"</formula>
    </cfRule>
    <cfRule type="expression" dxfId="1929" priority="1896">
      <formula>MID($I452,4,5)="00000"</formula>
    </cfRule>
    <cfRule type="expression" dxfId="1928" priority="1897">
      <formula>MID($I452,5,4)="0000"</formula>
    </cfRule>
    <cfRule type="expression" dxfId="1927" priority="1898">
      <formula>MID($I452,7,2)="00"</formula>
    </cfRule>
    <cfRule type="expression" dxfId="1926" priority="1899">
      <formula>MID($I452,8,1)="0"</formula>
    </cfRule>
    <cfRule type="expression" dxfId="1925" priority="1900">
      <formula>$N452="Excluído"</formula>
    </cfRule>
    <cfRule type="expression" dxfId="1924" priority="1901">
      <formula>$N452="Alterar"</formula>
    </cfRule>
    <cfRule type="expression" dxfId="1923" priority="1902">
      <formula>$N452="Excluir"</formula>
    </cfRule>
    <cfRule type="expression" dxfId="1922" priority="1903">
      <formula>$N452="Incluir"</formula>
    </cfRule>
  </conditionalFormatting>
  <conditionalFormatting sqref="F452">
    <cfRule type="expression" dxfId="1921" priority="1882">
      <formula>IF($I451="",FALSE,IF($I451&gt;9999999,IF($I451&lt;100000000,FALSE,TRUE),TRUE))</formula>
    </cfRule>
  </conditionalFormatting>
  <conditionalFormatting sqref="F452">
    <cfRule type="expression" dxfId="1920" priority="1881">
      <formula>IF($I451="",FALSE,IF($I451&gt;9999999,IF($I451&lt;100000000,FALSE,TRUE),TRUE))</formula>
    </cfRule>
  </conditionalFormatting>
  <conditionalFormatting sqref="F452">
    <cfRule type="expression" dxfId="1919" priority="1883">
      <formula>MID($I451,2,7)="0000000"</formula>
    </cfRule>
    <cfRule type="expression" dxfId="1918" priority="1884">
      <formula>MID($I451,3,6)="000000"</formula>
    </cfRule>
    <cfRule type="expression" dxfId="1917" priority="1885">
      <formula>MID($I451,4,5)="00000"</formula>
    </cfRule>
    <cfRule type="expression" dxfId="1916" priority="1886">
      <formula>MID($I451,5,4)="0000"</formula>
    </cfRule>
    <cfRule type="expression" dxfId="1915" priority="1887">
      <formula>MID($I451,7,2)="00"</formula>
    </cfRule>
    <cfRule type="expression" dxfId="1914" priority="1888">
      <formula>MID($I451,8,1)="0"</formula>
    </cfRule>
    <cfRule type="expression" dxfId="1913" priority="1889">
      <formula>$N451="Excluído"</formula>
    </cfRule>
    <cfRule type="expression" dxfId="1912" priority="1890">
      <formula>$N451="Alterar"</formula>
    </cfRule>
    <cfRule type="expression" dxfId="1911" priority="1891">
      <formula>$N451="Excluir"</formula>
    </cfRule>
    <cfRule type="expression" dxfId="1910" priority="1892">
      <formula>$N451="Incluir"</formula>
    </cfRule>
  </conditionalFormatting>
  <conditionalFormatting sqref="G452">
    <cfRule type="expression" dxfId="1909" priority="1871">
      <formula>MID($I451,2,7)="0000000"</formula>
    </cfRule>
    <cfRule type="expression" dxfId="1908" priority="1872">
      <formula>MID($I451,3,6)="000000"</formula>
    </cfRule>
    <cfRule type="expression" dxfId="1907" priority="1873">
      <formula>MID($I451,4,5)="00000"</formula>
    </cfRule>
    <cfRule type="expression" dxfId="1906" priority="1874">
      <formula>MID($I451,5,4)="0000"</formula>
    </cfRule>
    <cfRule type="expression" dxfId="1905" priority="1875">
      <formula>MID($I451,7,2)="00"</formula>
    </cfRule>
    <cfRule type="expression" dxfId="1904" priority="1876">
      <formula>MID($I451,8,1)="0"</formula>
    </cfRule>
    <cfRule type="expression" dxfId="1903" priority="1877">
      <formula>$N451="Excluído"</formula>
    </cfRule>
    <cfRule type="expression" dxfId="1902" priority="1878">
      <formula>$N451="Alterar"</formula>
    </cfRule>
    <cfRule type="expression" dxfId="1901" priority="1879">
      <formula>$N451="Excluir"</formula>
    </cfRule>
    <cfRule type="expression" dxfId="1900" priority="1880">
      <formula>$N451="Incluir"</formula>
    </cfRule>
  </conditionalFormatting>
  <conditionalFormatting sqref="G453">
    <cfRule type="expression" dxfId="1899" priority="1861">
      <formula>MID($I452,2,7)="0000000"</formula>
    </cfRule>
    <cfRule type="expression" dxfId="1898" priority="1862">
      <formula>MID($I452,3,6)="000000"</formula>
    </cfRule>
    <cfRule type="expression" dxfId="1897" priority="1863">
      <formula>MID($I452,4,5)="00000"</formula>
    </cfRule>
    <cfRule type="expression" dxfId="1896" priority="1864">
      <formula>MID($I452,5,4)="0000"</formula>
    </cfRule>
    <cfRule type="expression" dxfId="1895" priority="1865">
      <formula>MID($I452,7,2)="00"</formula>
    </cfRule>
    <cfRule type="expression" dxfId="1894" priority="1866">
      <formula>MID($I452,8,1)="0"</formula>
    </cfRule>
    <cfRule type="expression" dxfId="1893" priority="1867">
      <formula>$N452="Excluído"</formula>
    </cfRule>
    <cfRule type="expression" dxfId="1892" priority="1868">
      <formula>$N452="Alterar"</formula>
    </cfRule>
    <cfRule type="expression" dxfId="1891" priority="1869">
      <formula>$N452="Excluir"</formula>
    </cfRule>
    <cfRule type="expression" dxfId="1890" priority="1870">
      <formula>$N452="Incluir"</formula>
    </cfRule>
  </conditionalFormatting>
  <conditionalFormatting sqref="H452">
    <cfRule type="expression" dxfId="1889" priority="1841">
      <formula>MID($I452,2,7)="0000000"</formula>
    </cfRule>
    <cfRule type="expression" dxfId="1888" priority="1842">
      <formula>MID($I452,3,6)="000000"</formula>
    </cfRule>
    <cfRule type="expression" dxfId="1887" priority="1843">
      <formula>MID($I452,4,5)="00000"</formula>
    </cfRule>
    <cfRule type="expression" dxfId="1886" priority="1844">
      <formula>MID($I452,5,4)="0000"</formula>
    </cfRule>
    <cfRule type="expression" dxfId="1885" priority="1845">
      <formula>MID($I452,7,2)="00"</formula>
    </cfRule>
    <cfRule type="expression" dxfId="1884" priority="1846">
      <formula>MID($I452,8,1)="0"</formula>
    </cfRule>
    <cfRule type="expression" dxfId="1883" priority="1847">
      <formula>$N452="Excluído"</formula>
    </cfRule>
    <cfRule type="expression" dxfId="1882" priority="1848">
      <formula>$N452="Alterar"</formula>
    </cfRule>
    <cfRule type="expression" dxfId="1881" priority="1849">
      <formula>$N452="Excluir"</formula>
    </cfRule>
    <cfRule type="expression" dxfId="1880" priority="1850">
      <formula>$N452="Incluir"</formula>
    </cfRule>
  </conditionalFormatting>
  <conditionalFormatting sqref="H453">
    <cfRule type="expression" dxfId="1879" priority="1831">
      <formula>MID($I453,2,7)="0000000"</formula>
    </cfRule>
    <cfRule type="expression" dxfId="1878" priority="1832">
      <formula>MID($I453,3,6)="000000"</formula>
    </cfRule>
    <cfRule type="expression" dxfId="1877" priority="1833">
      <formula>MID($I453,4,5)="00000"</formula>
    </cfRule>
    <cfRule type="expression" dxfId="1876" priority="1834">
      <formula>MID($I453,5,4)="0000"</formula>
    </cfRule>
    <cfRule type="expression" dxfId="1875" priority="1835">
      <formula>MID($I453,7,2)="00"</formula>
    </cfRule>
    <cfRule type="expression" dxfId="1874" priority="1836">
      <formula>MID($I453,8,1)="0"</formula>
    </cfRule>
    <cfRule type="expression" dxfId="1873" priority="1837">
      <formula>$N453="Excluído"</formula>
    </cfRule>
    <cfRule type="expression" dxfId="1872" priority="1838">
      <formula>$N453="Alterar"</formula>
    </cfRule>
    <cfRule type="expression" dxfId="1871" priority="1839">
      <formula>$N453="Excluir"</formula>
    </cfRule>
    <cfRule type="expression" dxfId="1870" priority="1840">
      <formula>$N453="Incluir"</formula>
    </cfRule>
  </conditionalFormatting>
  <conditionalFormatting sqref="H454">
    <cfRule type="expression" dxfId="1869" priority="1821">
      <formula>MID($I454,2,7)="0000000"</formula>
    </cfRule>
    <cfRule type="expression" dxfId="1868" priority="1822">
      <formula>MID($I454,3,6)="000000"</formula>
    </cfRule>
    <cfRule type="expression" dxfId="1867" priority="1823">
      <formula>MID($I454,4,5)="00000"</formula>
    </cfRule>
    <cfRule type="expression" dxfId="1866" priority="1824">
      <formula>MID($I454,5,4)="0000"</formula>
    </cfRule>
    <cfRule type="expression" dxfId="1865" priority="1825">
      <formula>MID($I454,7,2)="00"</formula>
    </cfRule>
    <cfRule type="expression" dxfId="1864" priority="1826">
      <formula>MID($I454,8,1)="0"</formula>
    </cfRule>
    <cfRule type="expression" dxfId="1863" priority="1827">
      <formula>$N454="Excluído"</formula>
    </cfRule>
    <cfRule type="expression" dxfId="1862" priority="1828">
      <formula>$N454="Alterar"</formula>
    </cfRule>
    <cfRule type="expression" dxfId="1861" priority="1829">
      <formula>$N454="Excluir"</formula>
    </cfRule>
    <cfRule type="expression" dxfId="1860" priority="1830">
      <formula>$N454="Incluir"</formula>
    </cfRule>
  </conditionalFormatting>
  <conditionalFormatting sqref="H455">
    <cfRule type="expression" dxfId="1859" priority="1811">
      <formula>MID($I455,2,7)="0000000"</formula>
    </cfRule>
    <cfRule type="expression" dxfId="1858" priority="1812">
      <formula>MID($I455,3,6)="000000"</formula>
    </cfRule>
    <cfRule type="expression" dxfId="1857" priority="1813">
      <formula>MID($I455,4,5)="00000"</formula>
    </cfRule>
    <cfRule type="expression" dxfId="1856" priority="1814">
      <formula>MID($I455,5,4)="0000"</formula>
    </cfRule>
    <cfRule type="expression" dxfId="1855" priority="1815">
      <formula>MID($I455,7,2)="00"</formula>
    </cfRule>
    <cfRule type="expression" dxfId="1854" priority="1816">
      <formula>MID($I455,8,1)="0"</formula>
    </cfRule>
    <cfRule type="expression" dxfId="1853" priority="1817">
      <formula>$N455="Excluído"</formula>
    </cfRule>
    <cfRule type="expression" dxfId="1852" priority="1818">
      <formula>$N455="Alterar"</formula>
    </cfRule>
    <cfRule type="expression" dxfId="1851" priority="1819">
      <formula>$N455="Excluir"</formula>
    </cfRule>
    <cfRule type="expression" dxfId="1850" priority="1820">
      <formula>$N455="Incluir"</formula>
    </cfRule>
  </conditionalFormatting>
  <conditionalFormatting sqref="G471">
    <cfRule type="expression" dxfId="1849" priority="1790">
      <formula>MID($I463,2,7)="0000000"</formula>
    </cfRule>
    <cfRule type="expression" dxfId="1848" priority="1791">
      <formula>MID($I463,3,6)="000000"</formula>
    </cfRule>
    <cfRule type="expression" dxfId="1847" priority="1792">
      <formula>MID($I463,4,5)="00000"</formula>
    </cfRule>
    <cfRule type="expression" dxfId="1846" priority="1793">
      <formula>MID($I463,5,4)="0000"</formula>
    </cfRule>
    <cfRule type="expression" dxfId="1845" priority="1794">
      <formula>MID($I463,7,2)="00"</formula>
    </cfRule>
    <cfRule type="expression" dxfId="1844" priority="1795">
      <formula>MID($I463,8,1)="0"</formula>
    </cfRule>
    <cfRule type="expression" dxfId="1843" priority="1796">
      <formula>$N463="Excluído"</formula>
    </cfRule>
    <cfRule type="expression" dxfId="1842" priority="1797">
      <formula>$N463="Alterar"</formula>
    </cfRule>
    <cfRule type="expression" dxfId="1841" priority="1798">
      <formula>$N463="Excluir"</formula>
    </cfRule>
    <cfRule type="expression" dxfId="1840" priority="1799">
      <formula>$N463="Incluir"</formula>
    </cfRule>
  </conditionalFormatting>
  <conditionalFormatting sqref="F471">
    <cfRule type="expression" dxfId="1839" priority="1800">
      <formula>IF($I463="",FALSE,IF($I463&gt;9999999,IF($I463&lt;100000000,FALSE,TRUE),TRUE))</formula>
    </cfRule>
  </conditionalFormatting>
  <conditionalFormatting sqref="F471">
    <cfRule type="expression" dxfId="1838" priority="1801">
      <formula>MID($I463,2,7)="0000000"</formula>
    </cfRule>
    <cfRule type="expression" dxfId="1837" priority="1802">
      <formula>MID($I463,3,6)="000000"</formula>
    </cfRule>
    <cfRule type="expression" dxfId="1836" priority="1803">
      <formula>MID($I463,4,5)="00000"</formula>
    </cfRule>
    <cfRule type="expression" dxfId="1835" priority="1804">
      <formula>MID($I463,5,4)="0000"</formula>
    </cfRule>
    <cfRule type="expression" dxfId="1834" priority="1805">
      <formula>MID($I463,7,2)="00"</formula>
    </cfRule>
    <cfRule type="expression" dxfId="1833" priority="1806">
      <formula>MID($I463,8,1)="0"</formula>
    </cfRule>
    <cfRule type="expression" dxfId="1832" priority="1807">
      <formula>$N463="Excluído"</formula>
    </cfRule>
    <cfRule type="expression" dxfId="1831" priority="1808">
      <formula>$N463="Alterar"</formula>
    </cfRule>
    <cfRule type="expression" dxfId="1830" priority="1809">
      <formula>$N463="Excluir"</formula>
    </cfRule>
    <cfRule type="expression" dxfId="1829" priority="1810">
      <formula>$N463="Incluir"</formula>
    </cfRule>
  </conditionalFormatting>
  <conditionalFormatting sqref="B469:B471">
    <cfRule type="expression" dxfId="1828" priority="11831">
      <formula>IF($I477="",FALSE,IF($I477&gt;9999999,IF($I477&lt;100000000,FALSE,TRUE),TRUE))</formula>
    </cfRule>
  </conditionalFormatting>
  <conditionalFormatting sqref="B469:D471">
    <cfRule type="expression" dxfId="1827" priority="11832">
      <formula>MID($I477,2,7)="0000000"</formula>
    </cfRule>
    <cfRule type="expression" dxfId="1826" priority="11833">
      <formula>MID($I477,3,6)="000000"</formula>
    </cfRule>
    <cfRule type="expression" dxfId="1825" priority="11834">
      <formula>MID($I477,4,5)="00000"</formula>
    </cfRule>
    <cfRule type="expression" dxfId="1824" priority="11835">
      <formula>MID($I477,5,4)="0000"</formula>
    </cfRule>
    <cfRule type="expression" dxfId="1823" priority="11836">
      <formula>MID($I477,7,2)="00"</formula>
    </cfRule>
    <cfRule type="expression" dxfId="1822" priority="11837">
      <formula>MID($I477,8,1)="0"</formula>
    </cfRule>
    <cfRule type="expression" dxfId="1821" priority="11838">
      <formula>$N477="Excluído"</formula>
    </cfRule>
    <cfRule type="expression" dxfId="1820" priority="11839">
      <formula>$N477="Alterar"</formula>
    </cfRule>
    <cfRule type="expression" dxfId="1819" priority="11840">
      <formula>$N477="Excluir"</formula>
    </cfRule>
    <cfRule type="expression" dxfId="1818" priority="11841">
      <formula>$N477="Incluir"</formula>
    </cfRule>
  </conditionalFormatting>
  <conditionalFormatting sqref="H470:H471">
    <cfRule type="expression" dxfId="1817" priority="11842">
      <formula>IF($I434="",FALSE,IF($I434&gt;9999999,IF($I434&lt;100000000,FALSE,TRUE),TRUE))</formula>
    </cfRule>
  </conditionalFormatting>
  <conditionalFormatting sqref="F470:H471">
    <cfRule type="expression" dxfId="1816" priority="11843">
      <formula>MID($I434,2,7)="0000000"</formula>
    </cfRule>
    <cfRule type="expression" dxfId="1815" priority="11844">
      <formula>MID($I434,3,6)="000000"</formula>
    </cfRule>
    <cfRule type="expression" dxfId="1814" priority="11845">
      <formula>MID($I434,4,5)="00000"</formula>
    </cfRule>
    <cfRule type="expression" dxfId="1813" priority="11846">
      <formula>MID($I434,5,4)="0000"</formula>
    </cfRule>
    <cfRule type="expression" dxfId="1812" priority="11847">
      <formula>MID($I434,7,2)="00"</formula>
    </cfRule>
    <cfRule type="expression" dxfId="1811" priority="11848">
      <formula>MID($I434,8,1)="0"</formula>
    </cfRule>
    <cfRule type="expression" dxfId="1810" priority="11849">
      <formula>$N434="Excluído"</formula>
    </cfRule>
    <cfRule type="expression" dxfId="1809" priority="11850">
      <formula>$N434="Alterar"</formula>
    </cfRule>
    <cfRule type="expression" dxfId="1808" priority="11851">
      <formula>$N434="Excluir"</formula>
    </cfRule>
    <cfRule type="expression" dxfId="1807" priority="11852">
      <formula>$N434="Incluir"</formula>
    </cfRule>
  </conditionalFormatting>
  <conditionalFormatting sqref="E46">
    <cfRule type="expression" dxfId="1806" priority="1779">
      <formula>IF($I45="",FALSE,IF($I45&gt;9999999,IF($I45&lt;100000000,FALSE,TRUE),TRUE))</formula>
    </cfRule>
  </conditionalFormatting>
  <conditionalFormatting sqref="E46">
    <cfRule type="expression" dxfId="1805" priority="1780">
      <formula>MID($I45,2,7)="0000000"</formula>
    </cfRule>
    <cfRule type="expression" dxfId="1804" priority="1781">
      <formula>MID($I45,3,6)="000000"</formula>
    </cfRule>
    <cfRule type="expression" dxfId="1803" priority="1782">
      <formula>MID($I45,4,5)="00000"</formula>
    </cfRule>
    <cfRule type="expression" dxfId="1802" priority="1783">
      <formula>MID($I45,5,4)="0000"</formula>
    </cfRule>
    <cfRule type="expression" dxfId="1801" priority="1784">
      <formula>MID($I45,7,2)="00"</formula>
    </cfRule>
    <cfRule type="expression" dxfId="1800" priority="1785">
      <formula>MID($I45,8,1)="0"</formula>
    </cfRule>
    <cfRule type="expression" dxfId="1799" priority="1786">
      <formula>$N45="Excluído"</formula>
    </cfRule>
    <cfRule type="expression" dxfId="1798" priority="1787">
      <formula>$N45="Alterar"</formula>
    </cfRule>
    <cfRule type="expression" dxfId="1797" priority="1788">
      <formula>$N45="Excluir"</formula>
    </cfRule>
    <cfRule type="expression" dxfId="1796" priority="1789">
      <formula>$N45="Incluir"</formula>
    </cfRule>
  </conditionalFormatting>
  <conditionalFormatting sqref="F46">
    <cfRule type="expression" dxfId="1795" priority="1768">
      <formula>IF($I46="",FALSE,IF($I46&gt;9999999,IF($I46&lt;100000000,FALSE,TRUE),TRUE))</formula>
    </cfRule>
  </conditionalFormatting>
  <conditionalFormatting sqref="F46:H46">
    <cfRule type="expression" dxfId="1794" priority="1769">
      <formula>MID($I46,2,7)="0000000"</formula>
    </cfRule>
    <cfRule type="expression" dxfId="1793" priority="1770">
      <formula>MID($I46,3,6)="000000"</formula>
    </cfRule>
    <cfRule type="expression" dxfId="1792" priority="1771">
      <formula>MID($I46,4,5)="00000"</formula>
    </cfRule>
    <cfRule type="expression" dxfId="1791" priority="1772">
      <formula>MID($I46,5,4)="0000"</formula>
    </cfRule>
    <cfRule type="expression" dxfId="1790" priority="1773">
      <formula>MID($I46,7,2)="00"</formula>
    </cfRule>
    <cfRule type="expression" dxfId="1789" priority="1774">
      <formula>MID($I46,8,1)="0"</formula>
    </cfRule>
    <cfRule type="expression" dxfId="1788" priority="1775">
      <formula>$N46="Excluído"</formula>
    </cfRule>
    <cfRule type="expression" dxfId="1787" priority="1776">
      <formula>$N46="Alterar"</formula>
    </cfRule>
    <cfRule type="expression" dxfId="1786" priority="1777">
      <formula>$N46="Excluir"</formula>
    </cfRule>
    <cfRule type="expression" dxfId="1785" priority="1778">
      <formula>$N46="Incluir"</formula>
    </cfRule>
  </conditionalFormatting>
  <conditionalFormatting sqref="F53">
    <cfRule type="expression" dxfId="1784" priority="1757">
      <formula>IF($I53="",FALSE,IF($I53&gt;9999999,IF($I53&lt;100000000,FALSE,TRUE),TRUE))</formula>
    </cfRule>
  </conditionalFormatting>
  <conditionalFormatting sqref="F53">
    <cfRule type="expression" dxfId="1783" priority="1758">
      <formula>MID($I53,2,7)="0000000"</formula>
    </cfRule>
    <cfRule type="expression" dxfId="1782" priority="1759">
      <formula>MID($I53,3,6)="000000"</formula>
    </cfRule>
    <cfRule type="expression" dxfId="1781" priority="1760">
      <formula>MID($I53,4,5)="00000"</formula>
    </cfRule>
    <cfRule type="expression" dxfId="1780" priority="1761">
      <formula>MID($I53,5,4)="0000"</formula>
    </cfRule>
    <cfRule type="expression" dxfId="1779" priority="1762">
      <formula>MID($I53,7,2)="00"</formula>
    </cfRule>
    <cfRule type="expression" dxfId="1778" priority="1763">
      <formula>MID($I53,8,1)="0"</formula>
    </cfRule>
    <cfRule type="expression" dxfId="1777" priority="1764">
      <formula>$N53="Excluído"</formula>
    </cfRule>
    <cfRule type="expression" dxfId="1776" priority="1765">
      <formula>$N53="Alterar"</formula>
    </cfRule>
    <cfRule type="expression" dxfId="1775" priority="1766">
      <formula>$N53="Excluir"</formula>
    </cfRule>
    <cfRule type="expression" dxfId="1774" priority="1767">
      <formula>$N53="Incluir"</formula>
    </cfRule>
  </conditionalFormatting>
  <conditionalFormatting sqref="E53">
    <cfRule type="expression" dxfId="1773" priority="1746">
      <formula>IF($I52="",FALSE,IF($I52&gt;9999999,IF($I52&lt;100000000,FALSE,TRUE),TRUE))</formula>
    </cfRule>
  </conditionalFormatting>
  <conditionalFormatting sqref="E53">
    <cfRule type="expression" dxfId="1772" priority="1747">
      <formula>MID($I52,2,7)="0000000"</formula>
    </cfRule>
    <cfRule type="expression" dxfId="1771" priority="1748">
      <formula>MID($I52,3,6)="000000"</formula>
    </cfRule>
    <cfRule type="expression" dxfId="1770" priority="1749">
      <formula>MID($I52,4,5)="00000"</formula>
    </cfRule>
    <cfRule type="expression" dxfId="1769" priority="1750">
      <formula>MID($I52,5,4)="0000"</formula>
    </cfRule>
    <cfRule type="expression" dxfId="1768" priority="1751">
      <formula>MID($I52,7,2)="00"</formula>
    </cfRule>
    <cfRule type="expression" dxfId="1767" priority="1752">
      <formula>MID($I52,8,1)="0"</formula>
    </cfRule>
    <cfRule type="expression" dxfId="1766" priority="1753">
      <formula>$N52="Excluído"</formula>
    </cfRule>
    <cfRule type="expression" dxfId="1765" priority="1754">
      <formula>$N52="Alterar"</formula>
    </cfRule>
    <cfRule type="expression" dxfId="1764" priority="1755">
      <formula>$N52="Excluir"</formula>
    </cfRule>
    <cfRule type="expression" dxfId="1763" priority="1756">
      <formula>$N52="Incluir"</formula>
    </cfRule>
  </conditionalFormatting>
  <conditionalFormatting sqref="F13">
    <cfRule type="expression" dxfId="1762" priority="1735">
      <formula>IF($I13="",FALSE,IF($I13&gt;9999999,IF($I13&lt;100000000,FALSE,TRUE),TRUE))</formula>
    </cfRule>
  </conditionalFormatting>
  <conditionalFormatting sqref="F13:H13">
    <cfRule type="expression" dxfId="1761" priority="1736">
      <formula>MID($I13,2,7)="0000000"</formula>
    </cfRule>
    <cfRule type="expression" dxfId="1760" priority="1737">
      <formula>MID($I13,3,6)="000000"</formula>
    </cfRule>
    <cfRule type="expression" dxfId="1759" priority="1738">
      <formula>MID($I13,4,5)="00000"</formula>
    </cfRule>
    <cfRule type="expression" dxfId="1758" priority="1739">
      <formula>MID($I13,5,4)="0000"</formula>
    </cfRule>
    <cfRule type="expression" dxfId="1757" priority="1740">
      <formula>MID($I13,7,2)="00"</formula>
    </cfRule>
    <cfRule type="expression" dxfId="1756" priority="1741">
      <formula>MID($I13,8,1)="0"</formula>
    </cfRule>
    <cfRule type="expression" dxfId="1755" priority="1742">
      <formula>$N13="Excluído"</formula>
    </cfRule>
    <cfRule type="expression" dxfId="1754" priority="1743">
      <formula>$N13="Alterar"</formula>
    </cfRule>
    <cfRule type="expression" dxfId="1753" priority="1744">
      <formula>$N13="Excluir"</formula>
    </cfRule>
    <cfRule type="expression" dxfId="1752" priority="1745">
      <formula>$N13="Incluir"</formula>
    </cfRule>
  </conditionalFormatting>
  <conditionalFormatting sqref="F14">
    <cfRule type="expression" dxfId="1751" priority="1724">
      <formula>IF($I14="",FALSE,IF($I14&gt;9999999,IF($I14&lt;100000000,FALSE,TRUE),TRUE))</formula>
    </cfRule>
  </conditionalFormatting>
  <conditionalFormatting sqref="F14:H14">
    <cfRule type="expression" dxfId="1750" priority="1725">
      <formula>MID($I14,2,7)="0000000"</formula>
    </cfRule>
    <cfRule type="expression" dxfId="1749" priority="1726">
      <formula>MID($I14,3,6)="000000"</formula>
    </cfRule>
    <cfRule type="expression" dxfId="1748" priority="1727">
      <formula>MID($I14,4,5)="00000"</formula>
    </cfRule>
    <cfRule type="expression" dxfId="1747" priority="1728">
      <formula>MID($I14,5,4)="0000"</formula>
    </cfRule>
    <cfRule type="expression" dxfId="1746" priority="1729">
      <formula>MID($I14,7,2)="00"</formula>
    </cfRule>
    <cfRule type="expression" dxfId="1745" priority="1730">
      <formula>MID($I14,8,1)="0"</formula>
    </cfRule>
    <cfRule type="expression" dxfId="1744" priority="1731">
      <formula>$N14="Excluído"</formula>
    </cfRule>
    <cfRule type="expression" dxfId="1743" priority="1732">
      <formula>$N14="Alterar"</formula>
    </cfRule>
    <cfRule type="expression" dxfId="1742" priority="1733">
      <formula>$N14="Excluir"</formula>
    </cfRule>
    <cfRule type="expression" dxfId="1741" priority="1734">
      <formula>$N14="Incluir"</formula>
    </cfRule>
  </conditionalFormatting>
  <conditionalFormatting sqref="F35">
    <cfRule type="expression" dxfId="1740" priority="1713">
      <formula>IF($I35="",FALSE,IF($I35&gt;9999999,IF($I35&lt;100000000,FALSE,TRUE),TRUE))</formula>
    </cfRule>
  </conditionalFormatting>
  <conditionalFormatting sqref="F35:H35">
    <cfRule type="expression" dxfId="1739" priority="1714">
      <formula>MID($I35,2,7)="0000000"</formula>
    </cfRule>
    <cfRule type="expression" dxfId="1738" priority="1715">
      <formula>MID($I35,3,6)="000000"</formula>
    </cfRule>
    <cfRule type="expression" dxfId="1737" priority="1716">
      <formula>MID($I35,4,5)="00000"</formula>
    </cfRule>
    <cfRule type="expression" dxfId="1736" priority="1717">
      <formula>MID($I35,5,4)="0000"</formula>
    </cfRule>
    <cfRule type="expression" dxfId="1735" priority="1718">
      <formula>MID($I35,7,2)="00"</formula>
    </cfRule>
    <cfRule type="expression" dxfId="1734" priority="1719">
      <formula>MID($I35,8,1)="0"</formula>
    </cfRule>
    <cfRule type="expression" dxfId="1733" priority="1720">
      <formula>$N35="Excluído"</formula>
    </cfRule>
    <cfRule type="expression" dxfId="1732" priority="1721">
      <formula>$N35="Alterar"</formula>
    </cfRule>
    <cfRule type="expression" dxfId="1731" priority="1722">
      <formula>$N35="Excluir"</formula>
    </cfRule>
    <cfRule type="expression" dxfId="1730" priority="1723">
      <formula>$N35="Incluir"</formula>
    </cfRule>
  </conditionalFormatting>
  <conditionalFormatting sqref="F47">
    <cfRule type="expression" dxfId="1729" priority="1702">
      <formula>IF($I47="",FALSE,IF($I47&gt;9999999,IF($I47&lt;100000000,FALSE,TRUE),TRUE))</formula>
    </cfRule>
  </conditionalFormatting>
  <conditionalFormatting sqref="F47:H47">
    <cfRule type="expression" dxfId="1728" priority="1703">
      <formula>MID($I47,2,7)="0000000"</formula>
    </cfRule>
    <cfRule type="expression" dxfId="1727" priority="1704">
      <formula>MID($I47,3,6)="000000"</formula>
    </cfRule>
    <cfRule type="expression" dxfId="1726" priority="1705">
      <formula>MID($I47,4,5)="00000"</formula>
    </cfRule>
    <cfRule type="expression" dxfId="1725" priority="1706">
      <formula>MID($I47,5,4)="0000"</formula>
    </cfRule>
    <cfRule type="expression" dxfId="1724" priority="1707">
      <formula>MID($I47,7,2)="00"</formula>
    </cfRule>
    <cfRule type="expression" dxfId="1723" priority="1708">
      <formula>MID($I47,8,1)="0"</formula>
    </cfRule>
    <cfRule type="expression" dxfId="1722" priority="1709">
      <formula>$N47="Excluído"</formula>
    </cfRule>
    <cfRule type="expression" dxfId="1721" priority="1710">
      <formula>$N47="Alterar"</formula>
    </cfRule>
    <cfRule type="expression" dxfId="1720" priority="1711">
      <formula>$N47="Excluir"</formula>
    </cfRule>
    <cfRule type="expression" dxfId="1719" priority="1712">
      <formula>$N47="Incluir"</formula>
    </cfRule>
  </conditionalFormatting>
  <conditionalFormatting sqref="F48">
    <cfRule type="expression" dxfId="1718" priority="1691">
      <formula>IF($I48="",FALSE,IF($I48&gt;9999999,IF($I48&lt;100000000,FALSE,TRUE),TRUE))</formula>
    </cfRule>
  </conditionalFormatting>
  <conditionalFormatting sqref="F48:H48">
    <cfRule type="expression" dxfId="1717" priority="1692">
      <formula>MID($I48,2,7)="0000000"</formula>
    </cfRule>
    <cfRule type="expression" dxfId="1716" priority="1693">
      <formula>MID($I48,3,6)="000000"</formula>
    </cfRule>
    <cfRule type="expression" dxfId="1715" priority="1694">
      <formula>MID($I48,4,5)="00000"</formula>
    </cfRule>
    <cfRule type="expression" dxfId="1714" priority="1695">
      <formula>MID($I48,5,4)="0000"</formula>
    </cfRule>
    <cfRule type="expression" dxfId="1713" priority="1696">
      <formula>MID($I48,7,2)="00"</formula>
    </cfRule>
    <cfRule type="expression" dxfId="1712" priority="1697">
      <formula>MID($I48,8,1)="0"</formula>
    </cfRule>
    <cfRule type="expression" dxfId="1711" priority="1698">
      <formula>$N48="Excluído"</formula>
    </cfRule>
    <cfRule type="expression" dxfId="1710" priority="1699">
      <formula>$N48="Alterar"</formula>
    </cfRule>
    <cfRule type="expression" dxfId="1709" priority="1700">
      <formula>$N48="Excluir"</formula>
    </cfRule>
    <cfRule type="expression" dxfId="1708" priority="1701">
      <formula>$N48="Incluir"</formula>
    </cfRule>
  </conditionalFormatting>
  <conditionalFormatting sqref="F67">
    <cfRule type="expression" dxfId="1707" priority="1680">
      <formula>IF($I67="",FALSE,IF($I67&gt;9999999,IF($I67&lt;100000000,FALSE,TRUE),TRUE))</formula>
    </cfRule>
  </conditionalFormatting>
  <conditionalFormatting sqref="F67:H67">
    <cfRule type="expression" dxfId="1706" priority="1681">
      <formula>MID($I67,2,7)="0000000"</formula>
    </cfRule>
    <cfRule type="expression" dxfId="1705" priority="1682">
      <formula>MID($I67,3,6)="000000"</formula>
    </cfRule>
    <cfRule type="expression" dxfId="1704" priority="1683">
      <formula>MID($I67,4,5)="00000"</formula>
    </cfRule>
    <cfRule type="expression" dxfId="1703" priority="1684">
      <formula>MID($I67,5,4)="0000"</formula>
    </cfRule>
    <cfRule type="expression" dxfId="1702" priority="1685">
      <formula>MID($I67,7,2)="00"</formula>
    </cfRule>
    <cfRule type="expression" dxfId="1701" priority="1686">
      <formula>MID($I67,8,1)="0"</formula>
    </cfRule>
    <cfRule type="expression" dxfId="1700" priority="1687">
      <formula>$N67="Excluído"</formula>
    </cfRule>
    <cfRule type="expression" dxfId="1699" priority="1688">
      <formula>$N67="Alterar"</formula>
    </cfRule>
    <cfRule type="expression" dxfId="1698" priority="1689">
      <formula>$N67="Excluir"</formula>
    </cfRule>
    <cfRule type="expression" dxfId="1697" priority="1690">
      <formula>$N67="Incluir"</formula>
    </cfRule>
  </conditionalFormatting>
  <conditionalFormatting sqref="F68">
    <cfRule type="expression" dxfId="1696" priority="1669">
      <formula>IF($I68="",FALSE,IF($I68&gt;9999999,IF($I68&lt;100000000,FALSE,TRUE),TRUE))</formula>
    </cfRule>
  </conditionalFormatting>
  <conditionalFormatting sqref="F68:H68">
    <cfRule type="expression" dxfId="1695" priority="1670">
      <formula>MID($I68,2,7)="0000000"</formula>
    </cfRule>
    <cfRule type="expression" dxfId="1694" priority="1671">
      <formula>MID($I68,3,6)="000000"</formula>
    </cfRule>
    <cfRule type="expression" dxfId="1693" priority="1672">
      <formula>MID($I68,4,5)="00000"</formula>
    </cfRule>
    <cfRule type="expression" dxfId="1692" priority="1673">
      <formula>MID($I68,5,4)="0000"</formula>
    </cfRule>
    <cfRule type="expression" dxfId="1691" priority="1674">
      <formula>MID($I68,7,2)="00"</formula>
    </cfRule>
    <cfRule type="expression" dxfId="1690" priority="1675">
      <formula>MID($I68,8,1)="0"</formula>
    </cfRule>
    <cfRule type="expression" dxfId="1689" priority="1676">
      <formula>$N68="Excluído"</formula>
    </cfRule>
    <cfRule type="expression" dxfId="1688" priority="1677">
      <formula>$N68="Alterar"</formula>
    </cfRule>
    <cfRule type="expression" dxfId="1687" priority="1678">
      <formula>$N68="Excluir"</formula>
    </cfRule>
    <cfRule type="expression" dxfId="1686" priority="1679">
      <formula>$N68="Incluir"</formula>
    </cfRule>
  </conditionalFormatting>
  <conditionalFormatting sqref="F69">
    <cfRule type="expression" dxfId="1685" priority="1658">
      <formula>IF($I69="",FALSE,IF($I69&gt;9999999,IF($I69&lt;100000000,FALSE,TRUE),TRUE))</formula>
    </cfRule>
  </conditionalFormatting>
  <conditionalFormatting sqref="F69:H69">
    <cfRule type="expression" dxfId="1684" priority="1659">
      <formula>MID($I69,2,7)="0000000"</formula>
    </cfRule>
    <cfRule type="expression" dxfId="1683" priority="1660">
      <formula>MID($I69,3,6)="000000"</formula>
    </cfRule>
    <cfRule type="expression" dxfId="1682" priority="1661">
      <formula>MID($I69,4,5)="00000"</formula>
    </cfRule>
    <cfRule type="expression" dxfId="1681" priority="1662">
      <formula>MID($I69,5,4)="0000"</formula>
    </cfRule>
    <cfRule type="expression" dxfId="1680" priority="1663">
      <formula>MID($I69,7,2)="00"</formula>
    </cfRule>
    <cfRule type="expression" dxfId="1679" priority="1664">
      <formula>MID($I69,8,1)="0"</formula>
    </cfRule>
    <cfRule type="expression" dxfId="1678" priority="1665">
      <formula>$N69="Excluído"</formula>
    </cfRule>
    <cfRule type="expression" dxfId="1677" priority="1666">
      <formula>$N69="Alterar"</formula>
    </cfRule>
    <cfRule type="expression" dxfId="1676" priority="1667">
      <formula>$N69="Excluir"</formula>
    </cfRule>
    <cfRule type="expression" dxfId="1675" priority="1668">
      <formula>$N69="Incluir"</formula>
    </cfRule>
  </conditionalFormatting>
  <conditionalFormatting sqref="E111">
    <cfRule type="expression" dxfId="1674" priority="1647">
      <formula>IF($I110="",FALSE,IF($I110&gt;9999999,IF($I110&lt;100000000,FALSE,TRUE),TRUE))</formula>
    </cfRule>
  </conditionalFormatting>
  <conditionalFormatting sqref="E111">
    <cfRule type="expression" dxfId="1673" priority="1648">
      <formula>MID($I110,2,7)="0000000"</formula>
    </cfRule>
    <cfRule type="expression" dxfId="1672" priority="1649">
      <formula>MID($I110,3,6)="000000"</formula>
    </cfRule>
    <cfRule type="expression" dxfId="1671" priority="1650">
      <formula>MID($I110,4,5)="00000"</formula>
    </cfRule>
    <cfRule type="expression" dxfId="1670" priority="1651">
      <formula>MID($I110,5,4)="0000"</formula>
    </cfRule>
    <cfRule type="expression" dxfId="1669" priority="1652">
      <formula>MID($I110,7,2)="00"</formula>
    </cfRule>
    <cfRule type="expression" dxfId="1668" priority="1653">
      <formula>MID($I110,8,1)="0"</formula>
    </cfRule>
    <cfRule type="expression" dxfId="1667" priority="1654">
      <formula>$N110="Excluído"</formula>
    </cfRule>
    <cfRule type="expression" dxfId="1666" priority="1655">
      <formula>$N110="Alterar"</formula>
    </cfRule>
    <cfRule type="expression" dxfId="1665" priority="1656">
      <formula>$N110="Excluir"</formula>
    </cfRule>
    <cfRule type="expression" dxfId="1664" priority="1657">
      <formula>$N110="Incluir"</formula>
    </cfRule>
  </conditionalFormatting>
  <conditionalFormatting sqref="B596">
    <cfRule type="expression" dxfId="1663" priority="1636">
      <formula>IF($I596="",FALSE,IF($I596&gt;9999999,IF($I596&lt;100000000,FALSE,TRUE),TRUE))</formula>
    </cfRule>
  </conditionalFormatting>
  <conditionalFormatting sqref="B596:D596">
    <cfRule type="expression" dxfId="1662" priority="1637">
      <formula>MID($I596,2,7)="0000000"</formula>
    </cfRule>
    <cfRule type="expression" dxfId="1661" priority="1638">
      <formula>MID($I596,3,6)="000000"</formula>
    </cfRule>
    <cfRule type="expression" dxfId="1660" priority="1639">
      <formula>MID($I596,4,5)="00000"</formula>
    </cfRule>
    <cfRule type="expression" dxfId="1659" priority="1640">
      <formula>MID($I596,5,4)="0000"</formula>
    </cfRule>
    <cfRule type="expression" dxfId="1658" priority="1641">
      <formula>MID($I596,7,2)="00"</formula>
    </cfRule>
    <cfRule type="expression" dxfId="1657" priority="1642">
      <formula>MID($I596,8,1)="0"</formula>
    </cfRule>
    <cfRule type="expression" dxfId="1656" priority="1643">
      <formula>$N596="Excluído"</formula>
    </cfRule>
    <cfRule type="expression" dxfId="1655" priority="1644">
      <formula>$N596="Alterar"</formula>
    </cfRule>
    <cfRule type="expression" dxfId="1654" priority="1645">
      <formula>$N596="Excluir"</formula>
    </cfRule>
    <cfRule type="expression" dxfId="1653" priority="1646">
      <formula>$N596="Incluir"</formula>
    </cfRule>
  </conditionalFormatting>
  <conditionalFormatting sqref="E108">
    <cfRule type="expression" dxfId="1652" priority="1625">
      <formula>IF($I106="",FALSE,IF($I106&gt;9999999,IF($I106&lt;100000000,FALSE,TRUE),TRUE))</formula>
    </cfRule>
  </conditionalFormatting>
  <conditionalFormatting sqref="E108">
    <cfRule type="expression" dxfId="1651" priority="1626">
      <formula>MID($I106,2,7)="0000000"</formula>
    </cfRule>
    <cfRule type="expression" dxfId="1650" priority="1627">
      <formula>MID($I106,3,6)="000000"</formula>
    </cfRule>
    <cfRule type="expression" dxfId="1649" priority="1628">
      <formula>MID($I106,4,5)="00000"</formula>
    </cfRule>
    <cfRule type="expression" dxfId="1648" priority="1629">
      <formula>MID($I106,5,4)="0000"</formula>
    </cfRule>
    <cfRule type="expression" dxfId="1647" priority="1630">
      <formula>MID($I106,7,2)="00"</formula>
    </cfRule>
    <cfRule type="expression" dxfId="1646" priority="1631">
      <formula>MID($I106,8,1)="0"</formula>
    </cfRule>
    <cfRule type="expression" dxfId="1645" priority="1632">
      <formula>$N106="Excluído"</formula>
    </cfRule>
    <cfRule type="expression" dxfId="1644" priority="1633">
      <formula>$N106="Alterar"</formula>
    </cfRule>
    <cfRule type="expression" dxfId="1643" priority="1634">
      <formula>$N106="Excluir"</formula>
    </cfRule>
    <cfRule type="expression" dxfId="1642" priority="1635">
      <formula>$N106="Incluir"</formula>
    </cfRule>
  </conditionalFormatting>
  <conditionalFormatting sqref="F463">
    <cfRule type="expression" dxfId="1641" priority="1614">
      <formula>IF($I434="",FALSE,IF($I434&gt;9999999,IF($I434&lt;100000000,FALSE,TRUE),TRUE))</formula>
    </cfRule>
  </conditionalFormatting>
  <conditionalFormatting sqref="F463">
    <cfRule type="expression" dxfId="1640" priority="1615">
      <formula>MID($I434,2,7)="0000000"</formula>
    </cfRule>
    <cfRule type="expression" dxfId="1639" priority="1616">
      <formula>MID($I434,3,6)="000000"</formula>
    </cfRule>
    <cfRule type="expression" dxfId="1638" priority="1617">
      <formula>MID($I434,4,5)="00000"</formula>
    </cfRule>
    <cfRule type="expression" dxfId="1637" priority="1618">
      <formula>MID($I434,5,4)="0000"</formula>
    </cfRule>
    <cfRule type="expression" dxfId="1636" priority="1619">
      <formula>MID($I434,7,2)="00"</formula>
    </cfRule>
    <cfRule type="expression" dxfId="1635" priority="1620">
      <formula>MID($I434,8,1)="0"</formula>
    </cfRule>
    <cfRule type="expression" dxfId="1634" priority="1621">
      <formula>$N434="Excluído"</formula>
    </cfRule>
    <cfRule type="expression" dxfId="1633" priority="1622">
      <formula>$N434="Alterar"</formula>
    </cfRule>
    <cfRule type="expression" dxfId="1632" priority="1623">
      <formula>$N434="Excluir"</formula>
    </cfRule>
    <cfRule type="expression" dxfId="1631" priority="1624">
      <formula>$N434="Incluir"</formula>
    </cfRule>
  </conditionalFormatting>
  <conditionalFormatting sqref="F463">
    <cfRule type="expression" dxfId="1630" priority="1603">
      <formula>IF($I415="",FALSE,IF($I415&gt;9999999,IF($I415&lt;100000000,FALSE,TRUE),TRUE))</formula>
    </cfRule>
  </conditionalFormatting>
  <conditionalFormatting sqref="F463">
    <cfRule type="expression" dxfId="1629" priority="1604">
      <formula>MID($I415,2,7)="0000000"</formula>
    </cfRule>
    <cfRule type="expression" dxfId="1628" priority="1605">
      <formula>MID($I415,3,6)="000000"</formula>
    </cfRule>
    <cfRule type="expression" dxfId="1627" priority="1606">
      <formula>MID($I415,4,5)="00000"</formula>
    </cfRule>
    <cfRule type="expression" dxfId="1626" priority="1607">
      <formula>MID($I415,5,4)="0000"</formula>
    </cfRule>
    <cfRule type="expression" dxfId="1625" priority="1608">
      <formula>MID($I415,7,2)="00"</formula>
    </cfRule>
    <cfRule type="expression" dxfId="1624" priority="1609">
      <formula>MID($I415,8,1)="0"</formula>
    </cfRule>
    <cfRule type="expression" dxfId="1623" priority="1610">
      <formula>$N415="Excluído"</formula>
    </cfRule>
    <cfRule type="expression" dxfId="1622" priority="1611">
      <formula>$N415="Alterar"</formula>
    </cfRule>
    <cfRule type="expression" dxfId="1621" priority="1612">
      <formula>$N415="Excluir"</formula>
    </cfRule>
    <cfRule type="expression" dxfId="1620" priority="1613">
      <formula>$N415="Incluir"</formula>
    </cfRule>
  </conditionalFormatting>
  <conditionalFormatting sqref="F463">
    <cfRule type="expression" dxfId="1619" priority="1592">
      <formula>IF($I463="",FALSE,IF($I463&gt;9999999,IF($I463&lt;100000000,FALSE,TRUE),TRUE))</formula>
    </cfRule>
  </conditionalFormatting>
  <conditionalFormatting sqref="F463">
    <cfRule type="expression" dxfId="1618" priority="1593">
      <formula>MID($I463,2,7)="0000000"</formula>
    </cfRule>
    <cfRule type="expression" dxfId="1617" priority="1594">
      <formula>MID($I463,3,6)="000000"</formula>
    </cfRule>
    <cfRule type="expression" dxfId="1616" priority="1595">
      <formula>MID($I463,4,5)="00000"</formula>
    </cfRule>
    <cfRule type="expression" dxfId="1615" priority="1596">
      <formula>MID($I463,5,4)="0000"</formula>
    </cfRule>
    <cfRule type="expression" dxfId="1614" priority="1597">
      <formula>MID($I463,7,2)="00"</formula>
    </cfRule>
    <cfRule type="expression" dxfId="1613" priority="1598">
      <formula>MID($I463,8,1)="0"</formula>
    </cfRule>
    <cfRule type="expression" dxfId="1612" priority="1599">
      <formula>$N463="Excluído"</formula>
    </cfRule>
    <cfRule type="expression" dxfId="1611" priority="1600">
      <formula>$N463="Alterar"</formula>
    </cfRule>
    <cfRule type="expression" dxfId="1610" priority="1601">
      <formula>$N463="Excluir"</formula>
    </cfRule>
    <cfRule type="expression" dxfId="1609" priority="1602">
      <formula>$N463="Incluir"</formula>
    </cfRule>
  </conditionalFormatting>
  <conditionalFormatting sqref="F463">
    <cfRule type="expression" dxfId="1608" priority="1581">
      <formula>IF($I464="",FALSE,IF($I464&gt;9999999,IF($I464&lt;100000000,FALSE,TRUE),TRUE))</formula>
    </cfRule>
  </conditionalFormatting>
  <conditionalFormatting sqref="F463">
    <cfRule type="expression" dxfId="1607" priority="1582">
      <formula>MID($I464,2,7)="0000000"</formula>
    </cfRule>
    <cfRule type="expression" dxfId="1606" priority="1583">
      <formula>MID($I464,3,6)="000000"</formula>
    </cfRule>
    <cfRule type="expression" dxfId="1605" priority="1584">
      <formula>MID($I464,4,5)="00000"</formula>
    </cfRule>
    <cfRule type="expression" dxfId="1604" priority="1585">
      <formula>MID($I464,5,4)="0000"</formula>
    </cfRule>
    <cfRule type="expression" dxfId="1603" priority="1586">
      <formula>MID($I464,7,2)="00"</formula>
    </cfRule>
    <cfRule type="expression" dxfId="1602" priority="1587">
      <formula>MID($I464,8,1)="0"</formula>
    </cfRule>
    <cfRule type="expression" dxfId="1601" priority="1588">
      <formula>$N464="Excluído"</formula>
    </cfRule>
    <cfRule type="expression" dxfId="1600" priority="1589">
      <formula>$N464="Alterar"</formula>
    </cfRule>
    <cfRule type="expression" dxfId="1599" priority="1590">
      <formula>$N464="Excluir"</formula>
    </cfRule>
    <cfRule type="expression" dxfId="1598" priority="1591">
      <formula>$N464="Incluir"</formula>
    </cfRule>
  </conditionalFormatting>
  <conditionalFormatting sqref="F463">
    <cfRule type="expression" dxfId="1597" priority="1570">
      <formula>IF($I468="",FALSE,IF($I468&gt;9999999,IF($I468&lt;100000000,FALSE,TRUE),TRUE))</formula>
    </cfRule>
  </conditionalFormatting>
  <conditionalFormatting sqref="F463">
    <cfRule type="expression" dxfId="1596" priority="1571">
      <formula>MID($I468,2,7)="0000000"</formula>
    </cfRule>
    <cfRule type="expression" dxfId="1595" priority="1572">
      <formula>MID($I468,3,6)="000000"</formula>
    </cfRule>
    <cfRule type="expression" dxfId="1594" priority="1573">
      <formula>MID($I468,4,5)="00000"</formula>
    </cfRule>
    <cfRule type="expression" dxfId="1593" priority="1574">
      <formula>MID($I468,5,4)="0000"</formula>
    </cfRule>
    <cfRule type="expression" dxfId="1592" priority="1575">
      <formula>MID($I468,7,2)="00"</formula>
    </cfRule>
    <cfRule type="expression" dxfId="1591" priority="1576">
      <formula>MID($I468,8,1)="0"</formula>
    </cfRule>
    <cfRule type="expression" dxfId="1590" priority="1577">
      <formula>$N468="Excluído"</formula>
    </cfRule>
    <cfRule type="expression" dxfId="1589" priority="1578">
      <formula>$N468="Alterar"</formula>
    </cfRule>
    <cfRule type="expression" dxfId="1588" priority="1579">
      <formula>$N468="Excluir"</formula>
    </cfRule>
    <cfRule type="expression" dxfId="1587" priority="1580">
      <formula>$N468="Incluir"</formula>
    </cfRule>
  </conditionalFormatting>
  <conditionalFormatting sqref="F518:F520">
    <cfRule type="expression" dxfId="1586" priority="11853">
      <formula>IF($I475="",FALSE,IF($I475&gt;9999999,IF($I475&lt;100000000,FALSE,TRUE),TRUE))</formula>
    </cfRule>
  </conditionalFormatting>
  <conditionalFormatting sqref="F518:H520">
    <cfRule type="expression" dxfId="1585" priority="11854">
      <formula>MID($I475,2,7)="0000000"</formula>
    </cfRule>
    <cfRule type="expression" dxfId="1584" priority="11855">
      <formula>MID($I475,3,6)="000000"</formula>
    </cfRule>
    <cfRule type="expression" dxfId="1583" priority="11856">
      <formula>MID($I475,4,5)="00000"</formula>
    </cfRule>
    <cfRule type="expression" dxfId="1582" priority="11857">
      <formula>MID($I475,5,4)="0000"</formula>
    </cfRule>
    <cfRule type="expression" dxfId="1581" priority="11858">
      <formula>MID($I475,7,2)="00"</formula>
    </cfRule>
    <cfRule type="expression" dxfId="1580" priority="11859">
      <formula>MID($I475,8,1)="0"</formula>
    </cfRule>
    <cfRule type="expression" dxfId="1579" priority="11860">
      <formula>$N475="Excluído"</formula>
    </cfRule>
    <cfRule type="expression" dxfId="1578" priority="11861">
      <formula>$N475="Alterar"</formula>
    </cfRule>
    <cfRule type="expression" dxfId="1577" priority="11862">
      <formula>$N475="Excluir"</formula>
    </cfRule>
    <cfRule type="expression" dxfId="1576" priority="11863">
      <formula>$N475="Incluir"</formula>
    </cfRule>
  </conditionalFormatting>
  <conditionalFormatting sqref="F495">
    <cfRule type="expression" dxfId="1575" priority="1559">
      <formula>IF($I443="",FALSE,IF($I443&gt;9999999,IF($I443&lt;100000000,FALSE,TRUE),TRUE))</formula>
    </cfRule>
  </conditionalFormatting>
  <conditionalFormatting sqref="F495">
    <cfRule type="expression" dxfId="1574" priority="1560">
      <formula>MID($I443,2,7)="0000000"</formula>
    </cfRule>
    <cfRule type="expression" dxfId="1573" priority="1561">
      <formula>MID($I443,3,6)="000000"</formula>
    </cfRule>
    <cfRule type="expression" dxfId="1572" priority="1562">
      <formula>MID($I443,4,5)="00000"</formula>
    </cfRule>
    <cfRule type="expression" dxfId="1571" priority="1563">
      <formula>MID($I443,5,4)="0000"</formula>
    </cfRule>
    <cfRule type="expression" dxfId="1570" priority="1564">
      <formula>MID($I443,7,2)="00"</formula>
    </cfRule>
    <cfRule type="expression" dxfId="1569" priority="1565">
      <formula>MID($I443,8,1)="0"</formula>
    </cfRule>
    <cfRule type="expression" dxfId="1568" priority="1566">
      <formula>$N443="Excluído"</formula>
    </cfRule>
    <cfRule type="expression" dxfId="1567" priority="1567">
      <formula>$N443="Alterar"</formula>
    </cfRule>
    <cfRule type="expression" dxfId="1566" priority="1568">
      <formula>$N443="Excluir"</formula>
    </cfRule>
    <cfRule type="expression" dxfId="1565" priority="1569">
      <formula>$N443="Incluir"</formula>
    </cfRule>
  </conditionalFormatting>
  <conditionalFormatting sqref="F495">
    <cfRule type="expression" dxfId="1564" priority="1558">
      <formula>IF($I461="",FALSE,IF($I461&gt;9999999,IF($I461&lt;100000000,FALSE,TRUE),TRUE))</formula>
    </cfRule>
  </conditionalFormatting>
  <conditionalFormatting sqref="F495">
    <cfRule type="expression" dxfId="1563" priority="1548">
      <formula>MID($I461,2,7)="0000000"</formula>
    </cfRule>
    <cfRule type="expression" dxfId="1562" priority="1549">
      <formula>MID($I461,3,6)="000000"</formula>
    </cfRule>
    <cfRule type="expression" dxfId="1561" priority="1550">
      <formula>MID($I461,4,5)="00000"</formula>
    </cfRule>
    <cfRule type="expression" dxfId="1560" priority="1551">
      <formula>MID($I461,5,4)="0000"</formula>
    </cfRule>
    <cfRule type="expression" dxfId="1559" priority="1552">
      <formula>MID($I461,7,2)="00"</formula>
    </cfRule>
    <cfRule type="expression" dxfId="1558" priority="1553">
      <formula>MID($I461,8,1)="0"</formula>
    </cfRule>
    <cfRule type="expression" dxfId="1557" priority="1554">
      <formula>$N461="Excluído"</formula>
    </cfRule>
    <cfRule type="expression" dxfId="1556" priority="1555">
      <formula>$N461="Alterar"</formula>
    </cfRule>
    <cfRule type="expression" dxfId="1555" priority="1556">
      <formula>$N461="Excluir"</formula>
    </cfRule>
    <cfRule type="expression" dxfId="1554" priority="1557">
      <formula>$N461="Incluir"</formula>
    </cfRule>
  </conditionalFormatting>
  <conditionalFormatting sqref="F495">
    <cfRule type="expression" dxfId="1553" priority="1537">
      <formula>IF($I495="",FALSE,IF($I495&gt;9999999,IF($I495&lt;100000000,FALSE,TRUE),TRUE))</formula>
    </cfRule>
  </conditionalFormatting>
  <conditionalFormatting sqref="F495">
    <cfRule type="expression" dxfId="1552" priority="1538">
      <formula>MID($I495,2,7)="0000000"</formula>
    </cfRule>
    <cfRule type="expression" dxfId="1551" priority="1539">
      <formula>MID($I495,3,6)="000000"</formula>
    </cfRule>
    <cfRule type="expression" dxfId="1550" priority="1540">
      <formula>MID($I495,4,5)="00000"</formula>
    </cfRule>
    <cfRule type="expression" dxfId="1549" priority="1541">
      <formula>MID($I495,5,4)="0000"</formula>
    </cfRule>
    <cfRule type="expression" dxfId="1548" priority="1542">
      <formula>MID($I495,7,2)="00"</formula>
    </cfRule>
    <cfRule type="expression" dxfId="1547" priority="1543">
      <formula>MID($I495,8,1)="0"</formula>
    </cfRule>
    <cfRule type="expression" dxfId="1546" priority="1544">
      <formula>$N495="Excluído"</formula>
    </cfRule>
    <cfRule type="expression" dxfId="1545" priority="1545">
      <formula>$N495="Alterar"</formula>
    </cfRule>
    <cfRule type="expression" dxfId="1544" priority="1546">
      <formula>$N495="Excluir"</formula>
    </cfRule>
    <cfRule type="expression" dxfId="1543" priority="1547">
      <formula>$N495="Incluir"</formula>
    </cfRule>
  </conditionalFormatting>
  <conditionalFormatting sqref="F495">
    <cfRule type="expression" dxfId="1542" priority="1515">
      <formula>IF($I461="",FALSE,IF($I461&gt;9999999,IF($I461&lt;100000000,FALSE,TRUE),TRUE))</formula>
    </cfRule>
  </conditionalFormatting>
  <conditionalFormatting sqref="F495">
    <cfRule type="expression" dxfId="1541" priority="1516">
      <formula>MID($I461,2,7)="0000000"</formula>
    </cfRule>
    <cfRule type="expression" dxfId="1540" priority="1517">
      <formula>MID($I461,3,6)="000000"</formula>
    </cfRule>
    <cfRule type="expression" dxfId="1539" priority="1518">
      <formula>MID($I461,4,5)="00000"</formula>
    </cfRule>
    <cfRule type="expression" dxfId="1538" priority="1519">
      <formula>MID($I461,5,4)="0000"</formula>
    </cfRule>
    <cfRule type="expression" dxfId="1537" priority="1520">
      <formula>MID($I461,7,2)="00"</formula>
    </cfRule>
    <cfRule type="expression" dxfId="1536" priority="1521">
      <formula>MID($I461,8,1)="0"</formula>
    </cfRule>
    <cfRule type="expression" dxfId="1535" priority="1522">
      <formula>$N461="Excluído"</formula>
    </cfRule>
    <cfRule type="expression" dxfId="1534" priority="1523">
      <formula>$N461="Alterar"</formula>
    </cfRule>
    <cfRule type="expression" dxfId="1533" priority="1524">
      <formula>$N461="Excluir"</formula>
    </cfRule>
    <cfRule type="expression" dxfId="1532" priority="1525">
      <formula>$N461="Incluir"</formula>
    </cfRule>
  </conditionalFormatting>
  <conditionalFormatting sqref="F495">
    <cfRule type="expression" dxfId="1531" priority="1526">
      <formula>IF($I444="",FALSE,IF($I444&gt;9999999,IF($I444&lt;100000000,FALSE,TRUE),TRUE))</formula>
    </cfRule>
  </conditionalFormatting>
  <conditionalFormatting sqref="F495">
    <cfRule type="expression" dxfId="1530" priority="1527">
      <formula>MID($I444,2,7)="0000000"</formula>
    </cfRule>
    <cfRule type="expression" dxfId="1529" priority="1528">
      <formula>MID($I444,3,6)="000000"</formula>
    </cfRule>
    <cfRule type="expression" dxfId="1528" priority="1529">
      <formula>MID($I444,4,5)="00000"</formula>
    </cfRule>
    <cfRule type="expression" dxfId="1527" priority="1530">
      <formula>MID($I444,5,4)="0000"</formula>
    </cfRule>
    <cfRule type="expression" dxfId="1526" priority="1531">
      <formula>MID($I444,7,2)="00"</formula>
    </cfRule>
    <cfRule type="expression" dxfId="1525" priority="1532">
      <formula>MID($I444,8,1)="0"</formula>
    </cfRule>
    <cfRule type="expression" dxfId="1524" priority="1533">
      <formula>$N444="Excluído"</formula>
    </cfRule>
    <cfRule type="expression" dxfId="1523" priority="1534">
      <formula>$N444="Alterar"</formula>
    </cfRule>
    <cfRule type="expression" dxfId="1522" priority="1535">
      <formula>$N444="Excluir"</formula>
    </cfRule>
    <cfRule type="expression" dxfId="1521" priority="1536">
      <formula>$N444="Incluir"</formula>
    </cfRule>
  </conditionalFormatting>
  <conditionalFormatting sqref="F497">
    <cfRule type="expression" dxfId="1520" priority="1504">
      <formula>IF($I445="",FALSE,IF($I445&gt;9999999,IF($I445&lt;100000000,FALSE,TRUE),TRUE))</formula>
    </cfRule>
  </conditionalFormatting>
  <conditionalFormatting sqref="F497">
    <cfRule type="expression" dxfId="1519" priority="1505">
      <formula>MID($I445,2,7)="0000000"</formula>
    </cfRule>
    <cfRule type="expression" dxfId="1518" priority="1506">
      <formula>MID($I445,3,6)="000000"</formula>
    </cfRule>
    <cfRule type="expression" dxfId="1517" priority="1507">
      <formula>MID($I445,4,5)="00000"</formula>
    </cfRule>
    <cfRule type="expression" dxfId="1516" priority="1508">
      <formula>MID($I445,5,4)="0000"</formula>
    </cfRule>
    <cfRule type="expression" dxfId="1515" priority="1509">
      <formula>MID($I445,7,2)="00"</formula>
    </cfRule>
    <cfRule type="expression" dxfId="1514" priority="1510">
      <formula>MID($I445,8,1)="0"</formula>
    </cfRule>
    <cfRule type="expression" dxfId="1513" priority="1511">
      <formula>$N445="Excluído"</formula>
    </cfRule>
    <cfRule type="expression" dxfId="1512" priority="1512">
      <formula>$N445="Alterar"</formula>
    </cfRule>
    <cfRule type="expression" dxfId="1511" priority="1513">
      <formula>$N445="Excluir"</formula>
    </cfRule>
    <cfRule type="expression" dxfId="1510" priority="1514">
      <formula>$N445="Incluir"</formula>
    </cfRule>
  </conditionalFormatting>
  <conditionalFormatting sqref="F497">
    <cfRule type="expression" dxfId="1509" priority="1503">
      <formula>IF($I463="",FALSE,IF($I463&gt;9999999,IF($I463&lt;100000000,FALSE,TRUE),TRUE))</formula>
    </cfRule>
  </conditionalFormatting>
  <conditionalFormatting sqref="F497">
    <cfRule type="expression" dxfId="1508" priority="1493">
      <formula>MID($I463,2,7)="0000000"</formula>
    </cfRule>
    <cfRule type="expression" dxfId="1507" priority="1494">
      <formula>MID($I463,3,6)="000000"</formula>
    </cfRule>
    <cfRule type="expression" dxfId="1506" priority="1495">
      <formula>MID($I463,4,5)="00000"</formula>
    </cfRule>
    <cfRule type="expression" dxfId="1505" priority="1496">
      <formula>MID($I463,5,4)="0000"</formula>
    </cfRule>
    <cfRule type="expression" dxfId="1504" priority="1497">
      <formula>MID($I463,7,2)="00"</formula>
    </cfRule>
    <cfRule type="expression" dxfId="1503" priority="1498">
      <formula>MID($I463,8,1)="0"</formula>
    </cfRule>
    <cfRule type="expression" dxfId="1502" priority="1499">
      <formula>$N463="Excluído"</formula>
    </cfRule>
    <cfRule type="expression" dxfId="1501" priority="1500">
      <formula>$N463="Alterar"</formula>
    </cfRule>
    <cfRule type="expression" dxfId="1500" priority="1501">
      <formula>$N463="Excluir"</formula>
    </cfRule>
    <cfRule type="expression" dxfId="1499" priority="1502">
      <formula>$N463="Incluir"</formula>
    </cfRule>
  </conditionalFormatting>
  <conditionalFormatting sqref="F497">
    <cfRule type="expression" dxfId="1498" priority="1482">
      <formula>IF($I497="",FALSE,IF($I497&gt;9999999,IF($I497&lt;100000000,FALSE,TRUE),TRUE))</formula>
    </cfRule>
  </conditionalFormatting>
  <conditionalFormatting sqref="F497">
    <cfRule type="expression" dxfId="1497" priority="1483">
      <formula>MID($I497,2,7)="0000000"</formula>
    </cfRule>
    <cfRule type="expression" dxfId="1496" priority="1484">
      <formula>MID($I497,3,6)="000000"</formula>
    </cfRule>
    <cfRule type="expression" dxfId="1495" priority="1485">
      <formula>MID($I497,4,5)="00000"</formula>
    </cfRule>
    <cfRule type="expression" dxfId="1494" priority="1486">
      <formula>MID($I497,5,4)="0000"</formula>
    </cfRule>
    <cfRule type="expression" dxfId="1493" priority="1487">
      <formula>MID($I497,7,2)="00"</formula>
    </cfRule>
    <cfRule type="expression" dxfId="1492" priority="1488">
      <formula>MID($I497,8,1)="0"</formula>
    </cfRule>
    <cfRule type="expression" dxfId="1491" priority="1489">
      <formula>$N497="Excluído"</formula>
    </cfRule>
    <cfRule type="expression" dxfId="1490" priority="1490">
      <formula>$N497="Alterar"</formula>
    </cfRule>
    <cfRule type="expression" dxfId="1489" priority="1491">
      <formula>$N497="Excluir"</formula>
    </cfRule>
    <cfRule type="expression" dxfId="1488" priority="1492">
      <formula>$N497="Incluir"</formula>
    </cfRule>
  </conditionalFormatting>
  <conditionalFormatting sqref="F497">
    <cfRule type="expression" dxfId="1487" priority="1460">
      <formula>IF($I463="",FALSE,IF($I463&gt;9999999,IF($I463&lt;100000000,FALSE,TRUE),TRUE))</formula>
    </cfRule>
  </conditionalFormatting>
  <conditionalFormatting sqref="F497">
    <cfRule type="expression" dxfId="1486" priority="1461">
      <formula>MID($I463,2,7)="0000000"</formula>
    </cfRule>
    <cfRule type="expression" dxfId="1485" priority="1462">
      <formula>MID($I463,3,6)="000000"</formula>
    </cfRule>
    <cfRule type="expression" dxfId="1484" priority="1463">
      <formula>MID($I463,4,5)="00000"</formula>
    </cfRule>
    <cfRule type="expression" dxfId="1483" priority="1464">
      <formula>MID($I463,5,4)="0000"</formula>
    </cfRule>
    <cfRule type="expression" dxfId="1482" priority="1465">
      <formula>MID($I463,7,2)="00"</formula>
    </cfRule>
    <cfRule type="expression" dxfId="1481" priority="1466">
      <formula>MID($I463,8,1)="0"</formula>
    </cfRule>
    <cfRule type="expression" dxfId="1480" priority="1467">
      <formula>$N463="Excluído"</formula>
    </cfRule>
    <cfRule type="expression" dxfId="1479" priority="1468">
      <formula>$N463="Alterar"</formula>
    </cfRule>
    <cfRule type="expression" dxfId="1478" priority="1469">
      <formula>$N463="Excluir"</formula>
    </cfRule>
    <cfRule type="expression" dxfId="1477" priority="1470">
      <formula>$N463="Incluir"</formula>
    </cfRule>
  </conditionalFormatting>
  <conditionalFormatting sqref="F497">
    <cfRule type="expression" dxfId="1476" priority="1471">
      <formula>IF($I446="",FALSE,IF($I446&gt;9999999,IF($I446&lt;100000000,FALSE,TRUE),TRUE))</formula>
    </cfRule>
  </conditionalFormatting>
  <conditionalFormatting sqref="F497">
    <cfRule type="expression" dxfId="1475" priority="1472">
      <formula>MID($I446,2,7)="0000000"</formula>
    </cfRule>
    <cfRule type="expression" dxfId="1474" priority="1473">
      <formula>MID($I446,3,6)="000000"</formula>
    </cfRule>
    <cfRule type="expression" dxfId="1473" priority="1474">
      <formula>MID($I446,4,5)="00000"</formula>
    </cfRule>
    <cfRule type="expression" dxfId="1472" priority="1475">
      <formula>MID($I446,5,4)="0000"</formula>
    </cfRule>
    <cfRule type="expression" dxfId="1471" priority="1476">
      <formula>MID($I446,7,2)="00"</formula>
    </cfRule>
    <cfRule type="expression" dxfId="1470" priority="1477">
      <formula>MID($I446,8,1)="0"</formula>
    </cfRule>
    <cfRule type="expression" dxfId="1469" priority="1478">
      <formula>$N446="Excluído"</formula>
    </cfRule>
    <cfRule type="expression" dxfId="1468" priority="1479">
      <formula>$N446="Alterar"</formula>
    </cfRule>
    <cfRule type="expression" dxfId="1467" priority="1480">
      <formula>$N446="Excluir"</formula>
    </cfRule>
    <cfRule type="expression" dxfId="1466" priority="1481">
      <formula>$N446="Incluir"</formula>
    </cfRule>
  </conditionalFormatting>
  <conditionalFormatting sqref="G483">
    <cfRule type="expression" dxfId="1465" priority="1450">
      <formula>MID($I444,2,7)="0000000"</formula>
    </cfRule>
    <cfRule type="expression" dxfId="1464" priority="1451">
      <formula>MID($I444,3,6)="000000"</formula>
    </cfRule>
    <cfRule type="expression" dxfId="1463" priority="1452">
      <formula>MID($I444,4,5)="00000"</formula>
    </cfRule>
    <cfRule type="expression" dxfId="1462" priority="1453">
      <formula>MID($I444,5,4)="0000"</formula>
    </cfRule>
    <cfRule type="expression" dxfId="1461" priority="1454">
      <formula>MID($I444,7,2)="00"</formula>
    </cfRule>
    <cfRule type="expression" dxfId="1460" priority="1455">
      <formula>MID($I444,8,1)="0"</formula>
    </cfRule>
    <cfRule type="expression" dxfId="1459" priority="1456">
      <formula>$N444="Excluído"</formula>
    </cfRule>
    <cfRule type="expression" dxfId="1458" priority="1457">
      <formula>$N444="Alterar"</formula>
    </cfRule>
    <cfRule type="expression" dxfId="1457" priority="1458">
      <formula>$N444="Excluir"</formula>
    </cfRule>
    <cfRule type="expression" dxfId="1456" priority="1459">
      <formula>$N444="Incluir"</formula>
    </cfRule>
  </conditionalFormatting>
  <conditionalFormatting sqref="G495:G497">
    <cfRule type="expression" dxfId="1455" priority="1440">
      <formula>MID($I457,2,7)="0000000"</formula>
    </cfRule>
    <cfRule type="expression" dxfId="1454" priority="1441">
      <formula>MID($I457,3,6)="000000"</formula>
    </cfRule>
    <cfRule type="expression" dxfId="1453" priority="1442">
      <formula>MID($I457,4,5)="00000"</formula>
    </cfRule>
    <cfRule type="expression" dxfId="1452" priority="1443">
      <formula>MID($I457,5,4)="0000"</formula>
    </cfRule>
    <cfRule type="expression" dxfId="1451" priority="1444">
      <formula>MID($I457,7,2)="00"</formula>
    </cfRule>
    <cfRule type="expression" dxfId="1450" priority="1445">
      <formula>MID($I457,8,1)="0"</formula>
    </cfRule>
    <cfRule type="expression" dxfId="1449" priority="1446">
      <formula>$N457="Excluído"</formula>
    </cfRule>
    <cfRule type="expression" dxfId="1448" priority="1447">
      <formula>$N457="Alterar"</formula>
    </cfRule>
    <cfRule type="expression" dxfId="1447" priority="1448">
      <formula>$N457="Excluir"</formula>
    </cfRule>
    <cfRule type="expression" dxfId="1446" priority="1449">
      <formula>$N457="Incluir"</formula>
    </cfRule>
  </conditionalFormatting>
  <conditionalFormatting sqref="F515">
    <cfRule type="expression" dxfId="1445" priority="1428">
      <formula>IF($I476="",FALSE,IF($I476&gt;9999999,IF($I476&lt;100000000,FALSE,TRUE),TRUE))</formula>
    </cfRule>
  </conditionalFormatting>
  <conditionalFormatting sqref="F515">
    <cfRule type="expression" dxfId="1444" priority="1429">
      <formula>MID($I476,2,7)="0000000"</formula>
    </cfRule>
    <cfRule type="expression" dxfId="1443" priority="1430">
      <formula>MID($I476,3,6)="000000"</formula>
    </cfRule>
    <cfRule type="expression" dxfId="1442" priority="1431">
      <formula>MID($I476,4,5)="00000"</formula>
    </cfRule>
    <cfRule type="expression" dxfId="1441" priority="1432">
      <formula>MID($I476,5,4)="0000"</formula>
    </cfRule>
    <cfRule type="expression" dxfId="1440" priority="1433">
      <formula>MID($I476,7,2)="00"</formula>
    </cfRule>
    <cfRule type="expression" dxfId="1439" priority="1434">
      <formula>MID($I476,8,1)="0"</formula>
    </cfRule>
    <cfRule type="expression" dxfId="1438" priority="1435">
      <formula>$N476="Excluído"</formula>
    </cfRule>
    <cfRule type="expression" dxfId="1437" priority="1436">
      <formula>$N476="Alterar"</formula>
    </cfRule>
    <cfRule type="expression" dxfId="1436" priority="1437">
      <formula>$N476="Excluir"</formula>
    </cfRule>
    <cfRule type="expression" dxfId="1435" priority="1438">
      <formula>$N476="Incluir"</formula>
    </cfRule>
  </conditionalFormatting>
  <conditionalFormatting sqref="F515">
    <cfRule type="expression" dxfId="1434" priority="1418">
      <formula>MID($I462,2,7)="0000000"</formula>
    </cfRule>
    <cfRule type="expression" dxfId="1433" priority="1419">
      <formula>MID($I462,3,6)="000000"</formula>
    </cfRule>
    <cfRule type="expression" dxfId="1432" priority="1420">
      <formula>MID($I462,4,5)="00000"</formula>
    </cfRule>
    <cfRule type="expression" dxfId="1431" priority="1421">
      <formula>MID($I462,5,4)="0000"</formula>
    </cfRule>
    <cfRule type="expression" dxfId="1430" priority="1422">
      <formula>MID($I462,7,2)="00"</formula>
    </cfRule>
    <cfRule type="expression" dxfId="1429" priority="1423">
      <formula>MID($I462,8,1)="0"</formula>
    </cfRule>
    <cfRule type="expression" dxfId="1428" priority="1424">
      <formula>$N462="Excluído"</formula>
    </cfRule>
    <cfRule type="expression" dxfId="1427" priority="1425">
      <formula>$N462="Alterar"</formula>
    </cfRule>
    <cfRule type="expression" dxfId="1426" priority="1426">
      <formula>$N462="Excluir"</formula>
    </cfRule>
    <cfRule type="expression" dxfId="1425" priority="1427">
      <formula>$N462="Incluir"</formula>
    </cfRule>
  </conditionalFormatting>
  <conditionalFormatting sqref="F515">
    <cfRule type="expression" dxfId="1424" priority="1407">
      <formula>IF($I515="",FALSE,IF($I515&gt;9999999,IF($I515&lt;100000000,FALSE,TRUE),TRUE))</formula>
    </cfRule>
  </conditionalFormatting>
  <conditionalFormatting sqref="F515">
    <cfRule type="expression" dxfId="1423" priority="1408">
      <formula>MID($I515,2,7)="0000000"</formula>
    </cfRule>
    <cfRule type="expression" dxfId="1422" priority="1409">
      <formula>MID($I515,3,6)="000000"</formula>
    </cfRule>
    <cfRule type="expression" dxfId="1421" priority="1410">
      <formula>MID($I515,4,5)="00000"</formula>
    </cfRule>
    <cfRule type="expression" dxfId="1420" priority="1411">
      <formula>MID($I515,5,4)="0000"</formula>
    </cfRule>
    <cfRule type="expression" dxfId="1419" priority="1412">
      <formula>MID($I515,7,2)="00"</formula>
    </cfRule>
    <cfRule type="expression" dxfId="1418" priority="1413">
      <formula>MID($I515,8,1)="0"</formula>
    </cfRule>
    <cfRule type="expression" dxfId="1417" priority="1414">
      <formula>$N515="Excluído"</formula>
    </cfRule>
    <cfRule type="expression" dxfId="1416" priority="1415">
      <formula>$N515="Alterar"</formula>
    </cfRule>
    <cfRule type="expression" dxfId="1415" priority="1416">
      <formula>$N515="Excluir"</formula>
    </cfRule>
    <cfRule type="expression" dxfId="1414" priority="1417">
      <formula>$N515="Incluir"</formula>
    </cfRule>
  </conditionalFormatting>
  <conditionalFormatting sqref="F515">
    <cfRule type="expression" dxfId="1413" priority="1439">
      <formula>IF($I462="",FALSE,IF($I462&gt;9999999,IF($I462&lt;100000000,FALSE,TRUE),TRUE))</formula>
    </cfRule>
  </conditionalFormatting>
  <conditionalFormatting sqref="F515">
    <cfRule type="expression" dxfId="1412" priority="1396">
      <formula>IF($I516="",FALSE,IF($I516&gt;9999999,IF($I516&lt;100000000,FALSE,TRUE),TRUE))</formula>
    </cfRule>
  </conditionalFormatting>
  <conditionalFormatting sqref="F515">
    <cfRule type="expression" dxfId="1411" priority="1397">
      <formula>MID($I516,2,7)="0000000"</formula>
    </cfRule>
    <cfRule type="expression" dxfId="1410" priority="1398">
      <formula>MID($I516,3,6)="000000"</formula>
    </cfRule>
    <cfRule type="expression" dxfId="1409" priority="1399">
      <formula>MID($I516,4,5)="00000"</formula>
    </cfRule>
    <cfRule type="expression" dxfId="1408" priority="1400">
      <formula>MID($I516,5,4)="0000"</formula>
    </cfRule>
    <cfRule type="expression" dxfId="1407" priority="1401">
      <formula>MID($I516,7,2)="00"</formula>
    </cfRule>
    <cfRule type="expression" dxfId="1406" priority="1402">
      <formula>MID($I516,8,1)="0"</formula>
    </cfRule>
    <cfRule type="expression" dxfId="1405" priority="1403">
      <formula>$N516="Excluído"</formula>
    </cfRule>
    <cfRule type="expression" dxfId="1404" priority="1404">
      <formula>$N516="Alterar"</formula>
    </cfRule>
    <cfRule type="expression" dxfId="1403" priority="1405">
      <formula>$N516="Excluir"</formula>
    </cfRule>
    <cfRule type="expression" dxfId="1402" priority="1406">
      <formula>$N516="Incluir"</formula>
    </cfRule>
  </conditionalFormatting>
  <conditionalFormatting sqref="G515">
    <cfRule type="expression" dxfId="1401" priority="1386">
      <formula>MID($I472,2,7)="0000000"</formula>
    </cfRule>
    <cfRule type="expression" dxfId="1400" priority="1387">
      <formula>MID($I472,3,6)="000000"</formula>
    </cfRule>
    <cfRule type="expression" dxfId="1399" priority="1388">
      <formula>MID($I472,4,5)="00000"</formula>
    </cfRule>
    <cfRule type="expression" dxfId="1398" priority="1389">
      <formula>MID($I472,5,4)="0000"</formula>
    </cfRule>
    <cfRule type="expression" dxfId="1397" priority="1390">
      <formula>MID($I472,7,2)="00"</formula>
    </cfRule>
    <cfRule type="expression" dxfId="1396" priority="1391">
      <formula>MID($I472,8,1)="0"</formula>
    </cfRule>
    <cfRule type="expression" dxfId="1395" priority="1392">
      <formula>$N472="Excluído"</formula>
    </cfRule>
    <cfRule type="expression" dxfId="1394" priority="1393">
      <formula>$N472="Alterar"</formula>
    </cfRule>
    <cfRule type="expression" dxfId="1393" priority="1394">
      <formula>$N472="Excluir"</formula>
    </cfRule>
    <cfRule type="expression" dxfId="1392" priority="1395">
      <formula>$N472="Incluir"</formula>
    </cfRule>
  </conditionalFormatting>
  <conditionalFormatting sqref="F517">
    <cfRule type="expression" dxfId="1391" priority="1374">
      <formula>IF($I478="",FALSE,IF($I478&gt;9999999,IF($I478&lt;100000000,FALSE,TRUE),TRUE))</formula>
    </cfRule>
  </conditionalFormatting>
  <conditionalFormatting sqref="F517">
    <cfRule type="expression" dxfId="1390" priority="1375">
      <formula>MID($I478,2,7)="0000000"</formula>
    </cfRule>
    <cfRule type="expression" dxfId="1389" priority="1376">
      <formula>MID($I478,3,6)="000000"</formula>
    </cfRule>
    <cfRule type="expression" dxfId="1388" priority="1377">
      <formula>MID($I478,4,5)="00000"</formula>
    </cfRule>
    <cfRule type="expression" dxfId="1387" priority="1378">
      <formula>MID($I478,5,4)="0000"</formula>
    </cfRule>
    <cfRule type="expression" dxfId="1386" priority="1379">
      <formula>MID($I478,7,2)="00"</formula>
    </cfRule>
    <cfRule type="expression" dxfId="1385" priority="1380">
      <formula>MID($I478,8,1)="0"</formula>
    </cfRule>
    <cfRule type="expression" dxfId="1384" priority="1381">
      <formula>$N478="Excluído"</formula>
    </cfRule>
    <cfRule type="expression" dxfId="1383" priority="1382">
      <formula>$N478="Alterar"</formula>
    </cfRule>
    <cfRule type="expression" dxfId="1382" priority="1383">
      <formula>$N478="Excluir"</formula>
    </cfRule>
    <cfRule type="expression" dxfId="1381" priority="1384">
      <formula>$N478="Incluir"</formula>
    </cfRule>
  </conditionalFormatting>
  <conditionalFormatting sqref="F517">
    <cfRule type="expression" dxfId="1380" priority="1364">
      <formula>MID($I464,2,7)="0000000"</formula>
    </cfRule>
    <cfRule type="expression" dxfId="1379" priority="1365">
      <formula>MID($I464,3,6)="000000"</formula>
    </cfRule>
    <cfRule type="expression" dxfId="1378" priority="1366">
      <formula>MID($I464,4,5)="00000"</formula>
    </cfRule>
    <cfRule type="expression" dxfId="1377" priority="1367">
      <formula>MID($I464,5,4)="0000"</formula>
    </cfRule>
    <cfRule type="expression" dxfId="1376" priority="1368">
      <formula>MID($I464,7,2)="00"</formula>
    </cfRule>
    <cfRule type="expression" dxfId="1375" priority="1369">
      <formula>MID($I464,8,1)="0"</formula>
    </cfRule>
    <cfRule type="expression" dxfId="1374" priority="1370">
      <formula>$N464="Excluído"</formula>
    </cfRule>
    <cfRule type="expression" dxfId="1373" priority="1371">
      <formula>$N464="Alterar"</formula>
    </cfRule>
    <cfRule type="expression" dxfId="1372" priority="1372">
      <formula>$N464="Excluir"</formula>
    </cfRule>
    <cfRule type="expression" dxfId="1371" priority="1373">
      <formula>$N464="Incluir"</formula>
    </cfRule>
  </conditionalFormatting>
  <conditionalFormatting sqref="F517">
    <cfRule type="expression" dxfId="1370" priority="1353">
      <formula>IF($I517="",FALSE,IF($I517&gt;9999999,IF($I517&lt;100000000,FALSE,TRUE),TRUE))</formula>
    </cfRule>
  </conditionalFormatting>
  <conditionalFormatting sqref="F517">
    <cfRule type="expression" dxfId="1369" priority="1354">
      <formula>MID($I517,2,7)="0000000"</formula>
    </cfRule>
    <cfRule type="expression" dxfId="1368" priority="1355">
      <formula>MID($I517,3,6)="000000"</formula>
    </cfRule>
    <cfRule type="expression" dxfId="1367" priority="1356">
      <formula>MID($I517,4,5)="00000"</formula>
    </cfRule>
    <cfRule type="expression" dxfId="1366" priority="1357">
      <formula>MID($I517,5,4)="0000"</formula>
    </cfRule>
    <cfRule type="expression" dxfId="1365" priority="1358">
      <formula>MID($I517,7,2)="00"</formula>
    </cfRule>
    <cfRule type="expression" dxfId="1364" priority="1359">
      <formula>MID($I517,8,1)="0"</formula>
    </cfRule>
    <cfRule type="expression" dxfId="1363" priority="1360">
      <formula>$N517="Excluído"</formula>
    </cfRule>
    <cfRule type="expression" dxfId="1362" priority="1361">
      <formula>$N517="Alterar"</formula>
    </cfRule>
    <cfRule type="expression" dxfId="1361" priority="1362">
      <formula>$N517="Excluir"</formula>
    </cfRule>
    <cfRule type="expression" dxfId="1360" priority="1363">
      <formula>$N517="Incluir"</formula>
    </cfRule>
  </conditionalFormatting>
  <conditionalFormatting sqref="F517">
    <cfRule type="expression" dxfId="1359" priority="1385">
      <formula>IF($I464="",FALSE,IF($I464&gt;9999999,IF($I464&lt;100000000,FALSE,TRUE),TRUE))</formula>
    </cfRule>
  </conditionalFormatting>
  <conditionalFormatting sqref="F517">
    <cfRule type="expression" dxfId="1358" priority="1342">
      <formula>IF($I518="",FALSE,IF($I518&gt;9999999,IF($I518&lt;100000000,FALSE,TRUE),TRUE))</formula>
    </cfRule>
  </conditionalFormatting>
  <conditionalFormatting sqref="F517">
    <cfRule type="expression" dxfId="1357" priority="1343">
      <formula>MID($I518,2,7)="0000000"</formula>
    </cfRule>
    <cfRule type="expression" dxfId="1356" priority="1344">
      <formula>MID($I518,3,6)="000000"</formula>
    </cfRule>
    <cfRule type="expression" dxfId="1355" priority="1345">
      <formula>MID($I518,4,5)="00000"</formula>
    </cfRule>
    <cfRule type="expression" dxfId="1354" priority="1346">
      <formula>MID($I518,5,4)="0000"</formula>
    </cfRule>
    <cfRule type="expression" dxfId="1353" priority="1347">
      <formula>MID($I518,7,2)="00"</formula>
    </cfRule>
    <cfRule type="expression" dxfId="1352" priority="1348">
      <formula>MID($I518,8,1)="0"</formula>
    </cfRule>
    <cfRule type="expression" dxfId="1351" priority="1349">
      <formula>$N518="Excluído"</formula>
    </cfRule>
    <cfRule type="expression" dxfId="1350" priority="1350">
      <formula>$N518="Alterar"</formula>
    </cfRule>
    <cfRule type="expression" dxfId="1349" priority="1351">
      <formula>$N518="Excluir"</formula>
    </cfRule>
    <cfRule type="expression" dxfId="1348" priority="1352">
      <formula>$N518="Incluir"</formula>
    </cfRule>
  </conditionalFormatting>
  <conditionalFormatting sqref="G517">
    <cfRule type="expression" dxfId="1347" priority="1332">
      <formula>MID($I474,2,7)="0000000"</formula>
    </cfRule>
    <cfRule type="expression" dxfId="1346" priority="1333">
      <formula>MID($I474,3,6)="000000"</formula>
    </cfRule>
    <cfRule type="expression" dxfId="1345" priority="1334">
      <formula>MID($I474,4,5)="00000"</formula>
    </cfRule>
    <cfRule type="expression" dxfId="1344" priority="1335">
      <formula>MID($I474,5,4)="0000"</formula>
    </cfRule>
    <cfRule type="expression" dxfId="1343" priority="1336">
      <formula>MID($I474,7,2)="00"</formula>
    </cfRule>
    <cfRule type="expression" dxfId="1342" priority="1337">
      <formula>MID($I474,8,1)="0"</formula>
    </cfRule>
    <cfRule type="expression" dxfId="1341" priority="1338">
      <formula>$N474="Excluído"</formula>
    </cfRule>
    <cfRule type="expression" dxfId="1340" priority="1339">
      <formula>$N474="Alterar"</formula>
    </cfRule>
    <cfRule type="expression" dxfId="1339" priority="1340">
      <formula>$N474="Excluir"</formula>
    </cfRule>
    <cfRule type="expression" dxfId="1338" priority="1341">
      <formula>$N474="Incluir"</formula>
    </cfRule>
  </conditionalFormatting>
  <conditionalFormatting sqref="F527">
    <cfRule type="expression" dxfId="1337" priority="1321">
      <formula>IF($I527="",FALSE,IF($I527&gt;9999999,IF($I527&lt;100000000,FALSE,TRUE),TRUE))</formula>
    </cfRule>
  </conditionalFormatting>
  <conditionalFormatting sqref="F527">
    <cfRule type="expression" dxfId="1336" priority="1322">
      <formula>MID($I527,2,7)="0000000"</formula>
    </cfRule>
    <cfRule type="expression" dxfId="1335" priority="1323">
      <formula>MID($I527,3,6)="000000"</formula>
    </cfRule>
    <cfRule type="expression" dxfId="1334" priority="1324">
      <formula>MID($I527,4,5)="00000"</formula>
    </cfRule>
    <cfRule type="expression" dxfId="1333" priority="1325">
      <formula>MID($I527,5,4)="0000"</formula>
    </cfRule>
    <cfRule type="expression" dxfId="1332" priority="1326">
      <formula>MID($I527,7,2)="00"</formula>
    </cfRule>
    <cfRule type="expression" dxfId="1331" priority="1327">
      <formula>MID($I527,8,1)="0"</formula>
    </cfRule>
    <cfRule type="expression" dxfId="1330" priority="1328">
      <formula>$N527="Excluído"</formula>
    </cfRule>
    <cfRule type="expression" dxfId="1329" priority="1329">
      <formula>$N527="Alterar"</formula>
    </cfRule>
    <cfRule type="expression" dxfId="1328" priority="1330">
      <formula>$N527="Excluir"</formula>
    </cfRule>
    <cfRule type="expression" dxfId="1327" priority="1331">
      <formula>$N527="Incluir"</formula>
    </cfRule>
  </conditionalFormatting>
  <conditionalFormatting sqref="F529">
    <cfRule type="expression" dxfId="1326" priority="1310">
      <formula>IF($I529="",FALSE,IF($I529&gt;9999999,IF($I529&lt;100000000,FALSE,TRUE),TRUE))</formula>
    </cfRule>
  </conditionalFormatting>
  <conditionalFormatting sqref="F529">
    <cfRule type="expression" dxfId="1325" priority="1311">
      <formula>MID($I529,2,7)="0000000"</formula>
    </cfRule>
    <cfRule type="expression" dxfId="1324" priority="1312">
      <formula>MID($I529,3,6)="000000"</formula>
    </cfRule>
    <cfRule type="expression" dxfId="1323" priority="1313">
      <formula>MID($I529,4,5)="00000"</formula>
    </cfRule>
    <cfRule type="expression" dxfId="1322" priority="1314">
      <formula>MID($I529,5,4)="0000"</formula>
    </cfRule>
    <cfRule type="expression" dxfId="1321" priority="1315">
      <formula>MID($I529,7,2)="00"</formula>
    </cfRule>
    <cfRule type="expression" dxfId="1320" priority="1316">
      <formula>MID($I529,8,1)="0"</formula>
    </cfRule>
    <cfRule type="expression" dxfId="1319" priority="1317">
      <formula>$N529="Excluído"</formula>
    </cfRule>
    <cfRule type="expression" dxfId="1318" priority="1318">
      <formula>$N529="Alterar"</formula>
    </cfRule>
    <cfRule type="expression" dxfId="1317" priority="1319">
      <formula>$N529="Excluir"</formula>
    </cfRule>
    <cfRule type="expression" dxfId="1316" priority="1320">
      <formula>$N529="Incluir"</formula>
    </cfRule>
  </conditionalFormatting>
  <conditionalFormatting sqref="G527">
    <cfRule type="expression" dxfId="1315" priority="1300">
      <formula>MID($I480,2,7)="0000000"</formula>
    </cfRule>
    <cfRule type="expression" dxfId="1314" priority="1301">
      <formula>MID($I480,3,6)="000000"</formula>
    </cfRule>
    <cfRule type="expression" dxfId="1313" priority="1302">
      <formula>MID($I480,4,5)="00000"</formula>
    </cfRule>
    <cfRule type="expression" dxfId="1312" priority="1303">
      <formula>MID($I480,5,4)="0000"</formula>
    </cfRule>
    <cfRule type="expression" dxfId="1311" priority="1304">
      <formula>MID($I480,7,2)="00"</formula>
    </cfRule>
    <cfRule type="expression" dxfId="1310" priority="1305">
      <formula>MID($I480,8,1)="0"</formula>
    </cfRule>
    <cfRule type="expression" dxfId="1309" priority="1306">
      <formula>$N480="Excluído"</formula>
    </cfRule>
    <cfRule type="expression" dxfId="1308" priority="1307">
      <formula>$N480="Alterar"</formula>
    </cfRule>
    <cfRule type="expression" dxfId="1307" priority="1308">
      <formula>$N480="Excluir"</formula>
    </cfRule>
    <cfRule type="expression" dxfId="1306" priority="1309">
      <formula>$N480="Incluir"</formula>
    </cfRule>
  </conditionalFormatting>
  <conditionalFormatting sqref="G529">
    <cfRule type="expression" dxfId="1305" priority="1290">
      <formula>MID($I482,2,7)="0000000"</formula>
    </cfRule>
    <cfRule type="expression" dxfId="1304" priority="1291">
      <formula>MID($I482,3,6)="000000"</formula>
    </cfRule>
    <cfRule type="expression" dxfId="1303" priority="1292">
      <formula>MID($I482,4,5)="00000"</formula>
    </cfRule>
    <cfRule type="expression" dxfId="1302" priority="1293">
      <formula>MID($I482,5,4)="0000"</formula>
    </cfRule>
    <cfRule type="expression" dxfId="1301" priority="1294">
      <formula>MID($I482,7,2)="00"</formula>
    </cfRule>
    <cfRule type="expression" dxfId="1300" priority="1295">
      <formula>MID($I482,8,1)="0"</formula>
    </cfRule>
    <cfRule type="expression" dxfId="1299" priority="1296">
      <formula>$N482="Excluído"</formula>
    </cfRule>
    <cfRule type="expression" dxfId="1298" priority="1297">
      <formula>$N482="Alterar"</formula>
    </cfRule>
    <cfRule type="expression" dxfId="1297" priority="1298">
      <formula>$N482="Excluir"</formula>
    </cfRule>
    <cfRule type="expression" dxfId="1296" priority="1299">
      <formula>$N482="Incluir"</formula>
    </cfRule>
  </conditionalFormatting>
  <conditionalFormatting sqref="G835">
    <cfRule type="expression" dxfId="1295" priority="1279">
      <formula>IF($I747="",FALSE,IF($I747&gt;9999999,IF($I747&lt;100000000,FALSE,TRUE),TRUE))</formula>
    </cfRule>
  </conditionalFormatting>
  <conditionalFormatting sqref="G835">
    <cfRule type="expression" dxfId="1294" priority="1280">
      <formula>MID($I747,2,7)="0000000"</formula>
    </cfRule>
    <cfRule type="expression" dxfId="1293" priority="1281">
      <formula>MID($I747,3,6)="000000"</formula>
    </cfRule>
    <cfRule type="expression" dxfId="1292" priority="1282">
      <formula>MID($I747,4,5)="00000"</formula>
    </cfRule>
    <cfRule type="expression" dxfId="1291" priority="1283">
      <formula>MID($I747,5,4)="0000"</formula>
    </cfRule>
    <cfRule type="expression" dxfId="1290" priority="1284">
      <formula>MID($I747,7,2)="00"</formula>
    </cfRule>
    <cfRule type="expression" dxfId="1289" priority="1285">
      <formula>MID($I747,8,1)="0"</formula>
    </cfRule>
    <cfRule type="expression" dxfId="1288" priority="1286">
      <formula>$N747="Excluído"</formula>
    </cfRule>
    <cfRule type="expression" dxfId="1287" priority="1287">
      <formula>$N747="Alterar"</formula>
    </cfRule>
    <cfRule type="expression" dxfId="1286" priority="1288">
      <formula>$N747="Excluir"</formula>
    </cfRule>
    <cfRule type="expression" dxfId="1285" priority="1289">
      <formula>$N747="Incluir"</formula>
    </cfRule>
  </conditionalFormatting>
  <conditionalFormatting sqref="G835">
    <cfRule type="expression" dxfId="1284" priority="1268">
      <formula>IF($I735="",FALSE,IF($I735&gt;9999999,IF($I735&lt;100000000,FALSE,TRUE),TRUE))</formula>
    </cfRule>
  </conditionalFormatting>
  <conditionalFormatting sqref="G835">
    <cfRule type="expression" dxfId="1283" priority="1269">
      <formula>MID($I735,2,7)="0000000"</formula>
    </cfRule>
    <cfRule type="expression" dxfId="1282" priority="1270">
      <formula>MID($I735,3,6)="000000"</formula>
    </cfRule>
    <cfRule type="expression" dxfId="1281" priority="1271">
      <formula>MID($I735,4,5)="00000"</formula>
    </cfRule>
    <cfRule type="expression" dxfId="1280" priority="1272">
      <formula>MID($I735,5,4)="0000"</formula>
    </cfRule>
    <cfRule type="expression" dxfId="1279" priority="1273">
      <formula>MID($I735,7,2)="00"</formula>
    </cfRule>
    <cfRule type="expression" dxfId="1278" priority="1274">
      <formula>MID($I735,8,1)="0"</formula>
    </cfRule>
    <cfRule type="expression" dxfId="1277" priority="1275">
      <formula>$N735="Excluído"</formula>
    </cfRule>
    <cfRule type="expression" dxfId="1276" priority="1276">
      <formula>$N735="Alterar"</formula>
    </cfRule>
    <cfRule type="expression" dxfId="1275" priority="1277">
      <formula>$N735="Excluir"</formula>
    </cfRule>
    <cfRule type="expression" dxfId="1274" priority="1278">
      <formula>$N735="Incluir"</formula>
    </cfRule>
  </conditionalFormatting>
  <conditionalFormatting sqref="F835">
    <cfRule type="expression" dxfId="1273" priority="1257">
      <formula>IF($I753="",FALSE,IF($I753&gt;9999999,IF($I753&lt;100000000,FALSE,TRUE),TRUE))</formula>
    </cfRule>
  </conditionalFormatting>
  <conditionalFormatting sqref="F835">
    <cfRule type="expression" dxfId="1272" priority="1258">
      <formula>MID($I753,2,7)="0000000"</formula>
    </cfRule>
    <cfRule type="expression" dxfId="1271" priority="1259">
      <formula>MID($I753,3,6)="000000"</formula>
    </cfRule>
    <cfRule type="expression" dxfId="1270" priority="1260">
      <formula>MID($I753,4,5)="00000"</formula>
    </cfRule>
    <cfRule type="expression" dxfId="1269" priority="1261">
      <formula>MID($I753,5,4)="0000"</formula>
    </cfRule>
    <cfRule type="expression" dxfId="1268" priority="1262">
      <formula>MID($I753,7,2)="00"</formula>
    </cfRule>
    <cfRule type="expression" dxfId="1267" priority="1263">
      <formula>MID($I753,8,1)="0"</formula>
    </cfRule>
    <cfRule type="expression" dxfId="1266" priority="1264">
      <formula>$N753="Excluído"</formula>
    </cfRule>
    <cfRule type="expression" dxfId="1265" priority="1265">
      <formula>$N753="Alterar"</formula>
    </cfRule>
    <cfRule type="expression" dxfId="1264" priority="1266">
      <formula>$N753="Excluir"</formula>
    </cfRule>
    <cfRule type="expression" dxfId="1263" priority="1267">
      <formula>$N753="Incluir"</formula>
    </cfRule>
  </conditionalFormatting>
  <conditionalFormatting sqref="F835">
    <cfRule type="expression" dxfId="1262" priority="1246">
      <formula>IF($I741="",FALSE,IF($I741&gt;9999999,IF($I741&lt;100000000,FALSE,TRUE),TRUE))</formula>
    </cfRule>
  </conditionalFormatting>
  <conditionalFormatting sqref="F835">
    <cfRule type="expression" dxfId="1261" priority="1247">
      <formula>MID($I741,2,7)="0000000"</formula>
    </cfRule>
    <cfRule type="expression" dxfId="1260" priority="1248">
      <formula>MID($I741,3,6)="000000"</formula>
    </cfRule>
    <cfRule type="expression" dxfId="1259" priority="1249">
      <formula>MID($I741,4,5)="00000"</formula>
    </cfRule>
    <cfRule type="expression" dxfId="1258" priority="1250">
      <formula>MID($I741,5,4)="0000"</formula>
    </cfRule>
    <cfRule type="expression" dxfId="1257" priority="1251">
      <formula>MID($I741,7,2)="00"</formula>
    </cfRule>
    <cfRule type="expression" dxfId="1256" priority="1252">
      <formula>MID($I741,8,1)="0"</formula>
    </cfRule>
    <cfRule type="expression" dxfId="1255" priority="1253">
      <formula>$N741="Excluído"</formula>
    </cfRule>
    <cfRule type="expression" dxfId="1254" priority="1254">
      <formula>$N741="Alterar"</formula>
    </cfRule>
    <cfRule type="expression" dxfId="1253" priority="1255">
      <formula>$N741="Excluir"</formula>
    </cfRule>
    <cfRule type="expression" dxfId="1252" priority="1256">
      <formula>$N741="Incluir"</formula>
    </cfRule>
  </conditionalFormatting>
  <conditionalFormatting sqref="G850">
    <cfRule type="expression" dxfId="1251" priority="1236">
      <formula>MID($I845,2,7)="0000000"</formula>
    </cfRule>
    <cfRule type="expression" dxfId="1250" priority="1237">
      <formula>MID($I845,3,6)="000000"</formula>
    </cfRule>
    <cfRule type="expression" dxfId="1249" priority="1238">
      <formula>MID($I845,4,5)="00000"</formula>
    </cfRule>
    <cfRule type="expression" dxfId="1248" priority="1239">
      <formula>MID($I845,5,4)="0000"</formula>
    </cfRule>
    <cfRule type="expression" dxfId="1247" priority="1240">
      <formula>MID($I845,7,2)="00"</formula>
    </cfRule>
    <cfRule type="expression" dxfId="1246" priority="1241">
      <formula>MID($I845,8,1)="0"</formula>
    </cfRule>
    <cfRule type="expression" dxfId="1245" priority="1242">
      <formula>$N845="Excluído"</formula>
    </cfRule>
    <cfRule type="expression" dxfId="1244" priority="1243">
      <formula>$N845="Alterar"</formula>
    </cfRule>
    <cfRule type="expression" dxfId="1243" priority="1244">
      <formula>$N845="Excluir"</formula>
    </cfRule>
    <cfRule type="expression" dxfId="1242" priority="1245">
      <formula>$N845="Incluir"</formula>
    </cfRule>
  </conditionalFormatting>
  <conditionalFormatting sqref="F850">
    <cfRule type="expression" dxfId="1241" priority="1225">
      <formula>IF($I845="",FALSE,IF($I845&gt;9999999,IF($I845&lt;100000000,FALSE,TRUE),TRUE))</formula>
    </cfRule>
  </conditionalFormatting>
  <conditionalFormatting sqref="F850">
    <cfRule type="expression" dxfId="1240" priority="1226">
      <formula>MID($I845,2,7)="0000000"</formula>
    </cfRule>
    <cfRule type="expression" dxfId="1239" priority="1227">
      <formula>MID($I845,3,6)="000000"</formula>
    </cfRule>
    <cfRule type="expression" dxfId="1238" priority="1228">
      <formula>MID($I845,4,5)="00000"</formula>
    </cfRule>
    <cfRule type="expression" dxfId="1237" priority="1229">
      <formula>MID($I845,5,4)="0000"</formula>
    </cfRule>
    <cfRule type="expression" dxfId="1236" priority="1230">
      <formula>MID($I845,7,2)="00"</formula>
    </cfRule>
    <cfRule type="expression" dxfId="1235" priority="1231">
      <formula>MID($I845,8,1)="0"</formula>
    </cfRule>
    <cfRule type="expression" dxfId="1234" priority="1232">
      <formula>$N845="Excluído"</formula>
    </cfRule>
    <cfRule type="expression" dxfId="1233" priority="1233">
      <formula>$N845="Alterar"</formula>
    </cfRule>
    <cfRule type="expression" dxfId="1232" priority="1234">
      <formula>$N845="Excluir"</formula>
    </cfRule>
    <cfRule type="expression" dxfId="1231" priority="1235">
      <formula>$N845="Incluir"</formula>
    </cfRule>
  </conditionalFormatting>
  <conditionalFormatting sqref="G852">
    <cfRule type="expression" dxfId="1230" priority="1215">
      <formula>MID($I847,2,7)="0000000"</formula>
    </cfRule>
    <cfRule type="expression" dxfId="1229" priority="1216">
      <formula>MID($I847,3,6)="000000"</formula>
    </cfRule>
    <cfRule type="expression" dxfId="1228" priority="1217">
      <formula>MID($I847,4,5)="00000"</formula>
    </cfRule>
    <cfRule type="expression" dxfId="1227" priority="1218">
      <formula>MID($I847,5,4)="0000"</formula>
    </cfRule>
    <cfRule type="expression" dxfId="1226" priority="1219">
      <formula>MID($I847,7,2)="00"</formula>
    </cfRule>
    <cfRule type="expression" dxfId="1225" priority="1220">
      <formula>MID($I847,8,1)="0"</formula>
    </cfRule>
    <cfRule type="expression" dxfId="1224" priority="1221">
      <formula>$N847="Excluído"</formula>
    </cfRule>
    <cfRule type="expression" dxfId="1223" priority="1222">
      <formula>$N847="Alterar"</formula>
    </cfRule>
    <cfRule type="expression" dxfId="1222" priority="1223">
      <formula>$N847="Excluir"</formula>
    </cfRule>
    <cfRule type="expression" dxfId="1221" priority="1224">
      <formula>$N847="Incluir"</formula>
    </cfRule>
  </conditionalFormatting>
  <conditionalFormatting sqref="F852">
    <cfRule type="expression" dxfId="1220" priority="1204">
      <formula>IF($I847="",FALSE,IF($I847&gt;9999999,IF($I847&lt;100000000,FALSE,TRUE),TRUE))</formula>
    </cfRule>
  </conditionalFormatting>
  <conditionalFormatting sqref="F852">
    <cfRule type="expression" dxfId="1219" priority="1205">
      <formula>MID($I847,2,7)="0000000"</formula>
    </cfRule>
    <cfRule type="expression" dxfId="1218" priority="1206">
      <formula>MID($I847,3,6)="000000"</formula>
    </cfRule>
    <cfRule type="expression" dxfId="1217" priority="1207">
      <formula>MID($I847,4,5)="00000"</formula>
    </cfRule>
    <cfRule type="expression" dxfId="1216" priority="1208">
      <formula>MID($I847,5,4)="0000"</formula>
    </cfRule>
    <cfRule type="expression" dxfId="1215" priority="1209">
      <formula>MID($I847,7,2)="00"</formula>
    </cfRule>
    <cfRule type="expression" dxfId="1214" priority="1210">
      <formula>MID($I847,8,1)="0"</formula>
    </cfRule>
    <cfRule type="expression" dxfId="1213" priority="1211">
      <formula>$N847="Excluído"</formula>
    </cfRule>
    <cfRule type="expression" dxfId="1212" priority="1212">
      <formula>$N847="Alterar"</formula>
    </cfRule>
    <cfRule type="expression" dxfId="1211" priority="1213">
      <formula>$N847="Excluir"</formula>
    </cfRule>
    <cfRule type="expression" dxfId="1210" priority="1214">
      <formula>$N847="Incluir"</formula>
    </cfRule>
  </conditionalFormatting>
  <conditionalFormatting sqref="E865">
    <cfRule type="expression" dxfId="1209" priority="1193">
      <formula>IF($I865="",FALSE,IF($I865&gt;9999999,IF($I865&lt;100000000,FALSE,TRUE),TRUE))</formula>
    </cfRule>
  </conditionalFormatting>
  <conditionalFormatting sqref="E865">
    <cfRule type="expression" dxfId="1208" priority="1194">
      <formula>MID($I865,2,7)="0000000"</formula>
    </cfRule>
    <cfRule type="expression" dxfId="1207" priority="1195">
      <formula>MID($I865,3,6)="000000"</formula>
    </cfRule>
    <cfRule type="expression" dxfId="1206" priority="1196">
      <formula>MID($I865,4,5)="00000"</formula>
    </cfRule>
    <cfRule type="expression" dxfId="1205" priority="1197">
      <formula>MID($I865,5,4)="0000"</formula>
    </cfRule>
    <cfRule type="expression" dxfId="1204" priority="1198">
      <formula>MID($I865,7,2)="00"</formula>
    </cfRule>
    <cfRule type="expression" dxfId="1203" priority="1199">
      <formula>MID($I865,8,1)="0"</formula>
    </cfRule>
    <cfRule type="expression" dxfId="1202" priority="1200">
      <formula>$N865="Excluído"</formula>
    </cfRule>
    <cfRule type="expression" dxfId="1201" priority="1201">
      <formula>$N865="Alterar"</formula>
    </cfRule>
    <cfRule type="expression" dxfId="1200" priority="1202">
      <formula>$N865="Excluir"</formula>
    </cfRule>
    <cfRule type="expression" dxfId="1199" priority="1203">
      <formula>$N865="Incluir"</formula>
    </cfRule>
  </conditionalFormatting>
  <conditionalFormatting sqref="F865">
    <cfRule type="expression" dxfId="1198" priority="1183">
      <formula>MID($I865,2,7)="0000000"</formula>
    </cfRule>
    <cfRule type="expression" dxfId="1197" priority="1184">
      <formula>MID($I865,3,6)="000000"</formula>
    </cfRule>
    <cfRule type="expression" dxfId="1196" priority="1185">
      <formula>MID($I865,4,5)="00000"</formula>
    </cfRule>
    <cfRule type="expression" dxfId="1195" priority="1186">
      <formula>MID($I865,5,4)="0000"</formula>
    </cfRule>
    <cfRule type="expression" dxfId="1194" priority="1187">
      <formula>MID($I865,7,2)="00"</formula>
    </cfRule>
    <cfRule type="expression" dxfId="1193" priority="1188">
      <formula>MID($I865,8,1)="0"</formula>
    </cfRule>
    <cfRule type="expression" dxfId="1192" priority="1189">
      <formula>$N865="Excluído"</formula>
    </cfRule>
    <cfRule type="expression" dxfId="1191" priority="1190">
      <formula>$N865="Alterar"</formula>
    </cfRule>
    <cfRule type="expression" dxfId="1190" priority="1191">
      <formula>$N865="Excluir"</formula>
    </cfRule>
    <cfRule type="expression" dxfId="1189" priority="1192">
      <formula>$N865="Incluir"</formula>
    </cfRule>
  </conditionalFormatting>
  <conditionalFormatting sqref="F867">
    <cfRule type="expression" dxfId="1188" priority="1173">
      <formula>MID($I867,2,7)="0000000"</formula>
    </cfRule>
    <cfRule type="expression" dxfId="1187" priority="1174">
      <formula>MID($I867,3,6)="000000"</formula>
    </cfRule>
    <cfRule type="expression" dxfId="1186" priority="1175">
      <formula>MID($I867,4,5)="00000"</formula>
    </cfRule>
    <cfRule type="expression" dxfId="1185" priority="1176">
      <formula>MID($I867,5,4)="0000"</formula>
    </cfRule>
    <cfRule type="expression" dxfId="1184" priority="1177">
      <formula>MID($I867,7,2)="00"</formula>
    </cfRule>
    <cfRule type="expression" dxfId="1183" priority="1178">
      <formula>MID($I867,8,1)="0"</formula>
    </cfRule>
    <cfRule type="expression" dxfId="1182" priority="1179">
      <formula>$N867="Excluído"</formula>
    </cfRule>
    <cfRule type="expression" dxfId="1181" priority="1180">
      <formula>$N867="Alterar"</formula>
    </cfRule>
    <cfRule type="expression" dxfId="1180" priority="1181">
      <formula>$N867="Excluir"</formula>
    </cfRule>
    <cfRule type="expression" dxfId="1179" priority="1182">
      <formula>$N867="Incluir"</formula>
    </cfRule>
  </conditionalFormatting>
  <conditionalFormatting sqref="H868:H869">
    <cfRule type="expression" dxfId="1178" priority="1140">
      <formula>IF($I779="",FALSE,IF($I779&gt;9999999,IF($I779&lt;100000000,FALSE,TRUE),TRUE))</formula>
    </cfRule>
  </conditionalFormatting>
  <conditionalFormatting sqref="H868:H869">
    <cfRule type="expression" dxfId="1177" priority="1141">
      <formula>MID($I779,2,7)="0000000"</formula>
    </cfRule>
    <cfRule type="expression" dxfId="1176" priority="1142">
      <formula>MID($I779,3,6)="000000"</formula>
    </cfRule>
    <cfRule type="expression" dxfId="1175" priority="1143">
      <formula>MID($I779,4,5)="00000"</formula>
    </cfRule>
    <cfRule type="expression" dxfId="1174" priority="1144">
      <formula>MID($I779,5,4)="0000"</formula>
    </cfRule>
    <cfRule type="expression" dxfId="1173" priority="1145">
      <formula>MID($I779,7,2)="00"</formula>
    </cfRule>
    <cfRule type="expression" dxfId="1172" priority="1146">
      <formula>MID($I779,8,1)="0"</formula>
    </cfRule>
    <cfRule type="expression" dxfId="1171" priority="1147">
      <formula>$N779="Excluído"</formula>
    </cfRule>
    <cfRule type="expression" dxfId="1170" priority="1148">
      <formula>$N779="Alterar"</formula>
    </cfRule>
    <cfRule type="expression" dxfId="1169" priority="1149">
      <formula>$N779="Excluir"</formula>
    </cfRule>
    <cfRule type="expression" dxfId="1168" priority="1150">
      <formula>$N779="Incluir"</formula>
    </cfRule>
  </conditionalFormatting>
  <conditionalFormatting sqref="F874">
    <cfRule type="expression" dxfId="1167" priority="1151">
      <formula>IF($I772="",FALSE,IF($I772&gt;9999999,IF($I772&lt;100000000,FALSE,TRUE),TRUE))</formula>
    </cfRule>
  </conditionalFormatting>
  <conditionalFormatting sqref="F874">
    <cfRule type="expression" dxfId="1166" priority="1152">
      <formula>MID($I772,2,7)="0000000"</formula>
    </cfRule>
    <cfRule type="expression" dxfId="1165" priority="1153">
      <formula>MID($I772,3,6)="000000"</formula>
    </cfRule>
    <cfRule type="expression" dxfId="1164" priority="1154">
      <formula>MID($I772,4,5)="00000"</formula>
    </cfRule>
    <cfRule type="expression" dxfId="1163" priority="1155">
      <formula>MID($I772,5,4)="0000"</formula>
    </cfRule>
    <cfRule type="expression" dxfId="1162" priority="1156">
      <formula>MID($I772,7,2)="00"</formula>
    </cfRule>
    <cfRule type="expression" dxfId="1161" priority="1157">
      <formula>MID($I772,8,1)="0"</formula>
    </cfRule>
    <cfRule type="expression" dxfId="1160" priority="1158">
      <formula>$N772="Excluído"</formula>
    </cfRule>
    <cfRule type="expression" dxfId="1159" priority="1159">
      <formula>$N772="Alterar"</formula>
    </cfRule>
    <cfRule type="expression" dxfId="1158" priority="1160">
      <formula>$N772="Excluir"</formula>
    </cfRule>
    <cfRule type="expression" dxfId="1157" priority="1161">
      <formula>$N772="Incluir"</formula>
    </cfRule>
  </conditionalFormatting>
  <conditionalFormatting sqref="G874">
    <cfRule type="expression" dxfId="1156" priority="1162">
      <formula>IF($I766="",FALSE,IF($I766&gt;9999999,IF($I766&lt;100000000,FALSE,TRUE),TRUE))</formula>
    </cfRule>
  </conditionalFormatting>
  <conditionalFormatting sqref="G874">
    <cfRule type="expression" dxfId="1155" priority="1163">
      <formula>MID($I766,2,7)="0000000"</formula>
    </cfRule>
    <cfRule type="expression" dxfId="1154" priority="1164">
      <formula>MID($I766,3,6)="000000"</formula>
    </cfRule>
    <cfRule type="expression" dxfId="1153" priority="1165">
      <formula>MID($I766,4,5)="00000"</formula>
    </cfRule>
    <cfRule type="expression" dxfId="1152" priority="1166">
      <formula>MID($I766,5,4)="0000"</formula>
    </cfRule>
    <cfRule type="expression" dxfId="1151" priority="1167">
      <formula>MID($I766,7,2)="00"</formula>
    </cfRule>
    <cfRule type="expression" dxfId="1150" priority="1168">
      <formula>MID($I766,8,1)="0"</formula>
    </cfRule>
    <cfRule type="expression" dxfId="1149" priority="1169">
      <formula>$N766="Excluído"</formula>
    </cfRule>
    <cfRule type="expression" dxfId="1148" priority="1170">
      <formula>$N766="Alterar"</formula>
    </cfRule>
    <cfRule type="expression" dxfId="1147" priority="1171">
      <formula>$N766="Excluir"</formula>
    </cfRule>
    <cfRule type="expression" dxfId="1146" priority="1172">
      <formula>$N766="Incluir"</formula>
    </cfRule>
  </conditionalFormatting>
  <conditionalFormatting sqref="G874">
    <cfRule type="expression" dxfId="1145" priority="1129">
      <formula>IF($I778="",FALSE,IF($I778&gt;9999999,IF($I778&lt;100000000,FALSE,TRUE),TRUE))</formula>
    </cfRule>
  </conditionalFormatting>
  <conditionalFormatting sqref="G874">
    <cfRule type="expression" dxfId="1144" priority="1130">
      <formula>MID($I778,2,7)="0000000"</formula>
    </cfRule>
    <cfRule type="expression" dxfId="1143" priority="1131">
      <formula>MID($I778,3,6)="000000"</formula>
    </cfRule>
    <cfRule type="expression" dxfId="1142" priority="1132">
      <formula>MID($I778,4,5)="00000"</formula>
    </cfRule>
    <cfRule type="expression" dxfId="1141" priority="1133">
      <formula>MID($I778,5,4)="0000"</formula>
    </cfRule>
    <cfRule type="expression" dxfId="1140" priority="1134">
      <formula>MID($I778,7,2)="00"</formula>
    </cfRule>
    <cfRule type="expression" dxfId="1139" priority="1135">
      <formula>MID($I778,8,1)="0"</formula>
    </cfRule>
    <cfRule type="expression" dxfId="1138" priority="1136">
      <formula>$N778="Excluído"</formula>
    </cfRule>
    <cfRule type="expression" dxfId="1137" priority="1137">
      <formula>$N778="Alterar"</formula>
    </cfRule>
    <cfRule type="expression" dxfId="1136" priority="1138">
      <formula>$N778="Excluir"</formula>
    </cfRule>
    <cfRule type="expression" dxfId="1135" priority="1139">
      <formula>$N778="Incluir"</formula>
    </cfRule>
  </conditionalFormatting>
  <conditionalFormatting sqref="E874">
    <cfRule type="expression" dxfId="1134" priority="1118">
      <formula>IF($I790="",FALSE,IF($I790&gt;9999999,IF($I790&lt;100000000,FALSE,TRUE),TRUE))</formula>
    </cfRule>
  </conditionalFormatting>
  <conditionalFormatting sqref="E874">
    <cfRule type="expression" dxfId="1133" priority="1119">
      <formula>MID($I790,2,7)="0000000"</formula>
    </cfRule>
    <cfRule type="expression" dxfId="1132" priority="1120">
      <formula>MID($I790,3,6)="000000"</formula>
    </cfRule>
    <cfRule type="expression" dxfId="1131" priority="1121">
      <formula>MID($I790,4,5)="00000"</formula>
    </cfRule>
    <cfRule type="expression" dxfId="1130" priority="1122">
      <formula>MID($I790,5,4)="0000"</formula>
    </cfRule>
    <cfRule type="expression" dxfId="1129" priority="1123">
      <formula>MID($I790,7,2)="00"</formula>
    </cfRule>
    <cfRule type="expression" dxfId="1128" priority="1124">
      <formula>MID($I790,8,1)="0"</formula>
    </cfRule>
    <cfRule type="expression" dxfId="1127" priority="1125">
      <formula>$N790="Excluído"</formula>
    </cfRule>
    <cfRule type="expression" dxfId="1126" priority="1126">
      <formula>$N790="Alterar"</formula>
    </cfRule>
    <cfRule type="expression" dxfId="1125" priority="1127">
      <formula>$N790="Excluir"</formula>
    </cfRule>
    <cfRule type="expression" dxfId="1124" priority="1128">
      <formula>$N790="Incluir"</formula>
    </cfRule>
  </conditionalFormatting>
  <conditionalFormatting sqref="E874">
    <cfRule type="expression" dxfId="1123" priority="1107">
      <formula>IF($I777="",FALSE,IF($I777&gt;9999999,IF($I777&lt;100000000,FALSE,TRUE),TRUE))</formula>
    </cfRule>
  </conditionalFormatting>
  <conditionalFormatting sqref="E874">
    <cfRule type="expression" dxfId="1122" priority="1108">
      <formula>MID($I777,2,7)="0000000"</formula>
    </cfRule>
    <cfRule type="expression" dxfId="1121" priority="1109">
      <formula>MID($I777,3,6)="000000"</formula>
    </cfRule>
    <cfRule type="expression" dxfId="1120" priority="1110">
      <formula>MID($I777,4,5)="00000"</formula>
    </cfRule>
    <cfRule type="expression" dxfId="1119" priority="1111">
      <formula>MID($I777,5,4)="0000"</formula>
    </cfRule>
    <cfRule type="expression" dxfId="1118" priority="1112">
      <formula>MID($I777,7,2)="00"</formula>
    </cfRule>
    <cfRule type="expression" dxfId="1117" priority="1113">
      <formula>MID($I777,8,1)="0"</formula>
    </cfRule>
    <cfRule type="expression" dxfId="1116" priority="1114">
      <formula>$N777="Excluído"</formula>
    </cfRule>
    <cfRule type="expression" dxfId="1115" priority="1115">
      <formula>$N777="Alterar"</formula>
    </cfRule>
    <cfRule type="expression" dxfId="1114" priority="1116">
      <formula>$N777="Excluir"</formula>
    </cfRule>
    <cfRule type="expression" dxfId="1113" priority="1117">
      <formula>$N777="Incluir"</formula>
    </cfRule>
  </conditionalFormatting>
  <conditionalFormatting sqref="F877">
    <cfRule type="expression" dxfId="1112" priority="1074">
      <formula>IF($I788="",FALSE,IF($I788&gt;9999999,IF($I788&lt;100000000,FALSE,TRUE),TRUE))</formula>
    </cfRule>
  </conditionalFormatting>
  <conditionalFormatting sqref="F877">
    <cfRule type="expression" dxfId="1111" priority="1075">
      <formula>MID($I788,2,7)="0000000"</formula>
    </cfRule>
    <cfRule type="expression" dxfId="1110" priority="1076">
      <formula>MID($I788,3,6)="000000"</formula>
    </cfRule>
    <cfRule type="expression" dxfId="1109" priority="1077">
      <formula>MID($I788,4,5)="00000"</formula>
    </cfRule>
    <cfRule type="expression" dxfId="1108" priority="1078">
      <formula>MID($I788,5,4)="0000"</formula>
    </cfRule>
    <cfRule type="expression" dxfId="1107" priority="1079">
      <formula>MID($I788,7,2)="00"</formula>
    </cfRule>
    <cfRule type="expression" dxfId="1106" priority="1080">
      <formula>MID($I788,8,1)="0"</formula>
    </cfRule>
    <cfRule type="expression" dxfId="1105" priority="1081">
      <formula>$N788="Excluído"</formula>
    </cfRule>
    <cfRule type="expression" dxfId="1104" priority="1082">
      <formula>$N788="Alterar"</formula>
    </cfRule>
    <cfRule type="expression" dxfId="1103" priority="1083">
      <formula>$N788="Excluir"</formula>
    </cfRule>
    <cfRule type="expression" dxfId="1102" priority="1084">
      <formula>$N788="Incluir"</formula>
    </cfRule>
  </conditionalFormatting>
  <conditionalFormatting sqref="F877">
    <cfRule type="expression" dxfId="1101" priority="1085">
      <formula>IF($I775="",FALSE,IF($I775&gt;9999999,IF($I775&lt;100000000,FALSE,TRUE),TRUE))</formula>
    </cfRule>
  </conditionalFormatting>
  <conditionalFormatting sqref="F877">
    <cfRule type="expression" dxfId="1100" priority="1086">
      <formula>MID($I775,2,7)="0000000"</formula>
    </cfRule>
    <cfRule type="expression" dxfId="1099" priority="1087">
      <formula>MID($I775,3,6)="000000"</formula>
    </cfRule>
    <cfRule type="expression" dxfId="1098" priority="1088">
      <formula>MID($I775,4,5)="00000"</formula>
    </cfRule>
    <cfRule type="expression" dxfId="1097" priority="1089">
      <formula>MID($I775,5,4)="0000"</formula>
    </cfRule>
    <cfRule type="expression" dxfId="1096" priority="1090">
      <formula>MID($I775,7,2)="00"</formula>
    </cfRule>
    <cfRule type="expression" dxfId="1095" priority="1091">
      <formula>MID($I775,8,1)="0"</formula>
    </cfRule>
    <cfRule type="expression" dxfId="1094" priority="1092">
      <formula>$N775="Excluído"</formula>
    </cfRule>
    <cfRule type="expression" dxfId="1093" priority="1093">
      <formula>$N775="Alterar"</formula>
    </cfRule>
    <cfRule type="expression" dxfId="1092" priority="1094">
      <formula>$N775="Excluir"</formula>
    </cfRule>
    <cfRule type="expression" dxfId="1091" priority="1095">
      <formula>$N775="Incluir"</formula>
    </cfRule>
  </conditionalFormatting>
  <conditionalFormatting sqref="G877">
    <cfRule type="expression" dxfId="1090" priority="1096">
      <formula>IF($I769="",FALSE,IF($I769&gt;9999999,IF($I769&lt;100000000,FALSE,TRUE),TRUE))</formula>
    </cfRule>
  </conditionalFormatting>
  <conditionalFormatting sqref="G877">
    <cfRule type="expression" dxfId="1089" priority="1097">
      <formula>MID($I769,2,7)="0000000"</formula>
    </cfRule>
    <cfRule type="expression" dxfId="1088" priority="1098">
      <formula>MID($I769,3,6)="000000"</formula>
    </cfRule>
    <cfRule type="expression" dxfId="1087" priority="1099">
      <formula>MID($I769,4,5)="00000"</formula>
    </cfRule>
    <cfRule type="expression" dxfId="1086" priority="1100">
      <formula>MID($I769,5,4)="0000"</formula>
    </cfRule>
    <cfRule type="expression" dxfId="1085" priority="1101">
      <formula>MID($I769,7,2)="00"</formula>
    </cfRule>
    <cfRule type="expression" dxfId="1084" priority="1102">
      <formula>MID($I769,8,1)="0"</formula>
    </cfRule>
    <cfRule type="expression" dxfId="1083" priority="1103">
      <formula>$N769="Excluído"</formula>
    </cfRule>
    <cfRule type="expression" dxfId="1082" priority="1104">
      <formula>$N769="Alterar"</formula>
    </cfRule>
    <cfRule type="expression" dxfId="1081" priority="1105">
      <formula>$N769="Excluir"</formula>
    </cfRule>
    <cfRule type="expression" dxfId="1080" priority="1106">
      <formula>$N769="Incluir"</formula>
    </cfRule>
  </conditionalFormatting>
  <conditionalFormatting sqref="G877">
    <cfRule type="expression" dxfId="1079" priority="1063">
      <formula>IF($I781="",FALSE,IF($I781&gt;9999999,IF($I781&lt;100000000,FALSE,TRUE),TRUE))</formula>
    </cfRule>
  </conditionalFormatting>
  <conditionalFormatting sqref="G877">
    <cfRule type="expression" dxfId="1078" priority="1064">
      <formula>MID($I781,2,7)="0000000"</formula>
    </cfRule>
    <cfRule type="expression" dxfId="1077" priority="1065">
      <formula>MID($I781,3,6)="000000"</formula>
    </cfRule>
    <cfRule type="expression" dxfId="1076" priority="1066">
      <formula>MID($I781,4,5)="00000"</formula>
    </cfRule>
    <cfRule type="expression" dxfId="1075" priority="1067">
      <formula>MID($I781,5,4)="0000"</formula>
    </cfRule>
    <cfRule type="expression" dxfId="1074" priority="1068">
      <formula>MID($I781,7,2)="00"</formula>
    </cfRule>
    <cfRule type="expression" dxfId="1073" priority="1069">
      <formula>MID($I781,8,1)="0"</formula>
    </cfRule>
    <cfRule type="expression" dxfId="1072" priority="1070">
      <formula>$N781="Excluído"</formula>
    </cfRule>
    <cfRule type="expression" dxfId="1071" priority="1071">
      <formula>$N781="Alterar"</formula>
    </cfRule>
    <cfRule type="expression" dxfId="1070" priority="1072">
      <formula>$N781="Excluir"</formula>
    </cfRule>
    <cfRule type="expression" dxfId="1069" priority="1073">
      <formula>$N781="Incluir"</formula>
    </cfRule>
  </conditionalFormatting>
  <conditionalFormatting sqref="G583:H584">
    <cfRule type="expression" dxfId="1068" priority="11864">
      <formula>MID($H583,2,7)="0000000"</formula>
    </cfRule>
    <cfRule type="expression" dxfId="1067" priority="11865">
      <formula>MID($H583,3,6)="000000"</formula>
    </cfRule>
    <cfRule type="expression" dxfId="1066" priority="11866">
      <formula>MID($H583,4,5)="00000"</formula>
    </cfRule>
    <cfRule type="expression" dxfId="1065" priority="11867">
      <formula>MID($H583,5,4)="0000"</formula>
    </cfRule>
    <cfRule type="expression" dxfId="1064" priority="11868">
      <formula>MID($H583,7,2)="00"</formula>
    </cfRule>
    <cfRule type="expression" dxfId="1063" priority="11869">
      <formula>MID($H583,8,1)="0"</formula>
    </cfRule>
    <cfRule type="expression" dxfId="1062" priority="11870">
      <formula>#REF!="Excluído"</formula>
    </cfRule>
    <cfRule type="expression" dxfId="1061" priority="11871">
      <formula>#REF!="Alterar"</formula>
    </cfRule>
    <cfRule type="expression" dxfId="1060" priority="11872">
      <formula>#REF!="Excluir"</formula>
    </cfRule>
    <cfRule type="expression" dxfId="1059" priority="11873">
      <formula>#REF!="Incluir"</formula>
    </cfRule>
  </conditionalFormatting>
  <conditionalFormatting sqref="H825">
    <cfRule type="expression" dxfId="1058" priority="11874">
      <formula>IF($I734="",FALSE,IF($I734&gt;9999999,IF($I734&lt;100000000,FALSE,TRUE),TRUE))</formula>
    </cfRule>
  </conditionalFormatting>
  <conditionalFormatting sqref="H825">
    <cfRule type="expression" dxfId="1057" priority="11875">
      <formula>MID($I734,2,7)="0000000"</formula>
    </cfRule>
    <cfRule type="expression" dxfId="1056" priority="11876">
      <formula>MID($I734,3,6)="000000"</formula>
    </cfRule>
    <cfRule type="expression" dxfId="1055" priority="11877">
      <formula>MID($I734,4,5)="00000"</formula>
    </cfRule>
    <cfRule type="expression" dxfId="1054" priority="11878">
      <formula>MID($I734,5,4)="0000"</formula>
    </cfRule>
    <cfRule type="expression" dxfId="1053" priority="11879">
      <formula>MID($I734,7,2)="00"</formula>
    </cfRule>
    <cfRule type="expression" dxfId="1052" priority="11880">
      <formula>MID($I734,8,1)="0"</formula>
    </cfRule>
    <cfRule type="expression" dxfId="1051" priority="11881">
      <formula>$N734="Excluído"</formula>
    </cfRule>
    <cfRule type="expression" dxfId="1050" priority="11882">
      <formula>$N734="Alterar"</formula>
    </cfRule>
    <cfRule type="expression" dxfId="1049" priority="11883">
      <formula>$N734="Excluir"</formula>
    </cfRule>
    <cfRule type="expression" dxfId="1048" priority="11884">
      <formula>$N734="Incluir"</formula>
    </cfRule>
  </conditionalFormatting>
  <conditionalFormatting sqref="H356">
    <cfRule type="expression" dxfId="1047" priority="1053">
      <formula>MID($I356,2,7)="0000000"</formula>
    </cfRule>
    <cfRule type="expression" dxfId="1046" priority="1054">
      <formula>MID($I356,3,6)="000000"</formula>
    </cfRule>
    <cfRule type="expression" dxfId="1045" priority="1055">
      <formula>MID($I356,4,5)="00000"</formula>
    </cfRule>
    <cfRule type="expression" dxfId="1044" priority="1056">
      <formula>MID($I356,5,4)="0000"</formula>
    </cfRule>
    <cfRule type="expression" dxfId="1043" priority="1057">
      <formula>MID($I356,7,2)="00"</formula>
    </cfRule>
    <cfRule type="expression" dxfId="1042" priority="1058">
      <formula>MID($I356,8,1)="0"</formula>
    </cfRule>
    <cfRule type="expression" dxfId="1041" priority="1059">
      <formula>$N356="Excluído"</formula>
    </cfRule>
    <cfRule type="expression" dxfId="1040" priority="1060">
      <formula>$N356="Alterar"</formula>
    </cfRule>
    <cfRule type="expression" dxfId="1039" priority="1061">
      <formula>$N356="Excluir"</formula>
    </cfRule>
    <cfRule type="expression" dxfId="1038" priority="1062">
      <formula>$N356="Incluir"</formula>
    </cfRule>
  </conditionalFormatting>
  <conditionalFormatting sqref="F592">
    <cfRule type="expression" dxfId="1037" priority="1042">
      <formula>IF($I586="",FALSE,IF($I586&gt;9999999,IF($I586&lt;100000000,FALSE,TRUE),TRUE))</formula>
    </cfRule>
  </conditionalFormatting>
  <conditionalFormatting sqref="F592">
    <cfRule type="expression" dxfId="1036" priority="1043">
      <formula>MID($I586,2,7)="0000000"</formula>
    </cfRule>
    <cfRule type="expression" dxfId="1035" priority="1044">
      <formula>MID($I586,3,6)="000000"</formula>
    </cfRule>
    <cfRule type="expression" dxfId="1034" priority="1045">
      <formula>MID($I586,4,5)="00000"</formula>
    </cfRule>
    <cfRule type="expression" dxfId="1033" priority="1046">
      <formula>MID($I586,5,4)="0000"</formula>
    </cfRule>
    <cfRule type="expression" dxfId="1032" priority="1047">
      <formula>MID($I586,7,2)="00"</formula>
    </cfRule>
    <cfRule type="expression" dxfId="1031" priority="1048">
      <formula>MID($I586,8,1)="0"</formula>
    </cfRule>
    <cfRule type="expression" dxfId="1030" priority="1049">
      <formula>$N586="Excluído"</formula>
    </cfRule>
    <cfRule type="expression" dxfId="1029" priority="1050">
      <formula>$N586="Alterar"</formula>
    </cfRule>
    <cfRule type="expression" dxfId="1028" priority="1051">
      <formula>$N586="Excluir"</formula>
    </cfRule>
    <cfRule type="expression" dxfId="1027" priority="1052">
      <formula>$N586="Incluir"</formula>
    </cfRule>
  </conditionalFormatting>
  <conditionalFormatting sqref="F593">
    <cfRule type="expression" dxfId="1026" priority="1031">
      <formula>IF($I587="",FALSE,IF($I587&gt;9999999,IF($I587&lt;100000000,FALSE,TRUE),TRUE))</formula>
    </cfRule>
  </conditionalFormatting>
  <conditionalFormatting sqref="F593">
    <cfRule type="expression" dxfId="1025" priority="1032">
      <formula>MID($I587,2,7)="0000000"</formula>
    </cfRule>
    <cfRule type="expression" dxfId="1024" priority="1033">
      <formula>MID($I587,3,6)="000000"</formula>
    </cfRule>
    <cfRule type="expression" dxfId="1023" priority="1034">
      <formula>MID($I587,4,5)="00000"</formula>
    </cfRule>
    <cfRule type="expression" dxfId="1022" priority="1035">
      <formula>MID($I587,5,4)="0000"</formula>
    </cfRule>
    <cfRule type="expression" dxfId="1021" priority="1036">
      <formula>MID($I587,7,2)="00"</formula>
    </cfRule>
    <cfRule type="expression" dxfId="1020" priority="1037">
      <formula>MID($I587,8,1)="0"</formula>
    </cfRule>
    <cfRule type="expression" dxfId="1019" priority="1038">
      <formula>$N587="Excluído"</formula>
    </cfRule>
    <cfRule type="expression" dxfId="1018" priority="1039">
      <formula>$N587="Alterar"</formula>
    </cfRule>
    <cfRule type="expression" dxfId="1017" priority="1040">
      <formula>$N587="Excluir"</formula>
    </cfRule>
    <cfRule type="expression" dxfId="1016" priority="1041">
      <formula>$N587="Incluir"</formula>
    </cfRule>
  </conditionalFormatting>
  <conditionalFormatting sqref="G593:H593">
    <cfRule type="expression" dxfId="1015" priority="1011">
      <formula>MID($I586,2,7)="0000000"</formula>
    </cfRule>
    <cfRule type="expression" dxfId="1014" priority="1012">
      <formula>MID($I586,3,6)="000000"</formula>
    </cfRule>
    <cfRule type="expression" dxfId="1013" priority="1013">
      <formula>MID($I586,4,5)="00000"</formula>
    </cfRule>
    <cfRule type="expression" dxfId="1012" priority="1014">
      <formula>MID($I586,5,4)="0000"</formula>
    </cfRule>
    <cfRule type="expression" dxfId="1011" priority="1015">
      <formula>MID($I586,7,2)="00"</formula>
    </cfRule>
    <cfRule type="expression" dxfId="1010" priority="1016">
      <formula>MID($I586,8,1)="0"</formula>
    </cfRule>
    <cfRule type="expression" dxfId="1009" priority="1017">
      <formula>$N586="Excluído"</formula>
    </cfRule>
    <cfRule type="expression" dxfId="1008" priority="1018">
      <formula>$N586="Alterar"</formula>
    </cfRule>
    <cfRule type="expression" dxfId="1007" priority="1019">
      <formula>$N586="Excluir"</formula>
    </cfRule>
    <cfRule type="expression" dxfId="1006" priority="1020">
      <formula>$N586="Incluir"</formula>
    </cfRule>
  </conditionalFormatting>
  <conditionalFormatting sqref="G592:H592">
    <cfRule type="expression" dxfId="1005" priority="1021">
      <formula>MID($I583,2,7)="0000000"</formula>
    </cfRule>
    <cfRule type="expression" dxfId="1004" priority="1022">
      <formula>MID($I583,3,6)="000000"</formula>
    </cfRule>
    <cfRule type="expression" dxfId="1003" priority="1023">
      <formula>MID($I583,4,5)="00000"</formula>
    </cfRule>
    <cfRule type="expression" dxfId="1002" priority="1024">
      <formula>MID($I583,5,4)="0000"</formula>
    </cfRule>
    <cfRule type="expression" dxfId="1001" priority="1025">
      <formula>MID($I583,7,2)="00"</formula>
    </cfRule>
    <cfRule type="expression" dxfId="1000" priority="1026">
      <formula>MID($I583,8,1)="0"</formula>
    </cfRule>
    <cfRule type="expression" dxfId="999" priority="1027">
      <formula>$N583="Excluído"</formula>
    </cfRule>
    <cfRule type="expression" dxfId="998" priority="1028">
      <formula>$N583="Alterar"</formula>
    </cfRule>
    <cfRule type="expression" dxfId="997" priority="1029">
      <formula>$N583="Excluir"</formula>
    </cfRule>
    <cfRule type="expression" dxfId="996" priority="1030">
      <formula>$N583="Incluir"</formula>
    </cfRule>
  </conditionalFormatting>
  <conditionalFormatting sqref="H591">
    <cfRule type="expression" dxfId="995" priority="1001">
      <formula>MID($I583,2,7)="0000000"</formula>
    </cfRule>
    <cfRule type="expression" dxfId="994" priority="1002">
      <formula>MID($I583,3,6)="000000"</formula>
    </cfRule>
    <cfRule type="expression" dxfId="993" priority="1003">
      <formula>MID($I583,4,5)="00000"</formula>
    </cfRule>
    <cfRule type="expression" dxfId="992" priority="1004">
      <formula>MID($I583,5,4)="0000"</formula>
    </cfRule>
    <cfRule type="expression" dxfId="991" priority="1005">
      <formula>MID($I583,7,2)="00"</formula>
    </cfRule>
    <cfRule type="expression" dxfId="990" priority="1006">
      <formula>MID($I583,8,1)="0"</formula>
    </cfRule>
    <cfRule type="expression" dxfId="989" priority="1007">
      <formula>$N583="Excluído"</formula>
    </cfRule>
    <cfRule type="expression" dxfId="988" priority="1008">
      <formula>$N583="Alterar"</formula>
    </cfRule>
    <cfRule type="expression" dxfId="987" priority="1009">
      <formula>$N583="Excluir"</formula>
    </cfRule>
    <cfRule type="expression" dxfId="986" priority="1010">
      <formula>$N583="Incluir"</formula>
    </cfRule>
  </conditionalFormatting>
  <conditionalFormatting sqref="F689">
    <cfRule type="expression" dxfId="985" priority="990">
      <formula>IF($I685="",FALSE,IF($I685&gt;9999999,IF($I685&lt;100000000,FALSE,TRUE),TRUE))</formula>
    </cfRule>
  </conditionalFormatting>
  <conditionalFormatting sqref="F689">
    <cfRule type="expression" dxfId="984" priority="991">
      <formula>MID($I685,2,7)="0000000"</formula>
    </cfRule>
    <cfRule type="expression" dxfId="983" priority="992">
      <formula>MID($I685,3,6)="000000"</formula>
    </cfRule>
    <cfRule type="expression" dxfId="982" priority="993">
      <formula>MID($I685,4,5)="00000"</formula>
    </cfRule>
    <cfRule type="expression" dxfId="981" priority="994">
      <formula>MID($I685,5,4)="0000"</formula>
    </cfRule>
    <cfRule type="expression" dxfId="980" priority="995">
      <formula>MID($I685,7,2)="00"</formula>
    </cfRule>
    <cfRule type="expression" dxfId="979" priority="996">
      <formula>MID($I685,8,1)="0"</formula>
    </cfRule>
    <cfRule type="expression" dxfId="978" priority="997">
      <formula>$N685="Excluído"</formula>
    </cfRule>
    <cfRule type="expression" dxfId="977" priority="998">
      <formula>$N685="Alterar"</formula>
    </cfRule>
    <cfRule type="expression" dxfId="976" priority="999">
      <formula>$N685="Excluir"</formula>
    </cfRule>
    <cfRule type="expression" dxfId="975" priority="1000">
      <formula>$N685="Incluir"</formula>
    </cfRule>
  </conditionalFormatting>
  <conditionalFormatting sqref="F690">
    <cfRule type="expression" dxfId="974" priority="979">
      <formula>IF($I686="",FALSE,IF($I686&gt;9999999,IF($I686&lt;100000000,FALSE,TRUE),TRUE))</formula>
    </cfRule>
  </conditionalFormatting>
  <conditionalFormatting sqref="F690">
    <cfRule type="expression" dxfId="973" priority="980">
      <formula>MID($I686,2,7)="0000000"</formula>
    </cfRule>
    <cfRule type="expression" dxfId="972" priority="981">
      <formula>MID($I686,3,6)="000000"</formula>
    </cfRule>
    <cfRule type="expression" dxfId="971" priority="982">
      <formula>MID($I686,4,5)="00000"</formula>
    </cfRule>
    <cfRule type="expression" dxfId="970" priority="983">
      <formula>MID($I686,5,4)="0000"</formula>
    </cfRule>
    <cfRule type="expression" dxfId="969" priority="984">
      <formula>MID($I686,7,2)="00"</formula>
    </cfRule>
    <cfRule type="expression" dxfId="968" priority="985">
      <formula>MID($I686,8,1)="0"</formula>
    </cfRule>
    <cfRule type="expression" dxfId="967" priority="986">
      <formula>$N686="Excluído"</formula>
    </cfRule>
    <cfRule type="expression" dxfId="966" priority="987">
      <formula>$N686="Alterar"</formula>
    </cfRule>
    <cfRule type="expression" dxfId="965" priority="988">
      <formula>$N686="Excluir"</formula>
    </cfRule>
    <cfRule type="expression" dxfId="964" priority="989">
      <formula>$N686="Incluir"</formula>
    </cfRule>
  </conditionalFormatting>
  <conditionalFormatting sqref="F691">
    <cfRule type="expression" dxfId="963" priority="968">
      <formula>IF($I687="",FALSE,IF($I687&gt;9999999,IF($I687&lt;100000000,FALSE,TRUE),TRUE))</formula>
    </cfRule>
  </conditionalFormatting>
  <conditionalFormatting sqref="F691">
    <cfRule type="expression" dxfId="962" priority="969">
      <formula>MID($I687,2,7)="0000000"</formula>
    </cfRule>
    <cfRule type="expression" dxfId="961" priority="970">
      <formula>MID($I687,3,6)="000000"</formula>
    </cfRule>
    <cfRule type="expression" dxfId="960" priority="971">
      <formula>MID($I687,4,5)="00000"</formula>
    </cfRule>
    <cfRule type="expression" dxfId="959" priority="972">
      <formula>MID($I687,5,4)="0000"</formula>
    </cfRule>
    <cfRule type="expression" dxfId="958" priority="973">
      <formula>MID($I687,7,2)="00"</formula>
    </cfRule>
    <cfRule type="expression" dxfId="957" priority="974">
      <formula>MID($I687,8,1)="0"</formula>
    </cfRule>
    <cfRule type="expression" dxfId="956" priority="975">
      <formula>$N687="Excluído"</formula>
    </cfRule>
    <cfRule type="expression" dxfId="955" priority="976">
      <formula>$N687="Alterar"</formula>
    </cfRule>
    <cfRule type="expression" dxfId="954" priority="977">
      <formula>$N687="Excluir"</formula>
    </cfRule>
    <cfRule type="expression" dxfId="953" priority="978">
      <formula>$N687="Incluir"</formula>
    </cfRule>
  </conditionalFormatting>
  <conditionalFormatting sqref="F692">
    <cfRule type="expression" dxfId="952" priority="957">
      <formula>IF($I688="",FALSE,IF($I688&gt;9999999,IF($I688&lt;100000000,FALSE,TRUE),TRUE))</formula>
    </cfRule>
  </conditionalFormatting>
  <conditionalFormatting sqref="F692">
    <cfRule type="expression" dxfId="951" priority="958">
      <formula>MID($I688,2,7)="0000000"</formula>
    </cfRule>
    <cfRule type="expression" dxfId="950" priority="959">
      <formula>MID($I688,3,6)="000000"</formula>
    </cfRule>
    <cfRule type="expression" dxfId="949" priority="960">
      <formula>MID($I688,4,5)="00000"</formula>
    </cfRule>
    <cfRule type="expression" dxfId="948" priority="961">
      <formula>MID($I688,5,4)="0000"</formula>
    </cfRule>
    <cfRule type="expression" dxfId="947" priority="962">
      <formula>MID($I688,7,2)="00"</formula>
    </cfRule>
    <cfRule type="expression" dxfId="946" priority="963">
      <formula>MID($I688,8,1)="0"</formula>
    </cfRule>
    <cfRule type="expression" dxfId="945" priority="964">
      <formula>$N688="Excluído"</formula>
    </cfRule>
    <cfRule type="expression" dxfId="944" priority="965">
      <formula>$N688="Alterar"</formula>
    </cfRule>
    <cfRule type="expression" dxfId="943" priority="966">
      <formula>$N688="Excluir"</formula>
    </cfRule>
    <cfRule type="expression" dxfId="942" priority="967">
      <formula>$N688="Incluir"</formula>
    </cfRule>
  </conditionalFormatting>
  <conditionalFormatting sqref="H690">
    <cfRule type="expression" dxfId="941" priority="947">
      <formula>MID($I686,2,7)="0000000"</formula>
    </cfRule>
    <cfRule type="expression" dxfId="940" priority="948">
      <formula>MID($I686,3,6)="000000"</formula>
    </cfRule>
    <cfRule type="expression" dxfId="939" priority="949">
      <formula>MID($I686,4,5)="00000"</formula>
    </cfRule>
    <cfRule type="expression" dxfId="938" priority="950">
      <formula>MID($I686,5,4)="0000"</formula>
    </cfRule>
    <cfRule type="expression" dxfId="937" priority="951">
      <formula>MID($I686,7,2)="00"</formula>
    </cfRule>
    <cfRule type="expression" dxfId="936" priority="952">
      <formula>MID($I686,8,1)="0"</formula>
    </cfRule>
    <cfRule type="expression" dxfId="935" priority="953">
      <formula>$N686="Excluído"</formula>
    </cfRule>
    <cfRule type="expression" dxfId="934" priority="954">
      <formula>$N686="Alterar"</formula>
    </cfRule>
    <cfRule type="expression" dxfId="933" priority="955">
      <formula>$N686="Excluir"</formula>
    </cfRule>
    <cfRule type="expression" dxfId="932" priority="956">
      <formula>$N686="Incluir"</formula>
    </cfRule>
  </conditionalFormatting>
  <conditionalFormatting sqref="H689">
    <cfRule type="expression" dxfId="931" priority="937">
      <formula>MID($I689,2,7)="0000000"</formula>
    </cfRule>
    <cfRule type="expression" dxfId="930" priority="938">
      <formula>MID($I689,3,6)="000000"</formula>
    </cfRule>
    <cfRule type="expression" dxfId="929" priority="939">
      <formula>MID($I689,4,5)="00000"</formula>
    </cfRule>
    <cfRule type="expression" dxfId="928" priority="940">
      <formula>MID($I689,5,4)="0000"</formula>
    </cfRule>
    <cfRule type="expression" dxfId="927" priority="941">
      <formula>MID($I689,7,2)="00"</formula>
    </cfRule>
    <cfRule type="expression" dxfId="926" priority="942">
      <formula>MID($I689,8,1)="0"</formula>
    </cfRule>
    <cfRule type="expression" dxfId="925" priority="943">
      <formula>$N689="Excluído"</formula>
    </cfRule>
    <cfRule type="expression" dxfId="924" priority="944">
      <formula>$N689="Alterar"</formula>
    </cfRule>
    <cfRule type="expression" dxfId="923" priority="945">
      <formula>$N689="Excluir"</formula>
    </cfRule>
    <cfRule type="expression" dxfId="922" priority="946">
      <formula>$N689="Incluir"</formula>
    </cfRule>
  </conditionalFormatting>
  <conditionalFormatting sqref="H692">
    <cfRule type="expression" dxfId="921" priority="927">
      <formula>MID($I688,2,7)="0000000"</formula>
    </cfRule>
    <cfRule type="expression" dxfId="920" priority="928">
      <formula>MID($I688,3,6)="000000"</formula>
    </cfRule>
    <cfRule type="expression" dxfId="919" priority="929">
      <formula>MID($I688,4,5)="00000"</formula>
    </cfRule>
    <cfRule type="expression" dxfId="918" priority="930">
      <formula>MID($I688,5,4)="0000"</formula>
    </cfRule>
    <cfRule type="expression" dxfId="917" priority="931">
      <formula>MID($I688,7,2)="00"</formula>
    </cfRule>
    <cfRule type="expression" dxfId="916" priority="932">
      <formula>MID($I688,8,1)="0"</formula>
    </cfRule>
    <cfRule type="expression" dxfId="915" priority="933">
      <formula>$N688="Excluído"</formula>
    </cfRule>
    <cfRule type="expression" dxfId="914" priority="934">
      <formula>$N688="Alterar"</formula>
    </cfRule>
    <cfRule type="expression" dxfId="913" priority="935">
      <formula>$N688="Excluir"</formula>
    </cfRule>
    <cfRule type="expression" dxfId="912" priority="936">
      <formula>$N688="Incluir"</formula>
    </cfRule>
  </conditionalFormatting>
  <conditionalFormatting sqref="H691">
    <cfRule type="expression" dxfId="911" priority="917">
      <formula>MID($I691,2,7)="0000000"</formula>
    </cfRule>
    <cfRule type="expression" dxfId="910" priority="918">
      <formula>MID($I691,3,6)="000000"</formula>
    </cfRule>
    <cfRule type="expression" dxfId="909" priority="919">
      <formula>MID($I691,4,5)="00000"</formula>
    </cfRule>
    <cfRule type="expression" dxfId="908" priority="920">
      <formula>MID($I691,5,4)="0000"</formula>
    </cfRule>
    <cfRule type="expression" dxfId="907" priority="921">
      <formula>MID($I691,7,2)="00"</formula>
    </cfRule>
    <cfRule type="expression" dxfId="906" priority="922">
      <formula>MID($I691,8,1)="0"</formula>
    </cfRule>
    <cfRule type="expression" dxfId="905" priority="923">
      <formula>$N691="Excluído"</formula>
    </cfRule>
    <cfRule type="expression" dxfId="904" priority="924">
      <formula>$N691="Alterar"</formula>
    </cfRule>
    <cfRule type="expression" dxfId="903" priority="925">
      <formula>$N691="Excluir"</formula>
    </cfRule>
    <cfRule type="expression" dxfId="902" priority="926">
      <formula>$N691="Incluir"</formula>
    </cfRule>
  </conditionalFormatting>
  <conditionalFormatting sqref="G690 G692">
    <cfRule type="expression" dxfId="901" priority="907">
      <formula>MID($I686,2,7)="0000000"</formula>
    </cfRule>
    <cfRule type="expression" dxfId="900" priority="908">
      <formula>MID($I686,3,6)="000000"</formula>
    </cfRule>
    <cfRule type="expression" dxfId="899" priority="909">
      <formula>MID($I686,4,5)="00000"</formula>
    </cfRule>
    <cfRule type="expression" dxfId="898" priority="910">
      <formula>MID($I686,5,4)="0000"</formula>
    </cfRule>
    <cfRule type="expression" dxfId="897" priority="911">
      <formula>MID($I686,7,2)="00"</formula>
    </cfRule>
    <cfRule type="expression" dxfId="896" priority="912">
      <formula>MID($I686,8,1)="0"</formula>
    </cfRule>
    <cfRule type="expression" dxfId="895" priority="913">
      <formula>$N686="Excluído"</formula>
    </cfRule>
    <cfRule type="expression" dxfId="894" priority="914">
      <formula>$N686="Alterar"</formula>
    </cfRule>
    <cfRule type="expression" dxfId="893" priority="915">
      <formula>$N686="Excluir"</formula>
    </cfRule>
    <cfRule type="expression" dxfId="892" priority="916">
      <formula>$N686="Incluir"</formula>
    </cfRule>
  </conditionalFormatting>
  <conditionalFormatting sqref="G689 G691">
    <cfRule type="expression" dxfId="891" priority="897">
      <formula>MID($I689,2,7)="0000000"</formula>
    </cfRule>
    <cfRule type="expression" dxfId="890" priority="898">
      <formula>MID($I689,3,6)="000000"</formula>
    </cfRule>
    <cfRule type="expression" dxfId="889" priority="899">
      <formula>MID($I689,4,5)="00000"</formula>
    </cfRule>
    <cfRule type="expression" dxfId="888" priority="900">
      <formula>MID($I689,5,4)="0000"</formula>
    </cfRule>
    <cfRule type="expression" dxfId="887" priority="901">
      <formula>MID($I689,7,2)="00"</formula>
    </cfRule>
    <cfRule type="expression" dxfId="886" priority="902">
      <formula>MID($I689,8,1)="0"</formula>
    </cfRule>
    <cfRule type="expression" dxfId="885" priority="903">
      <formula>$N689="Excluído"</formula>
    </cfRule>
    <cfRule type="expression" dxfId="884" priority="904">
      <formula>$N689="Alterar"</formula>
    </cfRule>
    <cfRule type="expression" dxfId="883" priority="905">
      <formula>$N689="Excluir"</formula>
    </cfRule>
    <cfRule type="expression" dxfId="882" priority="906">
      <formula>$N689="Incluir"</formula>
    </cfRule>
  </conditionalFormatting>
  <conditionalFormatting sqref="G798 G800">
    <cfRule type="expression" dxfId="881" priority="887">
      <formula>MID($I798,2,7)="0000000"</formula>
    </cfRule>
    <cfRule type="expression" dxfId="880" priority="888">
      <formula>MID($I798,3,6)="000000"</formula>
    </cfRule>
    <cfRule type="expression" dxfId="879" priority="889">
      <formula>MID($I798,4,5)="00000"</formula>
    </cfRule>
    <cfRule type="expression" dxfId="878" priority="890">
      <formula>MID($I798,5,4)="0000"</formula>
    </cfRule>
    <cfRule type="expression" dxfId="877" priority="891">
      <formula>MID($I798,7,2)="00"</formula>
    </cfRule>
    <cfRule type="expression" dxfId="876" priority="892">
      <formula>MID($I798,8,1)="0"</formula>
    </cfRule>
    <cfRule type="expression" dxfId="875" priority="893">
      <formula>$N798="Excluído"</formula>
    </cfRule>
    <cfRule type="expression" dxfId="874" priority="894">
      <formula>$N798="Alterar"</formula>
    </cfRule>
    <cfRule type="expression" dxfId="873" priority="895">
      <formula>$N798="Excluir"</formula>
    </cfRule>
    <cfRule type="expression" dxfId="872" priority="896">
      <formula>$N798="Incluir"</formula>
    </cfRule>
  </conditionalFormatting>
  <conditionalFormatting sqref="F414:G414">
    <cfRule type="expression" dxfId="871" priority="877">
      <formula>MID($I407,2,7)="0000000"</formula>
    </cfRule>
    <cfRule type="expression" dxfId="870" priority="878">
      <formula>MID($I407,3,6)="000000"</formula>
    </cfRule>
    <cfRule type="expression" dxfId="869" priority="879">
      <formula>MID($I407,4,5)="00000"</formula>
    </cfRule>
    <cfRule type="expression" dxfId="868" priority="880">
      <formula>MID($I407,5,4)="0000"</formula>
    </cfRule>
    <cfRule type="expression" dxfId="867" priority="881">
      <formula>MID($I407,7,2)="00"</formula>
    </cfRule>
    <cfRule type="expression" dxfId="866" priority="882">
      <formula>MID($I407,8,1)="0"</formula>
    </cfRule>
    <cfRule type="expression" dxfId="865" priority="883">
      <formula>$N407="Excluído"</formula>
    </cfRule>
    <cfRule type="expression" dxfId="864" priority="884">
      <formula>$N407="Alterar"</formula>
    </cfRule>
    <cfRule type="expression" dxfId="863" priority="885">
      <formula>$N407="Excluir"</formula>
    </cfRule>
    <cfRule type="expression" dxfId="862" priority="886">
      <formula>$N407="Incluir"</formula>
    </cfRule>
  </conditionalFormatting>
  <conditionalFormatting sqref="F340">
    <cfRule type="expression" dxfId="861" priority="866">
      <formula>IF($I340="",FALSE,IF($I340&gt;9999999,IF($I340&lt;100000000,FALSE,TRUE),TRUE))</formula>
    </cfRule>
  </conditionalFormatting>
  <conditionalFormatting sqref="F340:H340">
    <cfRule type="expression" dxfId="860" priority="867">
      <formula>MID($I340,2,7)="0000000"</formula>
    </cfRule>
    <cfRule type="expression" dxfId="859" priority="868">
      <formula>MID($I340,3,6)="000000"</formula>
    </cfRule>
    <cfRule type="expression" dxfId="858" priority="869">
      <formula>MID($I340,4,5)="00000"</formula>
    </cfRule>
    <cfRule type="expression" dxfId="857" priority="870">
      <formula>MID($I340,5,4)="0000"</formula>
    </cfRule>
    <cfRule type="expression" dxfId="856" priority="871">
      <formula>MID($I340,7,2)="00"</formula>
    </cfRule>
    <cfRule type="expression" dxfId="855" priority="872">
      <formula>MID($I340,8,1)="0"</formula>
    </cfRule>
    <cfRule type="expression" dxfId="854" priority="873">
      <formula>$N340="Excluído"</formula>
    </cfRule>
    <cfRule type="expression" dxfId="853" priority="874">
      <formula>$N340="Alterar"</formula>
    </cfRule>
    <cfRule type="expression" dxfId="852" priority="875">
      <formula>$N340="Excluir"</formula>
    </cfRule>
    <cfRule type="expression" dxfId="851" priority="876">
      <formula>$N340="Incluir"</formula>
    </cfRule>
  </conditionalFormatting>
  <conditionalFormatting sqref="B15:B18">
    <cfRule type="expression" dxfId="850" priority="855">
      <formula>IF($J15="",FALSE,IF($J15&gt;9999999,IF($J15&lt;100000000,FALSE,TRUE),TRUE))</formula>
    </cfRule>
  </conditionalFormatting>
  <conditionalFormatting sqref="B15:D18">
    <cfRule type="expression" dxfId="849" priority="856">
      <formula>MID($J15,2,7)="0000000"</formula>
    </cfRule>
    <cfRule type="expression" dxfId="848" priority="857">
      <formula>MID($J15,3,6)="000000"</formula>
    </cfRule>
    <cfRule type="expression" dxfId="847" priority="858">
      <formula>MID($J15,4,5)="00000"</formula>
    </cfRule>
    <cfRule type="expression" dxfId="846" priority="859">
      <formula>MID($J15,5,4)="0000"</formula>
    </cfRule>
    <cfRule type="expression" dxfId="845" priority="860">
      <formula>MID($J15,7,2)="00"</formula>
    </cfRule>
    <cfRule type="expression" dxfId="844" priority="861">
      <formula>MID($J15,8,1)="0"</formula>
    </cfRule>
    <cfRule type="expression" dxfId="843" priority="862">
      <formula>$O15="Excluído"</formula>
    </cfRule>
    <cfRule type="expression" dxfId="842" priority="863">
      <formula>$O15="Alterar"</formula>
    </cfRule>
    <cfRule type="expression" dxfId="841" priority="864">
      <formula>$O15="Excluir"</formula>
    </cfRule>
    <cfRule type="expression" dxfId="840" priority="865">
      <formula>$O15="Incluir"</formula>
    </cfRule>
  </conditionalFormatting>
  <conditionalFormatting sqref="H17">
    <cfRule type="expression" dxfId="839" priority="845">
      <formula>MID($I15,2,7)="0000000"</formula>
    </cfRule>
    <cfRule type="expression" dxfId="838" priority="846">
      <formula>MID($I15,3,6)="000000"</formula>
    </cfRule>
    <cfRule type="expression" dxfId="837" priority="847">
      <formula>MID($I15,4,5)="00000"</formula>
    </cfRule>
    <cfRule type="expression" dxfId="836" priority="848">
      <formula>MID($I15,5,4)="0000"</formula>
    </cfRule>
    <cfRule type="expression" dxfId="835" priority="849">
      <formula>MID($I15,7,2)="00"</formula>
    </cfRule>
    <cfRule type="expression" dxfId="834" priority="850">
      <formula>MID($I15,8,1)="0"</formula>
    </cfRule>
    <cfRule type="expression" dxfId="833" priority="851">
      <formula>$N15="Excluído"</formula>
    </cfRule>
    <cfRule type="expression" dxfId="832" priority="852">
      <formula>$N15="Alterar"</formula>
    </cfRule>
    <cfRule type="expression" dxfId="831" priority="853">
      <formula>$N15="Excluir"</formula>
    </cfRule>
    <cfRule type="expression" dxfId="830" priority="854">
      <formula>$N15="Incluir"</formula>
    </cfRule>
  </conditionalFormatting>
  <conditionalFormatting sqref="F17:F18">
    <cfRule type="expression" dxfId="829" priority="11885">
      <formula>IF(#REF!="",FALSE,IF(#REF!&gt;9999999,IF(#REF!&lt;100000000,FALSE,TRUE),TRUE))</formula>
    </cfRule>
  </conditionalFormatting>
  <conditionalFormatting sqref="F15:F16">
    <cfRule type="expression" dxfId="828" priority="11886">
      <formula>IF($H17="",FALSE,IF($H17&gt;9999999,IF($H17&lt;100000000,FALSE,TRUE),TRUE))</formula>
    </cfRule>
  </conditionalFormatting>
  <conditionalFormatting sqref="F17:F18">
    <cfRule type="expression" dxfId="827" priority="11887">
      <formula>MID(#REF!,2,7)="0000000"</formula>
    </cfRule>
    <cfRule type="expression" dxfId="826" priority="11888">
      <formula>MID(#REF!,3,6)="000000"</formula>
    </cfRule>
    <cfRule type="expression" dxfId="825" priority="11889">
      <formula>MID(#REF!,4,5)="00000"</formula>
    </cfRule>
    <cfRule type="expression" dxfId="824" priority="11890">
      <formula>MID(#REF!,5,4)="0000"</formula>
    </cfRule>
    <cfRule type="expression" dxfId="823" priority="11891">
      <formula>MID(#REF!,7,2)="00"</formula>
    </cfRule>
    <cfRule type="expression" dxfId="822" priority="11892">
      <formula>MID(#REF!,8,1)="0"</formula>
    </cfRule>
    <cfRule type="expression" dxfId="821" priority="11893">
      <formula>$M17="Excluído"</formula>
    </cfRule>
    <cfRule type="expression" dxfId="820" priority="11894">
      <formula>$M17="Alterar"</formula>
    </cfRule>
    <cfRule type="expression" dxfId="819" priority="11895">
      <formula>$M17="Excluir"</formula>
    </cfRule>
    <cfRule type="expression" dxfId="818" priority="11896">
      <formula>$M17="Incluir"</formula>
    </cfRule>
  </conditionalFormatting>
  <conditionalFormatting sqref="F15:F16">
    <cfRule type="expression" dxfId="817" priority="11897">
      <formula>MID($H17,2,7)="0000000"</formula>
    </cfRule>
    <cfRule type="expression" dxfId="816" priority="11898">
      <formula>MID($H17,3,6)="000000"</formula>
    </cfRule>
    <cfRule type="expression" dxfId="815" priority="11899">
      <formula>MID($H17,4,5)="00000"</formula>
    </cfRule>
    <cfRule type="expression" dxfId="814" priority="11900">
      <formula>MID($H17,5,4)="0000"</formula>
    </cfRule>
    <cfRule type="expression" dxfId="813" priority="11901">
      <formula>MID($H17,7,2)="00"</formula>
    </cfRule>
    <cfRule type="expression" dxfId="812" priority="11902">
      <formula>MID($H17,8,1)="0"</formula>
    </cfRule>
    <cfRule type="expression" dxfId="811" priority="11903">
      <formula>$M15="Excluído"</formula>
    </cfRule>
    <cfRule type="expression" dxfId="810" priority="11904">
      <formula>$M15="Alterar"</formula>
    </cfRule>
    <cfRule type="expression" dxfId="809" priority="11905">
      <formula>$M15="Excluir"</formula>
    </cfRule>
    <cfRule type="expression" dxfId="808" priority="11906">
      <formula>$M15="Incluir"</formula>
    </cfRule>
  </conditionalFormatting>
  <conditionalFormatting sqref="G585">
    <cfRule type="expression" dxfId="807" priority="823">
      <formula>MID($I530,2,7)="0000000"</formula>
    </cfRule>
    <cfRule type="expression" dxfId="806" priority="824">
      <formula>MID($I530,3,6)="000000"</formula>
    </cfRule>
    <cfRule type="expression" dxfId="805" priority="825">
      <formula>MID($I530,4,5)="00000"</formula>
    </cfRule>
    <cfRule type="expression" dxfId="804" priority="826">
      <formula>MID($I530,5,4)="0000"</formula>
    </cfRule>
    <cfRule type="expression" dxfId="803" priority="827">
      <formula>MID($I530,7,2)="00"</formula>
    </cfRule>
    <cfRule type="expression" dxfId="802" priority="828">
      <formula>MID($I530,8,1)="0"</formula>
    </cfRule>
    <cfRule type="expression" dxfId="801" priority="829">
      <formula>$N530="Excluído"</formula>
    </cfRule>
    <cfRule type="expression" dxfId="800" priority="830">
      <formula>$N530="Alterar"</formula>
    </cfRule>
    <cfRule type="expression" dxfId="799" priority="831">
      <formula>$N530="Excluir"</formula>
    </cfRule>
    <cfRule type="expression" dxfId="798" priority="832">
      <formula>$N530="Incluir"</formula>
    </cfRule>
  </conditionalFormatting>
  <conditionalFormatting sqref="G585">
    <cfRule type="expression" dxfId="797" priority="833">
      <formula>IF($I530="",FALSE,IF($I530&gt;9999999,IF($I530&lt;100000000,FALSE,TRUE),TRUE))</formula>
    </cfRule>
  </conditionalFormatting>
  <conditionalFormatting sqref="G585">
    <cfRule type="expression" dxfId="796" priority="834">
      <formula>IF($I515="",FALSE,IF($I515&gt;9999999,IF($I515&lt;100000000,FALSE,TRUE),TRUE))</formula>
    </cfRule>
  </conditionalFormatting>
  <conditionalFormatting sqref="G585">
    <cfRule type="expression" dxfId="795" priority="835">
      <formula>MID($I515,2,7)="0000000"</formula>
    </cfRule>
    <cfRule type="expression" dxfId="794" priority="836">
      <formula>MID($I515,3,6)="000000"</formula>
    </cfRule>
    <cfRule type="expression" dxfId="793" priority="837">
      <formula>MID($I515,4,5)="00000"</formula>
    </cfRule>
    <cfRule type="expression" dxfId="792" priority="838">
      <formula>MID($I515,5,4)="0000"</formula>
    </cfRule>
    <cfRule type="expression" dxfId="791" priority="839">
      <formula>MID($I515,7,2)="00"</formula>
    </cfRule>
    <cfRule type="expression" dxfId="790" priority="840">
      <formula>MID($I515,8,1)="0"</formula>
    </cfRule>
    <cfRule type="expression" dxfId="789" priority="841">
      <formula>$N515="Excluído"</formula>
    </cfRule>
    <cfRule type="expression" dxfId="788" priority="842">
      <formula>$N515="Alterar"</formula>
    </cfRule>
    <cfRule type="expression" dxfId="787" priority="843">
      <formula>$N515="Excluir"</formula>
    </cfRule>
    <cfRule type="expression" dxfId="786" priority="844">
      <formula>$N515="Incluir"</formula>
    </cfRule>
  </conditionalFormatting>
  <conditionalFormatting sqref="F585">
    <cfRule type="expression" dxfId="785" priority="812">
      <formula>IF($I584="",FALSE,IF($I584&gt;9999999,IF($I584&lt;100000000,FALSE,TRUE),TRUE))</formula>
    </cfRule>
  </conditionalFormatting>
  <conditionalFormatting sqref="F585">
    <cfRule type="expression" dxfId="784" priority="813">
      <formula>MID($I584,2,7)="0000000"</formula>
    </cfRule>
    <cfRule type="expression" dxfId="783" priority="814">
      <formula>MID($I584,3,6)="000000"</formula>
    </cfRule>
    <cfRule type="expression" dxfId="782" priority="815">
      <formula>MID($I584,4,5)="00000"</formula>
    </cfRule>
    <cfRule type="expression" dxfId="781" priority="816">
      <formula>MID($I584,5,4)="0000"</formula>
    </cfRule>
    <cfRule type="expression" dxfId="780" priority="817">
      <formula>MID($I584,7,2)="00"</formula>
    </cfRule>
    <cfRule type="expression" dxfId="779" priority="818">
      <formula>MID($I584,8,1)="0"</formula>
    </cfRule>
    <cfRule type="expression" dxfId="778" priority="819">
      <formula>$N584="Excluído"</formula>
    </cfRule>
    <cfRule type="expression" dxfId="777" priority="820">
      <formula>$N584="Alterar"</formula>
    </cfRule>
    <cfRule type="expression" dxfId="776" priority="821">
      <formula>$N584="Excluir"</formula>
    </cfRule>
    <cfRule type="expression" dxfId="775" priority="822">
      <formula>$N584="Incluir"</formula>
    </cfRule>
  </conditionalFormatting>
  <conditionalFormatting sqref="H585">
    <cfRule type="expression" dxfId="774" priority="790">
      <formula>MID($I530,2,7)="0000000"</formula>
    </cfRule>
    <cfRule type="expression" dxfId="773" priority="791">
      <formula>MID($I530,3,6)="000000"</formula>
    </cfRule>
    <cfRule type="expression" dxfId="772" priority="792">
      <formula>MID($I530,4,5)="00000"</formula>
    </cfRule>
    <cfRule type="expression" dxfId="771" priority="793">
      <formula>MID($I530,5,4)="0000"</formula>
    </cfRule>
    <cfRule type="expression" dxfId="770" priority="794">
      <formula>MID($I530,7,2)="00"</formula>
    </cfRule>
    <cfRule type="expression" dxfId="769" priority="795">
      <formula>MID($I530,8,1)="0"</formula>
    </cfRule>
    <cfRule type="expression" dxfId="768" priority="796">
      <formula>$N530="Excluído"</formula>
    </cfRule>
    <cfRule type="expression" dxfId="767" priority="797">
      <formula>$N530="Alterar"</formula>
    </cfRule>
    <cfRule type="expression" dxfId="766" priority="798">
      <formula>$N530="Excluir"</formula>
    </cfRule>
    <cfRule type="expression" dxfId="765" priority="799">
      <formula>$N530="Incluir"</formula>
    </cfRule>
  </conditionalFormatting>
  <conditionalFormatting sqref="H585">
    <cfRule type="expression" dxfId="764" priority="800">
      <formula>IF($I530="",FALSE,IF($I530&gt;9999999,IF($I530&lt;100000000,FALSE,TRUE),TRUE))</formula>
    </cfRule>
  </conditionalFormatting>
  <conditionalFormatting sqref="H585">
    <cfRule type="expression" dxfId="763" priority="801">
      <formula>IF($I515="",FALSE,IF($I515&gt;9999999,IF($I515&lt;100000000,FALSE,TRUE),TRUE))</formula>
    </cfRule>
  </conditionalFormatting>
  <conditionalFormatting sqref="H585">
    <cfRule type="expression" dxfId="762" priority="802">
      <formula>MID($I515,2,7)="0000000"</formula>
    </cfRule>
    <cfRule type="expression" dxfId="761" priority="803">
      <formula>MID($I515,3,6)="000000"</formula>
    </cfRule>
    <cfRule type="expression" dxfId="760" priority="804">
      <formula>MID($I515,4,5)="00000"</formula>
    </cfRule>
    <cfRule type="expression" dxfId="759" priority="805">
      <formula>MID($I515,5,4)="0000"</formula>
    </cfRule>
    <cfRule type="expression" dxfId="758" priority="806">
      <formula>MID($I515,7,2)="00"</formula>
    </cfRule>
    <cfRule type="expression" dxfId="757" priority="807">
      <formula>MID($I515,8,1)="0"</formula>
    </cfRule>
    <cfRule type="expression" dxfId="756" priority="808">
      <formula>$N515="Excluído"</formula>
    </cfRule>
    <cfRule type="expression" dxfId="755" priority="809">
      <formula>$N515="Alterar"</formula>
    </cfRule>
    <cfRule type="expression" dxfId="754" priority="810">
      <formula>$N515="Excluir"</formula>
    </cfRule>
    <cfRule type="expression" dxfId="753" priority="811">
      <formula>$N515="Incluir"</formula>
    </cfRule>
  </conditionalFormatting>
  <conditionalFormatting sqref="E585">
    <cfRule type="expression" dxfId="752" priority="768">
      <formula>MID($I530,2,7)="0000000"</formula>
    </cfRule>
    <cfRule type="expression" dxfId="751" priority="769">
      <formula>MID($I530,3,6)="000000"</formula>
    </cfRule>
    <cfRule type="expression" dxfId="750" priority="770">
      <formula>MID($I530,4,5)="00000"</formula>
    </cfRule>
    <cfRule type="expression" dxfId="749" priority="771">
      <formula>MID($I530,5,4)="0000"</formula>
    </cfRule>
    <cfRule type="expression" dxfId="748" priority="772">
      <formula>MID($I530,7,2)="00"</formula>
    </cfRule>
    <cfRule type="expression" dxfId="747" priority="773">
      <formula>MID($I530,8,1)="0"</formula>
    </cfRule>
    <cfRule type="expression" dxfId="746" priority="774">
      <formula>$N530="Excluído"</formula>
    </cfRule>
    <cfRule type="expression" dxfId="745" priority="775">
      <formula>$N530="Alterar"</formula>
    </cfRule>
    <cfRule type="expression" dxfId="744" priority="776">
      <formula>$N530="Excluir"</formula>
    </cfRule>
    <cfRule type="expression" dxfId="743" priority="777">
      <formula>$N530="Incluir"</formula>
    </cfRule>
  </conditionalFormatting>
  <conditionalFormatting sqref="E585">
    <cfRule type="expression" dxfId="742" priority="778">
      <formula>IF($I530="",FALSE,IF($I530&gt;9999999,IF($I530&lt;100000000,FALSE,TRUE),TRUE))</formula>
    </cfRule>
  </conditionalFormatting>
  <conditionalFormatting sqref="E585">
    <cfRule type="expression" dxfId="741" priority="779">
      <formula>IF($I515="",FALSE,IF($I515&gt;9999999,IF($I515&lt;100000000,FALSE,TRUE),TRUE))</formula>
    </cfRule>
  </conditionalFormatting>
  <conditionalFormatting sqref="E585">
    <cfRule type="expression" dxfId="740" priority="780">
      <formula>MID($I515,2,7)="0000000"</formula>
    </cfRule>
    <cfRule type="expression" dxfId="739" priority="781">
      <formula>MID($I515,3,6)="000000"</formula>
    </cfRule>
    <cfRule type="expression" dxfId="738" priority="782">
      <formula>MID($I515,4,5)="00000"</formula>
    </cfRule>
    <cfRule type="expression" dxfId="737" priority="783">
      <formula>MID($I515,5,4)="0000"</formula>
    </cfRule>
    <cfRule type="expression" dxfId="736" priority="784">
      <formula>MID($I515,7,2)="00"</formula>
    </cfRule>
    <cfRule type="expression" dxfId="735" priority="785">
      <formula>MID($I515,8,1)="0"</formula>
    </cfRule>
    <cfRule type="expression" dxfId="734" priority="786">
      <formula>$N515="Excluído"</formula>
    </cfRule>
    <cfRule type="expression" dxfId="733" priority="787">
      <formula>$N515="Alterar"</formula>
    </cfRule>
    <cfRule type="expression" dxfId="732" priority="788">
      <formula>$N515="Excluir"</formula>
    </cfRule>
    <cfRule type="expression" dxfId="731" priority="789">
      <formula>$N515="Incluir"</formula>
    </cfRule>
  </conditionalFormatting>
  <conditionalFormatting sqref="H359:H361">
    <cfRule type="expression" dxfId="730" priority="11907">
      <formula>IF($I321="",FALSE,IF($I321&gt;9999999,IF($I321&lt;100000000,FALSE,TRUE),TRUE))</formula>
    </cfRule>
  </conditionalFormatting>
  <conditionalFormatting sqref="H359:H361">
    <cfRule type="expression" dxfId="729" priority="11908">
      <formula>MID($I321,2,7)="0000000"</formula>
    </cfRule>
    <cfRule type="expression" dxfId="728" priority="11909">
      <formula>MID($I321,3,6)="000000"</formula>
    </cfRule>
    <cfRule type="expression" dxfId="727" priority="11910">
      <formula>MID($I321,4,5)="00000"</formula>
    </cfRule>
    <cfRule type="expression" dxfId="726" priority="11911">
      <formula>MID($I321,5,4)="0000"</formula>
    </cfRule>
    <cfRule type="expression" dxfId="725" priority="11912">
      <formula>MID($I321,7,2)="00"</formula>
    </cfRule>
    <cfRule type="expression" dxfId="724" priority="11913">
      <formula>MID($I321,8,1)="0"</formula>
    </cfRule>
    <cfRule type="expression" dxfId="723" priority="11914">
      <formula>$N321="Excluído"</formula>
    </cfRule>
    <cfRule type="expression" dxfId="722" priority="11915">
      <formula>$N321="Alterar"</formula>
    </cfRule>
    <cfRule type="expression" dxfId="721" priority="11916">
      <formula>$N321="Excluir"</formula>
    </cfRule>
    <cfRule type="expression" dxfId="720" priority="11917">
      <formula>$N321="Incluir"</formula>
    </cfRule>
  </conditionalFormatting>
  <conditionalFormatting sqref="F324:F329 F92:F93">
    <cfRule type="expression" dxfId="719" priority="757">
      <formula>IF($H92="",FALSE,IF($H92&gt;9999999,IF($H92&lt;100000000,FALSE,TRUE),TRUE))</formula>
    </cfRule>
  </conditionalFormatting>
  <conditionalFormatting sqref="F324:F329">
    <cfRule type="expression" dxfId="718" priority="758">
      <formula>MID($H324,2,7)="0000000"</formula>
    </cfRule>
    <cfRule type="expression" dxfId="717" priority="759">
      <formula>MID($H324,3,6)="000000"</formula>
    </cfRule>
    <cfRule type="expression" dxfId="716" priority="760">
      <formula>MID($H324,4,5)="00000"</formula>
    </cfRule>
    <cfRule type="expression" dxfId="715" priority="761">
      <formula>MID($H324,5,4)="0000"</formula>
    </cfRule>
    <cfRule type="expression" dxfId="714" priority="762">
      <formula>MID($H324,7,2)="00"</formula>
    </cfRule>
    <cfRule type="expression" dxfId="713" priority="763">
      <formula>MID($H324,8,1)="0"</formula>
    </cfRule>
    <cfRule type="expression" dxfId="712" priority="764">
      <formula>$M324="Excluído"</formula>
    </cfRule>
    <cfRule type="expression" dxfId="711" priority="765">
      <formula>$M324="Alterar"</formula>
    </cfRule>
    <cfRule type="expression" dxfId="710" priority="766">
      <formula>$M324="Excluir"</formula>
    </cfRule>
    <cfRule type="expression" dxfId="709" priority="767">
      <formula>$M324="Incluir"</formula>
    </cfRule>
  </conditionalFormatting>
  <conditionalFormatting sqref="G324 G329">
    <cfRule type="expression" dxfId="708" priority="747">
      <formula>MID($H324,2,7)="0000000"</formula>
    </cfRule>
    <cfRule type="expression" dxfId="707" priority="748">
      <formula>MID($H324,3,6)="000000"</formula>
    </cfRule>
    <cfRule type="expression" dxfId="706" priority="749">
      <formula>MID($H324,4,5)="00000"</formula>
    </cfRule>
    <cfRule type="expression" dxfId="705" priority="750">
      <formula>MID($H324,5,4)="0000"</formula>
    </cfRule>
    <cfRule type="expression" dxfId="704" priority="751">
      <formula>MID($H324,7,2)="00"</formula>
    </cfRule>
    <cfRule type="expression" dxfId="703" priority="752">
      <formula>MID($H324,8,1)="0"</formula>
    </cfRule>
    <cfRule type="expression" dxfId="702" priority="753">
      <formula>$M324="Excluído"</formula>
    </cfRule>
    <cfRule type="expression" dxfId="701" priority="754">
      <formula>$M324="Alterar"</formula>
    </cfRule>
    <cfRule type="expression" dxfId="700" priority="755">
      <formula>$M324="Excluir"</formula>
    </cfRule>
    <cfRule type="expression" dxfId="699" priority="756">
      <formula>$M324="Incluir"</formula>
    </cfRule>
  </conditionalFormatting>
  <conditionalFormatting sqref="G328">
    <cfRule type="expression" dxfId="698" priority="737">
      <formula>MID($H328,2,7)="0000000"</formula>
    </cfRule>
    <cfRule type="expression" dxfId="697" priority="738">
      <formula>MID($H328,3,6)="000000"</formula>
    </cfRule>
    <cfRule type="expression" dxfId="696" priority="739">
      <formula>MID($H328,4,5)="00000"</formula>
    </cfRule>
    <cfRule type="expression" dxfId="695" priority="740">
      <formula>MID($H328,5,4)="0000"</formula>
    </cfRule>
    <cfRule type="expression" dxfId="694" priority="741">
      <formula>MID($H328,7,2)="00"</formula>
    </cfRule>
    <cfRule type="expression" dxfId="693" priority="742">
      <formula>MID($H328,8,1)="0"</formula>
    </cfRule>
    <cfRule type="expression" dxfId="692" priority="743">
      <formula>$M328="Excluído"</formula>
    </cfRule>
    <cfRule type="expression" dxfId="691" priority="744">
      <formula>$M328="Alterar"</formula>
    </cfRule>
    <cfRule type="expression" dxfId="690" priority="745">
      <formula>$M328="Excluir"</formula>
    </cfRule>
    <cfRule type="expression" dxfId="689" priority="746">
      <formula>$M328="Incluir"</formula>
    </cfRule>
  </conditionalFormatting>
  <conditionalFormatting sqref="G327">
    <cfRule type="expression" dxfId="688" priority="727">
      <formula>MID($H327,2,7)="0000000"</formula>
    </cfRule>
    <cfRule type="expression" dxfId="687" priority="728">
      <formula>MID($H327,3,6)="000000"</formula>
    </cfRule>
    <cfRule type="expression" dxfId="686" priority="729">
      <formula>MID($H327,4,5)="00000"</formula>
    </cfRule>
    <cfRule type="expression" dxfId="685" priority="730">
      <formula>MID($H327,5,4)="0000"</formula>
    </cfRule>
    <cfRule type="expression" dxfId="684" priority="731">
      <formula>MID($H327,7,2)="00"</formula>
    </cfRule>
    <cfRule type="expression" dxfId="683" priority="732">
      <formula>MID($H327,8,1)="0"</formula>
    </cfRule>
    <cfRule type="expression" dxfId="682" priority="733">
      <formula>$M327="Excluído"</formula>
    </cfRule>
    <cfRule type="expression" dxfId="681" priority="734">
      <formula>$M327="Alterar"</formula>
    </cfRule>
    <cfRule type="expression" dxfId="680" priority="735">
      <formula>$M327="Excluir"</formula>
    </cfRule>
    <cfRule type="expression" dxfId="679" priority="736">
      <formula>$M327="Incluir"</formula>
    </cfRule>
  </conditionalFormatting>
  <conditionalFormatting sqref="G326">
    <cfRule type="expression" dxfId="678" priority="717">
      <formula>MID($H326,2,7)="0000000"</formula>
    </cfRule>
    <cfRule type="expression" dxfId="677" priority="718">
      <formula>MID($H326,3,6)="000000"</formula>
    </cfRule>
    <cfRule type="expression" dxfId="676" priority="719">
      <formula>MID($H326,4,5)="00000"</formula>
    </cfRule>
    <cfRule type="expression" dxfId="675" priority="720">
      <formula>MID($H326,5,4)="0000"</formula>
    </cfRule>
    <cfRule type="expression" dxfId="674" priority="721">
      <formula>MID($H326,7,2)="00"</formula>
    </cfRule>
    <cfRule type="expression" dxfId="673" priority="722">
      <formula>MID($H326,8,1)="0"</formula>
    </cfRule>
    <cfRule type="expression" dxfId="672" priority="723">
      <formula>$M326="Excluído"</formula>
    </cfRule>
    <cfRule type="expression" dxfId="671" priority="724">
      <formula>$M326="Alterar"</formula>
    </cfRule>
    <cfRule type="expression" dxfId="670" priority="725">
      <formula>$M326="Excluir"</formula>
    </cfRule>
    <cfRule type="expression" dxfId="669" priority="726">
      <formula>$M326="Incluir"</formula>
    </cfRule>
  </conditionalFormatting>
  <conditionalFormatting sqref="G325">
    <cfRule type="expression" dxfId="668" priority="707">
      <formula>MID($H325,2,7)="0000000"</formula>
    </cfRule>
    <cfRule type="expression" dxfId="667" priority="708">
      <formula>MID($H325,3,6)="000000"</formula>
    </cfRule>
    <cfRule type="expression" dxfId="666" priority="709">
      <formula>MID($H325,4,5)="00000"</formula>
    </cfRule>
    <cfRule type="expression" dxfId="665" priority="710">
      <formula>MID($H325,5,4)="0000"</formula>
    </cfRule>
    <cfRule type="expression" dxfId="664" priority="711">
      <formula>MID($H325,7,2)="00"</formula>
    </cfRule>
    <cfRule type="expression" dxfId="663" priority="712">
      <formula>MID($H325,8,1)="0"</formula>
    </cfRule>
    <cfRule type="expression" dxfId="662" priority="713">
      <formula>$M325="Excluído"</formula>
    </cfRule>
    <cfRule type="expression" dxfId="661" priority="714">
      <formula>$M325="Alterar"</formula>
    </cfRule>
    <cfRule type="expression" dxfId="660" priority="715">
      <formula>$M325="Excluir"</formula>
    </cfRule>
    <cfRule type="expression" dxfId="659" priority="716">
      <formula>$M325="Incluir"</formula>
    </cfRule>
  </conditionalFormatting>
  <conditionalFormatting sqref="H324">
    <cfRule type="expression" dxfId="658" priority="696">
      <formula>IF($I302="",FALSE,IF($I302&gt;9999999,IF($I302&lt;100000000,FALSE,TRUE),TRUE))</formula>
    </cfRule>
  </conditionalFormatting>
  <conditionalFormatting sqref="H324">
    <cfRule type="expression" dxfId="657" priority="697">
      <formula>MID($I302,2,7)="0000000"</formula>
    </cfRule>
    <cfRule type="expression" dxfId="656" priority="698">
      <formula>MID($I302,3,6)="000000"</formula>
    </cfRule>
    <cfRule type="expression" dxfId="655" priority="699">
      <formula>MID($I302,4,5)="00000"</formula>
    </cfRule>
    <cfRule type="expression" dxfId="654" priority="700">
      <formula>MID($I302,5,4)="0000"</formula>
    </cfRule>
    <cfRule type="expression" dxfId="653" priority="701">
      <formula>MID($I302,7,2)="00"</formula>
    </cfRule>
    <cfRule type="expression" dxfId="652" priority="702">
      <formula>MID($I302,8,1)="0"</formula>
    </cfRule>
    <cfRule type="expression" dxfId="651" priority="703">
      <formula>$N302="Excluído"</formula>
    </cfRule>
    <cfRule type="expression" dxfId="650" priority="704">
      <formula>$N302="Alterar"</formula>
    </cfRule>
    <cfRule type="expression" dxfId="649" priority="705">
      <formula>$N302="Excluir"</formula>
    </cfRule>
    <cfRule type="expression" dxfId="648" priority="706">
      <formula>$N302="Incluir"</formula>
    </cfRule>
  </conditionalFormatting>
  <conditionalFormatting sqref="H324">
    <cfRule type="expression" dxfId="647" priority="685">
      <formula>IF($I289="",FALSE,IF($I289&gt;9999999,IF($I289&lt;100000000,FALSE,TRUE),TRUE))</formula>
    </cfRule>
  </conditionalFormatting>
  <conditionalFormatting sqref="H324">
    <cfRule type="expression" dxfId="646" priority="686">
      <formula>MID($I289,2,7)="0000000"</formula>
    </cfRule>
    <cfRule type="expression" dxfId="645" priority="687">
      <formula>MID($I289,3,6)="000000"</formula>
    </cfRule>
    <cfRule type="expression" dxfId="644" priority="688">
      <formula>MID($I289,4,5)="00000"</formula>
    </cfRule>
    <cfRule type="expression" dxfId="643" priority="689">
      <formula>MID($I289,5,4)="0000"</formula>
    </cfRule>
    <cfRule type="expression" dxfId="642" priority="690">
      <formula>MID($I289,7,2)="00"</formula>
    </cfRule>
    <cfRule type="expression" dxfId="641" priority="691">
      <formula>MID($I289,8,1)="0"</formula>
    </cfRule>
    <cfRule type="expression" dxfId="640" priority="692">
      <formula>$N289="Excluído"</formula>
    </cfRule>
    <cfRule type="expression" dxfId="639" priority="693">
      <formula>$N289="Alterar"</formula>
    </cfRule>
    <cfRule type="expression" dxfId="638" priority="694">
      <formula>$N289="Excluir"</formula>
    </cfRule>
    <cfRule type="expression" dxfId="637" priority="695">
      <formula>$N289="Incluir"</formula>
    </cfRule>
  </conditionalFormatting>
  <conditionalFormatting sqref="F580">
    <cfRule type="expression" dxfId="636" priority="674">
      <formula>IF($H580="",FALSE,IF($H580&gt;9999999,IF($H580&lt;100000000,FALSE,TRUE),TRUE))</formula>
    </cfRule>
  </conditionalFormatting>
  <conditionalFormatting sqref="F580">
    <cfRule type="expression" dxfId="635" priority="675">
      <formula>MID($H580,2,7)="0000000"</formula>
    </cfRule>
    <cfRule type="expression" dxfId="634" priority="676">
      <formula>MID($H580,3,6)="000000"</formula>
    </cfRule>
    <cfRule type="expression" dxfId="633" priority="677">
      <formula>MID($H580,4,5)="00000"</formula>
    </cfRule>
    <cfRule type="expression" dxfId="632" priority="678">
      <formula>MID($H580,5,4)="0000"</formula>
    </cfRule>
    <cfRule type="expression" dxfId="631" priority="679">
      <formula>MID($H580,7,2)="00"</formula>
    </cfRule>
    <cfRule type="expression" dxfId="630" priority="680">
      <formula>MID($H580,8,1)="0"</formula>
    </cfRule>
    <cfRule type="expression" dxfId="629" priority="681">
      <formula>$M580="Excluído"</formula>
    </cfRule>
    <cfRule type="expression" dxfId="628" priority="682">
      <formula>$M580="Alterar"</formula>
    </cfRule>
    <cfRule type="expression" dxfId="627" priority="683">
      <formula>$M580="Excluir"</formula>
    </cfRule>
    <cfRule type="expression" dxfId="626" priority="684">
      <formula>$M580="Incluir"</formula>
    </cfRule>
  </conditionalFormatting>
  <conditionalFormatting sqref="G580">
    <cfRule type="expression" dxfId="625" priority="664">
      <formula>MID($H580,2,7)="0000000"</formula>
    </cfRule>
    <cfRule type="expression" dxfId="624" priority="665">
      <formula>MID($H580,3,6)="000000"</formula>
    </cfRule>
    <cfRule type="expression" dxfId="623" priority="666">
      <formula>MID($H580,4,5)="00000"</formula>
    </cfRule>
    <cfRule type="expression" dxfId="622" priority="667">
      <formula>MID($H580,5,4)="0000"</formula>
    </cfRule>
    <cfRule type="expression" dxfId="621" priority="668">
      <formula>MID($H580,7,2)="00"</formula>
    </cfRule>
    <cfRule type="expression" dxfId="620" priority="669">
      <formula>MID($H580,8,1)="0"</formula>
    </cfRule>
    <cfRule type="expression" dxfId="619" priority="670">
      <formula>$M580="Excluído"</formula>
    </cfRule>
    <cfRule type="expression" dxfId="618" priority="671">
      <formula>$M580="Alterar"</formula>
    </cfRule>
    <cfRule type="expression" dxfId="617" priority="672">
      <formula>$M580="Excluir"</formula>
    </cfRule>
    <cfRule type="expression" dxfId="616" priority="673">
      <formula>$M580="Incluir"</formula>
    </cfRule>
  </conditionalFormatting>
  <conditionalFormatting sqref="E580">
    <cfRule type="expression" dxfId="615" priority="653">
      <formula>IF($I579="",FALSE,IF($I579&gt;9999999,IF($I579&lt;100000000,FALSE,TRUE),TRUE))</formula>
    </cfRule>
  </conditionalFormatting>
  <conditionalFormatting sqref="E580">
    <cfRule type="expression" dxfId="614" priority="654">
      <formula>MID($I579,2,7)="0000000"</formula>
    </cfRule>
    <cfRule type="expression" dxfId="613" priority="655">
      <formula>MID($I579,3,6)="000000"</formula>
    </cfRule>
    <cfRule type="expression" dxfId="612" priority="656">
      <formula>MID($I579,4,5)="00000"</formula>
    </cfRule>
    <cfRule type="expression" dxfId="611" priority="657">
      <formula>MID($I579,5,4)="0000"</formula>
    </cfRule>
    <cfRule type="expression" dxfId="610" priority="658">
      <formula>MID($I579,7,2)="00"</formula>
    </cfRule>
    <cfRule type="expression" dxfId="609" priority="659">
      <formula>MID($I579,8,1)="0"</formula>
    </cfRule>
    <cfRule type="expression" dxfId="608" priority="660">
      <formula>$N579="Excluído"</formula>
    </cfRule>
    <cfRule type="expression" dxfId="607" priority="661">
      <formula>$N579="Alterar"</formula>
    </cfRule>
    <cfRule type="expression" dxfId="606" priority="662">
      <formula>$N579="Excluir"</formula>
    </cfRule>
    <cfRule type="expression" dxfId="605" priority="663">
      <formula>$N579="Incluir"</formula>
    </cfRule>
  </conditionalFormatting>
  <conditionalFormatting sqref="H669">
    <cfRule type="expression" dxfId="604" priority="11918">
      <formula>IF($I609="",FALSE,IF($I609&gt;9999999,IF($I609&lt;100000000,FALSE,TRUE),TRUE))</formula>
    </cfRule>
  </conditionalFormatting>
  <conditionalFormatting sqref="F669:H669">
    <cfRule type="expression" dxfId="603" priority="11919">
      <formula>MID($I609,2,7)="0000000"</formula>
    </cfRule>
    <cfRule type="expression" dxfId="602" priority="11920">
      <formula>MID($I609,3,6)="000000"</formula>
    </cfRule>
    <cfRule type="expression" dxfId="601" priority="11921">
      <formula>MID($I609,4,5)="00000"</formula>
    </cfRule>
    <cfRule type="expression" dxfId="600" priority="11922">
      <formula>MID($I609,5,4)="0000"</formula>
    </cfRule>
    <cfRule type="expression" dxfId="599" priority="11923">
      <formula>MID($I609,7,2)="00"</formula>
    </cfRule>
    <cfRule type="expression" dxfId="598" priority="11924">
      <formula>MID($I609,8,1)="0"</formula>
    </cfRule>
    <cfRule type="expression" dxfId="597" priority="11925">
      <formula>$N609="Excluído"</formula>
    </cfRule>
    <cfRule type="expression" dxfId="596" priority="11926">
      <formula>$N609="Alterar"</formula>
    </cfRule>
    <cfRule type="expression" dxfId="595" priority="11927">
      <formula>$N609="Excluir"</formula>
    </cfRule>
    <cfRule type="expression" dxfId="594" priority="11928">
      <formula>$N609="Incluir"</formula>
    </cfRule>
  </conditionalFormatting>
  <conditionalFormatting sqref="F667 H667">
    <cfRule type="expression" dxfId="593" priority="11929">
      <formula>IF($I608="",FALSE,IF($I608&gt;9999999,IF($I608&lt;100000000,FALSE,TRUE),TRUE))</formula>
    </cfRule>
  </conditionalFormatting>
  <conditionalFormatting sqref="F667:H667">
    <cfRule type="expression" dxfId="592" priority="11930">
      <formula>MID($I608,2,7)="0000000"</formula>
    </cfRule>
    <cfRule type="expression" dxfId="591" priority="11931">
      <formula>MID($I608,3,6)="000000"</formula>
    </cfRule>
    <cfRule type="expression" dxfId="590" priority="11932">
      <formula>MID($I608,4,5)="00000"</formula>
    </cfRule>
    <cfRule type="expression" dxfId="589" priority="11933">
      <formula>MID($I608,5,4)="0000"</formula>
    </cfRule>
    <cfRule type="expression" dxfId="588" priority="11934">
      <formula>MID($I608,7,2)="00"</formula>
    </cfRule>
    <cfRule type="expression" dxfId="587" priority="11935">
      <formula>MID($I608,8,1)="0"</formula>
    </cfRule>
    <cfRule type="expression" dxfId="586" priority="11936">
      <formula>$N608="Excluído"</formula>
    </cfRule>
    <cfRule type="expression" dxfId="585" priority="11937">
      <formula>$N608="Alterar"</formula>
    </cfRule>
    <cfRule type="expression" dxfId="584" priority="11938">
      <formula>$N608="Excluir"</formula>
    </cfRule>
    <cfRule type="expression" dxfId="583" priority="11939">
      <formula>$N608="Incluir"</formula>
    </cfRule>
  </conditionalFormatting>
  <conditionalFormatting sqref="E624:E625">
    <cfRule type="expression" dxfId="582" priority="642">
      <formula>IF($I623="",FALSE,IF($I623&gt;9999999,IF($I623&lt;100000000,FALSE,TRUE),TRUE))</formula>
    </cfRule>
  </conditionalFormatting>
  <conditionalFormatting sqref="E624:E625">
    <cfRule type="expression" dxfId="581" priority="643">
      <formula>MID($I623,2,7)="0000000"</formula>
    </cfRule>
    <cfRule type="expression" dxfId="580" priority="644">
      <formula>MID($I623,3,6)="000000"</formula>
    </cfRule>
    <cfRule type="expression" dxfId="579" priority="645">
      <formula>MID($I623,4,5)="00000"</formula>
    </cfRule>
    <cfRule type="expression" dxfId="578" priority="646">
      <formula>MID($I623,5,4)="0000"</formula>
    </cfRule>
    <cfRule type="expression" dxfId="577" priority="647">
      <formula>MID($I623,7,2)="00"</formula>
    </cfRule>
    <cfRule type="expression" dxfId="576" priority="648">
      <formula>MID($I623,8,1)="0"</formula>
    </cfRule>
    <cfRule type="expression" dxfId="575" priority="649">
      <formula>$N623="Excluído"</formula>
    </cfRule>
    <cfRule type="expression" dxfId="574" priority="650">
      <formula>$N623="Alterar"</formula>
    </cfRule>
    <cfRule type="expression" dxfId="573" priority="651">
      <formula>$N623="Excluir"</formula>
    </cfRule>
    <cfRule type="expression" dxfId="572" priority="652">
      <formula>$N623="Incluir"</formula>
    </cfRule>
  </conditionalFormatting>
  <conditionalFormatting sqref="F624:F625">
    <cfRule type="expression" dxfId="571" priority="631">
      <formula>IF($I622="",FALSE,IF($I622&gt;9999999,IF($I622&lt;100000000,FALSE,TRUE),TRUE))</formula>
    </cfRule>
  </conditionalFormatting>
  <conditionalFormatting sqref="F624:G625">
    <cfRule type="expression" dxfId="570" priority="632">
      <formula>MID($I622,2,7)="0000000"</formula>
    </cfRule>
    <cfRule type="expression" dxfId="569" priority="633">
      <formula>MID($I622,3,6)="000000"</formula>
    </cfRule>
    <cfRule type="expression" dxfId="568" priority="634">
      <formula>MID($I622,4,5)="00000"</formula>
    </cfRule>
    <cfRule type="expression" dxfId="567" priority="635">
      <formula>MID($I622,5,4)="0000"</formula>
    </cfRule>
    <cfRule type="expression" dxfId="566" priority="636">
      <formula>MID($I622,7,2)="00"</formula>
    </cfRule>
    <cfRule type="expression" dxfId="565" priority="637">
      <formula>MID($I622,8,1)="0"</formula>
    </cfRule>
    <cfRule type="expression" dxfId="564" priority="638">
      <formula>$N622="Excluído"</formula>
    </cfRule>
    <cfRule type="expression" dxfId="563" priority="639">
      <formula>$N622="Alterar"</formula>
    </cfRule>
    <cfRule type="expression" dxfId="562" priority="640">
      <formula>$N622="Excluir"</formula>
    </cfRule>
    <cfRule type="expression" dxfId="561" priority="641">
      <formula>$N622="Incluir"</formula>
    </cfRule>
  </conditionalFormatting>
  <conditionalFormatting sqref="F615:H616">
    <cfRule type="expression" dxfId="560" priority="621">
      <formula>MID($I615,2,7)="0000000"</formula>
    </cfRule>
    <cfRule type="expression" dxfId="559" priority="622">
      <formula>MID($I615,3,6)="000000"</formula>
    </cfRule>
    <cfRule type="expression" dxfId="558" priority="623">
      <formula>MID($I615,4,5)="00000"</formula>
    </cfRule>
    <cfRule type="expression" dxfId="557" priority="624">
      <formula>MID($I615,5,4)="0000"</formula>
    </cfRule>
    <cfRule type="expression" dxfId="556" priority="625">
      <formula>MID($I615,7,2)="00"</formula>
    </cfRule>
    <cfRule type="expression" dxfId="555" priority="626">
      <formula>MID($I615,8,1)="0"</formula>
    </cfRule>
    <cfRule type="expression" dxfId="554" priority="627">
      <formula>$N615="Excluído"</formula>
    </cfRule>
    <cfRule type="expression" dxfId="553" priority="628">
      <formula>$N615="Alterar"</formula>
    </cfRule>
    <cfRule type="expression" dxfId="552" priority="629">
      <formula>$N615="Excluir"</formula>
    </cfRule>
    <cfRule type="expression" dxfId="551" priority="630">
      <formula>$N615="Incluir"</formula>
    </cfRule>
  </conditionalFormatting>
  <conditionalFormatting sqref="G614">
    <cfRule type="expression" dxfId="550" priority="611">
      <formula>MID($I554,2,7)="0000000"</formula>
    </cfRule>
    <cfRule type="expression" dxfId="549" priority="612">
      <formula>MID($I554,3,6)="000000"</formula>
    </cfRule>
    <cfRule type="expression" dxfId="548" priority="613">
      <formula>MID($I554,4,5)="00000"</formula>
    </cfRule>
    <cfRule type="expression" dxfId="547" priority="614">
      <formula>MID($I554,5,4)="0000"</formula>
    </cfRule>
    <cfRule type="expression" dxfId="546" priority="615">
      <formula>MID($I554,7,2)="00"</formula>
    </cfRule>
    <cfRule type="expression" dxfId="545" priority="616">
      <formula>MID($I554,8,1)="0"</formula>
    </cfRule>
    <cfRule type="expression" dxfId="544" priority="617">
      <formula>$N554="Excluído"</formula>
    </cfRule>
    <cfRule type="expression" dxfId="543" priority="618">
      <formula>$N554="Alterar"</formula>
    </cfRule>
    <cfRule type="expression" dxfId="542" priority="619">
      <formula>$N554="Excluir"</formula>
    </cfRule>
    <cfRule type="expression" dxfId="541" priority="620">
      <formula>$N554="Incluir"</formula>
    </cfRule>
  </conditionalFormatting>
  <conditionalFormatting sqref="G612">
    <cfRule type="expression" dxfId="540" priority="601">
      <formula>MID($I552,2,7)="0000000"</formula>
    </cfRule>
    <cfRule type="expression" dxfId="539" priority="602">
      <formula>MID($I552,3,6)="000000"</formula>
    </cfRule>
    <cfRule type="expression" dxfId="538" priority="603">
      <formula>MID($I552,4,5)="00000"</formula>
    </cfRule>
    <cfRule type="expression" dxfId="537" priority="604">
      <formula>MID($I552,5,4)="0000"</formula>
    </cfRule>
    <cfRule type="expression" dxfId="536" priority="605">
      <formula>MID($I552,7,2)="00"</formula>
    </cfRule>
    <cfRule type="expression" dxfId="535" priority="606">
      <formula>MID($I552,8,1)="0"</formula>
    </cfRule>
    <cfRule type="expression" dxfId="534" priority="607">
      <formula>$N552="Excluído"</formula>
    </cfRule>
    <cfRule type="expression" dxfId="533" priority="608">
      <formula>$N552="Alterar"</formula>
    </cfRule>
    <cfRule type="expression" dxfId="532" priority="609">
      <formula>$N552="Excluir"</formula>
    </cfRule>
    <cfRule type="expression" dxfId="531" priority="610">
      <formula>$N552="Incluir"</formula>
    </cfRule>
  </conditionalFormatting>
  <conditionalFormatting sqref="B98:B100">
    <cfRule type="expression" dxfId="530" priority="590">
      <formula>IF($H98="",FALSE,IF($H98&gt;9999999,IF($H98&lt;100000000,FALSE,TRUE),TRUE))</formula>
    </cfRule>
  </conditionalFormatting>
  <conditionalFormatting sqref="B98:C100">
    <cfRule type="expression" dxfId="529" priority="591">
      <formula>MID($H98,2,7)="0000000"</formula>
    </cfRule>
    <cfRule type="expression" dxfId="528" priority="592">
      <formula>MID($H98,3,6)="000000"</formula>
    </cfRule>
    <cfRule type="expression" dxfId="527" priority="593">
      <formula>MID($H98,4,5)="00000"</formula>
    </cfRule>
    <cfRule type="expression" dxfId="526" priority="594">
      <formula>MID($H98,5,4)="0000"</formula>
    </cfRule>
    <cfRule type="expression" dxfId="525" priority="595">
      <formula>MID($H98,7,2)="00"</formula>
    </cfRule>
    <cfRule type="expression" dxfId="524" priority="596">
      <formula>MID($H98,8,1)="0"</formula>
    </cfRule>
    <cfRule type="expression" dxfId="523" priority="597">
      <formula>$M98="Excluído"</formula>
    </cfRule>
    <cfRule type="expression" dxfId="522" priority="598">
      <formula>$M98="Alterar"</formula>
    </cfRule>
    <cfRule type="expression" dxfId="521" priority="599">
      <formula>$M98="Excluir"</formula>
    </cfRule>
    <cfRule type="expression" dxfId="520" priority="600">
      <formula>$M98="Incluir"</formula>
    </cfRule>
  </conditionalFormatting>
  <conditionalFormatting sqref="F93:G93 F92">
    <cfRule type="expression" dxfId="519" priority="580">
      <formula>MID($H92,2,7)="0000000"</formula>
    </cfRule>
    <cfRule type="expression" dxfId="518" priority="581">
      <formula>MID($H92,3,6)="000000"</formula>
    </cfRule>
    <cfRule type="expression" dxfId="517" priority="582">
      <formula>MID($H92,4,5)="00000"</formula>
    </cfRule>
    <cfRule type="expression" dxfId="516" priority="583">
      <formula>MID($H92,5,4)="0000"</formula>
    </cfRule>
    <cfRule type="expression" dxfId="515" priority="584">
      <formula>MID($H92,7,2)="00"</formula>
    </cfRule>
    <cfRule type="expression" dxfId="514" priority="585">
      <formula>MID($H92,8,1)="0"</formula>
    </cfRule>
    <cfRule type="expression" dxfId="513" priority="586">
      <formula>$M92="Excluído"</formula>
    </cfRule>
    <cfRule type="expression" dxfId="512" priority="587">
      <formula>$M92="Alterar"</formula>
    </cfRule>
    <cfRule type="expression" dxfId="511" priority="588">
      <formula>$M92="Excluir"</formula>
    </cfRule>
    <cfRule type="expression" dxfId="510" priority="589">
      <formula>$M92="Incluir"</formula>
    </cfRule>
  </conditionalFormatting>
  <conditionalFormatting sqref="G92">
    <cfRule type="expression" dxfId="509" priority="570">
      <formula>MID($H92,2,7)="0000000"</formula>
    </cfRule>
    <cfRule type="expression" dxfId="508" priority="571">
      <formula>MID($H92,3,6)="000000"</formula>
    </cfRule>
    <cfRule type="expression" dxfId="507" priority="572">
      <formula>MID($H92,4,5)="00000"</formula>
    </cfRule>
    <cfRule type="expression" dxfId="506" priority="573">
      <formula>MID($H92,5,4)="0000"</formula>
    </cfRule>
    <cfRule type="expression" dxfId="505" priority="574">
      <formula>MID($H92,7,2)="00"</formula>
    </cfRule>
    <cfRule type="expression" dxfId="504" priority="575">
      <formula>MID($H92,8,1)="0"</formula>
    </cfRule>
    <cfRule type="expression" dxfId="503" priority="576">
      <formula>$M92="Excluído"</formula>
    </cfRule>
    <cfRule type="expression" dxfId="502" priority="577">
      <formula>$M92="Alterar"</formula>
    </cfRule>
    <cfRule type="expression" dxfId="501" priority="578">
      <formula>$M92="Excluir"</formula>
    </cfRule>
    <cfRule type="expression" dxfId="500" priority="579">
      <formula>$M92="Incluir"</formula>
    </cfRule>
  </conditionalFormatting>
  <conditionalFormatting sqref="B92:B97">
    <cfRule type="expression" dxfId="499" priority="559">
      <formula>IF($I92="",FALSE,IF($I92&gt;9999999,IF($I92&lt;100000000,FALSE,TRUE),TRUE))</formula>
    </cfRule>
  </conditionalFormatting>
  <conditionalFormatting sqref="B92:C97">
    <cfRule type="expression" dxfId="498" priority="560">
      <formula>MID($I92,2,7)="0000000"</formula>
    </cfRule>
    <cfRule type="expression" dxfId="497" priority="561">
      <formula>MID($I92,3,6)="000000"</formula>
    </cfRule>
    <cfRule type="expression" dxfId="496" priority="562">
      <formula>MID($I92,4,5)="00000"</formula>
    </cfRule>
    <cfRule type="expression" dxfId="495" priority="563">
      <formula>MID($I92,5,4)="0000"</formula>
    </cfRule>
    <cfRule type="expression" dxfId="494" priority="564">
      <formula>MID($I92,7,2)="00"</formula>
    </cfRule>
    <cfRule type="expression" dxfId="493" priority="565">
      <formula>MID($I92,8,1)="0"</formula>
    </cfRule>
    <cfRule type="expression" dxfId="492" priority="566">
      <formula>$N92="Excluído"</formula>
    </cfRule>
    <cfRule type="expression" dxfId="491" priority="567">
      <formula>$N92="Alterar"</formula>
    </cfRule>
    <cfRule type="expression" dxfId="490" priority="568">
      <formula>$N92="Excluir"</formula>
    </cfRule>
    <cfRule type="expression" dxfId="489" priority="569">
      <formula>$N92="Incluir"</formula>
    </cfRule>
  </conditionalFormatting>
  <conditionalFormatting sqref="F98:F100">
    <cfRule type="expression" dxfId="488" priority="548">
      <formula>IF($H98="",FALSE,IF($H98&gt;9999999,IF($H98&lt;100000000,FALSE,TRUE),TRUE))</formula>
    </cfRule>
  </conditionalFormatting>
  <conditionalFormatting sqref="F98:G98 F99:F100">
    <cfRule type="expression" dxfId="487" priority="549">
      <formula>MID($H98,2,7)="0000000"</formula>
    </cfRule>
    <cfRule type="expression" dxfId="486" priority="550">
      <formula>MID($H98,3,6)="000000"</formula>
    </cfRule>
    <cfRule type="expression" dxfId="485" priority="551">
      <formula>MID($H98,4,5)="00000"</formula>
    </cfRule>
    <cfRule type="expression" dxfId="484" priority="552">
      <formula>MID($H98,5,4)="0000"</formula>
    </cfRule>
    <cfRule type="expression" dxfId="483" priority="553">
      <formula>MID($H98,7,2)="00"</formula>
    </cfRule>
    <cfRule type="expression" dxfId="482" priority="554">
      <formula>MID($H98,8,1)="0"</formula>
    </cfRule>
    <cfRule type="expression" dxfId="481" priority="555">
      <formula>$M98="Excluído"</formula>
    </cfRule>
    <cfRule type="expression" dxfId="480" priority="556">
      <formula>$M98="Alterar"</formula>
    </cfRule>
    <cfRule type="expression" dxfId="479" priority="557">
      <formula>$M98="Excluir"</formula>
    </cfRule>
    <cfRule type="expression" dxfId="478" priority="558">
      <formula>$M98="Incluir"</formula>
    </cfRule>
  </conditionalFormatting>
  <conditionalFormatting sqref="G99">
    <cfRule type="expression" dxfId="477" priority="538">
      <formula>MID($H99,2,7)="0000000"</formula>
    </cfRule>
    <cfRule type="expression" dxfId="476" priority="539">
      <formula>MID($H99,3,6)="000000"</formula>
    </cfRule>
    <cfRule type="expression" dxfId="475" priority="540">
      <formula>MID($H99,4,5)="00000"</formula>
    </cfRule>
    <cfRule type="expression" dxfId="474" priority="541">
      <formula>MID($H99,5,4)="0000"</formula>
    </cfRule>
    <cfRule type="expression" dxfId="473" priority="542">
      <formula>MID($H99,7,2)="00"</formula>
    </cfRule>
    <cfRule type="expression" dxfId="472" priority="543">
      <formula>MID($H99,8,1)="0"</formula>
    </cfRule>
    <cfRule type="expression" dxfId="471" priority="544">
      <formula>$M99="Excluído"</formula>
    </cfRule>
    <cfRule type="expression" dxfId="470" priority="545">
      <formula>$M99="Alterar"</formula>
    </cfRule>
    <cfRule type="expression" dxfId="469" priority="546">
      <formula>$M99="Excluir"</formula>
    </cfRule>
    <cfRule type="expression" dxfId="468" priority="547">
      <formula>$M99="Incluir"</formula>
    </cfRule>
  </conditionalFormatting>
  <conditionalFormatting sqref="G100">
    <cfRule type="expression" dxfId="467" priority="528">
      <formula>MID($H100,2,7)="0000000"</formula>
    </cfRule>
    <cfRule type="expression" dxfId="466" priority="529">
      <formula>MID($H100,3,6)="000000"</formula>
    </cfRule>
    <cfRule type="expression" dxfId="465" priority="530">
      <formula>MID($H100,4,5)="00000"</formula>
    </cfRule>
    <cfRule type="expression" dxfId="464" priority="531">
      <formula>MID($H100,5,4)="0000"</formula>
    </cfRule>
    <cfRule type="expression" dxfId="463" priority="532">
      <formula>MID($H100,7,2)="00"</formula>
    </cfRule>
    <cfRule type="expression" dxfId="462" priority="533">
      <formula>MID($H100,8,1)="0"</formula>
    </cfRule>
    <cfRule type="expression" dxfId="461" priority="534">
      <formula>$M100="Excluído"</formula>
    </cfRule>
    <cfRule type="expression" dxfId="460" priority="535">
      <formula>$M100="Alterar"</formula>
    </cfRule>
    <cfRule type="expression" dxfId="459" priority="536">
      <formula>$M100="Excluir"</formula>
    </cfRule>
    <cfRule type="expression" dxfId="458" priority="537">
      <formula>$M100="Incluir"</formula>
    </cfRule>
  </conditionalFormatting>
  <conditionalFormatting sqref="E92">
    <cfRule type="expression" dxfId="457" priority="517">
      <formula>IF($I86="",FALSE,IF($I86&gt;9999999,IF($I86&lt;100000000,FALSE,TRUE),TRUE))</formula>
    </cfRule>
  </conditionalFormatting>
  <conditionalFormatting sqref="E92">
    <cfRule type="expression" dxfId="456" priority="518">
      <formula>MID($I86,2,7)="0000000"</formula>
    </cfRule>
    <cfRule type="expression" dxfId="455" priority="519">
      <formula>MID($I86,3,6)="000000"</formula>
    </cfRule>
    <cfRule type="expression" dxfId="454" priority="520">
      <formula>MID($I86,4,5)="00000"</formula>
    </cfRule>
    <cfRule type="expression" dxfId="453" priority="521">
      <formula>MID($I86,5,4)="0000"</formula>
    </cfRule>
    <cfRule type="expression" dxfId="452" priority="522">
      <formula>MID($I86,7,2)="00"</formula>
    </cfRule>
    <cfRule type="expression" dxfId="451" priority="523">
      <formula>MID($I86,8,1)="0"</formula>
    </cfRule>
    <cfRule type="expression" dxfId="450" priority="524">
      <formula>$N86="Excluído"</formula>
    </cfRule>
    <cfRule type="expression" dxfId="449" priority="525">
      <formula>$N86="Alterar"</formula>
    </cfRule>
    <cfRule type="expression" dxfId="448" priority="526">
      <formula>$N86="Excluir"</formula>
    </cfRule>
    <cfRule type="expression" dxfId="447" priority="527">
      <formula>$N86="Incluir"</formula>
    </cfRule>
  </conditionalFormatting>
  <conditionalFormatting sqref="H288 F288">
    <cfRule type="expression" dxfId="446" priority="11940">
      <formula>IF($I267="",FALSE,IF($I267&gt;9999999,IF($I267&lt;100000000,FALSE,TRUE),TRUE))</formula>
    </cfRule>
  </conditionalFormatting>
  <conditionalFormatting sqref="H288 F288">
    <cfRule type="expression" dxfId="445" priority="11941">
      <formula>MID($I267,2,7)="0000000"</formula>
    </cfRule>
    <cfRule type="expression" dxfId="444" priority="11942">
      <formula>MID($I267,3,6)="000000"</formula>
    </cfRule>
    <cfRule type="expression" dxfId="443" priority="11943">
      <formula>MID($I267,4,5)="00000"</formula>
    </cfRule>
    <cfRule type="expression" dxfId="442" priority="11944">
      <formula>MID($I267,5,4)="0000"</formula>
    </cfRule>
    <cfRule type="expression" dxfId="441" priority="11945">
      <formula>MID($I267,7,2)="00"</formula>
    </cfRule>
    <cfRule type="expression" dxfId="440" priority="11946">
      <formula>MID($I267,8,1)="0"</formula>
    </cfRule>
    <cfRule type="expression" dxfId="439" priority="11947">
      <formula>$N267="Excluído"</formula>
    </cfRule>
    <cfRule type="expression" dxfId="438" priority="11948">
      <formula>$N267="Alterar"</formula>
    </cfRule>
    <cfRule type="expression" dxfId="437" priority="11949">
      <formula>$N267="Excluir"</formula>
    </cfRule>
    <cfRule type="expression" dxfId="436" priority="11950">
      <formula>$N267="Incluir"</formula>
    </cfRule>
  </conditionalFormatting>
  <conditionalFormatting sqref="H286">
    <cfRule type="expression" dxfId="435" priority="506">
      <formula>IF($I277="",FALSE,IF($I277&gt;9999999,IF($I277&lt;100000000,FALSE,TRUE),TRUE))</formula>
    </cfRule>
  </conditionalFormatting>
  <conditionalFormatting sqref="H286">
    <cfRule type="expression" dxfId="434" priority="507">
      <formula>MID($I277,2,7)="0000000"</formula>
    </cfRule>
    <cfRule type="expression" dxfId="433" priority="508">
      <formula>MID($I277,3,6)="000000"</formula>
    </cfRule>
    <cfRule type="expression" dxfId="432" priority="509">
      <formula>MID($I277,4,5)="00000"</formula>
    </cfRule>
    <cfRule type="expression" dxfId="431" priority="510">
      <formula>MID($I277,5,4)="0000"</formula>
    </cfRule>
    <cfRule type="expression" dxfId="430" priority="511">
      <formula>MID($I277,7,2)="00"</formula>
    </cfRule>
    <cfRule type="expression" dxfId="429" priority="512">
      <formula>MID($I277,8,1)="0"</formula>
    </cfRule>
    <cfRule type="expression" dxfId="428" priority="513">
      <formula>$N277="Excluído"</formula>
    </cfRule>
    <cfRule type="expression" dxfId="427" priority="514">
      <formula>$N277="Alterar"</formula>
    </cfRule>
    <cfRule type="expression" dxfId="426" priority="515">
      <formula>$N277="Excluir"</formula>
    </cfRule>
    <cfRule type="expression" dxfId="425" priority="516">
      <formula>$N277="Incluir"</formula>
    </cfRule>
  </conditionalFormatting>
  <conditionalFormatting sqref="H286">
    <cfRule type="expression" dxfId="424" priority="495">
      <formula>IF($I266="",FALSE,IF($I266&gt;9999999,IF($I266&lt;100000000,FALSE,TRUE),TRUE))</formula>
    </cfRule>
  </conditionalFormatting>
  <conditionalFormatting sqref="H286">
    <cfRule type="expression" dxfId="423" priority="496">
      <formula>MID($I266,2,7)="0000000"</formula>
    </cfRule>
    <cfRule type="expression" dxfId="422" priority="497">
      <formula>MID($I266,3,6)="000000"</formula>
    </cfRule>
    <cfRule type="expression" dxfId="421" priority="498">
      <formula>MID($I266,4,5)="00000"</formula>
    </cfRule>
    <cfRule type="expression" dxfId="420" priority="499">
      <formula>MID($I266,5,4)="0000"</formula>
    </cfRule>
    <cfRule type="expression" dxfId="419" priority="500">
      <formula>MID($I266,7,2)="00"</formula>
    </cfRule>
    <cfRule type="expression" dxfId="418" priority="501">
      <formula>MID($I266,8,1)="0"</formula>
    </cfRule>
    <cfRule type="expression" dxfId="417" priority="502">
      <formula>$N266="Excluído"</formula>
    </cfRule>
    <cfRule type="expression" dxfId="416" priority="503">
      <formula>$N266="Alterar"</formula>
    </cfRule>
    <cfRule type="expression" dxfId="415" priority="504">
      <formula>$N266="Excluir"</formula>
    </cfRule>
    <cfRule type="expression" dxfId="414" priority="505">
      <formula>$N266="Incluir"</formula>
    </cfRule>
  </conditionalFormatting>
  <conditionalFormatting sqref="F461 H461 H485 F485">
    <cfRule type="expression" dxfId="413" priority="12332">
      <formula>IF(#REF!="",FALSE,IF(#REF!&gt;9999999,IF(#REF!&lt;100000000,FALSE,TRUE),TRUE))</formula>
    </cfRule>
  </conditionalFormatting>
  <conditionalFormatting sqref="F461:H461 H485 F485">
    <cfRule type="expression" dxfId="412" priority="12336">
      <formula>MID(#REF!,2,7)="0000000"</formula>
    </cfRule>
    <cfRule type="expression" dxfId="411" priority="12337">
      <formula>MID(#REF!,3,6)="000000"</formula>
    </cfRule>
    <cfRule type="expression" dxfId="410" priority="12338">
      <formula>MID(#REF!,4,5)="00000"</formula>
    </cfRule>
    <cfRule type="expression" dxfId="409" priority="12339">
      <formula>MID(#REF!,5,4)="0000"</formula>
    </cfRule>
    <cfRule type="expression" dxfId="408" priority="12340">
      <formula>MID(#REF!,7,2)="00"</formula>
    </cfRule>
    <cfRule type="expression" dxfId="407" priority="12341">
      <formula>MID(#REF!,8,1)="0"</formula>
    </cfRule>
    <cfRule type="expression" dxfId="406" priority="12342">
      <formula>#REF!="Excluído"</formula>
    </cfRule>
    <cfRule type="expression" dxfId="405" priority="12343">
      <formula>#REF!="Alterar"</formula>
    </cfRule>
    <cfRule type="expression" dxfId="404" priority="12344">
      <formula>#REF!="Excluir"</formula>
    </cfRule>
    <cfRule type="expression" dxfId="403" priority="12345">
      <formula>#REF!="Incluir"</formula>
    </cfRule>
  </conditionalFormatting>
  <conditionalFormatting sqref="H464 F464">
    <cfRule type="expression" dxfId="402" priority="12643">
      <formula>IF($I423="",FALSE,IF($I423&gt;9999999,IF($I423&lt;100000000,FALSE,TRUE),TRUE))</formula>
    </cfRule>
  </conditionalFormatting>
  <conditionalFormatting sqref="F464:H464">
    <cfRule type="expression" dxfId="401" priority="12645">
      <formula>MID($I423,2,7)="0000000"</formula>
    </cfRule>
    <cfRule type="expression" dxfId="400" priority="12646">
      <formula>MID($I423,3,6)="000000"</formula>
    </cfRule>
    <cfRule type="expression" dxfId="399" priority="12647">
      <formula>MID($I423,4,5)="00000"</formula>
    </cfRule>
    <cfRule type="expression" dxfId="398" priority="12648">
      <formula>MID($I423,5,4)="0000"</formula>
    </cfRule>
    <cfRule type="expression" dxfId="397" priority="12649">
      <formula>MID($I423,7,2)="00"</formula>
    </cfRule>
    <cfRule type="expression" dxfId="396" priority="12650">
      <formula>MID($I423,8,1)="0"</formula>
    </cfRule>
    <cfRule type="expression" dxfId="395" priority="12651">
      <formula>$N423="Excluído"</formula>
    </cfRule>
    <cfRule type="expression" dxfId="394" priority="12652">
      <formula>$N423="Alterar"</formula>
    </cfRule>
    <cfRule type="expression" dxfId="393" priority="12653">
      <formula>$N423="Excluir"</formula>
    </cfRule>
    <cfRule type="expression" dxfId="392" priority="12654">
      <formula>$N423="Incluir"</formula>
    </cfRule>
  </conditionalFormatting>
  <conditionalFormatting sqref="E427">
    <cfRule type="expression" dxfId="391" priority="225">
      <formula>IF(#REF!="",FALSE,IF(#REF!&gt;9999999,IF(#REF!&lt;100000000,FALSE,TRUE),TRUE))</formula>
    </cfRule>
  </conditionalFormatting>
  <conditionalFormatting sqref="E427">
    <cfRule type="expression" dxfId="390" priority="226">
      <formula>MID(#REF!,2,7)="0000000"</formula>
    </cfRule>
    <cfRule type="expression" dxfId="389" priority="227">
      <formula>MID(#REF!,3,6)="000000"</formula>
    </cfRule>
    <cfRule type="expression" dxfId="388" priority="228">
      <formula>MID(#REF!,4,5)="00000"</formula>
    </cfRule>
    <cfRule type="expression" dxfId="387" priority="229">
      <formula>MID(#REF!,5,4)="0000"</formula>
    </cfRule>
    <cfRule type="expression" dxfId="386" priority="230">
      <formula>MID(#REF!,7,2)="00"</formula>
    </cfRule>
    <cfRule type="expression" dxfId="385" priority="231">
      <formula>MID(#REF!,8,1)="0"</formula>
    </cfRule>
    <cfRule type="expression" dxfId="384" priority="232">
      <formula>#REF!="Excluído"</formula>
    </cfRule>
    <cfRule type="expression" dxfId="383" priority="233">
      <formula>#REF!="Alterar"</formula>
    </cfRule>
    <cfRule type="expression" dxfId="382" priority="234">
      <formula>#REF!="Excluir"</formula>
    </cfRule>
    <cfRule type="expression" dxfId="381" priority="235">
      <formula>#REF!="Incluir"</formula>
    </cfRule>
  </conditionalFormatting>
  <conditionalFormatting sqref="F430">
    <cfRule type="expression" dxfId="380" priority="237">
      <formula>MID(#REF!,2,7)="0000000"</formula>
    </cfRule>
    <cfRule type="expression" dxfId="379" priority="238">
      <formula>MID(#REF!,3,6)="000000"</formula>
    </cfRule>
    <cfRule type="expression" dxfId="378" priority="239">
      <formula>MID(#REF!,4,5)="00000"</formula>
    </cfRule>
    <cfRule type="expression" dxfId="377" priority="240">
      <formula>MID(#REF!,5,4)="0000"</formula>
    </cfRule>
    <cfRule type="expression" dxfId="376" priority="241">
      <formula>MID(#REF!,7,2)="00"</formula>
    </cfRule>
    <cfRule type="expression" dxfId="375" priority="242">
      <formula>MID(#REF!,8,1)="0"</formula>
    </cfRule>
    <cfRule type="expression" dxfId="374" priority="243">
      <formula>#REF!="Excluído"</formula>
    </cfRule>
    <cfRule type="expression" dxfId="373" priority="244">
      <formula>#REF!="Alterar"</formula>
    </cfRule>
    <cfRule type="expression" dxfId="372" priority="245">
      <formula>#REF!="Excluir"</formula>
    </cfRule>
    <cfRule type="expression" dxfId="371" priority="246">
      <formula>#REF!="Incluir"</formula>
    </cfRule>
  </conditionalFormatting>
  <conditionalFormatting sqref="F431">
    <cfRule type="expression" dxfId="370" priority="247">
      <formula>IF(#REF!="",FALSE,IF(#REF!&gt;9999999,IF(#REF!&lt;100000000,FALSE,TRUE),TRUE))</formula>
    </cfRule>
  </conditionalFormatting>
  <conditionalFormatting sqref="F431">
    <cfRule type="expression" dxfId="369" priority="248">
      <formula>MID(#REF!,2,7)="0000000"</formula>
    </cfRule>
    <cfRule type="expression" dxfId="368" priority="249">
      <formula>MID(#REF!,3,6)="000000"</formula>
    </cfRule>
    <cfRule type="expression" dxfId="367" priority="250">
      <formula>MID(#REF!,4,5)="00000"</formula>
    </cfRule>
    <cfRule type="expression" dxfId="366" priority="251">
      <formula>MID(#REF!,5,4)="0000"</formula>
    </cfRule>
    <cfRule type="expression" dxfId="365" priority="252">
      <formula>MID(#REF!,7,2)="00"</formula>
    </cfRule>
    <cfRule type="expression" dxfId="364" priority="253">
      <formula>MID(#REF!,8,1)="0"</formula>
    </cfRule>
    <cfRule type="expression" dxfId="363" priority="254">
      <formula>#REF!="Excluído"</formula>
    </cfRule>
    <cfRule type="expression" dxfId="362" priority="255">
      <formula>#REF!="Alterar"</formula>
    </cfRule>
    <cfRule type="expression" dxfId="361" priority="256">
      <formula>#REF!="Excluir"</formula>
    </cfRule>
    <cfRule type="expression" dxfId="360" priority="257">
      <formula>#REF!="Incluir"</formula>
    </cfRule>
  </conditionalFormatting>
  <conditionalFormatting sqref="H428:H430">
    <cfRule type="expression" dxfId="359" priority="258">
      <formula>IF($I410="",FALSE,IF($I410&gt;9999999,IF($I410&lt;100000000,FALSE,TRUE),TRUE))</formula>
    </cfRule>
  </conditionalFormatting>
  <conditionalFormatting sqref="H428:H430">
    <cfRule type="expression" dxfId="358" priority="259">
      <formula>MID($I410,2,7)="0000000"</formula>
    </cfRule>
    <cfRule type="expression" dxfId="357" priority="260">
      <formula>MID($I410,3,6)="000000"</formula>
    </cfRule>
    <cfRule type="expression" dxfId="356" priority="261">
      <formula>MID($I410,4,5)="00000"</formula>
    </cfRule>
    <cfRule type="expression" dxfId="355" priority="262">
      <formula>MID($I410,5,4)="0000"</formula>
    </cfRule>
    <cfRule type="expression" dxfId="354" priority="263">
      <formula>MID($I410,7,2)="00"</formula>
    </cfRule>
    <cfRule type="expression" dxfId="353" priority="264">
      <formula>MID($I410,8,1)="0"</formula>
    </cfRule>
    <cfRule type="expression" dxfId="352" priority="265">
      <formula>$N410="Excluído"</formula>
    </cfRule>
    <cfRule type="expression" dxfId="351" priority="266">
      <formula>$N410="Alterar"</formula>
    </cfRule>
    <cfRule type="expression" dxfId="350" priority="267">
      <formula>$N410="Excluir"</formula>
    </cfRule>
    <cfRule type="expression" dxfId="349" priority="268">
      <formula>$N410="Incluir"</formula>
    </cfRule>
  </conditionalFormatting>
  <conditionalFormatting sqref="H433">
    <cfRule type="expression" dxfId="348" priority="203">
      <formula>IF($I413="",FALSE,IF($I413&gt;9999999,IF($I413&lt;100000000,FALSE,TRUE),TRUE))</formula>
    </cfRule>
  </conditionalFormatting>
  <conditionalFormatting sqref="H433">
    <cfRule type="expression" dxfId="347" priority="204">
      <formula>MID($I413,2,7)="0000000"</formula>
    </cfRule>
    <cfRule type="expression" dxfId="346" priority="205">
      <formula>MID($I413,3,6)="000000"</formula>
    </cfRule>
    <cfRule type="expression" dxfId="345" priority="206">
      <formula>MID($I413,4,5)="00000"</formula>
    </cfRule>
    <cfRule type="expression" dxfId="344" priority="207">
      <formula>MID($I413,5,4)="0000"</formula>
    </cfRule>
    <cfRule type="expression" dxfId="343" priority="208">
      <formula>MID($I413,7,2)="00"</formula>
    </cfRule>
    <cfRule type="expression" dxfId="342" priority="209">
      <formula>MID($I413,8,1)="0"</formula>
    </cfRule>
    <cfRule type="expression" dxfId="341" priority="210">
      <formula>$N413="Excluído"</formula>
    </cfRule>
    <cfRule type="expression" dxfId="340" priority="211">
      <formula>$N413="Alterar"</formula>
    </cfRule>
    <cfRule type="expression" dxfId="339" priority="212">
      <formula>$N413="Excluir"</formula>
    </cfRule>
    <cfRule type="expression" dxfId="338" priority="213">
      <formula>$N413="Incluir"</formula>
    </cfRule>
  </conditionalFormatting>
  <conditionalFormatting sqref="F427">
    <cfRule type="expression" dxfId="337" priority="269">
      <formula>IF($I409="",FALSE,IF($I409&gt;9999999,IF($I409&lt;100000000,FALSE,TRUE),TRUE))</formula>
    </cfRule>
  </conditionalFormatting>
  <conditionalFormatting sqref="F427:G427">
    <cfRule type="expression" dxfId="336" priority="270">
      <formula>MID($I409,2,7)="0000000"</formula>
    </cfRule>
    <cfRule type="expression" dxfId="335" priority="271">
      <formula>MID($I409,3,6)="000000"</formula>
    </cfRule>
    <cfRule type="expression" dxfId="334" priority="272">
      <formula>MID($I409,4,5)="00000"</formula>
    </cfRule>
    <cfRule type="expression" dxfId="333" priority="273">
      <formula>MID($I409,5,4)="0000"</formula>
    </cfRule>
    <cfRule type="expression" dxfId="332" priority="274">
      <formula>MID($I409,7,2)="00"</formula>
    </cfRule>
    <cfRule type="expression" dxfId="331" priority="275">
      <formula>MID($I409,8,1)="0"</formula>
    </cfRule>
    <cfRule type="expression" dxfId="330" priority="276">
      <formula>$N409="Excluído"</formula>
    </cfRule>
    <cfRule type="expression" dxfId="329" priority="277">
      <formula>$N409="Alterar"</formula>
    </cfRule>
    <cfRule type="expression" dxfId="328" priority="278">
      <formula>$N409="Excluir"</formula>
    </cfRule>
    <cfRule type="expression" dxfId="327" priority="279">
      <formula>$N409="Incluir"</formula>
    </cfRule>
  </conditionalFormatting>
  <conditionalFormatting sqref="H427:H430">
    <cfRule type="expression" dxfId="326" priority="202">
      <formula>IF($I393="",FALSE,IF($I393&gt;9999999,IF($I393&lt;100000000,FALSE,TRUE),TRUE))</formula>
    </cfRule>
  </conditionalFormatting>
  <conditionalFormatting sqref="H427:H430">
    <cfRule type="expression" dxfId="325" priority="192">
      <formula>MID($I393,2,7)="0000000"</formula>
    </cfRule>
    <cfRule type="expression" dxfId="324" priority="193">
      <formula>MID($I393,3,6)="000000"</formula>
    </cfRule>
    <cfRule type="expression" dxfId="323" priority="194">
      <formula>MID($I393,4,5)="00000"</formula>
    </cfRule>
    <cfRule type="expression" dxfId="322" priority="195">
      <formula>MID($I393,5,4)="0000"</formula>
    </cfRule>
    <cfRule type="expression" dxfId="321" priority="196">
      <formula>MID($I393,7,2)="00"</formula>
    </cfRule>
    <cfRule type="expression" dxfId="320" priority="197">
      <formula>MID($I393,8,1)="0"</formula>
    </cfRule>
    <cfRule type="expression" dxfId="319" priority="198">
      <formula>$N393="Excluído"</formula>
    </cfRule>
    <cfRule type="expression" dxfId="318" priority="199">
      <formula>$N393="Alterar"</formula>
    </cfRule>
    <cfRule type="expression" dxfId="317" priority="200">
      <formula>$N393="Excluir"</formula>
    </cfRule>
    <cfRule type="expression" dxfId="316" priority="201">
      <formula>$N393="Incluir"</formula>
    </cfRule>
  </conditionalFormatting>
  <conditionalFormatting sqref="F427">
    <cfRule type="expression" dxfId="315" priority="280">
      <formula>IF($I393="",FALSE,IF($I393&gt;9999999,IF($I393&lt;100000000,FALSE,TRUE),TRUE))</formula>
    </cfRule>
  </conditionalFormatting>
  <conditionalFormatting sqref="F427">
    <cfRule type="expression" dxfId="314" priority="281">
      <formula>MID($I393,2,7)="0000000"</formula>
    </cfRule>
    <cfRule type="expression" dxfId="313" priority="282">
      <formula>MID($I393,3,6)="000000"</formula>
    </cfRule>
    <cfRule type="expression" dxfId="312" priority="283">
      <formula>MID($I393,4,5)="00000"</formula>
    </cfRule>
    <cfRule type="expression" dxfId="311" priority="284">
      <formula>MID($I393,5,4)="0000"</formula>
    </cfRule>
    <cfRule type="expression" dxfId="310" priority="285">
      <formula>MID($I393,7,2)="00"</formula>
    </cfRule>
    <cfRule type="expression" dxfId="309" priority="286">
      <formula>MID($I393,8,1)="0"</formula>
    </cfRule>
    <cfRule type="expression" dxfId="308" priority="287">
      <formula>$N393="Excluído"</formula>
    </cfRule>
    <cfRule type="expression" dxfId="307" priority="288">
      <formula>$N393="Alterar"</formula>
    </cfRule>
    <cfRule type="expression" dxfId="306" priority="289">
      <formula>$N393="Excluir"</formula>
    </cfRule>
    <cfRule type="expression" dxfId="305" priority="290">
      <formula>$N393="Incluir"</formula>
    </cfRule>
  </conditionalFormatting>
  <conditionalFormatting sqref="H431:H432">
    <cfRule type="expression" dxfId="304" priority="291">
      <formula>IF($I412="",FALSE,IF($I412&gt;9999999,IF($I412&lt;100000000,FALSE,TRUE),TRUE))</formula>
    </cfRule>
  </conditionalFormatting>
  <conditionalFormatting sqref="H431:H432">
    <cfRule type="expression" dxfId="303" priority="292">
      <formula>MID($I412,2,7)="0000000"</formula>
    </cfRule>
    <cfRule type="expression" dxfId="302" priority="293">
      <formula>MID($I412,3,6)="000000"</formula>
    </cfRule>
    <cfRule type="expression" dxfId="301" priority="294">
      <formula>MID($I412,4,5)="00000"</formula>
    </cfRule>
    <cfRule type="expression" dxfId="300" priority="295">
      <formula>MID($I412,5,4)="0000"</formula>
    </cfRule>
    <cfRule type="expression" dxfId="299" priority="296">
      <formula>MID($I412,7,2)="00"</formula>
    </cfRule>
    <cfRule type="expression" dxfId="298" priority="297">
      <formula>MID($I412,8,1)="0"</formula>
    </cfRule>
    <cfRule type="expression" dxfId="297" priority="298">
      <formula>$N412="Excluído"</formula>
    </cfRule>
    <cfRule type="expression" dxfId="296" priority="299">
      <formula>$N412="Alterar"</formula>
    </cfRule>
    <cfRule type="expression" dxfId="295" priority="300">
      <formula>$N412="Excluir"</formula>
    </cfRule>
    <cfRule type="expression" dxfId="294" priority="301">
      <formula>$N412="Incluir"</formula>
    </cfRule>
  </conditionalFormatting>
  <conditionalFormatting sqref="G428 F429:G429 F427:F428">
    <cfRule type="expression" dxfId="293" priority="182">
      <formula>MID(#REF!,2,7)="0000000"</formula>
    </cfRule>
    <cfRule type="expression" dxfId="292" priority="183">
      <formula>MID(#REF!,3,6)="000000"</formula>
    </cfRule>
    <cfRule type="expression" dxfId="291" priority="184">
      <formula>MID(#REF!,4,5)="00000"</formula>
    </cfRule>
    <cfRule type="expression" dxfId="290" priority="185">
      <formula>MID(#REF!,5,4)="0000"</formula>
    </cfRule>
    <cfRule type="expression" dxfId="289" priority="186">
      <formula>MID(#REF!,7,2)="00"</formula>
    </cfRule>
    <cfRule type="expression" dxfId="288" priority="187">
      <formula>MID(#REF!,8,1)="0"</formula>
    </cfRule>
    <cfRule type="expression" dxfId="287" priority="188">
      <formula>#REF!="Excluído"</formula>
    </cfRule>
    <cfRule type="expression" dxfId="286" priority="189">
      <formula>#REF!="Alterar"</formula>
    </cfRule>
    <cfRule type="expression" dxfId="285" priority="190">
      <formula>#REF!="Excluir"</formula>
    </cfRule>
    <cfRule type="expression" dxfId="284" priority="191">
      <formula>#REF!="Incluir"</formula>
    </cfRule>
  </conditionalFormatting>
  <conditionalFormatting sqref="G427">
    <cfRule type="expression" dxfId="283" priority="162">
      <formula>MID(#REF!,2,7)="0000000"</formula>
    </cfRule>
    <cfRule type="expression" dxfId="282" priority="163">
      <formula>MID(#REF!,3,6)="000000"</formula>
    </cfRule>
    <cfRule type="expression" dxfId="281" priority="164">
      <formula>MID(#REF!,4,5)="00000"</formula>
    </cfRule>
    <cfRule type="expression" dxfId="280" priority="165">
      <formula>MID(#REF!,5,4)="0000"</formula>
    </cfRule>
    <cfRule type="expression" dxfId="279" priority="166">
      <formula>MID(#REF!,7,2)="00"</formula>
    </cfRule>
    <cfRule type="expression" dxfId="278" priority="167">
      <formula>MID(#REF!,8,1)="0"</formula>
    </cfRule>
    <cfRule type="expression" dxfId="277" priority="168">
      <formula>#REF!="Excluído"</formula>
    </cfRule>
    <cfRule type="expression" dxfId="276" priority="169">
      <formula>#REF!="Alterar"</formula>
    </cfRule>
    <cfRule type="expression" dxfId="275" priority="170">
      <formula>#REF!="Excluir"</formula>
    </cfRule>
    <cfRule type="expression" dxfId="274" priority="171">
      <formula>#REF!="Incluir"</formula>
    </cfRule>
  </conditionalFormatting>
  <conditionalFormatting sqref="G428">
    <cfRule type="expression" dxfId="273" priority="172">
      <formula>MID(#REF!,2,7)="0000000"</formula>
    </cfRule>
    <cfRule type="expression" dxfId="272" priority="173">
      <formula>MID(#REF!,3,6)="000000"</formula>
    </cfRule>
    <cfRule type="expression" dxfId="271" priority="174">
      <formula>MID(#REF!,4,5)="00000"</formula>
    </cfRule>
    <cfRule type="expression" dxfId="270" priority="175">
      <formula>MID(#REF!,5,4)="0000"</formula>
    </cfRule>
    <cfRule type="expression" dxfId="269" priority="176">
      <formula>MID(#REF!,7,2)="00"</formula>
    </cfRule>
    <cfRule type="expression" dxfId="268" priority="177">
      <formula>MID(#REF!,8,1)="0"</formula>
    </cfRule>
    <cfRule type="expression" dxfId="267" priority="178">
      <formula>#REF!="Excluído"</formula>
    </cfRule>
    <cfRule type="expression" dxfId="266" priority="179">
      <formula>#REF!="Alterar"</formula>
    </cfRule>
    <cfRule type="expression" dxfId="265" priority="180">
      <formula>#REF!="Excluir"</formula>
    </cfRule>
    <cfRule type="expression" dxfId="264" priority="181">
      <formula>#REF!="Incluir"</formula>
    </cfRule>
  </conditionalFormatting>
  <conditionalFormatting sqref="H427">
    <cfRule type="expression" dxfId="263" priority="151">
      <formula>IF($I406="",FALSE,IF($I406&gt;9999999,IF($I406&lt;100000000,FALSE,TRUE),TRUE))</formula>
    </cfRule>
  </conditionalFormatting>
  <conditionalFormatting sqref="H427">
    <cfRule type="expression" dxfId="262" priority="152">
      <formula>MID($I406,2,7)="0000000"</formula>
    </cfRule>
    <cfRule type="expression" dxfId="261" priority="153">
      <formula>MID($I406,3,6)="000000"</formula>
    </cfRule>
    <cfRule type="expression" dxfId="260" priority="154">
      <formula>MID($I406,4,5)="00000"</formula>
    </cfRule>
    <cfRule type="expression" dxfId="259" priority="155">
      <formula>MID($I406,5,4)="0000"</formula>
    </cfRule>
    <cfRule type="expression" dxfId="258" priority="156">
      <formula>MID($I406,7,2)="00"</formula>
    </cfRule>
    <cfRule type="expression" dxfId="257" priority="157">
      <formula>MID($I406,8,1)="0"</formula>
    </cfRule>
    <cfRule type="expression" dxfId="256" priority="158">
      <formula>$N406="Excluído"</formula>
    </cfRule>
    <cfRule type="expression" dxfId="255" priority="159">
      <formula>$N406="Alterar"</formula>
    </cfRule>
    <cfRule type="expression" dxfId="254" priority="160">
      <formula>$N406="Excluir"</formula>
    </cfRule>
    <cfRule type="expression" dxfId="253" priority="161">
      <formula>$N406="Incluir"</formula>
    </cfRule>
  </conditionalFormatting>
  <conditionalFormatting sqref="H431:H432">
    <cfRule type="expression" dxfId="252" priority="302">
      <formula>IF($I396="",FALSE,IF($I396&gt;9999999,IF($I396&lt;100000000,FALSE,TRUE),TRUE))</formula>
    </cfRule>
  </conditionalFormatting>
  <conditionalFormatting sqref="H431:H432">
    <cfRule type="expression" dxfId="251" priority="303">
      <formula>MID($I396,2,7)="0000000"</formula>
    </cfRule>
    <cfRule type="expression" dxfId="250" priority="304">
      <formula>MID($I396,3,6)="000000"</formula>
    </cfRule>
    <cfRule type="expression" dxfId="249" priority="305">
      <formula>MID($I396,4,5)="00000"</formula>
    </cfRule>
    <cfRule type="expression" dxfId="248" priority="306">
      <formula>MID($I396,5,4)="0000"</formula>
    </cfRule>
    <cfRule type="expression" dxfId="247" priority="307">
      <formula>MID($I396,7,2)="00"</formula>
    </cfRule>
    <cfRule type="expression" dxfId="246" priority="308">
      <formula>MID($I396,8,1)="0"</formula>
    </cfRule>
    <cfRule type="expression" dxfId="245" priority="309">
      <formula>$N396="Excluído"</formula>
    </cfRule>
    <cfRule type="expression" dxfId="244" priority="310">
      <formula>$N396="Alterar"</formula>
    </cfRule>
    <cfRule type="expression" dxfId="243" priority="311">
      <formula>$N396="Excluir"</formula>
    </cfRule>
    <cfRule type="expression" dxfId="242" priority="312">
      <formula>$N396="Incluir"</formula>
    </cfRule>
  </conditionalFormatting>
  <conditionalFormatting sqref="G430">
    <cfRule type="expression" dxfId="241" priority="141">
      <formula>MID($H430,2,7)="0000000"</formula>
    </cfRule>
    <cfRule type="expression" dxfId="240" priority="142">
      <formula>MID($H430,3,6)="000000"</formula>
    </cfRule>
    <cfRule type="expression" dxfId="239" priority="143">
      <formula>MID($H430,4,5)="00000"</formula>
    </cfRule>
    <cfRule type="expression" dxfId="238" priority="144">
      <formula>MID($H430,5,4)="0000"</formula>
    </cfRule>
    <cfRule type="expression" dxfId="237" priority="145">
      <formula>MID($H430,7,2)="00"</formula>
    </cfRule>
    <cfRule type="expression" dxfId="236" priority="146">
      <formula>MID($H430,8,1)="0"</formula>
    </cfRule>
    <cfRule type="expression" dxfId="235" priority="147">
      <formula>$M430="Excluído"</formula>
    </cfRule>
    <cfRule type="expression" dxfId="234" priority="148">
      <formula>$M430="Alterar"</formula>
    </cfRule>
    <cfRule type="expression" dxfId="233" priority="149">
      <formula>$M430="Excluir"</formula>
    </cfRule>
    <cfRule type="expression" dxfId="232" priority="150">
      <formula>$M430="Incluir"</formula>
    </cfRule>
  </conditionalFormatting>
  <conditionalFormatting sqref="G431:G433">
    <cfRule type="expression" dxfId="231" priority="131">
      <formula>MID($H431,2,7)="0000000"</formula>
    </cfRule>
    <cfRule type="expression" dxfId="230" priority="132">
      <formula>MID($H431,3,6)="000000"</formula>
    </cfRule>
    <cfRule type="expression" dxfId="229" priority="133">
      <formula>MID($H431,4,5)="00000"</formula>
    </cfRule>
    <cfRule type="expression" dxfId="228" priority="134">
      <formula>MID($H431,5,4)="0000"</formula>
    </cfRule>
    <cfRule type="expression" dxfId="227" priority="135">
      <formula>MID($H431,7,2)="00"</formula>
    </cfRule>
    <cfRule type="expression" dxfId="226" priority="136">
      <formula>MID($H431,8,1)="0"</formula>
    </cfRule>
    <cfRule type="expression" dxfId="225" priority="137">
      <formula>$M431="Excluído"</formula>
    </cfRule>
    <cfRule type="expression" dxfId="224" priority="138">
      <formula>$M431="Alterar"</formula>
    </cfRule>
    <cfRule type="expression" dxfId="223" priority="139">
      <formula>$M431="Excluir"</formula>
    </cfRule>
    <cfRule type="expression" dxfId="222" priority="140">
      <formula>$M431="Incluir"</formula>
    </cfRule>
  </conditionalFormatting>
  <conditionalFormatting sqref="H433">
    <cfRule type="expression" dxfId="221" priority="313">
      <formula>IF($I397="",FALSE,IF($I397&gt;9999999,IF($I397&lt;100000000,FALSE,TRUE),TRUE))</formula>
    </cfRule>
  </conditionalFormatting>
  <conditionalFormatting sqref="H433">
    <cfRule type="expression" dxfId="220" priority="314">
      <formula>MID($I397,2,7)="0000000"</formula>
    </cfRule>
    <cfRule type="expression" dxfId="219" priority="315">
      <formula>MID($I397,3,6)="000000"</formula>
    </cfRule>
    <cfRule type="expression" dxfId="218" priority="316">
      <formula>MID($I397,4,5)="00000"</formula>
    </cfRule>
    <cfRule type="expression" dxfId="217" priority="317">
      <formula>MID($I397,5,4)="0000"</formula>
    </cfRule>
    <cfRule type="expression" dxfId="216" priority="318">
      <formula>MID($I397,7,2)="00"</formula>
    </cfRule>
    <cfRule type="expression" dxfId="215" priority="319">
      <formula>MID($I397,8,1)="0"</formula>
    </cfRule>
    <cfRule type="expression" dxfId="214" priority="320">
      <formula>$N397="Excluído"</formula>
    </cfRule>
    <cfRule type="expression" dxfId="213" priority="321">
      <formula>$N397="Alterar"</formula>
    </cfRule>
    <cfRule type="expression" dxfId="212" priority="322">
      <formula>$N397="Excluir"</formula>
    </cfRule>
    <cfRule type="expression" dxfId="211" priority="323">
      <formula>$N397="Incluir"</formula>
    </cfRule>
  </conditionalFormatting>
  <conditionalFormatting sqref="E432">
    <cfRule type="expression" dxfId="210" priority="109">
      <formula>IF($I430="",FALSE,IF($I430&gt;9999999,IF($I430&lt;100000000,FALSE,TRUE),TRUE))</formula>
    </cfRule>
  </conditionalFormatting>
  <conditionalFormatting sqref="E432">
    <cfRule type="expression" dxfId="209" priority="110">
      <formula>MID($I430,2,7)="0000000"</formula>
    </cfRule>
    <cfRule type="expression" dxfId="208" priority="111">
      <formula>MID($I430,3,6)="000000"</formula>
    </cfRule>
    <cfRule type="expression" dxfId="207" priority="112">
      <formula>MID($I430,4,5)="00000"</formula>
    </cfRule>
    <cfRule type="expression" dxfId="206" priority="113">
      <formula>MID($I430,5,4)="0000"</formula>
    </cfRule>
    <cfRule type="expression" dxfId="205" priority="114">
      <formula>MID($I430,7,2)="00"</formula>
    </cfRule>
    <cfRule type="expression" dxfId="204" priority="115">
      <formula>MID($I430,8,1)="0"</formula>
    </cfRule>
    <cfRule type="expression" dxfId="203" priority="116">
      <formula>$N430="Excluído"</formula>
    </cfRule>
    <cfRule type="expression" dxfId="202" priority="117">
      <formula>$N430="Alterar"</formula>
    </cfRule>
    <cfRule type="expression" dxfId="201" priority="118">
      <formula>$N430="Excluir"</formula>
    </cfRule>
    <cfRule type="expression" dxfId="200" priority="119">
      <formula>$N430="Incluir"</formula>
    </cfRule>
  </conditionalFormatting>
  <conditionalFormatting sqref="F432">
    <cfRule type="expression" dxfId="199" priority="120">
      <formula>IF($I427="",FALSE,IF($I427&gt;9999999,IF($I427&lt;100000000,FALSE,TRUE),TRUE))</formula>
    </cfRule>
  </conditionalFormatting>
  <conditionalFormatting sqref="F432">
    <cfRule type="expression" dxfId="198" priority="121">
      <formula>MID($I427,2,7)="0000000"</formula>
    </cfRule>
    <cfRule type="expression" dxfId="197" priority="122">
      <formula>MID($I427,3,6)="000000"</formula>
    </cfRule>
    <cfRule type="expression" dxfId="196" priority="123">
      <formula>MID($I427,4,5)="00000"</formula>
    </cfRule>
    <cfRule type="expression" dxfId="195" priority="124">
      <formula>MID($I427,5,4)="0000"</formula>
    </cfRule>
    <cfRule type="expression" dxfId="194" priority="125">
      <formula>MID($I427,7,2)="00"</formula>
    </cfRule>
    <cfRule type="expression" dxfId="193" priority="126">
      <formula>MID($I427,8,1)="0"</formula>
    </cfRule>
    <cfRule type="expression" dxfId="192" priority="127">
      <formula>$N427="Excluído"</formula>
    </cfRule>
    <cfRule type="expression" dxfId="191" priority="128">
      <formula>$N427="Alterar"</formula>
    </cfRule>
    <cfRule type="expression" dxfId="190" priority="129">
      <formula>$N427="Excluir"</formula>
    </cfRule>
    <cfRule type="expression" dxfId="189" priority="130">
      <formula>$N427="Incluir"</formula>
    </cfRule>
  </conditionalFormatting>
  <conditionalFormatting sqref="E433">
    <cfRule type="expression" dxfId="188" priority="87">
      <formula>IF($I431="",FALSE,IF($I431&gt;9999999,IF($I431&lt;100000000,FALSE,TRUE),TRUE))</formula>
    </cfRule>
  </conditionalFormatting>
  <conditionalFormatting sqref="E433">
    <cfRule type="expression" dxfId="187" priority="88">
      <formula>MID($I431,2,7)="0000000"</formula>
    </cfRule>
    <cfRule type="expression" dxfId="186" priority="89">
      <formula>MID($I431,3,6)="000000"</formula>
    </cfRule>
    <cfRule type="expression" dxfId="185" priority="90">
      <formula>MID($I431,4,5)="00000"</formula>
    </cfRule>
    <cfRule type="expression" dxfId="184" priority="91">
      <formula>MID($I431,5,4)="0000"</formula>
    </cfRule>
    <cfRule type="expression" dxfId="183" priority="92">
      <formula>MID($I431,7,2)="00"</formula>
    </cfRule>
    <cfRule type="expression" dxfId="182" priority="93">
      <formula>MID($I431,8,1)="0"</formula>
    </cfRule>
    <cfRule type="expression" dxfId="181" priority="94">
      <formula>$N431="Excluído"</formula>
    </cfRule>
    <cfRule type="expression" dxfId="180" priority="95">
      <formula>$N431="Alterar"</formula>
    </cfRule>
    <cfRule type="expression" dxfId="179" priority="96">
      <formula>$N431="Excluir"</formula>
    </cfRule>
    <cfRule type="expression" dxfId="178" priority="97">
      <formula>$N431="Incluir"</formula>
    </cfRule>
  </conditionalFormatting>
  <conditionalFormatting sqref="F433">
    <cfRule type="expression" dxfId="177" priority="98">
      <formula>IF($I428="",FALSE,IF($I428&gt;9999999,IF($I428&lt;100000000,FALSE,TRUE),TRUE))</formula>
    </cfRule>
  </conditionalFormatting>
  <conditionalFormatting sqref="F433">
    <cfRule type="expression" dxfId="176" priority="99">
      <formula>MID($I428,2,7)="0000000"</formula>
    </cfRule>
    <cfRule type="expression" dxfId="175" priority="100">
      <formula>MID($I428,3,6)="000000"</formula>
    </cfRule>
    <cfRule type="expression" dxfId="174" priority="101">
      <formula>MID($I428,4,5)="00000"</formula>
    </cfRule>
    <cfRule type="expression" dxfId="173" priority="102">
      <formula>MID($I428,5,4)="0000"</formula>
    </cfRule>
    <cfRule type="expression" dxfId="172" priority="103">
      <formula>MID($I428,7,2)="00"</formula>
    </cfRule>
    <cfRule type="expression" dxfId="171" priority="104">
      <formula>MID($I428,8,1)="0"</formula>
    </cfRule>
    <cfRule type="expression" dxfId="170" priority="105">
      <formula>$N428="Excluído"</formula>
    </cfRule>
    <cfRule type="expression" dxfId="169" priority="106">
      <formula>$N428="Alterar"</formula>
    </cfRule>
    <cfRule type="expression" dxfId="168" priority="107">
      <formula>$N428="Excluir"</formula>
    </cfRule>
    <cfRule type="expression" dxfId="167" priority="108">
      <formula>$N428="Incluir"</formula>
    </cfRule>
  </conditionalFormatting>
  <conditionalFormatting sqref="F424">
    <cfRule type="expression" dxfId="166" priority="75">
      <formula>IF($I415="",FALSE,IF($I415&gt;9999999,IF($I415&lt;100000000,FALSE,TRUE),TRUE))</formula>
    </cfRule>
  </conditionalFormatting>
  <conditionalFormatting sqref="F424">
    <cfRule type="expression" dxfId="165" priority="76">
      <formula>MID($I415,2,7)="0000000"</formula>
    </cfRule>
    <cfRule type="expression" dxfId="164" priority="77">
      <formula>MID($I415,3,6)="000000"</formula>
    </cfRule>
    <cfRule type="expression" dxfId="163" priority="78">
      <formula>MID($I415,4,5)="00000"</formula>
    </cfRule>
    <cfRule type="expression" dxfId="162" priority="79">
      <formula>MID($I415,5,4)="0000"</formula>
    </cfRule>
    <cfRule type="expression" dxfId="161" priority="80">
      <formula>MID($I415,7,2)="00"</formula>
    </cfRule>
    <cfRule type="expression" dxfId="160" priority="81">
      <formula>MID($I415,8,1)="0"</formula>
    </cfRule>
    <cfRule type="expression" dxfId="159" priority="82">
      <formula>$N415="Excluído"</formula>
    </cfRule>
    <cfRule type="expression" dxfId="158" priority="83">
      <formula>$N415="Alterar"</formula>
    </cfRule>
    <cfRule type="expression" dxfId="157" priority="84">
      <formula>$N415="Excluir"</formula>
    </cfRule>
    <cfRule type="expression" dxfId="156" priority="85">
      <formula>$N415="Incluir"</formula>
    </cfRule>
  </conditionalFormatting>
  <conditionalFormatting sqref="B424">
    <cfRule type="expression" dxfId="155" priority="74">
      <formula>IF($I424="",FALSE,IF($I424&gt;9999999,IF($I424&lt;100000000,FALSE,TRUE),TRUE))</formula>
    </cfRule>
  </conditionalFormatting>
  <conditionalFormatting sqref="B424:D424">
    <cfRule type="expression" dxfId="154" priority="65">
      <formula>MID($I424,2,7)="0000000"</formula>
    </cfRule>
    <cfRule type="expression" dxfId="153" priority="66">
      <formula>MID($I424,3,6)="000000"</formula>
    </cfRule>
    <cfRule type="expression" dxfId="152" priority="67">
      <formula>MID($I424,4,5)="00000"</formula>
    </cfRule>
    <cfRule type="expression" dxfId="151" priority="68">
      <formula>MID($I424,5,4)="0000"</formula>
    </cfRule>
    <cfRule type="expression" dxfId="150" priority="69">
      <formula>MID($I424,7,2)="00"</formula>
    </cfRule>
    <cfRule type="expression" dxfId="149" priority="70">
      <formula>MID($I424,8,1)="0"</formula>
    </cfRule>
    <cfRule type="expression" dxfId="148" priority="71">
      <formula>$N424="Excluído"</formula>
    </cfRule>
    <cfRule type="expression" dxfId="147" priority="72">
      <formula>$N424="Alterar"</formula>
    </cfRule>
    <cfRule type="expression" dxfId="146" priority="73">
      <formula>$N424="Excluir"</formula>
    </cfRule>
    <cfRule type="expression" dxfId="145" priority="86">
      <formula>$N424="Incluir"</formula>
    </cfRule>
  </conditionalFormatting>
  <conditionalFormatting sqref="G424">
    <cfRule type="expression" dxfId="144" priority="55">
      <formula>MID($I415,2,7)="0000000"</formula>
    </cfRule>
    <cfRule type="expression" dxfId="143" priority="56">
      <formula>MID($I415,3,6)="000000"</formula>
    </cfRule>
    <cfRule type="expression" dxfId="142" priority="57">
      <formula>MID($I415,4,5)="00000"</formula>
    </cfRule>
    <cfRule type="expression" dxfId="141" priority="58">
      <formula>MID($I415,5,4)="0000"</formula>
    </cfRule>
    <cfRule type="expression" dxfId="140" priority="59">
      <formula>MID($I415,7,2)="00"</formula>
    </cfRule>
    <cfRule type="expression" dxfId="139" priority="60">
      <formula>MID($I415,8,1)="0"</formula>
    </cfRule>
    <cfRule type="expression" dxfId="138" priority="61">
      <formula>$N415="Excluído"</formula>
    </cfRule>
    <cfRule type="expression" dxfId="137" priority="62">
      <formula>$N415="Alterar"</formula>
    </cfRule>
    <cfRule type="expression" dxfId="136" priority="63">
      <formula>$N415="Excluir"</formula>
    </cfRule>
    <cfRule type="expression" dxfId="135" priority="64">
      <formula>$N415="Incluir"</formula>
    </cfRule>
  </conditionalFormatting>
  <conditionalFormatting sqref="F465 H465">
    <cfRule type="expression" dxfId="134" priority="12697">
      <formula>IF(#REF!="",FALSE,IF(#REF!&gt;9999999,IF(#REF!&lt;100000000,FALSE,TRUE),TRUE))</formula>
    </cfRule>
  </conditionalFormatting>
  <conditionalFormatting sqref="F465:H465">
    <cfRule type="expression" dxfId="133" priority="12724">
      <formula>MID(#REF!,2,7)="0000000"</formula>
    </cfRule>
    <cfRule type="expression" dxfId="132" priority="12725">
      <formula>MID(#REF!,3,6)="000000"</formula>
    </cfRule>
    <cfRule type="expression" dxfId="131" priority="12726">
      <formula>MID(#REF!,4,5)="00000"</formula>
    </cfRule>
    <cfRule type="expression" dxfId="130" priority="12727">
      <formula>MID(#REF!,5,4)="0000"</formula>
    </cfRule>
    <cfRule type="expression" dxfId="129" priority="12728">
      <formula>MID(#REF!,7,2)="00"</formula>
    </cfRule>
    <cfRule type="expression" dxfId="128" priority="12729">
      <formula>MID(#REF!,8,1)="0"</formula>
    </cfRule>
    <cfRule type="expression" dxfId="127" priority="12730">
      <formula>#REF!="Excluído"</formula>
    </cfRule>
    <cfRule type="expression" dxfId="126" priority="12731">
      <formula>#REF!="Alterar"</formula>
    </cfRule>
    <cfRule type="expression" dxfId="125" priority="12732">
      <formula>#REF!="Excluir"</formula>
    </cfRule>
    <cfRule type="expression" dxfId="124" priority="12733">
      <formula>#REF!="Incluir"</formula>
    </cfRule>
  </conditionalFormatting>
  <conditionalFormatting sqref="F427:F429">
    <cfRule type="expression" dxfId="123" priority="12859">
      <formula>IF(#REF!="",FALSE,IF(#REF!&gt;9999999,IF(#REF!&lt;100000000,FALSE,TRUE),TRUE))</formula>
    </cfRule>
  </conditionalFormatting>
  <conditionalFormatting sqref="B426">
    <cfRule type="expression" dxfId="122" priority="33">
      <formula>IF($I426="",FALSE,IF($I426&gt;9999999,IF($I426&lt;100000000,FALSE,TRUE),TRUE))</formula>
    </cfRule>
  </conditionalFormatting>
  <conditionalFormatting sqref="B426:D426">
    <cfRule type="expression" dxfId="121" priority="34">
      <formula>MID($I426,2,7)="0000000"</formula>
    </cfRule>
    <cfRule type="expression" dxfId="120" priority="35">
      <formula>MID($I426,3,6)="000000"</formula>
    </cfRule>
    <cfRule type="expression" dxfId="119" priority="36">
      <formula>MID($I426,4,5)="00000"</formula>
    </cfRule>
    <cfRule type="expression" dxfId="118" priority="37">
      <formula>MID($I426,5,4)="0000"</formula>
    </cfRule>
    <cfRule type="expression" dxfId="117" priority="38">
      <formula>MID($I426,7,2)="00"</formula>
    </cfRule>
    <cfRule type="expression" dxfId="116" priority="39">
      <formula>MID($I426,8,1)="0"</formula>
    </cfRule>
    <cfRule type="expression" dxfId="115" priority="40">
      <formula>$N426="Excluído"</formula>
    </cfRule>
    <cfRule type="expression" dxfId="114" priority="41">
      <formula>$N426="Alterar"</formula>
    </cfRule>
    <cfRule type="expression" dxfId="113" priority="42">
      <formula>$N426="Excluir"</formula>
    </cfRule>
    <cfRule type="expression" dxfId="112" priority="43">
      <formula>$N426="Incluir"</formula>
    </cfRule>
  </conditionalFormatting>
  <conditionalFormatting sqref="B425">
    <cfRule type="expression" dxfId="111" priority="11">
      <formula>IF($I425="",FALSE,IF($I425&gt;9999999,IF($I425&lt;100000000,FALSE,TRUE),TRUE))</formula>
    </cfRule>
  </conditionalFormatting>
  <conditionalFormatting sqref="B425:D425">
    <cfRule type="expression" dxfId="110" priority="12">
      <formula>MID($I425,2,7)="0000000"</formula>
    </cfRule>
    <cfRule type="expression" dxfId="109" priority="13">
      <formula>MID($I425,3,6)="000000"</formula>
    </cfRule>
    <cfRule type="expression" dxfId="108" priority="14">
      <formula>MID($I425,4,5)="00000"</formula>
    </cfRule>
    <cfRule type="expression" dxfId="107" priority="15">
      <formula>MID($I425,5,4)="0000"</formula>
    </cfRule>
    <cfRule type="expression" dxfId="106" priority="16">
      <formula>MID($I425,7,2)="00"</formula>
    </cfRule>
    <cfRule type="expression" dxfId="105" priority="17">
      <formula>MID($I425,8,1)="0"</formula>
    </cfRule>
    <cfRule type="expression" dxfId="104" priority="18">
      <formula>$N425="Excluído"</formula>
    </cfRule>
    <cfRule type="expression" dxfId="103" priority="19">
      <formula>$N425="Alterar"</formula>
    </cfRule>
    <cfRule type="expression" dxfId="102" priority="20">
      <formula>$N425="Excluir"</formula>
    </cfRule>
    <cfRule type="expression" dxfId="101" priority="21">
      <formula>$N425="Incluir"</formula>
    </cfRule>
  </conditionalFormatting>
  <conditionalFormatting sqref="G425">
    <cfRule type="expression" dxfId="100" priority="1">
      <formula>MID($I425,2,7)="0000000"</formula>
    </cfRule>
    <cfRule type="expression" dxfId="99" priority="2">
      <formula>MID($I425,3,6)="000000"</formula>
    </cfRule>
    <cfRule type="expression" dxfId="98" priority="3">
      <formula>MID($I425,4,5)="00000"</formula>
    </cfRule>
    <cfRule type="expression" dxfId="97" priority="4">
      <formula>MID($I425,5,4)="0000"</formula>
    </cfRule>
    <cfRule type="expression" dxfId="96" priority="5">
      <formula>MID($I425,7,2)="00"</formula>
    </cfRule>
    <cfRule type="expression" dxfId="95" priority="6">
      <formula>MID($I425,8,1)="0"</formula>
    </cfRule>
    <cfRule type="expression" dxfId="94" priority="7">
      <formula>$N425="Excluído"</formula>
    </cfRule>
    <cfRule type="expression" dxfId="93" priority="8">
      <formula>$N425="Alterar"</formula>
    </cfRule>
    <cfRule type="expression" dxfId="92" priority="9">
      <formula>$N425="Excluir"</formula>
    </cfRule>
    <cfRule type="expression" dxfId="91" priority="10">
      <formula>$N425="Incluir"</formula>
    </cfRule>
  </conditionalFormatting>
  <conditionalFormatting sqref="E425:F425">
    <cfRule type="expression" dxfId="90" priority="22">
      <formula>IF(#REF!="",FALSE,IF(#REF!&gt;9999999,IF(#REF!&lt;100000000,FALSE,TRUE),TRUE))</formula>
    </cfRule>
  </conditionalFormatting>
  <conditionalFormatting sqref="E425:F425 H425">
    <cfRule type="expression" dxfId="89" priority="23">
      <formula>MID(#REF!,2,7)="0000000"</formula>
    </cfRule>
    <cfRule type="expression" dxfId="88" priority="24">
      <formula>MID(#REF!,3,6)="000000"</formula>
    </cfRule>
    <cfRule type="expression" dxfId="87" priority="25">
      <formula>MID(#REF!,4,5)="00000"</formula>
    </cfRule>
    <cfRule type="expression" dxfId="86" priority="26">
      <formula>MID(#REF!,5,4)="0000"</formula>
    </cfRule>
    <cfRule type="expression" dxfId="85" priority="27">
      <formula>MID(#REF!,7,2)="00"</formula>
    </cfRule>
    <cfRule type="expression" dxfId="84" priority="28">
      <formula>MID(#REF!,8,1)="0"</formula>
    </cfRule>
    <cfRule type="expression" dxfId="83" priority="29">
      <formula>#REF!="Excluído"</formula>
    </cfRule>
    <cfRule type="expression" dxfId="82" priority="30">
      <formula>#REF!="Alterar"</formula>
    </cfRule>
    <cfRule type="expression" dxfId="81" priority="31">
      <formula>#REF!="Excluir"</formula>
    </cfRule>
    <cfRule type="expression" dxfId="80" priority="32">
      <formula>#REF!="Incluir"</formula>
    </cfRule>
  </conditionalFormatting>
  <conditionalFormatting sqref="E428">
    <cfRule type="expression" dxfId="79" priority="12882">
      <formula>IF(#REF!="",FALSE,IF(#REF!&gt;9999999,IF(#REF!&lt;100000000,FALSE,TRUE),TRUE))</formula>
    </cfRule>
  </conditionalFormatting>
  <conditionalFormatting sqref="E428">
    <cfRule type="expression" dxfId="78" priority="12883">
      <formula>MID(#REF!,2,7)="0000000"</formula>
    </cfRule>
    <cfRule type="expression" dxfId="77" priority="12884">
      <formula>MID(#REF!,3,6)="000000"</formula>
    </cfRule>
    <cfRule type="expression" dxfId="76" priority="12885">
      <formula>MID(#REF!,4,5)="00000"</formula>
    </cfRule>
    <cfRule type="expression" dxfId="75" priority="12886">
      <formula>MID(#REF!,5,4)="0000"</formula>
    </cfRule>
    <cfRule type="expression" dxfId="74" priority="12887">
      <formula>MID(#REF!,7,2)="00"</formula>
    </cfRule>
    <cfRule type="expression" dxfId="73" priority="12888">
      <formula>MID(#REF!,8,1)="0"</formula>
    </cfRule>
    <cfRule type="expression" dxfId="72" priority="12889">
      <formula>#REF!="Excluído"</formula>
    </cfRule>
    <cfRule type="expression" dxfId="71" priority="12890">
      <formula>#REF!="Alterar"</formula>
    </cfRule>
    <cfRule type="expression" dxfId="70" priority="12891">
      <formula>#REF!="Excluir"</formula>
    </cfRule>
    <cfRule type="expression" dxfId="69" priority="12892">
      <formula>#REF!="Incluir"</formula>
    </cfRule>
  </conditionalFormatting>
  <conditionalFormatting sqref="F430">
    <cfRule type="expression" dxfId="68" priority="12893">
      <formula>IF(#REF!="",FALSE,IF(#REF!&gt;9999999,IF(#REF!&lt;100000000,FALSE,TRUE),TRUE))</formula>
    </cfRule>
  </conditionalFormatting>
  <conditionalFormatting sqref="F484 H484">
    <cfRule type="expression" dxfId="67" priority="13339">
      <formula>IF(#REF!="",FALSE,IF(#REF!&gt;9999999,IF(#REF!&lt;100000000,FALSE,TRUE),TRUE))</formula>
    </cfRule>
  </conditionalFormatting>
  <conditionalFormatting sqref="F484 H484">
    <cfRule type="expression" dxfId="66" priority="13361">
      <formula>MID(#REF!,2,7)="0000000"</formula>
    </cfRule>
    <cfRule type="expression" dxfId="65" priority="13362">
      <formula>MID(#REF!,3,6)="000000"</formula>
    </cfRule>
    <cfRule type="expression" dxfId="64" priority="13363">
      <formula>MID(#REF!,4,5)="00000"</formula>
    </cfRule>
    <cfRule type="expression" dxfId="63" priority="13364">
      <formula>MID(#REF!,5,4)="0000"</formula>
    </cfRule>
    <cfRule type="expression" dxfId="62" priority="13365">
      <formula>MID(#REF!,7,2)="00"</formula>
    </cfRule>
    <cfRule type="expression" dxfId="61" priority="13366">
      <formula>MID(#REF!,8,1)="0"</formula>
    </cfRule>
    <cfRule type="expression" dxfId="60" priority="13367">
      <formula>#REF!="Excluído"</formula>
    </cfRule>
    <cfRule type="expression" dxfId="59" priority="13368">
      <formula>#REF!="Alterar"</formula>
    </cfRule>
    <cfRule type="expression" dxfId="58" priority="13369">
      <formula>#REF!="Excluir"</formula>
    </cfRule>
    <cfRule type="expression" dxfId="57" priority="13370">
      <formula>#REF!="Incluir"</formula>
    </cfRule>
  </conditionalFormatting>
  <conditionalFormatting sqref="H468 F468">
    <cfRule type="expression" dxfId="56" priority="13415">
      <formula>IF(#REF!="",FALSE,IF(#REF!&gt;9999999,IF(#REF!&lt;100000000,FALSE,TRUE),TRUE))</formula>
    </cfRule>
  </conditionalFormatting>
  <conditionalFormatting sqref="F468:H468">
    <cfRule type="expression" dxfId="55" priority="13419">
      <formula>MID(#REF!,2,7)="0000000"</formula>
    </cfRule>
    <cfRule type="expression" dxfId="54" priority="13420">
      <formula>MID(#REF!,3,6)="000000"</formula>
    </cfRule>
    <cfRule type="expression" dxfId="53" priority="13421">
      <formula>MID(#REF!,4,5)="00000"</formula>
    </cfRule>
    <cfRule type="expression" dxfId="52" priority="13422">
      <formula>MID(#REF!,5,4)="0000"</formula>
    </cfRule>
    <cfRule type="expression" dxfId="51" priority="13423">
      <formula>MID(#REF!,7,2)="00"</formula>
    </cfRule>
    <cfRule type="expression" dxfId="50" priority="13424">
      <formula>MID(#REF!,8,1)="0"</formula>
    </cfRule>
    <cfRule type="expression" dxfId="49" priority="13425">
      <formula>#REF!="Excluído"</formula>
    </cfRule>
    <cfRule type="expression" dxfId="48" priority="13426">
      <formula>#REF!="Alterar"</formula>
    </cfRule>
    <cfRule type="expression" dxfId="47" priority="13427">
      <formula>#REF!="Excluir"</formula>
    </cfRule>
    <cfRule type="expression" dxfId="46" priority="13428">
      <formula>#REF!="Incluir"</formula>
    </cfRule>
  </conditionalFormatting>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18">
    <tabColor theme="4" tint="-0.499984740745262"/>
  </sheetPr>
  <dimension ref="B1:W408"/>
  <sheetViews>
    <sheetView topLeftCell="B1" zoomScale="85" zoomScaleNormal="85" workbookViewId="0">
      <pane xSplit="10" ySplit="2" topLeftCell="L3" activePane="bottomRight" state="frozen"/>
      <selection activeCell="A3" sqref="A3"/>
      <selection pane="topRight" activeCell="A3" sqref="A3"/>
      <selection pane="bottomLeft" activeCell="A3" sqref="A3"/>
      <selection pane="bottomRight" activeCell="L11" sqref="L11"/>
    </sheetView>
  </sheetViews>
  <sheetFormatPr defaultColWidth="8.7109375" defaultRowHeight="15" x14ac:dyDescent="0.25"/>
  <cols>
    <col min="1" max="1" width="3.7109375" style="24" customWidth="1"/>
    <col min="2" max="2" width="5" style="24" customWidth="1"/>
    <col min="3" max="3" width="3.140625" style="24" customWidth="1"/>
    <col min="4" max="4" width="3.28515625" style="24" customWidth="1"/>
    <col min="5" max="5" width="4.42578125" style="24" customWidth="1"/>
    <col min="6" max="6" width="3.140625" style="24" customWidth="1"/>
    <col min="7" max="7" width="4.42578125" style="24" customWidth="1"/>
    <col min="8" max="8" width="3.140625" style="24" customWidth="1"/>
    <col min="9" max="9" width="4.140625" style="24" customWidth="1"/>
    <col min="10" max="10" width="3.7109375" style="24" customWidth="1"/>
    <col min="11" max="11" width="17.7109375" style="24" customWidth="1"/>
    <col min="12" max="12" width="74" style="24" customWidth="1"/>
    <col min="13" max="13" width="6.85546875" style="24" bestFit="1" customWidth="1"/>
    <col min="14" max="14" width="6.28515625" style="24" customWidth="1"/>
    <col min="15" max="15" width="12.85546875" style="24" customWidth="1"/>
    <col min="16" max="16" width="109.42578125" style="24" customWidth="1"/>
    <col min="17" max="17" width="17.42578125" style="24" customWidth="1"/>
    <col min="18" max="19" width="8.7109375" style="24"/>
    <col min="20" max="23" width="0" style="24" hidden="1" customWidth="1"/>
    <col min="24" max="16384" width="8.7109375" style="24"/>
  </cols>
  <sheetData>
    <row r="1" spans="2:23" ht="72.95" customHeight="1" x14ac:dyDescent="0.25">
      <c r="B1" s="319" t="s">
        <v>4245</v>
      </c>
      <c r="C1" s="319"/>
      <c r="D1" s="319"/>
      <c r="E1" s="319"/>
      <c r="F1" s="319"/>
      <c r="G1" s="319"/>
      <c r="H1" s="319"/>
      <c r="I1" s="319"/>
      <c r="J1" s="319"/>
      <c r="K1" s="319"/>
    </row>
    <row r="2" spans="2:23" ht="48.75" x14ac:dyDescent="0.25">
      <c r="B2" s="33" t="s">
        <v>1630</v>
      </c>
      <c r="C2" s="34" t="s">
        <v>32</v>
      </c>
      <c r="D2" s="34" t="s">
        <v>33</v>
      </c>
      <c r="E2" s="34" t="s">
        <v>34</v>
      </c>
      <c r="F2" s="34" t="s">
        <v>35</v>
      </c>
      <c r="G2" s="34" t="s">
        <v>1631</v>
      </c>
      <c r="H2" s="34" t="s">
        <v>37</v>
      </c>
      <c r="I2" s="34" t="s">
        <v>38</v>
      </c>
      <c r="J2" s="34" t="s">
        <v>1632</v>
      </c>
      <c r="K2" s="34" t="s">
        <v>39</v>
      </c>
      <c r="L2" s="34" t="s">
        <v>40</v>
      </c>
      <c r="M2" s="34" t="s">
        <v>4244</v>
      </c>
      <c r="N2" s="34" t="s">
        <v>0</v>
      </c>
      <c r="O2" s="34" t="s">
        <v>41</v>
      </c>
      <c r="P2" s="34" t="s">
        <v>42</v>
      </c>
      <c r="Q2" s="34" t="s">
        <v>43</v>
      </c>
      <c r="R2" s="34" t="s">
        <v>6</v>
      </c>
      <c r="T2" s="24">
        <v>1</v>
      </c>
      <c r="U2" s="24">
        <v>2</v>
      </c>
      <c r="V2" s="24">
        <v>3</v>
      </c>
      <c r="W2" s="24">
        <v>4</v>
      </c>
    </row>
    <row r="3" spans="2:23" ht="45" x14ac:dyDescent="0.25">
      <c r="B3" s="30"/>
      <c r="C3" s="26" t="s">
        <v>1558</v>
      </c>
      <c r="D3" s="26" t="s">
        <v>1565</v>
      </c>
      <c r="E3" s="26" t="s">
        <v>1558</v>
      </c>
      <c r="F3" s="26" t="s">
        <v>1559</v>
      </c>
      <c r="G3" s="26" t="s">
        <v>1564</v>
      </c>
      <c r="H3" s="26" t="s">
        <v>1561</v>
      </c>
      <c r="I3" s="26" t="s">
        <v>1561</v>
      </c>
      <c r="J3" s="26" t="s">
        <v>1564</v>
      </c>
      <c r="K3" s="21" t="s">
        <v>3160</v>
      </c>
      <c r="L3" s="27" t="s">
        <v>351</v>
      </c>
      <c r="M3" s="21" t="s">
        <v>3156</v>
      </c>
      <c r="N3" s="21">
        <v>4</v>
      </c>
      <c r="O3" s="26" t="s">
        <v>45</v>
      </c>
      <c r="P3" s="1" t="s">
        <v>353</v>
      </c>
      <c r="Q3" s="1"/>
      <c r="R3" s="21"/>
      <c r="T3" s="24">
        <f>LEN(P3)</f>
        <v>242</v>
      </c>
      <c r="U3" s="24" t="e">
        <f ca="1">LEN(W3)</f>
        <v>#NAME?</v>
      </c>
      <c r="V3" s="24" t="e">
        <f ca="1">T3-U3</f>
        <v>#NAME?</v>
      </c>
      <c r="W3" s="24" t="e">
        <f ca="1">IF(LocalizarInvertido(".",MID(P3,LEN(P3)-3,3)) &gt; 0,MID(P3,1,LocalizarInvertido(".",P3)),P3)</f>
        <v>#NAME?</v>
      </c>
    </row>
    <row r="4" spans="2:23" ht="45" x14ac:dyDescent="0.25">
      <c r="B4" s="30"/>
      <c r="C4" s="26" t="s">
        <v>1558</v>
      </c>
      <c r="D4" s="26" t="s">
        <v>1565</v>
      </c>
      <c r="E4" s="26" t="s">
        <v>1558</v>
      </c>
      <c r="F4" s="26" t="s">
        <v>1559</v>
      </c>
      <c r="G4" s="26" t="s">
        <v>1591</v>
      </c>
      <c r="H4" s="26" t="s">
        <v>1561</v>
      </c>
      <c r="I4" s="26" t="s">
        <v>1561</v>
      </c>
      <c r="J4" s="26" t="s">
        <v>1564</v>
      </c>
      <c r="K4" s="21" t="s">
        <v>3161</v>
      </c>
      <c r="L4" s="27" t="s">
        <v>352</v>
      </c>
      <c r="M4" s="21" t="s">
        <v>3156</v>
      </c>
      <c r="N4" s="21">
        <v>5</v>
      </c>
      <c r="O4" s="26" t="s">
        <v>55</v>
      </c>
      <c r="P4" s="1" t="s">
        <v>353</v>
      </c>
      <c r="Q4" s="32"/>
      <c r="R4" s="21"/>
      <c r="T4" s="24">
        <f t="shared" ref="T4:T67" si="0">LEN(P4)</f>
        <v>242</v>
      </c>
      <c r="U4" s="24" t="e">
        <f t="shared" ref="U4:U67" ca="1" si="1">LEN(W4)</f>
        <v>#NAME?</v>
      </c>
      <c r="V4" s="24" t="e">
        <f t="shared" ref="V4:V67" ca="1" si="2">T4-U4</f>
        <v>#NAME?</v>
      </c>
      <c r="W4" s="24" t="e">
        <f ca="1">IF(LocalizarInvertido(".",MID(P4,LEN(P4)-3,3)) &gt; 0,MID(P4,1,LocalizarInvertido(".",P4)),P4)</f>
        <v>#NAME?</v>
      </c>
    </row>
    <row r="5" spans="2:23" ht="45" x14ac:dyDescent="0.25">
      <c r="B5" s="30"/>
      <c r="C5" s="26" t="s">
        <v>1558</v>
      </c>
      <c r="D5" s="26" t="s">
        <v>1565</v>
      </c>
      <c r="E5" s="26" t="s">
        <v>1558</v>
      </c>
      <c r="F5" s="26" t="s">
        <v>1559</v>
      </c>
      <c r="G5" s="26" t="s">
        <v>1591</v>
      </c>
      <c r="H5" s="26" t="s">
        <v>1558</v>
      </c>
      <c r="I5" s="26" t="s">
        <v>1561</v>
      </c>
      <c r="J5" s="26" t="s">
        <v>1564</v>
      </c>
      <c r="K5" s="21" t="s">
        <v>3162</v>
      </c>
      <c r="L5" s="27" t="s">
        <v>354</v>
      </c>
      <c r="M5" s="21" t="s">
        <v>3156</v>
      </c>
      <c r="N5" s="21">
        <v>6</v>
      </c>
      <c r="O5" s="26" t="s">
        <v>55</v>
      </c>
      <c r="P5" s="1" t="s">
        <v>355</v>
      </c>
      <c r="Q5" s="32"/>
      <c r="R5" s="21"/>
      <c r="T5" s="24">
        <f t="shared" si="0"/>
        <v>281</v>
      </c>
      <c r="U5" s="24" t="e">
        <f t="shared" ca="1" si="1"/>
        <v>#NAME?</v>
      </c>
      <c r="V5" s="24" t="e">
        <f t="shared" ca="1" si="2"/>
        <v>#NAME?</v>
      </c>
      <c r="W5" s="24" t="e">
        <f ca="1">IF(LocalizarInvertido(".",MID(P5,LEN(P5)-3,3)) &gt; 0,MID(P5,1,LocalizarInvertido(".",P5)),P5)</f>
        <v>#NAME?</v>
      </c>
    </row>
    <row r="6" spans="2:23" ht="45" x14ac:dyDescent="0.25">
      <c r="B6" s="30"/>
      <c r="C6" s="26" t="s">
        <v>1558</v>
      </c>
      <c r="D6" s="26" t="s">
        <v>1565</v>
      </c>
      <c r="E6" s="26" t="s">
        <v>1558</v>
      </c>
      <c r="F6" s="26" t="s">
        <v>1559</v>
      </c>
      <c r="G6" s="26" t="s">
        <v>1591</v>
      </c>
      <c r="H6" s="26" t="s">
        <v>1558</v>
      </c>
      <c r="I6" s="26" t="s">
        <v>1558</v>
      </c>
      <c r="J6" s="26" t="s">
        <v>1564</v>
      </c>
      <c r="K6" s="21" t="s">
        <v>3163</v>
      </c>
      <c r="L6" s="27" t="s">
        <v>1352</v>
      </c>
      <c r="M6" s="21" t="s">
        <v>3156</v>
      </c>
      <c r="N6" s="21">
        <v>7</v>
      </c>
      <c r="O6" s="26" t="s">
        <v>55</v>
      </c>
      <c r="P6" s="1" t="s">
        <v>355</v>
      </c>
      <c r="Q6" s="32"/>
      <c r="R6" s="21"/>
      <c r="T6" s="24">
        <f t="shared" si="0"/>
        <v>281</v>
      </c>
      <c r="U6" s="24" t="e">
        <f t="shared" ca="1" si="1"/>
        <v>#NAME?</v>
      </c>
      <c r="V6" s="24" t="e">
        <f t="shared" ca="1" si="2"/>
        <v>#NAME?</v>
      </c>
      <c r="W6" s="24" t="e">
        <f ca="1">IF(LocalizarInvertido(".",MID(P6,LEN(P6)-3,3)) &gt; 0,MID(P6,1,LocalizarInvertido(".",P6)),P6)</f>
        <v>#NAME?</v>
      </c>
    </row>
    <row r="7" spans="2:23" ht="45" x14ac:dyDescent="0.25">
      <c r="B7" s="48"/>
      <c r="C7" s="41" t="s">
        <v>1558</v>
      </c>
      <c r="D7" s="41" t="s">
        <v>1565</v>
      </c>
      <c r="E7" s="41" t="s">
        <v>1558</v>
      </c>
      <c r="F7" s="41" t="s">
        <v>1559</v>
      </c>
      <c r="G7" s="41" t="s">
        <v>1591</v>
      </c>
      <c r="H7" s="41" t="s">
        <v>1558</v>
      </c>
      <c r="I7" s="41" t="s">
        <v>1558</v>
      </c>
      <c r="J7" s="41" t="s">
        <v>1560</v>
      </c>
      <c r="K7" s="42" t="s">
        <v>3164</v>
      </c>
      <c r="L7" s="44" t="s">
        <v>1352</v>
      </c>
      <c r="M7" s="42" t="s">
        <v>3157</v>
      </c>
      <c r="N7" s="42">
        <v>8</v>
      </c>
      <c r="O7" s="41" t="s">
        <v>3165</v>
      </c>
      <c r="P7" s="23" t="s">
        <v>355</v>
      </c>
      <c r="Q7" s="32"/>
      <c r="R7" s="21" t="s">
        <v>14</v>
      </c>
      <c r="T7" s="24">
        <f t="shared" si="0"/>
        <v>281</v>
      </c>
      <c r="U7" s="24" t="e">
        <f t="shared" ca="1" si="1"/>
        <v>#NAME?</v>
      </c>
      <c r="V7" s="24" t="e">
        <f t="shared" ca="1" si="2"/>
        <v>#NAME?</v>
      </c>
      <c r="W7" s="24" t="e">
        <f ca="1">IF(LocalizarInvertido(".",MID(P7,LEN(P7)-3,3)) &gt; 0,MID(P7,1,LocalizarInvertido(".",P7)),P7)</f>
        <v>#NAME?</v>
      </c>
    </row>
    <row r="8" spans="2:23" ht="45" x14ac:dyDescent="0.25">
      <c r="B8" s="48"/>
      <c r="C8" s="41" t="s">
        <v>1558</v>
      </c>
      <c r="D8" s="41" t="s">
        <v>1565</v>
      </c>
      <c r="E8" s="41" t="s">
        <v>1558</v>
      </c>
      <c r="F8" s="41" t="s">
        <v>1559</v>
      </c>
      <c r="G8" s="41" t="s">
        <v>1591</v>
      </c>
      <c r="H8" s="41" t="s">
        <v>1558</v>
      </c>
      <c r="I8" s="41" t="s">
        <v>1558</v>
      </c>
      <c r="J8" s="41" t="s">
        <v>1562</v>
      </c>
      <c r="K8" s="42" t="s">
        <v>3166</v>
      </c>
      <c r="L8" s="44" t="s">
        <v>3167</v>
      </c>
      <c r="M8" s="42" t="s">
        <v>3157</v>
      </c>
      <c r="N8" s="42">
        <v>8</v>
      </c>
      <c r="O8" s="41" t="s">
        <v>3165</v>
      </c>
      <c r="P8" s="23" t="s">
        <v>4247</v>
      </c>
      <c r="Q8" s="32"/>
      <c r="R8" s="21" t="s">
        <v>14</v>
      </c>
      <c r="T8" s="24">
        <f t="shared" si="0"/>
        <v>281</v>
      </c>
      <c r="U8" s="24" t="e">
        <f t="shared" ca="1" si="1"/>
        <v>#NAME?</v>
      </c>
      <c r="V8" s="24" t="e">
        <f t="shared" ca="1" si="2"/>
        <v>#NAME?</v>
      </c>
      <c r="W8" s="24" t="e">
        <f ca="1">IF(LocalizarInvertido(".",MID(P8,LEN(P8)-3,3)) &gt; 0,MID(P8,1,LocalizarInvertido(".",P8)),P8)</f>
        <v>#NAME?</v>
      </c>
    </row>
    <row r="9" spans="2:23" ht="45" x14ac:dyDescent="0.25">
      <c r="B9" s="48"/>
      <c r="C9" s="41" t="s">
        <v>1558</v>
      </c>
      <c r="D9" s="41" t="s">
        <v>1565</v>
      </c>
      <c r="E9" s="41" t="s">
        <v>1558</v>
      </c>
      <c r="F9" s="41" t="s">
        <v>1559</v>
      </c>
      <c r="G9" s="41" t="s">
        <v>1591</v>
      </c>
      <c r="H9" s="41" t="s">
        <v>1558</v>
      </c>
      <c r="I9" s="41" t="s">
        <v>1558</v>
      </c>
      <c r="J9" s="41" t="s">
        <v>1571</v>
      </c>
      <c r="K9" s="42" t="s">
        <v>3168</v>
      </c>
      <c r="L9" s="44" t="s">
        <v>3169</v>
      </c>
      <c r="M9" s="42" t="s">
        <v>3157</v>
      </c>
      <c r="N9" s="42">
        <v>8</v>
      </c>
      <c r="O9" s="41" t="s">
        <v>3165</v>
      </c>
      <c r="P9" s="23" t="s">
        <v>4246</v>
      </c>
      <c r="Q9" s="32"/>
      <c r="R9" s="21" t="s">
        <v>14</v>
      </c>
      <c r="T9" s="24">
        <f t="shared" si="0"/>
        <v>227</v>
      </c>
      <c r="U9" s="24" t="e">
        <f t="shared" ca="1" si="1"/>
        <v>#NAME?</v>
      </c>
      <c r="V9" s="24" t="e">
        <f t="shared" ca="1" si="2"/>
        <v>#NAME?</v>
      </c>
      <c r="W9" s="24" t="e">
        <f ca="1">IF(LocalizarInvertido(".",MID(P9,LEN(P9)-3,3)) &gt; 0,MID(P9,1,LocalizarInvertido(".",P9)),P9)</f>
        <v>#NAME?</v>
      </c>
    </row>
    <row r="10" spans="2:23" ht="45" x14ac:dyDescent="0.25">
      <c r="B10" s="30"/>
      <c r="C10" s="26" t="s">
        <v>1558</v>
      </c>
      <c r="D10" s="26" t="s">
        <v>1565</v>
      </c>
      <c r="E10" s="26" t="s">
        <v>1558</v>
      </c>
      <c r="F10" s="26" t="s">
        <v>1559</v>
      </c>
      <c r="G10" s="26" t="s">
        <v>1591</v>
      </c>
      <c r="H10" s="26" t="s">
        <v>1567</v>
      </c>
      <c r="I10" s="26" t="s">
        <v>1561</v>
      </c>
      <c r="J10" s="26" t="s">
        <v>1564</v>
      </c>
      <c r="K10" s="21" t="s">
        <v>3170</v>
      </c>
      <c r="L10" s="27" t="s">
        <v>356</v>
      </c>
      <c r="M10" s="21" t="s">
        <v>3156</v>
      </c>
      <c r="N10" s="21">
        <v>6</v>
      </c>
      <c r="O10" s="26" t="s">
        <v>55</v>
      </c>
      <c r="P10" s="1" t="s">
        <v>357</v>
      </c>
      <c r="Q10" s="32"/>
      <c r="R10" s="21"/>
      <c r="T10" s="24">
        <f t="shared" si="0"/>
        <v>286</v>
      </c>
      <c r="U10" s="24" t="e">
        <f t="shared" ca="1" si="1"/>
        <v>#NAME?</v>
      </c>
      <c r="V10" s="24" t="e">
        <f t="shared" ca="1" si="2"/>
        <v>#NAME?</v>
      </c>
      <c r="W10" s="24" t="e">
        <f ca="1">IF(LocalizarInvertido(".",MID(P10,LEN(P10)-3,3)) &gt; 0,MID(P10,1,LocalizarInvertido(".",P10)),P10)</f>
        <v>#NAME?</v>
      </c>
    </row>
    <row r="11" spans="2:23" ht="45" x14ac:dyDescent="0.25">
      <c r="B11" s="30"/>
      <c r="C11" s="26" t="s">
        <v>1558</v>
      </c>
      <c r="D11" s="26" t="s">
        <v>1565</v>
      </c>
      <c r="E11" s="26" t="s">
        <v>1558</v>
      </c>
      <c r="F11" s="26" t="s">
        <v>1559</v>
      </c>
      <c r="G11" s="26" t="s">
        <v>1591</v>
      </c>
      <c r="H11" s="26" t="s">
        <v>1567</v>
      </c>
      <c r="I11" s="26" t="s">
        <v>1558</v>
      </c>
      <c r="J11" s="26" t="s">
        <v>1564</v>
      </c>
      <c r="K11" s="21" t="s">
        <v>3171</v>
      </c>
      <c r="L11" s="27" t="s">
        <v>1353</v>
      </c>
      <c r="M11" s="21" t="s">
        <v>3156</v>
      </c>
      <c r="N11" s="21">
        <v>7</v>
      </c>
      <c r="O11" s="26" t="s">
        <v>55</v>
      </c>
      <c r="P11" s="1" t="s">
        <v>357</v>
      </c>
      <c r="Q11" s="32"/>
      <c r="R11" s="21"/>
      <c r="T11" s="24">
        <f t="shared" si="0"/>
        <v>286</v>
      </c>
      <c r="U11" s="24" t="e">
        <f t="shared" ca="1" si="1"/>
        <v>#NAME?</v>
      </c>
      <c r="V11" s="24" t="e">
        <f t="shared" ca="1" si="2"/>
        <v>#NAME?</v>
      </c>
      <c r="W11" s="24" t="e">
        <f ca="1">IF(LocalizarInvertido(".",MID(P11,LEN(P11)-3,3)) &gt; 0,MID(P11,1,LocalizarInvertido(".",P11)),P11)</f>
        <v>#NAME?</v>
      </c>
    </row>
    <row r="12" spans="2:23" ht="45" x14ac:dyDescent="0.25">
      <c r="B12" s="30"/>
      <c r="C12" s="50" t="s">
        <v>1558</v>
      </c>
      <c r="D12" s="50" t="s">
        <v>1565</v>
      </c>
      <c r="E12" s="50" t="s">
        <v>1558</v>
      </c>
      <c r="F12" s="50" t="s">
        <v>1559</v>
      </c>
      <c r="G12" s="50" t="s">
        <v>1591</v>
      </c>
      <c r="H12" s="50" t="s">
        <v>1567</v>
      </c>
      <c r="I12" s="50" t="s">
        <v>1558</v>
      </c>
      <c r="J12" s="50" t="s">
        <v>1560</v>
      </c>
      <c r="K12" s="51" t="s">
        <v>3172</v>
      </c>
      <c r="L12" s="52" t="s">
        <v>1353</v>
      </c>
      <c r="M12" s="51" t="s">
        <v>3157</v>
      </c>
      <c r="N12" s="51">
        <v>8</v>
      </c>
      <c r="O12" s="50" t="s">
        <v>3165</v>
      </c>
      <c r="P12" s="1" t="s">
        <v>357</v>
      </c>
      <c r="Q12" s="32"/>
      <c r="R12" s="21" t="s">
        <v>14</v>
      </c>
      <c r="T12" s="24">
        <f t="shared" si="0"/>
        <v>286</v>
      </c>
      <c r="U12" s="24" t="e">
        <f t="shared" ca="1" si="1"/>
        <v>#NAME?</v>
      </c>
      <c r="V12" s="24" t="e">
        <f t="shared" ca="1" si="2"/>
        <v>#NAME?</v>
      </c>
      <c r="W12" s="24" t="e">
        <f ca="1">IF(LocalizarInvertido(".",MID(P12,LEN(P12)-3,3)) &gt; 0,MID(P12,1,LocalizarInvertido(".",P12)),P12)</f>
        <v>#NAME?</v>
      </c>
    </row>
    <row r="13" spans="2:23" ht="45" x14ac:dyDescent="0.25">
      <c r="B13" s="30"/>
      <c r="C13" s="41" t="s">
        <v>1558</v>
      </c>
      <c r="D13" s="41" t="s">
        <v>1565</v>
      </c>
      <c r="E13" s="41" t="s">
        <v>1558</v>
      </c>
      <c r="F13" s="41" t="s">
        <v>1559</v>
      </c>
      <c r="G13" s="41" t="s">
        <v>1591</v>
      </c>
      <c r="H13" s="41" t="s">
        <v>1567</v>
      </c>
      <c r="I13" s="41" t="s">
        <v>1558</v>
      </c>
      <c r="J13" s="41" t="s">
        <v>1562</v>
      </c>
      <c r="K13" s="42" t="s">
        <v>3173</v>
      </c>
      <c r="L13" s="44" t="s">
        <v>3174</v>
      </c>
      <c r="M13" s="42" t="s">
        <v>3157</v>
      </c>
      <c r="N13" s="42">
        <v>8</v>
      </c>
      <c r="O13" s="41" t="s">
        <v>3165</v>
      </c>
      <c r="P13" s="23" t="s">
        <v>4247</v>
      </c>
      <c r="Q13" s="32"/>
      <c r="R13" s="21" t="s">
        <v>14</v>
      </c>
      <c r="T13" s="24">
        <f t="shared" si="0"/>
        <v>281</v>
      </c>
      <c r="U13" s="24" t="e">
        <f t="shared" ca="1" si="1"/>
        <v>#NAME?</v>
      </c>
      <c r="V13" s="24" t="e">
        <f t="shared" ca="1" si="2"/>
        <v>#NAME?</v>
      </c>
      <c r="W13" s="24" t="e">
        <f ca="1">IF(LocalizarInvertido(".",MID(P13,LEN(P13)-3,3)) &gt; 0,MID(P13,1,LocalizarInvertido(".",P13)),P13)</f>
        <v>#NAME?</v>
      </c>
    </row>
    <row r="14" spans="2:23" ht="45" x14ac:dyDescent="0.25">
      <c r="B14" s="30"/>
      <c r="C14" s="41" t="s">
        <v>1558</v>
      </c>
      <c r="D14" s="41" t="s">
        <v>1565</v>
      </c>
      <c r="E14" s="41" t="s">
        <v>1558</v>
      </c>
      <c r="F14" s="41" t="s">
        <v>1559</v>
      </c>
      <c r="G14" s="41" t="s">
        <v>1591</v>
      </c>
      <c r="H14" s="41" t="s">
        <v>1567</v>
      </c>
      <c r="I14" s="41" t="s">
        <v>1558</v>
      </c>
      <c r="J14" s="41" t="s">
        <v>1571</v>
      </c>
      <c r="K14" s="42" t="s">
        <v>3175</v>
      </c>
      <c r="L14" s="44" t="s">
        <v>3176</v>
      </c>
      <c r="M14" s="42" t="s">
        <v>3157</v>
      </c>
      <c r="N14" s="42">
        <v>8</v>
      </c>
      <c r="O14" s="41" t="s">
        <v>3165</v>
      </c>
      <c r="P14" s="23" t="s">
        <v>4246</v>
      </c>
      <c r="Q14" s="32"/>
      <c r="R14" s="21" t="s">
        <v>14</v>
      </c>
      <c r="T14" s="24">
        <f t="shared" si="0"/>
        <v>227</v>
      </c>
      <c r="U14" s="24" t="e">
        <f t="shared" ca="1" si="1"/>
        <v>#NAME?</v>
      </c>
      <c r="V14" s="24" t="e">
        <f t="shared" ca="1" si="2"/>
        <v>#NAME?</v>
      </c>
      <c r="W14" s="24" t="e">
        <f ca="1">IF(LocalizarInvertido(".",MID(P14,LEN(P14)-3,3)) &gt; 0,MID(P14,1,LocalizarInvertido(".",P14)),P14)</f>
        <v>#NAME?</v>
      </c>
    </row>
    <row r="15" spans="2:23" ht="45" x14ac:dyDescent="0.25">
      <c r="B15" s="30"/>
      <c r="C15" s="26" t="s">
        <v>1558</v>
      </c>
      <c r="D15" s="26" t="s">
        <v>1565</v>
      </c>
      <c r="E15" s="26" t="s">
        <v>1558</v>
      </c>
      <c r="F15" s="26" t="s">
        <v>1559</v>
      </c>
      <c r="G15" s="26" t="s">
        <v>1591</v>
      </c>
      <c r="H15" s="26" t="s">
        <v>1559</v>
      </c>
      <c r="I15" s="26" t="s">
        <v>1561</v>
      </c>
      <c r="J15" s="26" t="s">
        <v>1564</v>
      </c>
      <c r="K15" s="21" t="s">
        <v>3177</v>
      </c>
      <c r="L15" s="27" t="s">
        <v>358</v>
      </c>
      <c r="M15" s="21" t="s">
        <v>3156</v>
      </c>
      <c r="N15" s="21">
        <v>6</v>
      </c>
      <c r="O15" s="26" t="s">
        <v>55</v>
      </c>
      <c r="P15" s="1" t="s">
        <v>359</v>
      </c>
      <c r="Q15" s="32"/>
      <c r="R15" s="21"/>
      <c r="T15" s="24">
        <f t="shared" si="0"/>
        <v>280</v>
      </c>
      <c r="U15" s="24" t="e">
        <f t="shared" ca="1" si="1"/>
        <v>#NAME?</v>
      </c>
      <c r="V15" s="24" t="e">
        <f t="shared" ca="1" si="2"/>
        <v>#NAME?</v>
      </c>
      <c r="W15" s="24" t="e">
        <f ca="1">IF(LocalizarInvertido(".",MID(P15,LEN(P15)-3,3)) &gt; 0,MID(P15,1,LocalizarInvertido(".",P15)),P15)</f>
        <v>#NAME?</v>
      </c>
    </row>
    <row r="16" spans="2:23" ht="45" x14ac:dyDescent="0.25">
      <c r="B16" s="30"/>
      <c r="C16" s="26" t="s">
        <v>1558</v>
      </c>
      <c r="D16" s="26" t="s">
        <v>1565</v>
      </c>
      <c r="E16" s="26" t="s">
        <v>1558</v>
      </c>
      <c r="F16" s="26" t="s">
        <v>1559</v>
      </c>
      <c r="G16" s="26" t="s">
        <v>1591</v>
      </c>
      <c r="H16" s="26" t="s">
        <v>1559</v>
      </c>
      <c r="I16" s="26" t="s">
        <v>1558</v>
      </c>
      <c r="J16" s="26" t="s">
        <v>1564</v>
      </c>
      <c r="K16" s="21" t="s">
        <v>3178</v>
      </c>
      <c r="L16" s="27" t="s">
        <v>1354</v>
      </c>
      <c r="M16" s="21" t="s">
        <v>3156</v>
      </c>
      <c r="N16" s="21">
        <v>7</v>
      </c>
      <c r="O16" s="26" t="s">
        <v>55</v>
      </c>
      <c r="P16" s="1" t="s">
        <v>359</v>
      </c>
      <c r="Q16" s="32"/>
      <c r="R16" s="21"/>
      <c r="T16" s="24">
        <f t="shared" si="0"/>
        <v>280</v>
      </c>
      <c r="U16" s="24" t="e">
        <f t="shared" ca="1" si="1"/>
        <v>#NAME?</v>
      </c>
      <c r="V16" s="24" t="e">
        <f t="shared" ca="1" si="2"/>
        <v>#NAME?</v>
      </c>
      <c r="W16" s="24" t="e">
        <f ca="1">IF(LocalizarInvertido(".",MID(P16,LEN(P16)-3,3)) &gt; 0,MID(P16,1,LocalizarInvertido(".",P16)),P16)</f>
        <v>#NAME?</v>
      </c>
    </row>
    <row r="17" spans="2:23" ht="45" x14ac:dyDescent="0.25">
      <c r="B17" s="30"/>
      <c r="C17" s="41" t="s">
        <v>1558</v>
      </c>
      <c r="D17" s="41" t="s">
        <v>1565</v>
      </c>
      <c r="E17" s="41" t="s">
        <v>1558</v>
      </c>
      <c r="F17" s="41" t="s">
        <v>1559</v>
      </c>
      <c r="G17" s="41" t="s">
        <v>1591</v>
      </c>
      <c r="H17" s="41" t="s">
        <v>1559</v>
      </c>
      <c r="I17" s="41" t="s">
        <v>1558</v>
      </c>
      <c r="J17" s="41" t="s">
        <v>1560</v>
      </c>
      <c r="K17" s="42" t="s">
        <v>3179</v>
      </c>
      <c r="L17" s="44" t="s">
        <v>1354</v>
      </c>
      <c r="M17" s="42" t="s">
        <v>3157</v>
      </c>
      <c r="N17" s="42">
        <v>8</v>
      </c>
      <c r="O17" s="41" t="s">
        <v>3165</v>
      </c>
      <c r="P17" s="23" t="s">
        <v>359</v>
      </c>
      <c r="Q17" s="32"/>
      <c r="R17" s="21" t="s">
        <v>14</v>
      </c>
      <c r="T17" s="24">
        <f t="shared" si="0"/>
        <v>280</v>
      </c>
      <c r="U17" s="24" t="e">
        <f t="shared" ca="1" si="1"/>
        <v>#NAME?</v>
      </c>
      <c r="V17" s="24" t="e">
        <f t="shared" ca="1" si="2"/>
        <v>#NAME?</v>
      </c>
      <c r="W17" s="24" t="e">
        <f ca="1">IF(LocalizarInvertido(".",MID(P17,LEN(P17)-3,3)) &gt; 0,MID(P17,1,LocalizarInvertido(".",P17)),P17)</f>
        <v>#NAME?</v>
      </c>
    </row>
    <row r="18" spans="2:23" ht="45" x14ac:dyDescent="0.25">
      <c r="B18" s="30"/>
      <c r="C18" s="41" t="s">
        <v>1558</v>
      </c>
      <c r="D18" s="41" t="s">
        <v>1565</v>
      </c>
      <c r="E18" s="41" t="s">
        <v>1558</v>
      </c>
      <c r="F18" s="41" t="s">
        <v>1559</v>
      </c>
      <c r="G18" s="41" t="s">
        <v>1591</v>
      </c>
      <c r="H18" s="41" t="s">
        <v>1559</v>
      </c>
      <c r="I18" s="41" t="s">
        <v>1558</v>
      </c>
      <c r="J18" s="41" t="s">
        <v>1562</v>
      </c>
      <c r="K18" s="42" t="s">
        <v>3180</v>
      </c>
      <c r="L18" s="44" t="s">
        <v>3181</v>
      </c>
      <c r="M18" s="42" t="s">
        <v>3157</v>
      </c>
      <c r="N18" s="42">
        <v>8</v>
      </c>
      <c r="O18" s="41" t="s">
        <v>3165</v>
      </c>
      <c r="P18" s="23" t="s">
        <v>4247</v>
      </c>
      <c r="Q18" s="32"/>
      <c r="R18" s="21" t="s">
        <v>14</v>
      </c>
      <c r="T18" s="24">
        <f t="shared" si="0"/>
        <v>281</v>
      </c>
      <c r="U18" s="24" t="e">
        <f t="shared" ca="1" si="1"/>
        <v>#NAME?</v>
      </c>
      <c r="V18" s="24" t="e">
        <f t="shared" ca="1" si="2"/>
        <v>#NAME?</v>
      </c>
      <c r="W18" s="24" t="e">
        <f ca="1">IF(LocalizarInvertido(".",MID(P18,LEN(P18)-3,3)) &gt; 0,MID(P18,1,LocalizarInvertido(".",P18)),P18)</f>
        <v>#NAME?</v>
      </c>
    </row>
    <row r="19" spans="2:23" ht="45" x14ac:dyDescent="0.25">
      <c r="B19" s="30"/>
      <c r="C19" s="41" t="s">
        <v>1558</v>
      </c>
      <c r="D19" s="41" t="s">
        <v>1565</v>
      </c>
      <c r="E19" s="41" t="s">
        <v>1558</v>
      </c>
      <c r="F19" s="41" t="s">
        <v>1559</v>
      </c>
      <c r="G19" s="41" t="s">
        <v>1591</v>
      </c>
      <c r="H19" s="41" t="s">
        <v>1559</v>
      </c>
      <c r="I19" s="41" t="s">
        <v>1558</v>
      </c>
      <c r="J19" s="41" t="s">
        <v>1571</v>
      </c>
      <c r="K19" s="42" t="s">
        <v>3182</v>
      </c>
      <c r="L19" s="44" t="s">
        <v>3183</v>
      </c>
      <c r="M19" s="42" t="s">
        <v>3157</v>
      </c>
      <c r="N19" s="42">
        <v>8</v>
      </c>
      <c r="O19" s="41" t="s">
        <v>3165</v>
      </c>
      <c r="P19" s="23" t="s">
        <v>4246</v>
      </c>
      <c r="Q19" s="32"/>
      <c r="R19" s="21" t="s">
        <v>14</v>
      </c>
      <c r="T19" s="24">
        <f t="shared" si="0"/>
        <v>227</v>
      </c>
      <c r="U19" s="24" t="e">
        <f t="shared" ca="1" si="1"/>
        <v>#NAME?</v>
      </c>
      <c r="V19" s="24" t="e">
        <f t="shared" ca="1" si="2"/>
        <v>#NAME?</v>
      </c>
      <c r="W19" s="24" t="e">
        <f ca="1">IF(LocalizarInvertido(".",MID(P19,LEN(P19)-3,3)) &gt; 0,MID(P19,1,LocalizarInvertido(".",P19)),P19)</f>
        <v>#NAME?</v>
      </c>
    </row>
    <row r="20" spans="2:23" ht="45" x14ac:dyDescent="0.25">
      <c r="B20" s="30"/>
      <c r="C20" s="26" t="s">
        <v>1558</v>
      </c>
      <c r="D20" s="26" t="s">
        <v>1565</v>
      </c>
      <c r="E20" s="26" t="s">
        <v>1558</v>
      </c>
      <c r="F20" s="26" t="s">
        <v>1559</v>
      </c>
      <c r="G20" s="26" t="s">
        <v>1591</v>
      </c>
      <c r="H20" s="26" t="s">
        <v>1568</v>
      </c>
      <c r="I20" s="26" t="s">
        <v>1561</v>
      </c>
      <c r="J20" s="26" t="s">
        <v>1564</v>
      </c>
      <c r="K20" s="21" t="s">
        <v>3184</v>
      </c>
      <c r="L20" s="27" t="s">
        <v>360</v>
      </c>
      <c r="M20" s="21" t="s">
        <v>3156</v>
      </c>
      <c r="N20" s="21">
        <v>6</v>
      </c>
      <c r="O20" s="26" t="s">
        <v>55</v>
      </c>
      <c r="P20" s="1" t="s">
        <v>361</v>
      </c>
      <c r="Q20" s="32"/>
      <c r="R20" s="21"/>
      <c r="T20" s="24">
        <f t="shared" si="0"/>
        <v>275</v>
      </c>
      <c r="U20" s="24" t="e">
        <f t="shared" ca="1" si="1"/>
        <v>#NAME?</v>
      </c>
      <c r="V20" s="24" t="e">
        <f t="shared" ca="1" si="2"/>
        <v>#NAME?</v>
      </c>
      <c r="W20" s="24" t="e">
        <f ca="1">IF(LocalizarInvertido(".",MID(P20,LEN(P20)-3,3)) &gt; 0,MID(P20,1,LocalizarInvertido(".",P20)),P20)</f>
        <v>#NAME?</v>
      </c>
    </row>
    <row r="21" spans="2:23" ht="45" x14ac:dyDescent="0.25">
      <c r="B21" s="30"/>
      <c r="C21" s="26" t="s">
        <v>1558</v>
      </c>
      <c r="D21" s="26" t="s">
        <v>1565</v>
      </c>
      <c r="E21" s="26" t="s">
        <v>1558</v>
      </c>
      <c r="F21" s="26" t="s">
        <v>1559</v>
      </c>
      <c r="G21" s="26" t="s">
        <v>1591</v>
      </c>
      <c r="H21" s="26" t="s">
        <v>1568</v>
      </c>
      <c r="I21" s="26" t="s">
        <v>1558</v>
      </c>
      <c r="J21" s="26" t="s">
        <v>1564</v>
      </c>
      <c r="K21" s="21" t="s">
        <v>3185</v>
      </c>
      <c r="L21" s="27" t="s">
        <v>1355</v>
      </c>
      <c r="M21" s="21" t="s">
        <v>3157</v>
      </c>
      <c r="N21" s="21">
        <v>7</v>
      </c>
      <c r="O21" s="26" t="s">
        <v>55</v>
      </c>
      <c r="P21" s="1" t="s">
        <v>361</v>
      </c>
      <c r="Q21" s="32"/>
      <c r="R21" s="21"/>
      <c r="T21" s="24">
        <f t="shared" si="0"/>
        <v>275</v>
      </c>
      <c r="U21" s="24" t="e">
        <f t="shared" ca="1" si="1"/>
        <v>#NAME?</v>
      </c>
      <c r="V21" s="24" t="e">
        <f t="shared" ca="1" si="2"/>
        <v>#NAME?</v>
      </c>
      <c r="W21" s="24" t="e">
        <f ca="1">IF(LocalizarInvertido(".",MID(P21,LEN(P21)-3,3)) &gt; 0,MID(P21,1,LocalizarInvertido(".",P21)),P21)</f>
        <v>#NAME?</v>
      </c>
    </row>
    <row r="22" spans="2:23" ht="45" x14ac:dyDescent="0.25">
      <c r="B22" s="30"/>
      <c r="C22" s="41" t="s">
        <v>1558</v>
      </c>
      <c r="D22" s="41" t="s">
        <v>1565</v>
      </c>
      <c r="E22" s="41" t="s">
        <v>1558</v>
      </c>
      <c r="F22" s="41" t="s">
        <v>1559</v>
      </c>
      <c r="G22" s="41" t="s">
        <v>1591</v>
      </c>
      <c r="H22" s="41" t="s">
        <v>1568</v>
      </c>
      <c r="I22" s="41" t="s">
        <v>1558</v>
      </c>
      <c r="J22" s="41" t="s">
        <v>1560</v>
      </c>
      <c r="K22" s="42" t="s">
        <v>3186</v>
      </c>
      <c r="L22" s="44" t="s">
        <v>1355</v>
      </c>
      <c r="M22" s="42" t="s">
        <v>3157</v>
      </c>
      <c r="N22" s="42">
        <v>8</v>
      </c>
      <c r="O22" s="41" t="s">
        <v>3165</v>
      </c>
      <c r="P22" s="23" t="s">
        <v>361</v>
      </c>
      <c r="Q22" s="32"/>
      <c r="R22" s="21" t="s">
        <v>14</v>
      </c>
      <c r="T22" s="24">
        <f t="shared" si="0"/>
        <v>275</v>
      </c>
      <c r="U22" s="24" t="e">
        <f t="shared" ca="1" si="1"/>
        <v>#NAME?</v>
      </c>
      <c r="V22" s="24" t="e">
        <f t="shared" ca="1" si="2"/>
        <v>#NAME?</v>
      </c>
      <c r="W22" s="24" t="e">
        <f ca="1">IF(LocalizarInvertido(".",MID(P22,LEN(P22)-3,3)) &gt; 0,MID(P22,1,LocalizarInvertido(".",P22)),P22)</f>
        <v>#NAME?</v>
      </c>
    </row>
    <row r="23" spans="2:23" ht="45" x14ac:dyDescent="0.25">
      <c r="B23" s="30"/>
      <c r="C23" s="41" t="s">
        <v>1558</v>
      </c>
      <c r="D23" s="41" t="s">
        <v>1565</v>
      </c>
      <c r="E23" s="41" t="s">
        <v>1558</v>
      </c>
      <c r="F23" s="41" t="s">
        <v>1559</v>
      </c>
      <c r="G23" s="41" t="s">
        <v>1591</v>
      </c>
      <c r="H23" s="41" t="s">
        <v>1568</v>
      </c>
      <c r="I23" s="41" t="s">
        <v>1558</v>
      </c>
      <c r="J23" s="41" t="s">
        <v>1562</v>
      </c>
      <c r="K23" s="42" t="s">
        <v>3187</v>
      </c>
      <c r="L23" s="44" t="s">
        <v>3188</v>
      </c>
      <c r="M23" s="42" t="s">
        <v>3157</v>
      </c>
      <c r="N23" s="42">
        <v>8</v>
      </c>
      <c r="O23" s="41" t="s">
        <v>3165</v>
      </c>
      <c r="P23" s="23" t="s">
        <v>4247</v>
      </c>
      <c r="Q23" s="32"/>
      <c r="R23" s="21" t="s">
        <v>14</v>
      </c>
      <c r="T23" s="24">
        <f t="shared" si="0"/>
        <v>281</v>
      </c>
      <c r="U23" s="24" t="e">
        <f t="shared" ca="1" si="1"/>
        <v>#NAME?</v>
      </c>
      <c r="V23" s="24" t="e">
        <f t="shared" ca="1" si="2"/>
        <v>#NAME?</v>
      </c>
      <c r="W23" s="24" t="e">
        <f ca="1">IF(LocalizarInvertido(".",MID(P23,LEN(P23)-3,3)) &gt; 0,MID(P23,1,LocalizarInvertido(".",P23)),P23)</f>
        <v>#NAME?</v>
      </c>
    </row>
    <row r="24" spans="2:23" ht="45" x14ac:dyDescent="0.25">
      <c r="B24" s="30"/>
      <c r="C24" s="41" t="s">
        <v>1558</v>
      </c>
      <c r="D24" s="41" t="s">
        <v>1565</v>
      </c>
      <c r="E24" s="41" t="s">
        <v>1558</v>
      </c>
      <c r="F24" s="41" t="s">
        <v>1559</v>
      </c>
      <c r="G24" s="41" t="s">
        <v>1591</v>
      </c>
      <c r="H24" s="41" t="s">
        <v>1568</v>
      </c>
      <c r="I24" s="41" t="s">
        <v>1558</v>
      </c>
      <c r="J24" s="41" t="s">
        <v>1571</v>
      </c>
      <c r="K24" s="42" t="s">
        <v>3189</v>
      </c>
      <c r="L24" s="44" t="s">
        <v>3190</v>
      </c>
      <c r="M24" s="42" t="s">
        <v>3157</v>
      </c>
      <c r="N24" s="42">
        <v>8</v>
      </c>
      <c r="O24" s="41" t="s">
        <v>3165</v>
      </c>
      <c r="P24" s="23" t="s">
        <v>4246</v>
      </c>
      <c r="Q24" s="32"/>
      <c r="R24" s="21" t="s">
        <v>14</v>
      </c>
      <c r="T24" s="24">
        <f t="shared" si="0"/>
        <v>227</v>
      </c>
      <c r="U24" s="24" t="e">
        <f t="shared" ca="1" si="1"/>
        <v>#NAME?</v>
      </c>
      <c r="V24" s="24" t="e">
        <f t="shared" ca="1" si="2"/>
        <v>#NAME?</v>
      </c>
      <c r="W24" s="24" t="e">
        <f ca="1">IF(LocalizarInvertido(".",MID(P24,LEN(P24)-3,3)) &gt; 0,MID(P24,1,LocalizarInvertido(".",P24)),P24)</f>
        <v>#NAME?</v>
      </c>
    </row>
    <row r="25" spans="2:23" ht="45" x14ac:dyDescent="0.25">
      <c r="B25" s="30"/>
      <c r="C25" s="26" t="s">
        <v>1558</v>
      </c>
      <c r="D25" s="26" t="s">
        <v>1565</v>
      </c>
      <c r="E25" s="26" t="s">
        <v>1558</v>
      </c>
      <c r="F25" s="26" t="s">
        <v>1559</v>
      </c>
      <c r="G25" s="26" t="s">
        <v>1591</v>
      </c>
      <c r="H25" s="26" t="s">
        <v>1569</v>
      </c>
      <c r="I25" s="26" t="s">
        <v>1561</v>
      </c>
      <c r="J25" s="26" t="s">
        <v>1564</v>
      </c>
      <c r="K25" s="21" t="s">
        <v>3191</v>
      </c>
      <c r="L25" s="27" t="s">
        <v>362</v>
      </c>
      <c r="M25" s="21" t="s">
        <v>3156</v>
      </c>
      <c r="N25" s="21">
        <v>6</v>
      </c>
      <c r="O25" s="26" t="s">
        <v>55</v>
      </c>
      <c r="P25" s="1" t="s">
        <v>363</v>
      </c>
      <c r="Q25" s="32"/>
      <c r="R25" s="21"/>
      <c r="T25" s="24">
        <f t="shared" si="0"/>
        <v>269</v>
      </c>
      <c r="U25" s="24" t="e">
        <f t="shared" ca="1" si="1"/>
        <v>#NAME?</v>
      </c>
      <c r="V25" s="24" t="e">
        <f t="shared" ca="1" si="2"/>
        <v>#NAME?</v>
      </c>
      <c r="W25" s="24" t="e">
        <f ca="1">IF(LocalizarInvertido(".",MID(P25,LEN(P25)-3,3)) &gt; 0,MID(P25,1,LocalizarInvertido(".",P25)),P25)</f>
        <v>#NAME?</v>
      </c>
    </row>
    <row r="26" spans="2:23" ht="45" x14ac:dyDescent="0.25">
      <c r="B26" s="30"/>
      <c r="C26" s="26" t="s">
        <v>1558</v>
      </c>
      <c r="D26" s="26" t="s">
        <v>1565</v>
      </c>
      <c r="E26" s="26" t="s">
        <v>1558</v>
      </c>
      <c r="F26" s="26" t="s">
        <v>1559</v>
      </c>
      <c r="G26" s="26" t="s">
        <v>1591</v>
      </c>
      <c r="H26" s="26" t="s">
        <v>1569</v>
      </c>
      <c r="I26" s="26" t="s">
        <v>1558</v>
      </c>
      <c r="J26" s="26" t="s">
        <v>1564</v>
      </c>
      <c r="K26" s="21" t="s">
        <v>3192</v>
      </c>
      <c r="L26" s="27" t="s">
        <v>1356</v>
      </c>
      <c r="M26" s="21" t="s">
        <v>3156</v>
      </c>
      <c r="N26" s="21">
        <v>7</v>
      </c>
      <c r="O26" s="26" t="s">
        <v>55</v>
      </c>
      <c r="P26" s="1" t="s">
        <v>363</v>
      </c>
      <c r="Q26" s="32"/>
      <c r="R26" s="21"/>
      <c r="T26" s="24">
        <f t="shared" si="0"/>
        <v>269</v>
      </c>
      <c r="U26" s="24" t="e">
        <f t="shared" ca="1" si="1"/>
        <v>#NAME?</v>
      </c>
      <c r="V26" s="24" t="e">
        <f t="shared" ca="1" si="2"/>
        <v>#NAME?</v>
      </c>
      <c r="W26" s="24" t="e">
        <f ca="1">IF(LocalizarInvertido(".",MID(P26,LEN(P26)-3,3)) &gt; 0,MID(P26,1,LocalizarInvertido(".",P26)),P26)</f>
        <v>#NAME?</v>
      </c>
    </row>
    <row r="27" spans="2:23" ht="45" x14ac:dyDescent="0.25">
      <c r="B27" s="30"/>
      <c r="C27" s="41" t="s">
        <v>1558</v>
      </c>
      <c r="D27" s="41" t="s">
        <v>1565</v>
      </c>
      <c r="E27" s="41" t="s">
        <v>1558</v>
      </c>
      <c r="F27" s="41" t="s">
        <v>1559</v>
      </c>
      <c r="G27" s="41" t="s">
        <v>1591</v>
      </c>
      <c r="H27" s="41" t="s">
        <v>1569</v>
      </c>
      <c r="I27" s="41" t="s">
        <v>1558</v>
      </c>
      <c r="J27" s="41" t="s">
        <v>1560</v>
      </c>
      <c r="K27" s="42" t="s">
        <v>3193</v>
      </c>
      <c r="L27" s="44" t="s">
        <v>1356</v>
      </c>
      <c r="M27" s="42" t="s">
        <v>3157</v>
      </c>
      <c r="N27" s="42">
        <v>8</v>
      </c>
      <c r="O27" s="41" t="s">
        <v>3165</v>
      </c>
      <c r="P27" s="23" t="s">
        <v>363</v>
      </c>
      <c r="Q27" s="32"/>
      <c r="R27" s="21" t="s">
        <v>14</v>
      </c>
      <c r="T27" s="24">
        <f t="shared" si="0"/>
        <v>269</v>
      </c>
      <c r="U27" s="24" t="e">
        <f t="shared" ca="1" si="1"/>
        <v>#NAME?</v>
      </c>
      <c r="V27" s="24" t="e">
        <f t="shared" ca="1" si="2"/>
        <v>#NAME?</v>
      </c>
      <c r="W27" s="24" t="e">
        <f ca="1">IF(LocalizarInvertido(".",MID(P27,LEN(P27)-3,3)) &gt; 0,MID(P27,1,LocalizarInvertido(".",P27)),P27)</f>
        <v>#NAME?</v>
      </c>
    </row>
    <row r="28" spans="2:23" ht="45" x14ac:dyDescent="0.25">
      <c r="B28" s="30"/>
      <c r="C28" s="41" t="s">
        <v>1558</v>
      </c>
      <c r="D28" s="41" t="s">
        <v>1565</v>
      </c>
      <c r="E28" s="41" t="s">
        <v>1558</v>
      </c>
      <c r="F28" s="41" t="s">
        <v>1559</v>
      </c>
      <c r="G28" s="41" t="s">
        <v>1591</v>
      </c>
      <c r="H28" s="41" t="s">
        <v>1569</v>
      </c>
      <c r="I28" s="41" t="s">
        <v>1558</v>
      </c>
      <c r="J28" s="41" t="s">
        <v>1562</v>
      </c>
      <c r="K28" s="42" t="s">
        <v>3194</v>
      </c>
      <c r="L28" s="44" t="s">
        <v>3195</v>
      </c>
      <c r="M28" s="42" t="s">
        <v>3157</v>
      </c>
      <c r="N28" s="42">
        <v>8</v>
      </c>
      <c r="O28" s="41" t="s">
        <v>3165</v>
      </c>
      <c r="P28" s="23" t="s">
        <v>4247</v>
      </c>
      <c r="Q28" s="32"/>
      <c r="R28" s="21" t="s">
        <v>14</v>
      </c>
      <c r="T28" s="24">
        <f t="shared" si="0"/>
        <v>281</v>
      </c>
      <c r="U28" s="24" t="e">
        <f t="shared" ca="1" si="1"/>
        <v>#NAME?</v>
      </c>
      <c r="V28" s="24" t="e">
        <f t="shared" ca="1" si="2"/>
        <v>#NAME?</v>
      </c>
      <c r="W28" s="24" t="e">
        <f ca="1">IF(LocalizarInvertido(".",MID(P28,LEN(P28)-3,3)) &gt; 0,MID(P28,1,LocalizarInvertido(".",P28)),P28)</f>
        <v>#NAME?</v>
      </c>
    </row>
    <row r="29" spans="2:23" ht="45" x14ac:dyDescent="0.25">
      <c r="B29" s="30"/>
      <c r="C29" s="41" t="s">
        <v>1558</v>
      </c>
      <c r="D29" s="41" t="s">
        <v>1565</v>
      </c>
      <c r="E29" s="41" t="s">
        <v>1558</v>
      </c>
      <c r="F29" s="41" t="s">
        <v>1559</v>
      </c>
      <c r="G29" s="41" t="s">
        <v>1591</v>
      </c>
      <c r="H29" s="41" t="s">
        <v>1569</v>
      </c>
      <c r="I29" s="41" t="s">
        <v>1558</v>
      </c>
      <c r="J29" s="41" t="s">
        <v>1571</v>
      </c>
      <c r="K29" s="42" t="s">
        <v>3196</v>
      </c>
      <c r="L29" s="44" t="s">
        <v>3197</v>
      </c>
      <c r="M29" s="42" t="s">
        <v>3157</v>
      </c>
      <c r="N29" s="42">
        <v>8</v>
      </c>
      <c r="O29" s="41" t="s">
        <v>3165</v>
      </c>
      <c r="P29" s="23" t="s">
        <v>4246</v>
      </c>
      <c r="Q29" s="32"/>
      <c r="R29" s="21" t="s">
        <v>14</v>
      </c>
      <c r="T29" s="24">
        <f t="shared" si="0"/>
        <v>227</v>
      </c>
      <c r="U29" s="24" t="e">
        <f t="shared" ca="1" si="1"/>
        <v>#NAME?</v>
      </c>
      <c r="V29" s="24" t="e">
        <f t="shared" ca="1" si="2"/>
        <v>#NAME?</v>
      </c>
      <c r="W29" s="24" t="e">
        <f ca="1">IF(LocalizarInvertido(".",MID(P29,LEN(P29)-3,3)) &gt; 0,MID(P29,1,LocalizarInvertido(".",P29)),P29)</f>
        <v>#NAME?</v>
      </c>
    </row>
    <row r="30" spans="2:23" ht="45" x14ac:dyDescent="0.25">
      <c r="B30" s="30"/>
      <c r="C30" s="26" t="s">
        <v>1558</v>
      </c>
      <c r="D30" s="26" t="s">
        <v>1565</v>
      </c>
      <c r="E30" s="26" t="s">
        <v>1558</v>
      </c>
      <c r="F30" s="26" t="s">
        <v>1559</v>
      </c>
      <c r="G30" s="26" t="s">
        <v>1591</v>
      </c>
      <c r="H30" s="26" t="s">
        <v>1570</v>
      </c>
      <c r="I30" s="26" t="s">
        <v>1561</v>
      </c>
      <c r="J30" s="26" t="s">
        <v>1564</v>
      </c>
      <c r="K30" s="21" t="s">
        <v>3198</v>
      </c>
      <c r="L30" s="27" t="s">
        <v>364</v>
      </c>
      <c r="M30" s="21" t="s">
        <v>3156</v>
      </c>
      <c r="N30" s="21">
        <v>6</v>
      </c>
      <c r="O30" s="26" t="s">
        <v>55</v>
      </c>
      <c r="P30" s="1" t="s">
        <v>365</v>
      </c>
      <c r="Q30" s="32"/>
      <c r="R30" s="21"/>
      <c r="T30" s="24">
        <f t="shared" si="0"/>
        <v>274</v>
      </c>
      <c r="U30" s="24" t="e">
        <f t="shared" ca="1" si="1"/>
        <v>#NAME?</v>
      </c>
      <c r="V30" s="24" t="e">
        <f t="shared" ca="1" si="2"/>
        <v>#NAME?</v>
      </c>
      <c r="W30" s="24" t="e">
        <f ca="1">IF(LocalizarInvertido(".",MID(P30,LEN(P30)-3,3)) &gt; 0,MID(P30,1,LocalizarInvertido(".",P30)),P30)</f>
        <v>#NAME?</v>
      </c>
    </row>
    <row r="31" spans="2:23" ht="45" x14ac:dyDescent="0.25">
      <c r="B31" s="30"/>
      <c r="C31" s="26" t="s">
        <v>1558</v>
      </c>
      <c r="D31" s="26" t="s">
        <v>1565</v>
      </c>
      <c r="E31" s="26" t="s">
        <v>1558</v>
      </c>
      <c r="F31" s="26" t="s">
        <v>1559</v>
      </c>
      <c r="G31" s="26" t="s">
        <v>1591</v>
      </c>
      <c r="H31" s="26" t="s">
        <v>1570</v>
      </c>
      <c r="I31" s="26" t="s">
        <v>1558</v>
      </c>
      <c r="J31" s="26" t="s">
        <v>1564</v>
      </c>
      <c r="K31" s="21" t="s">
        <v>3199</v>
      </c>
      <c r="L31" s="27" t="s">
        <v>1357</v>
      </c>
      <c r="M31" s="21" t="s">
        <v>3156</v>
      </c>
      <c r="N31" s="21">
        <v>7</v>
      </c>
      <c r="O31" s="26" t="s">
        <v>55</v>
      </c>
      <c r="P31" s="1" t="s">
        <v>365</v>
      </c>
      <c r="Q31" s="32"/>
      <c r="R31" s="21"/>
      <c r="T31" s="24">
        <f t="shared" si="0"/>
        <v>274</v>
      </c>
      <c r="U31" s="24" t="e">
        <f t="shared" ca="1" si="1"/>
        <v>#NAME?</v>
      </c>
      <c r="V31" s="24" t="e">
        <f t="shared" ca="1" si="2"/>
        <v>#NAME?</v>
      </c>
      <c r="W31" s="24" t="e">
        <f ca="1">IF(LocalizarInvertido(".",MID(P31,LEN(P31)-3,3)) &gt; 0,MID(P31,1,LocalizarInvertido(".",P31)),P31)</f>
        <v>#NAME?</v>
      </c>
    </row>
    <row r="32" spans="2:23" ht="45" x14ac:dyDescent="0.25">
      <c r="B32" s="30"/>
      <c r="C32" s="41" t="s">
        <v>1558</v>
      </c>
      <c r="D32" s="41" t="s">
        <v>1565</v>
      </c>
      <c r="E32" s="41" t="s">
        <v>1558</v>
      </c>
      <c r="F32" s="41" t="s">
        <v>1559</v>
      </c>
      <c r="G32" s="41" t="s">
        <v>1591</v>
      </c>
      <c r="H32" s="41" t="s">
        <v>1570</v>
      </c>
      <c r="I32" s="41" t="s">
        <v>1558</v>
      </c>
      <c r="J32" s="41" t="s">
        <v>1560</v>
      </c>
      <c r="K32" s="42" t="s">
        <v>3200</v>
      </c>
      <c r="L32" s="44" t="s">
        <v>1357</v>
      </c>
      <c r="M32" s="42" t="s">
        <v>3157</v>
      </c>
      <c r="N32" s="42">
        <v>8</v>
      </c>
      <c r="O32" s="41" t="s">
        <v>3165</v>
      </c>
      <c r="P32" s="23" t="s">
        <v>365</v>
      </c>
      <c r="Q32" s="32"/>
      <c r="R32" s="21" t="s">
        <v>14</v>
      </c>
      <c r="T32" s="24">
        <f t="shared" si="0"/>
        <v>274</v>
      </c>
      <c r="U32" s="24" t="e">
        <f t="shared" ca="1" si="1"/>
        <v>#NAME?</v>
      </c>
      <c r="V32" s="24" t="e">
        <f t="shared" ca="1" si="2"/>
        <v>#NAME?</v>
      </c>
      <c r="W32" s="24" t="e">
        <f ca="1">IF(LocalizarInvertido(".",MID(P32,LEN(P32)-3,3)) &gt; 0,MID(P32,1,LocalizarInvertido(".",P32)),P32)</f>
        <v>#NAME?</v>
      </c>
    </row>
    <row r="33" spans="2:23" ht="45" x14ac:dyDescent="0.25">
      <c r="B33" s="30"/>
      <c r="C33" s="41" t="s">
        <v>1558</v>
      </c>
      <c r="D33" s="41" t="s">
        <v>1565</v>
      </c>
      <c r="E33" s="41" t="s">
        <v>1558</v>
      </c>
      <c r="F33" s="41" t="s">
        <v>1559</v>
      </c>
      <c r="G33" s="41" t="s">
        <v>1591</v>
      </c>
      <c r="H33" s="41" t="s">
        <v>1570</v>
      </c>
      <c r="I33" s="41" t="s">
        <v>1558</v>
      </c>
      <c r="J33" s="41" t="s">
        <v>1562</v>
      </c>
      <c r="K33" s="42" t="s">
        <v>3201</v>
      </c>
      <c r="L33" s="44" t="s">
        <v>3202</v>
      </c>
      <c r="M33" s="42" t="s">
        <v>3157</v>
      </c>
      <c r="N33" s="42">
        <v>8</v>
      </c>
      <c r="O33" s="41" t="s">
        <v>3165</v>
      </c>
      <c r="P33" s="23" t="s">
        <v>4247</v>
      </c>
      <c r="Q33" s="32"/>
      <c r="R33" s="21" t="s">
        <v>14</v>
      </c>
      <c r="T33" s="24">
        <f t="shared" si="0"/>
        <v>281</v>
      </c>
      <c r="U33" s="24" t="e">
        <f t="shared" ca="1" si="1"/>
        <v>#NAME?</v>
      </c>
      <c r="V33" s="24" t="e">
        <f t="shared" ca="1" si="2"/>
        <v>#NAME?</v>
      </c>
      <c r="W33" s="24" t="e">
        <f ca="1">IF(LocalizarInvertido(".",MID(P33,LEN(P33)-3,3)) &gt; 0,MID(P33,1,LocalizarInvertido(".",P33)),P33)</f>
        <v>#NAME?</v>
      </c>
    </row>
    <row r="34" spans="2:23" ht="45" x14ac:dyDescent="0.25">
      <c r="B34" s="30"/>
      <c r="C34" s="41" t="s">
        <v>1558</v>
      </c>
      <c r="D34" s="41" t="s">
        <v>1565</v>
      </c>
      <c r="E34" s="41" t="s">
        <v>1558</v>
      </c>
      <c r="F34" s="41" t="s">
        <v>1559</v>
      </c>
      <c r="G34" s="41" t="s">
        <v>1591</v>
      </c>
      <c r="H34" s="41" t="s">
        <v>1570</v>
      </c>
      <c r="I34" s="41" t="s">
        <v>1558</v>
      </c>
      <c r="J34" s="41" t="s">
        <v>1571</v>
      </c>
      <c r="K34" s="42" t="s">
        <v>3203</v>
      </c>
      <c r="L34" s="44" t="s">
        <v>3204</v>
      </c>
      <c r="M34" s="42" t="s">
        <v>3157</v>
      </c>
      <c r="N34" s="42">
        <v>8</v>
      </c>
      <c r="O34" s="41" t="s">
        <v>3165</v>
      </c>
      <c r="P34" s="23" t="s">
        <v>4246</v>
      </c>
      <c r="Q34" s="32"/>
      <c r="R34" s="21" t="s">
        <v>14</v>
      </c>
      <c r="T34" s="24">
        <f t="shared" si="0"/>
        <v>227</v>
      </c>
      <c r="U34" s="24" t="e">
        <f t="shared" ca="1" si="1"/>
        <v>#NAME?</v>
      </c>
      <c r="V34" s="24" t="e">
        <f t="shared" ca="1" si="2"/>
        <v>#NAME?</v>
      </c>
      <c r="W34" s="24" t="e">
        <f ca="1">IF(LocalizarInvertido(".",MID(P34,LEN(P34)-3,3)) &gt; 0,MID(P34,1,LocalizarInvertido(".",P34)),P34)</f>
        <v>#NAME?</v>
      </c>
    </row>
    <row r="35" spans="2:23" ht="45" x14ac:dyDescent="0.25">
      <c r="B35" s="30"/>
      <c r="C35" s="26" t="s">
        <v>1558</v>
      </c>
      <c r="D35" s="26" t="s">
        <v>1565</v>
      </c>
      <c r="E35" s="26" t="s">
        <v>1558</v>
      </c>
      <c r="F35" s="26" t="s">
        <v>1559</v>
      </c>
      <c r="G35" s="26" t="s">
        <v>1596</v>
      </c>
      <c r="H35" s="26" t="s">
        <v>1561</v>
      </c>
      <c r="I35" s="26" t="s">
        <v>1561</v>
      </c>
      <c r="J35" s="26" t="s">
        <v>1564</v>
      </c>
      <c r="K35" s="21" t="s">
        <v>3205</v>
      </c>
      <c r="L35" s="27" t="s">
        <v>366</v>
      </c>
      <c r="M35" s="21" t="s">
        <v>3156</v>
      </c>
      <c r="N35" s="21">
        <v>5</v>
      </c>
      <c r="O35" s="26" t="s">
        <v>55</v>
      </c>
      <c r="P35" s="1" t="s">
        <v>367</v>
      </c>
      <c r="Q35" s="32"/>
      <c r="R35" s="21"/>
      <c r="T35" s="24">
        <f t="shared" si="0"/>
        <v>243</v>
      </c>
      <c r="U35" s="24" t="e">
        <f t="shared" ca="1" si="1"/>
        <v>#NAME?</v>
      </c>
      <c r="V35" s="24" t="e">
        <f t="shared" ca="1" si="2"/>
        <v>#NAME?</v>
      </c>
      <c r="W35" s="24" t="e">
        <f ca="1">IF(LocalizarInvertido(".",MID(P35,LEN(P35)-3,3)) &gt; 0,MID(P35,1,LocalizarInvertido(".",P35)),P35)</f>
        <v>#NAME?</v>
      </c>
    </row>
    <row r="36" spans="2:23" ht="45" x14ac:dyDescent="0.25">
      <c r="B36" s="30"/>
      <c r="C36" s="26" t="s">
        <v>1558</v>
      </c>
      <c r="D36" s="26" t="s">
        <v>1565</v>
      </c>
      <c r="E36" s="26" t="s">
        <v>1558</v>
      </c>
      <c r="F36" s="26" t="s">
        <v>1559</v>
      </c>
      <c r="G36" s="26" t="s">
        <v>1596</v>
      </c>
      <c r="H36" s="26" t="s">
        <v>1558</v>
      </c>
      <c r="I36" s="26" t="s">
        <v>1561</v>
      </c>
      <c r="J36" s="26" t="s">
        <v>1564</v>
      </c>
      <c r="K36" s="21" t="s">
        <v>3206</v>
      </c>
      <c r="L36" s="27" t="s">
        <v>368</v>
      </c>
      <c r="M36" s="21" t="s">
        <v>3156</v>
      </c>
      <c r="N36" s="21">
        <v>6</v>
      </c>
      <c r="O36" s="26" t="s">
        <v>55</v>
      </c>
      <c r="P36" s="1" t="s">
        <v>369</v>
      </c>
      <c r="Q36" s="32"/>
      <c r="R36" s="21"/>
      <c r="T36" s="24">
        <f t="shared" si="0"/>
        <v>239</v>
      </c>
      <c r="U36" s="24" t="e">
        <f t="shared" ca="1" si="1"/>
        <v>#NAME?</v>
      </c>
      <c r="V36" s="24" t="e">
        <f t="shared" ca="1" si="2"/>
        <v>#NAME?</v>
      </c>
      <c r="W36" s="24" t="e">
        <f ca="1">IF(LocalizarInvertido(".",MID(P36,LEN(P36)-3,3)) &gt; 0,MID(P36,1,LocalizarInvertido(".",P36)),P36)</f>
        <v>#NAME?</v>
      </c>
    </row>
    <row r="37" spans="2:23" ht="45" x14ac:dyDescent="0.25">
      <c r="B37" s="30"/>
      <c r="C37" s="26" t="s">
        <v>1558</v>
      </c>
      <c r="D37" s="26" t="s">
        <v>1565</v>
      </c>
      <c r="E37" s="26" t="s">
        <v>1558</v>
      </c>
      <c r="F37" s="26" t="s">
        <v>1559</v>
      </c>
      <c r="G37" s="26" t="s">
        <v>1596</v>
      </c>
      <c r="H37" s="26" t="s">
        <v>1558</v>
      </c>
      <c r="I37" s="26" t="s">
        <v>1558</v>
      </c>
      <c r="J37" s="26" t="s">
        <v>1564</v>
      </c>
      <c r="K37" s="21" t="s">
        <v>3207</v>
      </c>
      <c r="L37" s="27" t="s">
        <v>1358</v>
      </c>
      <c r="M37" s="21" t="s">
        <v>3157</v>
      </c>
      <c r="N37" s="21">
        <v>7</v>
      </c>
      <c r="O37" s="26" t="s">
        <v>55</v>
      </c>
      <c r="P37" s="1" t="s">
        <v>369</v>
      </c>
      <c r="Q37" s="32"/>
      <c r="R37" s="21"/>
      <c r="T37" s="24">
        <f t="shared" si="0"/>
        <v>239</v>
      </c>
      <c r="U37" s="24" t="e">
        <f t="shared" ca="1" si="1"/>
        <v>#NAME?</v>
      </c>
      <c r="V37" s="24" t="e">
        <f t="shared" ca="1" si="2"/>
        <v>#NAME?</v>
      </c>
      <c r="W37" s="24" t="e">
        <f ca="1">IF(LocalizarInvertido(".",MID(P37,LEN(P37)-3,3)) &gt; 0,MID(P37,1,LocalizarInvertido(".",P37)),P37)</f>
        <v>#NAME?</v>
      </c>
    </row>
    <row r="38" spans="2:23" ht="45" x14ac:dyDescent="0.25">
      <c r="B38" s="30"/>
      <c r="C38" s="41" t="s">
        <v>1558</v>
      </c>
      <c r="D38" s="41" t="s">
        <v>1565</v>
      </c>
      <c r="E38" s="41" t="s">
        <v>1558</v>
      </c>
      <c r="F38" s="41" t="s">
        <v>1559</v>
      </c>
      <c r="G38" s="41" t="s">
        <v>1596</v>
      </c>
      <c r="H38" s="41" t="s">
        <v>1558</v>
      </c>
      <c r="I38" s="41" t="s">
        <v>1558</v>
      </c>
      <c r="J38" s="41" t="s">
        <v>1560</v>
      </c>
      <c r="K38" s="42" t="s">
        <v>3208</v>
      </c>
      <c r="L38" s="44" t="s">
        <v>1358</v>
      </c>
      <c r="M38" s="42" t="s">
        <v>3157</v>
      </c>
      <c r="N38" s="42">
        <v>8</v>
      </c>
      <c r="O38" s="41" t="s">
        <v>3165</v>
      </c>
      <c r="P38" s="23" t="s">
        <v>369</v>
      </c>
      <c r="Q38" s="32"/>
      <c r="R38" s="21" t="s">
        <v>14</v>
      </c>
      <c r="T38" s="24">
        <f t="shared" si="0"/>
        <v>239</v>
      </c>
      <c r="U38" s="24" t="e">
        <f t="shared" ca="1" si="1"/>
        <v>#NAME?</v>
      </c>
      <c r="V38" s="24" t="e">
        <f t="shared" ca="1" si="2"/>
        <v>#NAME?</v>
      </c>
      <c r="W38" s="24" t="e">
        <f ca="1">IF(LocalizarInvertido(".",MID(P38,LEN(P38)-3,3)) &gt; 0,MID(P38,1,LocalizarInvertido(".",P38)),P38)</f>
        <v>#NAME?</v>
      </c>
    </row>
    <row r="39" spans="2:23" ht="45" x14ac:dyDescent="0.25">
      <c r="B39" s="30"/>
      <c r="C39" s="41" t="s">
        <v>1558</v>
      </c>
      <c r="D39" s="41" t="s">
        <v>1565</v>
      </c>
      <c r="E39" s="41" t="s">
        <v>1558</v>
      </c>
      <c r="F39" s="41" t="s">
        <v>1559</v>
      </c>
      <c r="G39" s="41" t="s">
        <v>1596</v>
      </c>
      <c r="H39" s="41" t="s">
        <v>1558</v>
      </c>
      <c r="I39" s="41" t="s">
        <v>1558</v>
      </c>
      <c r="J39" s="41" t="s">
        <v>1562</v>
      </c>
      <c r="K39" s="42" t="s">
        <v>3209</v>
      </c>
      <c r="L39" s="44" t="s">
        <v>3210</v>
      </c>
      <c r="M39" s="42" t="s">
        <v>3157</v>
      </c>
      <c r="N39" s="42">
        <v>8</v>
      </c>
      <c r="O39" s="41" t="s">
        <v>3165</v>
      </c>
      <c r="P39" s="23" t="s">
        <v>4247</v>
      </c>
      <c r="Q39" s="32"/>
      <c r="R39" s="21" t="s">
        <v>14</v>
      </c>
      <c r="T39" s="24">
        <f t="shared" si="0"/>
        <v>281</v>
      </c>
      <c r="U39" s="24" t="e">
        <f t="shared" ca="1" si="1"/>
        <v>#NAME?</v>
      </c>
      <c r="V39" s="24" t="e">
        <f t="shared" ca="1" si="2"/>
        <v>#NAME?</v>
      </c>
      <c r="W39" s="24" t="e">
        <f ca="1">IF(LocalizarInvertido(".",MID(P39,LEN(P39)-3,3)) &gt; 0,MID(P39,1,LocalizarInvertido(".",P39)),P39)</f>
        <v>#NAME?</v>
      </c>
    </row>
    <row r="40" spans="2:23" ht="45" x14ac:dyDescent="0.25">
      <c r="B40" s="30"/>
      <c r="C40" s="41" t="s">
        <v>1558</v>
      </c>
      <c r="D40" s="41" t="s">
        <v>1565</v>
      </c>
      <c r="E40" s="41" t="s">
        <v>1558</v>
      </c>
      <c r="F40" s="41" t="s">
        <v>1559</v>
      </c>
      <c r="G40" s="41" t="s">
        <v>1596</v>
      </c>
      <c r="H40" s="41" t="s">
        <v>1558</v>
      </c>
      <c r="I40" s="41" t="s">
        <v>1558</v>
      </c>
      <c r="J40" s="41" t="s">
        <v>1571</v>
      </c>
      <c r="K40" s="42" t="s">
        <v>3211</v>
      </c>
      <c r="L40" s="44" t="s">
        <v>3212</v>
      </c>
      <c r="M40" s="42" t="s">
        <v>3157</v>
      </c>
      <c r="N40" s="42">
        <v>8</v>
      </c>
      <c r="O40" s="41" t="s">
        <v>3165</v>
      </c>
      <c r="P40" s="23" t="s">
        <v>4246</v>
      </c>
      <c r="Q40" s="32"/>
      <c r="R40" s="21" t="s">
        <v>14</v>
      </c>
      <c r="T40" s="24">
        <f t="shared" si="0"/>
        <v>227</v>
      </c>
      <c r="U40" s="24" t="e">
        <f t="shared" ca="1" si="1"/>
        <v>#NAME?</v>
      </c>
      <c r="V40" s="24" t="e">
        <f t="shared" ca="1" si="2"/>
        <v>#NAME?</v>
      </c>
      <c r="W40" s="24" t="e">
        <f ca="1">IF(LocalizarInvertido(".",MID(P40,LEN(P40)-3,3)) &gt; 0,MID(P40,1,LocalizarInvertido(".",P40)),P40)</f>
        <v>#NAME?</v>
      </c>
    </row>
    <row r="41" spans="2:23" ht="45" x14ac:dyDescent="0.25">
      <c r="B41" s="30"/>
      <c r="C41" s="26" t="s">
        <v>1558</v>
      </c>
      <c r="D41" s="26" t="s">
        <v>1565</v>
      </c>
      <c r="E41" s="26" t="s">
        <v>1558</v>
      </c>
      <c r="F41" s="26" t="s">
        <v>1559</v>
      </c>
      <c r="G41" s="26" t="s">
        <v>1596</v>
      </c>
      <c r="H41" s="26" t="s">
        <v>1567</v>
      </c>
      <c r="I41" s="26" t="s">
        <v>1561</v>
      </c>
      <c r="J41" s="26" t="s">
        <v>1564</v>
      </c>
      <c r="K41" s="21" t="s">
        <v>3213</v>
      </c>
      <c r="L41" s="27" t="s">
        <v>370</v>
      </c>
      <c r="M41" s="21" t="s">
        <v>3156</v>
      </c>
      <c r="N41" s="21">
        <v>6</v>
      </c>
      <c r="O41" s="26" t="s">
        <v>55</v>
      </c>
      <c r="P41" s="1" t="s">
        <v>371</v>
      </c>
      <c r="Q41" s="32"/>
      <c r="R41" s="21"/>
      <c r="T41" s="24">
        <f t="shared" si="0"/>
        <v>244</v>
      </c>
      <c r="U41" s="24" t="e">
        <f t="shared" ca="1" si="1"/>
        <v>#NAME?</v>
      </c>
      <c r="V41" s="24" t="e">
        <f t="shared" ca="1" si="2"/>
        <v>#NAME?</v>
      </c>
      <c r="W41" s="24" t="e">
        <f ca="1">IF(LocalizarInvertido(".",MID(P41,LEN(P41)-3,3)) &gt; 0,MID(P41,1,LocalizarInvertido(".",P41)),P41)</f>
        <v>#NAME?</v>
      </c>
    </row>
    <row r="42" spans="2:23" ht="45" x14ac:dyDescent="0.25">
      <c r="B42" s="30"/>
      <c r="C42" s="26" t="s">
        <v>1558</v>
      </c>
      <c r="D42" s="26" t="s">
        <v>1565</v>
      </c>
      <c r="E42" s="26" t="s">
        <v>1558</v>
      </c>
      <c r="F42" s="26" t="s">
        <v>1559</v>
      </c>
      <c r="G42" s="26" t="s">
        <v>1596</v>
      </c>
      <c r="H42" s="26" t="s">
        <v>1567</v>
      </c>
      <c r="I42" s="26" t="s">
        <v>1558</v>
      </c>
      <c r="J42" s="26" t="s">
        <v>1564</v>
      </c>
      <c r="K42" s="21" t="s">
        <v>3214</v>
      </c>
      <c r="L42" s="27" t="s">
        <v>1359</v>
      </c>
      <c r="M42" s="21" t="s">
        <v>3156</v>
      </c>
      <c r="N42" s="21">
        <v>7</v>
      </c>
      <c r="O42" s="26" t="s">
        <v>55</v>
      </c>
      <c r="P42" s="1" t="s">
        <v>371</v>
      </c>
      <c r="Q42" s="32"/>
      <c r="R42" s="21"/>
      <c r="T42" s="24">
        <f t="shared" si="0"/>
        <v>244</v>
      </c>
      <c r="U42" s="24" t="e">
        <f t="shared" ca="1" si="1"/>
        <v>#NAME?</v>
      </c>
      <c r="V42" s="24" t="e">
        <f t="shared" ca="1" si="2"/>
        <v>#NAME?</v>
      </c>
      <c r="W42" s="24" t="e">
        <f ca="1">IF(LocalizarInvertido(".",MID(P42,LEN(P42)-3,3)) &gt; 0,MID(P42,1,LocalizarInvertido(".",P42)),P42)</f>
        <v>#NAME?</v>
      </c>
    </row>
    <row r="43" spans="2:23" ht="45" x14ac:dyDescent="0.25">
      <c r="B43" s="30"/>
      <c r="C43" s="41" t="s">
        <v>1558</v>
      </c>
      <c r="D43" s="41" t="s">
        <v>1565</v>
      </c>
      <c r="E43" s="41" t="s">
        <v>1558</v>
      </c>
      <c r="F43" s="41" t="s">
        <v>1559</v>
      </c>
      <c r="G43" s="41" t="s">
        <v>1596</v>
      </c>
      <c r="H43" s="41" t="s">
        <v>1567</v>
      </c>
      <c r="I43" s="41" t="s">
        <v>1558</v>
      </c>
      <c r="J43" s="41" t="s">
        <v>1560</v>
      </c>
      <c r="K43" s="42" t="s">
        <v>3215</v>
      </c>
      <c r="L43" s="44" t="s">
        <v>1359</v>
      </c>
      <c r="M43" s="42" t="s">
        <v>3157</v>
      </c>
      <c r="N43" s="42">
        <v>8</v>
      </c>
      <c r="O43" s="41" t="s">
        <v>3165</v>
      </c>
      <c r="P43" s="23" t="s">
        <v>371</v>
      </c>
      <c r="Q43" s="32"/>
      <c r="R43" s="21" t="s">
        <v>14</v>
      </c>
      <c r="T43" s="24">
        <f t="shared" si="0"/>
        <v>244</v>
      </c>
      <c r="U43" s="24" t="e">
        <f t="shared" ca="1" si="1"/>
        <v>#NAME?</v>
      </c>
      <c r="V43" s="24" t="e">
        <f t="shared" ca="1" si="2"/>
        <v>#NAME?</v>
      </c>
      <c r="W43" s="24" t="e">
        <f ca="1">IF(LocalizarInvertido(".",MID(P43,LEN(P43)-3,3)) &gt; 0,MID(P43,1,LocalizarInvertido(".",P43)),P43)</f>
        <v>#NAME?</v>
      </c>
    </row>
    <row r="44" spans="2:23" ht="45" x14ac:dyDescent="0.25">
      <c r="B44" s="30"/>
      <c r="C44" s="41" t="s">
        <v>1558</v>
      </c>
      <c r="D44" s="41" t="s">
        <v>1565</v>
      </c>
      <c r="E44" s="41" t="s">
        <v>1558</v>
      </c>
      <c r="F44" s="41" t="s">
        <v>1559</v>
      </c>
      <c r="G44" s="41" t="s">
        <v>1596</v>
      </c>
      <c r="H44" s="41" t="s">
        <v>1567</v>
      </c>
      <c r="I44" s="41" t="s">
        <v>1558</v>
      </c>
      <c r="J44" s="41" t="s">
        <v>1562</v>
      </c>
      <c r="K44" s="42" t="s">
        <v>3216</v>
      </c>
      <c r="L44" s="44" t="s">
        <v>3217</v>
      </c>
      <c r="M44" s="42" t="s">
        <v>3157</v>
      </c>
      <c r="N44" s="42">
        <v>8</v>
      </c>
      <c r="O44" s="41" t="s">
        <v>3165</v>
      </c>
      <c r="P44" s="23" t="s">
        <v>4247</v>
      </c>
      <c r="Q44" s="32"/>
      <c r="R44" s="21" t="s">
        <v>14</v>
      </c>
      <c r="T44" s="24">
        <f t="shared" si="0"/>
        <v>281</v>
      </c>
      <c r="U44" s="24" t="e">
        <f t="shared" ca="1" si="1"/>
        <v>#NAME?</v>
      </c>
      <c r="V44" s="24" t="e">
        <f t="shared" ca="1" si="2"/>
        <v>#NAME?</v>
      </c>
      <c r="W44" s="24" t="e">
        <f ca="1">IF(LocalizarInvertido(".",MID(P44,LEN(P44)-3,3)) &gt; 0,MID(P44,1,LocalizarInvertido(".",P44)),P44)</f>
        <v>#NAME?</v>
      </c>
    </row>
    <row r="45" spans="2:23" ht="45" x14ac:dyDescent="0.25">
      <c r="B45" s="30"/>
      <c r="C45" s="41" t="s">
        <v>1558</v>
      </c>
      <c r="D45" s="41" t="s">
        <v>1565</v>
      </c>
      <c r="E45" s="41" t="s">
        <v>1558</v>
      </c>
      <c r="F45" s="41" t="s">
        <v>1559</v>
      </c>
      <c r="G45" s="41" t="s">
        <v>1596</v>
      </c>
      <c r="H45" s="41" t="s">
        <v>1567</v>
      </c>
      <c r="I45" s="41" t="s">
        <v>1558</v>
      </c>
      <c r="J45" s="41" t="s">
        <v>1571</v>
      </c>
      <c r="K45" s="42" t="s">
        <v>3218</v>
      </c>
      <c r="L45" s="44" t="s">
        <v>3219</v>
      </c>
      <c r="M45" s="42" t="s">
        <v>3157</v>
      </c>
      <c r="N45" s="42">
        <v>8</v>
      </c>
      <c r="O45" s="41" t="s">
        <v>3165</v>
      </c>
      <c r="P45" s="23" t="s">
        <v>4246</v>
      </c>
      <c r="Q45" s="32"/>
      <c r="R45" s="21" t="s">
        <v>14</v>
      </c>
      <c r="T45" s="24">
        <f t="shared" si="0"/>
        <v>227</v>
      </c>
      <c r="U45" s="24" t="e">
        <f t="shared" ca="1" si="1"/>
        <v>#NAME?</v>
      </c>
      <c r="V45" s="24" t="e">
        <f t="shared" ca="1" si="2"/>
        <v>#NAME?</v>
      </c>
      <c r="W45" s="24" t="e">
        <f ca="1">IF(LocalizarInvertido(".",MID(P45,LEN(P45)-3,3)) &gt; 0,MID(P45,1,LocalizarInvertido(".",P45)),P45)</f>
        <v>#NAME?</v>
      </c>
    </row>
    <row r="46" spans="2:23" ht="45" x14ac:dyDescent="0.25">
      <c r="B46" s="30"/>
      <c r="C46" s="26" t="s">
        <v>1558</v>
      </c>
      <c r="D46" s="26" t="s">
        <v>1565</v>
      </c>
      <c r="E46" s="26" t="s">
        <v>1558</v>
      </c>
      <c r="F46" s="26" t="s">
        <v>1559</v>
      </c>
      <c r="G46" s="26" t="s">
        <v>1596</v>
      </c>
      <c r="H46" s="26" t="s">
        <v>1559</v>
      </c>
      <c r="I46" s="26" t="s">
        <v>1561</v>
      </c>
      <c r="J46" s="26" t="s">
        <v>1564</v>
      </c>
      <c r="K46" s="21" t="s">
        <v>3220</v>
      </c>
      <c r="L46" s="27" t="s">
        <v>372</v>
      </c>
      <c r="M46" s="21" t="s">
        <v>3156</v>
      </c>
      <c r="N46" s="21">
        <v>6</v>
      </c>
      <c r="O46" s="26" t="s">
        <v>55</v>
      </c>
      <c r="P46" s="1" t="s">
        <v>373</v>
      </c>
      <c r="Q46" s="32"/>
      <c r="R46" s="21"/>
      <c r="T46" s="24">
        <f t="shared" si="0"/>
        <v>233</v>
      </c>
      <c r="U46" s="24" t="e">
        <f t="shared" ca="1" si="1"/>
        <v>#NAME?</v>
      </c>
      <c r="V46" s="24" t="e">
        <f t="shared" ca="1" si="2"/>
        <v>#NAME?</v>
      </c>
      <c r="W46" s="24" t="e">
        <f ca="1">IF(LocalizarInvertido(".",MID(P46,LEN(P46)-3,3)) &gt; 0,MID(P46,1,LocalizarInvertido(".",P46)),P46)</f>
        <v>#NAME?</v>
      </c>
    </row>
    <row r="47" spans="2:23" ht="45" x14ac:dyDescent="0.25">
      <c r="B47" s="30"/>
      <c r="C47" s="26" t="s">
        <v>1558</v>
      </c>
      <c r="D47" s="26" t="s">
        <v>1565</v>
      </c>
      <c r="E47" s="26" t="s">
        <v>1558</v>
      </c>
      <c r="F47" s="26" t="s">
        <v>1559</v>
      </c>
      <c r="G47" s="26" t="s">
        <v>1596</v>
      </c>
      <c r="H47" s="26" t="s">
        <v>1559</v>
      </c>
      <c r="I47" s="26" t="s">
        <v>1558</v>
      </c>
      <c r="J47" s="26" t="s">
        <v>1564</v>
      </c>
      <c r="K47" s="21" t="s">
        <v>3221</v>
      </c>
      <c r="L47" s="27" t="s">
        <v>1360</v>
      </c>
      <c r="M47" s="21" t="s">
        <v>3156</v>
      </c>
      <c r="N47" s="21">
        <v>7</v>
      </c>
      <c r="O47" s="26" t="s">
        <v>55</v>
      </c>
      <c r="P47" s="1" t="s">
        <v>373</v>
      </c>
      <c r="Q47" s="32"/>
      <c r="R47" s="21"/>
      <c r="T47" s="24">
        <f t="shared" si="0"/>
        <v>233</v>
      </c>
      <c r="U47" s="24" t="e">
        <f t="shared" ca="1" si="1"/>
        <v>#NAME?</v>
      </c>
      <c r="V47" s="24" t="e">
        <f t="shared" ca="1" si="2"/>
        <v>#NAME?</v>
      </c>
      <c r="W47" s="24" t="e">
        <f ca="1">IF(LocalizarInvertido(".",MID(P47,LEN(P47)-3,3)) &gt; 0,MID(P47,1,LocalizarInvertido(".",P47)),P47)</f>
        <v>#NAME?</v>
      </c>
    </row>
    <row r="48" spans="2:23" ht="45" x14ac:dyDescent="0.25">
      <c r="B48" s="30"/>
      <c r="C48" s="41" t="s">
        <v>1558</v>
      </c>
      <c r="D48" s="41" t="s">
        <v>1565</v>
      </c>
      <c r="E48" s="41" t="s">
        <v>1558</v>
      </c>
      <c r="F48" s="41" t="s">
        <v>1559</v>
      </c>
      <c r="G48" s="41" t="s">
        <v>1596</v>
      </c>
      <c r="H48" s="41" t="s">
        <v>1559</v>
      </c>
      <c r="I48" s="41" t="s">
        <v>1558</v>
      </c>
      <c r="J48" s="41" t="s">
        <v>1560</v>
      </c>
      <c r="K48" s="42" t="s">
        <v>3222</v>
      </c>
      <c r="L48" s="44" t="s">
        <v>1360</v>
      </c>
      <c r="M48" s="42" t="s">
        <v>3157</v>
      </c>
      <c r="N48" s="42">
        <v>8</v>
      </c>
      <c r="O48" s="41" t="s">
        <v>3165</v>
      </c>
      <c r="P48" s="23" t="s">
        <v>373</v>
      </c>
      <c r="Q48" s="32"/>
      <c r="R48" s="21" t="s">
        <v>14</v>
      </c>
      <c r="T48" s="24">
        <f t="shared" si="0"/>
        <v>233</v>
      </c>
      <c r="U48" s="24" t="e">
        <f t="shared" ca="1" si="1"/>
        <v>#NAME?</v>
      </c>
      <c r="V48" s="24" t="e">
        <f t="shared" ca="1" si="2"/>
        <v>#NAME?</v>
      </c>
      <c r="W48" s="24" t="e">
        <f ca="1">IF(LocalizarInvertido(".",MID(P48,LEN(P48)-3,3)) &gt; 0,MID(P48,1,LocalizarInvertido(".",P48)),P48)</f>
        <v>#NAME?</v>
      </c>
    </row>
    <row r="49" spans="2:23" ht="45" x14ac:dyDescent="0.25">
      <c r="B49" s="30"/>
      <c r="C49" s="41" t="s">
        <v>1558</v>
      </c>
      <c r="D49" s="41" t="s">
        <v>1565</v>
      </c>
      <c r="E49" s="41" t="s">
        <v>1558</v>
      </c>
      <c r="F49" s="41" t="s">
        <v>1559</v>
      </c>
      <c r="G49" s="41" t="s">
        <v>1596</v>
      </c>
      <c r="H49" s="41" t="s">
        <v>1559</v>
      </c>
      <c r="I49" s="41" t="s">
        <v>1558</v>
      </c>
      <c r="J49" s="41" t="s">
        <v>1562</v>
      </c>
      <c r="K49" s="42" t="s">
        <v>3223</v>
      </c>
      <c r="L49" s="44" t="s">
        <v>3224</v>
      </c>
      <c r="M49" s="42" t="s">
        <v>3157</v>
      </c>
      <c r="N49" s="42">
        <v>8</v>
      </c>
      <c r="O49" s="41" t="s">
        <v>3165</v>
      </c>
      <c r="P49" s="23" t="s">
        <v>4247</v>
      </c>
      <c r="Q49" s="32"/>
      <c r="R49" s="21" t="s">
        <v>14</v>
      </c>
      <c r="T49" s="24">
        <f t="shared" si="0"/>
        <v>281</v>
      </c>
      <c r="U49" s="24" t="e">
        <f t="shared" ca="1" si="1"/>
        <v>#NAME?</v>
      </c>
      <c r="V49" s="24" t="e">
        <f t="shared" ca="1" si="2"/>
        <v>#NAME?</v>
      </c>
      <c r="W49" s="24" t="e">
        <f ca="1">IF(LocalizarInvertido(".",MID(P49,LEN(P49)-3,3)) &gt; 0,MID(P49,1,LocalizarInvertido(".",P49)),P49)</f>
        <v>#NAME?</v>
      </c>
    </row>
    <row r="50" spans="2:23" ht="45" x14ac:dyDescent="0.25">
      <c r="B50" s="30"/>
      <c r="C50" s="41" t="s">
        <v>1558</v>
      </c>
      <c r="D50" s="41" t="s">
        <v>1565</v>
      </c>
      <c r="E50" s="41" t="s">
        <v>1558</v>
      </c>
      <c r="F50" s="41" t="s">
        <v>1559</v>
      </c>
      <c r="G50" s="41" t="s">
        <v>1596</v>
      </c>
      <c r="H50" s="41" t="s">
        <v>1559</v>
      </c>
      <c r="I50" s="41" t="s">
        <v>1558</v>
      </c>
      <c r="J50" s="41" t="s">
        <v>1571</v>
      </c>
      <c r="K50" s="42" t="s">
        <v>3225</v>
      </c>
      <c r="L50" s="44" t="s">
        <v>3226</v>
      </c>
      <c r="M50" s="42" t="s">
        <v>3157</v>
      </c>
      <c r="N50" s="42">
        <v>8</v>
      </c>
      <c r="O50" s="41" t="s">
        <v>3165</v>
      </c>
      <c r="P50" s="23" t="s">
        <v>4246</v>
      </c>
      <c r="Q50" s="32"/>
      <c r="R50" s="21" t="s">
        <v>14</v>
      </c>
      <c r="T50" s="24">
        <f t="shared" si="0"/>
        <v>227</v>
      </c>
      <c r="U50" s="24" t="e">
        <f t="shared" ca="1" si="1"/>
        <v>#NAME?</v>
      </c>
      <c r="V50" s="24" t="e">
        <f t="shared" ca="1" si="2"/>
        <v>#NAME?</v>
      </c>
      <c r="W50" s="24" t="e">
        <f ca="1">IF(LocalizarInvertido(".",MID(P50,LEN(P50)-3,3)) &gt; 0,MID(P50,1,LocalizarInvertido(".",P50)),P50)</f>
        <v>#NAME?</v>
      </c>
    </row>
    <row r="51" spans="2:23" ht="45" x14ac:dyDescent="0.25">
      <c r="B51" s="30"/>
      <c r="C51" s="26" t="s">
        <v>1558</v>
      </c>
      <c r="D51" s="26" t="s">
        <v>1565</v>
      </c>
      <c r="E51" s="26" t="s">
        <v>1558</v>
      </c>
      <c r="F51" s="26" t="s">
        <v>1559</v>
      </c>
      <c r="G51" s="26" t="s">
        <v>1596</v>
      </c>
      <c r="H51" s="26" t="s">
        <v>1568</v>
      </c>
      <c r="I51" s="26" t="s">
        <v>1561</v>
      </c>
      <c r="J51" s="26" t="s">
        <v>1564</v>
      </c>
      <c r="K51" s="21" t="s">
        <v>3227</v>
      </c>
      <c r="L51" s="27" t="s">
        <v>374</v>
      </c>
      <c r="M51" s="21" t="s">
        <v>3156</v>
      </c>
      <c r="N51" s="21">
        <v>6</v>
      </c>
      <c r="O51" s="26" t="s">
        <v>55</v>
      </c>
      <c r="P51" s="14" t="s">
        <v>3076</v>
      </c>
      <c r="Q51" s="32"/>
      <c r="R51" s="21"/>
      <c r="T51" s="24">
        <f t="shared" si="0"/>
        <v>238</v>
      </c>
      <c r="U51" s="24" t="e">
        <f t="shared" ca="1" si="1"/>
        <v>#NAME?</v>
      </c>
      <c r="V51" s="24" t="e">
        <f t="shared" ca="1" si="2"/>
        <v>#NAME?</v>
      </c>
      <c r="W51" s="24" t="e">
        <f ca="1">IF(LocalizarInvertido(".",MID(P51,LEN(P51)-3,3)) &gt; 0,MID(P51,1,LocalizarInvertido(".",P51)),P51)</f>
        <v>#NAME?</v>
      </c>
    </row>
    <row r="52" spans="2:23" ht="45" x14ac:dyDescent="0.25">
      <c r="B52" s="30"/>
      <c r="C52" s="26" t="s">
        <v>1558</v>
      </c>
      <c r="D52" s="26" t="s">
        <v>1565</v>
      </c>
      <c r="E52" s="26" t="s">
        <v>1558</v>
      </c>
      <c r="F52" s="26" t="s">
        <v>1559</v>
      </c>
      <c r="G52" s="26" t="s">
        <v>1596</v>
      </c>
      <c r="H52" s="26" t="s">
        <v>1568</v>
      </c>
      <c r="I52" s="26" t="s">
        <v>1558</v>
      </c>
      <c r="J52" s="26" t="s">
        <v>1564</v>
      </c>
      <c r="K52" s="21" t="s">
        <v>3228</v>
      </c>
      <c r="L52" s="27" t="s">
        <v>1361</v>
      </c>
      <c r="M52" s="21" t="s">
        <v>3156</v>
      </c>
      <c r="N52" s="21">
        <v>7</v>
      </c>
      <c r="O52" s="26" t="s">
        <v>55</v>
      </c>
      <c r="P52" s="10" t="s">
        <v>3076</v>
      </c>
      <c r="Q52" s="32"/>
      <c r="R52" s="21"/>
      <c r="T52" s="24">
        <f t="shared" si="0"/>
        <v>238</v>
      </c>
      <c r="U52" s="24" t="e">
        <f t="shared" ca="1" si="1"/>
        <v>#NAME?</v>
      </c>
      <c r="V52" s="24" t="e">
        <f t="shared" ca="1" si="2"/>
        <v>#NAME?</v>
      </c>
      <c r="W52" s="24" t="e">
        <f ca="1">IF(LocalizarInvertido(".",MID(P52,LEN(P52)-3,3)) &gt; 0,MID(P52,1,LocalizarInvertido(".",P52)),P52)</f>
        <v>#NAME?</v>
      </c>
    </row>
    <row r="53" spans="2:23" ht="45" x14ac:dyDescent="0.25">
      <c r="B53" s="30"/>
      <c r="C53" s="41" t="s">
        <v>1558</v>
      </c>
      <c r="D53" s="41" t="s">
        <v>1565</v>
      </c>
      <c r="E53" s="41" t="s">
        <v>1558</v>
      </c>
      <c r="F53" s="41" t="s">
        <v>1559</v>
      </c>
      <c r="G53" s="41" t="s">
        <v>1596</v>
      </c>
      <c r="H53" s="41" t="s">
        <v>1568</v>
      </c>
      <c r="I53" s="41" t="s">
        <v>1558</v>
      </c>
      <c r="J53" s="41" t="s">
        <v>1560</v>
      </c>
      <c r="K53" s="42" t="s">
        <v>3229</v>
      </c>
      <c r="L53" s="44" t="s">
        <v>1361</v>
      </c>
      <c r="M53" s="42" t="s">
        <v>3157</v>
      </c>
      <c r="N53" s="42">
        <v>8</v>
      </c>
      <c r="O53" s="41" t="s">
        <v>3165</v>
      </c>
      <c r="P53" s="23" t="s">
        <v>3076</v>
      </c>
      <c r="Q53" s="32"/>
      <c r="R53" s="21" t="s">
        <v>14</v>
      </c>
      <c r="T53" s="24">
        <f t="shared" si="0"/>
        <v>238</v>
      </c>
      <c r="U53" s="24" t="e">
        <f t="shared" ca="1" si="1"/>
        <v>#NAME?</v>
      </c>
      <c r="V53" s="24" t="e">
        <f t="shared" ca="1" si="2"/>
        <v>#NAME?</v>
      </c>
      <c r="W53" s="24" t="e">
        <f ca="1">IF(LocalizarInvertido(".",MID(P53,LEN(P53)-3,3)) &gt; 0,MID(P53,1,LocalizarInvertido(".",P53)),P53)</f>
        <v>#NAME?</v>
      </c>
    </row>
    <row r="54" spans="2:23" ht="45" x14ac:dyDescent="0.25">
      <c r="B54" s="30"/>
      <c r="C54" s="41" t="s">
        <v>1558</v>
      </c>
      <c r="D54" s="41" t="s">
        <v>1565</v>
      </c>
      <c r="E54" s="41" t="s">
        <v>1558</v>
      </c>
      <c r="F54" s="41" t="s">
        <v>1559</v>
      </c>
      <c r="G54" s="41" t="s">
        <v>1596</v>
      </c>
      <c r="H54" s="41" t="s">
        <v>1568</v>
      </c>
      <c r="I54" s="41" t="s">
        <v>1558</v>
      </c>
      <c r="J54" s="41" t="s">
        <v>1562</v>
      </c>
      <c r="K54" s="42" t="s">
        <v>3230</v>
      </c>
      <c r="L54" s="44" t="s">
        <v>3231</v>
      </c>
      <c r="M54" s="42" t="s">
        <v>3157</v>
      </c>
      <c r="N54" s="42">
        <v>8</v>
      </c>
      <c r="O54" s="41" t="s">
        <v>3165</v>
      </c>
      <c r="P54" s="23" t="s">
        <v>4247</v>
      </c>
      <c r="Q54" s="32"/>
      <c r="R54" s="21" t="s">
        <v>14</v>
      </c>
      <c r="T54" s="24">
        <f t="shared" si="0"/>
        <v>281</v>
      </c>
      <c r="U54" s="24" t="e">
        <f t="shared" ca="1" si="1"/>
        <v>#NAME?</v>
      </c>
      <c r="V54" s="24" t="e">
        <f t="shared" ca="1" si="2"/>
        <v>#NAME?</v>
      </c>
      <c r="W54" s="24" t="e">
        <f ca="1">IF(LocalizarInvertido(".",MID(P54,LEN(P54)-3,3)) &gt; 0,MID(P54,1,LocalizarInvertido(".",P54)),P54)</f>
        <v>#NAME?</v>
      </c>
    </row>
    <row r="55" spans="2:23" ht="45" x14ac:dyDescent="0.25">
      <c r="B55" s="30"/>
      <c r="C55" s="41" t="s">
        <v>1558</v>
      </c>
      <c r="D55" s="41" t="s">
        <v>1565</v>
      </c>
      <c r="E55" s="41" t="s">
        <v>1558</v>
      </c>
      <c r="F55" s="41" t="s">
        <v>1559</v>
      </c>
      <c r="G55" s="41" t="s">
        <v>1596</v>
      </c>
      <c r="H55" s="41" t="s">
        <v>1568</v>
      </c>
      <c r="I55" s="41" t="s">
        <v>1558</v>
      </c>
      <c r="J55" s="41" t="s">
        <v>1571</v>
      </c>
      <c r="K55" s="42" t="s">
        <v>3232</v>
      </c>
      <c r="L55" s="44" t="s">
        <v>3233</v>
      </c>
      <c r="M55" s="42" t="s">
        <v>3157</v>
      </c>
      <c r="N55" s="42">
        <v>8</v>
      </c>
      <c r="O55" s="41" t="s">
        <v>3165</v>
      </c>
      <c r="P55" s="23" t="s">
        <v>4246</v>
      </c>
      <c r="Q55" s="32"/>
      <c r="R55" s="21" t="s">
        <v>14</v>
      </c>
      <c r="T55" s="24">
        <f t="shared" si="0"/>
        <v>227</v>
      </c>
      <c r="U55" s="24" t="e">
        <f t="shared" ca="1" si="1"/>
        <v>#NAME?</v>
      </c>
      <c r="V55" s="24" t="e">
        <f t="shared" ca="1" si="2"/>
        <v>#NAME?</v>
      </c>
      <c r="W55" s="24" t="e">
        <f ca="1">IF(LocalizarInvertido(".",MID(P55,LEN(P55)-3,3)) &gt; 0,MID(P55,1,LocalizarInvertido(".",P55)),P55)</f>
        <v>#NAME?</v>
      </c>
    </row>
    <row r="56" spans="2:23" ht="30" x14ac:dyDescent="0.25">
      <c r="B56" s="30"/>
      <c r="C56" s="26" t="s">
        <v>1558</v>
      </c>
      <c r="D56" s="26" t="s">
        <v>1565</v>
      </c>
      <c r="E56" s="26" t="s">
        <v>1558</v>
      </c>
      <c r="F56" s="26" t="s">
        <v>1559</v>
      </c>
      <c r="G56" s="26" t="s">
        <v>1596</v>
      </c>
      <c r="H56" s="26" t="s">
        <v>1569</v>
      </c>
      <c r="I56" s="26" t="s">
        <v>1561</v>
      </c>
      <c r="J56" s="26" t="s">
        <v>1564</v>
      </c>
      <c r="K56" s="21" t="s">
        <v>3234</v>
      </c>
      <c r="L56" s="27" t="s">
        <v>375</v>
      </c>
      <c r="M56" s="21" t="s">
        <v>3156</v>
      </c>
      <c r="N56" s="21">
        <v>6</v>
      </c>
      <c r="O56" s="26" t="s">
        <v>55</v>
      </c>
      <c r="P56" s="1" t="s">
        <v>376</v>
      </c>
      <c r="Q56" s="32"/>
      <c r="R56" s="21"/>
      <c r="T56" s="24">
        <f t="shared" si="0"/>
        <v>227</v>
      </c>
      <c r="U56" s="24" t="e">
        <f t="shared" ca="1" si="1"/>
        <v>#NAME?</v>
      </c>
      <c r="V56" s="24" t="e">
        <f t="shared" ca="1" si="2"/>
        <v>#NAME?</v>
      </c>
      <c r="W56" s="24" t="e">
        <f ca="1">IF(LocalizarInvertido(".",MID(P56,LEN(P56)-3,3)) &gt; 0,MID(P56,1,LocalizarInvertido(".",P56)),P56)</f>
        <v>#NAME?</v>
      </c>
    </row>
    <row r="57" spans="2:23" ht="30" x14ac:dyDescent="0.25">
      <c r="B57" s="30"/>
      <c r="C57" s="26" t="s">
        <v>1558</v>
      </c>
      <c r="D57" s="26" t="s">
        <v>1565</v>
      </c>
      <c r="E57" s="26" t="s">
        <v>1558</v>
      </c>
      <c r="F57" s="26" t="s">
        <v>1559</v>
      </c>
      <c r="G57" s="26" t="s">
        <v>1596</v>
      </c>
      <c r="H57" s="26" t="s">
        <v>1569</v>
      </c>
      <c r="I57" s="26" t="s">
        <v>1558</v>
      </c>
      <c r="J57" s="26" t="s">
        <v>1564</v>
      </c>
      <c r="K57" s="21" t="s">
        <v>3235</v>
      </c>
      <c r="L57" s="27" t="s">
        <v>1362</v>
      </c>
      <c r="M57" s="21" t="s">
        <v>3157</v>
      </c>
      <c r="N57" s="21">
        <v>7</v>
      </c>
      <c r="O57" s="26" t="s">
        <v>55</v>
      </c>
      <c r="P57" s="1" t="s">
        <v>376</v>
      </c>
      <c r="Q57" s="32"/>
      <c r="R57" s="21"/>
      <c r="T57" s="24">
        <f t="shared" si="0"/>
        <v>227</v>
      </c>
      <c r="U57" s="24" t="e">
        <f t="shared" ca="1" si="1"/>
        <v>#NAME?</v>
      </c>
      <c r="V57" s="24" t="e">
        <f t="shared" ca="1" si="2"/>
        <v>#NAME?</v>
      </c>
      <c r="W57" s="24" t="e">
        <f ca="1">IF(LocalizarInvertido(".",MID(P57,LEN(P57)-3,3)) &gt; 0,MID(P57,1,LocalizarInvertido(".",P57)),P57)</f>
        <v>#NAME?</v>
      </c>
    </row>
    <row r="58" spans="2:23" ht="30" x14ac:dyDescent="0.25">
      <c r="B58" s="30"/>
      <c r="C58" s="41" t="s">
        <v>1558</v>
      </c>
      <c r="D58" s="41" t="s">
        <v>1565</v>
      </c>
      <c r="E58" s="41" t="s">
        <v>1558</v>
      </c>
      <c r="F58" s="41" t="s">
        <v>1559</v>
      </c>
      <c r="G58" s="41" t="s">
        <v>1596</v>
      </c>
      <c r="H58" s="41" t="s">
        <v>1569</v>
      </c>
      <c r="I58" s="41" t="s">
        <v>1558</v>
      </c>
      <c r="J58" s="41" t="s">
        <v>1560</v>
      </c>
      <c r="K58" s="42" t="s">
        <v>3236</v>
      </c>
      <c r="L58" s="44" t="s">
        <v>1362</v>
      </c>
      <c r="M58" s="42" t="s">
        <v>3157</v>
      </c>
      <c r="N58" s="42">
        <v>8</v>
      </c>
      <c r="O58" s="41" t="s">
        <v>3165</v>
      </c>
      <c r="P58" s="23" t="s">
        <v>376</v>
      </c>
      <c r="Q58" s="32"/>
      <c r="R58" s="21" t="s">
        <v>14</v>
      </c>
      <c r="T58" s="24">
        <f t="shared" si="0"/>
        <v>227</v>
      </c>
      <c r="U58" s="24" t="e">
        <f t="shared" ca="1" si="1"/>
        <v>#NAME?</v>
      </c>
      <c r="V58" s="24" t="e">
        <f t="shared" ca="1" si="2"/>
        <v>#NAME?</v>
      </c>
      <c r="W58" s="24" t="e">
        <f ca="1">IF(LocalizarInvertido(".",MID(P58,LEN(P58)-3,3)) &gt; 0,MID(P58,1,LocalizarInvertido(".",P58)),P58)</f>
        <v>#NAME?</v>
      </c>
    </row>
    <row r="59" spans="2:23" ht="45" x14ac:dyDescent="0.25">
      <c r="B59" s="30"/>
      <c r="C59" s="41" t="s">
        <v>1558</v>
      </c>
      <c r="D59" s="41" t="s">
        <v>1565</v>
      </c>
      <c r="E59" s="41" t="s">
        <v>1558</v>
      </c>
      <c r="F59" s="41" t="s">
        <v>1559</v>
      </c>
      <c r="G59" s="41" t="s">
        <v>1596</v>
      </c>
      <c r="H59" s="41" t="s">
        <v>1569</v>
      </c>
      <c r="I59" s="41" t="s">
        <v>1558</v>
      </c>
      <c r="J59" s="41" t="s">
        <v>1562</v>
      </c>
      <c r="K59" s="42" t="s">
        <v>3237</v>
      </c>
      <c r="L59" s="44" t="s">
        <v>3238</v>
      </c>
      <c r="M59" s="42" t="s">
        <v>3157</v>
      </c>
      <c r="N59" s="42">
        <v>8</v>
      </c>
      <c r="O59" s="41" t="s">
        <v>3165</v>
      </c>
      <c r="P59" s="23" t="s">
        <v>4247</v>
      </c>
      <c r="Q59" s="32"/>
      <c r="R59" s="21" t="s">
        <v>14</v>
      </c>
      <c r="T59" s="24">
        <f t="shared" si="0"/>
        <v>281</v>
      </c>
      <c r="U59" s="24" t="e">
        <f t="shared" ca="1" si="1"/>
        <v>#NAME?</v>
      </c>
      <c r="V59" s="24" t="e">
        <f t="shared" ca="1" si="2"/>
        <v>#NAME?</v>
      </c>
      <c r="W59" s="24" t="e">
        <f ca="1">IF(LocalizarInvertido(".",MID(P59,LEN(P59)-3,3)) &gt; 0,MID(P59,1,LocalizarInvertido(".",P59)),P59)</f>
        <v>#NAME?</v>
      </c>
    </row>
    <row r="60" spans="2:23" ht="45" x14ac:dyDescent="0.25">
      <c r="B60" s="30"/>
      <c r="C60" s="41" t="s">
        <v>1558</v>
      </c>
      <c r="D60" s="41" t="s">
        <v>1565</v>
      </c>
      <c r="E60" s="41" t="s">
        <v>1558</v>
      </c>
      <c r="F60" s="41" t="s">
        <v>1559</v>
      </c>
      <c r="G60" s="41" t="s">
        <v>1596</v>
      </c>
      <c r="H60" s="41" t="s">
        <v>1569</v>
      </c>
      <c r="I60" s="41" t="s">
        <v>1558</v>
      </c>
      <c r="J60" s="41" t="s">
        <v>1571</v>
      </c>
      <c r="K60" s="42" t="s">
        <v>3239</v>
      </c>
      <c r="L60" s="44" t="s">
        <v>3240</v>
      </c>
      <c r="M60" s="42" t="s">
        <v>3157</v>
      </c>
      <c r="N60" s="42">
        <v>8</v>
      </c>
      <c r="O60" s="41" t="s">
        <v>3165</v>
      </c>
      <c r="P60" s="23" t="s">
        <v>4246</v>
      </c>
      <c r="Q60" s="32"/>
      <c r="R60" s="21" t="s">
        <v>14</v>
      </c>
      <c r="T60" s="24">
        <f t="shared" si="0"/>
        <v>227</v>
      </c>
      <c r="U60" s="24" t="e">
        <f t="shared" ca="1" si="1"/>
        <v>#NAME?</v>
      </c>
      <c r="V60" s="24" t="e">
        <f t="shared" ca="1" si="2"/>
        <v>#NAME?</v>
      </c>
      <c r="W60" s="24" t="e">
        <f ca="1">IF(LocalizarInvertido(".",MID(P60,LEN(P60)-3,3)) &gt; 0,MID(P60,1,LocalizarInvertido(".",P60)),P60)</f>
        <v>#NAME?</v>
      </c>
    </row>
    <row r="61" spans="2:23" ht="45" x14ac:dyDescent="0.25">
      <c r="B61" s="30"/>
      <c r="C61" s="26" t="s">
        <v>1558</v>
      </c>
      <c r="D61" s="26" t="s">
        <v>1565</v>
      </c>
      <c r="E61" s="26" t="s">
        <v>1558</v>
      </c>
      <c r="F61" s="26" t="s">
        <v>1559</v>
      </c>
      <c r="G61" s="26" t="s">
        <v>1596</v>
      </c>
      <c r="H61" s="26" t="s">
        <v>1570</v>
      </c>
      <c r="I61" s="26" t="s">
        <v>1561</v>
      </c>
      <c r="J61" s="26" t="s">
        <v>1564</v>
      </c>
      <c r="K61" s="21" t="s">
        <v>3241</v>
      </c>
      <c r="L61" s="27" t="s">
        <v>377</v>
      </c>
      <c r="M61" s="21" t="s">
        <v>3156</v>
      </c>
      <c r="N61" s="21">
        <v>6</v>
      </c>
      <c r="O61" s="26" t="s">
        <v>55</v>
      </c>
      <c r="P61" s="35" t="s">
        <v>3077</v>
      </c>
      <c r="Q61" s="32"/>
      <c r="R61" s="21"/>
      <c r="T61" s="24">
        <f t="shared" si="0"/>
        <v>278</v>
      </c>
      <c r="U61" s="24" t="e">
        <f t="shared" ca="1" si="1"/>
        <v>#NAME?</v>
      </c>
      <c r="V61" s="24" t="e">
        <f t="shared" ca="1" si="2"/>
        <v>#NAME?</v>
      </c>
      <c r="W61" s="24" t="e">
        <f ca="1">IF(LocalizarInvertido(".",MID(P61,LEN(P61)-3,3)) &gt; 0,MID(P61,1,LocalizarInvertido(".",P61)),P61)</f>
        <v>#NAME?</v>
      </c>
    </row>
    <row r="62" spans="2:23" ht="45" x14ac:dyDescent="0.25">
      <c r="B62" s="30"/>
      <c r="C62" s="26" t="s">
        <v>1558</v>
      </c>
      <c r="D62" s="26" t="s">
        <v>1565</v>
      </c>
      <c r="E62" s="26" t="s">
        <v>1558</v>
      </c>
      <c r="F62" s="26" t="s">
        <v>1559</v>
      </c>
      <c r="G62" s="26" t="s">
        <v>1596</v>
      </c>
      <c r="H62" s="26" t="s">
        <v>1570</v>
      </c>
      <c r="I62" s="26" t="s">
        <v>1558</v>
      </c>
      <c r="J62" s="26" t="s">
        <v>1564</v>
      </c>
      <c r="K62" s="21" t="s">
        <v>3242</v>
      </c>
      <c r="L62" s="27" t="s">
        <v>1363</v>
      </c>
      <c r="M62" s="21" t="s">
        <v>3156</v>
      </c>
      <c r="N62" s="21">
        <v>7</v>
      </c>
      <c r="O62" s="26" t="s">
        <v>55</v>
      </c>
      <c r="P62" s="35" t="s">
        <v>3077</v>
      </c>
      <c r="Q62" s="32"/>
      <c r="R62" s="21"/>
      <c r="T62" s="24">
        <f t="shared" si="0"/>
        <v>278</v>
      </c>
      <c r="U62" s="24" t="e">
        <f t="shared" ca="1" si="1"/>
        <v>#NAME?</v>
      </c>
      <c r="V62" s="24" t="e">
        <f t="shared" ca="1" si="2"/>
        <v>#NAME?</v>
      </c>
      <c r="W62" s="24" t="e">
        <f ca="1">IF(LocalizarInvertido(".",MID(P62,LEN(P62)-3,3)) &gt; 0,MID(P62,1,LocalizarInvertido(".",P62)),P62)</f>
        <v>#NAME?</v>
      </c>
    </row>
    <row r="63" spans="2:23" ht="45" x14ac:dyDescent="0.25">
      <c r="B63" s="30"/>
      <c r="C63" s="41" t="s">
        <v>1558</v>
      </c>
      <c r="D63" s="41" t="s">
        <v>1565</v>
      </c>
      <c r="E63" s="41" t="s">
        <v>1558</v>
      </c>
      <c r="F63" s="41" t="s">
        <v>1559</v>
      </c>
      <c r="G63" s="41" t="s">
        <v>1596</v>
      </c>
      <c r="H63" s="41" t="s">
        <v>1570</v>
      </c>
      <c r="I63" s="41" t="s">
        <v>1558</v>
      </c>
      <c r="J63" s="41" t="s">
        <v>1560</v>
      </c>
      <c r="K63" s="42" t="s">
        <v>3243</v>
      </c>
      <c r="L63" s="44" t="s">
        <v>1363</v>
      </c>
      <c r="M63" s="42" t="s">
        <v>3157</v>
      </c>
      <c r="N63" s="42">
        <v>8</v>
      </c>
      <c r="O63" s="41" t="s">
        <v>3165</v>
      </c>
      <c r="P63" s="23" t="s">
        <v>3077</v>
      </c>
      <c r="Q63" s="32"/>
      <c r="R63" s="21" t="s">
        <v>14</v>
      </c>
      <c r="T63" s="24">
        <f t="shared" si="0"/>
        <v>278</v>
      </c>
      <c r="U63" s="24" t="e">
        <f t="shared" ca="1" si="1"/>
        <v>#NAME?</v>
      </c>
      <c r="V63" s="24" t="e">
        <f t="shared" ca="1" si="2"/>
        <v>#NAME?</v>
      </c>
      <c r="W63" s="24" t="e">
        <f ca="1">IF(LocalizarInvertido(".",MID(P63,LEN(P63)-3,3)) &gt; 0,MID(P63,1,LocalizarInvertido(".",P63)),P63)</f>
        <v>#NAME?</v>
      </c>
    </row>
    <row r="64" spans="2:23" ht="45" x14ac:dyDescent="0.25">
      <c r="B64" s="30"/>
      <c r="C64" s="41" t="s">
        <v>1558</v>
      </c>
      <c r="D64" s="41" t="s">
        <v>1565</v>
      </c>
      <c r="E64" s="41" t="s">
        <v>1558</v>
      </c>
      <c r="F64" s="41" t="s">
        <v>1559</v>
      </c>
      <c r="G64" s="41" t="s">
        <v>1596</v>
      </c>
      <c r="H64" s="41" t="s">
        <v>1570</v>
      </c>
      <c r="I64" s="41" t="s">
        <v>1558</v>
      </c>
      <c r="J64" s="41" t="s">
        <v>1562</v>
      </c>
      <c r="K64" s="42" t="s">
        <v>3244</v>
      </c>
      <c r="L64" s="44" t="s">
        <v>3245</v>
      </c>
      <c r="M64" s="42" t="s">
        <v>3157</v>
      </c>
      <c r="N64" s="42">
        <v>8</v>
      </c>
      <c r="O64" s="41" t="s">
        <v>3165</v>
      </c>
      <c r="P64" s="23" t="s">
        <v>4247</v>
      </c>
      <c r="Q64" s="32"/>
      <c r="R64" s="21" t="s">
        <v>14</v>
      </c>
      <c r="T64" s="24">
        <f t="shared" si="0"/>
        <v>281</v>
      </c>
      <c r="U64" s="24" t="e">
        <f t="shared" ca="1" si="1"/>
        <v>#NAME?</v>
      </c>
      <c r="V64" s="24" t="e">
        <f t="shared" ca="1" si="2"/>
        <v>#NAME?</v>
      </c>
      <c r="W64" s="24" t="e">
        <f ca="1">IF(LocalizarInvertido(".",MID(P64,LEN(P64)-3,3)) &gt; 0,MID(P64,1,LocalizarInvertido(".",P64)),P64)</f>
        <v>#NAME?</v>
      </c>
    </row>
    <row r="65" spans="2:23" ht="45" x14ac:dyDescent="0.25">
      <c r="B65" s="30"/>
      <c r="C65" s="41" t="s">
        <v>1558</v>
      </c>
      <c r="D65" s="41" t="s">
        <v>1565</v>
      </c>
      <c r="E65" s="41" t="s">
        <v>1558</v>
      </c>
      <c r="F65" s="41" t="s">
        <v>1559</v>
      </c>
      <c r="G65" s="41" t="s">
        <v>1596</v>
      </c>
      <c r="H65" s="41" t="s">
        <v>1570</v>
      </c>
      <c r="I65" s="41" t="s">
        <v>1558</v>
      </c>
      <c r="J65" s="41" t="s">
        <v>1571</v>
      </c>
      <c r="K65" s="42" t="s">
        <v>3246</v>
      </c>
      <c r="L65" s="44" t="s">
        <v>3247</v>
      </c>
      <c r="M65" s="42" t="s">
        <v>3157</v>
      </c>
      <c r="N65" s="42">
        <v>8</v>
      </c>
      <c r="O65" s="41" t="s">
        <v>3165</v>
      </c>
      <c r="P65" s="23" t="s">
        <v>4246</v>
      </c>
      <c r="Q65" s="32"/>
      <c r="R65" s="21" t="s">
        <v>14</v>
      </c>
      <c r="T65" s="24">
        <f t="shared" si="0"/>
        <v>227</v>
      </c>
      <c r="U65" s="24" t="e">
        <f t="shared" ca="1" si="1"/>
        <v>#NAME?</v>
      </c>
      <c r="V65" s="24" t="e">
        <f t="shared" ca="1" si="2"/>
        <v>#NAME?</v>
      </c>
      <c r="W65" s="24" t="e">
        <f ca="1">IF(LocalizarInvertido(".",MID(P65,LEN(P65)-3,3)) &gt; 0,MID(P65,1,LocalizarInvertido(".",P65)),P65)</f>
        <v>#NAME?</v>
      </c>
    </row>
    <row r="66" spans="2:23" ht="45" x14ac:dyDescent="0.25">
      <c r="B66" s="30"/>
      <c r="C66" s="26" t="s">
        <v>1558</v>
      </c>
      <c r="D66" s="26" t="s">
        <v>1565</v>
      </c>
      <c r="E66" s="26" t="s">
        <v>1558</v>
      </c>
      <c r="F66" s="26" t="s">
        <v>1559</v>
      </c>
      <c r="G66" s="26" t="s">
        <v>1574</v>
      </c>
      <c r="H66" s="26" t="s">
        <v>1561</v>
      </c>
      <c r="I66" s="26" t="s">
        <v>1561</v>
      </c>
      <c r="J66" s="26" t="s">
        <v>1564</v>
      </c>
      <c r="K66" s="21" t="s">
        <v>3248</v>
      </c>
      <c r="L66" s="27" t="s">
        <v>378</v>
      </c>
      <c r="M66" s="21" t="s">
        <v>3156</v>
      </c>
      <c r="N66" s="21">
        <v>5</v>
      </c>
      <c r="O66" s="26" t="s">
        <v>51</v>
      </c>
      <c r="P66" s="10" t="s">
        <v>379</v>
      </c>
      <c r="Q66" s="32"/>
      <c r="R66" s="21"/>
      <c r="T66" s="24">
        <f t="shared" si="0"/>
        <v>229</v>
      </c>
      <c r="U66" s="24" t="e">
        <f t="shared" ca="1" si="1"/>
        <v>#NAME?</v>
      </c>
      <c r="V66" s="24" t="e">
        <f t="shared" ca="1" si="2"/>
        <v>#NAME?</v>
      </c>
      <c r="W66" s="24" t="e">
        <f ca="1">IF(LocalizarInvertido(".",MID(P66,LEN(P66)-3,3)) &gt; 0,MID(P66,1,LocalizarInvertido(".",P66)),P66)</f>
        <v>#NAME?</v>
      </c>
    </row>
    <row r="67" spans="2:23" ht="45" x14ac:dyDescent="0.25">
      <c r="B67" s="30"/>
      <c r="C67" s="26" t="s">
        <v>1558</v>
      </c>
      <c r="D67" s="26" t="s">
        <v>1565</v>
      </c>
      <c r="E67" s="26" t="s">
        <v>1558</v>
      </c>
      <c r="F67" s="26" t="s">
        <v>1559</v>
      </c>
      <c r="G67" s="26" t="s">
        <v>1574</v>
      </c>
      <c r="H67" s="26" t="s">
        <v>1561</v>
      </c>
      <c r="I67" s="26" t="s">
        <v>1558</v>
      </c>
      <c r="J67" s="26" t="s">
        <v>1564</v>
      </c>
      <c r="K67" s="21" t="s">
        <v>3249</v>
      </c>
      <c r="L67" s="27" t="s">
        <v>1364</v>
      </c>
      <c r="M67" s="21" t="s">
        <v>3156</v>
      </c>
      <c r="N67" s="21">
        <v>7</v>
      </c>
      <c r="O67" s="26" t="s">
        <v>51</v>
      </c>
      <c r="P67" s="10" t="s">
        <v>379</v>
      </c>
      <c r="Q67" s="32"/>
      <c r="R67" s="21"/>
      <c r="T67" s="24">
        <f t="shared" si="0"/>
        <v>229</v>
      </c>
      <c r="U67" s="24" t="e">
        <f t="shared" ca="1" si="1"/>
        <v>#NAME?</v>
      </c>
      <c r="V67" s="24" t="e">
        <f t="shared" ca="1" si="2"/>
        <v>#NAME?</v>
      </c>
      <c r="W67" s="24" t="e">
        <f ca="1">IF(LocalizarInvertido(".",MID(P67,LEN(P67)-3,3)) &gt; 0,MID(P67,1,LocalizarInvertido(".",P67)),P67)</f>
        <v>#NAME?</v>
      </c>
    </row>
    <row r="68" spans="2:23" ht="45" x14ac:dyDescent="0.25">
      <c r="B68" s="30"/>
      <c r="C68" s="41" t="s">
        <v>1558</v>
      </c>
      <c r="D68" s="41" t="s">
        <v>1565</v>
      </c>
      <c r="E68" s="41" t="s">
        <v>1558</v>
      </c>
      <c r="F68" s="41" t="s">
        <v>1559</v>
      </c>
      <c r="G68" s="41" t="s">
        <v>1574</v>
      </c>
      <c r="H68" s="41" t="s">
        <v>1561</v>
      </c>
      <c r="I68" s="41" t="s">
        <v>1558</v>
      </c>
      <c r="J68" s="41" t="s">
        <v>1560</v>
      </c>
      <c r="K68" s="42" t="s">
        <v>3250</v>
      </c>
      <c r="L68" s="44" t="s">
        <v>1364</v>
      </c>
      <c r="M68" s="42" t="s">
        <v>3157</v>
      </c>
      <c r="N68" s="42">
        <v>8</v>
      </c>
      <c r="O68" s="41" t="s">
        <v>3165</v>
      </c>
      <c r="P68" s="23" t="s">
        <v>379</v>
      </c>
      <c r="Q68" s="32"/>
      <c r="R68" s="21" t="s">
        <v>14</v>
      </c>
      <c r="T68" s="24">
        <f t="shared" ref="T68:T131" si="3">LEN(P68)</f>
        <v>229</v>
      </c>
      <c r="U68" s="24" t="e">
        <f t="shared" ref="U68:U131" ca="1" si="4">LEN(W68)</f>
        <v>#NAME?</v>
      </c>
      <c r="V68" s="24" t="e">
        <f t="shared" ref="V68:V131" ca="1" si="5">T68-U68</f>
        <v>#NAME?</v>
      </c>
      <c r="W68" s="24" t="e">
        <f ca="1">IF(LocalizarInvertido(".",MID(P68,LEN(P68)-3,3)) &gt; 0,MID(P68,1,LocalizarInvertido(".",P68)),P68)</f>
        <v>#NAME?</v>
      </c>
    </row>
    <row r="69" spans="2:23" ht="45" x14ac:dyDescent="0.25">
      <c r="B69" s="30"/>
      <c r="C69" s="41" t="s">
        <v>1558</v>
      </c>
      <c r="D69" s="41" t="s">
        <v>1565</v>
      </c>
      <c r="E69" s="41" t="s">
        <v>1558</v>
      </c>
      <c r="F69" s="41" t="s">
        <v>1559</v>
      </c>
      <c r="G69" s="41" t="s">
        <v>1574</v>
      </c>
      <c r="H69" s="41" t="s">
        <v>1561</v>
      </c>
      <c r="I69" s="41" t="s">
        <v>1558</v>
      </c>
      <c r="J69" s="41" t="s">
        <v>1562</v>
      </c>
      <c r="K69" s="42" t="s">
        <v>3251</v>
      </c>
      <c r="L69" s="44" t="s">
        <v>3252</v>
      </c>
      <c r="M69" s="42" t="s">
        <v>3157</v>
      </c>
      <c r="N69" s="42">
        <v>8</v>
      </c>
      <c r="O69" s="41" t="s">
        <v>3165</v>
      </c>
      <c r="P69" s="23" t="s">
        <v>4247</v>
      </c>
      <c r="Q69" s="32"/>
      <c r="R69" s="21" t="s">
        <v>14</v>
      </c>
      <c r="T69" s="24">
        <f t="shared" si="3"/>
        <v>281</v>
      </c>
      <c r="U69" s="24" t="e">
        <f t="shared" ca="1" si="4"/>
        <v>#NAME?</v>
      </c>
      <c r="V69" s="24" t="e">
        <f t="shared" ca="1" si="5"/>
        <v>#NAME?</v>
      </c>
      <c r="W69" s="24" t="e">
        <f ca="1">IF(LocalizarInvertido(".",MID(P69,LEN(P69)-3,3)) &gt; 0,MID(P69,1,LocalizarInvertido(".",P69)),P69)</f>
        <v>#NAME?</v>
      </c>
    </row>
    <row r="70" spans="2:23" ht="30" x14ac:dyDescent="0.25">
      <c r="B70" s="30"/>
      <c r="C70" s="41" t="s">
        <v>1558</v>
      </c>
      <c r="D70" s="41" t="s">
        <v>1565</v>
      </c>
      <c r="E70" s="41" t="s">
        <v>1558</v>
      </c>
      <c r="F70" s="41" t="s">
        <v>1559</v>
      </c>
      <c r="G70" s="41" t="s">
        <v>1574</v>
      </c>
      <c r="H70" s="41" t="s">
        <v>1561</v>
      </c>
      <c r="I70" s="41" t="s">
        <v>1558</v>
      </c>
      <c r="J70" s="41" t="s">
        <v>1571</v>
      </c>
      <c r="K70" s="42" t="s">
        <v>3253</v>
      </c>
      <c r="L70" s="44" t="s">
        <v>3254</v>
      </c>
      <c r="M70" s="42" t="s">
        <v>3157</v>
      </c>
      <c r="N70" s="42">
        <v>8</v>
      </c>
      <c r="O70" s="41" t="s">
        <v>3165</v>
      </c>
      <c r="P70" s="23" t="s">
        <v>4246</v>
      </c>
      <c r="Q70" s="32"/>
      <c r="R70" s="21" t="s">
        <v>14</v>
      </c>
      <c r="T70" s="24">
        <f t="shared" si="3"/>
        <v>227</v>
      </c>
      <c r="U70" s="24" t="e">
        <f t="shared" ca="1" si="4"/>
        <v>#NAME?</v>
      </c>
      <c r="V70" s="24" t="e">
        <f t="shared" ca="1" si="5"/>
        <v>#NAME?</v>
      </c>
      <c r="W70" s="24" t="e">
        <f ca="1">IF(LocalizarInvertido(".",MID(P70,LEN(P70)-3,3)) &gt; 0,MID(P70,1,LocalizarInvertido(".",P70)),P70)</f>
        <v>#NAME?</v>
      </c>
    </row>
    <row r="71" spans="2:23" ht="30" x14ac:dyDescent="0.25">
      <c r="B71" s="32"/>
      <c r="C71" s="26" t="s">
        <v>1558</v>
      </c>
      <c r="D71" s="26" t="s">
        <v>1565</v>
      </c>
      <c r="E71" s="26" t="s">
        <v>1558</v>
      </c>
      <c r="F71" s="26" t="s">
        <v>1563</v>
      </c>
      <c r="G71" s="26" t="s">
        <v>1591</v>
      </c>
      <c r="H71" s="26" t="s">
        <v>1561</v>
      </c>
      <c r="I71" s="26" t="s">
        <v>1561</v>
      </c>
      <c r="J71" s="26" t="s">
        <v>1564</v>
      </c>
      <c r="K71" s="21" t="s">
        <v>3255</v>
      </c>
      <c r="L71" s="27" t="s">
        <v>403</v>
      </c>
      <c r="M71" s="21" t="s">
        <v>3156</v>
      </c>
      <c r="N71" s="21">
        <v>5</v>
      </c>
      <c r="O71" s="26" t="s">
        <v>55</v>
      </c>
      <c r="P71" s="1" t="s">
        <v>404</v>
      </c>
      <c r="Q71" s="32"/>
      <c r="R71" s="21"/>
      <c r="T71" s="24">
        <f t="shared" si="3"/>
        <v>187</v>
      </c>
      <c r="U71" s="24" t="e">
        <f t="shared" ca="1" si="4"/>
        <v>#NAME?</v>
      </c>
      <c r="V71" s="24" t="e">
        <f t="shared" ca="1" si="5"/>
        <v>#NAME?</v>
      </c>
      <c r="W71" s="24" t="e">
        <f ca="1">IF(LocalizarInvertido(".",MID(P71,LEN(P71)-3,3)) &gt; 0,MID(P71,1,LocalizarInvertido(".",P71)),P71)</f>
        <v>#NAME?</v>
      </c>
    </row>
    <row r="72" spans="2:23" ht="30" x14ac:dyDescent="0.25">
      <c r="B72" s="32"/>
      <c r="C72" s="26" t="s">
        <v>1558</v>
      </c>
      <c r="D72" s="26" t="s">
        <v>1565</v>
      </c>
      <c r="E72" s="26" t="s">
        <v>1558</v>
      </c>
      <c r="F72" s="26" t="s">
        <v>1563</v>
      </c>
      <c r="G72" s="26" t="s">
        <v>1591</v>
      </c>
      <c r="H72" s="26" t="s">
        <v>1561</v>
      </c>
      <c r="I72" s="26" t="s">
        <v>1558</v>
      </c>
      <c r="J72" s="26" t="s">
        <v>1564</v>
      </c>
      <c r="K72" s="21" t="s">
        <v>3256</v>
      </c>
      <c r="L72" s="27" t="s">
        <v>1365</v>
      </c>
      <c r="M72" s="21" t="s">
        <v>3156</v>
      </c>
      <c r="N72" s="21">
        <v>7</v>
      </c>
      <c r="O72" s="26" t="s">
        <v>55</v>
      </c>
      <c r="P72" s="1" t="s">
        <v>404</v>
      </c>
      <c r="Q72" s="32"/>
      <c r="R72" s="21"/>
      <c r="T72" s="24">
        <f t="shared" si="3"/>
        <v>187</v>
      </c>
      <c r="U72" s="24" t="e">
        <f t="shared" ca="1" si="4"/>
        <v>#NAME?</v>
      </c>
      <c r="V72" s="24" t="e">
        <f t="shared" ca="1" si="5"/>
        <v>#NAME?</v>
      </c>
      <c r="W72" s="24" t="e">
        <f ca="1">IF(LocalizarInvertido(".",MID(P72,LEN(P72)-3,3)) &gt; 0,MID(P72,1,LocalizarInvertido(".",P72)),P72)</f>
        <v>#NAME?</v>
      </c>
    </row>
    <row r="73" spans="2:23" ht="30" x14ac:dyDescent="0.25">
      <c r="B73" s="32"/>
      <c r="C73" s="41" t="s">
        <v>1558</v>
      </c>
      <c r="D73" s="41" t="s">
        <v>1565</v>
      </c>
      <c r="E73" s="41" t="s">
        <v>1558</v>
      </c>
      <c r="F73" s="41" t="s">
        <v>1563</v>
      </c>
      <c r="G73" s="41" t="s">
        <v>1591</v>
      </c>
      <c r="H73" s="41" t="s">
        <v>1561</v>
      </c>
      <c r="I73" s="41" t="s">
        <v>1558</v>
      </c>
      <c r="J73" s="41" t="s">
        <v>1560</v>
      </c>
      <c r="K73" s="42" t="s">
        <v>3257</v>
      </c>
      <c r="L73" s="44" t="s">
        <v>1365</v>
      </c>
      <c r="M73" s="42" t="s">
        <v>3157</v>
      </c>
      <c r="N73" s="42">
        <v>8</v>
      </c>
      <c r="O73" s="41" t="s">
        <v>3165</v>
      </c>
      <c r="P73" s="23" t="s">
        <v>404</v>
      </c>
      <c r="Q73" s="32"/>
      <c r="R73" s="21" t="s">
        <v>14</v>
      </c>
      <c r="T73" s="24">
        <f t="shared" si="3"/>
        <v>187</v>
      </c>
      <c r="U73" s="24" t="e">
        <f t="shared" ca="1" si="4"/>
        <v>#NAME?</v>
      </c>
      <c r="V73" s="24" t="e">
        <f t="shared" ca="1" si="5"/>
        <v>#NAME?</v>
      </c>
      <c r="W73" s="24" t="e">
        <f ca="1">IF(LocalizarInvertido(".",MID(P73,LEN(P73)-3,3)) &gt; 0,MID(P73,1,LocalizarInvertido(".",P73)),P73)</f>
        <v>#NAME?</v>
      </c>
    </row>
    <row r="74" spans="2:23" ht="45" x14ac:dyDescent="0.25">
      <c r="B74" s="32"/>
      <c r="C74" s="41" t="s">
        <v>1558</v>
      </c>
      <c r="D74" s="41" t="s">
        <v>1565</v>
      </c>
      <c r="E74" s="41" t="s">
        <v>1558</v>
      </c>
      <c r="F74" s="41" t="s">
        <v>1563</v>
      </c>
      <c r="G74" s="41" t="s">
        <v>1591</v>
      </c>
      <c r="H74" s="41" t="s">
        <v>1561</v>
      </c>
      <c r="I74" s="41" t="s">
        <v>1558</v>
      </c>
      <c r="J74" s="41" t="s">
        <v>1562</v>
      </c>
      <c r="K74" s="42" t="s">
        <v>3258</v>
      </c>
      <c r="L74" s="44" t="s">
        <v>3259</v>
      </c>
      <c r="M74" s="42" t="s">
        <v>3157</v>
      </c>
      <c r="N74" s="42">
        <v>8</v>
      </c>
      <c r="O74" s="41" t="s">
        <v>3165</v>
      </c>
      <c r="P74" s="23" t="s">
        <v>4247</v>
      </c>
      <c r="Q74" s="32"/>
      <c r="R74" s="21" t="s">
        <v>14</v>
      </c>
      <c r="T74" s="24">
        <f t="shared" si="3"/>
        <v>281</v>
      </c>
      <c r="U74" s="24" t="e">
        <f t="shared" ca="1" si="4"/>
        <v>#NAME?</v>
      </c>
      <c r="V74" s="24" t="e">
        <f t="shared" ca="1" si="5"/>
        <v>#NAME?</v>
      </c>
      <c r="W74" s="24" t="e">
        <f ca="1">IF(LocalizarInvertido(".",MID(P74,LEN(P74)-3,3)) &gt; 0,MID(P74,1,LocalizarInvertido(".",P74)),P74)</f>
        <v>#NAME?</v>
      </c>
    </row>
    <row r="75" spans="2:23" ht="30" x14ac:dyDescent="0.25">
      <c r="B75" s="32"/>
      <c r="C75" s="41" t="s">
        <v>1558</v>
      </c>
      <c r="D75" s="41" t="s">
        <v>1565</v>
      </c>
      <c r="E75" s="41" t="s">
        <v>1558</v>
      </c>
      <c r="F75" s="41" t="s">
        <v>1563</v>
      </c>
      <c r="G75" s="41" t="s">
        <v>1591</v>
      </c>
      <c r="H75" s="41" t="s">
        <v>1561</v>
      </c>
      <c r="I75" s="41" t="s">
        <v>1558</v>
      </c>
      <c r="J75" s="41" t="s">
        <v>1571</v>
      </c>
      <c r="K75" s="42" t="s">
        <v>3260</v>
      </c>
      <c r="L75" s="44" t="s">
        <v>3261</v>
      </c>
      <c r="M75" s="42" t="s">
        <v>3157</v>
      </c>
      <c r="N75" s="42">
        <v>8</v>
      </c>
      <c r="O75" s="41" t="s">
        <v>3165</v>
      </c>
      <c r="P75" s="23" t="s">
        <v>4246</v>
      </c>
      <c r="Q75" s="32"/>
      <c r="R75" s="21" t="s">
        <v>14</v>
      </c>
      <c r="T75" s="24">
        <f t="shared" si="3"/>
        <v>227</v>
      </c>
      <c r="U75" s="24" t="e">
        <f t="shared" ca="1" si="4"/>
        <v>#NAME?</v>
      </c>
      <c r="V75" s="24" t="e">
        <f t="shared" ca="1" si="5"/>
        <v>#NAME?</v>
      </c>
      <c r="W75" s="24" t="e">
        <f ca="1">IF(LocalizarInvertido(".",MID(P75,LEN(P75)-3,3)) &gt; 0,MID(P75,1,LocalizarInvertido(".",P75)),P75)</f>
        <v>#NAME?</v>
      </c>
    </row>
    <row r="76" spans="2:23" ht="60" x14ac:dyDescent="0.25">
      <c r="B76" s="32"/>
      <c r="C76" s="26" t="s">
        <v>1558</v>
      </c>
      <c r="D76" s="26" t="s">
        <v>1565</v>
      </c>
      <c r="E76" s="26" t="s">
        <v>1558</v>
      </c>
      <c r="F76" s="26" t="s">
        <v>1565</v>
      </c>
      <c r="G76" s="26" t="s">
        <v>1564</v>
      </c>
      <c r="H76" s="26" t="s">
        <v>1561</v>
      </c>
      <c r="I76" s="26" t="s">
        <v>1561</v>
      </c>
      <c r="J76" s="26" t="s">
        <v>1564</v>
      </c>
      <c r="K76" s="21" t="s">
        <v>3262</v>
      </c>
      <c r="L76" s="27" t="s">
        <v>405</v>
      </c>
      <c r="M76" s="65" t="s">
        <v>3156</v>
      </c>
      <c r="N76" s="65">
        <v>4</v>
      </c>
      <c r="O76" s="26" t="s">
        <v>45</v>
      </c>
      <c r="P76" s="1" t="s">
        <v>406</v>
      </c>
      <c r="Q76" s="32"/>
      <c r="R76" s="21"/>
      <c r="T76" s="24">
        <f t="shared" si="3"/>
        <v>386</v>
      </c>
      <c r="U76" s="24" t="e">
        <f t="shared" ca="1" si="4"/>
        <v>#NAME?</v>
      </c>
      <c r="V76" s="24" t="e">
        <f t="shared" ca="1" si="5"/>
        <v>#NAME?</v>
      </c>
      <c r="W76" s="24" t="e">
        <f ca="1">IF(LocalizarInvertido(".",MID(P76,LEN(P76)-3,3)) &gt; 0,MID(P76,1,LocalizarInvertido(".",P76)),P76)</f>
        <v>#NAME?</v>
      </c>
    </row>
    <row r="77" spans="2:23" ht="45" x14ac:dyDescent="0.25">
      <c r="B77" s="32"/>
      <c r="C77" s="26" t="s">
        <v>1558</v>
      </c>
      <c r="D77" s="26" t="s">
        <v>1565</v>
      </c>
      <c r="E77" s="26" t="s">
        <v>1558</v>
      </c>
      <c r="F77" s="26" t="s">
        <v>1565</v>
      </c>
      <c r="G77" s="26" t="s">
        <v>1591</v>
      </c>
      <c r="H77" s="26" t="s">
        <v>1561</v>
      </c>
      <c r="I77" s="26" t="s">
        <v>1561</v>
      </c>
      <c r="J77" s="26" t="s">
        <v>1564</v>
      </c>
      <c r="K77" s="21" t="s">
        <v>3263</v>
      </c>
      <c r="L77" s="27" t="s">
        <v>407</v>
      </c>
      <c r="M77" s="21" t="s">
        <v>3156</v>
      </c>
      <c r="N77" s="21">
        <v>5</v>
      </c>
      <c r="O77" s="26" t="s">
        <v>55</v>
      </c>
      <c r="P77" s="1" t="s">
        <v>408</v>
      </c>
      <c r="Q77" s="32"/>
      <c r="R77" s="21"/>
      <c r="T77" s="24">
        <f t="shared" si="3"/>
        <v>322</v>
      </c>
      <c r="U77" s="24" t="e">
        <f t="shared" ca="1" si="4"/>
        <v>#NAME?</v>
      </c>
      <c r="V77" s="24" t="e">
        <f t="shared" ca="1" si="5"/>
        <v>#NAME?</v>
      </c>
      <c r="W77" s="24" t="e">
        <f ca="1">IF(LocalizarInvertido(".",MID(P77,LEN(P77)-3,3)) &gt; 0,MID(P77,1,LocalizarInvertido(".",P77)),P77)</f>
        <v>#NAME?</v>
      </c>
    </row>
    <row r="78" spans="2:23" ht="45" x14ac:dyDescent="0.25">
      <c r="B78" s="32"/>
      <c r="C78" s="26" t="s">
        <v>1558</v>
      </c>
      <c r="D78" s="26" t="s">
        <v>1565</v>
      </c>
      <c r="E78" s="26" t="s">
        <v>1558</v>
      </c>
      <c r="F78" s="26" t="s">
        <v>1565</v>
      </c>
      <c r="G78" s="26" t="s">
        <v>1591</v>
      </c>
      <c r="H78" s="26" t="s">
        <v>1561</v>
      </c>
      <c r="I78" s="26" t="s">
        <v>1558</v>
      </c>
      <c r="J78" s="26" t="s">
        <v>1564</v>
      </c>
      <c r="K78" s="21" t="s">
        <v>3264</v>
      </c>
      <c r="L78" s="27" t="s">
        <v>1366</v>
      </c>
      <c r="M78" s="21" t="s">
        <v>3156</v>
      </c>
      <c r="N78" s="21">
        <v>7</v>
      </c>
      <c r="O78" s="26" t="s">
        <v>55</v>
      </c>
      <c r="P78" s="1" t="s">
        <v>408</v>
      </c>
      <c r="Q78" s="32"/>
      <c r="R78" s="21"/>
      <c r="T78" s="24">
        <f t="shared" si="3"/>
        <v>322</v>
      </c>
      <c r="U78" s="24" t="e">
        <f t="shared" ca="1" si="4"/>
        <v>#NAME?</v>
      </c>
      <c r="V78" s="24" t="e">
        <f t="shared" ca="1" si="5"/>
        <v>#NAME?</v>
      </c>
      <c r="W78" s="24" t="e">
        <f ca="1">IF(LocalizarInvertido(".",MID(P78,LEN(P78)-3,3)) &gt; 0,MID(P78,1,LocalizarInvertido(".",P78)),P78)</f>
        <v>#NAME?</v>
      </c>
    </row>
    <row r="79" spans="2:23" ht="45" x14ac:dyDescent="0.25">
      <c r="B79" s="32"/>
      <c r="C79" s="41" t="s">
        <v>1558</v>
      </c>
      <c r="D79" s="41" t="s">
        <v>1565</v>
      </c>
      <c r="E79" s="41" t="s">
        <v>1558</v>
      </c>
      <c r="F79" s="41" t="s">
        <v>1565</v>
      </c>
      <c r="G79" s="41" t="s">
        <v>1591</v>
      </c>
      <c r="H79" s="41" t="s">
        <v>1561</v>
      </c>
      <c r="I79" s="41" t="s">
        <v>1558</v>
      </c>
      <c r="J79" s="41" t="s">
        <v>1560</v>
      </c>
      <c r="K79" s="42" t="s">
        <v>3265</v>
      </c>
      <c r="L79" s="44" t="s">
        <v>1366</v>
      </c>
      <c r="M79" s="42" t="s">
        <v>3157</v>
      </c>
      <c r="N79" s="42">
        <v>8</v>
      </c>
      <c r="O79" s="41" t="s">
        <v>3165</v>
      </c>
      <c r="P79" s="23" t="s">
        <v>408</v>
      </c>
      <c r="Q79" s="32"/>
      <c r="R79" s="21" t="s">
        <v>14</v>
      </c>
      <c r="T79" s="24">
        <f t="shared" si="3"/>
        <v>322</v>
      </c>
      <c r="U79" s="24" t="e">
        <f t="shared" ca="1" si="4"/>
        <v>#NAME?</v>
      </c>
      <c r="V79" s="24" t="e">
        <f t="shared" ca="1" si="5"/>
        <v>#NAME?</v>
      </c>
      <c r="W79" s="24" t="e">
        <f ca="1">IF(LocalizarInvertido(".",MID(P79,LEN(P79)-3,3)) &gt; 0,MID(P79,1,LocalizarInvertido(".",P79)),P79)</f>
        <v>#NAME?</v>
      </c>
    </row>
    <row r="80" spans="2:23" ht="45" x14ac:dyDescent="0.25">
      <c r="B80" s="32"/>
      <c r="C80" s="41" t="s">
        <v>1558</v>
      </c>
      <c r="D80" s="41" t="s">
        <v>1565</v>
      </c>
      <c r="E80" s="41" t="s">
        <v>1558</v>
      </c>
      <c r="F80" s="41" t="s">
        <v>1565</v>
      </c>
      <c r="G80" s="41" t="s">
        <v>1591</v>
      </c>
      <c r="H80" s="41" t="s">
        <v>1561</v>
      </c>
      <c r="I80" s="41" t="s">
        <v>1558</v>
      </c>
      <c r="J80" s="41" t="s">
        <v>1560</v>
      </c>
      <c r="K80" s="42" t="s">
        <v>3266</v>
      </c>
      <c r="L80" s="44" t="s">
        <v>3267</v>
      </c>
      <c r="M80" s="42" t="s">
        <v>3157</v>
      </c>
      <c r="N80" s="42">
        <v>8</v>
      </c>
      <c r="O80" s="41" t="s">
        <v>3165</v>
      </c>
      <c r="P80" s="23" t="s">
        <v>4247</v>
      </c>
      <c r="Q80" s="32"/>
      <c r="R80" s="21" t="s">
        <v>14</v>
      </c>
      <c r="T80" s="24">
        <f t="shared" si="3"/>
        <v>281</v>
      </c>
      <c r="U80" s="24" t="e">
        <f t="shared" ca="1" si="4"/>
        <v>#NAME?</v>
      </c>
      <c r="V80" s="24" t="e">
        <f t="shared" ca="1" si="5"/>
        <v>#NAME?</v>
      </c>
      <c r="W80" s="24" t="e">
        <f ca="1">IF(LocalizarInvertido(".",MID(P80,LEN(P80)-3,3)) &gt; 0,MID(P80,1,LocalizarInvertido(".",P80)),P80)</f>
        <v>#NAME?</v>
      </c>
    </row>
    <row r="81" spans="2:23" ht="30" x14ac:dyDescent="0.25">
      <c r="B81" s="32"/>
      <c r="C81" s="41" t="s">
        <v>1558</v>
      </c>
      <c r="D81" s="41" t="s">
        <v>1565</v>
      </c>
      <c r="E81" s="41" t="s">
        <v>1558</v>
      </c>
      <c r="F81" s="41" t="s">
        <v>1565</v>
      </c>
      <c r="G81" s="41" t="s">
        <v>1591</v>
      </c>
      <c r="H81" s="41" t="s">
        <v>1561</v>
      </c>
      <c r="I81" s="41" t="s">
        <v>1558</v>
      </c>
      <c r="J81" s="41" t="s">
        <v>1562</v>
      </c>
      <c r="K81" s="42" t="s">
        <v>3268</v>
      </c>
      <c r="L81" s="44" t="s">
        <v>3269</v>
      </c>
      <c r="M81" s="42" t="s">
        <v>3157</v>
      </c>
      <c r="N81" s="42">
        <v>8</v>
      </c>
      <c r="O81" s="41" t="s">
        <v>3165</v>
      </c>
      <c r="P81" s="23" t="s">
        <v>4246</v>
      </c>
      <c r="Q81" s="32"/>
      <c r="R81" s="21" t="s">
        <v>14</v>
      </c>
      <c r="T81" s="24">
        <f t="shared" si="3"/>
        <v>227</v>
      </c>
      <c r="U81" s="24" t="e">
        <f t="shared" ca="1" si="4"/>
        <v>#NAME?</v>
      </c>
      <c r="V81" s="24" t="e">
        <f t="shared" ca="1" si="5"/>
        <v>#NAME?</v>
      </c>
      <c r="W81" s="24" t="e">
        <f ca="1">IF(LocalizarInvertido(".",MID(P81,LEN(P81)-3,3)) &gt; 0,MID(P81,1,LocalizarInvertido(".",P81)),P81)</f>
        <v>#NAME?</v>
      </c>
    </row>
    <row r="82" spans="2:23" x14ac:dyDescent="0.25">
      <c r="B82" s="32"/>
      <c r="C82" s="26" t="s">
        <v>1558</v>
      </c>
      <c r="D82" s="26" t="s">
        <v>1565</v>
      </c>
      <c r="E82" s="26" t="s">
        <v>1558</v>
      </c>
      <c r="F82" s="26" t="s">
        <v>1565</v>
      </c>
      <c r="G82" s="26" t="s">
        <v>1596</v>
      </c>
      <c r="H82" s="26" t="s">
        <v>1561</v>
      </c>
      <c r="I82" s="26" t="s">
        <v>1561</v>
      </c>
      <c r="J82" s="26" t="s">
        <v>1564</v>
      </c>
      <c r="K82" s="21" t="s">
        <v>3270</v>
      </c>
      <c r="L82" s="27" t="s">
        <v>409</v>
      </c>
      <c r="M82" s="21" t="s">
        <v>3156</v>
      </c>
      <c r="N82" s="21">
        <v>5</v>
      </c>
      <c r="O82" s="26" t="s">
        <v>55</v>
      </c>
      <c r="P82" s="1" t="s">
        <v>410</v>
      </c>
      <c r="Q82" s="32"/>
      <c r="R82" s="21"/>
      <c r="T82" s="24">
        <f t="shared" si="3"/>
        <v>103</v>
      </c>
      <c r="U82" s="24" t="e">
        <f t="shared" ca="1" si="4"/>
        <v>#NAME?</v>
      </c>
      <c r="V82" s="24" t="e">
        <f t="shared" ca="1" si="5"/>
        <v>#NAME?</v>
      </c>
      <c r="W82" s="24" t="e">
        <f ca="1">IF(LocalizarInvertido(".",MID(P82,LEN(P82)-3,3)) &gt; 0,MID(P82,1,LocalizarInvertido(".",P82)),P82)</f>
        <v>#NAME?</v>
      </c>
    </row>
    <row r="83" spans="2:23" ht="30" x14ac:dyDescent="0.25">
      <c r="B83" s="32"/>
      <c r="C83" s="26" t="s">
        <v>1558</v>
      </c>
      <c r="D83" s="26" t="s">
        <v>1565</v>
      </c>
      <c r="E83" s="26" t="s">
        <v>1558</v>
      </c>
      <c r="F83" s="26" t="s">
        <v>1565</v>
      </c>
      <c r="G83" s="26" t="s">
        <v>1596</v>
      </c>
      <c r="H83" s="26" t="s">
        <v>1561</v>
      </c>
      <c r="I83" s="26" t="s">
        <v>1558</v>
      </c>
      <c r="J83" s="26" t="s">
        <v>1564</v>
      </c>
      <c r="K83" s="21" t="s">
        <v>3271</v>
      </c>
      <c r="L83" s="27" t="s">
        <v>1367</v>
      </c>
      <c r="M83" s="21" t="s">
        <v>3156</v>
      </c>
      <c r="N83" s="21">
        <v>7</v>
      </c>
      <c r="O83" s="26" t="s">
        <v>55</v>
      </c>
      <c r="P83" s="1" t="s">
        <v>410</v>
      </c>
      <c r="Q83" s="32"/>
      <c r="R83" s="21"/>
      <c r="T83" s="24">
        <f t="shared" si="3"/>
        <v>103</v>
      </c>
      <c r="U83" s="24" t="e">
        <f t="shared" ca="1" si="4"/>
        <v>#NAME?</v>
      </c>
      <c r="V83" s="24" t="e">
        <f t="shared" ca="1" si="5"/>
        <v>#NAME?</v>
      </c>
      <c r="W83" s="24" t="e">
        <f ca="1">IF(LocalizarInvertido(".",MID(P83,LEN(P83)-3,3)) &gt; 0,MID(P83,1,LocalizarInvertido(".",P83)),P83)</f>
        <v>#NAME?</v>
      </c>
    </row>
    <row r="84" spans="2:23" ht="30" x14ac:dyDescent="0.25">
      <c r="B84" s="32"/>
      <c r="C84" s="41" t="s">
        <v>1558</v>
      </c>
      <c r="D84" s="41" t="s">
        <v>1565</v>
      </c>
      <c r="E84" s="41" t="s">
        <v>1558</v>
      </c>
      <c r="F84" s="41" t="s">
        <v>1565</v>
      </c>
      <c r="G84" s="41" t="s">
        <v>1596</v>
      </c>
      <c r="H84" s="41" t="s">
        <v>1561</v>
      </c>
      <c r="I84" s="41" t="s">
        <v>1558</v>
      </c>
      <c r="J84" s="41" t="s">
        <v>1560</v>
      </c>
      <c r="K84" s="42" t="s">
        <v>3272</v>
      </c>
      <c r="L84" s="44" t="s">
        <v>1367</v>
      </c>
      <c r="M84" s="42" t="s">
        <v>3157</v>
      </c>
      <c r="N84" s="42">
        <v>8</v>
      </c>
      <c r="O84" s="41" t="s">
        <v>3165</v>
      </c>
      <c r="P84" s="23" t="s">
        <v>410</v>
      </c>
      <c r="Q84" s="32"/>
      <c r="R84" s="21" t="s">
        <v>14</v>
      </c>
      <c r="T84" s="24">
        <f t="shared" si="3"/>
        <v>103</v>
      </c>
      <c r="U84" s="24" t="e">
        <f t="shared" ca="1" si="4"/>
        <v>#NAME?</v>
      </c>
      <c r="V84" s="24" t="e">
        <f t="shared" ca="1" si="5"/>
        <v>#NAME?</v>
      </c>
      <c r="W84" s="24" t="e">
        <f ca="1">IF(LocalizarInvertido(".",MID(P84,LEN(P84)-3,3)) &gt; 0,MID(P84,1,LocalizarInvertido(".",P84)),P84)</f>
        <v>#NAME?</v>
      </c>
    </row>
    <row r="85" spans="2:23" ht="45" x14ac:dyDescent="0.25">
      <c r="B85" s="32"/>
      <c r="C85" s="41" t="s">
        <v>1558</v>
      </c>
      <c r="D85" s="41" t="s">
        <v>1565</v>
      </c>
      <c r="E85" s="41" t="s">
        <v>1558</v>
      </c>
      <c r="F85" s="41" t="s">
        <v>1565</v>
      </c>
      <c r="G85" s="41" t="s">
        <v>1596</v>
      </c>
      <c r="H85" s="41" t="s">
        <v>1561</v>
      </c>
      <c r="I85" s="41" t="s">
        <v>1558</v>
      </c>
      <c r="J85" s="41" t="s">
        <v>1562</v>
      </c>
      <c r="K85" s="42" t="s">
        <v>3273</v>
      </c>
      <c r="L85" s="44" t="s">
        <v>3274</v>
      </c>
      <c r="M85" s="42" t="s">
        <v>3157</v>
      </c>
      <c r="N85" s="42">
        <v>8</v>
      </c>
      <c r="O85" s="41" t="s">
        <v>3165</v>
      </c>
      <c r="P85" s="23" t="s">
        <v>4247</v>
      </c>
      <c r="Q85" s="32"/>
      <c r="R85" s="21" t="s">
        <v>14</v>
      </c>
      <c r="T85" s="24">
        <f t="shared" si="3"/>
        <v>281</v>
      </c>
      <c r="U85" s="24" t="e">
        <f t="shared" ca="1" si="4"/>
        <v>#NAME?</v>
      </c>
      <c r="V85" s="24" t="e">
        <f t="shared" ca="1" si="5"/>
        <v>#NAME?</v>
      </c>
      <c r="W85" s="24" t="e">
        <f ca="1">IF(LocalizarInvertido(".",MID(P85,LEN(P85)-3,3)) &gt; 0,MID(P85,1,LocalizarInvertido(".",P85)),P85)</f>
        <v>#NAME?</v>
      </c>
    </row>
    <row r="86" spans="2:23" ht="30" x14ac:dyDescent="0.25">
      <c r="B86" s="32"/>
      <c r="C86" s="41" t="s">
        <v>1558</v>
      </c>
      <c r="D86" s="41" t="s">
        <v>1565</v>
      </c>
      <c r="E86" s="41" t="s">
        <v>1558</v>
      </c>
      <c r="F86" s="41" t="s">
        <v>1565</v>
      </c>
      <c r="G86" s="41" t="s">
        <v>1596</v>
      </c>
      <c r="H86" s="41" t="s">
        <v>1561</v>
      </c>
      <c r="I86" s="41" t="s">
        <v>1558</v>
      </c>
      <c r="J86" s="41" t="s">
        <v>1571</v>
      </c>
      <c r="K86" s="42" t="s">
        <v>3275</v>
      </c>
      <c r="L86" s="44" t="s">
        <v>3276</v>
      </c>
      <c r="M86" s="42" t="s">
        <v>3157</v>
      </c>
      <c r="N86" s="42">
        <v>8</v>
      </c>
      <c r="O86" s="41" t="s">
        <v>3165</v>
      </c>
      <c r="P86" s="23" t="s">
        <v>4246</v>
      </c>
      <c r="Q86" s="32"/>
      <c r="R86" s="21" t="s">
        <v>14</v>
      </c>
      <c r="T86" s="24">
        <f t="shared" si="3"/>
        <v>227</v>
      </c>
      <c r="U86" s="24" t="e">
        <f t="shared" ca="1" si="4"/>
        <v>#NAME?</v>
      </c>
      <c r="V86" s="24" t="e">
        <f t="shared" ca="1" si="5"/>
        <v>#NAME?</v>
      </c>
      <c r="W86" s="24" t="e">
        <f ca="1">IF(LocalizarInvertido(".",MID(P86,LEN(P86)-3,3)) &gt; 0,MID(P86,1,LocalizarInvertido(".",P86)),P86)</f>
        <v>#NAME?</v>
      </c>
    </row>
    <row r="87" spans="2:23" ht="45" x14ac:dyDescent="0.25">
      <c r="B87" s="32"/>
      <c r="C87" s="26" t="s">
        <v>1558</v>
      </c>
      <c r="D87" s="26" t="s">
        <v>1565</v>
      </c>
      <c r="E87" s="26" t="s">
        <v>1558</v>
      </c>
      <c r="F87" s="26" t="s">
        <v>1565</v>
      </c>
      <c r="G87" s="26" t="s">
        <v>1598</v>
      </c>
      <c r="H87" s="26" t="s">
        <v>1561</v>
      </c>
      <c r="I87" s="26" t="s">
        <v>1561</v>
      </c>
      <c r="J87" s="26" t="s">
        <v>1564</v>
      </c>
      <c r="K87" s="21" t="s">
        <v>3277</v>
      </c>
      <c r="L87" s="27" t="s">
        <v>411</v>
      </c>
      <c r="M87" s="21" t="s">
        <v>3156</v>
      </c>
      <c r="N87" s="21">
        <v>5</v>
      </c>
      <c r="O87" s="26" t="s">
        <v>55</v>
      </c>
      <c r="P87" s="1" t="s">
        <v>412</v>
      </c>
      <c r="Q87" s="32"/>
      <c r="R87" s="21"/>
      <c r="T87" s="24">
        <f t="shared" si="3"/>
        <v>294</v>
      </c>
      <c r="U87" s="24" t="e">
        <f t="shared" ca="1" si="4"/>
        <v>#NAME?</v>
      </c>
      <c r="V87" s="24" t="e">
        <f t="shared" ca="1" si="5"/>
        <v>#NAME?</v>
      </c>
      <c r="W87" s="24" t="e">
        <f ca="1">IF(LocalizarInvertido(".",MID(P87,LEN(P87)-3,3)) &gt; 0,MID(P87,1,LocalizarInvertido(".",P87)),P87)</f>
        <v>#NAME?</v>
      </c>
    </row>
    <row r="88" spans="2:23" ht="45" x14ac:dyDescent="0.25">
      <c r="B88" s="32"/>
      <c r="C88" s="26" t="s">
        <v>1558</v>
      </c>
      <c r="D88" s="26" t="s">
        <v>1565</v>
      </c>
      <c r="E88" s="26" t="s">
        <v>1558</v>
      </c>
      <c r="F88" s="26" t="s">
        <v>1565</v>
      </c>
      <c r="G88" s="26" t="s">
        <v>1598</v>
      </c>
      <c r="H88" s="26" t="s">
        <v>1561</v>
      </c>
      <c r="I88" s="26" t="s">
        <v>1558</v>
      </c>
      <c r="J88" s="26" t="s">
        <v>1564</v>
      </c>
      <c r="K88" s="21" t="s">
        <v>3278</v>
      </c>
      <c r="L88" s="27" t="s">
        <v>1368</v>
      </c>
      <c r="M88" s="21" t="s">
        <v>3156</v>
      </c>
      <c r="N88" s="21">
        <v>7</v>
      </c>
      <c r="O88" s="26" t="s">
        <v>55</v>
      </c>
      <c r="P88" s="1" t="s">
        <v>412</v>
      </c>
      <c r="Q88" s="32"/>
      <c r="R88" s="21"/>
      <c r="T88" s="24">
        <f t="shared" si="3"/>
        <v>294</v>
      </c>
      <c r="U88" s="24" t="e">
        <f t="shared" ca="1" si="4"/>
        <v>#NAME?</v>
      </c>
      <c r="V88" s="24" t="e">
        <f t="shared" ca="1" si="5"/>
        <v>#NAME?</v>
      </c>
      <c r="W88" s="24" t="e">
        <f ca="1">IF(LocalizarInvertido(".",MID(P88,LEN(P88)-3,3)) &gt; 0,MID(P88,1,LocalizarInvertido(".",P88)),P88)</f>
        <v>#NAME?</v>
      </c>
    </row>
    <row r="89" spans="2:23" ht="45" x14ac:dyDescent="0.25">
      <c r="B89" s="32"/>
      <c r="C89" s="41" t="s">
        <v>1558</v>
      </c>
      <c r="D89" s="41" t="s">
        <v>1565</v>
      </c>
      <c r="E89" s="41" t="s">
        <v>1558</v>
      </c>
      <c r="F89" s="41" t="s">
        <v>1565</v>
      </c>
      <c r="G89" s="41" t="s">
        <v>1598</v>
      </c>
      <c r="H89" s="41" t="s">
        <v>1561</v>
      </c>
      <c r="I89" s="41" t="s">
        <v>1558</v>
      </c>
      <c r="J89" s="41" t="s">
        <v>1560</v>
      </c>
      <c r="K89" s="42" t="s">
        <v>3279</v>
      </c>
      <c r="L89" s="44" t="s">
        <v>1368</v>
      </c>
      <c r="M89" s="42" t="s">
        <v>3157</v>
      </c>
      <c r="N89" s="42">
        <v>8</v>
      </c>
      <c r="O89" s="41" t="s">
        <v>3165</v>
      </c>
      <c r="P89" s="23" t="s">
        <v>412</v>
      </c>
      <c r="Q89" s="32"/>
      <c r="R89" s="21" t="s">
        <v>14</v>
      </c>
      <c r="T89" s="24">
        <f t="shared" si="3"/>
        <v>294</v>
      </c>
      <c r="U89" s="24" t="e">
        <f t="shared" ca="1" si="4"/>
        <v>#NAME?</v>
      </c>
      <c r="V89" s="24" t="e">
        <f t="shared" ca="1" si="5"/>
        <v>#NAME?</v>
      </c>
      <c r="W89" s="24" t="e">
        <f ca="1">IF(LocalizarInvertido(".",MID(P89,LEN(P89)-3,3)) &gt; 0,MID(P89,1,LocalizarInvertido(".",P89)),P89)</f>
        <v>#NAME?</v>
      </c>
    </row>
    <row r="90" spans="2:23" ht="45" x14ac:dyDescent="0.25">
      <c r="B90" s="32"/>
      <c r="C90" s="41" t="s">
        <v>1558</v>
      </c>
      <c r="D90" s="41" t="s">
        <v>1565</v>
      </c>
      <c r="E90" s="41" t="s">
        <v>1558</v>
      </c>
      <c r="F90" s="41" t="s">
        <v>1565</v>
      </c>
      <c r="G90" s="41" t="s">
        <v>1598</v>
      </c>
      <c r="H90" s="41" t="s">
        <v>1561</v>
      </c>
      <c r="I90" s="41" t="s">
        <v>1558</v>
      </c>
      <c r="J90" s="41" t="s">
        <v>1562</v>
      </c>
      <c r="K90" s="42" t="s">
        <v>3280</v>
      </c>
      <c r="L90" s="44" t="s">
        <v>3281</v>
      </c>
      <c r="M90" s="42" t="s">
        <v>3157</v>
      </c>
      <c r="N90" s="42">
        <v>8</v>
      </c>
      <c r="O90" s="41" t="s">
        <v>3165</v>
      </c>
      <c r="P90" s="23" t="s">
        <v>4247</v>
      </c>
      <c r="Q90" s="32"/>
      <c r="R90" s="21" t="s">
        <v>14</v>
      </c>
      <c r="T90" s="24">
        <f t="shared" si="3"/>
        <v>281</v>
      </c>
      <c r="U90" s="24" t="e">
        <f t="shared" ca="1" si="4"/>
        <v>#NAME?</v>
      </c>
      <c r="V90" s="24" t="e">
        <f t="shared" ca="1" si="5"/>
        <v>#NAME?</v>
      </c>
      <c r="W90" s="24" t="e">
        <f ca="1">IF(LocalizarInvertido(".",MID(P90,LEN(P90)-3,3)) &gt; 0,MID(P90,1,LocalizarInvertido(".",P90)),P90)</f>
        <v>#NAME?</v>
      </c>
    </row>
    <row r="91" spans="2:23" ht="45" x14ac:dyDescent="0.25">
      <c r="B91" s="32"/>
      <c r="C91" s="41" t="s">
        <v>1558</v>
      </c>
      <c r="D91" s="41" t="s">
        <v>1565</v>
      </c>
      <c r="E91" s="41" t="s">
        <v>1558</v>
      </c>
      <c r="F91" s="41" t="s">
        <v>1565</v>
      </c>
      <c r="G91" s="41" t="s">
        <v>1598</v>
      </c>
      <c r="H91" s="41" t="s">
        <v>1561</v>
      </c>
      <c r="I91" s="41" t="s">
        <v>1558</v>
      </c>
      <c r="J91" s="41" t="s">
        <v>1571</v>
      </c>
      <c r="K91" s="42" t="s">
        <v>3282</v>
      </c>
      <c r="L91" s="44" t="s">
        <v>3283</v>
      </c>
      <c r="M91" s="42" t="s">
        <v>3157</v>
      </c>
      <c r="N91" s="42">
        <v>8</v>
      </c>
      <c r="O91" s="41" t="s">
        <v>3165</v>
      </c>
      <c r="P91" s="23" t="s">
        <v>4246</v>
      </c>
      <c r="Q91" s="32"/>
      <c r="R91" s="21" t="s">
        <v>14</v>
      </c>
      <c r="T91" s="24">
        <f t="shared" si="3"/>
        <v>227</v>
      </c>
      <c r="U91" s="24" t="e">
        <f t="shared" ca="1" si="4"/>
        <v>#NAME?</v>
      </c>
      <c r="V91" s="24" t="e">
        <f t="shared" ca="1" si="5"/>
        <v>#NAME?</v>
      </c>
      <c r="W91" s="24" t="e">
        <f ca="1">IF(LocalizarInvertido(".",MID(P91,LEN(P91)-3,3)) &gt; 0,MID(P91,1,LocalizarInvertido(".",P91)),P91)</f>
        <v>#NAME?</v>
      </c>
    </row>
    <row r="92" spans="2:23" ht="30" x14ac:dyDescent="0.25">
      <c r="B92" s="32"/>
      <c r="C92" s="26" t="s">
        <v>1558</v>
      </c>
      <c r="D92" s="26" t="s">
        <v>1565</v>
      </c>
      <c r="E92" s="26" t="s">
        <v>1558</v>
      </c>
      <c r="F92" s="26" t="s">
        <v>1565</v>
      </c>
      <c r="G92" s="26" t="s">
        <v>1595</v>
      </c>
      <c r="H92" s="26" t="s">
        <v>1561</v>
      </c>
      <c r="I92" s="26" t="s">
        <v>1561</v>
      </c>
      <c r="J92" s="26" t="s">
        <v>1564</v>
      </c>
      <c r="K92" s="21" t="s">
        <v>3284</v>
      </c>
      <c r="L92" s="27" t="s">
        <v>413</v>
      </c>
      <c r="M92" s="21" t="s">
        <v>3156</v>
      </c>
      <c r="N92" s="21">
        <v>5</v>
      </c>
      <c r="O92" s="26" t="s">
        <v>55</v>
      </c>
      <c r="P92" s="1" t="s">
        <v>414</v>
      </c>
      <c r="Q92" s="32"/>
      <c r="R92" s="21"/>
      <c r="T92" s="24">
        <f t="shared" si="3"/>
        <v>109</v>
      </c>
      <c r="U92" s="24" t="e">
        <f t="shared" ca="1" si="4"/>
        <v>#NAME?</v>
      </c>
      <c r="V92" s="24" t="e">
        <f t="shared" ca="1" si="5"/>
        <v>#NAME?</v>
      </c>
      <c r="W92" s="24" t="e">
        <f ca="1">IF(LocalizarInvertido(".",MID(P92,LEN(P92)-3,3)) &gt; 0,MID(P92,1,LocalizarInvertido(".",P92)),P92)</f>
        <v>#NAME?</v>
      </c>
    </row>
    <row r="93" spans="2:23" ht="30" x14ac:dyDescent="0.25">
      <c r="B93" s="32"/>
      <c r="C93" s="26" t="s">
        <v>1558</v>
      </c>
      <c r="D93" s="26" t="s">
        <v>1565</v>
      </c>
      <c r="E93" s="26" t="s">
        <v>1558</v>
      </c>
      <c r="F93" s="26" t="s">
        <v>1565</v>
      </c>
      <c r="G93" s="26" t="s">
        <v>1595</v>
      </c>
      <c r="H93" s="26" t="s">
        <v>1561</v>
      </c>
      <c r="I93" s="26" t="s">
        <v>1558</v>
      </c>
      <c r="J93" s="26" t="s">
        <v>1564</v>
      </c>
      <c r="K93" s="21" t="s">
        <v>3285</v>
      </c>
      <c r="L93" s="27" t="s">
        <v>1369</v>
      </c>
      <c r="M93" s="21" t="s">
        <v>3156</v>
      </c>
      <c r="N93" s="21">
        <v>7</v>
      </c>
      <c r="O93" s="26" t="s">
        <v>55</v>
      </c>
      <c r="P93" s="1" t="s">
        <v>414</v>
      </c>
      <c r="Q93" s="32"/>
      <c r="R93" s="21"/>
      <c r="T93" s="24">
        <f t="shared" si="3"/>
        <v>109</v>
      </c>
      <c r="U93" s="24" t="e">
        <f t="shared" ca="1" si="4"/>
        <v>#NAME?</v>
      </c>
      <c r="V93" s="24" t="e">
        <f t="shared" ca="1" si="5"/>
        <v>#NAME?</v>
      </c>
      <c r="W93" s="24" t="e">
        <f ca="1">IF(LocalizarInvertido(".",MID(P93,LEN(P93)-3,3)) &gt; 0,MID(P93,1,LocalizarInvertido(".",P93)),P93)</f>
        <v>#NAME?</v>
      </c>
    </row>
    <row r="94" spans="2:23" ht="30" x14ac:dyDescent="0.25">
      <c r="B94" s="32"/>
      <c r="C94" s="41" t="s">
        <v>1558</v>
      </c>
      <c r="D94" s="41" t="s">
        <v>1565</v>
      </c>
      <c r="E94" s="41" t="s">
        <v>1558</v>
      </c>
      <c r="F94" s="41" t="s">
        <v>1565</v>
      </c>
      <c r="G94" s="41" t="s">
        <v>1595</v>
      </c>
      <c r="H94" s="41" t="s">
        <v>1561</v>
      </c>
      <c r="I94" s="41" t="s">
        <v>1558</v>
      </c>
      <c r="J94" s="41" t="s">
        <v>1560</v>
      </c>
      <c r="K94" s="42" t="s">
        <v>3286</v>
      </c>
      <c r="L94" s="44" t="s">
        <v>1369</v>
      </c>
      <c r="M94" s="42" t="s">
        <v>3157</v>
      </c>
      <c r="N94" s="42">
        <v>8</v>
      </c>
      <c r="O94" s="41" t="s">
        <v>3165</v>
      </c>
      <c r="P94" s="23" t="s">
        <v>414</v>
      </c>
      <c r="Q94" s="32"/>
      <c r="R94" s="21" t="s">
        <v>14</v>
      </c>
      <c r="T94" s="24">
        <f t="shared" si="3"/>
        <v>109</v>
      </c>
      <c r="U94" s="24" t="e">
        <f t="shared" ca="1" si="4"/>
        <v>#NAME?</v>
      </c>
      <c r="V94" s="24" t="e">
        <f t="shared" ca="1" si="5"/>
        <v>#NAME?</v>
      </c>
      <c r="W94" s="24" t="e">
        <f ca="1">IF(LocalizarInvertido(".",MID(P94,LEN(P94)-3,3)) &gt; 0,MID(P94,1,LocalizarInvertido(".",P94)),P94)</f>
        <v>#NAME?</v>
      </c>
    </row>
    <row r="95" spans="2:23" ht="45" x14ac:dyDescent="0.25">
      <c r="B95" s="32"/>
      <c r="C95" s="41" t="s">
        <v>1558</v>
      </c>
      <c r="D95" s="41" t="s">
        <v>1565</v>
      </c>
      <c r="E95" s="41" t="s">
        <v>1558</v>
      </c>
      <c r="F95" s="41" t="s">
        <v>1565</v>
      </c>
      <c r="G95" s="41" t="s">
        <v>1595</v>
      </c>
      <c r="H95" s="41" t="s">
        <v>1561</v>
      </c>
      <c r="I95" s="41" t="s">
        <v>1558</v>
      </c>
      <c r="J95" s="41" t="s">
        <v>1562</v>
      </c>
      <c r="K95" s="42" t="s">
        <v>3287</v>
      </c>
      <c r="L95" s="44" t="s">
        <v>3288</v>
      </c>
      <c r="M95" s="42" t="s">
        <v>3157</v>
      </c>
      <c r="N95" s="42">
        <v>8</v>
      </c>
      <c r="O95" s="41" t="s">
        <v>3165</v>
      </c>
      <c r="P95" s="23" t="s">
        <v>4247</v>
      </c>
      <c r="Q95" s="32"/>
      <c r="R95" s="21" t="s">
        <v>14</v>
      </c>
      <c r="T95" s="24">
        <f t="shared" si="3"/>
        <v>281</v>
      </c>
      <c r="U95" s="24" t="e">
        <f t="shared" ca="1" si="4"/>
        <v>#NAME?</v>
      </c>
      <c r="V95" s="24" t="e">
        <f t="shared" ca="1" si="5"/>
        <v>#NAME?</v>
      </c>
      <c r="W95" s="24" t="e">
        <f ca="1">IF(LocalizarInvertido(".",MID(P95,LEN(P95)-3,3)) &gt; 0,MID(P95,1,LocalizarInvertido(".",P95)),P95)</f>
        <v>#NAME?</v>
      </c>
    </row>
    <row r="96" spans="2:23" ht="45" x14ac:dyDescent="0.25">
      <c r="B96" s="32"/>
      <c r="C96" s="41" t="s">
        <v>1558</v>
      </c>
      <c r="D96" s="41" t="s">
        <v>1565</v>
      </c>
      <c r="E96" s="41" t="s">
        <v>1558</v>
      </c>
      <c r="F96" s="41" t="s">
        <v>1565</v>
      </c>
      <c r="G96" s="41" t="s">
        <v>1595</v>
      </c>
      <c r="H96" s="41" t="s">
        <v>1561</v>
      </c>
      <c r="I96" s="41" t="s">
        <v>1558</v>
      </c>
      <c r="J96" s="41" t="s">
        <v>1571</v>
      </c>
      <c r="K96" s="42" t="s">
        <v>3289</v>
      </c>
      <c r="L96" s="44" t="s">
        <v>3290</v>
      </c>
      <c r="M96" s="42" t="s">
        <v>3157</v>
      </c>
      <c r="N96" s="42">
        <v>8</v>
      </c>
      <c r="O96" s="41" t="s">
        <v>3165</v>
      </c>
      <c r="P96" s="23" t="s">
        <v>4246</v>
      </c>
      <c r="Q96" s="32"/>
      <c r="R96" s="21" t="s">
        <v>14</v>
      </c>
      <c r="T96" s="24">
        <f t="shared" si="3"/>
        <v>227</v>
      </c>
      <c r="U96" s="24" t="e">
        <f t="shared" ca="1" si="4"/>
        <v>#NAME?</v>
      </c>
      <c r="V96" s="24" t="e">
        <f t="shared" ca="1" si="5"/>
        <v>#NAME?</v>
      </c>
      <c r="W96" s="24" t="e">
        <f ca="1">IF(LocalizarInvertido(".",MID(P96,LEN(P96)-3,3)) &gt; 0,MID(P96,1,LocalizarInvertido(".",P96)),P96)</f>
        <v>#NAME?</v>
      </c>
    </row>
    <row r="97" spans="2:23" ht="30" x14ac:dyDescent="0.25">
      <c r="B97" s="32"/>
      <c r="C97" s="26" t="s">
        <v>1558</v>
      </c>
      <c r="D97" s="26" t="s">
        <v>1565</v>
      </c>
      <c r="E97" s="26" t="s">
        <v>1558</v>
      </c>
      <c r="F97" s="26" t="s">
        <v>1565</v>
      </c>
      <c r="G97" s="26" t="s">
        <v>1599</v>
      </c>
      <c r="H97" s="26" t="s">
        <v>1561</v>
      </c>
      <c r="I97" s="26" t="s">
        <v>1561</v>
      </c>
      <c r="J97" s="26" t="s">
        <v>1564</v>
      </c>
      <c r="K97" s="21" t="s">
        <v>3291</v>
      </c>
      <c r="L97" s="27" t="s">
        <v>415</v>
      </c>
      <c r="M97" s="21" t="s">
        <v>3156</v>
      </c>
      <c r="N97" s="21">
        <v>5</v>
      </c>
      <c r="O97" s="26" t="s">
        <v>55</v>
      </c>
      <c r="P97" s="1" t="s">
        <v>416</v>
      </c>
      <c r="Q97" s="32"/>
      <c r="R97" s="21"/>
      <c r="T97" s="24">
        <f t="shared" si="3"/>
        <v>112</v>
      </c>
      <c r="U97" s="24" t="e">
        <f t="shared" ca="1" si="4"/>
        <v>#NAME?</v>
      </c>
      <c r="V97" s="24" t="e">
        <f t="shared" ca="1" si="5"/>
        <v>#NAME?</v>
      </c>
      <c r="W97" s="24" t="e">
        <f ca="1">IF(LocalizarInvertido(".",MID(P97,LEN(P97)-3,3)) &gt; 0,MID(P97,1,LocalizarInvertido(".",P97)),P97)</f>
        <v>#NAME?</v>
      </c>
    </row>
    <row r="98" spans="2:23" ht="30" x14ac:dyDescent="0.25">
      <c r="B98" s="32"/>
      <c r="C98" s="26" t="s">
        <v>1558</v>
      </c>
      <c r="D98" s="26" t="s">
        <v>1565</v>
      </c>
      <c r="E98" s="26" t="s">
        <v>1558</v>
      </c>
      <c r="F98" s="26" t="s">
        <v>1565</v>
      </c>
      <c r="G98" s="26" t="s">
        <v>1599</v>
      </c>
      <c r="H98" s="26" t="s">
        <v>1561</v>
      </c>
      <c r="I98" s="26" t="s">
        <v>1558</v>
      </c>
      <c r="J98" s="26" t="s">
        <v>1564</v>
      </c>
      <c r="K98" s="21" t="s">
        <v>3292</v>
      </c>
      <c r="L98" s="27" t="s">
        <v>1370</v>
      </c>
      <c r="M98" s="21" t="s">
        <v>3156</v>
      </c>
      <c r="N98" s="21">
        <v>7</v>
      </c>
      <c r="O98" s="26" t="s">
        <v>55</v>
      </c>
      <c r="P98" s="1" t="s">
        <v>416</v>
      </c>
      <c r="Q98" s="32"/>
      <c r="R98" s="21"/>
      <c r="T98" s="24">
        <f t="shared" si="3"/>
        <v>112</v>
      </c>
      <c r="U98" s="24" t="e">
        <f t="shared" ca="1" si="4"/>
        <v>#NAME?</v>
      </c>
      <c r="V98" s="24" t="e">
        <f t="shared" ca="1" si="5"/>
        <v>#NAME?</v>
      </c>
      <c r="W98" s="24" t="e">
        <f ca="1">IF(LocalizarInvertido(".",MID(P98,LEN(P98)-3,3)) &gt; 0,MID(P98,1,LocalizarInvertido(".",P98)),P98)</f>
        <v>#NAME?</v>
      </c>
    </row>
    <row r="99" spans="2:23" ht="30" x14ac:dyDescent="0.25">
      <c r="B99" s="32"/>
      <c r="C99" s="41" t="s">
        <v>1558</v>
      </c>
      <c r="D99" s="41" t="s">
        <v>1565</v>
      </c>
      <c r="E99" s="41" t="s">
        <v>1558</v>
      </c>
      <c r="F99" s="41" t="s">
        <v>1565</v>
      </c>
      <c r="G99" s="41" t="s">
        <v>1599</v>
      </c>
      <c r="H99" s="41" t="s">
        <v>1561</v>
      </c>
      <c r="I99" s="41" t="s">
        <v>1558</v>
      </c>
      <c r="J99" s="41" t="s">
        <v>1560</v>
      </c>
      <c r="K99" s="42" t="s">
        <v>3293</v>
      </c>
      <c r="L99" s="44" t="s">
        <v>1370</v>
      </c>
      <c r="M99" s="42" t="s">
        <v>3157</v>
      </c>
      <c r="N99" s="42">
        <v>8</v>
      </c>
      <c r="O99" s="41" t="s">
        <v>3165</v>
      </c>
      <c r="P99" s="23" t="s">
        <v>416</v>
      </c>
      <c r="Q99" s="32"/>
      <c r="R99" s="21" t="s">
        <v>14</v>
      </c>
      <c r="T99" s="24">
        <f t="shared" si="3"/>
        <v>112</v>
      </c>
      <c r="U99" s="24" t="e">
        <f t="shared" ca="1" si="4"/>
        <v>#NAME?</v>
      </c>
      <c r="V99" s="24" t="e">
        <f t="shared" ca="1" si="5"/>
        <v>#NAME?</v>
      </c>
      <c r="W99" s="24" t="e">
        <f ca="1">IF(LocalizarInvertido(".",MID(P99,LEN(P99)-3,3)) &gt; 0,MID(P99,1,LocalizarInvertido(".",P99)),P99)</f>
        <v>#NAME?</v>
      </c>
    </row>
    <row r="100" spans="2:23" ht="45" x14ac:dyDescent="0.25">
      <c r="B100" s="32"/>
      <c r="C100" s="41" t="s">
        <v>1558</v>
      </c>
      <c r="D100" s="41" t="s">
        <v>1565</v>
      </c>
      <c r="E100" s="41" t="s">
        <v>1558</v>
      </c>
      <c r="F100" s="41" t="s">
        <v>1565</v>
      </c>
      <c r="G100" s="41" t="s">
        <v>1599</v>
      </c>
      <c r="H100" s="41" t="s">
        <v>1561</v>
      </c>
      <c r="I100" s="41" t="s">
        <v>1558</v>
      </c>
      <c r="J100" s="41" t="s">
        <v>1562</v>
      </c>
      <c r="K100" s="42" t="s">
        <v>3294</v>
      </c>
      <c r="L100" s="44" t="s">
        <v>3295</v>
      </c>
      <c r="M100" s="42" t="s">
        <v>3157</v>
      </c>
      <c r="N100" s="42">
        <v>8</v>
      </c>
      <c r="O100" s="41" t="s">
        <v>3165</v>
      </c>
      <c r="P100" s="23" t="s">
        <v>4247</v>
      </c>
      <c r="Q100" s="32"/>
      <c r="R100" s="21" t="s">
        <v>14</v>
      </c>
      <c r="T100" s="24">
        <f t="shared" si="3"/>
        <v>281</v>
      </c>
      <c r="U100" s="24" t="e">
        <f t="shared" ca="1" si="4"/>
        <v>#NAME?</v>
      </c>
      <c r="V100" s="24" t="e">
        <f t="shared" ca="1" si="5"/>
        <v>#NAME?</v>
      </c>
      <c r="W100" s="24" t="e">
        <f ca="1">IF(LocalizarInvertido(".",MID(P100,LEN(P100)-3,3)) &gt; 0,MID(P100,1,LocalizarInvertido(".",P100)),P100)</f>
        <v>#NAME?</v>
      </c>
    </row>
    <row r="101" spans="2:23" ht="45" x14ac:dyDescent="0.25">
      <c r="B101" s="32"/>
      <c r="C101" s="41" t="s">
        <v>1558</v>
      </c>
      <c r="D101" s="41" t="s">
        <v>1565</v>
      </c>
      <c r="E101" s="41" t="s">
        <v>1558</v>
      </c>
      <c r="F101" s="41" t="s">
        <v>1565</v>
      </c>
      <c r="G101" s="41" t="s">
        <v>1599</v>
      </c>
      <c r="H101" s="41" t="s">
        <v>1561</v>
      </c>
      <c r="I101" s="41" t="s">
        <v>1558</v>
      </c>
      <c r="J101" s="41" t="s">
        <v>1571</v>
      </c>
      <c r="K101" s="42" t="s">
        <v>3296</v>
      </c>
      <c r="L101" s="44" t="s">
        <v>3297</v>
      </c>
      <c r="M101" s="42" t="s">
        <v>3157</v>
      </c>
      <c r="N101" s="42">
        <v>8</v>
      </c>
      <c r="O101" s="41" t="s">
        <v>3165</v>
      </c>
      <c r="P101" s="23" t="s">
        <v>4246</v>
      </c>
      <c r="Q101" s="32"/>
      <c r="R101" s="21" t="s">
        <v>14</v>
      </c>
      <c r="T101" s="24">
        <f t="shared" si="3"/>
        <v>227</v>
      </c>
      <c r="U101" s="24" t="e">
        <f t="shared" ca="1" si="4"/>
        <v>#NAME?</v>
      </c>
      <c r="V101" s="24" t="e">
        <f t="shared" ca="1" si="5"/>
        <v>#NAME?</v>
      </c>
      <c r="W101" s="24" t="e">
        <f ca="1">IF(LocalizarInvertido(".",MID(P101,LEN(P101)-3,3)) &gt; 0,MID(P101,1,LocalizarInvertido(".",P101)),P101)</f>
        <v>#NAME?</v>
      </c>
    </row>
    <row r="102" spans="2:23" ht="30" x14ac:dyDescent="0.25">
      <c r="B102" s="32"/>
      <c r="C102" s="13" t="s">
        <v>1558</v>
      </c>
      <c r="D102" s="13" t="s">
        <v>1565</v>
      </c>
      <c r="E102" s="13" t="s">
        <v>1558</v>
      </c>
      <c r="F102" s="13" t="s">
        <v>1565</v>
      </c>
      <c r="G102" s="13" t="s">
        <v>1574</v>
      </c>
      <c r="H102" s="46">
        <v>0</v>
      </c>
      <c r="I102" s="13" t="s">
        <v>1561</v>
      </c>
      <c r="J102" s="41" t="s">
        <v>1564</v>
      </c>
      <c r="K102" s="42" t="s">
        <v>3298</v>
      </c>
      <c r="L102" s="12" t="s">
        <v>3084</v>
      </c>
      <c r="M102" s="42" t="s">
        <v>3156</v>
      </c>
      <c r="N102" s="42">
        <v>7</v>
      </c>
      <c r="O102" s="41" t="s">
        <v>51</v>
      </c>
      <c r="P102" s="12" t="s">
        <v>3085</v>
      </c>
      <c r="Q102" s="32"/>
      <c r="R102" s="21"/>
      <c r="T102" s="24">
        <f t="shared" si="3"/>
        <v>120</v>
      </c>
      <c r="U102" s="24" t="e">
        <f t="shared" ca="1" si="4"/>
        <v>#NAME?</v>
      </c>
      <c r="V102" s="24" t="e">
        <f t="shared" ca="1" si="5"/>
        <v>#NAME?</v>
      </c>
      <c r="W102" s="24" t="e">
        <f ca="1">IF(LocalizarInvertido(".",MID(P102,LEN(P102)-3,3)) &gt; 0,MID(P102,1,LocalizarInvertido(".",P102)),P102)</f>
        <v>#NAME?</v>
      </c>
    </row>
    <row r="103" spans="2:23" ht="30" x14ac:dyDescent="0.25">
      <c r="B103" s="32"/>
      <c r="C103" s="67" t="s">
        <v>1558</v>
      </c>
      <c r="D103" s="67" t="s">
        <v>1565</v>
      </c>
      <c r="E103" s="67" t="s">
        <v>1558</v>
      </c>
      <c r="F103" s="67" t="s">
        <v>1565</v>
      </c>
      <c r="G103" s="67" t="s">
        <v>1574</v>
      </c>
      <c r="H103" s="67" t="s">
        <v>1561</v>
      </c>
      <c r="I103" s="47" t="s">
        <v>1558</v>
      </c>
      <c r="J103" s="26" t="s">
        <v>1564</v>
      </c>
      <c r="K103" s="21" t="s">
        <v>3299</v>
      </c>
      <c r="L103" s="10" t="s">
        <v>3084</v>
      </c>
      <c r="M103" s="21" t="s">
        <v>3157</v>
      </c>
      <c r="N103" s="21">
        <v>8</v>
      </c>
      <c r="O103" s="26" t="s">
        <v>51</v>
      </c>
      <c r="P103" s="10" t="s">
        <v>3085</v>
      </c>
      <c r="Q103" s="32"/>
      <c r="R103" s="21" t="s">
        <v>14</v>
      </c>
      <c r="T103" s="24">
        <f t="shared" si="3"/>
        <v>120</v>
      </c>
      <c r="U103" s="24" t="e">
        <f t="shared" ca="1" si="4"/>
        <v>#NAME?</v>
      </c>
      <c r="V103" s="24" t="e">
        <f t="shared" ca="1" si="5"/>
        <v>#NAME?</v>
      </c>
      <c r="W103" s="24" t="e">
        <f ca="1">IF(LocalizarInvertido(".",MID(P103,LEN(P103)-3,3)) &gt; 0,MID(P103,1,LocalizarInvertido(".",P103)),P103)</f>
        <v>#NAME?</v>
      </c>
    </row>
    <row r="104" spans="2:23" ht="30" x14ac:dyDescent="0.25">
      <c r="B104" s="32"/>
      <c r="C104" s="31" t="s">
        <v>1558</v>
      </c>
      <c r="D104" s="31" t="s">
        <v>1565</v>
      </c>
      <c r="E104" s="31" t="s">
        <v>1558</v>
      </c>
      <c r="F104" s="31" t="s">
        <v>1565</v>
      </c>
      <c r="G104" s="31" t="s">
        <v>1574</v>
      </c>
      <c r="H104" s="31" t="s">
        <v>1561</v>
      </c>
      <c r="I104" s="41" t="s">
        <v>1558</v>
      </c>
      <c r="J104" s="41" t="s">
        <v>1560</v>
      </c>
      <c r="K104" s="42" t="s">
        <v>3300</v>
      </c>
      <c r="L104" s="23" t="s">
        <v>3301</v>
      </c>
      <c r="M104" s="42" t="s">
        <v>3157</v>
      </c>
      <c r="N104" s="42">
        <v>8</v>
      </c>
      <c r="O104" s="41" t="s">
        <v>3165</v>
      </c>
      <c r="P104" s="23" t="s">
        <v>3085</v>
      </c>
      <c r="Q104" s="32"/>
      <c r="R104" s="21" t="s">
        <v>14</v>
      </c>
      <c r="T104" s="24">
        <f t="shared" si="3"/>
        <v>120</v>
      </c>
      <c r="U104" s="24" t="e">
        <f t="shared" ca="1" si="4"/>
        <v>#NAME?</v>
      </c>
      <c r="V104" s="24" t="e">
        <f t="shared" ca="1" si="5"/>
        <v>#NAME?</v>
      </c>
      <c r="W104" s="24" t="e">
        <f ca="1">IF(LocalizarInvertido(".",MID(P104,LEN(P104)-3,3)) &gt; 0,MID(P104,1,LocalizarInvertido(".",P104)),P104)</f>
        <v>#NAME?</v>
      </c>
    </row>
    <row r="105" spans="2:23" ht="45" x14ac:dyDescent="0.25">
      <c r="B105" s="32"/>
      <c r="C105" s="31" t="s">
        <v>1558</v>
      </c>
      <c r="D105" s="31" t="s">
        <v>1565</v>
      </c>
      <c r="E105" s="31" t="s">
        <v>1558</v>
      </c>
      <c r="F105" s="31" t="s">
        <v>1565</v>
      </c>
      <c r="G105" s="31" t="s">
        <v>1574</v>
      </c>
      <c r="H105" s="31" t="s">
        <v>1561</v>
      </c>
      <c r="I105" s="41" t="s">
        <v>1558</v>
      </c>
      <c r="J105" s="41" t="s">
        <v>1562</v>
      </c>
      <c r="K105" s="42" t="s">
        <v>3302</v>
      </c>
      <c r="L105" s="23" t="s">
        <v>3303</v>
      </c>
      <c r="M105" s="42" t="s">
        <v>3157</v>
      </c>
      <c r="N105" s="42">
        <v>8</v>
      </c>
      <c r="O105" s="41" t="s">
        <v>3165</v>
      </c>
      <c r="P105" s="23" t="s">
        <v>4247</v>
      </c>
      <c r="Q105" s="32"/>
      <c r="R105" s="21" t="s">
        <v>14</v>
      </c>
      <c r="T105" s="24">
        <f t="shared" si="3"/>
        <v>281</v>
      </c>
      <c r="U105" s="24" t="e">
        <f t="shared" ca="1" si="4"/>
        <v>#NAME?</v>
      </c>
      <c r="V105" s="24" t="e">
        <f t="shared" ca="1" si="5"/>
        <v>#NAME?</v>
      </c>
      <c r="W105" s="24" t="e">
        <f ca="1">IF(LocalizarInvertido(".",MID(P105,LEN(P105)-3,3)) &gt; 0,MID(P105,1,LocalizarInvertido(".",P105)),P105)</f>
        <v>#NAME?</v>
      </c>
    </row>
    <row r="106" spans="2:23" ht="30" x14ac:dyDescent="0.25">
      <c r="B106" s="32"/>
      <c r="C106" s="31" t="s">
        <v>1558</v>
      </c>
      <c r="D106" s="31" t="s">
        <v>1565</v>
      </c>
      <c r="E106" s="31" t="s">
        <v>1558</v>
      </c>
      <c r="F106" s="31" t="s">
        <v>1565</v>
      </c>
      <c r="G106" s="31" t="s">
        <v>1574</v>
      </c>
      <c r="H106" s="31" t="s">
        <v>1561</v>
      </c>
      <c r="I106" s="41" t="s">
        <v>1558</v>
      </c>
      <c r="J106" s="41" t="s">
        <v>1571</v>
      </c>
      <c r="K106" s="42" t="s">
        <v>3304</v>
      </c>
      <c r="L106" s="44" t="s">
        <v>3305</v>
      </c>
      <c r="M106" s="42" t="s">
        <v>3157</v>
      </c>
      <c r="N106" s="42">
        <v>8</v>
      </c>
      <c r="O106" s="41" t="s">
        <v>3165</v>
      </c>
      <c r="P106" s="23" t="s">
        <v>4246</v>
      </c>
      <c r="Q106" s="32"/>
      <c r="R106" s="21" t="s">
        <v>14</v>
      </c>
      <c r="T106" s="24">
        <f t="shared" si="3"/>
        <v>227</v>
      </c>
      <c r="U106" s="24" t="e">
        <f t="shared" ca="1" si="4"/>
        <v>#NAME?</v>
      </c>
      <c r="V106" s="24" t="e">
        <f t="shared" ca="1" si="5"/>
        <v>#NAME?</v>
      </c>
      <c r="W106" s="24" t="e">
        <f ca="1">IF(LocalizarInvertido(".",MID(P106,LEN(P106)-3,3)) &gt; 0,MID(P106,1,LocalizarInvertido(".",P106)),P106)</f>
        <v>#NAME?</v>
      </c>
    </row>
    <row r="107" spans="2:23" ht="30" x14ac:dyDescent="0.25">
      <c r="B107" s="32"/>
      <c r="C107" s="26" t="s">
        <v>1558</v>
      </c>
      <c r="D107" s="26" t="s">
        <v>1565</v>
      </c>
      <c r="E107" s="26" t="s">
        <v>1558</v>
      </c>
      <c r="F107" s="26" t="s">
        <v>1570</v>
      </c>
      <c r="G107" s="26" t="s">
        <v>1574</v>
      </c>
      <c r="H107" s="26" t="s">
        <v>1561</v>
      </c>
      <c r="I107" s="26" t="s">
        <v>1561</v>
      </c>
      <c r="J107" s="26" t="s">
        <v>1564</v>
      </c>
      <c r="K107" s="21" t="s">
        <v>3307</v>
      </c>
      <c r="L107" s="27" t="s">
        <v>417</v>
      </c>
      <c r="M107" s="21" t="s">
        <v>3156</v>
      </c>
      <c r="N107" s="21">
        <v>5</v>
      </c>
      <c r="O107" s="26" t="s">
        <v>51</v>
      </c>
      <c r="P107" s="1" t="s">
        <v>418</v>
      </c>
      <c r="Q107" s="32"/>
      <c r="R107" s="21"/>
      <c r="T107" s="24">
        <f t="shared" si="3"/>
        <v>131</v>
      </c>
      <c r="U107" s="24" t="e">
        <f t="shared" ca="1" si="4"/>
        <v>#NAME?</v>
      </c>
      <c r="V107" s="24" t="e">
        <f t="shared" ca="1" si="5"/>
        <v>#NAME?</v>
      </c>
      <c r="W107" s="24" t="e">
        <f ca="1">IF(LocalizarInvertido(".",MID(P107,LEN(P107)-3,3)) &gt; 0,MID(P107,1,LocalizarInvertido(".",P107)),P107)</f>
        <v>#NAME?</v>
      </c>
    </row>
    <row r="108" spans="2:23" ht="30" x14ac:dyDescent="0.25">
      <c r="B108" s="32"/>
      <c r="C108" s="26" t="s">
        <v>1558</v>
      </c>
      <c r="D108" s="26" t="s">
        <v>1565</v>
      </c>
      <c r="E108" s="26" t="s">
        <v>1558</v>
      </c>
      <c r="F108" s="26" t="s">
        <v>1570</v>
      </c>
      <c r="G108" s="26" t="s">
        <v>1574</v>
      </c>
      <c r="H108" s="26" t="s">
        <v>1561</v>
      </c>
      <c r="I108" s="26" t="s">
        <v>1558</v>
      </c>
      <c r="J108" s="26" t="s">
        <v>1564</v>
      </c>
      <c r="K108" s="21" t="s">
        <v>3308</v>
      </c>
      <c r="L108" s="27" t="s">
        <v>1374</v>
      </c>
      <c r="M108" s="21" t="s">
        <v>3156</v>
      </c>
      <c r="N108" s="21">
        <v>7</v>
      </c>
      <c r="O108" s="26" t="s">
        <v>51</v>
      </c>
      <c r="P108" s="1" t="s">
        <v>418</v>
      </c>
      <c r="Q108" s="32"/>
      <c r="R108" s="21"/>
      <c r="T108" s="24">
        <f t="shared" si="3"/>
        <v>131</v>
      </c>
      <c r="U108" s="24" t="e">
        <f t="shared" ca="1" si="4"/>
        <v>#NAME?</v>
      </c>
      <c r="V108" s="24" t="e">
        <f t="shared" ca="1" si="5"/>
        <v>#NAME?</v>
      </c>
      <c r="W108" s="24" t="e">
        <f ca="1">IF(LocalizarInvertido(".",MID(P108,LEN(P108)-3,3)) &gt; 0,MID(P108,1,LocalizarInvertido(".",P108)),P108)</f>
        <v>#NAME?</v>
      </c>
    </row>
    <row r="109" spans="2:23" ht="30" x14ac:dyDescent="0.25">
      <c r="B109" s="32"/>
      <c r="C109" s="26" t="s">
        <v>1558</v>
      </c>
      <c r="D109" s="26" t="s">
        <v>1565</v>
      </c>
      <c r="E109" s="26" t="s">
        <v>1558</v>
      </c>
      <c r="F109" s="26" t="s">
        <v>1570</v>
      </c>
      <c r="G109" s="26" t="s">
        <v>1574</v>
      </c>
      <c r="H109" s="26" t="s">
        <v>1561</v>
      </c>
      <c r="I109" s="26" t="s">
        <v>1558</v>
      </c>
      <c r="J109" s="26" t="s">
        <v>1560</v>
      </c>
      <c r="K109" s="21" t="s">
        <v>3309</v>
      </c>
      <c r="L109" s="27" t="s">
        <v>3750</v>
      </c>
      <c r="M109" s="21" t="s">
        <v>3157</v>
      </c>
      <c r="N109" s="21">
        <v>8</v>
      </c>
      <c r="O109" s="26" t="s">
        <v>3165</v>
      </c>
      <c r="P109" s="1" t="s">
        <v>4206</v>
      </c>
      <c r="Q109" s="32"/>
      <c r="R109" s="21" t="s">
        <v>14</v>
      </c>
      <c r="T109" s="24">
        <f t="shared" si="3"/>
        <v>33</v>
      </c>
      <c r="U109" s="24" t="e">
        <f t="shared" ca="1" si="4"/>
        <v>#NAME?</v>
      </c>
      <c r="V109" s="24" t="e">
        <f t="shared" ca="1" si="5"/>
        <v>#NAME?</v>
      </c>
      <c r="W109" s="24" t="e">
        <f ca="1">IF(LocalizarInvertido(".",MID(P109,LEN(P109)-3,3)) &gt; 0,MID(P109,1,LocalizarInvertido(".",P109)),P109)</f>
        <v>#NAME?</v>
      </c>
    </row>
    <row r="110" spans="2:23" ht="45" x14ac:dyDescent="0.25">
      <c r="B110" s="62"/>
      <c r="C110" s="26" t="s">
        <v>1558</v>
      </c>
      <c r="D110" s="26" t="s">
        <v>1565</v>
      </c>
      <c r="E110" s="26" t="s">
        <v>1558</v>
      </c>
      <c r="F110" s="26" t="s">
        <v>1570</v>
      </c>
      <c r="G110" s="26" t="s">
        <v>1574</v>
      </c>
      <c r="H110" s="26" t="s">
        <v>1561</v>
      </c>
      <c r="I110" s="26" t="s">
        <v>1558</v>
      </c>
      <c r="J110" s="26" t="s">
        <v>1562</v>
      </c>
      <c r="K110" s="63" t="s">
        <v>3310</v>
      </c>
      <c r="L110" s="27" t="s">
        <v>3751</v>
      </c>
      <c r="M110" s="21" t="s">
        <v>3157</v>
      </c>
      <c r="N110" s="21">
        <v>8</v>
      </c>
      <c r="O110" s="26" t="s">
        <v>3165</v>
      </c>
      <c r="P110" s="1" t="s">
        <v>3311</v>
      </c>
      <c r="Q110" s="32"/>
      <c r="R110" s="21" t="s">
        <v>14</v>
      </c>
      <c r="T110" s="24">
        <f t="shared" si="3"/>
        <v>203</v>
      </c>
      <c r="U110" s="24" t="e">
        <f t="shared" ca="1" si="4"/>
        <v>#NAME?</v>
      </c>
      <c r="V110" s="24" t="e">
        <f t="shared" ca="1" si="5"/>
        <v>#NAME?</v>
      </c>
      <c r="W110" s="24" t="e">
        <f ca="1">IF(LocalizarInvertido(".",MID(P110,LEN(P110)-3,3)) &gt; 0,MID(P110,1,LocalizarInvertido(".",P110)),P110)</f>
        <v>#NAME?</v>
      </c>
    </row>
    <row r="111" spans="2:23" ht="30" x14ac:dyDescent="0.25">
      <c r="B111" s="32"/>
      <c r="C111" s="26" t="s">
        <v>1558</v>
      </c>
      <c r="D111" s="26" t="s">
        <v>1565</v>
      </c>
      <c r="E111" s="26" t="s">
        <v>1558</v>
      </c>
      <c r="F111" s="26" t="s">
        <v>1570</v>
      </c>
      <c r="G111" s="26" t="s">
        <v>1574</v>
      </c>
      <c r="H111" s="26" t="s">
        <v>1561</v>
      </c>
      <c r="I111" s="26" t="s">
        <v>1558</v>
      </c>
      <c r="J111" s="26" t="s">
        <v>1571</v>
      </c>
      <c r="K111" s="21" t="s">
        <v>3312</v>
      </c>
      <c r="L111" s="27" t="s">
        <v>1582</v>
      </c>
      <c r="M111" s="21" t="s">
        <v>3157</v>
      </c>
      <c r="N111" s="21">
        <v>8</v>
      </c>
      <c r="O111" s="26" t="s">
        <v>3165</v>
      </c>
      <c r="P111" s="1" t="s">
        <v>1586</v>
      </c>
      <c r="Q111" s="32"/>
      <c r="R111" s="21" t="s">
        <v>14</v>
      </c>
      <c r="T111" s="24">
        <f t="shared" si="3"/>
        <v>18</v>
      </c>
      <c r="U111" s="24" t="e">
        <f t="shared" ca="1" si="4"/>
        <v>#NAME?</v>
      </c>
      <c r="V111" s="24" t="e">
        <f t="shared" ca="1" si="5"/>
        <v>#NAME?</v>
      </c>
      <c r="W111" s="24" t="e">
        <f ca="1">IF(LocalizarInvertido(".",MID(P111,LEN(P111)-3,3)) &gt; 0,MID(P111,1,LocalizarInvertido(".",P111)),P111)</f>
        <v>#NAME?</v>
      </c>
    </row>
    <row r="112" spans="2:23" ht="30" x14ac:dyDescent="0.25">
      <c r="B112" s="32"/>
      <c r="C112" s="26" t="s">
        <v>1558</v>
      </c>
      <c r="D112" s="26" t="s">
        <v>1565</v>
      </c>
      <c r="E112" s="26" t="s">
        <v>1558</v>
      </c>
      <c r="F112" s="26" t="s">
        <v>1570</v>
      </c>
      <c r="G112" s="26" t="s">
        <v>1574</v>
      </c>
      <c r="H112" s="26" t="s">
        <v>1561</v>
      </c>
      <c r="I112" s="26" t="s">
        <v>1558</v>
      </c>
      <c r="J112" s="26" t="s">
        <v>1572</v>
      </c>
      <c r="K112" s="21" t="s">
        <v>3313</v>
      </c>
      <c r="L112" s="27" t="s">
        <v>1583</v>
      </c>
      <c r="M112" s="21" t="s">
        <v>3157</v>
      </c>
      <c r="N112" s="21">
        <v>8</v>
      </c>
      <c r="O112" s="26" t="s">
        <v>3165</v>
      </c>
      <c r="P112" s="1" t="s">
        <v>1587</v>
      </c>
      <c r="Q112" s="32"/>
      <c r="R112" s="21" t="s">
        <v>14</v>
      </c>
      <c r="T112" s="24">
        <f t="shared" si="3"/>
        <v>46</v>
      </c>
      <c r="U112" s="24" t="e">
        <f t="shared" ca="1" si="4"/>
        <v>#NAME?</v>
      </c>
      <c r="V112" s="24" t="e">
        <f t="shared" ca="1" si="5"/>
        <v>#NAME?</v>
      </c>
      <c r="W112" s="24" t="e">
        <f ca="1">IF(LocalizarInvertido(".",MID(P112,LEN(P112)-3,3)) &gt; 0,MID(P112,1,LocalizarInvertido(".",P112)),P112)</f>
        <v>#NAME?</v>
      </c>
    </row>
    <row r="113" spans="2:23" ht="30" x14ac:dyDescent="0.25">
      <c r="B113" s="32"/>
      <c r="C113" s="26" t="s">
        <v>1558</v>
      </c>
      <c r="D113" s="26" t="s">
        <v>1565</v>
      </c>
      <c r="E113" s="26" t="s">
        <v>1558</v>
      </c>
      <c r="F113" s="26" t="s">
        <v>1570</v>
      </c>
      <c r="G113" s="26" t="s">
        <v>1574</v>
      </c>
      <c r="H113" s="26" t="s">
        <v>1561</v>
      </c>
      <c r="I113" s="26" t="s">
        <v>1558</v>
      </c>
      <c r="J113" s="26" t="s">
        <v>1573</v>
      </c>
      <c r="K113" s="21" t="s">
        <v>3314</v>
      </c>
      <c r="L113" s="27" t="s">
        <v>1584</v>
      </c>
      <c r="M113" s="21" t="s">
        <v>3157</v>
      </c>
      <c r="N113" s="21">
        <v>8</v>
      </c>
      <c r="O113" s="26" t="s">
        <v>3165</v>
      </c>
      <c r="P113" s="1" t="s">
        <v>1588</v>
      </c>
      <c r="Q113" s="32"/>
      <c r="R113" s="21" t="s">
        <v>14</v>
      </c>
      <c r="T113" s="24">
        <f t="shared" si="3"/>
        <v>47</v>
      </c>
      <c r="U113" s="24" t="e">
        <f t="shared" ca="1" si="4"/>
        <v>#NAME?</v>
      </c>
      <c r="V113" s="24" t="e">
        <f t="shared" ca="1" si="5"/>
        <v>#NAME?</v>
      </c>
      <c r="W113" s="24" t="e">
        <f ca="1">IF(LocalizarInvertido(".",MID(P113,LEN(P113)-3,3)) &gt; 0,MID(P113,1,LocalizarInvertido(".",P113)),P113)</f>
        <v>#NAME?</v>
      </c>
    </row>
    <row r="114" spans="2:23" x14ac:dyDescent="0.25">
      <c r="B114" s="32"/>
      <c r="C114" s="26" t="s">
        <v>1558</v>
      </c>
      <c r="D114" s="26" t="s">
        <v>1565</v>
      </c>
      <c r="E114" s="26" t="s">
        <v>1558</v>
      </c>
      <c r="F114" s="26" t="s">
        <v>1570</v>
      </c>
      <c r="G114" s="26" t="s">
        <v>1574</v>
      </c>
      <c r="H114" s="26" t="s">
        <v>1561</v>
      </c>
      <c r="I114" s="26" t="s">
        <v>1558</v>
      </c>
      <c r="J114" s="26" t="s">
        <v>1575</v>
      </c>
      <c r="K114" s="21" t="s">
        <v>3315</v>
      </c>
      <c r="L114" s="27" t="s">
        <v>1585</v>
      </c>
      <c r="M114" s="21" t="s">
        <v>3157</v>
      </c>
      <c r="N114" s="21">
        <v>8</v>
      </c>
      <c r="O114" s="26" t="s">
        <v>3165</v>
      </c>
      <c r="P114" s="1" t="s">
        <v>1589</v>
      </c>
      <c r="Q114" s="32"/>
      <c r="R114" s="21" t="s">
        <v>14</v>
      </c>
      <c r="T114" s="24">
        <f t="shared" si="3"/>
        <v>51</v>
      </c>
      <c r="U114" s="24" t="e">
        <f t="shared" ca="1" si="4"/>
        <v>#NAME?</v>
      </c>
      <c r="V114" s="24" t="e">
        <f t="shared" ca="1" si="5"/>
        <v>#NAME?</v>
      </c>
      <c r="W114" s="24" t="e">
        <f ca="1">IF(LocalizarInvertido(".",MID(P114,LEN(P114)-3,3)) &gt; 0,MID(P114,1,LocalizarInvertido(".",P114)),P114)</f>
        <v>#NAME?</v>
      </c>
    </row>
    <row r="115" spans="2:23" x14ac:dyDescent="0.25">
      <c r="B115" s="32"/>
      <c r="C115" s="26" t="s">
        <v>1558</v>
      </c>
      <c r="D115" s="26" t="s">
        <v>1565</v>
      </c>
      <c r="E115" s="26" t="s">
        <v>1558</v>
      </c>
      <c r="F115" s="26" t="s">
        <v>1570</v>
      </c>
      <c r="G115" s="26" t="s">
        <v>1574</v>
      </c>
      <c r="H115" s="26" t="s">
        <v>1561</v>
      </c>
      <c r="I115" s="26" t="s">
        <v>1558</v>
      </c>
      <c r="J115" s="26" t="s">
        <v>1574</v>
      </c>
      <c r="K115" s="21" t="s">
        <v>3316</v>
      </c>
      <c r="L115" s="27" t="s">
        <v>1374</v>
      </c>
      <c r="M115" s="21" t="s">
        <v>3157</v>
      </c>
      <c r="N115" s="21">
        <v>8</v>
      </c>
      <c r="O115" s="26" t="s">
        <v>3165</v>
      </c>
      <c r="P115" s="1" t="s">
        <v>1590</v>
      </c>
      <c r="Q115" s="32"/>
      <c r="R115" s="21" t="s">
        <v>14</v>
      </c>
      <c r="T115" s="24">
        <f t="shared" si="3"/>
        <v>33</v>
      </c>
      <c r="U115" s="24" t="e">
        <f t="shared" ca="1" si="4"/>
        <v>#NAME?</v>
      </c>
      <c r="V115" s="24" t="e">
        <f t="shared" ca="1" si="5"/>
        <v>#NAME?</v>
      </c>
      <c r="W115" s="24" t="e">
        <f ca="1">IF(LocalizarInvertido(".",MID(P115,LEN(P115)-3,3)) &gt; 0,MID(P115,1,LocalizarInvertido(".",P115)),P115)</f>
        <v>#NAME?</v>
      </c>
    </row>
    <row r="116" spans="2:23" x14ac:dyDescent="0.25">
      <c r="B116" s="32"/>
      <c r="C116" s="26" t="s">
        <v>1558</v>
      </c>
      <c r="D116" s="26" t="s">
        <v>1565</v>
      </c>
      <c r="E116" s="26" t="s">
        <v>1567</v>
      </c>
      <c r="F116" s="26" t="s">
        <v>1559</v>
      </c>
      <c r="G116" s="26" t="s">
        <v>1564</v>
      </c>
      <c r="H116" s="26" t="s">
        <v>1561</v>
      </c>
      <c r="I116" s="26" t="s">
        <v>1561</v>
      </c>
      <c r="J116" s="26" t="s">
        <v>1564</v>
      </c>
      <c r="K116" s="21" t="s">
        <v>3317</v>
      </c>
      <c r="L116" s="27" t="s">
        <v>448</v>
      </c>
      <c r="M116" s="21" t="s">
        <v>3156</v>
      </c>
      <c r="N116" s="21">
        <v>4</v>
      </c>
      <c r="O116" s="26" t="s">
        <v>45</v>
      </c>
      <c r="P116" s="10" t="s">
        <v>3095</v>
      </c>
      <c r="Q116" s="32"/>
      <c r="R116" s="21"/>
      <c r="T116" s="24">
        <f t="shared" si="3"/>
        <v>95</v>
      </c>
      <c r="U116" s="24" t="e">
        <f t="shared" ca="1" si="4"/>
        <v>#NAME?</v>
      </c>
      <c r="V116" s="24" t="e">
        <f t="shared" ca="1" si="5"/>
        <v>#NAME?</v>
      </c>
      <c r="W116" s="24" t="e">
        <f ca="1">IF(LocalizarInvertido(".",MID(P116,LEN(P116)-3,3)) &gt; 0,MID(P116,1,LocalizarInvertido(".",P116)),P116)</f>
        <v>#NAME?</v>
      </c>
    </row>
    <row r="117" spans="2:23" x14ac:dyDescent="0.25">
      <c r="B117" s="32"/>
      <c r="C117" s="26" t="s">
        <v>1558</v>
      </c>
      <c r="D117" s="26" t="s">
        <v>1565</v>
      </c>
      <c r="E117" s="26" t="s">
        <v>1567</v>
      </c>
      <c r="F117" s="26" t="s">
        <v>1559</v>
      </c>
      <c r="G117" s="26" t="s">
        <v>1591</v>
      </c>
      <c r="H117" s="26" t="s">
        <v>1561</v>
      </c>
      <c r="I117" s="26" t="s">
        <v>1561</v>
      </c>
      <c r="J117" s="26" t="s">
        <v>1564</v>
      </c>
      <c r="K117" s="21" t="s">
        <v>3318</v>
      </c>
      <c r="L117" s="27" t="s">
        <v>448</v>
      </c>
      <c r="M117" s="21" t="s">
        <v>3156</v>
      </c>
      <c r="N117" s="21">
        <v>5</v>
      </c>
      <c r="O117" s="26" t="s">
        <v>55</v>
      </c>
      <c r="P117" s="10" t="s">
        <v>3096</v>
      </c>
      <c r="Q117" s="32"/>
      <c r="R117" s="21"/>
      <c r="T117" s="24">
        <f t="shared" si="3"/>
        <v>97</v>
      </c>
      <c r="U117" s="24" t="e">
        <f t="shared" ca="1" si="4"/>
        <v>#NAME?</v>
      </c>
      <c r="V117" s="24" t="e">
        <f t="shared" ca="1" si="5"/>
        <v>#NAME?</v>
      </c>
      <c r="W117" s="24" t="e">
        <f ca="1">IF(LocalizarInvertido(".",MID(P117,LEN(P117)-3,3)) &gt; 0,MID(P117,1,LocalizarInvertido(".",P117)),P117)</f>
        <v>#NAME?</v>
      </c>
    </row>
    <row r="118" spans="2:23" x14ac:dyDescent="0.25">
      <c r="B118" s="32"/>
      <c r="C118" s="26" t="s">
        <v>1558</v>
      </c>
      <c r="D118" s="26" t="s">
        <v>1565</v>
      </c>
      <c r="E118" s="26" t="s">
        <v>1567</v>
      </c>
      <c r="F118" s="26" t="s">
        <v>1559</v>
      </c>
      <c r="G118" s="26" t="s">
        <v>1591</v>
      </c>
      <c r="H118" s="26" t="s">
        <v>1561</v>
      </c>
      <c r="I118" s="26" t="s">
        <v>1558</v>
      </c>
      <c r="J118" s="26" t="s">
        <v>1564</v>
      </c>
      <c r="K118" s="21" t="s">
        <v>3319</v>
      </c>
      <c r="L118" s="27" t="s">
        <v>1379</v>
      </c>
      <c r="M118" s="21" t="s">
        <v>3156</v>
      </c>
      <c r="N118" s="21">
        <v>7</v>
      </c>
      <c r="O118" s="26" t="s">
        <v>55</v>
      </c>
      <c r="P118" s="10" t="s">
        <v>3096</v>
      </c>
      <c r="Q118" s="32"/>
      <c r="R118" s="21"/>
      <c r="T118" s="24">
        <f t="shared" si="3"/>
        <v>97</v>
      </c>
      <c r="U118" s="24" t="e">
        <f t="shared" ca="1" si="4"/>
        <v>#NAME?</v>
      </c>
      <c r="V118" s="24" t="e">
        <f t="shared" ca="1" si="5"/>
        <v>#NAME?</v>
      </c>
      <c r="W118" s="24" t="e">
        <f ca="1">IF(LocalizarInvertido(".",MID(P118,LEN(P118)-3,3)) &gt; 0,MID(P118,1,LocalizarInvertido(".",P118)),P118)</f>
        <v>#NAME?</v>
      </c>
    </row>
    <row r="119" spans="2:23" x14ac:dyDescent="0.25">
      <c r="B119" s="32"/>
      <c r="C119" s="41" t="s">
        <v>1558</v>
      </c>
      <c r="D119" s="41" t="s">
        <v>1565</v>
      </c>
      <c r="E119" s="41" t="s">
        <v>1567</v>
      </c>
      <c r="F119" s="41" t="s">
        <v>1559</v>
      </c>
      <c r="G119" s="41" t="s">
        <v>1591</v>
      </c>
      <c r="H119" s="41" t="s">
        <v>1561</v>
      </c>
      <c r="I119" s="41" t="s">
        <v>1558</v>
      </c>
      <c r="J119" s="41" t="s">
        <v>1560</v>
      </c>
      <c r="K119" s="42" t="s">
        <v>3320</v>
      </c>
      <c r="L119" s="44" t="s">
        <v>1379</v>
      </c>
      <c r="M119" s="42" t="s">
        <v>3157</v>
      </c>
      <c r="N119" s="42">
        <v>8</v>
      </c>
      <c r="O119" s="41" t="s">
        <v>3165</v>
      </c>
      <c r="P119" s="23" t="s">
        <v>3096</v>
      </c>
      <c r="Q119" s="32"/>
      <c r="R119" s="21" t="s">
        <v>14</v>
      </c>
      <c r="T119" s="24">
        <f t="shared" si="3"/>
        <v>97</v>
      </c>
      <c r="U119" s="24" t="e">
        <f t="shared" ca="1" si="4"/>
        <v>#NAME?</v>
      </c>
      <c r="V119" s="24" t="e">
        <f t="shared" ca="1" si="5"/>
        <v>#NAME?</v>
      </c>
      <c r="W119" s="24" t="e">
        <f ca="1">IF(LocalizarInvertido(".",MID(P119,LEN(P119)-3,3)) &gt; 0,MID(P119,1,LocalizarInvertido(".",P119)),P119)</f>
        <v>#NAME?</v>
      </c>
    </row>
    <row r="120" spans="2:23" ht="45" x14ac:dyDescent="0.25">
      <c r="B120" s="32"/>
      <c r="C120" s="41" t="s">
        <v>1558</v>
      </c>
      <c r="D120" s="41" t="s">
        <v>1565</v>
      </c>
      <c r="E120" s="41" t="s">
        <v>1567</v>
      </c>
      <c r="F120" s="41" t="s">
        <v>1559</v>
      </c>
      <c r="G120" s="41" t="s">
        <v>1591</v>
      </c>
      <c r="H120" s="41" t="s">
        <v>1561</v>
      </c>
      <c r="I120" s="41" t="s">
        <v>1558</v>
      </c>
      <c r="J120" s="41" t="s">
        <v>1562</v>
      </c>
      <c r="K120" s="42" t="s">
        <v>3321</v>
      </c>
      <c r="L120" s="44" t="s">
        <v>3322</v>
      </c>
      <c r="M120" s="42" t="s">
        <v>3157</v>
      </c>
      <c r="N120" s="42">
        <v>8</v>
      </c>
      <c r="O120" s="41" t="s">
        <v>3165</v>
      </c>
      <c r="P120" s="23" t="s">
        <v>4247</v>
      </c>
      <c r="Q120" s="32"/>
      <c r="R120" s="21" t="s">
        <v>14</v>
      </c>
      <c r="T120" s="24">
        <f t="shared" si="3"/>
        <v>281</v>
      </c>
      <c r="U120" s="24" t="e">
        <f t="shared" ca="1" si="4"/>
        <v>#NAME?</v>
      </c>
      <c r="V120" s="24" t="e">
        <f t="shared" ca="1" si="5"/>
        <v>#NAME?</v>
      </c>
      <c r="W120" s="24" t="e">
        <f ca="1">IF(LocalizarInvertido(".",MID(P120,LEN(P120)-3,3)) &gt; 0,MID(P120,1,LocalizarInvertido(".",P120)),P120)</f>
        <v>#NAME?</v>
      </c>
    </row>
    <row r="121" spans="2:23" ht="30" x14ac:dyDescent="0.25">
      <c r="B121" s="32"/>
      <c r="C121" s="41" t="s">
        <v>1558</v>
      </c>
      <c r="D121" s="41" t="s">
        <v>1565</v>
      </c>
      <c r="E121" s="41" t="s">
        <v>1567</v>
      </c>
      <c r="F121" s="41" t="s">
        <v>1559</v>
      </c>
      <c r="G121" s="41" t="s">
        <v>1591</v>
      </c>
      <c r="H121" s="41" t="s">
        <v>1561</v>
      </c>
      <c r="I121" s="41" t="s">
        <v>1558</v>
      </c>
      <c r="J121" s="41" t="s">
        <v>1571</v>
      </c>
      <c r="K121" s="42" t="s">
        <v>3323</v>
      </c>
      <c r="L121" s="44" t="s">
        <v>3324</v>
      </c>
      <c r="M121" s="42" t="s">
        <v>3157</v>
      </c>
      <c r="N121" s="42">
        <v>8</v>
      </c>
      <c r="O121" s="41" t="s">
        <v>3165</v>
      </c>
      <c r="P121" s="23" t="s">
        <v>4246</v>
      </c>
      <c r="Q121" s="32"/>
      <c r="R121" s="21" t="s">
        <v>14</v>
      </c>
      <c r="T121" s="24">
        <f t="shared" si="3"/>
        <v>227</v>
      </c>
      <c r="U121" s="24" t="e">
        <f t="shared" ca="1" si="4"/>
        <v>#NAME?</v>
      </c>
      <c r="V121" s="24" t="e">
        <f t="shared" ca="1" si="5"/>
        <v>#NAME?</v>
      </c>
      <c r="W121" s="24" t="e">
        <f ca="1">IF(LocalizarInvertido(".",MID(P121,LEN(P121)-3,3)) &gt; 0,MID(P121,1,LocalizarInvertido(".",P121)),P121)</f>
        <v>#NAME?</v>
      </c>
    </row>
    <row r="122" spans="2:23" ht="45" x14ac:dyDescent="0.25">
      <c r="B122" s="32"/>
      <c r="C122" s="40" t="s">
        <v>1558</v>
      </c>
      <c r="D122" s="40" t="s">
        <v>1565</v>
      </c>
      <c r="E122" s="40" t="s">
        <v>1567</v>
      </c>
      <c r="F122" s="40" t="s">
        <v>1568</v>
      </c>
      <c r="G122" s="40" t="s">
        <v>1564</v>
      </c>
      <c r="H122" s="40" t="s">
        <v>1561</v>
      </c>
      <c r="I122" s="40" t="s">
        <v>1561</v>
      </c>
      <c r="J122" s="40" t="s">
        <v>1564</v>
      </c>
      <c r="K122" s="16" t="s">
        <v>3325</v>
      </c>
      <c r="L122" s="43" t="s">
        <v>449</v>
      </c>
      <c r="M122" s="21" t="s">
        <v>3156</v>
      </c>
      <c r="N122" s="21">
        <v>4</v>
      </c>
      <c r="O122" s="26" t="s">
        <v>45</v>
      </c>
      <c r="P122" s="1" t="s">
        <v>450</v>
      </c>
      <c r="Q122" s="32"/>
      <c r="R122" s="21"/>
      <c r="T122" s="24">
        <f t="shared" si="3"/>
        <v>282</v>
      </c>
      <c r="U122" s="24" t="e">
        <f t="shared" ca="1" si="4"/>
        <v>#NAME?</v>
      </c>
      <c r="V122" s="24" t="e">
        <f t="shared" ca="1" si="5"/>
        <v>#NAME?</v>
      </c>
      <c r="W122" s="24" t="e">
        <f ca="1">IF(LocalizarInvertido(".",MID(P122,LEN(P122)-3,3)) &gt; 0,MID(P122,1,LocalizarInvertido(".",P122)),P122)</f>
        <v>#NAME?</v>
      </c>
    </row>
    <row r="123" spans="2:23" ht="45" x14ac:dyDescent="0.25">
      <c r="B123" s="32"/>
      <c r="C123" s="26" t="s">
        <v>1558</v>
      </c>
      <c r="D123" s="26" t="s">
        <v>1565</v>
      </c>
      <c r="E123" s="26" t="s">
        <v>1567</v>
      </c>
      <c r="F123" s="26" t="s">
        <v>1568</v>
      </c>
      <c r="G123" s="26" t="s">
        <v>1591</v>
      </c>
      <c r="H123" s="26" t="s">
        <v>1561</v>
      </c>
      <c r="I123" s="26" t="s">
        <v>1561</v>
      </c>
      <c r="J123" s="26" t="s">
        <v>1564</v>
      </c>
      <c r="K123" s="21" t="s">
        <v>3326</v>
      </c>
      <c r="L123" s="27" t="s">
        <v>451</v>
      </c>
      <c r="M123" s="21" t="s">
        <v>3156</v>
      </c>
      <c r="N123" s="21">
        <v>5</v>
      </c>
      <c r="O123" s="26" t="s">
        <v>55</v>
      </c>
      <c r="P123" s="1" t="s">
        <v>452</v>
      </c>
      <c r="Q123" s="32"/>
      <c r="R123" s="21"/>
      <c r="T123" s="24">
        <f t="shared" si="3"/>
        <v>281</v>
      </c>
      <c r="U123" s="24" t="e">
        <f t="shared" ca="1" si="4"/>
        <v>#NAME?</v>
      </c>
      <c r="V123" s="24" t="e">
        <f t="shared" ca="1" si="5"/>
        <v>#NAME?</v>
      </c>
      <c r="W123" s="24" t="e">
        <f ca="1">IF(LocalizarInvertido(".",MID(P123,LEN(P123)-3,3)) &gt; 0,MID(P123,1,LocalizarInvertido(".",P123)),P123)</f>
        <v>#NAME?</v>
      </c>
    </row>
    <row r="124" spans="2:23" ht="45" x14ac:dyDescent="0.25">
      <c r="B124" s="32"/>
      <c r="C124" s="26" t="s">
        <v>1558</v>
      </c>
      <c r="D124" s="26" t="s">
        <v>1565</v>
      </c>
      <c r="E124" s="26" t="s">
        <v>1567</v>
      </c>
      <c r="F124" s="26" t="s">
        <v>1568</v>
      </c>
      <c r="G124" s="26" t="s">
        <v>1591</v>
      </c>
      <c r="H124" s="26" t="s">
        <v>1561</v>
      </c>
      <c r="I124" s="26" t="s">
        <v>1558</v>
      </c>
      <c r="J124" s="26" t="s">
        <v>1564</v>
      </c>
      <c r="K124" s="21" t="s">
        <v>3327</v>
      </c>
      <c r="L124" s="27" t="s">
        <v>1380</v>
      </c>
      <c r="M124" s="21" t="s">
        <v>3156</v>
      </c>
      <c r="N124" s="21">
        <v>7</v>
      </c>
      <c r="O124" s="26" t="s">
        <v>55</v>
      </c>
      <c r="P124" s="1" t="s">
        <v>452</v>
      </c>
      <c r="Q124" s="32"/>
      <c r="R124" s="21"/>
      <c r="T124" s="24">
        <f t="shared" si="3"/>
        <v>281</v>
      </c>
      <c r="U124" s="24" t="e">
        <f t="shared" ca="1" si="4"/>
        <v>#NAME?</v>
      </c>
      <c r="V124" s="24" t="e">
        <f t="shared" ca="1" si="5"/>
        <v>#NAME?</v>
      </c>
      <c r="W124" s="24" t="e">
        <f ca="1">IF(LocalizarInvertido(".",MID(P124,LEN(P124)-3,3)) &gt; 0,MID(P124,1,LocalizarInvertido(".",P124)),P124)</f>
        <v>#NAME?</v>
      </c>
    </row>
    <row r="125" spans="2:23" ht="45" x14ac:dyDescent="0.25">
      <c r="B125" s="32"/>
      <c r="C125" s="41" t="s">
        <v>1558</v>
      </c>
      <c r="D125" s="41" t="s">
        <v>1565</v>
      </c>
      <c r="E125" s="41" t="s">
        <v>1567</v>
      </c>
      <c r="F125" s="41" t="s">
        <v>1568</v>
      </c>
      <c r="G125" s="41" t="s">
        <v>1591</v>
      </c>
      <c r="H125" s="41" t="s">
        <v>1561</v>
      </c>
      <c r="I125" s="41" t="s">
        <v>1558</v>
      </c>
      <c r="J125" s="41" t="s">
        <v>1560</v>
      </c>
      <c r="K125" s="42" t="s">
        <v>3328</v>
      </c>
      <c r="L125" s="44" t="s">
        <v>1380</v>
      </c>
      <c r="M125" s="42" t="s">
        <v>3157</v>
      </c>
      <c r="N125" s="42">
        <v>8</v>
      </c>
      <c r="O125" s="41" t="s">
        <v>3165</v>
      </c>
      <c r="P125" s="23" t="s">
        <v>452</v>
      </c>
      <c r="Q125" s="32"/>
      <c r="R125" s="21" t="s">
        <v>14</v>
      </c>
      <c r="T125" s="24">
        <f t="shared" si="3"/>
        <v>281</v>
      </c>
      <c r="U125" s="24" t="e">
        <f t="shared" ca="1" si="4"/>
        <v>#NAME?</v>
      </c>
      <c r="V125" s="24" t="e">
        <f t="shared" ca="1" si="5"/>
        <v>#NAME?</v>
      </c>
      <c r="W125" s="24" t="e">
        <f ca="1">IF(LocalizarInvertido(".",MID(P125,LEN(P125)-3,3)) &gt; 0,MID(P125,1,LocalizarInvertido(".",P125)),P125)</f>
        <v>#NAME?</v>
      </c>
    </row>
    <row r="126" spans="2:23" ht="45" x14ac:dyDescent="0.25">
      <c r="B126" s="32"/>
      <c r="C126" s="41" t="s">
        <v>1558</v>
      </c>
      <c r="D126" s="41" t="s">
        <v>1565</v>
      </c>
      <c r="E126" s="41" t="s">
        <v>1567</v>
      </c>
      <c r="F126" s="41" t="s">
        <v>1568</v>
      </c>
      <c r="G126" s="41" t="s">
        <v>1591</v>
      </c>
      <c r="H126" s="41" t="s">
        <v>1561</v>
      </c>
      <c r="I126" s="41" t="s">
        <v>1558</v>
      </c>
      <c r="J126" s="41" t="s">
        <v>1562</v>
      </c>
      <c r="K126" s="42" t="s">
        <v>3329</v>
      </c>
      <c r="L126" s="44" t="s">
        <v>3330</v>
      </c>
      <c r="M126" s="42" t="s">
        <v>3157</v>
      </c>
      <c r="N126" s="42">
        <v>8</v>
      </c>
      <c r="O126" s="41" t="s">
        <v>3165</v>
      </c>
      <c r="P126" s="23" t="s">
        <v>4247</v>
      </c>
      <c r="Q126" s="32"/>
      <c r="R126" s="21" t="s">
        <v>14</v>
      </c>
      <c r="T126" s="24">
        <f t="shared" si="3"/>
        <v>281</v>
      </c>
      <c r="U126" s="24" t="e">
        <f t="shared" ca="1" si="4"/>
        <v>#NAME?</v>
      </c>
      <c r="V126" s="24" t="e">
        <f t="shared" ca="1" si="5"/>
        <v>#NAME?</v>
      </c>
      <c r="W126" s="24" t="e">
        <f ca="1">IF(LocalizarInvertido(".",MID(P126,LEN(P126)-3,3)) &gt; 0,MID(P126,1,LocalizarInvertido(".",P126)),P126)</f>
        <v>#NAME?</v>
      </c>
    </row>
    <row r="127" spans="2:23" ht="45" x14ac:dyDescent="0.25">
      <c r="B127" s="32"/>
      <c r="C127" s="41" t="s">
        <v>1558</v>
      </c>
      <c r="D127" s="41" t="s">
        <v>1565</v>
      </c>
      <c r="E127" s="41" t="s">
        <v>1567</v>
      </c>
      <c r="F127" s="41" t="s">
        <v>1568</v>
      </c>
      <c r="G127" s="41" t="s">
        <v>1591</v>
      </c>
      <c r="H127" s="41" t="s">
        <v>1561</v>
      </c>
      <c r="I127" s="41" t="s">
        <v>1558</v>
      </c>
      <c r="J127" s="41" t="s">
        <v>1571</v>
      </c>
      <c r="K127" s="42" t="s">
        <v>3331</v>
      </c>
      <c r="L127" s="44" t="s">
        <v>3332</v>
      </c>
      <c r="M127" s="42" t="s">
        <v>3157</v>
      </c>
      <c r="N127" s="42">
        <v>8</v>
      </c>
      <c r="O127" s="41" t="s">
        <v>3165</v>
      </c>
      <c r="P127" s="23" t="s">
        <v>4246</v>
      </c>
      <c r="Q127" s="32"/>
      <c r="R127" s="21" t="s">
        <v>14</v>
      </c>
      <c r="T127" s="24">
        <f t="shared" si="3"/>
        <v>227</v>
      </c>
      <c r="U127" s="24" t="e">
        <f t="shared" ca="1" si="4"/>
        <v>#NAME?</v>
      </c>
      <c r="V127" s="24" t="e">
        <f t="shared" ca="1" si="5"/>
        <v>#NAME?</v>
      </c>
      <c r="W127" s="24" t="e">
        <f ca="1">IF(LocalizarInvertido(".",MID(P127,LEN(P127)-3,3)) &gt; 0,MID(P127,1,LocalizarInvertido(".",P127)),P127)</f>
        <v>#NAME?</v>
      </c>
    </row>
    <row r="128" spans="2:23" ht="45" x14ac:dyDescent="0.25">
      <c r="B128" s="32"/>
      <c r="C128" s="26" t="s">
        <v>1558</v>
      </c>
      <c r="D128" s="26" t="s">
        <v>1565</v>
      </c>
      <c r="E128" s="26" t="s">
        <v>1567</v>
      </c>
      <c r="F128" s="26" t="s">
        <v>1568</v>
      </c>
      <c r="G128" s="26" t="s">
        <v>1596</v>
      </c>
      <c r="H128" s="26" t="s">
        <v>1561</v>
      </c>
      <c r="I128" s="26" t="s">
        <v>1561</v>
      </c>
      <c r="J128" s="26" t="s">
        <v>1564</v>
      </c>
      <c r="K128" s="21" t="s">
        <v>3333</v>
      </c>
      <c r="L128" s="27" t="s">
        <v>453</v>
      </c>
      <c r="M128" s="21" t="s">
        <v>3156</v>
      </c>
      <c r="N128" s="21">
        <v>5</v>
      </c>
      <c r="O128" s="26" t="s">
        <v>55</v>
      </c>
      <c r="P128" s="1" t="s">
        <v>454</v>
      </c>
      <c r="Q128" s="32"/>
      <c r="R128" s="21"/>
      <c r="T128" s="24">
        <f t="shared" si="3"/>
        <v>279</v>
      </c>
      <c r="U128" s="24" t="e">
        <f t="shared" ca="1" si="4"/>
        <v>#NAME?</v>
      </c>
      <c r="V128" s="24" t="e">
        <f t="shared" ca="1" si="5"/>
        <v>#NAME?</v>
      </c>
      <c r="W128" s="24" t="e">
        <f ca="1">IF(LocalizarInvertido(".",MID(P128,LEN(P128)-3,3)) &gt; 0,MID(P128,1,LocalizarInvertido(".",P128)),P128)</f>
        <v>#NAME?</v>
      </c>
    </row>
    <row r="129" spans="2:23" ht="45" x14ac:dyDescent="0.25">
      <c r="B129" s="32"/>
      <c r="C129" s="26" t="s">
        <v>1558</v>
      </c>
      <c r="D129" s="26" t="s">
        <v>1565</v>
      </c>
      <c r="E129" s="26" t="s">
        <v>1567</v>
      </c>
      <c r="F129" s="26" t="s">
        <v>1568</v>
      </c>
      <c r="G129" s="26" t="s">
        <v>1596</v>
      </c>
      <c r="H129" s="26" t="s">
        <v>1561</v>
      </c>
      <c r="I129" s="26" t="s">
        <v>1558</v>
      </c>
      <c r="J129" s="26" t="s">
        <v>1564</v>
      </c>
      <c r="K129" s="21" t="s">
        <v>3334</v>
      </c>
      <c r="L129" s="27" t="s">
        <v>1381</v>
      </c>
      <c r="M129" s="21" t="s">
        <v>3156</v>
      </c>
      <c r="N129" s="21">
        <v>7</v>
      </c>
      <c r="O129" s="26" t="s">
        <v>55</v>
      </c>
      <c r="P129" s="1" t="s">
        <v>454</v>
      </c>
      <c r="Q129" s="32"/>
      <c r="R129" s="21"/>
      <c r="T129" s="24">
        <f t="shared" si="3"/>
        <v>279</v>
      </c>
      <c r="U129" s="24" t="e">
        <f t="shared" ca="1" si="4"/>
        <v>#NAME?</v>
      </c>
      <c r="V129" s="24" t="e">
        <f t="shared" ca="1" si="5"/>
        <v>#NAME?</v>
      </c>
      <c r="W129" s="24" t="e">
        <f ca="1">IF(LocalizarInvertido(".",MID(P129,LEN(P129)-3,3)) &gt; 0,MID(P129,1,LocalizarInvertido(".",P129)),P129)</f>
        <v>#NAME?</v>
      </c>
    </row>
    <row r="130" spans="2:23" ht="45" x14ac:dyDescent="0.25">
      <c r="B130" s="32"/>
      <c r="C130" s="41" t="s">
        <v>1558</v>
      </c>
      <c r="D130" s="41" t="s">
        <v>1565</v>
      </c>
      <c r="E130" s="41" t="s">
        <v>1567</v>
      </c>
      <c r="F130" s="41" t="s">
        <v>1568</v>
      </c>
      <c r="G130" s="41" t="s">
        <v>1596</v>
      </c>
      <c r="H130" s="41" t="s">
        <v>1561</v>
      </c>
      <c r="I130" s="41" t="s">
        <v>1558</v>
      </c>
      <c r="J130" s="41" t="s">
        <v>1560</v>
      </c>
      <c r="K130" s="42" t="s">
        <v>3335</v>
      </c>
      <c r="L130" s="44" t="s">
        <v>1381</v>
      </c>
      <c r="M130" s="42" t="s">
        <v>3157</v>
      </c>
      <c r="N130" s="42">
        <v>8</v>
      </c>
      <c r="O130" s="41" t="s">
        <v>3165</v>
      </c>
      <c r="P130" s="23" t="s">
        <v>454</v>
      </c>
      <c r="Q130" s="32"/>
      <c r="R130" s="21" t="s">
        <v>14</v>
      </c>
      <c r="T130" s="24">
        <f t="shared" si="3"/>
        <v>279</v>
      </c>
      <c r="U130" s="24" t="e">
        <f t="shared" ca="1" si="4"/>
        <v>#NAME?</v>
      </c>
      <c r="V130" s="24" t="e">
        <f t="shared" ca="1" si="5"/>
        <v>#NAME?</v>
      </c>
      <c r="W130" s="24" t="e">
        <f ca="1">IF(LocalizarInvertido(".",MID(P130,LEN(P130)-3,3)) &gt; 0,MID(P130,1,LocalizarInvertido(".",P130)),P130)</f>
        <v>#NAME?</v>
      </c>
    </row>
    <row r="131" spans="2:23" ht="45" x14ac:dyDescent="0.25">
      <c r="B131" s="32"/>
      <c r="C131" s="41" t="s">
        <v>1558</v>
      </c>
      <c r="D131" s="41" t="s">
        <v>1565</v>
      </c>
      <c r="E131" s="41" t="s">
        <v>1567</v>
      </c>
      <c r="F131" s="41" t="s">
        <v>1568</v>
      </c>
      <c r="G131" s="41" t="s">
        <v>1596</v>
      </c>
      <c r="H131" s="41" t="s">
        <v>1561</v>
      </c>
      <c r="I131" s="41" t="s">
        <v>1558</v>
      </c>
      <c r="J131" s="41" t="s">
        <v>1562</v>
      </c>
      <c r="K131" s="42" t="s">
        <v>3336</v>
      </c>
      <c r="L131" s="44" t="s">
        <v>3337</v>
      </c>
      <c r="M131" s="42" t="s">
        <v>3157</v>
      </c>
      <c r="N131" s="42">
        <v>8</v>
      </c>
      <c r="O131" s="41" t="s">
        <v>3165</v>
      </c>
      <c r="P131" s="23" t="s">
        <v>4247</v>
      </c>
      <c r="Q131" s="32"/>
      <c r="R131" s="21" t="s">
        <v>14</v>
      </c>
      <c r="T131" s="24">
        <f t="shared" si="3"/>
        <v>281</v>
      </c>
      <c r="U131" s="24" t="e">
        <f t="shared" ca="1" si="4"/>
        <v>#NAME?</v>
      </c>
      <c r="V131" s="24" t="e">
        <f t="shared" ca="1" si="5"/>
        <v>#NAME?</v>
      </c>
      <c r="W131" s="24" t="e">
        <f ca="1">IF(LocalizarInvertido(".",MID(P131,LEN(P131)-3,3)) &gt; 0,MID(P131,1,LocalizarInvertido(".",P131)),P131)</f>
        <v>#NAME?</v>
      </c>
    </row>
    <row r="132" spans="2:23" ht="30" x14ac:dyDescent="0.25">
      <c r="B132" s="32"/>
      <c r="C132" s="41" t="s">
        <v>1558</v>
      </c>
      <c r="D132" s="41" t="s">
        <v>1565</v>
      </c>
      <c r="E132" s="41" t="s">
        <v>1567</v>
      </c>
      <c r="F132" s="41" t="s">
        <v>1568</v>
      </c>
      <c r="G132" s="41" t="s">
        <v>1596</v>
      </c>
      <c r="H132" s="41" t="s">
        <v>1561</v>
      </c>
      <c r="I132" s="41" t="s">
        <v>1558</v>
      </c>
      <c r="J132" s="41" t="s">
        <v>1571</v>
      </c>
      <c r="K132" s="42" t="s">
        <v>3338</v>
      </c>
      <c r="L132" s="44" t="s">
        <v>3339</v>
      </c>
      <c r="M132" s="42" t="s">
        <v>3157</v>
      </c>
      <c r="N132" s="42">
        <v>8</v>
      </c>
      <c r="O132" s="41" t="s">
        <v>3165</v>
      </c>
      <c r="P132" s="23" t="s">
        <v>4246</v>
      </c>
      <c r="Q132" s="32"/>
      <c r="R132" s="21" t="s">
        <v>14</v>
      </c>
      <c r="T132" s="24">
        <f t="shared" ref="T132:T195" si="6">LEN(P132)</f>
        <v>227</v>
      </c>
      <c r="U132" s="24" t="e">
        <f t="shared" ref="U132:U195" ca="1" si="7">LEN(W132)</f>
        <v>#NAME?</v>
      </c>
      <c r="V132" s="24" t="e">
        <f t="shared" ref="V132:V195" ca="1" si="8">T132-U132</f>
        <v>#NAME?</v>
      </c>
      <c r="W132" s="24" t="e">
        <f ca="1">IF(LocalizarInvertido(".",MID(P132,LEN(P132)-3,3)) &gt; 0,MID(P132,1,LocalizarInvertido(".",P132)),P132)</f>
        <v>#NAME?</v>
      </c>
    </row>
    <row r="133" spans="2:23" ht="45" x14ac:dyDescent="0.25">
      <c r="B133" s="32"/>
      <c r="C133" s="41" t="s">
        <v>1558</v>
      </c>
      <c r="D133" s="41" t="s">
        <v>1565</v>
      </c>
      <c r="E133" s="41" t="s">
        <v>1567</v>
      </c>
      <c r="F133" s="41" t="s">
        <v>1568</v>
      </c>
      <c r="G133" s="41" t="s">
        <v>1574</v>
      </c>
      <c r="H133" s="41" t="s">
        <v>1561</v>
      </c>
      <c r="I133" s="41" t="s">
        <v>1561</v>
      </c>
      <c r="J133" s="41" t="s">
        <v>1564</v>
      </c>
      <c r="K133" s="42" t="s">
        <v>3340</v>
      </c>
      <c r="L133" s="12" t="s">
        <v>3097</v>
      </c>
      <c r="M133" s="42" t="s">
        <v>3156</v>
      </c>
      <c r="N133" s="42">
        <v>5</v>
      </c>
      <c r="O133" s="41" t="s">
        <v>51</v>
      </c>
      <c r="P133" s="12" t="s">
        <v>3098</v>
      </c>
      <c r="Q133" s="32"/>
      <c r="R133" s="21"/>
      <c r="T133" s="24">
        <f t="shared" si="6"/>
        <v>310</v>
      </c>
      <c r="U133" s="24" t="e">
        <f t="shared" ca="1" si="7"/>
        <v>#NAME?</v>
      </c>
      <c r="V133" s="24" t="e">
        <f t="shared" ca="1" si="8"/>
        <v>#NAME?</v>
      </c>
      <c r="W133" s="24" t="e">
        <f ca="1">IF(LocalizarInvertido(".",MID(P133,LEN(P133)-3,3)) &gt; 0,MID(P133,1,LocalizarInvertido(".",P133)),P133)</f>
        <v>#NAME?</v>
      </c>
    </row>
    <row r="134" spans="2:23" ht="45" x14ac:dyDescent="0.25">
      <c r="B134" s="32"/>
      <c r="C134" s="26" t="s">
        <v>1558</v>
      </c>
      <c r="D134" s="26" t="s">
        <v>1565</v>
      </c>
      <c r="E134" s="26" t="s">
        <v>1567</v>
      </c>
      <c r="F134" s="26" t="s">
        <v>1568</v>
      </c>
      <c r="G134" s="26" t="s">
        <v>1574</v>
      </c>
      <c r="H134" s="26" t="s">
        <v>1561</v>
      </c>
      <c r="I134" s="26" t="s">
        <v>1558</v>
      </c>
      <c r="J134" s="26" t="s">
        <v>1564</v>
      </c>
      <c r="K134" s="21" t="s">
        <v>3341</v>
      </c>
      <c r="L134" s="10" t="s">
        <v>3097</v>
      </c>
      <c r="M134" s="21" t="s">
        <v>3156</v>
      </c>
      <c r="N134" s="21">
        <v>7</v>
      </c>
      <c r="O134" s="26" t="s">
        <v>51</v>
      </c>
      <c r="P134" s="10" t="s">
        <v>3098</v>
      </c>
      <c r="Q134" s="32"/>
      <c r="R134" s="21"/>
      <c r="T134" s="24">
        <f t="shared" si="6"/>
        <v>310</v>
      </c>
      <c r="U134" s="24" t="e">
        <f t="shared" ca="1" si="7"/>
        <v>#NAME?</v>
      </c>
      <c r="V134" s="24" t="e">
        <f t="shared" ca="1" si="8"/>
        <v>#NAME?</v>
      </c>
      <c r="W134" s="24" t="e">
        <f ca="1">IF(LocalizarInvertido(".",MID(P134,LEN(P134)-3,3)) &gt; 0,MID(P134,1,LocalizarInvertido(".",P134)),P134)</f>
        <v>#NAME?</v>
      </c>
    </row>
    <row r="135" spans="2:23" ht="45" x14ac:dyDescent="0.25">
      <c r="B135" s="32"/>
      <c r="C135" s="41" t="s">
        <v>1558</v>
      </c>
      <c r="D135" s="41" t="s">
        <v>1565</v>
      </c>
      <c r="E135" s="41" t="s">
        <v>1567</v>
      </c>
      <c r="F135" s="41" t="s">
        <v>1568</v>
      </c>
      <c r="G135" s="41" t="s">
        <v>1574</v>
      </c>
      <c r="H135" s="41" t="s">
        <v>1561</v>
      </c>
      <c r="I135" s="41" t="s">
        <v>1558</v>
      </c>
      <c r="J135" s="41" t="s">
        <v>1560</v>
      </c>
      <c r="K135" s="42" t="s">
        <v>3342</v>
      </c>
      <c r="L135" s="23" t="s">
        <v>3343</v>
      </c>
      <c r="M135" s="42" t="s">
        <v>3157</v>
      </c>
      <c r="N135" s="42">
        <v>8</v>
      </c>
      <c r="O135" s="41" t="s">
        <v>3165</v>
      </c>
      <c r="P135" s="23" t="s">
        <v>3098</v>
      </c>
      <c r="Q135" s="32"/>
      <c r="R135" s="21" t="s">
        <v>14</v>
      </c>
      <c r="T135" s="24">
        <f t="shared" si="6"/>
        <v>310</v>
      </c>
      <c r="U135" s="24" t="e">
        <f t="shared" ca="1" si="7"/>
        <v>#NAME?</v>
      </c>
      <c r="V135" s="24" t="e">
        <f t="shared" ca="1" si="8"/>
        <v>#NAME?</v>
      </c>
      <c r="W135" s="24" t="e">
        <f ca="1">IF(LocalizarInvertido(".",MID(P135,LEN(P135)-3,3)) &gt; 0,MID(P135,1,LocalizarInvertido(".",P135)),P135)</f>
        <v>#NAME?</v>
      </c>
    </row>
    <row r="136" spans="2:23" ht="45" x14ac:dyDescent="0.25">
      <c r="B136" s="32"/>
      <c r="C136" s="41" t="s">
        <v>1558</v>
      </c>
      <c r="D136" s="41" t="s">
        <v>1565</v>
      </c>
      <c r="E136" s="41" t="s">
        <v>1567</v>
      </c>
      <c r="F136" s="41" t="s">
        <v>1568</v>
      </c>
      <c r="G136" s="41" t="s">
        <v>1574</v>
      </c>
      <c r="H136" s="41" t="s">
        <v>1561</v>
      </c>
      <c r="I136" s="41" t="s">
        <v>1558</v>
      </c>
      <c r="J136" s="41" t="s">
        <v>1562</v>
      </c>
      <c r="K136" s="42" t="s">
        <v>3344</v>
      </c>
      <c r="L136" s="23" t="s">
        <v>3345</v>
      </c>
      <c r="M136" s="42" t="s">
        <v>3157</v>
      </c>
      <c r="N136" s="42">
        <v>8</v>
      </c>
      <c r="O136" s="41" t="s">
        <v>3165</v>
      </c>
      <c r="P136" s="23" t="s">
        <v>4247</v>
      </c>
      <c r="Q136" s="32"/>
      <c r="R136" s="21" t="s">
        <v>14</v>
      </c>
      <c r="T136" s="24">
        <f t="shared" si="6"/>
        <v>281</v>
      </c>
      <c r="U136" s="24" t="e">
        <f t="shared" ca="1" si="7"/>
        <v>#NAME?</v>
      </c>
      <c r="V136" s="24" t="e">
        <f t="shared" ca="1" si="8"/>
        <v>#NAME?</v>
      </c>
      <c r="W136" s="24" t="e">
        <f ca="1">IF(LocalizarInvertido(".",MID(P136,LEN(P136)-3,3)) &gt; 0,MID(P136,1,LocalizarInvertido(".",P136)),P136)</f>
        <v>#NAME?</v>
      </c>
    </row>
    <row r="137" spans="2:23" ht="45" x14ac:dyDescent="0.25">
      <c r="B137" s="32"/>
      <c r="C137" s="41" t="s">
        <v>1558</v>
      </c>
      <c r="D137" s="41" t="s">
        <v>1565</v>
      </c>
      <c r="E137" s="41" t="s">
        <v>1567</v>
      </c>
      <c r="F137" s="41" t="s">
        <v>1568</v>
      </c>
      <c r="G137" s="41" t="s">
        <v>1574</v>
      </c>
      <c r="H137" s="41" t="s">
        <v>1561</v>
      </c>
      <c r="I137" s="41" t="s">
        <v>1558</v>
      </c>
      <c r="J137" s="41" t="s">
        <v>1571</v>
      </c>
      <c r="K137" s="42" t="s">
        <v>3346</v>
      </c>
      <c r="L137" s="23" t="s">
        <v>3347</v>
      </c>
      <c r="M137" s="42" t="s">
        <v>3157</v>
      </c>
      <c r="N137" s="42">
        <v>8</v>
      </c>
      <c r="O137" s="41" t="s">
        <v>3165</v>
      </c>
      <c r="P137" s="23" t="s">
        <v>4246</v>
      </c>
      <c r="Q137" s="32"/>
      <c r="R137" s="21" t="s">
        <v>14</v>
      </c>
      <c r="T137" s="24">
        <f t="shared" si="6"/>
        <v>227</v>
      </c>
      <c r="U137" s="24" t="e">
        <f t="shared" ca="1" si="7"/>
        <v>#NAME?</v>
      </c>
      <c r="V137" s="24" t="e">
        <f t="shared" ca="1" si="8"/>
        <v>#NAME?</v>
      </c>
      <c r="W137" s="24" t="e">
        <f ca="1">IF(LocalizarInvertido(".",MID(P137,LEN(P137)-3,3)) &gt; 0,MID(P137,1,LocalizarInvertido(".",P137)),P137)</f>
        <v>#NAME?</v>
      </c>
    </row>
    <row r="138" spans="2:23" x14ac:dyDescent="0.25">
      <c r="B138" s="32"/>
      <c r="C138" s="26" t="s">
        <v>1558</v>
      </c>
      <c r="D138" s="26" t="s">
        <v>1565</v>
      </c>
      <c r="E138" s="26" t="s">
        <v>1567</v>
      </c>
      <c r="F138" s="26" t="s">
        <v>1570</v>
      </c>
      <c r="G138" s="26" t="s">
        <v>1564</v>
      </c>
      <c r="H138" s="26" t="s">
        <v>1561</v>
      </c>
      <c r="I138" s="26" t="s">
        <v>1561</v>
      </c>
      <c r="J138" s="26" t="s">
        <v>1564</v>
      </c>
      <c r="K138" s="21" t="s">
        <v>3348</v>
      </c>
      <c r="L138" s="27" t="s">
        <v>455</v>
      </c>
      <c r="M138" s="21" t="s">
        <v>3156</v>
      </c>
      <c r="N138" s="21">
        <v>4</v>
      </c>
      <c r="O138" s="26" t="s">
        <v>45</v>
      </c>
      <c r="P138" s="1" t="s">
        <v>326</v>
      </c>
      <c r="Q138" s="32"/>
      <c r="R138" s="21"/>
      <c r="T138" s="24">
        <f t="shared" si="6"/>
        <v>32</v>
      </c>
      <c r="U138" s="24" t="e">
        <f t="shared" ca="1" si="7"/>
        <v>#NAME?</v>
      </c>
      <c r="V138" s="24" t="e">
        <f t="shared" ca="1" si="8"/>
        <v>#NAME?</v>
      </c>
      <c r="W138" s="24" t="e">
        <f ca="1">IF(LocalizarInvertido(".",MID(P138,LEN(P138)-3,3)) &gt; 0,MID(P138,1,LocalizarInvertido(".",P138)),P138)</f>
        <v>#NAME?</v>
      </c>
    </row>
    <row r="139" spans="2:23" x14ac:dyDescent="0.25">
      <c r="B139" s="32"/>
      <c r="C139" s="26" t="s">
        <v>1558</v>
      </c>
      <c r="D139" s="26" t="s">
        <v>1565</v>
      </c>
      <c r="E139" s="26" t="s">
        <v>1567</v>
      </c>
      <c r="F139" s="26" t="s">
        <v>1570</v>
      </c>
      <c r="G139" s="26" t="s">
        <v>1596</v>
      </c>
      <c r="H139" s="26" t="s">
        <v>1561</v>
      </c>
      <c r="I139" s="26" t="s">
        <v>1561</v>
      </c>
      <c r="J139" s="26" t="s">
        <v>1564</v>
      </c>
      <c r="K139" s="21" t="s">
        <v>3349</v>
      </c>
      <c r="L139" s="27" t="s">
        <v>458</v>
      </c>
      <c r="M139" s="21" t="s">
        <v>3156</v>
      </c>
      <c r="N139" s="21">
        <v>5</v>
      </c>
      <c r="O139" s="26" t="s">
        <v>55</v>
      </c>
      <c r="P139" s="1" t="s">
        <v>459</v>
      </c>
      <c r="Q139" s="32"/>
      <c r="R139" s="21"/>
      <c r="T139" s="24">
        <f t="shared" si="6"/>
        <v>92</v>
      </c>
      <c r="U139" s="24" t="e">
        <f t="shared" ca="1" si="7"/>
        <v>#NAME?</v>
      </c>
      <c r="V139" s="24" t="e">
        <f t="shared" ca="1" si="8"/>
        <v>#NAME?</v>
      </c>
      <c r="W139" s="24" t="e">
        <f ca="1">IF(LocalizarInvertido(".",MID(P139,LEN(P139)-3,3)) &gt; 0,MID(P139,1,LocalizarInvertido(".",P139)),P139)</f>
        <v>#NAME?</v>
      </c>
    </row>
    <row r="140" spans="2:23" x14ac:dyDescent="0.25">
      <c r="B140" s="32"/>
      <c r="C140" s="26" t="s">
        <v>1558</v>
      </c>
      <c r="D140" s="26" t="s">
        <v>1565</v>
      </c>
      <c r="E140" s="26" t="s">
        <v>1567</v>
      </c>
      <c r="F140" s="26" t="s">
        <v>1570</v>
      </c>
      <c r="G140" s="26" t="s">
        <v>1596</v>
      </c>
      <c r="H140" s="26" t="s">
        <v>1561</v>
      </c>
      <c r="I140" s="26" t="s">
        <v>1558</v>
      </c>
      <c r="J140" s="26" t="s">
        <v>1564</v>
      </c>
      <c r="K140" s="21" t="s">
        <v>3350</v>
      </c>
      <c r="L140" s="27" t="s">
        <v>1383</v>
      </c>
      <c r="M140" s="21" t="s">
        <v>3157</v>
      </c>
      <c r="N140" s="21">
        <v>7</v>
      </c>
      <c r="O140" s="26" t="s">
        <v>55</v>
      </c>
      <c r="P140" s="1" t="s">
        <v>459</v>
      </c>
      <c r="Q140" s="32"/>
      <c r="R140" s="21"/>
      <c r="T140" s="24">
        <f t="shared" si="6"/>
        <v>92</v>
      </c>
      <c r="U140" s="24" t="e">
        <f t="shared" ca="1" si="7"/>
        <v>#NAME?</v>
      </c>
      <c r="V140" s="24" t="e">
        <f t="shared" ca="1" si="8"/>
        <v>#NAME?</v>
      </c>
      <c r="W140" s="24" t="e">
        <f ca="1">IF(LocalizarInvertido(".",MID(P140,LEN(P140)-3,3)) &gt; 0,MID(P140,1,LocalizarInvertido(".",P140)),P140)</f>
        <v>#NAME?</v>
      </c>
    </row>
    <row r="141" spans="2:23" x14ac:dyDescent="0.25">
      <c r="B141" s="32"/>
      <c r="C141" s="41" t="s">
        <v>1558</v>
      </c>
      <c r="D141" s="41" t="s">
        <v>1565</v>
      </c>
      <c r="E141" s="41" t="s">
        <v>1567</v>
      </c>
      <c r="F141" s="41" t="s">
        <v>1570</v>
      </c>
      <c r="G141" s="41" t="s">
        <v>1596</v>
      </c>
      <c r="H141" s="41" t="s">
        <v>1561</v>
      </c>
      <c r="I141" s="41" t="s">
        <v>1558</v>
      </c>
      <c r="J141" s="41" t="s">
        <v>1560</v>
      </c>
      <c r="K141" s="42" t="s">
        <v>3351</v>
      </c>
      <c r="L141" s="44" t="s">
        <v>1383</v>
      </c>
      <c r="M141" s="42" t="s">
        <v>3157</v>
      </c>
      <c r="N141" s="42">
        <v>8</v>
      </c>
      <c r="O141" s="41" t="s">
        <v>3165</v>
      </c>
      <c r="P141" s="23" t="s">
        <v>459</v>
      </c>
      <c r="Q141" s="32"/>
      <c r="R141" s="21" t="s">
        <v>14</v>
      </c>
      <c r="T141" s="24">
        <f t="shared" si="6"/>
        <v>92</v>
      </c>
      <c r="U141" s="24" t="e">
        <f t="shared" ca="1" si="7"/>
        <v>#NAME?</v>
      </c>
      <c r="V141" s="24" t="e">
        <f t="shared" ca="1" si="8"/>
        <v>#NAME?</v>
      </c>
      <c r="W141" s="24" t="e">
        <f ca="1">IF(LocalizarInvertido(".",MID(P141,LEN(P141)-3,3)) &gt; 0,MID(P141,1,LocalizarInvertido(".",P141)),P141)</f>
        <v>#NAME?</v>
      </c>
    </row>
    <row r="142" spans="2:23" ht="45" x14ac:dyDescent="0.25">
      <c r="B142" s="32"/>
      <c r="C142" s="41" t="s">
        <v>1558</v>
      </c>
      <c r="D142" s="41" t="s">
        <v>1565</v>
      </c>
      <c r="E142" s="41" t="s">
        <v>1567</v>
      </c>
      <c r="F142" s="41" t="s">
        <v>1570</v>
      </c>
      <c r="G142" s="41" t="s">
        <v>1596</v>
      </c>
      <c r="H142" s="41" t="s">
        <v>1561</v>
      </c>
      <c r="I142" s="41" t="s">
        <v>1558</v>
      </c>
      <c r="J142" s="41" t="s">
        <v>1562</v>
      </c>
      <c r="K142" s="42" t="s">
        <v>3352</v>
      </c>
      <c r="L142" s="44" t="s">
        <v>3353</v>
      </c>
      <c r="M142" s="42" t="s">
        <v>3157</v>
      </c>
      <c r="N142" s="42">
        <v>8</v>
      </c>
      <c r="O142" s="41" t="s">
        <v>3165</v>
      </c>
      <c r="P142" s="23" t="s">
        <v>4247</v>
      </c>
      <c r="Q142" s="32"/>
      <c r="R142" s="21" t="s">
        <v>14</v>
      </c>
      <c r="T142" s="24">
        <f t="shared" si="6"/>
        <v>281</v>
      </c>
      <c r="U142" s="24" t="e">
        <f t="shared" ca="1" si="7"/>
        <v>#NAME?</v>
      </c>
      <c r="V142" s="24" t="e">
        <f t="shared" ca="1" si="8"/>
        <v>#NAME?</v>
      </c>
      <c r="W142" s="24" t="e">
        <f ca="1">IF(LocalizarInvertido(".",MID(P142,LEN(P142)-3,3)) &gt; 0,MID(P142,1,LocalizarInvertido(".",P142)),P142)</f>
        <v>#NAME?</v>
      </c>
    </row>
    <row r="143" spans="2:23" ht="30" x14ac:dyDescent="0.25">
      <c r="B143" s="32"/>
      <c r="C143" s="41" t="s">
        <v>1558</v>
      </c>
      <c r="D143" s="41" t="s">
        <v>1565</v>
      </c>
      <c r="E143" s="41" t="s">
        <v>1567</v>
      </c>
      <c r="F143" s="41" t="s">
        <v>1570</v>
      </c>
      <c r="G143" s="41" t="s">
        <v>1596</v>
      </c>
      <c r="H143" s="41" t="s">
        <v>1561</v>
      </c>
      <c r="I143" s="41" t="s">
        <v>1558</v>
      </c>
      <c r="J143" s="41" t="s">
        <v>1571</v>
      </c>
      <c r="K143" s="42" t="s">
        <v>3354</v>
      </c>
      <c r="L143" s="44" t="s">
        <v>3355</v>
      </c>
      <c r="M143" s="42" t="s">
        <v>3157</v>
      </c>
      <c r="N143" s="42">
        <v>8</v>
      </c>
      <c r="O143" s="41" t="s">
        <v>3165</v>
      </c>
      <c r="P143" s="23" t="s">
        <v>4246</v>
      </c>
      <c r="Q143" s="32"/>
      <c r="R143" s="21" t="s">
        <v>14</v>
      </c>
      <c r="T143" s="24">
        <f t="shared" si="6"/>
        <v>227</v>
      </c>
      <c r="U143" s="24" t="e">
        <f t="shared" ca="1" si="7"/>
        <v>#NAME?</v>
      </c>
      <c r="V143" s="24" t="e">
        <f t="shared" ca="1" si="8"/>
        <v>#NAME?</v>
      </c>
      <c r="W143" s="24" t="e">
        <f ca="1">IF(LocalizarInvertido(".",MID(P143,LEN(P143)-3,3)) &gt; 0,MID(P143,1,LocalizarInvertido(".",P143)),P143)</f>
        <v>#NAME?</v>
      </c>
    </row>
    <row r="144" spans="2:23" x14ac:dyDescent="0.25">
      <c r="B144" s="32"/>
      <c r="C144" s="26" t="s">
        <v>1558</v>
      </c>
      <c r="D144" s="26" t="s">
        <v>1565</v>
      </c>
      <c r="E144" s="26" t="s">
        <v>1567</v>
      </c>
      <c r="F144" s="26" t="s">
        <v>1570</v>
      </c>
      <c r="G144" s="26" t="s">
        <v>1574</v>
      </c>
      <c r="H144" s="26" t="s">
        <v>1561</v>
      </c>
      <c r="I144" s="26" t="s">
        <v>1561</v>
      </c>
      <c r="J144" s="26" t="s">
        <v>1564</v>
      </c>
      <c r="K144" s="21" t="s">
        <v>3356</v>
      </c>
      <c r="L144" s="27" t="s">
        <v>460</v>
      </c>
      <c r="M144" s="21" t="s">
        <v>3156</v>
      </c>
      <c r="N144" s="21">
        <v>5</v>
      </c>
      <c r="O144" s="26" t="s">
        <v>51</v>
      </c>
      <c r="P144" s="1" t="s">
        <v>461</v>
      </c>
      <c r="Q144" s="32"/>
      <c r="R144" s="21"/>
      <c r="T144" s="24">
        <f t="shared" si="6"/>
        <v>86</v>
      </c>
      <c r="U144" s="24" t="e">
        <f t="shared" ca="1" si="7"/>
        <v>#NAME?</v>
      </c>
      <c r="V144" s="24" t="e">
        <f t="shared" ca="1" si="8"/>
        <v>#NAME?</v>
      </c>
      <c r="W144" s="24" t="e">
        <f ca="1">IF(LocalizarInvertido(".",MID(P144,LEN(P144)-3,3)) &gt; 0,MID(P144,1,LocalizarInvertido(".",P144)),P144)</f>
        <v>#NAME?</v>
      </c>
    </row>
    <row r="145" spans="2:23" x14ac:dyDescent="0.25">
      <c r="B145" s="32"/>
      <c r="C145" s="26" t="s">
        <v>1558</v>
      </c>
      <c r="D145" s="26" t="s">
        <v>1565</v>
      </c>
      <c r="E145" s="26" t="s">
        <v>1567</v>
      </c>
      <c r="F145" s="26" t="s">
        <v>1570</v>
      </c>
      <c r="G145" s="26" t="s">
        <v>1574</v>
      </c>
      <c r="H145" s="26" t="s">
        <v>1561</v>
      </c>
      <c r="I145" s="26" t="s">
        <v>1558</v>
      </c>
      <c r="J145" s="26" t="s">
        <v>1564</v>
      </c>
      <c r="K145" s="21" t="s">
        <v>3357</v>
      </c>
      <c r="L145" s="27" t="s">
        <v>1384</v>
      </c>
      <c r="M145" s="21" t="s">
        <v>3157</v>
      </c>
      <c r="N145" s="21">
        <v>7</v>
      </c>
      <c r="O145" s="26" t="s">
        <v>51</v>
      </c>
      <c r="P145" s="1" t="s">
        <v>461</v>
      </c>
      <c r="Q145" s="32"/>
      <c r="R145" s="21"/>
      <c r="T145" s="24">
        <f t="shared" si="6"/>
        <v>86</v>
      </c>
      <c r="U145" s="24" t="e">
        <f t="shared" ca="1" si="7"/>
        <v>#NAME?</v>
      </c>
      <c r="V145" s="24" t="e">
        <f t="shared" ca="1" si="8"/>
        <v>#NAME?</v>
      </c>
      <c r="W145" s="24" t="e">
        <f ca="1">IF(LocalizarInvertido(".",MID(P145,LEN(P145)-3,3)) &gt; 0,MID(P145,1,LocalizarInvertido(".",P145)),P145)</f>
        <v>#NAME?</v>
      </c>
    </row>
    <row r="146" spans="2:23" ht="30" x14ac:dyDescent="0.25">
      <c r="B146" s="64"/>
      <c r="C146" s="50" t="s">
        <v>1558</v>
      </c>
      <c r="D146" s="50" t="s">
        <v>1565</v>
      </c>
      <c r="E146" s="50" t="s">
        <v>1567</v>
      </c>
      <c r="F146" s="50" t="s">
        <v>1570</v>
      </c>
      <c r="G146" s="50" t="s">
        <v>1574</v>
      </c>
      <c r="H146" s="50" t="s">
        <v>1561</v>
      </c>
      <c r="I146" s="50" t="s">
        <v>1558</v>
      </c>
      <c r="J146" s="50" t="s">
        <v>1560</v>
      </c>
      <c r="K146" s="51" t="s">
        <v>3358</v>
      </c>
      <c r="L146" s="52" t="s">
        <v>3359</v>
      </c>
      <c r="M146" s="51" t="s">
        <v>3157</v>
      </c>
      <c r="N146" s="51">
        <v>8</v>
      </c>
      <c r="O146" s="50" t="s">
        <v>3165</v>
      </c>
      <c r="P146" s="59" t="s">
        <v>4208</v>
      </c>
      <c r="Q146" s="32"/>
      <c r="R146" s="21" t="s">
        <v>14</v>
      </c>
      <c r="T146" s="24">
        <f t="shared" si="6"/>
        <v>29</v>
      </c>
      <c r="U146" s="24" t="e">
        <f t="shared" ca="1" si="7"/>
        <v>#NAME?</v>
      </c>
      <c r="V146" s="24" t="e">
        <f t="shared" ca="1" si="8"/>
        <v>#NAME?</v>
      </c>
      <c r="W146" s="24" t="e">
        <f ca="1">IF(LocalizarInvertido(".",MID(P146,LEN(P146)-3,3)) &gt; 0,MID(P146,1,LocalizarInvertido(".",P146)),P146)</f>
        <v>#NAME?</v>
      </c>
    </row>
    <row r="147" spans="2:23" x14ac:dyDescent="0.25">
      <c r="B147" s="64"/>
      <c r="C147" s="50" t="s">
        <v>1558</v>
      </c>
      <c r="D147" s="50" t="s">
        <v>1565</v>
      </c>
      <c r="E147" s="50" t="s">
        <v>1567</v>
      </c>
      <c r="F147" s="50" t="s">
        <v>1570</v>
      </c>
      <c r="G147" s="50" t="s">
        <v>1574</v>
      </c>
      <c r="H147" s="50" t="s">
        <v>1561</v>
      </c>
      <c r="I147" s="50" t="s">
        <v>1558</v>
      </c>
      <c r="J147" s="50" t="s">
        <v>1574</v>
      </c>
      <c r="K147" s="51" t="s">
        <v>3360</v>
      </c>
      <c r="L147" s="52" t="s">
        <v>3361</v>
      </c>
      <c r="M147" s="51" t="s">
        <v>3157</v>
      </c>
      <c r="N147" s="51">
        <v>8</v>
      </c>
      <c r="O147" s="50" t="s">
        <v>3165</v>
      </c>
      <c r="P147" s="59" t="s">
        <v>461</v>
      </c>
      <c r="Q147" s="32"/>
      <c r="R147" s="21" t="s">
        <v>14</v>
      </c>
      <c r="T147" s="24">
        <f t="shared" si="6"/>
        <v>86</v>
      </c>
      <c r="U147" s="24" t="e">
        <f t="shared" ca="1" si="7"/>
        <v>#NAME?</v>
      </c>
      <c r="V147" s="24" t="e">
        <f t="shared" ca="1" si="8"/>
        <v>#NAME?</v>
      </c>
      <c r="W147" s="24" t="e">
        <f ca="1">IF(LocalizarInvertido(".",MID(P147,LEN(P147)-3,3)) &gt; 0,MID(P147,1,LocalizarInvertido(".",P147)),P147)</f>
        <v>#NAME?</v>
      </c>
    </row>
    <row r="148" spans="2:23" x14ac:dyDescent="0.25">
      <c r="B148" s="32"/>
      <c r="C148" s="26" t="s">
        <v>1567</v>
      </c>
      <c r="D148" s="26" t="s">
        <v>1568</v>
      </c>
      <c r="E148" s="26" t="s">
        <v>1558</v>
      </c>
      <c r="F148" s="26" t="s">
        <v>1558</v>
      </c>
      <c r="G148" s="26" t="s">
        <v>1564</v>
      </c>
      <c r="H148" s="26" t="s">
        <v>1561</v>
      </c>
      <c r="I148" s="26" t="s">
        <v>1561</v>
      </c>
      <c r="J148" s="26" t="s">
        <v>1564</v>
      </c>
      <c r="K148" s="21" t="s">
        <v>3403</v>
      </c>
      <c r="L148" s="27" t="s">
        <v>700</v>
      </c>
      <c r="M148" s="21" t="s">
        <v>3156</v>
      </c>
      <c r="N148" s="21">
        <v>4</v>
      </c>
      <c r="O148" s="26" t="s">
        <v>45</v>
      </c>
      <c r="P148" s="1" t="s">
        <v>326</v>
      </c>
      <c r="Q148" s="32"/>
      <c r="R148" s="21"/>
      <c r="T148" s="24">
        <f t="shared" si="6"/>
        <v>32</v>
      </c>
      <c r="U148" s="24" t="e">
        <f t="shared" ca="1" si="7"/>
        <v>#NAME?</v>
      </c>
      <c r="V148" s="24" t="e">
        <f t="shared" ca="1" si="8"/>
        <v>#NAME?</v>
      </c>
      <c r="W148" s="24" t="e">
        <f ca="1">IF(LocalizarInvertido(".",MID(P148,LEN(P148)-3,3)) &gt; 0,MID(P148,1,LocalizarInvertido(".",P148)),P148)</f>
        <v>#NAME?</v>
      </c>
    </row>
    <row r="149" spans="2:23" ht="45" x14ac:dyDescent="0.25">
      <c r="B149" s="32"/>
      <c r="C149" s="26" t="s">
        <v>1567</v>
      </c>
      <c r="D149" s="26" t="s">
        <v>1568</v>
      </c>
      <c r="E149" s="26" t="s">
        <v>1558</v>
      </c>
      <c r="F149" s="26" t="s">
        <v>1558</v>
      </c>
      <c r="G149" s="26" t="s">
        <v>1591</v>
      </c>
      <c r="H149" s="26" t="s">
        <v>1561</v>
      </c>
      <c r="I149" s="26" t="s">
        <v>1561</v>
      </c>
      <c r="J149" s="26" t="s">
        <v>1564</v>
      </c>
      <c r="K149" s="21" t="s">
        <v>3404</v>
      </c>
      <c r="L149" s="27" t="s">
        <v>701</v>
      </c>
      <c r="M149" s="21" t="s">
        <v>3156</v>
      </c>
      <c r="N149" s="21">
        <v>5</v>
      </c>
      <c r="O149" s="26" t="s">
        <v>55</v>
      </c>
      <c r="P149" s="1" t="s">
        <v>702</v>
      </c>
      <c r="Q149" s="32"/>
      <c r="R149" s="21"/>
      <c r="T149" s="24">
        <f t="shared" si="6"/>
        <v>243</v>
      </c>
      <c r="U149" s="24" t="e">
        <f t="shared" ca="1" si="7"/>
        <v>#NAME?</v>
      </c>
      <c r="V149" s="24" t="e">
        <f t="shared" ca="1" si="8"/>
        <v>#NAME?</v>
      </c>
      <c r="W149" s="24" t="e">
        <f ca="1">IF(LocalizarInvertido(".",MID(P149,LEN(P149)-3,3)) &gt; 0,MID(P149,1,LocalizarInvertido(".",P149)),P149)</f>
        <v>#NAME?</v>
      </c>
    </row>
    <row r="150" spans="2:23" ht="45" x14ac:dyDescent="0.25">
      <c r="B150" s="32"/>
      <c r="C150" s="26" t="s">
        <v>1567</v>
      </c>
      <c r="D150" s="26" t="s">
        <v>1568</v>
      </c>
      <c r="E150" s="26" t="s">
        <v>1558</v>
      </c>
      <c r="F150" s="26" t="s">
        <v>1558</v>
      </c>
      <c r="G150" s="26" t="s">
        <v>1591</v>
      </c>
      <c r="H150" s="26" t="s">
        <v>1558</v>
      </c>
      <c r="I150" s="26" t="s">
        <v>1561</v>
      </c>
      <c r="J150" s="26" t="s">
        <v>1564</v>
      </c>
      <c r="K150" s="21" t="s">
        <v>3405</v>
      </c>
      <c r="L150" s="27" t="s">
        <v>354</v>
      </c>
      <c r="M150" s="21" t="s">
        <v>3156</v>
      </c>
      <c r="N150" s="21">
        <v>6</v>
      </c>
      <c r="O150" s="26" t="s">
        <v>55</v>
      </c>
      <c r="P150" s="1" t="s">
        <v>703</v>
      </c>
      <c r="Q150" s="32"/>
      <c r="R150" s="21"/>
      <c r="T150" s="24">
        <f t="shared" si="6"/>
        <v>282</v>
      </c>
      <c r="U150" s="24" t="e">
        <f t="shared" ca="1" si="7"/>
        <v>#NAME?</v>
      </c>
      <c r="V150" s="24" t="e">
        <f t="shared" ca="1" si="8"/>
        <v>#NAME?</v>
      </c>
      <c r="W150" s="24" t="e">
        <f ca="1">IF(LocalizarInvertido(".",MID(P150,LEN(P150)-3,3)) &gt; 0,MID(P150,1,LocalizarInvertido(".",P150)),P150)</f>
        <v>#NAME?</v>
      </c>
    </row>
    <row r="151" spans="2:23" ht="45" x14ac:dyDescent="0.25">
      <c r="B151" s="32"/>
      <c r="C151" s="26" t="s">
        <v>1567</v>
      </c>
      <c r="D151" s="26" t="s">
        <v>1568</v>
      </c>
      <c r="E151" s="26" t="s">
        <v>1558</v>
      </c>
      <c r="F151" s="26" t="s">
        <v>1558</v>
      </c>
      <c r="G151" s="26" t="s">
        <v>1591</v>
      </c>
      <c r="H151" s="26" t="s">
        <v>1558</v>
      </c>
      <c r="I151" s="26" t="s">
        <v>1558</v>
      </c>
      <c r="J151" s="26" t="s">
        <v>1564</v>
      </c>
      <c r="K151" s="21" t="s">
        <v>3406</v>
      </c>
      <c r="L151" s="27" t="s">
        <v>1352</v>
      </c>
      <c r="M151" s="21" t="s">
        <v>3156</v>
      </c>
      <c r="N151" s="21">
        <v>7</v>
      </c>
      <c r="O151" s="26" t="s">
        <v>55</v>
      </c>
      <c r="P151" s="1" t="s">
        <v>703</v>
      </c>
      <c r="Q151" s="32"/>
      <c r="R151" s="21"/>
      <c r="T151" s="24">
        <f t="shared" si="6"/>
        <v>282</v>
      </c>
      <c r="U151" s="24" t="e">
        <f t="shared" ca="1" si="7"/>
        <v>#NAME?</v>
      </c>
      <c r="V151" s="24" t="e">
        <f t="shared" ca="1" si="8"/>
        <v>#NAME?</v>
      </c>
      <c r="W151" s="24" t="e">
        <f ca="1">IF(LocalizarInvertido(".",MID(P151,LEN(P151)-3,3)) &gt; 0,MID(P151,1,LocalizarInvertido(".",P151)),P151)</f>
        <v>#NAME?</v>
      </c>
    </row>
    <row r="152" spans="2:23" ht="45" x14ac:dyDescent="0.25">
      <c r="B152" s="32"/>
      <c r="C152" s="41" t="s">
        <v>1567</v>
      </c>
      <c r="D152" s="41" t="s">
        <v>1568</v>
      </c>
      <c r="E152" s="41" t="s">
        <v>1558</v>
      </c>
      <c r="F152" s="41" t="s">
        <v>1558</v>
      </c>
      <c r="G152" s="41" t="s">
        <v>1591</v>
      </c>
      <c r="H152" s="41" t="s">
        <v>1558</v>
      </c>
      <c r="I152" s="41" t="s">
        <v>1558</v>
      </c>
      <c r="J152" s="41" t="s">
        <v>1560</v>
      </c>
      <c r="K152" s="42" t="s">
        <v>3407</v>
      </c>
      <c r="L152" s="44" t="s">
        <v>1352</v>
      </c>
      <c r="M152" s="42" t="s">
        <v>3157</v>
      </c>
      <c r="N152" s="42">
        <v>8</v>
      </c>
      <c r="O152" s="41" t="s">
        <v>3165</v>
      </c>
      <c r="P152" s="23" t="s">
        <v>703</v>
      </c>
      <c r="Q152" s="32"/>
      <c r="R152" s="21" t="s">
        <v>14</v>
      </c>
      <c r="T152" s="24">
        <f t="shared" si="6"/>
        <v>282</v>
      </c>
      <c r="U152" s="24" t="e">
        <f t="shared" ca="1" si="7"/>
        <v>#NAME?</v>
      </c>
      <c r="V152" s="24" t="e">
        <f t="shared" ca="1" si="8"/>
        <v>#NAME?</v>
      </c>
      <c r="W152" s="24" t="e">
        <f ca="1">IF(LocalizarInvertido(".",MID(P152,LEN(P152)-3,3)) &gt; 0,MID(P152,1,LocalizarInvertido(".",P152)),P152)</f>
        <v>#NAME?</v>
      </c>
    </row>
    <row r="153" spans="2:23" ht="45" x14ac:dyDescent="0.25">
      <c r="B153" s="32"/>
      <c r="C153" s="41" t="s">
        <v>1567</v>
      </c>
      <c r="D153" s="41" t="s">
        <v>1568</v>
      </c>
      <c r="E153" s="41" t="s">
        <v>1558</v>
      </c>
      <c r="F153" s="41" t="s">
        <v>1558</v>
      </c>
      <c r="G153" s="41" t="s">
        <v>1591</v>
      </c>
      <c r="H153" s="41" t="s">
        <v>1558</v>
      </c>
      <c r="I153" s="41" t="s">
        <v>1558</v>
      </c>
      <c r="J153" s="41" t="s">
        <v>1562</v>
      </c>
      <c r="K153" s="42" t="s">
        <v>3408</v>
      </c>
      <c r="L153" s="44" t="s">
        <v>3409</v>
      </c>
      <c r="M153" s="42" t="s">
        <v>3157</v>
      </c>
      <c r="N153" s="42">
        <v>8</v>
      </c>
      <c r="O153" s="41" t="s">
        <v>3165</v>
      </c>
      <c r="P153" s="23" t="s">
        <v>4247</v>
      </c>
      <c r="Q153" s="32"/>
      <c r="R153" s="21" t="s">
        <v>14</v>
      </c>
      <c r="T153" s="24">
        <f t="shared" si="6"/>
        <v>281</v>
      </c>
      <c r="U153" s="24" t="e">
        <f t="shared" ca="1" si="7"/>
        <v>#NAME?</v>
      </c>
      <c r="V153" s="24" t="e">
        <f t="shared" ca="1" si="8"/>
        <v>#NAME?</v>
      </c>
      <c r="W153" s="24" t="e">
        <f ca="1">IF(LocalizarInvertido(".",MID(P153,LEN(P153)-3,3)) &gt; 0,MID(P153,1,LocalizarInvertido(".",P153)),P153)</f>
        <v>#NAME?</v>
      </c>
    </row>
    <row r="154" spans="2:23" ht="45" x14ac:dyDescent="0.25">
      <c r="B154" s="32"/>
      <c r="C154" s="41" t="s">
        <v>1567</v>
      </c>
      <c r="D154" s="41" t="s">
        <v>1568</v>
      </c>
      <c r="E154" s="41" t="s">
        <v>1558</v>
      </c>
      <c r="F154" s="41" t="s">
        <v>1558</v>
      </c>
      <c r="G154" s="41" t="s">
        <v>1591</v>
      </c>
      <c r="H154" s="41" t="s">
        <v>1558</v>
      </c>
      <c r="I154" s="41" t="s">
        <v>1558</v>
      </c>
      <c r="J154" s="41" t="s">
        <v>1571</v>
      </c>
      <c r="K154" s="42" t="s">
        <v>3410</v>
      </c>
      <c r="L154" s="44" t="s">
        <v>3411</v>
      </c>
      <c r="M154" s="42" t="s">
        <v>3157</v>
      </c>
      <c r="N154" s="42">
        <v>8</v>
      </c>
      <c r="O154" s="41" t="s">
        <v>3165</v>
      </c>
      <c r="P154" s="23" t="s">
        <v>4246</v>
      </c>
      <c r="Q154" s="32"/>
      <c r="R154" s="21" t="s">
        <v>14</v>
      </c>
      <c r="T154" s="24">
        <f t="shared" si="6"/>
        <v>227</v>
      </c>
      <c r="U154" s="24" t="e">
        <f t="shared" ca="1" si="7"/>
        <v>#NAME?</v>
      </c>
      <c r="V154" s="24" t="e">
        <f t="shared" ca="1" si="8"/>
        <v>#NAME?</v>
      </c>
      <c r="W154" s="24" t="e">
        <f ca="1">IF(LocalizarInvertido(".",MID(P154,LEN(P154)-3,3)) &gt; 0,MID(P154,1,LocalizarInvertido(".",P154)),P154)</f>
        <v>#NAME?</v>
      </c>
    </row>
    <row r="155" spans="2:23" ht="45" x14ac:dyDescent="0.25">
      <c r="B155" s="32"/>
      <c r="C155" s="26" t="s">
        <v>1567</v>
      </c>
      <c r="D155" s="26" t="s">
        <v>1568</v>
      </c>
      <c r="E155" s="26" t="s">
        <v>1558</v>
      </c>
      <c r="F155" s="26" t="s">
        <v>1558</v>
      </c>
      <c r="G155" s="26" t="s">
        <v>1591</v>
      </c>
      <c r="H155" s="26" t="s">
        <v>1567</v>
      </c>
      <c r="I155" s="26" t="s">
        <v>1561</v>
      </c>
      <c r="J155" s="26" t="s">
        <v>1564</v>
      </c>
      <c r="K155" s="21" t="s">
        <v>3412</v>
      </c>
      <c r="L155" s="27" t="s">
        <v>356</v>
      </c>
      <c r="M155" s="21" t="s">
        <v>3156</v>
      </c>
      <c r="N155" s="21">
        <v>6</v>
      </c>
      <c r="O155" s="26" t="s">
        <v>55</v>
      </c>
      <c r="P155" s="1" t="s">
        <v>704</v>
      </c>
      <c r="Q155" s="32"/>
      <c r="R155" s="21"/>
      <c r="T155" s="24">
        <f t="shared" si="6"/>
        <v>287</v>
      </c>
      <c r="U155" s="24" t="e">
        <f t="shared" ca="1" si="7"/>
        <v>#NAME?</v>
      </c>
      <c r="V155" s="24" t="e">
        <f t="shared" ca="1" si="8"/>
        <v>#NAME?</v>
      </c>
      <c r="W155" s="24" t="e">
        <f ca="1">IF(LocalizarInvertido(".",MID(P155,LEN(P155)-3,3)) &gt; 0,MID(P155,1,LocalizarInvertido(".",P155)),P155)</f>
        <v>#NAME?</v>
      </c>
    </row>
    <row r="156" spans="2:23" ht="45" x14ac:dyDescent="0.25">
      <c r="B156" s="32"/>
      <c r="C156" s="26" t="s">
        <v>1567</v>
      </c>
      <c r="D156" s="26" t="s">
        <v>1568</v>
      </c>
      <c r="E156" s="26" t="s">
        <v>1558</v>
      </c>
      <c r="F156" s="26" t="s">
        <v>1558</v>
      </c>
      <c r="G156" s="26" t="s">
        <v>1591</v>
      </c>
      <c r="H156" s="26" t="s">
        <v>1567</v>
      </c>
      <c r="I156" s="26" t="s">
        <v>1558</v>
      </c>
      <c r="J156" s="26" t="s">
        <v>1564</v>
      </c>
      <c r="K156" s="21" t="s">
        <v>3413</v>
      </c>
      <c r="L156" s="27" t="s">
        <v>1353</v>
      </c>
      <c r="M156" s="21" t="s">
        <v>3156</v>
      </c>
      <c r="N156" s="21">
        <v>7</v>
      </c>
      <c r="O156" s="26" t="s">
        <v>55</v>
      </c>
      <c r="P156" s="1" t="s">
        <v>704</v>
      </c>
      <c r="Q156" s="32"/>
      <c r="R156" s="21"/>
      <c r="T156" s="24">
        <f t="shared" si="6"/>
        <v>287</v>
      </c>
      <c r="U156" s="24" t="e">
        <f t="shared" ca="1" si="7"/>
        <v>#NAME?</v>
      </c>
      <c r="V156" s="24" t="e">
        <f t="shared" ca="1" si="8"/>
        <v>#NAME?</v>
      </c>
      <c r="W156" s="24" t="e">
        <f ca="1">IF(LocalizarInvertido(".",MID(P156,LEN(P156)-3,3)) &gt; 0,MID(P156,1,LocalizarInvertido(".",P156)),P156)</f>
        <v>#NAME?</v>
      </c>
    </row>
    <row r="157" spans="2:23" ht="45" x14ac:dyDescent="0.25">
      <c r="B157" s="32"/>
      <c r="C157" s="41" t="s">
        <v>1567</v>
      </c>
      <c r="D157" s="41" t="s">
        <v>1568</v>
      </c>
      <c r="E157" s="41" t="s">
        <v>1558</v>
      </c>
      <c r="F157" s="41" t="s">
        <v>1558</v>
      </c>
      <c r="G157" s="41" t="s">
        <v>1591</v>
      </c>
      <c r="H157" s="41" t="s">
        <v>1567</v>
      </c>
      <c r="I157" s="41" t="s">
        <v>1558</v>
      </c>
      <c r="J157" s="41" t="s">
        <v>1560</v>
      </c>
      <c r="K157" s="42" t="s">
        <v>3414</v>
      </c>
      <c r="L157" s="44" t="s">
        <v>1353</v>
      </c>
      <c r="M157" s="42" t="s">
        <v>3157</v>
      </c>
      <c r="N157" s="42">
        <v>8</v>
      </c>
      <c r="O157" s="41" t="s">
        <v>3165</v>
      </c>
      <c r="P157" s="23" t="s">
        <v>704</v>
      </c>
      <c r="Q157" s="32"/>
      <c r="R157" s="21" t="s">
        <v>14</v>
      </c>
      <c r="T157" s="24">
        <f t="shared" si="6"/>
        <v>287</v>
      </c>
      <c r="U157" s="24" t="e">
        <f t="shared" ca="1" si="7"/>
        <v>#NAME?</v>
      </c>
      <c r="V157" s="24" t="e">
        <f t="shared" ca="1" si="8"/>
        <v>#NAME?</v>
      </c>
      <c r="W157" s="24" t="e">
        <f ca="1">IF(LocalizarInvertido(".",MID(P157,LEN(P157)-3,3)) &gt; 0,MID(P157,1,LocalizarInvertido(".",P157)),P157)</f>
        <v>#NAME?</v>
      </c>
    </row>
    <row r="158" spans="2:23" ht="45" x14ac:dyDescent="0.25">
      <c r="B158" s="32"/>
      <c r="C158" s="41" t="s">
        <v>1567</v>
      </c>
      <c r="D158" s="41" t="s">
        <v>1568</v>
      </c>
      <c r="E158" s="41" t="s">
        <v>1558</v>
      </c>
      <c r="F158" s="41" t="s">
        <v>1558</v>
      </c>
      <c r="G158" s="41" t="s">
        <v>1591</v>
      </c>
      <c r="H158" s="41" t="s">
        <v>1567</v>
      </c>
      <c r="I158" s="41" t="s">
        <v>1558</v>
      </c>
      <c r="J158" s="41" t="s">
        <v>1562</v>
      </c>
      <c r="K158" s="42" t="s">
        <v>3415</v>
      </c>
      <c r="L158" s="44" t="s">
        <v>3416</v>
      </c>
      <c r="M158" s="42" t="s">
        <v>3157</v>
      </c>
      <c r="N158" s="42">
        <v>8</v>
      </c>
      <c r="O158" s="41" t="s">
        <v>3165</v>
      </c>
      <c r="P158" s="23" t="s">
        <v>4247</v>
      </c>
      <c r="Q158" s="32"/>
      <c r="R158" s="21" t="s">
        <v>14</v>
      </c>
      <c r="T158" s="24">
        <f t="shared" si="6"/>
        <v>281</v>
      </c>
      <c r="U158" s="24" t="e">
        <f t="shared" ca="1" si="7"/>
        <v>#NAME?</v>
      </c>
      <c r="V158" s="24" t="e">
        <f t="shared" ca="1" si="8"/>
        <v>#NAME?</v>
      </c>
      <c r="W158" s="24" t="e">
        <f ca="1">IF(LocalizarInvertido(".",MID(P158,LEN(P158)-3,3)) &gt; 0,MID(P158,1,LocalizarInvertido(".",P158)),P158)</f>
        <v>#NAME?</v>
      </c>
    </row>
    <row r="159" spans="2:23" ht="45" x14ac:dyDescent="0.25">
      <c r="B159" s="32"/>
      <c r="C159" s="41" t="s">
        <v>1567</v>
      </c>
      <c r="D159" s="41" t="s">
        <v>1568</v>
      </c>
      <c r="E159" s="41" t="s">
        <v>1558</v>
      </c>
      <c r="F159" s="41" t="s">
        <v>1558</v>
      </c>
      <c r="G159" s="41" t="s">
        <v>1591</v>
      </c>
      <c r="H159" s="41" t="s">
        <v>1567</v>
      </c>
      <c r="I159" s="41" t="s">
        <v>1558</v>
      </c>
      <c r="J159" s="41" t="s">
        <v>1571</v>
      </c>
      <c r="K159" s="42" t="s">
        <v>3417</v>
      </c>
      <c r="L159" s="44" t="s">
        <v>3418</v>
      </c>
      <c r="M159" s="42" t="s">
        <v>3157</v>
      </c>
      <c r="N159" s="42">
        <v>8</v>
      </c>
      <c r="O159" s="41" t="s">
        <v>3165</v>
      </c>
      <c r="P159" s="23" t="s">
        <v>4246</v>
      </c>
      <c r="Q159" s="32"/>
      <c r="R159" s="21" t="s">
        <v>14</v>
      </c>
      <c r="T159" s="24">
        <f t="shared" si="6"/>
        <v>227</v>
      </c>
      <c r="U159" s="24" t="e">
        <f t="shared" ca="1" si="7"/>
        <v>#NAME?</v>
      </c>
      <c r="V159" s="24" t="e">
        <f t="shared" ca="1" si="8"/>
        <v>#NAME?</v>
      </c>
      <c r="W159" s="24" t="e">
        <f ca="1">IF(LocalizarInvertido(".",MID(P159,LEN(P159)-3,3)) &gt; 0,MID(P159,1,LocalizarInvertido(".",P159)),P159)</f>
        <v>#NAME?</v>
      </c>
    </row>
    <row r="160" spans="2:23" ht="45" x14ac:dyDescent="0.25">
      <c r="B160" s="32"/>
      <c r="C160" s="26" t="s">
        <v>1567</v>
      </c>
      <c r="D160" s="26" t="s">
        <v>1568</v>
      </c>
      <c r="E160" s="26" t="s">
        <v>1558</v>
      </c>
      <c r="F160" s="26" t="s">
        <v>1558</v>
      </c>
      <c r="G160" s="26" t="s">
        <v>1591</v>
      </c>
      <c r="H160" s="26" t="s">
        <v>1559</v>
      </c>
      <c r="I160" s="26" t="s">
        <v>1561</v>
      </c>
      <c r="J160" s="26" t="s">
        <v>1564</v>
      </c>
      <c r="K160" s="21" t="s">
        <v>3419</v>
      </c>
      <c r="L160" s="27" t="s">
        <v>358</v>
      </c>
      <c r="M160" s="21" t="s">
        <v>3156</v>
      </c>
      <c r="N160" s="21">
        <v>6</v>
      </c>
      <c r="O160" s="26" t="s">
        <v>55</v>
      </c>
      <c r="P160" s="1" t="s">
        <v>705</v>
      </c>
      <c r="Q160" s="32"/>
      <c r="R160" s="21"/>
      <c r="T160" s="24">
        <f t="shared" si="6"/>
        <v>276</v>
      </c>
      <c r="U160" s="24" t="e">
        <f t="shared" ca="1" si="7"/>
        <v>#NAME?</v>
      </c>
      <c r="V160" s="24" t="e">
        <f t="shared" ca="1" si="8"/>
        <v>#NAME?</v>
      </c>
      <c r="W160" s="24" t="e">
        <f ca="1">IF(LocalizarInvertido(".",MID(P160,LEN(P160)-3,3)) &gt; 0,MID(P160,1,LocalizarInvertido(".",P160)),P160)</f>
        <v>#NAME?</v>
      </c>
    </row>
    <row r="161" spans="2:23" ht="45" x14ac:dyDescent="0.25">
      <c r="B161" s="32"/>
      <c r="C161" s="26" t="s">
        <v>1567</v>
      </c>
      <c r="D161" s="26" t="s">
        <v>1568</v>
      </c>
      <c r="E161" s="26" t="s">
        <v>1558</v>
      </c>
      <c r="F161" s="26" t="s">
        <v>1558</v>
      </c>
      <c r="G161" s="26" t="s">
        <v>1591</v>
      </c>
      <c r="H161" s="26" t="s">
        <v>1559</v>
      </c>
      <c r="I161" s="26" t="s">
        <v>1558</v>
      </c>
      <c r="J161" s="26" t="s">
        <v>1564</v>
      </c>
      <c r="K161" s="21" t="s">
        <v>3420</v>
      </c>
      <c r="L161" s="27" t="s">
        <v>1354</v>
      </c>
      <c r="M161" s="21" t="s">
        <v>3156</v>
      </c>
      <c r="N161" s="21">
        <v>7</v>
      </c>
      <c r="O161" s="26" t="s">
        <v>55</v>
      </c>
      <c r="P161" s="1" t="s">
        <v>705</v>
      </c>
      <c r="Q161" s="32"/>
      <c r="R161" s="21"/>
      <c r="T161" s="24">
        <f t="shared" si="6"/>
        <v>276</v>
      </c>
      <c r="U161" s="24" t="e">
        <f t="shared" ca="1" si="7"/>
        <v>#NAME?</v>
      </c>
      <c r="V161" s="24" t="e">
        <f t="shared" ca="1" si="8"/>
        <v>#NAME?</v>
      </c>
      <c r="W161" s="24" t="e">
        <f ca="1">IF(LocalizarInvertido(".",MID(P161,LEN(P161)-3,3)) &gt; 0,MID(P161,1,LocalizarInvertido(".",P161)),P161)</f>
        <v>#NAME?</v>
      </c>
    </row>
    <row r="162" spans="2:23" ht="45" x14ac:dyDescent="0.25">
      <c r="B162" s="32"/>
      <c r="C162" s="41" t="s">
        <v>1567</v>
      </c>
      <c r="D162" s="41" t="s">
        <v>1568</v>
      </c>
      <c r="E162" s="41" t="s">
        <v>1558</v>
      </c>
      <c r="F162" s="41" t="s">
        <v>1558</v>
      </c>
      <c r="G162" s="41" t="s">
        <v>1591</v>
      </c>
      <c r="H162" s="41" t="s">
        <v>1559</v>
      </c>
      <c r="I162" s="41" t="s">
        <v>1558</v>
      </c>
      <c r="J162" s="41" t="s">
        <v>1560</v>
      </c>
      <c r="K162" s="42" t="s">
        <v>3421</v>
      </c>
      <c r="L162" s="44" t="s">
        <v>1354</v>
      </c>
      <c r="M162" s="42" t="s">
        <v>3157</v>
      </c>
      <c r="N162" s="42">
        <v>8</v>
      </c>
      <c r="O162" s="41" t="s">
        <v>3165</v>
      </c>
      <c r="P162" s="23" t="s">
        <v>705</v>
      </c>
      <c r="Q162" s="32"/>
      <c r="R162" s="21" t="s">
        <v>14</v>
      </c>
      <c r="T162" s="24">
        <f t="shared" si="6"/>
        <v>276</v>
      </c>
      <c r="U162" s="24" t="e">
        <f t="shared" ca="1" si="7"/>
        <v>#NAME?</v>
      </c>
      <c r="V162" s="24" t="e">
        <f t="shared" ca="1" si="8"/>
        <v>#NAME?</v>
      </c>
      <c r="W162" s="24" t="e">
        <f ca="1">IF(LocalizarInvertido(".",MID(P162,LEN(P162)-3,3)) &gt; 0,MID(P162,1,LocalizarInvertido(".",P162)),P162)</f>
        <v>#NAME?</v>
      </c>
    </row>
    <row r="163" spans="2:23" ht="45" x14ac:dyDescent="0.25">
      <c r="B163" s="32"/>
      <c r="C163" s="41" t="s">
        <v>1567</v>
      </c>
      <c r="D163" s="41" t="s">
        <v>1568</v>
      </c>
      <c r="E163" s="41" t="s">
        <v>1558</v>
      </c>
      <c r="F163" s="41" t="s">
        <v>1558</v>
      </c>
      <c r="G163" s="41" t="s">
        <v>1591</v>
      </c>
      <c r="H163" s="41" t="s">
        <v>1559</v>
      </c>
      <c r="I163" s="41" t="s">
        <v>1558</v>
      </c>
      <c r="J163" s="41" t="s">
        <v>1562</v>
      </c>
      <c r="K163" s="42" t="s">
        <v>3422</v>
      </c>
      <c r="L163" s="44" t="s">
        <v>3423</v>
      </c>
      <c r="M163" s="42" t="s">
        <v>3157</v>
      </c>
      <c r="N163" s="42">
        <v>8</v>
      </c>
      <c r="O163" s="41" t="s">
        <v>3165</v>
      </c>
      <c r="P163" s="23" t="s">
        <v>4247</v>
      </c>
      <c r="Q163" s="32"/>
      <c r="R163" s="21" t="s">
        <v>14</v>
      </c>
      <c r="T163" s="24">
        <f t="shared" si="6"/>
        <v>281</v>
      </c>
      <c r="U163" s="24" t="e">
        <f t="shared" ca="1" si="7"/>
        <v>#NAME?</v>
      </c>
      <c r="V163" s="24" t="e">
        <f t="shared" ca="1" si="8"/>
        <v>#NAME?</v>
      </c>
      <c r="W163" s="24" t="e">
        <f ca="1">IF(LocalizarInvertido(".",MID(P163,LEN(P163)-3,3)) &gt; 0,MID(P163,1,LocalizarInvertido(".",P163)),P163)</f>
        <v>#NAME?</v>
      </c>
    </row>
    <row r="164" spans="2:23" ht="45" x14ac:dyDescent="0.25">
      <c r="B164" s="32"/>
      <c r="C164" s="41" t="s">
        <v>1567</v>
      </c>
      <c r="D164" s="41" t="s">
        <v>1568</v>
      </c>
      <c r="E164" s="41" t="s">
        <v>1558</v>
      </c>
      <c r="F164" s="41" t="s">
        <v>1558</v>
      </c>
      <c r="G164" s="41" t="s">
        <v>1591</v>
      </c>
      <c r="H164" s="41" t="s">
        <v>1559</v>
      </c>
      <c r="I164" s="41" t="s">
        <v>1558</v>
      </c>
      <c r="J164" s="41" t="s">
        <v>1571</v>
      </c>
      <c r="K164" s="42" t="s">
        <v>3424</v>
      </c>
      <c r="L164" s="44" t="s">
        <v>3425</v>
      </c>
      <c r="M164" s="42" t="s">
        <v>3157</v>
      </c>
      <c r="N164" s="42">
        <v>8</v>
      </c>
      <c r="O164" s="41" t="s">
        <v>3165</v>
      </c>
      <c r="P164" s="23" t="s">
        <v>4246</v>
      </c>
      <c r="Q164" s="32"/>
      <c r="R164" s="21" t="s">
        <v>14</v>
      </c>
      <c r="T164" s="24">
        <f t="shared" si="6"/>
        <v>227</v>
      </c>
      <c r="U164" s="24" t="e">
        <f t="shared" ca="1" si="7"/>
        <v>#NAME?</v>
      </c>
      <c r="V164" s="24" t="e">
        <f t="shared" ca="1" si="8"/>
        <v>#NAME?</v>
      </c>
      <c r="W164" s="24" t="e">
        <f ca="1">IF(LocalizarInvertido(".",MID(P164,LEN(P164)-3,3)) &gt; 0,MID(P164,1,LocalizarInvertido(".",P164)),P164)</f>
        <v>#NAME?</v>
      </c>
    </row>
    <row r="165" spans="2:23" ht="45" x14ac:dyDescent="0.25">
      <c r="B165" s="32"/>
      <c r="C165" s="26" t="s">
        <v>1567</v>
      </c>
      <c r="D165" s="26" t="s">
        <v>1568</v>
      </c>
      <c r="E165" s="26" t="s">
        <v>1558</v>
      </c>
      <c r="F165" s="26" t="s">
        <v>1558</v>
      </c>
      <c r="G165" s="26" t="s">
        <v>1591</v>
      </c>
      <c r="H165" s="26" t="s">
        <v>1568</v>
      </c>
      <c r="I165" s="26" t="s">
        <v>1561</v>
      </c>
      <c r="J165" s="26" t="s">
        <v>1564</v>
      </c>
      <c r="K165" s="21" t="s">
        <v>3426</v>
      </c>
      <c r="L165" s="27" t="s">
        <v>360</v>
      </c>
      <c r="M165" s="21" t="s">
        <v>3156</v>
      </c>
      <c r="N165" s="21">
        <v>6</v>
      </c>
      <c r="O165" s="26" t="s">
        <v>55</v>
      </c>
      <c r="P165" s="1" t="s">
        <v>706</v>
      </c>
      <c r="Q165" s="32"/>
      <c r="R165" s="21"/>
      <c r="T165" s="24">
        <f t="shared" si="6"/>
        <v>281</v>
      </c>
      <c r="U165" s="24" t="e">
        <f t="shared" ca="1" si="7"/>
        <v>#NAME?</v>
      </c>
      <c r="V165" s="24" t="e">
        <f t="shared" ca="1" si="8"/>
        <v>#NAME?</v>
      </c>
      <c r="W165" s="24" t="e">
        <f ca="1">IF(LocalizarInvertido(".",MID(P165,LEN(P165)-3,3)) &gt; 0,MID(P165,1,LocalizarInvertido(".",P165)),P165)</f>
        <v>#NAME?</v>
      </c>
    </row>
    <row r="166" spans="2:23" ht="45" x14ac:dyDescent="0.25">
      <c r="B166" s="32"/>
      <c r="C166" s="26" t="s">
        <v>1567</v>
      </c>
      <c r="D166" s="26" t="s">
        <v>1568</v>
      </c>
      <c r="E166" s="26" t="s">
        <v>1558</v>
      </c>
      <c r="F166" s="26" t="s">
        <v>1558</v>
      </c>
      <c r="G166" s="26" t="s">
        <v>1591</v>
      </c>
      <c r="H166" s="26" t="s">
        <v>1568</v>
      </c>
      <c r="I166" s="26" t="s">
        <v>1558</v>
      </c>
      <c r="J166" s="26" t="s">
        <v>1564</v>
      </c>
      <c r="K166" s="21" t="s">
        <v>3427</v>
      </c>
      <c r="L166" s="27" t="s">
        <v>1355</v>
      </c>
      <c r="M166" s="21" t="s">
        <v>3156</v>
      </c>
      <c r="N166" s="21">
        <v>7</v>
      </c>
      <c r="O166" s="26" t="s">
        <v>55</v>
      </c>
      <c r="P166" s="1" t="s">
        <v>706</v>
      </c>
      <c r="Q166" s="32"/>
      <c r="R166" s="21"/>
      <c r="T166" s="24">
        <f t="shared" si="6"/>
        <v>281</v>
      </c>
      <c r="U166" s="24" t="e">
        <f t="shared" ca="1" si="7"/>
        <v>#NAME?</v>
      </c>
      <c r="V166" s="24" t="e">
        <f t="shared" ca="1" si="8"/>
        <v>#NAME?</v>
      </c>
      <c r="W166" s="24" t="e">
        <f ca="1">IF(LocalizarInvertido(".",MID(P166,LEN(P166)-3,3)) &gt; 0,MID(P166,1,LocalizarInvertido(".",P166)),P166)</f>
        <v>#NAME?</v>
      </c>
    </row>
    <row r="167" spans="2:23" ht="45" x14ac:dyDescent="0.25">
      <c r="B167" s="32"/>
      <c r="C167" s="41" t="s">
        <v>1567</v>
      </c>
      <c r="D167" s="41" t="s">
        <v>1568</v>
      </c>
      <c r="E167" s="41" t="s">
        <v>1558</v>
      </c>
      <c r="F167" s="41" t="s">
        <v>1558</v>
      </c>
      <c r="G167" s="41" t="s">
        <v>1591</v>
      </c>
      <c r="H167" s="41" t="s">
        <v>1568</v>
      </c>
      <c r="I167" s="41" t="s">
        <v>1558</v>
      </c>
      <c r="J167" s="41" t="s">
        <v>1560</v>
      </c>
      <c r="K167" s="42" t="s">
        <v>3428</v>
      </c>
      <c r="L167" s="44" t="s">
        <v>1355</v>
      </c>
      <c r="M167" s="42" t="s">
        <v>3157</v>
      </c>
      <c r="N167" s="42">
        <v>8</v>
      </c>
      <c r="O167" s="41" t="s">
        <v>3165</v>
      </c>
      <c r="P167" s="23" t="s">
        <v>706</v>
      </c>
      <c r="Q167" s="32"/>
      <c r="R167" s="21" t="s">
        <v>14</v>
      </c>
      <c r="T167" s="24">
        <f t="shared" si="6"/>
        <v>281</v>
      </c>
      <c r="U167" s="24" t="e">
        <f t="shared" ca="1" si="7"/>
        <v>#NAME?</v>
      </c>
      <c r="V167" s="24" t="e">
        <f t="shared" ca="1" si="8"/>
        <v>#NAME?</v>
      </c>
      <c r="W167" s="24" t="e">
        <f ca="1">IF(LocalizarInvertido(".",MID(P167,LEN(P167)-3,3)) &gt; 0,MID(P167,1,LocalizarInvertido(".",P167)),P167)</f>
        <v>#NAME?</v>
      </c>
    </row>
    <row r="168" spans="2:23" ht="45" x14ac:dyDescent="0.25">
      <c r="B168" s="32"/>
      <c r="C168" s="41" t="s">
        <v>1567</v>
      </c>
      <c r="D168" s="41" t="s">
        <v>1568</v>
      </c>
      <c r="E168" s="41" t="s">
        <v>1558</v>
      </c>
      <c r="F168" s="41" t="s">
        <v>1558</v>
      </c>
      <c r="G168" s="41" t="s">
        <v>1591</v>
      </c>
      <c r="H168" s="41" t="s">
        <v>1568</v>
      </c>
      <c r="I168" s="41" t="s">
        <v>1558</v>
      </c>
      <c r="J168" s="41" t="s">
        <v>1562</v>
      </c>
      <c r="K168" s="42" t="s">
        <v>3429</v>
      </c>
      <c r="L168" s="44" t="s">
        <v>3430</v>
      </c>
      <c r="M168" s="42" t="s">
        <v>3157</v>
      </c>
      <c r="N168" s="42">
        <v>8</v>
      </c>
      <c r="O168" s="41" t="s">
        <v>3165</v>
      </c>
      <c r="P168" s="23" t="s">
        <v>4247</v>
      </c>
      <c r="Q168" s="32"/>
      <c r="R168" s="21" t="s">
        <v>14</v>
      </c>
      <c r="T168" s="24">
        <f t="shared" si="6"/>
        <v>281</v>
      </c>
      <c r="U168" s="24" t="e">
        <f t="shared" ca="1" si="7"/>
        <v>#NAME?</v>
      </c>
      <c r="V168" s="24" t="e">
        <f t="shared" ca="1" si="8"/>
        <v>#NAME?</v>
      </c>
      <c r="W168" s="24" t="e">
        <f ca="1">IF(LocalizarInvertido(".",MID(P168,LEN(P168)-3,3)) &gt; 0,MID(P168,1,LocalizarInvertido(".",P168)),P168)</f>
        <v>#NAME?</v>
      </c>
    </row>
    <row r="169" spans="2:23" ht="45" x14ac:dyDescent="0.25">
      <c r="B169" s="32"/>
      <c r="C169" s="41" t="s">
        <v>1567</v>
      </c>
      <c r="D169" s="41" t="s">
        <v>1568</v>
      </c>
      <c r="E169" s="41" t="s">
        <v>1558</v>
      </c>
      <c r="F169" s="41" t="s">
        <v>1558</v>
      </c>
      <c r="G169" s="41" t="s">
        <v>1591</v>
      </c>
      <c r="H169" s="41" t="s">
        <v>1568</v>
      </c>
      <c r="I169" s="41" t="s">
        <v>1558</v>
      </c>
      <c r="J169" s="41" t="s">
        <v>1571</v>
      </c>
      <c r="K169" s="42" t="s">
        <v>3431</v>
      </c>
      <c r="L169" s="44" t="s">
        <v>3432</v>
      </c>
      <c r="M169" s="42" t="s">
        <v>3157</v>
      </c>
      <c r="N169" s="42">
        <v>8</v>
      </c>
      <c r="O169" s="41" t="s">
        <v>3165</v>
      </c>
      <c r="P169" s="23" t="s">
        <v>4246</v>
      </c>
      <c r="Q169" s="32"/>
      <c r="R169" s="21" t="s">
        <v>14</v>
      </c>
      <c r="T169" s="24">
        <f t="shared" si="6"/>
        <v>227</v>
      </c>
      <c r="U169" s="24" t="e">
        <f t="shared" ca="1" si="7"/>
        <v>#NAME?</v>
      </c>
      <c r="V169" s="24" t="e">
        <f t="shared" ca="1" si="8"/>
        <v>#NAME?</v>
      </c>
      <c r="W169" s="24" t="e">
        <f ca="1">IF(LocalizarInvertido(".",MID(P169,LEN(P169)-3,3)) &gt; 0,MID(P169,1,LocalizarInvertido(".",P169)),P169)</f>
        <v>#NAME?</v>
      </c>
    </row>
    <row r="170" spans="2:23" ht="45" x14ac:dyDescent="0.25">
      <c r="B170" s="32"/>
      <c r="C170" s="26" t="s">
        <v>1567</v>
      </c>
      <c r="D170" s="26" t="s">
        <v>1568</v>
      </c>
      <c r="E170" s="26" t="s">
        <v>1558</v>
      </c>
      <c r="F170" s="26" t="s">
        <v>1558</v>
      </c>
      <c r="G170" s="26" t="s">
        <v>1591</v>
      </c>
      <c r="H170" s="26" t="s">
        <v>1569</v>
      </c>
      <c r="I170" s="26" t="s">
        <v>1561</v>
      </c>
      <c r="J170" s="26" t="s">
        <v>1564</v>
      </c>
      <c r="K170" s="21" t="s">
        <v>3433</v>
      </c>
      <c r="L170" s="27" t="s">
        <v>362</v>
      </c>
      <c r="M170" s="21" t="s">
        <v>3156</v>
      </c>
      <c r="N170" s="21">
        <v>6</v>
      </c>
      <c r="O170" s="26" t="s">
        <v>55</v>
      </c>
      <c r="P170" s="1" t="s">
        <v>707</v>
      </c>
      <c r="Q170" s="32"/>
      <c r="R170" s="21"/>
      <c r="T170" s="24">
        <f t="shared" si="6"/>
        <v>270</v>
      </c>
      <c r="U170" s="24" t="e">
        <f t="shared" ca="1" si="7"/>
        <v>#NAME?</v>
      </c>
      <c r="V170" s="24" t="e">
        <f t="shared" ca="1" si="8"/>
        <v>#NAME?</v>
      </c>
      <c r="W170" s="24" t="e">
        <f ca="1">IF(LocalizarInvertido(".",MID(P170,LEN(P170)-3,3)) &gt; 0,MID(P170,1,LocalizarInvertido(".",P170)),P170)</f>
        <v>#NAME?</v>
      </c>
    </row>
    <row r="171" spans="2:23" ht="45" x14ac:dyDescent="0.25">
      <c r="B171" s="32"/>
      <c r="C171" s="26" t="s">
        <v>1567</v>
      </c>
      <c r="D171" s="26" t="s">
        <v>1568</v>
      </c>
      <c r="E171" s="26" t="s">
        <v>1558</v>
      </c>
      <c r="F171" s="26" t="s">
        <v>1558</v>
      </c>
      <c r="G171" s="26" t="s">
        <v>1591</v>
      </c>
      <c r="H171" s="26" t="s">
        <v>1569</v>
      </c>
      <c r="I171" s="26" t="s">
        <v>1558</v>
      </c>
      <c r="J171" s="26" t="s">
        <v>1564</v>
      </c>
      <c r="K171" s="21" t="s">
        <v>3434</v>
      </c>
      <c r="L171" s="27" t="s">
        <v>1356</v>
      </c>
      <c r="M171" s="21" t="s">
        <v>3156</v>
      </c>
      <c r="N171" s="21">
        <v>7</v>
      </c>
      <c r="O171" s="26" t="s">
        <v>55</v>
      </c>
      <c r="P171" s="1" t="s">
        <v>707</v>
      </c>
      <c r="Q171" s="32"/>
      <c r="R171" s="21"/>
      <c r="T171" s="24">
        <f t="shared" si="6"/>
        <v>270</v>
      </c>
      <c r="U171" s="24" t="e">
        <f t="shared" ca="1" si="7"/>
        <v>#NAME?</v>
      </c>
      <c r="V171" s="24" t="e">
        <f t="shared" ca="1" si="8"/>
        <v>#NAME?</v>
      </c>
      <c r="W171" s="24" t="e">
        <f ca="1">IF(LocalizarInvertido(".",MID(P171,LEN(P171)-3,3)) &gt; 0,MID(P171,1,LocalizarInvertido(".",P171)),P171)</f>
        <v>#NAME?</v>
      </c>
    </row>
    <row r="172" spans="2:23" ht="45" x14ac:dyDescent="0.25">
      <c r="B172" s="32"/>
      <c r="C172" s="41" t="s">
        <v>1567</v>
      </c>
      <c r="D172" s="41" t="s">
        <v>1568</v>
      </c>
      <c r="E172" s="41" t="s">
        <v>1558</v>
      </c>
      <c r="F172" s="41" t="s">
        <v>1558</v>
      </c>
      <c r="G172" s="41" t="s">
        <v>1591</v>
      </c>
      <c r="H172" s="41" t="s">
        <v>1569</v>
      </c>
      <c r="I172" s="41" t="s">
        <v>1558</v>
      </c>
      <c r="J172" s="41" t="s">
        <v>1560</v>
      </c>
      <c r="K172" s="42" t="s">
        <v>3435</v>
      </c>
      <c r="L172" s="44" t="s">
        <v>1356</v>
      </c>
      <c r="M172" s="42" t="s">
        <v>3157</v>
      </c>
      <c r="N172" s="42">
        <v>8</v>
      </c>
      <c r="O172" s="41" t="s">
        <v>3165</v>
      </c>
      <c r="P172" s="23" t="s">
        <v>707</v>
      </c>
      <c r="Q172" s="32"/>
      <c r="R172" s="21" t="s">
        <v>14</v>
      </c>
      <c r="T172" s="24">
        <f t="shared" si="6"/>
        <v>270</v>
      </c>
      <c r="U172" s="24" t="e">
        <f t="shared" ca="1" si="7"/>
        <v>#NAME?</v>
      </c>
      <c r="V172" s="24" t="e">
        <f t="shared" ca="1" si="8"/>
        <v>#NAME?</v>
      </c>
      <c r="W172" s="24" t="e">
        <f ca="1">IF(LocalizarInvertido(".",MID(P172,LEN(P172)-3,3)) &gt; 0,MID(P172,1,LocalizarInvertido(".",P172)),P172)</f>
        <v>#NAME?</v>
      </c>
    </row>
    <row r="173" spans="2:23" ht="45" x14ac:dyDescent="0.25">
      <c r="B173" s="32"/>
      <c r="C173" s="41" t="s">
        <v>1567</v>
      </c>
      <c r="D173" s="41" t="s">
        <v>1568</v>
      </c>
      <c r="E173" s="41" t="s">
        <v>1558</v>
      </c>
      <c r="F173" s="41" t="s">
        <v>1558</v>
      </c>
      <c r="G173" s="41" t="s">
        <v>1591</v>
      </c>
      <c r="H173" s="41" t="s">
        <v>1569</v>
      </c>
      <c r="I173" s="41" t="s">
        <v>1558</v>
      </c>
      <c r="J173" s="41" t="s">
        <v>1562</v>
      </c>
      <c r="K173" s="42" t="s">
        <v>3436</v>
      </c>
      <c r="L173" s="44" t="s">
        <v>3437</v>
      </c>
      <c r="M173" s="42" t="s">
        <v>3157</v>
      </c>
      <c r="N173" s="42">
        <v>8</v>
      </c>
      <c r="O173" s="41" t="s">
        <v>3165</v>
      </c>
      <c r="P173" s="23" t="s">
        <v>4247</v>
      </c>
      <c r="Q173" s="32"/>
      <c r="R173" s="21" t="s">
        <v>14</v>
      </c>
      <c r="T173" s="24">
        <f t="shared" si="6"/>
        <v>281</v>
      </c>
      <c r="U173" s="24" t="e">
        <f t="shared" ca="1" si="7"/>
        <v>#NAME?</v>
      </c>
      <c r="V173" s="24" t="e">
        <f t="shared" ca="1" si="8"/>
        <v>#NAME?</v>
      </c>
      <c r="W173" s="24" t="e">
        <f ca="1">IF(LocalizarInvertido(".",MID(P173,LEN(P173)-3,3)) &gt; 0,MID(P173,1,LocalizarInvertido(".",P173)),P173)</f>
        <v>#NAME?</v>
      </c>
    </row>
    <row r="174" spans="2:23" ht="45" x14ac:dyDescent="0.25">
      <c r="B174" s="32"/>
      <c r="C174" s="41" t="s">
        <v>1567</v>
      </c>
      <c r="D174" s="41" t="s">
        <v>1568</v>
      </c>
      <c r="E174" s="41" t="s">
        <v>1558</v>
      </c>
      <c r="F174" s="41" t="s">
        <v>1558</v>
      </c>
      <c r="G174" s="41" t="s">
        <v>1591</v>
      </c>
      <c r="H174" s="41" t="s">
        <v>1569</v>
      </c>
      <c r="I174" s="41" t="s">
        <v>1558</v>
      </c>
      <c r="J174" s="41" t="s">
        <v>1571</v>
      </c>
      <c r="K174" s="42" t="s">
        <v>3438</v>
      </c>
      <c r="L174" s="44" t="s">
        <v>3439</v>
      </c>
      <c r="M174" s="42" t="s">
        <v>3157</v>
      </c>
      <c r="N174" s="42">
        <v>8</v>
      </c>
      <c r="O174" s="41" t="s">
        <v>3165</v>
      </c>
      <c r="P174" s="23" t="s">
        <v>4246</v>
      </c>
      <c r="Q174" s="32"/>
      <c r="R174" s="21" t="s">
        <v>14</v>
      </c>
      <c r="T174" s="24">
        <f t="shared" si="6"/>
        <v>227</v>
      </c>
      <c r="U174" s="24" t="e">
        <f t="shared" ca="1" si="7"/>
        <v>#NAME?</v>
      </c>
      <c r="V174" s="24" t="e">
        <f t="shared" ca="1" si="8"/>
        <v>#NAME?</v>
      </c>
      <c r="W174" s="24" t="e">
        <f ca="1">IF(LocalizarInvertido(".",MID(P174,LEN(P174)-3,3)) &gt; 0,MID(P174,1,LocalizarInvertido(".",P174)),P174)</f>
        <v>#NAME?</v>
      </c>
    </row>
    <row r="175" spans="2:23" ht="45" x14ac:dyDescent="0.25">
      <c r="B175" s="32"/>
      <c r="C175" s="26" t="s">
        <v>1567</v>
      </c>
      <c r="D175" s="26" t="s">
        <v>1568</v>
      </c>
      <c r="E175" s="26" t="s">
        <v>1558</v>
      </c>
      <c r="F175" s="26" t="s">
        <v>1558</v>
      </c>
      <c r="G175" s="26" t="s">
        <v>1591</v>
      </c>
      <c r="H175" s="26" t="s">
        <v>1570</v>
      </c>
      <c r="I175" s="26" t="s">
        <v>1561</v>
      </c>
      <c r="J175" s="26" t="s">
        <v>1564</v>
      </c>
      <c r="K175" s="21" t="s">
        <v>3440</v>
      </c>
      <c r="L175" s="27" t="s">
        <v>364</v>
      </c>
      <c r="M175" s="21" t="s">
        <v>3156</v>
      </c>
      <c r="N175" s="21">
        <v>6</v>
      </c>
      <c r="O175" s="26" t="s">
        <v>55</v>
      </c>
      <c r="P175" s="1" t="s">
        <v>708</v>
      </c>
      <c r="Q175" s="32"/>
      <c r="R175" s="21"/>
      <c r="T175" s="24">
        <f t="shared" si="6"/>
        <v>275</v>
      </c>
      <c r="U175" s="24" t="e">
        <f t="shared" ca="1" si="7"/>
        <v>#NAME?</v>
      </c>
      <c r="V175" s="24" t="e">
        <f t="shared" ca="1" si="8"/>
        <v>#NAME?</v>
      </c>
      <c r="W175" s="24" t="e">
        <f ca="1">IF(LocalizarInvertido(".",MID(P175,LEN(P175)-3,3)) &gt; 0,MID(P175,1,LocalizarInvertido(".",P175)),P175)</f>
        <v>#NAME?</v>
      </c>
    </row>
    <row r="176" spans="2:23" ht="45" x14ac:dyDescent="0.25">
      <c r="B176" s="32"/>
      <c r="C176" s="26" t="s">
        <v>1567</v>
      </c>
      <c r="D176" s="26" t="s">
        <v>1568</v>
      </c>
      <c r="E176" s="26" t="s">
        <v>1558</v>
      </c>
      <c r="F176" s="26" t="s">
        <v>1558</v>
      </c>
      <c r="G176" s="26" t="s">
        <v>1591</v>
      </c>
      <c r="H176" s="26" t="s">
        <v>1570</v>
      </c>
      <c r="I176" s="26" t="s">
        <v>1558</v>
      </c>
      <c r="J176" s="26" t="s">
        <v>1564</v>
      </c>
      <c r="K176" s="21" t="s">
        <v>3441</v>
      </c>
      <c r="L176" s="27" t="s">
        <v>1357</v>
      </c>
      <c r="M176" s="21" t="s">
        <v>3156</v>
      </c>
      <c r="N176" s="21">
        <v>7</v>
      </c>
      <c r="O176" s="26" t="s">
        <v>55</v>
      </c>
      <c r="P176" s="1" t="s">
        <v>708</v>
      </c>
      <c r="Q176" s="32"/>
      <c r="R176" s="21"/>
      <c r="T176" s="24">
        <f t="shared" si="6"/>
        <v>275</v>
      </c>
      <c r="U176" s="24" t="e">
        <f t="shared" ca="1" si="7"/>
        <v>#NAME?</v>
      </c>
      <c r="V176" s="24" t="e">
        <f t="shared" ca="1" si="8"/>
        <v>#NAME?</v>
      </c>
      <c r="W176" s="24" t="e">
        <f ca="1">IF(LocalizarInvertido(".",MID(P176,LEN(P176)-3,3)) &gt; 0,MID(P176,1,LocalizarInvertido(".",P176)),P176)</f>
        <v>#NAME?</v>
      </c>
    </row>
    <row r="177" spans="2:23" ht="45" x14ac:dyDescent="0.25">
      <c r="B177" s="32"/>
      <c r="C177" s="41" t="s">
        <v>1567</v>
      </c>
      <c r="D177" s="41" t="s">
        <v>1568</v>
      </c>
      <c r="E177" s="41" t="s">
        <v>1558</v>
      </c>
      <c r="F177" s="41" t="s">
        <v>1558</v>
      </c>
      <c r="G177" s="41" t="s">
        <v>1591</v>
      </c>
      <c r="H177" s="41" t="s">
        <v>1570</v>
      </c>
      <c r="I177" s="41" t="s">
        <v>1558</v>
      </c>
      <c r="J177" s="41" t="s">
        <v>1560</v>
      </c>
      <c r="K177" s="42" t="s">
        <v>3442</v>
      </c>
      <c r="L177" s="44" t="s">
        <v>1357</v>
      </c>
      <c r="M177" s="42" t="s">
        <v>3157</v>
      </c>
      <c r="N177" s="42">
        <v>8</v>
      </c>
      <c r="O177" s="41" t="s">
        <v>3165</v>
      </c>
      <c r="P177" s="23" t="s">
        <v>708</v>
      </c>
      <c r="Q177" s="32"/>
      <c r="R177" s="21" t="s">
        <v>14</v>
      </c>
      <c r="T177" s="24">
        <f t="shared" si="6"/>
        <v>275</v>
      </c>
      <c r="U177" s="24" t="e">
        <f t="shared" ca="1" si="7"/>
        <v>#NAME?</v>
      </c>
      <c r="V177" s="24" t="e">
        <f t="shared" ca="1" si="8"/>
        <v>#NAME?</v>
      </c>
      <c r="W177" s="24" t="e">
        <f ca="1">IF(LocalizarInvertido(".",MID(P177,LEN(P177)-3,3)) &gt; 0,MID(P177,1,LocalizarInvertido(".",P177)),P177)</f>
        <v>#NAME?</v>
      </c>
    </row>
    <row r="178" spans="2:23" ht="45" x14ac:dyDescent="0.25">
      <c r="B178" s="32"/>
      <c r="C178" s="41" t="s">
        <v>1567</v>
      </c>
      <c r="D178" s="41" t="s">
        <v>1568</v>
      </c>
      <c r="E178" s="41" t="s">
        <v>1558</v>
      </c>
      <c r="F178" s="41" t="s">
        <v>1558</v>
      </c>
      <c r="G178" s="41" t="s">
        <v>1591</v>
      </c>
      <c r="H178" s="41" t="s">
        <v>1570</v>
      </c>
      <c r="I178" s="41" t="s">
        <v>1558</v>
      </c>
      <c r="J178" s="41" t="s">
        <v>1562</v>
      </c>
      <c r="K178" s="42" t="s">
        <v>3443</v>
      </c>
      <c r="L178" s="44" t="s">
        <v>3444</v>
      </c>
      <c r="M178" s="42" t="s">
        <v>3157</v>
      </c>
      <c r="N178" s="42">
        <v>8</v>
      </c>
      <c r="O178" s="41" t="s">
        <v>3165</v>
      </c>
      <c r="P178" s="23" t="s">
        <v>4247</v>
      </c>
      <c r="Q178" s="32"/>
      <c r="R178" s="21" t="s">
        <v>14</v>
      </c>
      <c r="T178" s="24">
        <f t="shared" si="6"/>
        <v>281</v>
      </c>
      <c r="U178" s="24" t="e">
        <f t="shared" ca="1" si="7"/>
        <v>#NAME?</v>
      </c>
      <c r="V178" s="24" t="e">
        <f t="shared" ca="1" si="8"/>
        <v>#NAME?</v>
      </c>
      <c r="W178" s="24" t="e">
        <f ca="1">IF(LocalizarInvertido(".",MID(P178,LEN(P178)-3,3)) &gt; 0,MID(P178,1,LocalizarInvertido(".",P178)),P178)</f>
        <v>#NAME?</v>
      </c>
    </row>
    <row r="179" spans="2:23" ht="45" x14ac:dyDescent="0.25">
      <c r="B179" s="32"/>
      <c r="C179" s="41" t="s">
        <v>1567</v>
      </c>
      <c r="D179" s="41" t="s">
        <v>1568</v>
      </c>
      <c r="E179" s="41" t="s">
        <v>1558</v>
      </c>
      <c r="F179" s="41" t="s">
        <v>1558</v>
      </c>
      <c r="G179" s="41" t="s">
        <v>1591</v>
      </c>
      <c r="H179" s="41" t="s">
        <v>1570</v>
      </c>
      <c r="I179" s="41" t="s">
        <v>1558</v>
      </c>
      <c r="J179" s="41" t="s">
        <v>1571</v>
      </c>
      <c r="K179" s="42" t="s">
        <v>3445</v>
      </c>
      <c r="L179" s="44" t="s">
        <v>3446</v>
      </c>
      <c r="M179" s="42" t="s">
        <v>3157</v>
      </c>
      <c r="N179" s="42">
        <v>8</v>
      </c>
      <c r="O179" s="41" t="s">
        <v>3165</v>
      </c>
      <c r="P179" s="23" t="s">
        <v>4246</v>
      </c>
      <c r="Q179" s="32"/>
      <c r="R179" s="21" t="s">
        <v>14</v>
      </c>
      <c r="T179" s="24">
        <f t="shared" si="6"/>
        <v>227</v>
      </c>
      <c r="U179" s="24" t="e">
        <f t="shared" ca="1" si="7"/>
        <v>#NAME?</v>
      </c>
      <c r="V179" s="24" t="e">
        <f t="shared" ca="1" si="8"/>
        <v>#NAME?</v>
      </c>
      <c r="W179" s="24" t="e">
        <f ca="1">IF(LocalizarInvertido(".",MID(P179,LEN(P179)-3,3)) &gt; 0,MID(P179,1,LocalizarInvertido(".",P179)),P179)</f>
        <v>#NAME?</v>
      </c>
    </row>
    <row r="180" spans="2:23" ht="45" x14ac:dyDescent="0.25">
      <c r="B180" s="32"/>
      <c r="C180" s="26" t="s">
        <v>1567</v>
      </c>
      <c r="D180" s="26" t="s">
        <v>1568</v>
      </c>
      <c r="E180" s="26" t="s">
        <v>1558</v>
      </c>
      <c r="F180" s="26" t="s">
        <v>1558</v>
      </c>
      <c r="G180" s="26" t="s">
        <v>1596</v>
      </c>
      <c r="H180" s="26" t="s">
        <v>1561</v>
      </c>
      <c r="I180" s="26" t="s">
        <v>1561</v>
      </c>
      <c r="J180" s="26" t="s">
        <v>1564</v>
      </c>
      <c r="K180" s="21" t="s">
        <v>3447</v>
      </c>
      <c r="L180" s="27" t="s">
        <v>710</v>
      </c>
      <c r="M180" s="21" t="s">
        <v>3156</v>
      </c>
      <c r="N180" s="21">
        <v>5</v>
      </c>
      <c r="O180" s="26" t="s">
        <v>55</v>
      </c>
      <c r="P180" s="1" t="s">
        <v>711</v>
      </c>
      <c r="Q180" s="32"/>
      <c r="R180" s="21"/>
      <c r="T180" s="24">
        <f t="shared" si="6"/>
        <v>244</v>
      </c>
      <c r="U180" s="24" t="e">
        <f t="shared" ca="1" si="7"/>
        <v>#NAME?</v>
      </c>
      <c r="V180" s="24" t="e">
        <f t="shared" ca="1" si="8"/>
        <v>#NAME?</v>
      </c>
      <c r="W180" s="24" t="e">
        <f ca="1">IF(LocalizarInvertido(".",MID(P180,LEN(P180)-3,3)) &gt; 0,MID(P180,1,LocalizarInvertido(".",P180)),P180)</f>
        <v>#NAME?</v>
      </c>
    </row>
    <row r="181" spans="2:23" ht="45" x14ac:dyDescent="0.25">
      <c r="B181" s="32"/>
      <c r="C181" s="26" t="s">
        <v>1567</v>
      </c>
      <c r="D181" s="26" t="s">
        <v>1568</v>
      </c>
      <c r="E181" s="26" t="s">
        <v>1558</v>
      </c>
      <c r="F181" s="26" t="s">
        <v>1558</v>
      </c>
      <c r="G181" s="26" t="s">
        <v>1596</v>
      </c>
      <c r="H181" s="26" t="s">
        <v>1558</v>
      </c>
      <c r="I181" s="26" t="s">
        <v>1561</v>
      </c>
      <c r="J181" s="26" t="s">
        <v>1564</v>
      </c>
      <c r="K181" s="21" t="s">
        <v>3448</v>
      </c>
      <c r="L181" s="27" t="s">
        <v>368</v>
      </c>
      <c r="M181" s="21" t="s">
        <v>3156</v>
      </c>
      <c r="N181" s="21">
        <v>6</v>
      </c>
      <c r="O181" s="26" t="s">
        <v>55</v>
      </c>
      <c r="P181" s="1" t="s">
        <v>712</v>
      </c>
      <c r="Q181" s="32"/>
      <c r="R181" s="21"/>
      <c r="T181" s="24">
        <f t="shared" si="6"/>
        <v>240</v>
      </c>
      <c r="U181" s="24" t="e">
        <f t="shared" ca="1" si="7"/>
        <v>#NAME?</v>
      </c>
      <c r="V181" s="24" t="e">
        <f t="shared" ca="1" si="8"/>
        <v>#NAME?</v>
      </c>
      <c r="W181" s="24" t="e">
        <f ca="1">IF(LocalizarInvertido(".",MID(P181,LEN(P181)-3,3)) &gt; 0,MID(P181,1,LocalizarInvertido(".",P181)),P181)</f>
        <v>#NAME?</v>
      </c>
    </row>
    <row r="182" spans="2:23" ht="45" x14ac:dyDescent="0.25">
      <c r="B182" s="32"/>
      <c r="C182" s="26" t="s">
        <v>1567</v>
      </c>
      <c r="D182" s="26" t="s">
        <v>1568</v>
      </c>
      <c r="E182" s="26" t="s">
        <v>1558</v>
      </c>
      <c r="F182" s="26" t="s">
        <v>1558</v>
      </c>
      <c r="G182" s="26" t="s">
        <v>1596</v>
      </c>
      <c r="H182" s="26" t="s">
        <v>1558</v>
      </c>
      <c r="I182" s="26" t="s">
        <v>1558</v>
      </c>
      <c r="J182" s="26" t="s">
        <v>1564</v>
      </c>
      <c r="K182" s="21" t="s">
        <v>3449</v>
      </c>
      <c r="L182" s="27" t="s">
        <v>1358</v>
      </c>
      <c r="M182" s="21" t="s">
        <v>3156</v>
      </c>
      <c r="N182" s="21">
        <v>7</v>
      </c>
      <c r="O182" s="26" t="s">
        <v>55</v>
      </c>
      <c r="P182" s="1" t="s">
        <v>712</v>
      </c>
      <c r="Q182" s="32"/>
      <c r="R182" s="21"/>
      <c r="T182" s="24">
        <f t="shared" si="6"/>
        <v>240</v>
      </c>
      <c r="U182" s="24" t="e">
        <f t="shared" ca="1" si="7"/>
        <v>#NAME?</v>
      </c>
      <c r="V182" s="24" t="e">
        <f t="shared" ca="1" si="8"/>
        <v>#NAME?</v>
      </c>
      <c r="W182" s="24" t="e">
        <f ca="1">IF(LocalizarInvertido(".",MID(P182,LEN(P182)-3,3)) &gt; 0,MID(P182,1,LocalizarInvertido(".",P182)),P182)</f>
        <v>#NAME?</v>
      </c>
    </row>
    <row r="183" spans="2:23" ht="45" x14ac:dyDescent="0.25">
      <c r="B183" s="32"/>
      <c r="C183" s="41" t="s">
        <v>1567</v>
      </c>
      <c r="D183" s="41" t="s">
        <v>1568</v>
      </c>
      <c r="E183" s="41" t="s">
        <v>1558</v>
      </c>
      <c r="F183" s="41" t="s">
        <v>1558</v>
      </c>
      <c r="G183" s="41" t="s">
        <v>1596</v>
      </c>
      <c r="H183" s="41" t="s">
        <v>1558</v>
      </c>
      <c r="I183" s="41" t="s">
        <v>1558</v>
      </c>
      <c r="J183" s="41" t="s">
        <v>1560</v>
      </c>
      <c r="K183" s="42" t="s">
        <v>3450</v>
      </c>
      <c r="L183" s="44" t="s">
        <v>1358</v>
      </c>
      <c r="M183" s="42" t="s">
        <v>3157</v>
      </c>
      <c r="N183" s="42">
        <v>8</v>
      </c>
      <c r="O183" s="41" t="s">
        <v>3165</v>
      </c>
      <c r="P183" s="23" t="s">
        <v>712</v>
      </c>
      <c r="Q183" s="32"/>
      <c r="R183" s="21" t="s">
        <v>14</v>
      </c>
      <c r="T183" s="24">
        <f t="shared" si="6"/>
        <v>240</v>
      </c>
      <c r="U183" s="24" t="e">
        <f t="shared" ca="1" si="7"/>
        <v>#NAME?</v>
      </c>
      <c r="V183" s="24" t="e">
        <f t="shared" ca="1" si="8"/>
        <v>#NAME?</v>
      </c>
      <c r="W183" s="24" t="e">
        <f ca="1">IF(LocalizarInvertido(".",MID(P183,LEN(P183)-3,3)) &gt; 0,MID(P183,1,LocalizarInvertido(".",P183)),P183)</f>
        <v>#NAME?</v>
      </c>
    </row>
    <row r="184" spans="2:23" ht="45" x14ac:dyDescent="0.25">
      <c r="B184" s="32"/>
      <c r="C184" s="41" t="s">
        <v>1567</v>
      </c>
      <c r="D184" s="41" t="s">
        <v>1568</v>
      </c>
      <c r="E184" s="41" t="s">
        <v>1558</v>
      </c>
      <c r="F184" s="41" t="s">
        <v>1558</v>
      </c>
      <c r="G184" s="41" t="s">
        <v>1596</v>
      </c>
      <c r="H184" s="41" t="s">
        <v>1558</v>
      </c>
      <c r="I184" s="41" t="s">
        <v>1558</v>
      </c>
      <c r="J184" s="41" t="s">
        <v>1562</v>
      </c>
      <c r="K184" s="42" t="s">
        <v>3451</v>
      </c>
      <c r="L184" s="44" t="s">
        <v>3452</v>
      </c>
      <c r="M184" s="42" t="s">
        <v>3157</v>
      </c>
      <c r="N184" s="42">
        <v>8</v>
      </c>
      <c r="O184" s="41" t="s">
        <v>3165</v>
      </c>
      <c r="P184" s="23" t="s">
        <v>4247</v>
      </c>
      <c r="Q184" s="32"/>
      <c r="R184" s="21" t="s">
        <v>14</v>
      </c>
      <c r="T184" s="24">
        <f t="shared" si="6"/>
        <v>281</v>
      </c>
      <c r="U184" s="24" t="e">
        <f t="shared" ca="1" si="7"/>
        <v>#NAME?</v>
      </c>
      <c r="V184" s="24" t="e">
        <f t="shared" ca="1" si="8"/>
        <v>#NAME?</v>
      </c>
      <c r="W184" s="24" t="e">
        <f ca="1">IF(LocalizarInvertido(".",MID(P184,LEN(P184)-3,3)) &gt; 0,MID(P184,1,LocalizarInvertido(".",P184)),P184)</f>
        <v>#NAME?</v>
      </c>
    </row>
    <row r="185" spans="2:23" ht="45" x14ac:dyDescent="0.25">
      <c r="B185" s="32"/>
      <c r="C185" s="41" t="s">
        <v>1567</v>
      </c>
      <c r="D185" s="41" t="s">
        <v>1568</v>
      </c>
      <c r="E185" s="41" t="s">
        <v>1558</v>
      </c>
      <c r="F185" s="41" t="s">
        <v>1558</v>
      </c>
      <c r="G185" s="41" t="s">
        <v>1596</v>
      </c>
      <c r="H185" s="41" t="s">
        <v>1558</v>
      </c>
      <c r="I185" s="41" t="s">
        <v>1558</v>
      </c>
      <c r="J185" s="41" t="s">
        <v>1571</v>
      </c>
      <c r="K185" s="42" t="s">
        <v>3453</v>
      </c>
      <c r="L185" s="44" t="s">
        <v>3454</v>
      </c>
      <c r="M185" s="42" t="s">
        <v>3157</v>
      </c>
      <c r="N185" s="42">
        <v>8</v>
      </c>
      <c r="O185" s="41" t="s">
        <v>3165</v>
      </c>
      <c r="P185" s="23" t="s">
        <v>4246</v>
      </c>
      <c r="Q185" s="32"/>
      <c r="R185" s="21" t="s">
        <v>14</v>
      </c>
      <c r="T185" s="24">
        <f t="shared" si="6"/>
        <v>227</v>
      </c>
      <c r="U185" s="24" t="e">
        <f t="shared" ca="1" si="7"/>
        <v>#NAME?</v>
      </c>
      <c r="V185" s="24" t="e">
        <f t="shared" ca="1" si="8"/>
        <v>#NAME?</v>
      </c>
      <c r="W185" s="24" t="e">
        <f ca="1">IF(LocalizarInvertido(".",MID(P185,LEN(P185)-3,3)) &gt; 0,MID(P185,1,LocalizarInvertido(".",P185)),P185)</f>
        <v>#NAME?</v>
      </c>
    </row>
    <row r="186" spans="2:23" ht="45" x14ac:dyDescent="0.25">
      <c r="B186" s="32"/>
      <c r="C186" s="26" t="s">
        <v>1567</v>
      </c>
      <c r="D186" s="26" t="s">
        <v>1568</v>
      </c>
      <c r="E186" s="26" t="s">
        <v>1558</v>
      </c>
      <c r="F186" s="26" t="s">
        <v>1558</v>
      </c>
      <c r="G186" s="26" t="s">
        <v>1596</v>
      </c>
      <c r="H186" s="26" t="s">
        <v>1567</v>
      </c>
      <c r="I186" s="26" t="s">
        <v>1561</v>
      </c>
      <c r="J186" s="26" t="s">
        <v>1564</v>
      </c>
      <c r="K186" s="21" t="s">
        <v>3455</v>
      </c>
      <c r="L186" s="27" t="s">
        <v>370</v>
      </c>
      <c r="M186" s="21" t="s">
        <v>3156</v>
      </c>
      <c r="N186" s="21">
        <v>6</v>
      </c>
      <c r="O186" s="26" t="s">
        <v>55</v>
      </c>
      <c r="P186" s="1" t="s">
        <v>713</v>
      </c>
      <c r="Q186" s="32"/>
      <c r="R186" s="21"/>
      <c r="T186" s="24">
        <f t="shared" si="6"/>
        <v>244</v>
      </c>
      <c r="U186" s="24" t="e">
        <f t="shared" ca="1" si="7"/>
        <v>#NAME?</v>
      </c>
      <c r="V186" s="24" t="e">
        <f t="shared" ca="1" si="8"/>
        <v>#NAME?</v>
      </c>
      <c r="W186" s="24" t="e">
        <f ca="1">IF(LocalizarInvertido(".",MID(P186,LEN(P186)-3,3)) &gt; 0,MID(P186,1,LocalizarInvertido(".",P186)),P186)</f>
        <v>#NAME?</v>
      </c>
    </row>
    <row r="187" spans="2:23" ht="45" x14ac:dyDescent="0.25">
      <c r="B187" s="32"/>
      <c r="C187" s="26" t="s">
        <v>1567</v>
      </c>
      <c r="D187" s="26" t="s">
        <v>1568</v>
      </c>
      <c r="E187" s="26" t="s">
        <v>1558</v>
      </c>
      <c r="F187" s="26" t="s">
        <v>1558</v>
      </c>
      <c r="G187" s="26" t="s">
        <v>1596</v>
      </c>
      <c r="H187" s="26" t="s">
        <v>1567</v>
      </c>
      <c r="I187" s="26" t="s">
        <v>1558</v>
      </c>
      <c r="J187" s="26" t="s">
        <v>1564</v>
      </c>
      <c r="K187" s="21" t="s">
        <v>3456</v>
      </c>
      <c r="L187" s="27" t="s">
        <v>1359</v>
      </c>
      <c r="M187" s="21" t="s">
        <v>3157</v>
      </c>
      <c r="N187" s="21">
        <v>7</v>
      </c>
      <c r="O187" s="26" t="s">
        <v>55</v>
      </c>
      <c r="P187" s="1" t="s">
        <v>713</v>
      </c>
      <c r="Q187" s="32"/>
      <c r="R187" s="21"/>
      <c r="T187" s="24">
        <f t="shared" si="6"/>
        <v>244</v>
      </c>
      <c r="U187" s="24" t="e">
        <f t="shared" ca="1" si="7"/>
        <v>#NAME?</v>
      </c>
      <c r="V187" s="24" t="e">
        <f t="shared" ca="1" si="8"/>
        <v>#NAME?</v>
      </c>
      <c r="W187" s="24" t="e">
        <f ca="1">IF(LocalizarInvertido(".",MID(P187,LEN(P187)-3,3)) &gt; 0,MID(P187,1,LocalizarInvertido(".",P187)),P187)</f>
        <v>#NAME?</v>
      </c>
    </row>
    <row r="188" spans="2:23" ht="45" x14ac:dyDescent="0.25">
      <c r="B188" s="32"/>
      <c r="C188" s="41" t="s">
        <v>1567</v>
      </c>
      <c r="D188" s="41" t="s">
        <v>1568</v>
      </c>
      <c r="E188" s="41" t="s">
        <v>1558</v>
      </c>
      <c r="F188" s="41" t="s">
        <v>1558</v>
      </c>
      <c r="G188" s="41" t="s">
        <v>1596</v>
      </c>
      <c r="H188" s="41" t="s">
        <v>1567</v>
      </c>
      <c r="I188" s="41" t="s">
        <v>1558</v>
      </c>
      <c r="J188" s="41" t="s">
        <v>1560</v>
      </c>
      <c r="K188" s="42" t="s">
        <v>3457</v>
      </c>
      <c r="L188" s="44" t="s">
        <v>1359</v>
      </c>
      <c r="M188" s="42" t="s">
        <v>3157</v>
      </c>
      <c r="N188" s="42">
        <v>8</v>
      </c>
      <c r="O188" s="41" t="s">
        <v>3165</v>
      </c>
      <c r="P188" s="23" t="s">
        <v>713</v>
      </c>
      <c r="Q188" s="32"/>
      <c r="R188" s="21" t="s">
        <v>14</v>
      </c>
      <c r="T188" s="24">
        <f t="shared" si="6"/>
        <v>244</v>
      </c>
      <c r="U188" s="24" t="e">
        <f t="shared" ca="1" si="7"/>
        <v>#NAME?</v>
      </c>
      <c r="V188" s="24" t="e">
        <f t="shared" ca="1" si="8"/>
        <v>#NAME?</v>
      </c>
      <c r="W188" s="24" t="e">
        <f ca="1">IF(LocalizarInvertido(".",MID(P188,LEN(P188)-3,3)) &gt; 0,MID(P188,1,LocalizarInvertido(".",P188)),P188)</f>
        <v>#NAME?</v>
      </c>
    </row>
    <row r="189" spans="2:23" ht="45" x14ac:dyDescent="0.25">
      <c r="B189" s="32"/>
      <c r="C189" s="41" t="s">
        <v>1567</v>
      </c>
      <c r="D189" s="41" t="s">
        <v>1568</v>
      </c>
      <c r="E189" s="41" t="s">
        <v>1558</v>
      </c>
      <c r="F189" s="41" t="s">
        <v>1558</v>
      </c>
      <c r="G189" s="41" t="s">
        <v>1596</v>
      </c>
      <c r="H189" s="41" t="s">
        <v>1567</v>
      </c>
      <c r="I189" s="41" t="s">
        <v>1558</v>
      </c>
      <c r="J189" s="41" t="s">
        <v>1562</v>
      </c>
      <c r="K189" s="42" t="s">
        <v>3458</v>
      </c>
      <c r="L189" s="44" t="s">
        <v>3459</v>
      </c>
      <c r="M189" s="42" t="s">
        <v>3157</v>
      </c>
      <c r="N189" s="42">
        <v>8</v>
      </c>
      <c r="O189" s="41" t="s">
        <v>3165</v>
      </c>
      <c r="P189" s="23" t="s">
        <v>4247</v>
      </c>
      <c r="Q189" s="32"/>
      <c r="R189" s="21" t="s">
        <v>14</v>
      </c>
      <c r="T189" s="24">
        <f t="shared" si="6"/>
        <v>281</v>
      </c>
      <c r="U189" s="24" t="e">
        <f t="shared" ca="1" si="7"/>
        <v>#NAME?</v>
      </c>
      <c r="V189" s="24" t="e">
        <f t="shared" ca="1" si="8"/>
        <v>#NAME?</v>
      </c>
      <c r="W189" s="24" t="e">
        <f ca="1">IF(LocalizarInvertido(".",MID(P189,LEN(P189)-3,3)) &gt; 0,MID(P189,1,LocalizarInvertido(".",P189)),P189)</f>
        <v>#NAME?</v>
      </c>
    </row>
    <row r="190" spans="2:23" ht="45" x14ac:dyDescent="0.25">
      <c r="B190" s="32"/>
      <c r="C190" s="41" t="s">
        <v>1567</v>
      </c>
      <c r="D190" s="41" t="s">
        <v>1568</v>
      </c>
      <c r="E190" s="41" t="s">
        <v>1558</v>
      </c>
      <c r="F190" s="41" t="s">
        <v>1558</v>
      </c>
      <c r="G190" s="41" t="s">
        <v>1596</v>
      </c>
      <c r="H190" s="41" t="s">
        <v>1567</v>
      </c>
      <c r="I190" s="41" t="s">
        <v>1558</v>
      </c>
      <c r="J190" s="41" t="s">
        <v>1571</v>
      </c>
      <c r="K190" s="42" t="s">
        <v>3460</v>
      </c>
      <c r="L190" s="44" t="s">
        <v>3461</v>
      </c>
      <c r="M190" s="42" t="s">
        <v>3157</v>
      </c>
      <c r="N190" s="42">
        <v>8</v>
      </c>
      <c r="O190" s="41" t="s">
        <v>3165</v>
      </c>
      <c r="P190" s="23" t="s">
        <v>4246</v>
      </c>
      <c r="Q190" s="32"/>
      <c r="R190" s="21" t="s">
        <v>14</v>
      </c>
      <c r="T190" s="24">
        <f t="shared" si="6"/>
        <v>227</v>
      </c>
      <c r="U190" s="24" t="e">
        <f t="shared" ca="1" si="7"/>
        <v>#NAME?</v>
      </c>
      <c r="V190" s="24" t="e">
        <f t="shared" ca="1" si="8"/>
        <v>#NAME?</v>
      </c>
      <c r="W190" s="24" t="e">
        <f ca="1">IF(LocalizarInvertido(".",MID(P190,LEN(P190)-3,3)) &gt; 0,MID(P190,1,LocalizarInvertido(".",P190)),P190)</f>
        <v>#NAME?</v>
      </c>
    </row>
    <row r="191" spans="2:23" ht="45" x14ac:dyDescent="0.25">
      <c r="B191" s="32"/>
      <c r="C191" s="26" t="s">
        <v>1567</v>
      </c>
      <c r="D191" s="26" t="s">
        <v>1568</v>
      </c>
      <c r="E191" s="26" t="s">
        <v>1558</v>
      </c>
      <c r="F191" s="26" t="s">
        <v>1558</v>
      </c>
      <c r="G191" s="26" t="s">
        <v>1596</v>
      </c>
      <c r="H191" s="26" t="s">
        <v>1559</v>
      </c>
      <c r="I191" s="26" t="s">
        <v>1561</v>
      </c>
      <c r="J191" s="26" t="s">
        <v>1564</v>
      </c>
      <c r="K191" s="21" t="s">
        <v>3462</v>
      </c>
      <c r="L191" s="27" t="s">
        <v>374</v>
      </c>
      <c r="M191" s="21" t="s">
        <v>3156</v>
      </c>
      <c r="N191" s="21">
        <v>6</v>
      </c>
      <c r="O191" s="26" t="s">
        <v>55</v>
      </c>
      <c r="P191" s="14" t="s">
        <v>3142</v>
      </c>
      <c r="Q191" s="32"/>
      <c r="R191" s="21"/>
      <c r="T191" s="24">
        <f t="shared" si="6"/>
        <v>239</v>
      </c>
      <c r="U191" s="24" t="e">
        <f t="shared" ca="1" si="7"/>
        <v>#NAME?</v>
      </c>
      <c r="V191" s="24" t="e">
        <f t="shared" ca="1" si="8"/>
        <v>#NAME?</v>
      </c>
      <c r="W191" s="24" t="e">
        <f ca="1">IF(LocalizarInvertido(".",MID(P191,LEN(P191)-3,3)) &gt; 0,MID(P191,1,LocalizarInvertido(".",P191)),P191)</f>
        <v>#NAME?</v>
      </c>
    </row>
    <row r="192" spans="2:23" ht="45" x14ac:dyDescent="0.25">
      <c r="B192" s="32"/>
      <c r="C192" s="26" t="s">
        <v>1567</v>
      </c>
      <c r="D192" s="26" t="s">
        <v>1568</v>
      </c>
      <c r="E192" s="26" t="s">
        <v>1558</v>
      </c>
      <c r="F192" s="26" t="s">
        <v>1558</v>
      </c>
      <c r="G192" s="26" t="s">
        <v>1596</v>
      </c>
      <c r="H192" s="26" t="s">
        <v>1559</v>
      </c>
      <c r="I192" s="26" t="s">
        <v>1558</v>
      </c>
      <c r="J192" s="26" t="s">
        <v>1564</v>
      </c>
      <c r="K192" s="21" t="s">
        <v>3463</v>
      </c>
      <c r="L192" s="27" t="s">
        <v>1361</v>
      </c>
      <c r="M192" s="21" t="s">
        <v>3156</v>
      </c>
      <c r="N192" s="21">
        <v>7</v>
      </c>
      <c r="O192" s="26" t="s">
        <v>55</v>
      </c>
      <c r="P192" s="10" t="s">
        <v>3142</v>
      </c>
      <c r="Q192" s="32"/>
      <c r="R192" s="21"/>
      <c r="T192" s="24">
        <f t="shared" si="6"/>
        <v>239</v>
      </c>
      <c r="U192" s="24" t="e">
        <f t="shared" ca="1" si="7"/>
        <v>#NAME?</v>
      </c>
      <c r="V192" s="24" t="e">
        <f t="shared" ca="1" si="8"/>
        <v>#NAME?</v>
      </c>
      <c r="W192" s="24" t="e">
        <f ca="1">IF(LocalizarInvertido(".",MID(P192,LEN(P192)-3,3)) &gt; 0,MID(P192,1,LocalizarInvertido(".",P192)),P192)</f>
        <v>#NAME?</v>
      </c>
    </row>
    <row r="193" spans="2:23" ht="45" x14ac:dyDescent="0.25">
      <c r="B193" s="32"/>
      <c r="C193" s="41" t="s">
        <v>1567</v>
      </c>
      <c r="D193" s="41" t="s">
        <v>1568</v>
      </c>
      <c r="E193" s="41" t="s">
        <v>1558</v>
      </c>
      <c r="F193" s="41" t="s">
        <v>1558</v>
      </c>
      <c r="G193" s="41" t="s">
        <v>1596</v>
      </c>
      <c r="H193" s="41" t="s">
        <v>1559</v>
      </c>
      <c r="I193" s="41" t="s">
        <v>1558</v>
      </c>
      <c r="J193" s="41" t="s">
        <v>1560</v>
      </c>
      <c r="K193" s="42" t="s">
        <v>3464</v>
      </c>
      <c r="L193" s="44" t="s">
        <v>1361</v>
      </c>
      <c r="M193" s="42" t="s">
        <v>3157</v>
      </c>
      <c r="N193" s="42">
        <v>8</v>
      </c>
      <c r="O193" s="41" t="s">
        <v>3165</v>
      </c>
      <c r="P193" s="23" t="s">
        <v>3142</v>
      </c>
      <c r="Q193" s="32"/>
      <c r="R193" s="21" t="s">
        <v>14</v>
      </c>
      <c r="T193" s="24">
        <f t="shared" si="6"/>
        <v>239</v>
      </c>
      <c r="U193" s="24" t="e">
        <f t="shared" ca="1" si="7"/>
        <v>#NAME?</v>
      </c>
      <c r="V193" s="24" t="e">
        <f t="shared" ca="1" si="8"/>
        <v>#NAME?</v>
      </c>
      <c r="W193" s="24" t="e">
        <f ca="1">IF(LocalizarInvertido(".",MID(P193,LEN(P193)-3,3)) &gt; 0,MID(P193,1,LocalizarInvertido(".",P193)),P193)</f>
        <v>#NAME?</v>
      </c>
    </row>
    <row r="194" spans="2:23" ht="45" x14ac:dyDescent="0.25">
      <c r="B194" s="32"/>
      <c r="C194" s="41" t="s">
        <v>1567</v>
      </c>
      <c r="D194" s="41" t="s">
        <v>1568</v>
      </c>
      <c r="E194" s="41" t="s">
        <v>1558</v>
      </c>
      <c r="F194" s="41" t="s">
        <v>1558</v>
      </c>
      <c r="G194" s="41" t="s">
        <v>1596</v>
      </c>
      <c r="H194" s="41" t="s">
        <v>1559</v>
      </c>
      <c r="I194" s="41" t="s">
        <v>1558</v>
      </c>
      <c r="J194" s="41" t="s">
        <v>1562</v>
      </c>
      <c r="K194" s="42" t="s">
        <v>3465</v>
      </c>
      <c r="L194" s="44" t="s">
        <v>3466</v>
      </c>
      <c r="M194" s="42" t="s">
        <v>3157</v>
      </c>
      <c r="N194" s="42">
        <v>8</v>
      </c>
      <c r="O194" s="41" t="s">
        <v>3165</v>
      </c>
      <c r="P194" s="23" t="s">
        <v>4247</v>
      </c>
      <c r="Q194" s="32"/>
      <c r="R194" s="21" t="s">
        <v>14</v>
      </c>
      <c r="T194" s="24">
        <f t="shared" si="6"/>
        <v>281</v>
      </c>
      <c r="U194" s="24" t="e">
        <f t="shared" ca="1" si="7"/>
        <v>#NAME?</v>
      </c>
      <c r="V194" s="24" t="e">
        <f t="shared" ca="1" si="8"/>
        <v>#NAME?</v>
      </c>
      <c r="W194" s="24" t="e">
        <f ca="1">IF(LocalizarInvertido(".",MID(P194,LEN(P194)-3,3)) &gt; 0,MID(P194,1,LocalizarInvertido(".",P194)),P194)</f>
        <v>#NAME?</v>
      </c>
    </row>
    <row r="195" spans="2:23" ht="45" x14ac:dyDescent="0.25">
      <c r="B195" s="32"/>
      <c r="C195" s="41" t="s">
        <v>1567</v>
      </c>
      <c r="D195" s="41" t="s">
        <v>1568</v>
      </c>
      <c r="E195" s="41" t="s">
        <v>1558</v>
      </c>
      <c r="F195" s="41" t="s">
        <v>1558</v>
      </c>
      <c r="G195" s="41" t="s">
        <v>1596</v>
      </c>
      <c r="H195" s="41" t="s">
        <v>1559</v>
      </c>
      <c r="I195" s="41" t="s">
        <v>1558</v>
      </c>
      <c r="J195" s="41" t="s">
        <v>1571</v>
      </c>
      <c r="K195" s="42" t="s">
        <v>3467</v>
      </c>
      <c r="L195" s="44" t="s">
        <v>3468</v>
      </c>
      <c r="M195" s="42" t="s">
        <v>3157</v>
      </c>
      <c r="N195" s="42">
        <v>8</v>
      </c>
      <c r="O195" s="41" t="s">
        <v>3165</v>
      </c>
      <c r="P195" s="23" t="s">
        <v>4246</v>
      </c>
      <c r="Q195" s="32"/>
      <c r="R195" s="21" t="s">
        <v>14</v>
      </c>
      <c r="T195" s="24">
        <f t="shared" si="6"/>
        <v>227</v>
      </c>
      <c r="U195" s="24" t="e">
        <f t="shared" ca="1" si="7"/>
        <v>#NAME?</v>
      </c>
      <c r="V195" s="24" t="e">
        <f t="shared" ca="1" si="8"/>
        <v>#NAME?</v>
      </c>
      <c r="W195" s="24" t="e">
        <f ca="1">IF(LocalizarInvertido(".",MID(P195,LEN(P195)-3,3)) &gt; 0,MID(P195,1,LocalizarInvertido(".",P195)),P195)</f>
        <v>#NAME?</v>
      </c>
    </row>
    <row r="196" spans="2:23" ht="45" x14ac:dyDescent="0.25">
      <c r="B196" s="32"/>
      <c r="C196" s="26" t="s">
        <v>1567</v>
      </c>
      <c r="D196" s="26" t="s">
        <v>1568</v>
      </c>
      <c r="E196" s="26" t="s">
        <v>1558</v>
      </c>
      <c r="F196" s="26" t="s">
        <v>1558</v>
      </c>
      <c r="G196" s="26" t="s">
        <v>1596</v>
      </c>
      <c r="H196" s="26" t="s">
        <v>1568</v>
      </c>
      <c r="I196" s="26" t="s">
        <v>1561</v>
      </c>
      <c r="J196" s="26" t="s">
        <v>1564</v>
      </c>
      <c r="K196" s="21" t="s">
        <v>3469</v>
      </c>
      <c r="L196" s="27" t="s">
        <v>372</v>
      </c>
      <c r="M196" s="21" t="s">
        <v>3156</v>
      </c>
      <c r="N196" s="21">
        <v>6</v>
      </c>
      <c r="O196" s="26" t="s">
        <v>55</v>
      </c>
      <c r="P196" s="1" t="s">
        <v>714</v>
      </c>
      <c r="Q196" s="32"/>
      <c r="R196" s="21"/>
      <c r="T196" s="24">
        <f t="shared" ref="T196:T259" si="9">LEN(P196)</f>
        <v>234</v>
      </c>
      <c r="U196" s="24" t="e">
        <f t="shared" ref="U196:U259" ca="1" si="10">LEN(W196)</f>
        <v>#NAME?</v>
      </c>
      <c r="V196" s="24" t="e">
        <f t="shared" ref="V196:V259" ca="1" si="11">T196-U196</f>
        <v>#NAME?</v>
      </c>
      <c r="W196" s="24" t="e">
        <f ca="1">IF(LocalizarInvertido(".",MID(P196,LEN(P196)-3,3)) &gt; 0,MID(P196,1,LocalizarInvertido(".",P196)),P196)</f>
        <v>#NAME?</v>
      </c>
    </row>
    <row r="197" spans="2:23" ht="45" x14ac:dyDescent="0.25">
      <c r="B197" s="32"/>
      <c r="C197" s="26" t="s">
        <v>1567</v>
      </c>
      <c r="D197" s="26" t="s">
        <v>1568</v>
      </c>
      <c r="E197" s="26" t="s">
        <v>1558</v>
      </c>
      <c r="F197" s="26" t="s">
        <v>1558</v>
      </c>
      <c r="G197" s="26" t="s">
        <v>1596</v>
      </c>
      <c r="H197" s="26" t="s">
        <v>1568</v>
      </c>
      <c r="I197" s="26" t="s">
        <v>1558</v>
      </c>
      <c r="J197" s="26" t="s">
        <v>1564</v>
      </c>
      <c r="K197" s="21" t="s">
        <v>3470</v>
      </c>
      <c r="L197" s="27" t="s">
        <v>1360</v>
      </c>
      <c r="M197" s="21" t="s">
        <v>3156</v>
      </c>
      <c r="N197" s="21">
        <v>7</v>
      </c>
      <c r="O197" s="26" t="s">
        <v>55</v>
      </c>
      <c r="P197" s="1" t="s">
        <v>714</v>
      </c>
      <c r="Q197" s="32"/>
      <c r="R197" s="21"/>
      <c r="T197" s="24">
        <f t="shared" si="9"/>
        <v>234</v>
      </c>
      <c r="U197" s="24" t="e">
        <f t="shared" ca="1" si="10"/>
        <v>#NAME?</v>
      </c>
      <c r="V197" s="24" t="e">
        <f t="shared" ca="1" si="11"/>
        <v>#NAME?</v>
      </c>
      <c r="W197" s="24" t="e">
        <f ca="1">IF(LocalizarInvertido(".",MID(P197,LEN(P197)-3,3)) &gt; 0,MID(P197,1,LocalizarInvertido(".",P197)),P197)</f>
        <v>#NAME?</v>
      </c>
    </row>
    <row r="198" spans="2:23" ht="45" x14ac:dyDescent="0.25">
      <c r="B198" s="32"/>
      <c r="C198" s="41" t="s">
        <v>1567</v>
      </c>
      <c r="D198" s="41" t="s">
        <v>1568</v>
      </c>
      <c r="E198" s="41" t="s">
        <v>1558</v>
      </c>
      <c r="F198" s="41" t="s">
        <v>1558</v>
      </c>
      <c r="G198" s="41" t="s">
        <v>1596</v>
      </c>
      <c r="H198" s="41" t="s">
        <v>1568</v>
      </c>
      <c r="I198" s="41" t="s">
        <v>1558</v>
      </c>
      <c r="J198" s="41" t="s">
        <v>1560</v>
      </c>
      <c r="K198" s="42" t="s">
        <v>3471</v>
      </c>
      <c r="L198" s="44" t="s">
        <v>1360</v>
      </c>
      <c r="M198" s="42" t="s">
        <v>3157</v>
      </c>
      <c r="N198" s="42">
        <v>8</v>
      </c>
      <c r="O198" s="41" t="s">
        <v>3165</v>
      </c>
      <c r="P198" s="23" t="s">
        <v>714</v>
      </c>
      <c r="Q198" s="32"/>
      <c r="R198" s="21" t="s">
        <v>14</v>
      </c>
      <c r="T198" s="24">
        <f t="shared" si="9"/>
        <v>234</v>
      </c>
      <c r="U198" s="24" t="e">
        <f t="shared" ca="1" si="10"/>
        <v>#NAME?</v>
      </c>
      <c r="V198" s="24" t="e">
        <f t="shared" ca="1" si="11"/>
        <v>#NAME?</v>
      </c>
      <c r="W198" s="24" t="e">
        <f ca="1">IF(LocalizarInvertido(".",MID(P198,LEN(P198)-3,3)) &gt; 0,MID(P198,1,LocalizarInvertido(".",P198)),P198)</f>
        <v>#NAME?</v>
      </c>
    </row>
    <row r="199" spans="2:23" ht="45" x14ac:dyDescent="0.25">
      <c r="B199" s="32"/>
      <c r="C199" s="41" t="s">
        <v>1567</v>
      </c>
      <c r="D199" s="41" t="s">
        <v>1568</v>
      </c>
      <c r="E199" s="41" t="s">
        <v>1558</v>
      </c>
      <c r="F199" s="41" t="s">
        <v>1558</v>
      </c>
      <c r="G199" s="41" t="s">
        <v>1596</v>
      </c>
      <c r="H199" s="41" t="s">
        <v>1568</v>
      </c>
      <c r="I199" s="41" t="s">
        <v>1558</v>
      </c>
      <c r="J199" s="41" t="s">
        <v>1562</v>
      </c>
      <c r="K199" s="42" t="s">
        <v>3472</v>
      </c>
      <c r="L199" s="44" t="s">
        <v>3473</v>
      </c>
      <c r="M199" s="42" t="s">
        <v>3157</v>
      </c>
      <c r="N199" s="42">
        <v>8</v>
      </c>
      <c r="O199" s="41" t="s">
        <v>3165</v>
      </c>
      <c r="P199" s="23" t="s">
        <v>4247</v>
      </c>
      <c r="Q199" s="32"/>
      <c r="R199" s="21" t="s">
        <v>14</v>
      </c>
      <c r="T199" s="24">
        <f t="shared" si="9"/>
        <v>281</v>
      </c>
      <c r="U199" s="24" t="e">
        <f t="shared" ca="1" si="10"/>
        <v>#NAME?</v>
      </c>
      <c r="V199" s="24" t="e">
        <f t="shared" ca="1" si="11"/>
        <v>#NAME?</v>
      </c>
      <c r="W199" s="24" t="e">
        <f ca="1">IF(LocalizarInvertido(".",MID(P199,LEN(P199)-3,3)) &gt; 0,MID(P199,1,LocalizarInvertido(".",P199)),P199)</f>
        <v>#NAME?</v>
      </c>
    </row>
    <row r="200" spans="2:23" ht="45" x14ac:dyDescent="0.25">
      <c r="B200" s="32"/>
      <c r="C200" s="41" t="s">
        <v>1567</v>
      </c>
      <c r="D200" s="41" t="s">
        <v>1568</v>
      </c>
      <c r="E200" s="41" t="s">
        <v>1558</v>
      </c>
      <c r="F200" s="41" t="s">
        <v>1558</v>
      </c>
      <c r="G200" s="41" t="s">
        <v>1596</v>
      </c>
      <c r="H200" s="41" t="s">
        <v>1568</v>
      </c>
      <c r="I200" s="41" t="s">
        <v>1558</v>
      </c>
      <c r="J200" s="41" t="s">
        <v>1571</v>
      </c>
      <c r="K200" s="42" t="s">
        <v>3474</v>
      </c>
      <c r="L200" s="44" t="s">
        <v>3475</v>
      </c>
      <c r="M200" s="42" t="s">
        <v>3157</v>
      </c>
      <c r="N200" s="42">
        <v>8</v>
      </c>
      <c r="O200" s="41" t="s">
        <v>3165</v>
      </c>
      <c r="P200" s="23" t="s">
        <v>4246</v>
      </c>
      <c r="Q200" s="32"/>
      <c r="R200" s="21" t="s">
        <v>14</v>
      </c>
      <c r="T200" s="24">
        <f t="shared" si="9"/>
        <v>227</v>
      </c>
      <c r="U200" s="24" t="e">
        <f t="shared" ca="1" si="10"/>
        <v>#NAME?</v>
      </c>
      <c r="V200" s="24" t="e">
        <f t="shared" ca="1" si="11"/>
        <v>#NAME?</v>
      </c>
      <c r="W200" s="24" t="e">
        <f ca="1">IF(LocalizarInvertido(".",MID(P200,LEN(P200)-3,3)) &gt; 0,MID(P200,1,LocalizarInvertido(".",P200)),P200)</f>
        <v>#NAME?</v>
      </c>
    </row>
    <row r="201" spans="2:23" ht="30" x14ac:dyDescent="0.25">
      <c r="B201" s="32"/>
      <c r="C201" s="26" t="s">
        <v>1567</v>
      </c>
      <c r="D201" s="26" t="s">
        <v>1568</v>
      </c>
      <c r="E201" s="26" t="s">
        <v>1558</v>
      </c>
      <c r="F201" s="26" t="s">
        <v>1558</v>
      </c>
      <c r="G201" s="26" t="s">
        <v>1596</v>
      </c>
      <c r="H201" s="26" t="s">
        <v>1569</v>
      </c>
      <c r="I201" s="26" t="s">
        <v>1561</v>
      </c>
      <c r="J201" s="26" t="s">
        <v>1564</v>
      </c>
      <c r="K201" s="21" t="s">
        <v>3476</v>
      </c>
      <c r="L201" s="27" t="s">
        <v>375</v>
      </c>
      <c r="M201" s="21" t="s">
        <v>3156</v>
      </c>
      <c r="N201" s="21">
        <v>6</v>
      </c>
      <c r="O201" s="26" t="s">
        <v>55</v>
      </c>
      <c r="P201" s="1" t="s">
        <v>715</v>
      </c>
      <c r="Q201" s="32"/>
      <c r="R201" s="21"/>
      <c r="T201" s="24">
        <f t="shared" si="9"/>
        <v>228</v>
      </c>
      <c r="U201" s="24" t="e">
        <f t="shared" ca="1" si="10"/>
        <v>#NAME?</v>
      </c>
      <c r="V201" s="24" t="e">
        <f t="shared" ca="1" si="11"/>
        <v>#NAME?</v>
      </c>
      <c r="W201" s="24" t="e">
        <f ca="1">IF(LocalizarInvertido(".",MID(P201,LEN(P201)-3,3)) &gt; 0,MID(P201,1,LocalizarInvertido(".",P201)),P201)</f>
        <v>#NAME?</v>
      </c>
    </row>
    <row r="202" spans="2:23" ht="30" x14ac:dyDescent="0.25">
      <c r="B202" s="32"/>
      <c r="C202" s="26" t="s">
        <v>1567</v>
      </c>
      <c r="D202" s="26" t="s">
        <v>1568</v>
      </c>
      <c r="E202" s="26" t="s">
        <v>1558</v>
      </c>
      <c r="F202" s="26" t="s">
        <v>1558</v>
      </c>
      <c r="G202" s="26" t="s">
        <v>1596</v>
      </c>
      <c r="H202" s="26" t="s">
        <v>1569</v>
      </c>
      <c r="I202" s="26" t="s">
        <v>1558</v>
      </c>
      <c r="J202" s="26" t="s">
        <v>1564</v>
      </c>
      <c r="K202" s="21" t="s">
        <v>3477</v>
      </c>
      <c r="L202" s="27" t="s">
        <v>1362</v>
      </c>
      <c r="M202" s="21" t="s">
        <v>3156</v>
      </c>
      <c r="N202" s="21">
        <v>7</v>
      </c>
      <c r="O202" s="26" t="s">
        <v>55</v>
      </c>
      <c r="P202" s="1" t="s">
        <v>715</v>
      </c>
      <c r="Q202" s="32"/>
      <c r="R202" s="21"/>
      <c r="T202" s="24">
        <f t="shared" si="9"/>
        <v>228</v>
      </c>
      <c r="U202" s="24" t="e">
        <f t="shared" ca="1" si="10"/>
        <v>#NAME?</v>
      </c>
      <c r="V202" s="24" t="e">
        <f t="shared" ca="1" si="11"/>
        <v>#NAME?</v>
      </c>
      <c r="W202" s="24" t="e">
        <f ca="1">IF(LocalizarInvertido(".",MID(P202,LEN(P202)-3,3)) &gt; 0,MID(P202,1,LocalizarInvertido(".",P202)),P202)</f>
        <v>#NAME?</v>
      </c>
    </row>
    <row r="203" spans="2:23" ht="30" x14ac:dyDescent="0.25">
      <c r="B203" s="32"/>
      <c r="C203" s="41" t="s">
        <v>1567</v>
      </c>
      <c r="D203" s="41" t="s">
        <v>1568</v>
      </c>
      <c r="E203" s="41" t="s">
        <v>1558</v>
      </c>
      <c r="F203" s="41" t="s">
        <v>1558</v>
      </c>
      <c r="G203" s="41" t="s">
        <v>1596</v>
      </c>
      <c r="H203" s="41" t="s">
        <v>1569</v>
      </c>
      <c r="I203" s="41" t="s">
        <v>1558</v>
      </c>
      <c r="J203" s="41" t="s">
        <v>1560</v>
      </c>
      <c r="K203" s="42" t="s">
        <v>3478</v>
      </c>
      <c r="L203" s="44" t="s">
        <v>1362</v>
      </c>
      <c r="M203" s="42" t="s">
        <v>3157</v>
      </c>
      <c r="N203" s="42">
        <v>8</v>
      </c>
      <c r="O203" s="41" t="s">
        <v>3165</v>
      </c>
      <c r="P203" s="23" t="s">
        <v>715</v>
      </c>
      <c r="Q203" s="32"/>
      <c r="R203" s="21" t="s">
        <v>14</v>
      </c>
      <c r="T203" s="24">
        <f t="shared" si="9"/>
        <v>228</v>
      </c>
      <c r="U203" s="24" t="e">
        <f t="shared" ca="1" si="10"/>
        <v>#NAME?</v>
      </c>
      <c r="V203" s="24" t="e">
        <f t="shared" ca="1" si="11"/>
        <v>#NAME?</v>
      </c>
      <c r="W203" s="24" t="e">
        <f ca="1">IF(LocalizarInvertido(".",MID(P203,LEN(P203)-3,3)) &gt; 0,MID(P203,1,LocalizarInvertido(".",P203)),P203)</f>
        <v>#NAME?</v>
      </c>
    </row>
    <row r="204" spans="2:23" ht="45" x14ac:dyDescent="0.25">
      <c r="B204" s="32"/>
      <c r="C204" s="41" t="s">
        <v>1567</v>
      </c>
      <c r="D204" s="41" t="s">
        <v>1568</v>
      </c>
      <c r="E204" s="41" t="s">
        <v>1558</v>
      </c>
      <c r="F204" s="41" t="s">
        <v>1558</v>
      </c>
      <c r="G204" s="41" t="s">
        <v>1596</v>
      </c>
      <c r="H204" s="41" t="s">
        <v>1569</v>
      </c>
      <c r="I204" s="41" t="s">
        <v>1558</v>
      </c>
      <c r="J204" s="41" t="s">
        <v>1562</v>
      </c>
      <c r="K204" s="42" t="s">
        <v>3479</v>
      </c>
      <c r="L204" s="44" t="s">
        <v>3480</v>
      </c>
      <c r="M204" s="42" t="s">
        <v>3157</v>
      </c>
      <c r="N204" s="42">
        <v>8</v>
      </c>
      <c r="O204" s="41" t="s">
        <v>3165</v>
      </c>
      <c r="P204" s="23" t="s">
        <v>4247</v>
      </c>
      <c r="Q204" s="32"/>
      <c r="R204" s="21" t="s">
        <v>14</v>
      </c>
      <c r="T204" s="24">
        <f t="shared" si="9"/>
        <v>281</v>
      </c>
      <c r="U204" s="24" t="e">
        <f t="shared" ca="1" si="10"/>
        <v>#NAME?</v>
      </c>
      <c r="V204" s="24" t="e">
        <f t="shared" ca="1" si="11"/>
        <v>#NAME?</v>
      </c>
      <c r="W204" s="24" t="e">
        <f ca="1">IF(LocalizarInvertido(".",MID(P204,LEN(P204)-3,3)) &gt; 0,MID(P204,1,LocalizarInvertido(".",P204)),P204)</f>
        <v>#NAME?</v>
      </c>
    </row>
    <row r="205" spans="2:23" ht="45" x14ac:dyDescent="0.25">
      <c r="B205" s="32"/>
      <c r="C205" s="41" t="s">
        <v>1567</v>
      </c>
      <c r="D205" s="41" t="s">
        <v>1568</v>
      </c>
      <c r="E205" s="41" t="s">
        <v>1558</v>
      </c>
      <c r="F205" s="41" t="s">
        <v>1558</v>
      </c>
      <c r="G205" s="41" t="s">
        <v>1596</v>
      </c>
      <c r="H205" s="41" t="s">
        <v>1569</v>
      </c>
      <c r="I205" s="41" t="s">
        <v>1558</v>
      </c>
      <c r="J205" s="41" t="s">
        <v>1571</v>
      </c>
      <c r="K205" s="42" t="s">
        <v>3481</v>
      </c>
      <c r="L205" s="44" t="s">
        <v>3482</v>
      </c>
      <c r="M205" s="42" t="s">
        <v>3157</v>
      </c>
      <c r="N205" s="42">
        <v>8</v>
      </c>
      <c r="O205" s="41" t="s">
        <v>3165</v>
      </c>
      <c r="P205" s="23" t="s">
        <v>4246</v>
      </c>
      <c r="Q205" s="32"/>
      <c r="R205" s="21" t="s">
        <v>14</v>
      </c>
      <c r="T205" s="24">
        <f t="shared" si="9"/>
        <v>227</v>
      </c>
      <c r="U205" s="24" t="e">
        <f t="shared" ca="1" si="10"/>
        <v>#NAME?</v>
      </c>
      <c r="V205" s="24" t="e">
        <f t="shared" ca="1" si="11"/>
        <v>#NAME?</v>
      </c>
      <c r="W205" s="24" t="e">
        <f ca="1">IF(LocalizarInvertido(".",MID(P205,LEN(P205)-3,3)) &gt; 0,MID(P205,1,LocalizarInvertido(".",P205)),P205)</f>
        <v>#NAME?</v>
      </c>
    </row>
    <row r="206" spans="2:23" ht="45" x14ac:dyDescent="0.25">
      <c r="B206" s="32"/>
      <c r="C206" s="26" t="s">
        <v>1567</v>
      </c>
      <c r="D206" s="26" t="s">
        <v>1568</v>
      </c>
      <c r="E206" s="26" t="s">
        <v>1558</v>
      </c>
      <c r="F206" s="26" t="s">
        <v>1558</v>
      </c>
      <c r="G206" s="26" t="s">
        <v>1596</v>
      </c>
      <c r="H206" s="26" t="s">
        <v>1570</v>
      </c>
      <c r="I206" s="26" t="s">
        <v>1561</v>
      </c>
      <c r="J206" s="26" t="s">
        <v>1564</v>
      </c>
      <c r="K206" s="21" t="s">
        <v>3483</v>
      </c>
      <c r="L206" s="27" t="s">
        <v>377</v>
      </c>
      <c r="M206" s="21" t="s">
        <v>3156</v>
      </c>
      <c r="N206" s="21">
        <v>6</v>
      </c>
      <c r="O206" s="26" t="s">
        <v>55</v>
      </c>
      <c r="P206" s="35" t="s">
        <v>3143</v>
      </c>
      <c r="Q206" s="32"/>
      <c r="R206" s="21"/>
      <c r="T206" s="24">
        <f t="shared" si="9"/>
        <v>263</v>
      </c>
      <c r="U206" s="24" t="e">
        <f t="shared" ca="1" si="10"/>
        <v>#NAME?</v>
      </c>
      <c r="V206" s="24" t="e">
        <f t="shared" ca="1" si="11"/>
        <v>#NAME?</v>
      </c>
      <c r="W206" s="24" t="e">
        <f ca="1">IF(LocalizarInvertido(".",MID(P206,LEN(P206)-3,3)) &gt; 0,MID(P206,1,LocalizarInvertido(".",P206)),P206)</f>
        <v>#NAME?</v>
      </c>
    </row>
    <row r="207" spans="2:23" ht="45" x14ac:dyDescent="0.25">
      <c r="B207" s="32"/>
      <c r="C207" s="26" t="s">
        <v>1567</v>
      </c>
      <c r="D207" s="26" t="s">
        <v>1568</v>
      </c>
      <c r="E207" s="26" t="s">
        <v>1558</v>
      </c>
      <c r="F207" s="26" t="s">
        <v>1558</v>
      </c>
      <c r="G207" s="26" t="s">
        <v>1596</v>
      </c>
      <c r="H207" s="26" t="s">
        <v>1570</v>
      </c>
      <c r="I207" s="26" t="s">
        <v>1558</v>
      </c>
      <c r="J207" s="26" t="s">
        <v>1564</v>
      </c>
      <c r="K207" s="21" t="s">
        <v>3484</v>
      </c>
      <c r="L207" s="27" t="s">
        <v>1363</v>
      </c>
      <c r="M207" s="21" t="s">
        <v>3156</v>
      </c>
      <c r="N207" s="21">
        <v>7</v>
      </c>
      <c r="O207" s="26" t="s">
        <v>55</v>
      </c>
      <c r="P207" s="35" t="s">
        <v>3143</v>
      </c>
      <c r="Q207" s="32"/>
      <c r="R207" s="21"/>
      <c r="T207" s="24">
        <f t="shared" si="9"/>
        <v>263</v>
      </c>
      <c r="U207" s="24" t="e">
        <f t="shared" ca="1" si="10"/>
        <v>#NAME?</v>
      </c>
      <c r="V207" s="24" t="e">
        <f t="shared" ca="1" si="11"/>
        <v>#NAME?</v>
      </c>
      <c r="W207" s="24" t="e">
        <f ca="1">IF(LocalizarInvertido(".",MID(P207,LEN(P207)-3,3)) &gt; 0,MID(P207,1,LocalizarInvertido(".",P207)),P207)</f>
        <v>#NAME?</v>
      </c>
    </row>
    <row r="208" spans="2:23" ht="45" x14ac:dyDescent="0.25">
      <c r="B208" s="32"/>
      <c r="C208" s="41" t="s">
        <v>1567</v>
      </c>
      <c r="D208" s="41" t="s">
        <v>1568</v>
      </c>
      <c r="E208" s="41" t="s">
        <v>1558</v>
      </c>
      <c r="F208" s="41" t="s">
        <v>1558</v>
      </c>
      <c r="G208" s="41" t="s">
        <v>1596</v>
      </c>
      <c r="H208" s="41" t="s">
        <v>1570</v>
      </c>
      <c r="I208" s="41" t="s">
        <v>1558</v>
      </c>
      <c r="J208" s="41" t="s">
        <v>1560</v>
      </c>
      <c r="K208" s="42" t="s">
        <v>3485</v>
      </c>
      <c r="L208" s="44" t="s">
        <v>1363</v>
      </c>
      <c r="M208" s="42" t="s">
        <v>3157</v>
      </c>
      <c r="N208" s="42">
        <v>8</v>
      </c>
      <c r="O208" s="41" t="s">
        <v>3165</v>
      </c>
      <c r="P208" s="23" t="s">
        <v>3143</v>
      </c>
      <c r="Q208" s="32"/>
      <c r="R208" s="21" t="s">
        <v>14</v>
      </c>
      <c r="T208" s="24">
        <f t="shared" si="9"/>
        <v>263</v>
      </c>
      <c r="U208" s="24" t="e">
        <f t="shared" ca="1" si="10"/>
        <v>#NAME?</v>
      </c>
      <c r="V208" s="24" t="e">
        <f t="shared" ca="1" si="11"/>
        <v>#NAME?</v>
      </c>
      <c r="W208" s="24" t="e">
        <f ca="1">IF(LocalizarInvertido(".",MID(P208,LEN(P208)-3,3)) &gt; 0,MID(P208,1,LocalizarInvertido(".",P208)),P208)</f>
        <v>#NAME?</v>
      </c>
    </row>
    <row r="209" spans="2:23" ht="45" x14ac:dyDescent="0.25">
      <c r="B209" s="32"/>
      <c r="C209" s="41" t="s">
        <v>1567</v>
      </c>
      <c r="D209" s="41" t="s">
        <v>1568</v>
      </c>
      <c r="E209" s="41" t="s">
        <v>1558</v>
      </c>
      <c r="F209" s="41" t="s">
        <v>1558</v>
      </c>
      <c r="G209" s="41" t="s">
        <v>1596</v>
      </c>
      <c r="H209" s="41" t="s">
        <v>1570</v>
      </c>
      <c r="I209" s="41" t="s">
        <v>1558</v>
      </c>
      <c r="J209" s="41" t="s">
        <v>1562</v>
      </c>
      <c r="K209" s="42" t="s">
        <v>3486</v>
      </c>
      <c r="L209" s="44" t="s">
        <v>3487</v>
      </c>
      <c r="M209" s="42" t="s">
        <v>3157</v>
      </c>
      <c r="N209" s="42">
        <v>8</v>
      </c>
      <c r="O209" s="41" t="s">
        <v>3165</v>
      </c>
      <c r="P209" s="23" t="s">
        <v>4247</v>
      </c>
      <c r="Q209" s="32"/>
      <c r="R209" s="21" t="s">
        <v>14</v>
      </c>
      <c r="T209" s="24">
        <f t="shared" si="9"/>
        <v>281</v>
      </c>
      <c r="U209" s="24" t="e">
        <f t="shared" ca="1" si="10"/>
        <v>#NAME?</v>
      </c>
      <c r="V209" s="24" t="e">
        <f t="shared" ca="1" si="11"/>
        <v>#NAME?</v>
      </c>
      <c r="W209" s="24" t="e">
        <f ca="1">IF(LocalizarInvertido(".",MID(P209,LEN(P209)-3,3)) &gt; 0,MID(P209,1,LocalizarInvertido(".",P209)),P209)</f>
        <v>#NAME?</v>
      </c>
    </row>
    <row r="210" spans="2:23" ht="45" x14ac:dyDescent="0.25">
      <c r="B210" s="32"/>
      <c r="C210" s="41" t="s">
        <v>1567</v>
      </c>
      <c r="D210" s="41" t="s">
        <v>1568</v>
      </c>
      <c r="E210" s="41" t="s">
        <v>1558</v>
      </c>
      <c r="F210" s="41" t="s">
        <v>1558</v>
      </c>
      <c r="G210" s="41" t="s">
        <v>1596</v>
      </c>
      <c r="H210" s="41" t="s">
        <v>1570</v>
      </c>
      <c r="I210" s="41" t="s">
        <v>1558</v>
      </c>
      <c r="J210" s="41" t="s">
        <v>1571</v>
      </c>
      <c r="K210" s="42" t="s">
        <v>3488</v>
      </c>
      <c r="L210" s="44" t="s">
        <v>3489</v>
      </c>
      <c r="M210" s="42" t="s">
        <v>3157</v>
      </c>
      <c r="N210" s="42">
        <v>8</v>
      </c>
      <c r="O210" s="41" t="s">
        <v>3165</v>
      </c>
      <c r="P210" s="23" t="s">
        <v>4246</v>
      </c>
      <c r="Q210" s="32"/>
      <c r="R210" s="21" t="s">
        <v>14</v>
      </c>
      <c r="T210" s="24">
        <f t="shared" si="9"/>
        <v>227</v>
      </c>
      <c r="U210" s="24" t="e">
        <f t="shared" ca="1" si="10"/>
        <v>#NAME?</v>
      </c>
      <c r="V210" s="24" t="e">
        <f t="shared" ca="1" si="11"/>
        <v>#NAME?</v>
      </c>
      <c r="W210" s="24" t="e">
        <f ca="1">IF(LocalizarInvertido(".",MID(P210,LEN(P210)-3,3)) &gt; 0,MID(P210,1,LocalizarInvertido(".",P210)),P210)</f>
        <v>#NAME?</v>
      </c>
    </row>
    <row r="211" spans="2:23" ht="45" x14ac:dyDescent="0.25">
      <c r="B211" s="32"/>
      <c r="C211" s="26" t="s">
        <v>1567</v>
      </c>
      <c r="D211" s="26" t="s">
        <v>1568</v>
      </c>
      <c r="E211" s="26" t="s">
        <v>1558</v>
      </c>
      <c r="F211" s="26" t="s">
        <v>1558</v>
      </c>
      <c r="G211" s="26" t="s">
        <v>1574</v>
      </c>
      <c r="H211" s="26" t="s">
        <v>1561</v>
      </c>
      <c r="I211" s="26" t="s">
        <v>1561</v>
      </c>
      <c r="J211" s="26" t="s">
        <v>1564</v>
      </c>
      <c r="K211" s="21" t="s">
        <v>3490</v>
      </c>
      <c r="L211" s="10" t="s">
        <v>3078</v>
      </c>
      <c r="M211" s="21" t="s">
        <v>3156</v>
      </c>
      <c r="N211" s="21">
        <v>5</v>
      </c>
      <c r="O211" s="26" t="s">
        <v>51</v>
      </c>
      <c r="P211" s="10" t="s">
        <v>716</v>
      </c>
      <c r="Q211" s="32"/>
      <c r="R211" s="21"/>
      <c r="T211" s="24">
        <f t="shared" si="9"/>
        <v>230</v>
      </c>
      <c r="U211" s="24" t="e">
        <f t="shared" ca="1" si="10"/>
        <v>#NAME?</v>
      </c>
      <c r="V211" s="24" t="e">
        <f t="shared" ca="1" si="11"/>
        <v>#NAME?</v>
      </c>
      <c r="W211" s="24" t="e">
        <f ca="1">IF(LocalizarInvertido(".",MID(P211,LEN(P211)-3,3)) &gt; 0,MID(P211,1,LocalizarInvertido(".",P211)),P211)</f>
        <v>#NAME?</v>
      </c>
    </row>
    <row r="212" spans="2:23" ht="45" x14ac:dyDescent="0.25">
      <c r="B212" s="32"/>
      <c r="C212" s="26" t="s">
        <v>1567</v>
      </c>
      <c r="D212" s="26" t="s">
        <v>1568</v>
      </c>
      <c r="E212" s="26" t="s">
        <v>1558</v>
      </c>
      <c r="F212" s="26" t="s">
        <v>1558</v>
      </c>
      <c r="G212" s="26" t="s">
        <v>1574</v>
      </c>
      <c r="H212" s="26" t="s">
        <v>1561</v>
      </c>
      <c r="I212" s="26" t="s">
        <v>1558</v>
      </c>
      <c r="J212" s="26" t="s">
        <v>1564</v>
      </c>
      <c r="K212" s="21" t="s">
        <v>3491</v>
      </c>
      <c r="L212" s="10" t="s">
        <v>3078</v>
      </c>
      <c r="M212" s="21" t="s">
        <v>3156</v>
      </c>
      <c r="N212" s="21">
        <v>7</v>
      </c>
      <c r="O212" s="26" t="s">
        <v>51</v>
      </c>
      <c r="P212" s="10" t="s">
        <v>716</v>
      </c>
      <c r="Q212" s="32"/>
      <c r="R212" s="21"/>
      <c r="T212" s="24">
        <f t="shared" si="9"/>
        <v>230</v>
      </c>
      <c r="U212" s="24" t="e">
        <f t="shared" ca="1" si="10"/>
        <v>#NAME?</v>
      </c>
      <c r="V212" s="24" t="e">
        <f t="shared" ca="1" si="11"/>
        <v>#NAME?</v>
      </c>
      <c r="W212" s="24" t="e">
        <f ca="1">IF(LocalizarInvertido(".",MID(P212,LEN(P212)-3,3)) &gt; 0,MID(P212,1,LocalizarInvertido(".",P212)),P212)</f>
        <v>#NAME?</v>
      </c>
    </row>
    <row r="213" spans="2:23" ht="45" x14ac:dyDescent="0.25">
      <c r="B213" s="32"/>
      <c r="C213" s="41" t="s">
        <v>1567</v>
      </c>
      <c r="D213" s="41" t="s">
        <v>1568</v>
      </c>
      <c r="E213" s="41" t="s">
        <v>1558</v>
      </c>
      <c r="F213" s="41" t="s">
        <v>1558</v>
      </c>
      <c r="G213" s="41" t="s">
        <v>1574</v>
      </c>
      <c r="H213" s="41" t="s">
        <v>1561</v>
      </c>
      <c r="I213" s="41" t="s">
        <v>1558</v>
      </c>
      <c r="J213" s="41" t="s">
        <v>1560</v>
      </c>
      <c r="K213" s="42" t="s">
        <v>3492</v>
      </c>
      <c r="L213" s="23" t="s">
        <v>3493</v>
      </c>
      <c r="M213" s="42" t="s">
        <v>3157</v>
      </c>
      <c r="N213" s="42">
        <v>8</v>
      </c>
      <c r="O213" s="41" t="s">
        <v>3165</v>
      </c>
      <c r="P213" s="23" t="s">
        <v>716</v>
      </c>
      <c r="Q213" s="32"/>
      <c r="R213" s="21" t="s">
        <v>14</v>
      </c>
      <c r="T213" s="24">
        <f t="shared" si="9"/>
        <v>230</v>
      </c>
      <c r="U213" s="24" t="e">
        <f t="shared" ca="1" si="10"/>
        <v>#NAME?</v>
      </c>
      <c r="V213" s="24" t="e">
        <f t="shared" ca="1" si="11"/>
        <v>#NAME?</v>
      </c>
      <c r="W213" s="24" t="e">
        <f ca="1">IF(LocalizarInvertido(".",MID(P213,LEN(P213)-3,3)) &gt; 0,MID(P213,1,LocalizarInvertido(".",P213)),P213)</f>
        <v>#NAME?</v>
      </c>
    </row>
    <row r="214" spans="2:23" ht="45" x14ac:dyDescent="0.25">
      <c r="B214" s="32"/>
      <c r="C214" s="41" t="s">
        <v>1567</v>
      </c>
      <c r="D214" s="41" t="s">
        <v>1568</v>
      </c>
      <c r="E214" s="41" t="s">
        <v>1558</v>
      </c>
      <c r="F214" s="41" t="s">
        <v>1558</v>
      </c>
      <c r="G214" s="41" t="s">
        <v>1574</v>
      </c>
      <c r="H214" s="41" t="s">
        <v>1561</v>
      </c>
      <c r="I214" s="41" t="s">
        <v>1558</v>
      </c>
      <c r="J214" s="41" t="s">
        <v>1562</v>
      </c>
      <c r="K214" s="42" t="s">
        <v>3494</v>
      </c>
      <c r="L214" s="23" t="s">
        <v>3495</v>
      </c>
      <c r="M214" s="42" t="s">
        <v>3157</v>
      </c>
      <c r="N214" s="42">
        <v>8</v>
      </c>
      <c r="O214" s="41" t="s">
        <v>3165</v>
      </c>
      <c r="P214" s="23" t="s">
        <v>4247</v>
      </c>
      <c r="Q214" s="32"/>
      <c r="R214" s="21" t="s">
        <v>14</v>
      </c>
      <c r="T214" s="24">
        <f t="shared" si="9"/>
        <v>281</v>
      </c>
      <c r="U214" s="24" t="e">
        <f t="shared" ca="1" si="10"/>
        <v>#NAME?</v>
      </c>
      <c r="V214" s="24" t="e">
        <f t="shared" ca="1" si="11"/>
        <v>#NAME?</v>
      </c>
      <c r="W214" s="24" t="e">
        <f ca="1">IF(LocalizarInvertido(".",MID(P214,LEN(P214)-3,3)) &gt; 0,MID(P214,1,LocalizarInvertido(".",P214)),P214)</f>
        <v>#NAME?</v>
      </c>
    </row>
    <row r="215" spans="2:23" ht="45" x14ac:dyDescent="0.25">
      <c r="B215" s="32"/>
      <c r="C215" s="41" t="s">
        <v>1567</v>
      </c>
      <c r="D215" s="41" t="s">
        <v>1568</v>
      </c>
      <c r="E215" s="41" t="s">
        <v>1558</v>
      </c>
      <c r="F215" s="41" t="s">
        <v>1558</v>
      </c>
      <c r="G215" s="41" t="s">
        <v>1574</v>
      </c>
      <c r="H215" s="41" t="s">
        <v>1561</v>
      </c>
      <c r="I215" s="41" t="s">
        <v>1558</v>
      </c>
      <c r="J215" s="41" t="s">
        <v>1571</v>
      </c>
      <c r="K215" s="42" t="s">
        <v>3496</v>
      </c>
      <c r="L215" s="23" t="s">
        <v>3497</v>
      </c>
      <c r="M215" s="42" t="s">
        <v>3157</v>
      </c>
      <c r="N215" s="42">
        <v>8</v>
      </c>
      <c r="O215" s="41" t="s">
        <v>3165</v>
      </c>
      <c r="P215" s="23" t="s">
        <v>4246</v>
      </c>
      <c r="Q215" s="32"/>
      <c r="R215" s="21" t="s">
        <v>14</v>
      </c>
      <c r="T215" s="24">
        <f t="shared" si="9"/>
        <v>227</v>
      </c>
      <c r="U215" s="24" t="e">
        <f t="shared" ca="1" si="10"/>
        <v>#NAME?</v>
      </c>
      <c r="V215" s="24" t="e">
        <f t="shared" ca="1" si="11"/>
        <v>#NAME?</v>
      </c>
      <c r="W215" s="24" t="e">
        <f ca="1">IF(LocalizarInvertido(".",MID(P215,LEN(P215)-3,3)) &gt; 0,MID(P215,1,LocalizarInvertido(".",P215)),P215)</f>
        <v>#NAME?</v>
      </c>
    </row>
    <row r="216" spans="2:23" ht="30" x14ac:dyDescent="0.25">
      <c r="B216" s="32"/>
      <c r="C216" s="26" t="s">
        <v>1567</v>
      </c>
      <c r="D216" s="26" t="s">
        <v>1568</v>
      </c>
      <c r="E216" s="26" t="s">
        <v>1558</v>
      </c>
      <c r="F216" s="26" t="s">
        <v>1559</v>
      </c>
      <c r="G216" s="26" t="s">
        <v>1564</v>
      </c>
      <c r="H216" s="26" t="s">
        <v>1561</v>
      </c>
      <c r="I216" s="26" t="s">
        <v>1561</v>
      </c>
      <c r="J216" s="26" t="s">
        <v>1564</v>
      </c>
      <c r="K216" s="21" t="s">
        <v>3498</v>
      </c>
      <c r="L216" s="27" t="s">
        <v>402</v>
      </c>
      <c r="M216" s="21" t="s">
        <v>3156</v>
      </c>
      <c r="N216" s="21">
        <v>4</v>
      </c>
      <c r="O216" s="26" t="s">
        <v>45</v>
      </c>
      <c r="P216" s="1" t="s">
        <v>724</v>
      </c>
      <c r="Q216" s="32"/>
      <c r="R216" s="21"/>
      <c r="T216" s="24">
        <f t="shared" si="9"/>
        <v>186</v>
      </c>
      <c r="U216" s="24" t="e">
        <f t="shared" ca="1" si="10"/>
        <v>#NAME?</v>
      </c>
      <c r="V216" s="24" t="e">
        <f t="shared" ca="1" si="11"/>
        <v>#NAME?</v>
      </c>
      <c r="W216" s="24" t="e">
        <f ca="1">IF(LocalizarInvertido(".",MID(P216,LEN(P216)-3,3)) &gt; 0,MID(P216,1,LocalizarInvertido(".",P216)),P216)</f>
        <v>#NAME?</v>
      </c>
    </row>
    <row r="217" spans="2:23" ht="30" x14ac:dyDescent="0.25">
      <c r="B217" s="32"/>
      <c r="C217" s="26" t="s">
        <v>1567</v>
      </c>
      <c r="D217" s="26" t="s">
        <v>1568</v>
      </c>
      <c r="E217" s="26" t="s">
        <v>1558</v>
      </c>
      <c r="F217" s="26" t="s">
        <v>1559</v>
      </c>
      <c r="G217" s="26" t="s">
        <v>1591</v>
      </c>
      <c r="H217" s="26" t="s">
        <v>1561</v>
      </c>
      <c r="I217" s="26" t="s">
        <v>1561</v>
      </c>
      <c r="J217" s="26" t="s">
        <v>1564</v>
      </c>
      <c r="K217" s="21" t="s">
        <v>3499</v>
      </c>
      <c r="L217" s="27" t="s">
        <v>403</v>
      </c>
      <c r="M217" s="21" t="s">
        <v>3156</v>
      </c>
      <c r="N217" s="21">
        <v>5</v>
      </c>
      <c r="O217" s="26" t="s">
        <v>55</v>
      </c>
      <c r="P217" s="1" t="s">
        <v>725</v>
      </c>
      <c r="Q217" s="32"/>
      <c r="R217" s="21"/>
      <c r="T217" s="24">
        <f t="shared" si="9"/>
        <v>188</v>
      </c>
      <c r="U217" s="24" t="e">
        <f t="shared" ca="1" si="10"/>
        <v>#NAME?</v>
      </c>
      <c r="V217" s="24" t="e">
        <f t="shared" ca="1" si="11"/>
        <v>#NAME?</v>
      </c>
      <c r="W217" s="24" t="e">
        <f ca="1">IF(LocalizarInvertido(".",MID(P217,LEN(P217)-3,3)) &gt; 0,MID(P217,1,LocalizarInvertido(".",P217)),P217)</f>
        <v>#NAME?</v>
      </c>
    </row>
    <row r="218" spans="2:23" ht="30" x14ac:dyDescent="0.25">
      <c r="B218" s="32"/>
      <c r="C218" s="26" t="s">
        <v>1567</v>
      </c>
      <c r="D218" s="26" t="s">
        <v>1568</v>
      </c>
      <c r="E218" s="26" t="s">
        <v>1558</v>
      </c>
      <c r="F218" s="26" t="s">
        <v>1559</v>
      </c>
      <c r="G218" s="26" t="s">
        <v>1591</v>
      </c>
      <c r="H218" s="26" t="s">
        <v>1561</v>
      </c>
      <c r="I218" s="26" t="s">
        <v>1558</v>
      </c>
      <c r="J218" s="26" t="s">
        <v>1564</v>
      </c>
      <c r="K218" s="21" t="s">
        <v>3500</v>
      </c>
      <c r="L218" s="27" t="s">
        <v>1365</v>
      </c>
      <c r="M218" s="21" t="s">
        <v>3156</v>
      </c>
      <c r="N218" s="21">
        <v>7</v>
      </c>
      <c r="O218" s="26" t="s">
        <v>55</v>
      </c>
      <c r="P218" s="1" t="s">
        <v>725</v>
      </c>
      <c r="Q218" s="32"/>
      <c r="R218" s="21"/>
      <c r="T218" s="24">
        <f t="shared" si="9"/>
        <v>188</v>
      </c>
      <c r="U218" s="24" t="e">
        <f t="shared" ca="1" si="10"/>
        <v>#NAME?</v>
      </c>
      <c r="V218" s="24" t="e">
        <f t="shared" ca="1" si="11"/>
        <v>#NAME?</v>
      </c>
      <c r="W218" s="24" t="e">
        <f ca="1">IF(LocalizarInvertido(".",MID(P218,LEN(P218)-3,3)) &gt; 0,MID(P218,1,LocalizarInvertido(".",P218)),P218)</f>
        <v>#NAME?</v>
      </c>
    </row>
    <row r="219" spans="2:23" ht="30" x14ac:dyDescent="0.25">
      <c r="B219" s="32"/>
      <c r="C219" s="41" t="s">
        <v>1567</v>
      </c>
      <c r="D219" s="41" t="s">
        <v>1568</v>
      </c>
      <c r="E219" s="41" t="s">
        <v>1558</v>
      </c>
      <c r="F219" s="41" t="s">
        <v>1559</v>
      </c>
      <c r="G219" s="41" t="s">
        <v>1591</v>
      </c>
      <c r="H219" s="41" t="s">
        <v>1561</v>
      </c>
      <c r="I219" s="41" t="s">
        <v>1558</v>
      </c>
      <c r="J219" s="41" t="s">
        <v>1560</v>
      </c>
      <c r="K219" s="42" t="s">
        <v>3501</v>
      </c>
      <c r="L219" s="44" t="s">
        <v>1365</v>
      </c>
      <c r="M219" s="42" t="s">
        <v>3157</v>
      </c>
      <c r="N219" s="42">
        <v>8</v>
      </c>
      <c r="O219" s="41" t="s">
        <v>3165</v>
      </c>
      <c r="P219" s="23" t="s">
        <v>725</v>
      </c>
      <c r="Q219" s="32"/>
      <c r="R219" s="21" t="s">
        <v>14</v>
      </c>
      <c r="T219" s="24">
        <f t="shared" si="9"/>
        <v>188</v>
      </c>
      <c r="U219" s="24" t="e">
        <f t="shared" ca="1" si="10"/>
        <v>#NAME?</v>
      </c>
      <c r="V219" s="24" t="e">
        <f t="shared" ca="1" si="11"/>
        <v>#NAME?</v>
      </c>
      <c r="W219" s="24" t="e">
        <f ca="1">IF(LocalizarInvertido(".",MID(P219,LEN(P219)-3,3)) &gt; 0,MID(P219,1,LocalizarInvertido(".",P219)),P219)</f>
        <v>#NAME?</v>
      </c>
    </row>
    <row r="220" spans="2:23" ht="45" x14ac:dyDescent="0.25">
      <c r="B220" s="32"/>
      <c r="C220" s="41" t="s">
        <v>1567</v>
      </c>
      <c r="D220" s="41" t="s">
        <v>1568</v>
      </c>
      <c r="E220" s="41" t="s">
        <v>1558</v>
      </c>
      <c r="F220" s="41" t="s">
        <v>1559</v>
      </c>
      <c r="G220" s="41" t="s">
        <v>1591</v>
      </c>
      <c r="H220" s="41" t="s">
        <v>1561</v>
      </c>
      <c r="I220" s="41" t="s">
        <v>1558</v>
      </c>
      <c r="J220" s="41" t="s">
        <v>1562</v>
      </c>
      <c r="K220" s="42" t="s">
        <v>3502</v>
      </c>
      <c r="L220" s="44" t="s">
        <v>3259</v>
      </c>
      <c r="M220" s="42" t="s">
        <v>3157</v>
      </c>
      <c r="N220" s="42">
        <v>8</v>
      </c>
      <c r="O220" s="41" t="s">
        <v>3165</v>
      </c>
      <c r="P220" s="23" t="s">
        <v>4247</v>
      </c>
      <c r="Q220" s="32"/>
      <c r="R220" s="21" t="s">
        <v>14</v>
      </c>
      <c r="T220" s="24">
        <f t="shared" si="9"/>
        <v>281</v>
      </c>
      <c r="U220" s="24" t="e">
        <f t="shared" ca="1" si="10"/>
        <v>#NAME?</v>
      </c>
      <c r="V220" s="24" t="e">
        <f t="shared" ca="1" si="11"/>
        <v>#NAME?</v>
      </c>
      <c r="W220" s="24" t="e">
        <f ca="1">IF(LocalizarInvertido(".",MID(P220,LEN(P220)-3,3)) &gt; 0,MID(P220,1,LocalizarInvertido(".",P220)),P220)</f>
        <v>#NAME?</v>
      </c>
    </row>
    <row r="221" spans="2:23" ht="30" x14ac:dyDescent="0.25">
      <c r="B221" s="32"/>
      <c r="C221" s="41" t="s">
        <v>1567</v>
      </c>
      <c r="D221" s="41" t="s">
        <v>1568</v>
      </c>
      <c r="E221" s="41" t="s">
        <v>1558</v>
      </c>
      <c r="F221" s="41" t="s">
        <v>1559</v>
      </c>
      <c r="G221" s="41" t="s">
        <v>1591</v>
      </c>
      <c r="H221" s="41" t="s">
        <v>1561</v>
      </c>
      <c r="I221" s="41" t="s">
        <v>1558</v>
      </c>
      <c r="J221" s="41" t="s">
        <v>1571</v>
      </c>
      <c r="K221" s="42" t="s">
        <v>3503</v>
      </c>
      <c r="L221" s="44" t="s">
        <v>3261</v>
      </c>
      <c r="M221" s="42" t="s">
        <v>3157</v>
      </c>
      <c r="N221" s="42">
        <v>8</v>
      </c>
      <c r="O221" s="41" t="s">
        <v>3165</v>
      </c>
      <c r="P221" s="23" t="s">
        <v>4246</v>
      </c>
      <c r="Q221" s="32"/>
      <c r="R221" s="21" t="s">
        <v>14</v>
      </c>
      <c r="T221" s="24">
        <f t="shared" si="9"/>
        <v>227</v>
      </c>
      <c r="U221" s="24" t="e">
        <f t="shared" ca="1" si="10"/>
        <v>#NAME?</v>
      </c>
      <c r="V221" s="24" t="e">
        <f t="shared" ca="1" si="11"/>
        <v>#NAME?</v>
      </c>
      <c r="W221" s="24" t="e">
        <f ca="1">IF(LocalizarInvertido(".",MID(P221,LEN(P221)-3,3)) &gt; 0,MID(P221,1,LocalizarInvertido(".",P221)),P221)</f>
        <v>#NAME?</v>
      </c>
    </row>
    <row r="222" spans="2:23" ht="60" x14ac:dyDescent="0.25">
      <c r="B222" s="32"/>
      <c r="C222" s="26" t="s">
        <v>1567</v>
      </c>
      <c r="D222" s="26" t="s">
        <v>1568</v>
      </c>
      <c r="E222" s="26" t="s">
        <v>1558</v>
      </c>
      <c r="F222" s="26" t="s">
        <v>1568</v>
      </c>
      <c r="G222" s="26" t="s">
        <v>1564</v>
      </c>
      <c r="H222" s="26" t="s">
        <v>1561</v>
      </c>
      <c r="I222" s="26" t="s">
        <v>1561</v>
      </c>
      <c r="J222" s="26" t="s">
        <v>1564</v>
      </c>
      <c r="K222" s="21" t="s">
        <v>3504</v>
      </c>
      <c r="L222" s="27" t="s">
        <v>726</v>
      </c>
      <c r="M222" s="21" t="s">
        <v>3156</v>
      </c>
      <c r="N222" s="21">
        <v>4</v>
      </c>
      <c r="O222" s="26" t="s">
        <v>45</v>
      </c>
      <c r="P222" s="1" t="s">
        <v>727</v>
      </c>
      <c r="Q222" s="32"/>
      <c r="R222" s="21"/>
      <c r="T222" s="24">
        <f t="shared" si="9"/>
        <v>387</v>
      </c>
      <c r="U222" s="24" t="e">
        <f t="shared" ca="1" si="10"/>
        <v>#NAME?</v>
      </c>
      <c r="V222" s="24" t="e">
        <f t="shared" ca="1" si="11"/>
        <v>#NAME?</v>
      </c>
      <c r="W222" s="24" t="e">
        <f ca="1">IF(LocalizarInvertido(".",MID(P222,LEN(P222)-3,3)) &gt; 0,MID(P222,1,LocalizarInvertido(".",P222)),P222)</f>
        <v>#NAME?</v>
      </c>
    </row>
    <row r="223" spans="2:23" ht="30" x14ac:dyDescent="0.25">
      <c r="B223" s="32"/>
      <c r="C223" s="26" t="s">
        <v>1567</v>
      </c>
      <c r="D223" s="26" t="s">
        <v>1568</v>
      </c>
      <c r="E223" s="26" t="s">
        <v>1558</v>
      </c>
      <c r="F223" s="26" t="s">
        <v>1568</v>
      </c>
      <c r="G223" s="26" t="s">
        <v>1591</v>
      </c>
      <c r="H223" s="26" t="s">
        <v>1561</v>
      </c>
      <c r="I223" s="26" t="s">
        <v>1561</v>
      </c>
      <c r="J223" s="26" t="s">
        <v>1564</v>
      </c>
      <c r="K223" s="21" t="s">
        <v>3505</v>
      </c>
      <c r="L223" s="27" t="s">
        <v>407</v>
      </c>
      <c r="M223" s="21" t="s">
        <v>3156</v>
      </c>
      <c r="N223" s="21">
        <v>5</v>
      </c>
      <c r="O223" s="26" t="s">
        <v>55</v>
      </c>
      <c r="P223" s="1" t="s">
        <v>728</v>
      </c>
      <c r="Q223" s="32"/>
      <c r="R223" s="21"/>
      <c r="T223" s="24">
        <f t="shared" si="9"/>
        <v>183</v>
      </c>
      <c r="U223" s="24" t="e">
        <f t="shared" ca="1" si="10"/>
        <v>#NAME?</v>
      </c>
      <c r="V223" s="24" t="e">
        <f t="shared" ca="1" si="11"/>
        <v>#NAME?</v>
      </c>
      <c r="W223" s="24" t="e">
        <f ca="1">IF(LocalizarInvertido(".",MID(P223,LEN(P223)-3,3)) &gt; 0,MID(P223,1,LocalizarInvertido(".",P223)),P223)</f>
        <v>#NAME?</v>
      </c>
    </row>
    <row r="224" spans="2:23" ht="30" x14ac:dyDescent="0.25">
      <c r="B224" s="32"/>
      <c r="C224" s="26" t="s">
        <v>1567</v>
      </c>
      <c r="D224" s="26" t="s">
        <v>1568</v>
      </c>
      <c r="E224" s="26" t="s">
        <v>1558</v>
      </c>
      <c r="F224" s="26" t="s">
        <v>1568</v>
      </c>
      <c r="G224" s="26" t="s">
        <v>1591</v>
      </c>
      <c r="H224" s="26" t="s">
        <v>1561</v>
      </c>
      <c r="I224" s="26" t="s">
        <v>1558</v>
      </c>
      <c r="J224" s="26" t="s">
        <v>1564</v>
      </c>
      <c r="K224" s="21" t="s">
        <v>3506</v>
      </c>
      <c r="L224" s="27" t="s">
        <v>1366</v>
      </c>
      <c r="M224" s="21" t="s">
        <v>3156</v>
      </c>
      <c r="N224" s="21">
        <v>7</v>
      </c>
      <c r="O224" s="26" t="s">
        <v>55</v>
      </c>
      <c r="P224" s="1" t="s">
        <v>728</v>
      </c>
      <c r="Q224" s="32"/>
      <c r="R224" s="21"/>
      <c r="T224" s="24">
        <f t="shared" si="9"/>
        <v>183</v>
      </c>
      <c r="U224" s="24" t="e">
        <f t="shared" ca="1" si="10"/>
        <v>#NAME?</v>
      </c>
      <c r="V224" s="24" t="e">
        <f t="shared" ca="1" si="11"/>
        <v>#NAME?</v>
      </c>
      <c r="W224" s="24" t="e">
        <f ca="1">IF(LocalizarInvertido(".",MID(P224,LEN(P224)-3,3)) &gt; 0,MID(P224,1,LocalizarInvertido(".",P224)),P224)</f>
        <v>#NAME?</v>
      </c>
    </row>
    <row r="225" spans="2:23" ht="30" x14ac:dyDescent="0.25">
      <c r="B225" s="32"/>
      <c r="C225" s="41" t="s">
        <v>1567</v>
      </c>
      <c r="D225" s="41" t="s">
        <v>1568</v>
      </c>
      <c r="E225" s="41" t="s">
        <v>1558</v>
      </c>
      <c r="F225" s="41" t="s">
        <v>1568</v>
      </c>
      <c r="G225" s="41" t="s">
        <v>1591</v>
      </c>
      <c r="H225" s="41" t="s">
        <v>1561</v>
      </c>
      <c r="I225" s="41" t="s">
        <v>1558</v>
      </c>
      <c r="J225" s="41" t="s">
        <v>1560</v>
      </c>
      <c r="K225" s="42" t="s">
        <v>3507</v>
      </c>
      <c r="L225" s="44" t="s">
        <v>1366</v>
      </c>
      <c r="M225" s="42" t="s">
        <v>3157</v>
      </c>
      <c r="N225" s="42">
        <v>8</v>
      </c>
      <c r="O225" s="41" t="s">
        <v>3165</v>
      </c>
      <c r="P225" s="23" t="s">
        <v>728</v>
      </c>
      <c r="Q225" s="32"/>
      <c r="R225" s="21" t="s">
        <v>14</v>
      </c>
      <c r="T225" s="24">
        <f t="shared" si="9"/>
        <v>183</v>
      </c>
      <c r="U225" s="24" t="e">
        <f t="shared" ca="1" si="10"/>
        <v>#NAME?</v>
      </c>
      <c r="V225" s="24" t="e">
        <f t="shared" ca="1" si="11"/>
        <v>#NAME?</v>
      </c>
      <c r="W225" s="24" t="e">
        <f ca="1">IF(LocalizarInvertido(".",MID(P225,LEN(P225)-3,3)) &gt; 0,MID(P225,1,LocalizarInvertido(".",P225)),P225)</f>
        <v>#NAME?</v>
      </c>
    </row>
    <row r="226" spans="2:23" ht="45" x14ac:dyDescent="0.25">
      <c r="B226" s="32"/>
      <c r="C226" s="41" t="s">
        <v>1567</v>
      </c>
      <c r="D226" s="41" t="s">
        <v>1568</v>
      </c>
      <c r="E226" s="41" t="s">
        <v>1558</v>
      </c>
      <c r="F226" s="41" t="s">
        <v>1568</v>
      </c>
      <c r="G226" s="41" t="s">
        <v>1591</v>
      </c>
      <c r="H226" s="41" t="s">
        <v>1561</v>
      </c>
      <c r="I226" s="41" t="s">
        <v>1558</v>
      </c>
      <c r="J226" s="41" t="s">
        <v>1562</v>
      </c>
      <c r="K226" s="42" t="s">
        <v>3508</v>
      </c>
      <c r="L226" s="44" t="s">
        <v>3267</v>
      </c>
      <c r="M226" s="42" t="s">
        <v>3157</v>
      </c>
      <c r="N226" s="42">
        <v>8</v>
      </c>
      <c r="O226" s="41" t="s">
        <v>3165</v>
      </c>
      <c r="P226" s="23" t="s">
        <v>4247</v>
      </c>
      <c r="Q226" s="32"/>
      <c r="R226" s="21" t="s">
        <v>14</v>
      </c>
      <c r="T226" s="24">
        <f t="shared" si="9"/>
        <v>281</v>
      </c>
      <c r="U226" s="24" t="e">
        <f t="shared" ca="1" si="10"/>
        <v>#NAME?</v>
      </c>
      <c r="V226" s="24" t="e">
        <f t="shared" ca="1" si="11"/>
        <v>#NAME?</v>
      </c>
      <c r="W226" s="24" t="e">
        <f ca="1">IF(LocalizarInvertido(".",MID(P226,LEN(P226)-3,3)) &gt; 0,MID(P226,1,LocalizarInvertido(".",P226)),P226)</f>
        <v>#NAME?</v>
      </c>
    </row>
    <row r="227" spans="2:23" ht="30" x14ac:dyDescent="0.25">
      <c r="B227" s="32"/>
      <c r="C227" s="41" t="s">
        <v>1567</v>
      </c>
      <c r="D227" s="41" t="s">
        <v>1568</v>
      </c>
      <c r="E227" s="41" t="s">
        <v>1558</v>
      </c>
      <c r="F227" s="41" t="s">
        <v>1568</v>
      </c>
      <c r="G227" s="41" t="s">
        <v>1591</v>
      </c>
      <c r="H227" s="41" t="s">
        <v>1561</v>
      </c>
      <c r="I227" s="41" t="s">
        <v>1558</v>
      </c>
      <c r="J227" s="41" t="s">
        <v>1571</v>
      </c>
      <c r="K227" s="42" t="s">
        <v>3509</v>
      </c>
      <c r="L227" s="44" t="s">
        <v>3510</v>
      </c>
      <c r="M227" s="42" t="s">
        <v>3157</v>
      </c>
      <c r="N227" s="42">
        <v>8</v>
      </c>
      <c r="O227" s="41" t="s">
        <v>3165</v>
      </c>
      <c r="P227" s="23" t="s">
        <v>4246</v>
      </c>
      <c r="Q227" s="32"/>
      <c r="R227" s="21" t="s">
        <v>14</v>
      </c>
      <c r="T227" s="24">
        <f t="shared" si="9"/>
        <v>227</v>
      </c>
      <c r="U227" s="24" t="e">
        <f t="shared" ca="1" si="10"/>
        <v>#NAME?</v>
      </c>
      <c r="V227" s="24" t="e">
        <f t="shared" ca="1" si="11"/>
        <v>#NAME?</v>
      </c>
      <c r="W227" s="24" t="e">
        <f ca="1">IF(LocalizarInvertido(".",MID(P227,LEN(P227)-3,3)) &gt; 0,MID(P227,1,LocalizarInvertido(".",P227)),P227)</f>
        <v>#NAME?</v>
      </c>
    </row>
    <row r="228" spans="2:23" ht="30" x14ac:dyDescent="0.25">
      <c r="B228" s="32"/>
      <c r="C228" s="26" t="s">
        <v>1567</v>
      </c>
      <c r="D228" s="26" t="s">
        <v>1568</v>
      </c>
      <c r="E228" s="26" t="s">
        <v>1558</v>
      </c>
      <c r="F228" s="26" t="s">
        <v>1568</v>
      </c>
      <c r="G228" s="26" t="s">
        <v>1596</v>
      </c>
      <c r="H228" s="26" t="s">
        <v>1561</v>
      </c>
      <c r="I228" s="26" t="s">
        <v>1561</v>
      </c>
      <c r="J228" s="26" t="s">
        <v>1564</v>
      </c>
      <c r="K228" s="21" t="s">
        <v>3511</v>
      </c>
      <c r="L228" s="27" t="s">
        <v>729</v>
      </c>
      <c r="M228" s="21" t="s">
        <v>3156</v>
      </c>
      <c r="N228" s="21">
        <v>5</v>
      </c>
      <c r="O228" s="26" t="s">
        <v>55</v>
      </c>
      <c r="P228" s="1" t="s">
        <v>730</v>
      </c>
      <c r="Q228" s="32"/>
      <c r="R228" s="21"/>
      <c r="T228" s="24">
        <f t="shared" si="9"/>
        <v>219</v>
      </c>
      <c r="U228" s="24" t="e">
        <f t="shared" ca="1" si="10"/>
        <v>#NAME?</v>
      </c>
      <c r="V228" s="24" t="e">
        <f t="shared" ca="1" si="11"/>
        <v>#NAME?</v>
      </c>
      <c r="W228" s="24" t="e">
        <f ca="1">IF(LocalizarInvertido(".",MID(P228,LEN(P228)-3,3)) &gt; 0,MID(P228,1,LocalizarInvertido(".",P228)),P228)</f>
        <v>#NAME?</v>
      </c>
    </row>
    <row r="229" spans="2:23" ht="30" x14ac:dyDescent="0.25">
      <c r="B229" s="32"/>
      <c r="C229" s="26" t="s">
        <v>1567</v>
      </c>
      <c r="D229" s="26" t="s">
        <v>1568</v>
      </c>
      <c r="E229" s="26" t="s">
        <v>1558</v>
      </c>
      <c r="F229" s="26" t="s">
        <v>1568</v>
      </c>
      <c r="G229" s="26" t="s">
        <v>1596</v>
      </c>
      <c r="H229" s="26" t="s">
        <v>1561</v>
      </c>
      <c r="I229" s="26" t="s">
        <v>1558</v>
      </c>
      <c r="J229" s="26" t="s">
        <v>1564</v>
      </c>
      <c r="K229" s="21" t="s">
        <v>3512</v>
      </c>
      <c r="L229" s="27" t="s">
        <v>1535</v>
      </c>
      <c r="M229" s="21" t="s">
        <v>3156</v>
      </c>
      <c r="N229" s="21">
        <v>7</v>
      </c>
      <c r="O229" s="26" t="s">
        <v>55</v>
      </c>
      <c r="P229" s="1" t="s">
        <v>730</v>
      </c>
      <c r="Q229" s="32"/>
      <c r="R229" s="21"/>
      <c r="T229" s="24">
        <f t="shared" si="9"/>
        <v>219</v>
      </c>
      <c r="U229" s="24" t="e">
        <f t="shared" ca="1" si="10"/>
        <v>#NAME?</v>
      </c>
      <c r="V229" s="24" t="e">
        <f t="shared" ca="1" si="11"/>
        <v>#NAME?</v>
      </c>
      <c r="W229" s="24" t="e">
        <f ca="1">IF(LocalizarInvertido(".",MID(P229,LEN(P229)-3,3)) &gt; 0,MID(P229,1,LocalizarInvertido(".",P229)),P229)</f>
        <v>#NAME?</v>
      </c>
    </row>
    <row r="230" spans="2:23" ht="30" x14ac:dyDescent="0.25">
      <c r="B230" s="32"/>
      <c r="C230" s="41" t="s">
        <v>1567</v>
      </c>
      <c r="D230" s="41" t="s">
        <v>1568</v>
      </c>
      <c r="E230" s="41" t="s">
        <v>1558</v>
      </c>
      <c r="F230" s="41" t="s">
        <v>1568</v>
      </c>
      <c r="G230" s="41" t="s">
        <v>1596</v>
      </c>
      <c r="H230" s="41" t="s">
        <v>1561</v>
      </c>
      <c r="I230" s="41" t="s">
        <v>1558</v>
      </c>
      <c r="J230" s="41" t="s">
        <v>1560</v>
      </c>
      <c r="K230" s="42" t="s">
        <v>3513</v>
      </c>
      <c r="L230" s="44" t="s">
        <v>1535</v>
      </c>
      <c r="M230" s="42" t="s">
        <v>3157</v>
      </c>
      <c r="N230" s="42">
        <v>8</v>
      </c>
      <c r="O230" s="41" t="s">
        <v>3165</v>
      </c>
      <c r="P230" s="23" t="s">
        <v>730</v>
      </c>
      <c r="Q230" s="32"/>
      <c r="R230" s="21" t="s">
        <v>14</v>
      </c>
      <c r="T230" s="24">
        <f t="shared" si="9"/>
        <v>219</v>
      </c>
      <c r="U230" s="24" t="e">
        <f t="shared" ca="1" si="10"/>
        <v>#NAME?</v>
      </c>
      <c r="V230" s="24" t="e">
        <f t="shared" ca="1" si="11"/>
        <v>#NAME?</v>
      </c>
      <c r="W230" s="24" t="e">
        <f ca="1">IF(LocalizarInvertido(".",MID(P230,LEN(P230)-3,3)) &gt; 0,MID(P230,1,LocalizarInvertido(".",P230)),P230)</f>
        <v>#NAME?</v>
      </c>
    </row>
    <row r="231" spans="2:23" ht="45" x14ac:dyDescent="0.25">
      <c r="B231" s="32"/>
      <c r="C231" s="41" t="s">
        <v>1567</v>
      </c>
      <c r="D231" s="41" t="s">
        <v>1568</v>
      </c>
      <c r="E231" s="41" t="s">
        <v>1558</v>
      </c>
      <c r="F231" s="41" t="s">
        <v>1568</v>
      </c>
      <c r="G231" s="41" t="s">
        <v>1596</v>
      </c>
      <c r="H231" s="41" t="s">
        <v>1561</v>
      </c>
      <c r="I231" s="41" t="s">
        <v>1558</v>
      </c>
      <c r="J231" s="41" t="s">
        <v>1562</v>
      </c>
      <c r="K231" s="42" t="s">
        <v>3514</v>
      </c>
      <c r="L231" s="44" t="s">
        <v>3515</v>
      </c>
      <c r="M231" s="42" t="s">
        <v>3157</v>
      </c>
      <c r="N231" s="42">
        <v>8</v>
      </c>
      <c r="O231" s="41" t="s">
        <v>3165</v>
      </c>
      <c r="P231" s="23" t="s">
        <v>4247</v>
      </c>
      <c r="Q231" s="32"/>
      <c r="R231" s="21" t="s">
        <v>14</v>
      </c>
      <c r="T231" s="24">
        <f t="shared" si="9"/>
        <v>281</v>
      </c>
      <c r="U231" s="24" t="e">
        <f t="shared" ca="1" si="10"/>
        <v>#NAME?</v>
      </c>
      <c r="V231" s="24" t="e">
        <f t="shared" ca="1" si="11"/>
        <v>#NAME?</v>
      </c>
      <c r="W231" s="24" t="e">
        <f ca="1">IF(LocalizarInvertido(".",MID(P231,LEN(P231)-3,3)) &gt; 0,MID(P231,1,LocalizarInvertido(".",P231)),P231)</f>
        <v>#NAME?</v>
      </c>
    </row>
    <row r="232" spans="2:23" ht="30" x14ac:dyDescent="0.25">
      <c r="B232" s="32"/>
      <c r="C232" s="41" t="s">
        <v>1567</v>
      </c>
      <c r="D232" s="41" t="s">
        <v>1568</v>
      </c>
      <c r="E232" s="41" t="s">
        <v>1558</v>
      </c>
      <c r="F232" s="41" t="s">
        <v>1568</v>
      </c>
      <c r="G232" s="41" t="s">
        <v>1596</v>
      </c>
      <c r="H232" s="41" t="s">
        <v>1561</v>
      </c>
      <c r="I232" s="41" t="s">
        <v>1558</v>
      </c>
      <c r="J232" s="41" t="s">
        <v>1571</v>
      </c>
      <c r="K232" s="42" t="s">
        <v>3516</v>
      </c>
      <c r="L232" s="44" t="s">
        <v>3517</v>
      </c>
      <c r="M232" s="42" t="s">
        <v>3157</v>
      </c>
      <c r="N232" s="42">
        <v>8</v>
      </c>
      <c r="O232" s="41" t="s">
        <v>3165</v>
      </c>
      <c r="P232" s="23" t="s">
        <v>4246</v>
      </c>
      <c r="Q232" s="32"/>
      <c r="R232" s="21" t="s">
        <v>14</v>
      </c>
      <c r="T232" s="24">
        <f t="shared" si="9"/>
        <v>227</v>
      </c>
      <c r="U232" s="24" t="e">
        <f t="shared" ca="1" si="10"/>
        <v>#NAME?</v>
      </c>
      <c r="V232" s="24" t="e">
        <f t="shared" ca="1" si="11"/>
        <v>#NAME?</v>
      </c>
      <c r="W232" s="24" t="e">
        <f ca="1">IF(LocalizarInvertido(".",MID(P232,LEN(P232)-3,3)) &gt; 0,MID(P232,1,LocalizarInvertido(".",P232)),P232)</f>
        <v>#NAME?</v>
      </c>
    </row>
    <row r="233" spans="2:23" ht="30" x14ac:dyDescent="0.25">
      <c r="B233" s="32"/>
      <c r="C233" s="26" t="s">
        <v>1567</v>
      </c>
      <c r="D233" s="26" t="s">
        <v>1568</v>
      </c>
      <c r="E233" s="26" t="s">
        <v>1558</v>
      </c>
      <c r="F233" s="26" t="s">
        <v>1568</v>
      </c>
      <c r="G233" s="26" t="s">
        <v>1598</v>
      </c>
      <c r="H233" s="26" t="s">
        <v>1561</v>
      </c>
      <c r="I233" s="26" t="s">
        <v>1561</v>
      </c>
      <c r="J233" s="26" t="s">
        <v>1564</v>
      </c>
      <c r="K233" s="21" t="s">
        <v>3518</v>
      </c>
      <c r="L233" s="27" t="s">
        <v>731</v>
      </c>
      <c r="M233" s="21" t="s">
        <v>3156</v>
      </c>
      <c r="N233" s="21">
        <v>5</v>
      </c>
      <c r="O233" s="26" t="s">
        <v>55</v>
      </c>
      <c r="P233" s="1" t="s">
        <v>732</v>
      </c>
      <c r="Q233" s="32"/>
      <c r="R233" s="21"/>
      <c r="T233" s="24">
        <f t="shared" si="9"/>
        <v>228</v>
      </c>
      <c r="U233" s="24" t="e">
        <f t="shared" ca="1" si="10"/>
        <v>#NAME?</v>
      </c>
      <c r="V233" s="24" t="e">
        <f t="shared" ca="1" si="11"/>
        <v>#NAME?</v>
      </c>
      <c r="W233" s="24" t="e">
        <f ca="1">IF(LocalizarInvertido(".",MID(P233,LEN(P233)-3,3)) &gt; 0,MID(P233,1,LocalizarInvertido(".",P233)),P233)</f>
        <v>#NAME?</v>
      </c>
    </row>
    <row r="234" spans="2:23" ht="30" x14ac:dyDescent="0.25">
      <c r="B234" s="32"/>
      <c r="C234" s="26" t="s">
        <v>1567</v>
      </c>
      <c r="D234" s="26" t="s">
        <v>1568</v>
      </c>
      <c r="E234" s="26" t="s">
        <v>1558</v>
      </c>
      <c r="F234" s="26" t="s">
        <v>1568</v>
      </c>
      <c r="G234" s="26" t="s">
        <v>1598</v>
      </c>
      <c r="H234" s="26" t="s">
        <v>1561</v>
      </c>
      <c r="I234" s="26" t="s">
        <v>1558</v>
      </c>
      <c r="J234" s="26" t="s">
        <v>1564</v>
      </c>
      <c r="K234" s="21" t="s">
        <v>3519</v>
      </c>
      <c r="L234" s="27" t="s">
        <v>1536</v>
      </c>
      <c r="M234" s="21" t="s">
        <v>3156</v>
      </c>
      <c r="N234" s="21">
        <v>7</v>
      </c>
      <c r="O234" s="26" t="s">
        <v>55</v>
      </c>
      <c r="P234" s="1" t="s">
        <v>732</v>
      </c>
      <c r="Q234" s="32"/>
      <c r="R234" s="21"/>
      <c r="T234" s="24">
        <f t="shared" si="9"/>
        <v>228</v>
      </c>
      <c r="U234" s="24" t="e">
        <f t="shared" ca="1" si="10"/>
        <v>#NAME?</v>
      </c>
      <c r="V234" s="24" t="e">
        <f t="shared" ca="1" si="11"/>
        <v>#NAME?</v>
      </c>
      <c r="W234" s="24" t="e">
        <f ca="1">IF(LocalizarInvertido(".",MID(P234,LEN(P234)-3,3)) &gt; 0,MID(P234,1,LocalizarInvertido(".",P234)),P234)</f>
        <v>#NAME?</v>
      </c>
    </row>
    <row r="235" spans="2:23" ht="30" x14ac:dyDescent="0.25">
      <c r="B235" s="32"/>
      <c r="C235" s="41" t="s">
        <v>1567</v>
      </c>
      <c r="D235" s="41" t="s">
        <v>1568</v>
      </c>
      <c r="E235" s="41" t="s">
        <v>1558</v>
      </c>
      <c r="F235" s="41" t="s">
        <v>1568</v>
      </c>
      <c r="G235" s="41" t="s">
        <v>1598</v>
      </c>
      <c r="H235" s="41" t="s">
        <v>1561</v>
      </c>
      <c r="I235" s="41" t="s">
        <v>1558</v>
      </c>
      <c r="J235" s="41" t="s">
        <v>1560</v>
      </c>
      <c r="K235" s="42" t="s">
        <v>3520</v>
      </c>
      <c r="L235" s="44" t="s">
        <v>1536</v>
      </c>
      <c r="M235" s="42" t="s">
        <v>3157</v>
      </c>
      <c r="N235" s="42">
        <v>8</v>
      </c>
      <c r="O235" s="41" t="s">
        <v>3165</v>
      </c>
      <c r="P235" s="23" t="s">
        <v>732</v>
      </c>
      <c r="Q235" s="32"/>
      <c r="R235" s="21" t="s">
        <v>14</v>
      </c>
      <c r="T235" s="24">
        <f t="shared" si="9"/>
        <v>228</v>
      </c>
      <c r="U235" s="24" t="e">
        <f t="shared" ca="1" si="10"/>
        <v>#NAME?</v>
      </c>
      <c r="V235" s="24" t="e">
        <f t="shared" ca="1" si="11"/>
        <v>#NAME?</v>
      </c>
      <c r="W235" s="24" t="e">
        <f ca="1">IF(LocalizarInvertido(".",MID(P235,LEN(P235)-3,3)) &gt; 0,MID(P235,1,LocalizarInvertido(".",P235)),P235)</f>
        <v>#NAME?</v>
      </c>
    </row>
    <row r="236" spans="2:23" ht="45" x14ac:dyDescent="0.25">
      <c r="B236" s="32"/>
      <c r="C236" s="41" t="s">
        <v>1567</v>
      </c>
      <c r="D236" s="41" t="s">
        <v>1568</v>
      </c>
      <c r="E236" s="41" t="s">
        <v>1558</v>
      </c>
      <c r="F236" s="41" t="s">
        <v>1568</v>
      </c>
      <c r="G236" s="41" t="s">
        <v>1598</v>
      </c>
      <c r="H236" s="41" t="s">
        <v>1561</v>
      </c>
      <c r="I236" s="41" t="s">
        <v>1558</v>
      </c>
      <c r="J236" s="41" t="s">
        <v>1562</v>
      </c>
      <c r="K236" s="42" t="s">
        <v>3521</v>
      </c>
      <c r="L236" s="44" t="s">
        <v>3522</v>
      </c>
      <c r="M236" s="42" t="s">
        <v>3157</v>
      </c>
      <c r="N236" s="42">
        <v>8</v>
      </c>
      <c r="O236" s="41" t="s">
        <v>3165</v>
      </c>
      <c r="P236" s="23" t="s">
        <v>4247</v>
      </c>
      <c r="Q236" s="32"/>
      <c r="R236" s="21" t="s">
        <v>14</v>
      </c>
      <c r="T236" s="24">
        <f t="shared" si="9"/>
        <v>281</v>
      </c>
      <c r="U236" s="24" t="e">
        <f t="shared" ca="1" si="10"/>
        <v>#NAME?</v>
      </c>
      <c r="V236" s="24" t="e">
        <f t="shared" ca="1" si="11"/>
        <v>#NAME?</v>
      </c>
      <c r="W236" s="24" t="e">
        <f ca="1">IF(LocalizarInvertido(".",MID(P236,LEN(P236)-3,3)) &gt; 0,MID(P236,1,LocalizarInvertido(".",P236)),P236)</f>
        <v>#NAME?</v>
      </c>
    </row>
    <row r="237" spans="2:23" ht="45" x14ac:dyDescent="0.25">
      <c r="B237" s="32"/>
      <c r="C237" s="41" t="s">
        <v>1567</v>
      </c>
      <c r="D237" s="41" t="s">
        <v>1568</v>
      </c>
      <c r="E237" s="41" t="s">
        <v>1558</v>
      </c>
      <c r="F237" s="41" t="s">
        <v>1568</v>
      </c>
      <c r="G237" s="41" t="s">
        <v>1598</v>
      </c>
      <c r="H237" s="41" t="s">
        <v>1561</v>
      </c>
      <c r="I237" s="41" t="s">
        <v>1558</v>
      </c>
      <c r="J237" s="41" t="s">
        <v>1571</v>
      </c>
      <c r="K237" s="42" t="s">
        <v>3523</v>
      </c>
      <c r="L237" s="44" t="s">
        <v>3524</v>
      </c>
      <c r="M237" s="42" t="s">
        <v>3157</v>
      </c>
      <c r="N237" s="42">
        <v>8</v>
      </c>
      <c r="O237" s="41" t="s">
        <v>3165</v>
      </c>
      <c r="P237" s="23" t="s">
        <v>4246</v>
      </c>
      <c r="Q237" s="32"/>
      <c r="R237" s="21" t="s">
        <v>14</v>
      </c>
      <c r="T237" s="24">
        <f t="shared" si="9"/>
        <v>227</v>
      </c>
      <c r="U237" s="24" t="e">
        <f t="shared" ca="1" si="10"/>
        <v>#NAME?</v>
      </c>
      <c r="V237" s="24" t="e">
        <f t="shared" ca="1" si="11"/>
        <v>#NAME?</v>
      </c>
      <c r="W237" s="24" t="e">
        <f ca="1">IF(LocalizarInvertido(".",MID(P237,LEN(P237)-3,3)) &gt; 0,MID(P237,1,LocalizarInvertido(".",P237)),P237)</f>
        <v>#NAME?</v>
      </c>
    </row>
    <row r="238" spans="2:23" ht="60" x14ac:dyDescent="0.25">
      <c r="B238" s="32"/>
      <c r="C238" s="26" t="s">
        <v>1567</v>
      </c>
      <c r="D238" s="26" t="s">
        <v>1568</v>
      </c>
      <c r="E238" s="26" t="s">
        <v>1558</v>
      </c>
      <c r="F238" s="26" t="s">
        <v>1568</v>
      </c>
      <c r="G238" s="26" t="s">
        <v>1595</v>
      </c>
      <c r="H238" s="26" t="s">
        <v>1561</v>
      </c>
      <c r="I238" s="26" t="s">
        <v>1561</v>
      </c>
      <c r="J238" s="26" t="s">
        <v>1564</v>
      </c>
      <c r="K238" s="21" t="s">
        <v>3525</v>
      </c>
      <c r="L238" s="27" t="s">
        <v>733</v>
      </c>
      <c r="M238" s="21" t="s">
        <v>3156</v>
      </c>
      <c r="N238" s="21">
        <v>5</v>
      </c>
      <c r="O238" s="26" t="s">
        <v>55</v>
      </c>
      <c r="P238" s="1" t="s">
        <v>734</v>
      </c>
      <c r="Q238" s="32"/>
      <c r="R238" s="21"/>
      <c r="T238" s="24">
        <f t="shared" si="9"/>
        <v>435</v>
      </c>
      <c r="U238" s="24" t="e">
        <f t="shared" ca="1" si="10"/>
        <v>#NAME?</v>
      </c>
      <c r="V238" s="24" t="e">
        <f t="shared" ca="1" si="11"/>
        <v>#NAME?</v>
      </c>
      <c r="W238" s="24" t="e">
        <f ca="1">IF(LocalizarInvertido(".",MID(P238,LEN(P238)-3,3)) &gt; 0,MID(P238,1,LocalizarInvertido(".",P238)),P238)</f>
        <v>#NAME?</v>
      </c>
    </row>
    <row r="239" spans="2:23" ht="60" x14ac:dyDescent="0.25">
      <c r="B239" s="32"/>
      <c r="C239" s="26" t="s">
        <v>1567</v>
      </c>
      <c r="D239" s="26" t="s">
        <v>1568</v>
      </c>
      <c r="E239" s="26" t="s">
        <v>1558</v>
      </c>
      <c r="F239" s="26" t="s">
        <v>1568</v>
      </c>
      <c r="G239" s="26" t="s">
        <v>1595</v>
      </c>
      <c r="H239" s="26" t="s">
        <v>1561</v>
      </c>
      <c r="I239" s="26" t="s">
        <v>1558</v>
      </c>
      <c r="J239" s="26" t="s">
        <v>1564</v>
      </c>
      <c r="K239" s="21" t="s">
        <v>3526</v>
      </c>
      <c r="L239" s="27" t="s">
        <v>1537</v>
      </c>
      <c r="M239" s="21" t="s">
        <v>3156</v>
      </c>
      <c r="N239" s="21">
        <v>7</v>
      </c>
      <c r="O239" s="26" t="s">
        <v>55</v>
      </c>
      <c r="P239" s="1" t="s">
        <v>734</v>
      </c>
      <c r="Q239" s="32"/>
      <c r="R239" s="21"/>
      <c r="T239" s="24">
        <f t="shared" si="9"/>
        <v>435</v>
      </c>
      <c r="U239" s="24" t="e">
        <f t="shared" ca="1" si="10"/>
        <v>#NAME?</v>
      </c>
      <c r="V239" s="24" t="e">
        <f t="shared" ca="1" si="11"/>
        <v>#NAME?</v>
      </c>
      <c r="W239" s="24" t="e">
        <f ca="1">IF(LocalizarInvertido(".",MID(P239,LEN(P239)-3,3)) &gt; 0,MID(P239,1,LocalizarInvertido(".",P239)),P239)</f>
        <v>#NAME?</v>
      </c>
    </row>
    <row r="240" spans="2:23" ht="60" x14ac:dyDescent="0.25">
      <c r="B240" s="32"/>
      <c r="C240" s="41" t="s">
        <v>1567</v>
      </c>
      <c r="D240" s="41" t="s">
        <v>1568</v>
      </c>
      <c r="E240" s="41" t="s">
        <v>1558</v>
      </c>
      <c r="F240" s="41" t="s">
        <v>1568</v>
      </c>
      <c r="G240" s="41" t="s">
        <v>1595</v>
      </c>
      <c r="H240" s="41" t="s">
        <v>1561</v>
      </c>
      <c r="I240" s="41" t="s">
        <v>1558</v>
      </c>
      <c r="J240" s="41" t="s">
        <v>1560</v>
      </c>
      <c r="K240" s="42" t="s">
        <v>3527</v>
      </c>
      <c r="L240" s="44" t="s">
        <v>1537</v>
      </c>
      <c r="M240" s="42" t="s">
        <v>3157</v>
      </c>
      <c r="N240" s="42">
        <v>8</v>
      </c>
      <c r="O240" s="41" t="s">
        <v>3165</v>
      </c>
      <c r="P240" s="23" t="s">
        <v>734</v>
      </c>
      <c r="Q240" s="32"/>
      <c r="R240" s="21" t="s">
        <v>14</v>
      </c>
      <c r="T240" s="24">
        <f t="shared" si="9"/>
        <v>435</v>
      </c>
      <c r="U240" s="24" t="e">
        <f t="shared" ca="1" si="10"/>
        <v>#NAME?</v>
      </c>
      <c r="V240" s="24" t="e">
        <f t="shared" ca="1" si="11"/>
        <v>#NAME?</v>
      </c>
      <c r="W240" s="24" t="e">
        <f ca="1">IF(LocalizarInvertido(".",MID(P240,LEN(P240)-3,3)) &gt; 0,MID(P240,1,LocalizarInvertido(".",P240)),P240)</f>
        <v>#NAME?</v>
      </c>
    </row>
    <row r="241" spans="2:23" ht="45" x14ac:dyDescent="0.25">
      <c r="B241" s="32"/>
      <c r="C241" s="41" t="s">
        <v>1567</v>
      </c>
      <c r="D241" s="41" t="s">
        <v>1568</v>
      </c>
      <c r="E241" s="41" t="s">
        <v>1558</v>
      </c>
      <c r="F241" s="41" t="s">
        <v>1568</v>
      </c>
      <c r="G241" s="41" t="s">
        <v>1595</v>
      </c>
      <c r="H241" s="41" t="s">
        <v>1561</v>
      </c>
      <c r="I241" s="41" t="s">
        <v>1558</v>
      </c>
      <c r="J241" s="41" t="s">
        <v>1562</v>
      </c>
      <c r="K241" s="42" t="s">
        <v>3528</v>
      </c>
      <c r="L241" s="44" t="s">
        <v>3529</v>
      </c>
      <c r="M241" s="42" t="s">
        <v>3157</v>
      </c>
      <c r="N241" s="42">
        <v>8</v>
      </c>
      <c r="O241" s="41" t="s">
        <v>3165</v>
      </c>
      <c r="P241" s="23" t="s">
        <v>4247</v>
      </c>
      <c r="Q241" s="32"/>
      <c r="R241" s="21" t="s">
        <v>14</v>
      </c>
      <c r="T241" s="24">
        <f t="shared" si="9"/>
        <v>281</v>
      </c>
      <c r="U241" s="24" t="e">
        <f t="shared" ca="1" si="10"/>
        <v>#NAME?</v>
      </c>
      <c r="V241" s="24" t="e">
        <f t="shared" ca="1" si="11"/>
        <v>#NAME?</v>
      </c>
      <c r="W241" s="24" t="e">
        <f ca="1">IF(LocalizarInvertido(".",MID(P241,LEN(P241)-3,3)) &gt; 0,MID(P241,1,LocalizarInvertido(".",P241)),P241)</f>
        <v>#NAME?</v>
      </c>
    </row>
    <row r="242" spans="2:23" ht="45" x14ac:dyDescent="0.25">
      <c r="B242" s="32"/>
      <c r="C242" s="41" t="s">
        <v>1567</v>
      </c>
      <c r="D242" s="41" t="s">
        <v>1568</v>
      </c>
      <c r="E242" s="41" t="s">
        <v>1558</v>
      </c>
      <c r="F242" s="41" t="s">
        <v>1568</v>
      </c>
      <c r="G242" s="41" t="s">
        <v>1595</v>
      </c>
      <c r="H242" s="41" t="s">
        <v>1561</v>
      </c>
      <c r="I242" s="41" t="s">
        <v>1558</v>
      </c>
      <c r="J242" s="41" t="s">
        <v>1571</v>
      </c>
      <c r="K242" s="42" t="s">
        <v>3530</v>
      </c>
      <c r="L242" s="44" t="s">
        <v>3531</v>
      </c>
      <c r="M242" s="42" t="s">
        <v>3157</v>
      </c>
      <c r="N242" s="42">
        <v>8</v>
      </c>
      <c r="O242" s="41" t="s">
        <v>3165</v>
      </c>
      <c r="P242" s="23" t="s">
        <v>4246</v>
      </c>
      <c r="Q242" s="32"/>
      <c r="R242" s="21" t="s">
        <v>14</v>
      </c>
      <c r="T242" s="24">
        <f t="shared" si="9"/>
        <v>227</v>
      </c>
      <c r="U242" s="24" t="e">
        <f t="shared" ca="1" si="10"/>
        <v>#NAME?</v>
      </c>
      <c r="V242" s="24" t="e">
        <f t="shared" ca="1" si="11"/>
        <v>#NAME?</v>
      </c>
      <c r="W242" s="24" t="e">
        <f ca="1">IF(LocalizarInvertido(".",MID(P242,LEN(P242)-3,3)) &gt; 0,MID(P242,1,LocalizarInvertido(".",P242)),P242)</f>
        <v>#NAME?</v>
      </c>
    </row>
    <row r="243" spans="2:23" ht="60" x14ac:dyDescent="0.25">
      <c r="B243" s="32"/>
      <c r="C243" s="26" t="s">
        <v>1567</v>
      </c>
      <c r="D243" s="26" t="s">
        <v>1568</v>
      </c>
      <c r="E243" s="26" t="s">
        <v>1558</v>
      </c>
      <c r="F243" s="26" t="s">
        <v>1568</v>
      </c>
      <c r="G243" s="26" t="s">
        <v>1599</v>
      </c>
      <c r="H243" s="26" t="s">
        <v>1561</v>
      </c>
      <c r="I243" s="26" t="s">
        <v>1561</v>
      </c>
      <c r="J243" s="26" t="s">
        <v>1564</v>
      </c>
      <c r="K243" s="21" t="s">
        <v>3532</v>
      </c>
      <c r="L243" s="27" t="s">
        <v>735</v>
      </c>
      <c r="M243" s="21" t="s">
        <v>3156</v>
      </c>
      <c r="N243" s="21">
        <v>5</v>
      </c>
      <c r="O243" s="26" t="s">
        <v>55</v>
      </c>
      <c r="P243" s="1" t="s">
        <v>736</v>
      </c>
      <c r="Q243" s="32"/>
      <c r="R243" s="21"/>
      <c r="T243" s="24">
        <f t="shared" si="9"/>
        <v>448</v>
      </c>
      <c r="U243" s="24" t="e">
        <f t="shared" ca="1" si="10"/>
        <v>#NAME?</v>
      </c>
      <c r="V243" s="24" t="e">
        <f t="shared" ca="1" si="11"/>
        <v>#NAME?</v>
      </c>
      <c r="W243" s="24" t="e">
        <f ca="1">IF(LocalizarInvertido(".",MID(P243,LEN(P243)-3,3)) &gt; 0,MID(P243,1,LocalizarInvertido(".",P243)),P243)</f>
        <v>#NAME?</v>
      </c>
    </row>
    <row r="244" spans="2:23" ht="60" x14ac:dyDescent="0.25">
      <c r="B244" s="32"/>
      <c r="C244" s="26" t="s">
        <v>1567</v>
      </c>
      <c r="D244" s="26" t="s">
        <v>1568</v>
      </c>
      <c r="E244" s="26" t="s">
        <v>1558</v>
      </c>
      <c r="F244" s="26" t="s">
        <v>1568</v>
      </c>
      <c r="G244" s="26" t="s">
        <v>1599</v>
      </c>
      <c r="H244" s="26" t="s">
        <v>1561</v>
      </c>
      <c r="I244" s="26" t="s">
        <v>1558</v>
      </c>
      <c r="J244" s="26" t="s">
        <v>1564</v>
      </c>
      <c r="K244" s="21" t="s">
        <v>3533</v>
      </c>
      <c r="L244" s="27" t="s">
        <v>1538</v>
      </c>
      <c r="M244" s="21" t="s">
        <v>3156</v>
      </c>
      <c r="N244" s="21">
        <v>7</v>
      </c>
      <c r="O244" s="26" t="s">
        <v>55</v>
      </c>
      <c r="P244" s="1" t="s">
        <v>736</v>
      </c>
      <c r="Q244" s="32"/>
      <c r="R244" s="21"/>
      <c r="T244" s="24">
        <f t="shared" si="9"/>
        <v>448</v>
      </c>
      <c r="U244" s="24" t="e">
        <f t="shared" ca="1" si="10"/>
        <v>#NAME?</v>
      </c>
      <c r="V244" s="24" t="e">
        <f t="shared" ca="1" si="11"/>
        <v>#NAME?</v>
      </c>
      <c r="W244" s="24" t="e">
        <f ca="1">IF(LocalizarInvertido(".",MID(P244,LEN(P244)-3,3)) &gt; 0,MID(P244,1,LocalizarInvertido(".",P244)),P244)</f>
        <v>#NAME?</v>
      </c>
    </row>
    <row r="245" spans="2:23" ht="60" x14ac:dyDescent="0.25">
      <c r="B245" s="32"/>
      <c r="C245" s="41" t="s">
        <v>1567</v>
      </c>
      <c r="D245" s="41" t="s">
        <v>1568</v>
      </c>
      <c r="E245" s="41" t="s">
        <v>1558</v>
      </c>
      <c r="F245" s="41" t="s">
        <v>1568</v>
      </c>
      <c r="G245" s="41" t="s">
        <v>1599</v>
      </c>
      <c r="H245" s="41" t="s">
        <v>1561</v>
      </c>
      <c r="I245" s="41" t="s">
        <v>1558</v>
      </c>
      <c r="J245" s="41" t="s">
        <v>1560</v>
      </c>
      <c r="K245" s="42" t="s">
        <v>3534</v>
      </c>
      <c r="L245" s="44" t="s">
        <v>1538</v>
      </c>
      <c r="M245" s="42" t="s">
        <v>3157</v>
      </c>
      <c r="N245" s="42">
        <v>8</v>
      </c>
      <c r="O245" s="41" t="s">
        <v>3165</v>
      </c>
      <c r="P245" s="23" t="s">
        <v>736</v>
      </c>
      <c r="Q245" s="32"/>
      <c r="R245" s="21" t="s">
        <v>14</v>
      </c>
      <c r="T245" s="24">
        <f t="shared" si="9"/>
        <v>448</v>
      </c>
      <c r="U245" s="24" t="e">
        <f t="shared" ca="1" si="10"/>
        <v>#NAME?</v>
      </c>
      <c r="V245" s="24" t="e">
        <f t="shared" ca="1" si="11"/>
        <v>#NAME?</v>
      </c>
      <c r="W245" s="24" t="e">
        <f ca="1">IF(LocalizarInvertido(".",MID(P245,LEN(P245)-3,3)) &gt; 0,MID(P245,1,LocalizarInvertido(".",P245)),P245)</f>
        <v>#NAME?</v>
      </c>
    </row>
    <row r="246" spans="2:23" ht="45" x14ac:dyDescent="0.25">
      <c r="B246" s="32"/>
      <c r="C246" s="41" t="s">
        <v>1567</v>
      </c>
      <c r="D246" s="41" t="s">
        <v>1568</v>
      </c>
      <c r="E246" s="41" t="s">
        <v>1558</v>
      </c>
      <c r="F246" s="41" t="s">
        <v>1568</v>
      </c>
      <c r="G246" s="41" t="s">
        <v>1599</v>
      </c>
      <c r="H246" s="41" t="s">
        <v>1561</v>
      </c>
      <c r="I246" s="41" t="s">
        <v>1558</v>
      </c>
      <c r="J246" s="41" t="s">
        <v>1562</v>
      </c>
      <c r="K246" s="42" t="s">
        <v>3535</v>
      </c>
      <c r="L246" s="44" t="s">
        <v>3536</v>
      </c>
      <c r="M246" s="42" t="s">
        <v>3157</v>
      </c>
      <c r="N246" s="42">
        <v>8</v>
      </c>
      <c r="O246" s="41" t="s">
        <v>3165</v>
      </c>
      <c r="P246" s="23" t="s">
        <v>4247</v>
      </c>
      <c r="Q246" s="32"/>
      <c r="R246" s="21" t="s">
        <v>14</v>
      </c>
      <c r="T246" s="24">
        <f t="shared" si="9"/>
        <v>281</v>
      </c>
      <c r="U246" s="24" t="e">
        <f t="shared" ca="1" si="10"/>
        <v>#NAME?</v>
      </c>
      <c r="V246" s="24" t="e">
        <f t="shared" ca="1" si="11"/>
        <v>#NAME?</v>
      </c>
      <c r="W246" s="24" t="e">
        <f ca="1">IF(LocalizarInvertido(".",MID(P246,LEN(P246)-3,3)) &gt; 0,MID(P246,1,LocalizarInvertido(".",P246)),P246)</f>
        <v>#NAME?</v>
      </c>
    </row>
    <row r="247" spans="2:23" ht="45" x14ac:dyDescent="0.25">
      <c r="B247" s="32"/>
      <c r="C247" s="41" t="s">
        <v>1567</v>
      </c>
      <c r="D247" s="41" t="s">
        <v>1568</v>
      </c>
      <c r="E247" s="41" t="s">
        <v>1558</v>
      </c>
      <c r="F247" s="41" t="s">
        <v>1568</v>
      </c>
      <c r="G247" s="41" t="s">
        <v>1599</v>
      </c>
      <c r="H247" s="41" t="s">
        <v>1561</v>
      </c>
      <c r="I247" s="41" t="s">
        <v>1558</v>
      </c>
      <c r="J247" s="41" t="s">
        <v>1571</v>
      </c>
      <c r="K247" s="42" t="s">
        <v>3537</v>
      </c>
      <c r="L247" s="44" t="s">
        <v>3538</v>
      </c>
      <c r="M247" s="42" t="s">
        <v>3157</v>
      </c>
      <c r="N247" s="42">
        <v>8</v>
      </c>
      <c r="O247" s="41" t="s">
        <v>3165</v>
      </c>
      <c r="P247" s="23" t="s">
        <v>4246</v>
      </c>
      <c r="Q247" s="32"/>
      <c r="R247" s="21" t="s">
        <v>14</v>
      </c>
      <c r="T247" s="24">
        <f t="shared" si="9"/>
        <v>227</v>
      </c>
      <c r="U247" s="24" t="e">
        <f t="shared" ca="1" si="10"/>
        <v>#NAME?</v>
      </c>
      <c r="V247" s="24" t="e">
        <f t="shared" ca="1" si="11"/>
        <v>#NAME?</v>
      </c>
      <c r="W247" s="24" t="e">
        <f ca="1">IF(LocalizarInvertido(".",MID(P247,LEN(P247)-3,3)) &gt; 0,MID(P247,1,LocalizarInvertido(".",P247)),P247)</f>
        <v>#NAME?</v>
      </c>
    </row>
    <row r="248" spans="2:23" ht="45" x14ac:dyDescent="0.25">
      <c r="B248" s="32"/>
      <c r="C248" s="41" t="s">
        <v>1567</v>
      </c>
      <c r="D248" s="41" t="s">
        <v>1568</v>
      </c>
      <c r="E248" s="41" t="s">
        <v>1558</v>
      </c>
      <c r="F248" s="41" t="s">
        <v>1568</v>
      </c>
      <c r="G248" s="41" t="s">
        <v>1574</v>
      </c>
      <c r="H248" s="41" t="s">
        <v>1561</v>
      </c>
      <c r="I248" s="41" t="s">
        <v>1561</v>
      </c>
      <c r="J248" s="41" t="s">
        <v>1564</v>
      </c>
      <c r="K248" s="42" t="s">
        <v>3539</v>
      </c>
      <c r="L248" s="12" t="s">
        <v>3084</v>
      </c>
      <c r="M248" s="42" t="s">
        <v>3156</v>
      </c>
      <c r="N248" s="42">
        <v>5</v>
      </c>
      <c r="O248" s="41" t="s">
        <v>51</v>
      </c>
      <c r="P248" s="12" t="s">
        <v>3145</v>
      </c>
      <c r="Q248" s="32"/>
      <c r="R248" s="21"/>
      <c r="T248" s="24">
        <f t="shared" si="9"/>
        <v>257</v>
      </c>
      <c r="U248" s="24" t="e">
        <f t="shared" ca="1" si="10"/>
        <v>#NAME?</v>
      </c>
      <c r="V248" s="24" t="e">
        <f t="shared" ca="1" si="11"/>
        <v>#NAME?</v>
      </c>
      <c r="W248" s="24" t="e">
        <f ca="1">IF(LocalizarInvertido(".",MID(P248,LEN(P248)-3,3)) &gt; 0,MID(P248,1,LocalizarInvertido(".",P248)),P248)</f>
        <v>#NAME?</v>
      </c>
    </row>
    <row r="249" spans="2:23" ht="45" x14ac:dyDescent="0.25">
      <c r="B249" s="32"/>
      <c r="C249" s="41" t="s">
        <v>1567</v>
      </c>
      <c r="D249" s="41" t="s">
        <v>1568</v>
      </c>
      <c r="E249" s="41" t="s">
        <v>1558</v>
      </c>
      <c r="F249" s="41" t="s">
        <v>1568</v>
      </c>
      <c r="G249" s="41" t="s">
        <v>1574</v>
      </c>
      <c r="H249" s="41" t="s">
        <v>1561</v>
      </c>
      <c r="I249" s="41" t="s">
        <v>1558</v>
      </c>
      <c r="J249" s="41" t="s">
        <v>1564</v>
      </c>
      <c r="K249" s="42" t="s">
        <v>3540</v>
      </c>
      <c r="L249" s="12" t="s">
        <v>3084</v>
      </c>
      <c r="M249" s="42" t="s">
        <v>3380</v>
      </c>
      <c r="N249" s="42">
        <v>7</v>
      </c>
      <c r="O249" s="41" t="s">
        <v>51</v>
      </c>
      <c r="P249" s="12" t="s">
        <v>3145</v>
      </c>
      <c r="Q249" s="32"/>
      <c r="R249" s="21"/>
      <c r="T249" s="24">
        <f t="shared" si="9"/>
        <v>257</v>
      </c>
      <c r="U249" s="24" t="e">
        <f t="shared" ca="1" si="10"/>
        <v>#NAME?</v>
      </c>
      <c r="V249" s="24" t="e">
        <f t="shared" ca="1" si="11"/>
        <v>#NAME?</v>
      </c>
      <c r="W249" s="24" t="e">
        <f ca="1">IF(LocalizarInvertido(".",MID(P249,LEN(P249)-3,3)) &gt; 0,MID(P249,1,LocalizarInvertido(".",P249)),P249)</f>
        <v>#NAME?</v>
      </c>
    </row>
    <row r="250" spans="2:23" ht="45" x14ac:dyDescent="0.25">
      <c r="B250" s="32"/>
      <c r="C250" s="41" t="s">
        <v>1567</v>
      </c>
      <c r="D250" s="41" t="s">
        <v>1568</v>
      </c>
      <c r="E250" s="41" t="s">
        <v>1558</v>
      </c>
      <c r="F250" s="41" t="s">
        <v>1568</v>
      </c>
      <c r="G250" s="41" t="s">
        <v>1574</v>
      </c>
      <c r="H250" s="41" t="s">
        <v>1561</v>
      </c>
      <c r="I250" s="41" t="s">
        <v>1558</v>
      </c>
      <c r="J250" s="41" t="s">
        <v>1560</v>
      </c>
      <c r="K250" s="42" t="s">
        <v>3541</v>
      </c>
      <c r="L250" s="23" t="s">
        <v>3084</v>
      </c>
      <c r="M250" s="42" t="s">
        <v>3157</v>
      </c>
      <c r="N250" s="42">
        <v>8</v>
      </c>
      <c r="O250" s="41" t="s">
        <v>51</v>
      </c>
      <c r="P250" s="23" t="s">
        <v>3145</v>
      </c>
      <c r="Q250" s="32"/>
      <c r="R250" s="21" t="s">
        <v>14</v>
      </c>
      <c r="T250" s="24">
        <f t="shared" si="9"/>
        <v>257</v>
      </c>
      <c r="U250" s="24" t="e">
        <f t="shared" ca="1" si="10"/>
        <v>#NAME?</v>
      </c>
      <c r="V250" s="24" t="e">
        <f t="shared" ca="1" si="11"/>
        <v>#NAME?</v>
      </c>
      <c r="W250" s="24" t="e">
        <f ca="1">IF(LocalizarInvertido(".",MID(P250,LEN(P250)-3,3)) &gt; 0,MID(P250,1,LocalizarInvertido(".",P250)),P250)</f>
        <v>#NAME?</v>
      </c>
    </row>
    <row r="251" spans="2:23" ht="45" x14ac:dyDescent="0.25">
      <c r="B251" s="32"/>
      <c r="C251" s="41" t="s">
        <v>1567</v>
      </c>
      <c r="D251" s="41" t="s">
        <v>1568</v>
      </c>
      <c r="E251" s="41" t="s">
        <v>1558</v>
      </c>
      <c r="F251" s="41" t="s">
        <v>1568</v>
      </c>
      <c r="G251" s="41" t="s">
        <v>1574</v>
      </c>
      <c r="H251" s="41" t="s">
        <v>1561</v>
      </c>
      <c r="I251" s="41" t="s">
        <v>1558</v>
      </c>
      <c r="J251" s="41" t="s">
        <v>1562</v>
      </c>
      <c r="K251" s="42" t="s">
        <v>3542</v>
      </c>
      <c r="L251" s="23" t="s">
        <v>3543</v>
      </c>
      <c r="M251" s="42" t="s">
        <v>3157</v>
      </c>
      <c r="N251" s="42">
        <v>8</v>
      </c>
      <c r="O251" s="41" t="s">
        <v>3165</v>
      </c>
      <c r="P251" s="23" t="s">
        <v>4247</v>
      </c>
      <c r="Q251" s="32"/>
      <c r="R251" s="21" t="s">
        <v>14</v>
      </c>
      <c r="T251" s="24">
        <f t="shared" si="9"/>
        <v>281</v>
      </c>
      <c r="U251" s="24" t="e">
        <f t="shared" ca="1" si="10"/>
        <v>#NAME?</v>
      </c>
      <c r="V251" s="24" t="e">
        <f t="shared" ca="1" si="11"/>
        <v>#NAME?</v>
      </c>
      <c r="W251" s="24" t="e">
        <f ca="1">IF(LocalizarInvertido(".",MID(P251,LEN(P251)-3,3)) &gt; 0,MID(P251,1,LocalizarInvertido(".",P251)),P251)</f>
        <v>#NAME?</v>
      </c>
    </row>
    <row r="252" spans="2:23" ht="30" x14ac:dyDescent="0.25">
      <c r="B252" s="32"/>
      <c r="C252" s="41" t="s">
        <v>1567</v>
      </c>
      <c r="D252" s="41" t="s">
        <v>1568</v>
      </c>
      <c r="E252" s="41" t="s">
        <v>1558</v>
      </c>
      <c r="F252" s="41" t="s">
        <v>1568</v>
      </c>
      <c r="G252" s="41" t="s">
        <v>1574</v>
      </c>
      <c r="H252" s="41" t="s">
        <v>1561</v>
      </c>
      <c r="I252" s="41" t="s">
        <v>1558</v>
      </c>
      <c r="J252" s="41" t="s">
        <v>1571</v>
      </c>
      <c r="K252" s="42" t="s">
        <v>3544</v>
      </c>
      <c r="L252" s="23" t="s">
        <v>3545</v>
      </c>
      <c r="M252" s="42" t="s">
        <v>3157</v>
      </c>
      <c r="N252" s="42">
        <v>8</v>
      </c>
      <c r="O252" s="41" t="s">
        <v>3165</v>
      </c>
      <c r="P252" s="23" t="s">
        <v>4246</v>
      </c>
      <c r="Q252" s="32"/>
      <c r="R252" s="21" t="s">
        <v>14</v>
      </c>
      <c r="T252" s="24">
        <f t="shared" si="9"/>
        <v>227</v>
      </c>
      <c r="U252" s="24" t="e">
        <f t="shared" ca="1" si="10"/>
        <v>#NAME?</v>
      </c>
      <c r="V252" s="24" t="e">
        <f t="shared" ca="1" si="11"/>
        <v>#NAME?</v>
      </c>
      <c r="W252" s="24" t="e">
        <f ca="1">IF(LocalizarInvertido(".",MID(P252,LEN(P252)-3,3)) &gt; 0,MID(P252,1,LocalizarInvertido(".",P252)),P252)</f>
        <v>#NAME?</v>
      </c>
    </row>
    <row r="253" spans="2:23" ht="60" x14ac:dyDescent="0.25">
      <c r="B253" s="32"/>
      <c r="C253" s="26" t="s">
        <v>1567</v>
      </c>
      <c r="D253" s="26" t="s">
        <v>1568</v>
      </c>
      <c r="E253" s="26" t="s">
        <v>1558</v>
      </c>
      <c r="F253" s="26" t="s">
        <v>1570</v>
      </c>
      <c r="G253" s="26" t="s">
        <v>1574</v>
      </c>
      <c r="H253" s="26" t="s">
        <v>1561</v>
      </c>
      <c r="I253" s="26" t="s">
        <v>1558</v>
      </c>
      <c r="J253" s="26" t="s">
        <v>1564</v>
      </c>
      <c r="K253" s="21" t="s">
        <v>3546</v>
      </c>
      <c r="L253" s="27" t="s">
        <v>1539</v>
      </c>
      <c r="M253" s="21" t="s">
        <v>3156</v>
      </c>
      <c r="N253" s="21">
        <v>5</v>
      </c>
      <c r="O253" s="26" t="s">
        <v>51</v>
      </c>
      <c r="P253" s="1" t="s">
        <v>737</v>
      </c>
      <c r="Q253" s="32"/>
      <c r="R253" s="21"/>
      <c r="T253" s="24">
        <f t="shared" si="9"/>
        <v>362</v>
      </c>
      <c r="U253" s="24" t="e">
        <f t="shared" ca="1" si="10"/>
        <v>#NAME?</v>
      </c>
      <c r="V253" s="24" t="e">
        <f t="shared" ca="1" si="11"/>
        <v>#NAME?</v>
      </c>
      <c r="W253" s="24" t="e">
        <f ca="1">IF(LocalizarInvertido(".",MID(P253,LEN(P253)-3,3)) &gt; 0,MID(P253,1,LocalizarInvertido(".",P253)),P253)</f>
        <v>#NAME?</v>
      </c>
    </row>
    <row r="254" spans="2:23" ht="30" x14ac:dyDescent="0.25">
      <c r="B254" s="32"/>
      <c r="C254" s="26" t="s">
        <v>1567</v>
      </c>
      <c r="D254" s="26" t="s">
        <v>1568</v>
      </c>
      <c r="E254" s="26" t="s">
        <v>1558</v>
      </c>
      <c r="F254" s="26" t="s">
        <v>1570</v>
      </c>
      <c r="G254" s="26" t="s">
        <v>1574</v>
      </c>
      <c r="H254" s="26" t="s">
        <v>1561</v>
      </c>
      <c r="I254" s="26" t="s">
        <v>1558</v>
      </c>
      <c r="J254" s="26" t="s">
        <v>1560</v>
      </c>
      <c r="K254" s="21" t="s">
        <v>3547</v>
      </c>
      <c r="L254" s="27" t="s">
        <v>3752</v>
      </c>
      <c r="M254" s="21" t="s">
        <v>3157</v>
      </c>
      <c r="N254" s="21">
        <v>8</v>
      </c>
      <c r="O254" s="26" t="s">
        <v>3165</v>
      </c>
      <c r="P254" s="1" t="s">
        <v>3548</v>
      </c>
      <c r="Q254" s="32"/>
      <c r="R254" s="21"/>
      <c r="T254" s="24">
        <f t="shared" si="9"/>
        <v>34</v>
      </c>
      <c r="U254" s="24" t="e">
        <f t="shared" ca="1" si="10"/>
        <v>#NAME?</v>
      </c>
      <c r="V254" s="24" t="e">
        <f t="shared" ca="1" si="11"/>
        <v>#NAME?</v>
      </c>
      <c r="W254" s="24" t="e">
        <f ca="1">IF(LocalizarInvertido(".",MID(P254,LEN(P254)-3,3)) &gt; 0,MID(P254,1,LocalizarInvertido(".",P254)),P254)</f>
        <v>#NAME?</v>
      </c>
    </row>
    <row r="255" spans="2:23" ht="30" x14ac:dyDescent="0.25">
      <c r="B255" s="64"/>
      <c r="C255" s="41" t="s">
        <v>1567</v>
      </c>
      <c r="D255" s="41" t="s">
        <v>1568</v>
      </c>
      <c r="E255" s="41" t="s">
        <v>1558</v>
      </c>
      <c r="F255" s="41" t="s">
        <v>1570</v>
      </c>
      <c r="G255" s="41" t="s">
        <v>1574</v>
      </c>
      <c r="H255" s="41" t="s">
        <v>1561</v>
      </c>
      <c r="I255" s="41" t="s">
        <v>1558</v>
      </c>
      <c r="J255" s="41" t="s">
        <v>1562</v>
      </c>
      <c r="K255" s="42" t="s">
        <v>3549</v>
      </c>
      <c r="L255" s="44" t="s">
        <v>3753</v>
      </c>
      <c r="M255" s="42" t="s">
        <v>3157</v>
      </c>
      <c r="N255" s="42">
        <v>8</v>
      </c>
      <c r="O255" s="41" t="s">
        <v>3165</v>
      </c>
      <c r="P255" s="23" t="s">
        <v>4246</v>
      </c>
      <c r="Q255" s="32"/>
      <c r="R255" s="21"/>
      <c r="T255" s="24">
        <f t="shared" si="9"/>
        <v>227</v>
      </c>
      <c r="U255" s="24" t="e">
        <f t="shared" ca="1" si="10"/>
        <v>#NAME?</v>
      </c>
      <c r="V255" s="24" t="e">
        <f t="shared" ca="1" si="11"/>
        <v>#NAME?</v>
      </c>
      <c r="W255" s="24" t="e">
        <f ca="1">IF(LocalizarInvertido(".",MID(P255,LEN(P255)-3,3)) &gt; 0,MID(P255,1,LocalizarInvertido(".",P255)),P255)</f>
        <v>#NAME?</v>
      </c>
    </row>
    <row r="256" spans="2:23" x14ac:dyDescent="0.25">
      <c r="B256" s="32"/>
      <c r="C256" s="26" t="s">
        <v>1567</v>
      </c>
      <c r="D256" s="26" t="s">
        <v>1568</v>
      </c>
      <c r="E256" s="26" t="s">
        <v>1558</v>
      </c>
      <c r="F256" s="26" t="s">
        <v>1570</v>
      </c>
      <c r="G256" s="26" t="s">
        <v>1574</v>
      </c>
      <c r="H256" s="26" t="s">
        <v>1561</v>
      </c>
      <c r="I256" s="26" t="s">
        <v>1558</v>
      </c>
      <c r="J256" s="26" t="s">
        <v>1574</v>
      </c>
      <c r="K256" s="21" t="s">
        <v>3550</v>
      </c>
      <c r="L256" s="27" t="s">
        <v>1592</v>
      </c>
      <c r="M256" s="21" t="s">
        <v>3157</v>
      </c>
      <c r="N256" s="21">
        <v>8</v>
      </c>
      <c r="O256" s="26"/>
      <c r="P256" s="1" t="s">
        <v>1590</v>
      </c>
      <c r="Q256" s="32"/>
      <c r="R256" s="21"/>
      <c r="T256" s="24">
        <f t="shared" si="9"/>
        <v>33</v>
      </c>
      <c r="U256" s="24" t="e">
        <f t="shared" ca="1" si="10"/>
        <v>#NAME?</v>
      </c>
      <c r="V256" s="24" t="e">
        <f t="shared" ca="1" si="11"/>
        <v>#NAME?</v>
      </c>
      <c r="W256" s="24" t="e">
        <f ca="1">IF(LocalizarInvertido(".",MID(P256,LEN(P256)-3,3)) &gt; 0,MID(P256,1,LocalizarInvertido(".",P256)),P256)</f>
        <v>#NAME?</v>
      </c>
    </row>
    <row r="257" spans="2:23" ht="45" x14ac:dyDescent="0.25">
      <c r="B257" s="32"/>
      <c r="C257" s="26" t="s">
        <v>1567</v>
      </c>
      <c r="D257" s="26" t="s">
        <v>1568</v>
      </c>
      <c r="E257" s="26" t="s">
        <v>1567</v>
      </c>
      <c r="F257" s="26" t="s">
        <v>1558</v>
      </c>
      <c r="G257" s="26" t="s">
        <v>1564</v>
      </c>
      <c r="H257" s="26" t="s">
        <v>1561</v>
      </c>
      <c r="I257" s="26" t="s">
        <v>1561</v>
      </c>
      <c r="J257" s="26" t="s">
        <v>1564</v>
      </c>
      <c r="K257" s="21" t="s">
        <v>3551</v>
      </c>
      <c r="L257" s="27" t="s">
        <v>739</v>
      </c>
      <c r="M257" s="21" t="s">
        <v>3156</v>
      </c>
      <c r="N257" s="21">
        <v>4</v>
      </c>
      <c r="O257" s="26" t="s">
        <v>45</v>
      </c>
      <c r="P257" s="1" t="s">
        <v>740</v>
      </c>
      <c r="Q257" s="32"/>
      <c r="R257" s="21"/>
      <c r="T257" s="24">
        <f t="shared" si="9"/>
        <v>238</v>
      </c>
      <c r="U257" s="24" t="e">
        <f t="shared" ca="1" si="10"/>
        <v>#NAME?</v>
      </c>
      <c r="V257" s="24" t="e">
        <f t="shared" ca="1" si="11"/>
        <v>#NAME?</v>
      </c>
      <c r="W257" s="24" t="e">
        <f ca="1">IF(LocalizarInvertido(".",MID(P257,LEN(P257)-3,3)) &gt; 0,MID(P257,1,LocalizarInvertido(".",P257)),P257)</f>
        <v>#NAME?</v>
      </c>
    </row>
    <row r="258" spans="2:23" ht="45" x14ac:dyDescent="0.25">
      <c r="B258" s="32"/>
      <c r="C258" s="26" t="s">
        <v>1567</v>
      </c>
      <c r="D258" s="26" t="s">
        <v>1568</v>
      </c>
      <c r="E258" s="26" t="s">
        <v>1567</v>
      </c>
      <c r="F258" s="26" t="s">
        <v>1558</v>
      </c>
      <c r="G258" s="26" t="s">
        <v>1591</v>
      </c>
      <c r="H258" s="26" t="s">
        <v>1561</v>
      </c>
      <c r="I258" s="26" t="s">
        <v>1561</v>
      </c>
      <c r="J258" s="26" t="s">
        <v>1564</v>
      </c>
      <c r="K258" s="21" t="s">
        <v>3552</v>
      </c>
      <c r="L258" s="27" t="s">
        <v>448</v>
      </c>
      <c r="M258" s="21" t="s">
        <v>3156</v>
      </c>
      <c r="N258" s="21">
        <v>5</v>
      </c>
      <c r="O258" s="26" t="s">
        <v>55</v>
      </c>
      <c r="P258" s="1" t="s">
        <v>741</v>
      </c>
      <c r="Q258" s="32"/>
      <c r="R258" s="21"/>
      <c r="T258" s="24">
        <f t="shared" si="9"/>
        <v>240</v>
      </c>
      <c r="U258" s="24" t="e">
        <f t="shared" ca="1" si="10"/>
        <v>#NAME?</v>
      </c>
      <c r="V258" s="24" t="e">
        <f t="shared" ca="1" si="11"/>
        <v>#NAME?</v>
      </c>
      <c r="W258" s="24" t="e">
        <f ca="1">IF(LocalizarInvertido(".",MID(P258,LEN(P258)-3,3)) &gt; 0,MID(P258,1,LocalizarInvertido(".",P258)),P258)</f>
        <v>#NAME?</v>
      </c>
    </row>
    <row r="259" spans="2:23" ht="45" x14ac:dyDescent="0.25">
      <c r="B259" s="32"/>
      <c r="C259" s="26" t="s">
        <v>1567</v>
      </c>
      <c r="D259" s="26" t="s">
        <v>1568</v>
      </c>
      <c r="E259" s="26" t="s">
        <v>1567</v>
      </c>
      <c r="F259" s="26" t="s">
        <v>1558</v>
      </c>
      <c r="G259" s="26" t="s">
        <v>1591</v>
      </c>
      <c r="H259" s="26" t="s">
        <v>1561</v>
      </c>
      <c r="I259" s="26" t="s">
        <v>1558</v>
      </c>
      <c r="J259" s="26" t="s">
        <v>1564</v>
      </c>
      <c r="K259" s="21" t="s">
        <v>3553</v>
      </c>
      <c r="L259" s="27" t="s">
        <v>1379</v>
      </c>
      <c r="M259" s="21" t="s">
        <v>3157</v>
      </c>
      <c r="N259" s="21">
        <v>7</v>
      </c>
      <c r="O259" s="26" t="s">
        <v>55</v>
      </c>
      <c r="P259" s="1" t="s">
        <v>741</v>
      </c>
      <c r="Q259" s="32"/>
      <c r="R259" s="21"/>
      <c r="T259" s="24">
        <f t="shared" si="9"/>
        <v>240</v>
      </c>
      <c r="U259" s="24" t="e">
        <f t="shared" ca="1" si="10"/>
        <v>#NAME?</v>
      </c>
      <c r="V259" s="24" t="e">
        <f t="shared" ca="1" si="11"/>
        <v>#NAME?</v>
      </c>
      <c r="W259" s="24" t="e">
        <f ca="1">IF(LocalizarInvertido(".",MID(P259,LEN(P259)-3,3)) &gt; 0,MID(P259,1,LocalizarInvertido(".",P259)),P259)</f>
        <v>#NAME?</v>
      </c>
    </row>
    <row r="260" spans="2:23" ht="45" x14ac:dyDescent="0.25">
      <c r="B260" s="32"/>
      <c r="C260" s="41" t="s">
        <v>1567</v>
      </c>
      <c r="D260" s="41" t="s">
        <v>1568</v>
      </c>
      <c r="E260" s="41" t="s">
        <v>1567</v>
      </c>
      <c r="F260" s="41" t="s">
        <v>1558</v>
      </c>
      <c r="G260" s="41" t="s">
        <v>1591</v>
      </c>
      <c r="H260" s="41" t="s">
        <v>1561</v>
      </c>
      <c r="I260" s="41" t="s">
        <v>1558</v>
      </c>
      <c r="J260" s="41" t="s">
        <v>1560</v>
      </c>
      <c r="K260" s="42" t="s">
        <v>3554</v>
      </c>
      <c r="L260" s="44" t="s">
        <v>1379</v>
      </c>
      <c r="M260" s="42" t="s">
        <v>3157</v>
      </c>
      <c r="N260" s="42">
        <v>8</v>
      </c>
      <c r="O260" s="41" t="s">
        <v>3165</v>
      </c>
      <c r="P260" s="23" t="s">
        <v>741</v>
      </c>
      <c r="Q260" s="32"/>
      <c r="R260" s="21" t="s">
        <v>14</v>
      </c>
      <c r="T260" s="24">
        <f t="shared" ref="T260:T323" si="12">LEN(P260)</f>
        <v>240</v>
      </c>
      <c r="U260" s="24" t="e">
        <f t="shared" ref="U260:U323" ca="1" si="13">LEN(W260)</f>
        <v>#NAME?</v>
      </c>
      <c r="V260" s="24" t="e">
        <f t="shared" ref="V260:V323" ca="1" si="14">T260-U260</f>
        <v>#NAME?</v>
      </c>
      <c r="W260" s="24" t="e">
        <f ca="1">IF(LocalizarInvertido(".",MID(P260,LEN(P260)-3,3)) &gt; 0,MID(P260,1,LocalizarInvertido(".",P260)),P260)</f>
        <v>#NAME?</v>
      </c>
    </row>
    <row r="261" spans="2:23" ht="45" x14ac:dyDescent="0.25">
      <c r="B261" s="32"/>
      <c r="C261" s="41" t="s">
        <v>1567</v>
      </c>
      <c r="D261" s="41" t="s">
        <v>1568</v>
      </c>
      <c r="E261" s="41" t="s">
        <v>1567</v>
      </c>
      <c r="F261" s="41" t="s">
        <v>1558</v>
      </c>
      <c r="G261" s="41" t="s">
        <v>1591</v>
      </c>
      <c r="H261" s="41" t="s">
        <v>1561</v>
      </c>
      <c r="I261" s="41" t="s">
        <v>1558</v>
      </c>
      <c r="J261" s="41" t="s">
        <v>1562</v>
      </c>
      <c r="K261" s="42" t="s">
        <v>3555</v>
      </c>
      <c r="L261" s="44" t="s">
        <v>3556</v>
      </c>
      <c r="M261" s="42" t="s">
        <v>3157</v>
      </c>
      <c r="N261" s="42">
        <v>8</v>
      </c>
      <c r="O261" s="41" t="s">
        <v>3165</v>
      </c>
      <c r="P261" s="23" t="s">
        <v>4247</v>
      </c>
      <c r="Q261" s="32"/>
      <c r="R261" s="21" t="s">
        <v>14</v>
      </c>
      <c r="T261" s="24">
        <f t="shared" si="12"/>
        <v>281</v>
      </c>
      <c r="U261" s="24" t="e">
        <f t="shared" ca="1" si="13"/>
        <v>#NAME?</v>
      </c>
      <c r="V261" s="24" t="e">
        <f t="shared" ca="1" si="14"/>
        <v>#NAME?</v>
      </c>
      <c r="W261" s="24" t="e">
        <f ca="1">IF(LocalizarInvertido(".",MID(P261,LEN(P261)-3,3)) &gt; 0,MID(P261,1,LocalizarInvertido(".",P261)),P261)</f>
        <v>#NAME?</v>
      </c>
    </row>
    <row r="262" spans="2:23" ht="30" x14ac:dyDescent="0.25">
      <c r="B262" s="32"/>
      <c r="C262" s="41" t="s">
        <v>1567</v>
      </c>
      <c r="D262" s="41" t="s">
        <v>1568</v>
      </c>
      <c r="E262" s="41" t="s">
        <v>1567</v>
      </c>
      <c r="F262" s="41" t="s">
        <v>1558</v>
      </c>
      <c r="G262" s="41" t="s">
        <v>1591</v>
      </c>
      <c r="H262" s="41" t="s">
        <v>1561</v>
      </c>
      <c r="I262" s="41" t="s">
        <v>1558</v>
      </c>
      <c r="J262" s="41" t="s">
        <v>1571</v>
      </c>
      <c r="K262" s="42" t="s">
        <v>3557</v>
      </c>
      <c r="L262" s="44" t="s">
        <v>3558</v>
      </c>
      <c r="M262" s="42" t="s">
        <v>3157</v>
      </c>
      <c r="N262" s="42">
        <v>8</v>
      </c>
      <c r="O262" s="41" t="s">
        <v>3165</v>
      </c>
      <c r="P262" s="23" t="s">
        <v>4246</v>
      </c>
      <c r="Q262" s="32"/>
      <c r="R262" s="21" t="s">
        <v>14</v>
      </c>
      <c r="T262" s="24">
        <f t="shared" si="12"/>
        <v>227</v>
      </c>
      <c r="U262" s="24" t="e">
        <f t="shared" ca="1" si="13"/>
        <v>#NAME?</v>
      </c>
      <c r="V262" s="24" t="e">
        <f t="shared" ca="1" si="14"/>
        <v>#NAME?</v>
      </c>
      <c r="W262" s="24" t="e">
        <f ca="1">IF(LocalizarInvertido(".",MID(P262,LEN(P262)-3,3)) &gt; 0,MID(P262,1,LocalizarInvertido(".",P262)),P262)</f>
        <v>#NAME?</v>
      </c>
    </row>
    <row r="263" spans="2:23" ht="45" x14ac:dyDescent="0.25">
      <c r="B263" s="32"/>
      <c r="C263" s="26" t="s">
        <v>1567</v>
      </c>
      <c r="D263" s="26" t="s">
        <v>1568</v>
      </c>
      <c r="E263" s="26" t="s">
        <v>1567</v>
      </c>
      <c r="F263" s="26" t="s">
        <v>1567</v>
      </c>
      <c r="G263" s="26" t="s">
        <v>1564</v>
      </c>
      <c r="H263" s="26" t="s">
        <v>1561</v>
      </c>
      <c r="I263" s="26" t="s">
        <v>1561</v>
      </c>
      <c r="J263" s="26" t="s">
        <v>1564</v>
      </c>
      <c r="K263" s="21" t="s">
        <v>3559</v>
      </c>
      <c r="L263" s="27" t="s">
        <v>744</v>
      </c>
      <c r="M263" s="21" t="s">
        <v>3156</v>
      </c>
      <c r="N263" s="21">
        <v>4</v>
      </c>
      <c r="O263" s="26" t="s">
        <v>45</v>
      </c>
      <c r="P263" s="1" t="s">
        <v>745</v>
      </c>
      <c r="Q263" s="32"/>
      <c r="R263" s="21"/>
      <c r="T263" s="24">
        <f t="shared" si="12"/>
        <v>284</v>
      </c>
      <c r="U263" s="24" t="e">
        <f t="shared" ca="1" si="13"/>
        <v>#NAME?</v>
      </c>
      <c r="V263" s="24" t="e">
        <f t="shared" ca="1" si="14"/>
        <v>#NAME?</v>
      </c>
      <c r="W263" s="24" t="e">
        <f ca="1">IF(LocalizarInvertido(".",MID(P263,LEN(P263)-3,3)) &gt; 0,MID(P263,1,LocalizarInvertido(".",P263)),P263)</f>
        <v>#NAME?</v>
      </c>
    </row>
    <row r="264" spans="2:23" ht="30" x14ac:dyDescent="0.25">
      <c r="B264" s="32"/>
      <c r="C264" s="26" t="s">
        <v>1567</v>
      </c>
      <c r="D264" s="26" t="s">
        <v>1568</v>
      </c>
      <c r="E264" s="26" t="s">
        <v>1567</v>
      </c>
      <c r="F264" s="26" t="s">
        <v>1567</v>
      </c>
      <c r="G264" s="26" t="s">
        <v>1591</v>
      </c>
      <c r="H264" s="26" t="s">
        <v>1561</v>
      </c>
      <c r="I264" s="26" t="s">
        <v>1561</v>
      </c>
      <c r="J264" s="26" t="s">
        <v>1564</v>
      </c>
      <c r="K264" s="21" t="s">
        <v>3560</v>
      </c>
      <c r="L264" s="27" t="s">
        <v>746</v>
      </c>
      <c r="M264" s="21" t="s">
        <v>3156</v>
      </c>
      <c r="N264" s="21">
        <v>5</v>
      </c>
      <c r="O264" s="26" t="s">
        <v>55</v>
      </c>
      <c r="P264" s="1" t="s">
        <v>747</v>
      </c>
      <c r="Q264" s="32"/>
      <c r="R264" s="21"/>
      <c r="T264" s="24">
        <f t="shared" si="12"/>
        <v>224</v>
      </c>
      <c r="U264" s="24" t="e">
        <f t="shared" ca="1" si="13"/>
        <v>#NAME?</v>
      </c>
      <c r="V264" s="24" t="e">
        <f t="shared" ca="1" si="14"/>
        <v>#NAME?</v>
      </c>
      <c r="W264" s="24" t="e">
        <f ca="1">IF(LocalizarInvertido(".",MID(P264,LEN(P264)-3,3)) &gt; 0,MID(P264,1,LocalizarInvertido(".",P264)),P264)</f>
        <v>#NAME?</v>
      </c>
    </row>
    <row r="265" spans="2:23" ht="30" x14ac:dyDescent="0.25">
      <c r="B265" s="32"/>
      <c r="C265" s="26" t="s">
        <v>1567</v>
      </c>
      <c r="D265" s="26" t="s">
        <v>1568</v>
      </c>
      <c r="E265" s="26" t="s">
        <v>1567</v>
      </c>
      <c r="F265" s="26" t="s">
        <v>1567</v>
      </c>
      <c r="G265" s="26" t="s">
        <v>1591</v>
      </c>
      <c r="H265" s="26" t="s">
        <v>1561</v>
      </c>
      <c r="I265" s="26" t="s">
        <v>1558</v>
      </c>
      <c r="J265" s="26" t="s">
        <v>1564</v>
      </c>
      <c r="K265" s="21" t="s">
        <v>3561</v>
      </c>
      <c r="L265" s="27" t="s">
        <v>1540</v>
      </c>
      <c r="M265" s="21" t="s">
        <v>3157</v>
      </c>
      <c r="N265" s="21">
        <v>7</v>
      </c>
      <c r="O265" s="26" t="s">
        <v>55</v>
      </c>
      <c r="P265" s="1" t="s">
        <v>747</v>
      </c>
      <c r="Q265" s="32"/>
      <c r="R265" s="21"/>
      <c r="T265" s="24">
        <f t="shared" si="12"/>
        <v>224</v>
      </c>
      <c r="U265" s="24" t="e">
        <f t="shared" ca="1" si="13"/>
        <v>#NAME?</v>
      </c>
      <c r="V265" s="24" t="e">
        <f t="shared" ca="1" si="14"/>
        <v>#NAME?</v>
      </c>
      <c r="W265" s="24" t="e">
        <f ca="1">IF(LocalizarInvertido(".",MID(P265,LEN(P265)-3,3)) &gt; 0,MID(P265,1,LocalizarInvertido(".",P265)),P265)</f>
        <v>#NAME?</v>
      </c>
    </row>
    <row r="266" spans="2:23" ht="30" x14ac:dyDescent="0.25">
      <c r="B266" s="32"/>
      <c r="C266" s="41" t="s">
        <v>1567</v>
      </c>
      <c r="D266" s="41" t="s">
        <v>1568</v>
      </c>
      <c r="E266" s="41" t="s">
        <v>1567</v>
      </c>
      <c r="F266" s="41" t="s">
        <v>1567</v>
      </c>
      <c r="G266" s="41" t="s">
        <v>1591</v>
      </c>
      <c r="H266" s="41" t="s">
        <v>1561</v>
      </c>
      <c r="I266" s="41" t="s">
        <v>1558</v>
      </c>
      <c r="J266" s="41" t="s">
        <v>1560</v>
      </c>
      <c r="K266" s="42" t="s">
        <v>3562</v>
      </c>
      <c r="L266" s="44" t="s">
        <v>1540</v>
      </c>
      <c r="M266" s="42" t="s">
        <v>3157</v>
      </c>
      <c r="N266" s="42">
        <v>8</v>
      </c>
      <c r="O266" s="41" t="s">
        <v>3165</v>
      </c>
      <c r="P266" s="23" t="s">
        <v>747</v>
      </c>
      <c r="Q266" s="32"/>
      <c r="R266" s="21" t="s">
        <v>14</v>
      </c>
      <c r="T266" s="24">
        <f t="shared" si="12"/>
        <v>224</v>
      </c>
      <c r="U266" s="24" t="e">
        <f t="shared" ca="1" si="13"/>
        <v>#NAME?</v>
      </c>
      <c r="V266" s="24" t="e">
        <f t="shared" ca="1" si="14"/>
        <v>#NAME?</v>
      </c>
      <c r="W266" s="24" t="e">
        <f ca="1">IF(LocalizarInvertido(".",MID(P266,LEN(P266)-3,3)) &gt; 0,MID(P266,1,LocalizarInvertido(".",P266)),P266)</f>
        <v>#NAME?</v>
      </c>
    </row>
    <row r="267" spans="2:23" ht="45" x14ac:dyDescent="0.25">
      <c r="B267" s="32"/>
      <c r="C267" s="41" t="s">
        <v>1567</v>
      </c>
      <c r="D267" s="41" t="s">
        <v>1568</v>
      </c>
      <c r="E267" s="41" t="s">
        <v>1567</v>
      </c>
      <c r="F267" s="41" t="s">
        <v>1567</v>
      </c>
      <c r="G267" s="41" t="s">
        <v>1591</v>
      </c>
      <c r="H267" s="41" t="s">
        <v>1561</v>
      </c>
      <c r="I267" s="41" t="s">
        <v>1558</v>
      </c>
      <c r="J267" s="41" t="s">
        <v>1562</v>
      </c>
      <c r="K267" s="42" t="s">
        <v>3563</v>
      </c>
      <c r="L267" s="44" t="s">
        <v>3564</v>
      </c>
      <c r="M267" s="42" t="s">
        <v>3157</v>
      </c>
      <c r="N267" s="42">
        <v>8</v>
      </c>
      <c r="O267" s="41" t="s">
        <v>3165</v>
      </c>
      <c r="P267" s="23" t="s">
        <v>4247</v>
      </c>
      <c r="Q267" s="32"/>
      <c r="R267" s="21" t="s">
        <v>14</v>
      </c>
      <c r="T267" s="24">
        <f t="shared" si="12"/>
        <v>281</v>
      </c>
      <c r="U267" s="24" t="e">
        <f t="shared" ca="1" si="13"/>
        <v>#NAME?</v>
      </c>
      <c r="V267" s="24" t="e">
        <f t="shared" ca="1" si="14"/>
        <v>#NAME?</v>
      </c>
      <c r="W267" s="24" t="e">
        <f ca="1">IF(LocalizarInvertido(".",MID(P267,LEN(P267)-3,3)) &gt; 0,MID(P267,1,LocalizarInvertido(".",P267)),P267)</f>
        <v>#NAME?</v>
      </c>
    </row>
    <row r="268" spans="2:23" ht="30" x14ac:dyDescent="0.25">
      <c r="B268" s="32"/>
      <c r="C268" s="41" t="s">
        <v>1567</v>
      </c>
      <c r="D268" s="41" t="s">
        <v>1568</v>
      </c>
      <c r="E268" s="41" t="s">
        <v>1567</v>
      </c>
      <c r="F268" s="41" t="s">
        <v>1567</v>
      </c>
      <c r="G268" s="41" t="s">
        <v>1591</v>
      </c>
      <c r="H268" s="41" t="s">
        <v>1561</v>
      </c>
      <c r="I268" s="41" t="s">
        <v>1558</v>
      </c>
      <c r="J268" s="41" t="s">
        <v>1571</v>
      </c>
      <c r="K268" s="42" t="s">
        <v>3565</v>
      </c>
      <c r="L268" s="44" t="s">
        <v>3566</v>
      </c>
      <c r="M268" s="42" t="s">
        <v>3157</v>
      </c>
      <c r="N268" s="42">
        <v>8</v>
      </c>
      <c r="O268" s="41" t="s">
        <v>3165</v>
      </c>
      <c r="P268" s="23" t="s">
        <v>4246</v>
      </c>
      <c r="Q268" s="32"/>
      <c r="R268" s="21" t="s">
        <v>14</v>
      </c>
      <c r="T268" s="24">
        <f t="shared" si="12"/>
        <v>227</v>
      </c>
      <c r="U268" s="24" t="e">
        <f t="shared" ca="1" si="13"/>
        <v>#NAME?</v>
      </c>
      <c r="V268" s="24" t="e">
        <f t="shared" ca="1" si="14"/>
        <v>#NAME?</v>
      </c>
      <c r="W268" s="24" t="e">
        <f ca="1">IF(LocalizarInvertido(".",MID(P268,LEN(P268)-3,3)) &gt; 0,MID(P268,1,LocalizarInvertido(".",P268)),P268)</f>
        <v>#NAME?</v>
      </c>
    </row>
    <row r="269" spans="2:23" ht="30" x14ac:dyDescent="0.25">
      <c r="B269" s="32"/>
      <c r="C269" s="26" t="s">
        <v>1567</v>
      </c>
      <c r="D269" s="26" t="s">
        <v>1568</v>
      </c>
      <c r="E269" s="26" t="s">
        <v>1567</v>
      </c>
      <c r="F269" s="26" t="s">
        <v>1567</v>
      </c>
      <c r="G269" s="26" t="s">
        <v>1596</v>
      </c>
      <c r="H269" s="26" t="s">
        <v>1561</v>
      </c>
      <c r="I269" s="26" t="s">
        <v>1561</v>
      </c>
      <c r="J269" s="26" t="s">
        <v>1564</v>
      </c>
      <c r="K269" s="21" t="s">
        <v>3567</v>
      </c>
      <c r="L269" s="27" t="s">
        <v>748</v>
      </c>
      <c r="M269" s="21" t="s">
        <v>3156</v>
      </c>
      <c r="N269" s="21">
        <v>5</v>
      </c>
      <c r="O269" s="26" t="s">
        <v>55</v>
      </c>
      <c r="P269" s="1" t="s">
        <v>749</v>
      </c>
      <c r="Q269" s="32"/>
      <c r="R269" s="21"/>
      <c r="T269" s="24">
        <f t="shared" si="12"/>
        <v>222</v>
      </c>
      <c r="U269" s="24" t="e">
        <f t="shared" ca="1" si="13"/>
        <v>#NAME?</v>
      </c>
      <c r="V269" s="24" t="e">
        <f t="shared" ca="1" si="14"/>
        <v>#NAME?</v>
      </c>
      <c r="W269" s="24" t="e">
        <f ca="1">IF(LocalizarInvertido(".",MID(P269,LEN(P269)-3,3)) &gt; 0,MID(P269,1,LocalizarInvertido(".",P269)),P269)</f>
        <v>#NAME?</v>
      </c>
    </row>
    <row r="270" spans="2:23" ht="30" x14ac:dyDescent="0.25">
      <c r="B270" s="32"/>
      <c r="C270" s="26" t="s">
        <v>1567</v>
      </c>
      <c r="D270" s="26" t="s">
        <v>1568</v>
      </c>
      <c r="E270" s="26" t="s">
        <v>1567</v>
      </c>
      <c r="F270" s="26" t="s">
        <v>1567</v>
      </c>
      <c r="G270" s="26" t="s">
        <v>1596</v>
      </c>
      <c r="H270" s="26" t="s">
        <v>1561</v>
      </c>
      <c r="I270" s="26" t="s">
        <v>1558</v>
      </c>
      <c r="J270" s="26" t="s">
        <v>1564</v>
      </c>
      <c r="K270" s="21" t="s">
        <v>3568</v>
      </c>
      <c r="L270" s="27" t="s">
        <v>1541</v>
      </c>
      <c r="M270" s="21" t="s">
        <v>3157</v>
      </c>
      <c r="N270" s="21">
        <v>7</v>
      </c>
      <c r="O270" s="26" t="s">
        <v>55</v>
      </c>
      <c r="P270" s="1" t="s">
        <v>749</v>
      </c>
      <c r="Q270" s="32"/>
      <c r="R270" s="21"/>
      <c r="T270" s="24">
        <f t="shared" si="12"/>
        <v>222</v>
      </c>
      <c r="U270" s="24" t="e">
        <f t="shared" ca="1" si="13"/>
        <v>#NAME?</v>
      </c>
      <c r="V270" s="24" t="e">
        <f t="shared" ca="1" si="14"/>
        <v>#NAME?</v>
      </c>
      <c r="W270" s="24" t="e">
        <f ca="1">IF(LocalizarInvertido(".",MID(P270,LEN(P270)-3,3)) &gt; 0,MID(P270,1,LocalizarInvertido(".",P270)),P270)</f>
        <v>#NAME?</v>
      </c>
    </row>
    <row r="271" spans="2:23" ht="30" x14ac:dyDescent="0.25">
      <c r="B271" s="32"/>
      <c r="C271" s="41" t="s">
        <v>1567</v>
      </c>
      <c r="D271" s="41" t="s">
        <v>1568</v>
      </c>
      <c r="E271" s="41" t="s">
        <v>1567</v>
      </c>
      <c r="F271" s="41" t="s">
        <v>1567</v>
      </c>
      <c r="G271" s="41" t="s">
        <v>1596</v>
      </c>
      <c r="H271" s="41" t="s">
        <v>1561</v>
      </c>
      <c r="I271" s="41" t="s">
        <v>1558</v>
      </c>
      <c r="J271" s="41" t="s">
        <v>1560</v>
      </c>
      <c r="K271" s="42" t="s">
        <v>3569</v>
      </c>
      <c r="L271" s="44" t="s">
        <v>1541</v>
      </c>
      <c r="M271" s="42" t="s">
        <v>3157</v>
      </c>
      <c r="N271" s="42">
        <v>8</v>
      </c>
      <c r="O271" s="41" t="s">
        <v>3165</v>
      </c>
      <c r="P271" s="23" t="s">
        <v>749</v>
      </c>
      <c r="Q271" s="32"/>
      <c r="R271" s="21" t="s">
        <v>14</v>
      </c>
      <c r="T271" s="24">
        <f t="shared" si="12"/>
        <v>222</v>
      </c>
      <c r="U271" s="24" t="e">
        <f t="shared" ca="1" si="13"/>
        <v>#NAME?</v>
      </c>
      <c r="V271" s="24" t="e">
        <f t="shared" ca="1" si="14"/>
        <v>#NAME?</v>
      </c>
      <c r="W271" s="24" t="e">
        <f ca="1">IF(LocalizarInvertido(".",MID(P271,LEN(P271)-3,3)) &gt; 0,MID(P271,1,LocalizarInvertido(".",P271)),P271)</f>
        <v>#NAME?</v>
      </c>
    </row>
    <row r="272" spans="2:23" ht="45" x14ac:dyDescent="0.25">
      <c r="B272" s="32"/>
      <c r="C272" s="41" t="s">
        <v>1567</v>
      </c>
      <c r="D272" s="41" t="s">
        <v>1568</v>
      </c>
      <c r="E272" s="41" t="s">
        <v>1567</v>
      </c>
      <c r="F272" s="41" t="s">
        <v>1567</v>
      </c>
      <c r="G272" s="41" t="s">
        <v>1596</v>
      </c>
      <c r="H272" s="41" t="s">
        <v>1561</v>
      </c>
      <c r="I272" s="41" t="s">
        <v>1558</v>
      </c>
      <c r="J272" s="41" t="s">
        <v>1562</v>
      </c>
      <c r="K272" s="42" t="s">
        <v>3570</v>
      </c>
      <c r="L272" s="44" t="s">
        <v>3571</v>
      </c>
      <c r="M272" s="42" t="s">
        <v>3157</v>
      </c>
      <c r="N272" s="42">
        <v>8</v>
      </c>
      <c r="O272" s="41" t="s">
        <v>3165</v>
      </c>
      <c r="P272" s="23" t="s">
        <v>4247</v>
      </c>
      <c r="Q272" s="32"/>
      <c r="R272" s="21" t="s">
        <v>14</v>
      </c>
      <c r="T272" s="24">
        <f t="shared" si="12"/>
        <v>281</v>
      </c>
      <c r="U272" s="24" t="e">
        <f t="shared" ca="1" si="13"/>
        <v>#NAME?</v>
      </c>
      <c r="V272" s="24" t="e">
        <f t="shared" ca="1" si="14"/>
        <v>#NAME?</v>
      </c>
      <c r="W272" s="24" t="e">
        <f ca="1">IF(LocalizarInvertido(".",MID(P272,LEN(P272)-3,3)) &gt; 0,MID(P272,1,LocalizarInvertido(".",P272)),P272)</f>
        <v>#NAME?</v>
      </c>
    </row>
    <row r="273" spans="2:23" ht="30" x14ac:dyDescent="0.25">
      <c r="B273" s="32"/>
      <c r="C273" s="41" t="s">
        <v>1567</v>
      </c>
      <c r="D273" s="41" t="s">
        <v>1568</v>
      </c>
      <c r="E273" s="41" t="s">
        <v>1567</v>
      </c>
      <c r="F273" s="41" t="s">
        <v>1567</v>
      </c>
      <c r="G273" s="41" t="s">
        <v>1596</v>
      </c>
      <c r="H273" s="41" t="s">
        <v>1561</v>
      </c>
      <c r="I273" s="41" t="s">
        <v>1558</v>
      </c>
      <c r="J273" s="41" t="s">
        <v>1571</v>
      </c>
      <c r="K273" s="42" t="s">
        <v>3572</v>
      </c>
      <c r="L273" s="44" t="s">
        <v>3573</v>
      </c>
      <c r="M273" s="42" t="s">
        <v>3157</v>
      </c>
      <c r="N273" s="42">
        <v>8</v>
      </c>
      <c r="O273" s="41" t="s">
        <v>3165</v>
      </c>
      <c r="P273" s="23" t="s">
        <v>4246</v>
      </c>
      <c r="Q273" s="32"/>
      <c r="R273" s="21" t="s">
        <v>14</v>
      </c>
      <c r="T273" s="24">
        <f t="shared" si="12"/>
        <v>227</v>
      </c>
      <c r="U273" s="24" t="e">
        <f t="shared" ca="1" si="13"/>
        <v>#NAME?</v>
      </c>
      <c r="V273" s="24" t="e">
        <f t="shared" ca="1" si="14"/>
        <v>#NAME?</v>
      </c>
      <c r="W273" s="24" t="e">
        <f ca="1">IF(LocalizarInvertido(".",MID(P273,LEN(P273)-3,3)) &gt; 0,MID(P273,1,LocalizarInvertido(".",P273)),P273)</f>
        <v>#NAME?</v>
      </c>
    </row>
    <row r="274" spans="2:23" ht="30" x14ac:dyDescent="0.25">
      <c r="B274" s="32"/>
      <c r="C274" s="26" t="s">
        <v>1567</v>
      </c>
      <c r="D274" s="26" t="s">
        <v>1568</v>
      </c>
      <c r="E274" s="26" t="s">
        <v>1567</v>
      </c>
      <c r="F274" s="26" t="s">
        <v>1567</v>
      </c>
      <c r="G274" s="26" t="s">
        <v>1598</v>
      </c>
      <c r="H274" s="26" t="s">
        <v>1561</v>
      </c>
      <c r="I274" s="26" t="s">
        <v>1561</v>
      </c>
      <c r="J274" s="26" t="s">
        <v>1564</v>
      </c>
      <c r="K274" s="21" t="s">
        <v>3574</v>
      </c>
      <c r="L274" s="27" t="s">
        <v>750</v>
      </c>
      <c r="M274" s="21" t="s">
        <v>3156</v>
      </c>
      <c r="N274" s="21">
        <v>5</v>
      </c>
      <c r="O274" s="26" t="s">
        <v>55</v>
      </c>
      <c r="P274" s="1" t="s">
        <v>751</v>
      </c>
      <c r="Q274" s="32"/>
      <c r="R274" s="21"/>
      <c r="T274" s="24">
        <f t="shared" si="12"/>
        <v>231</v>
      </c>
      <c r="U274" s="24" t="e">
        <f t="shared" ca="1" si="13"/>
        <v>#NAME?</v>
      </c>
      <c r="V274" s="24" t="e">
        <f t="shared" ca="1" si="14"/>
        <v>#NAME?</v>
      </c>
      <c r="W274" s="24" t="e">
        <f ca="1">IF(LocalizarInvertido(".",MID(P274,LEN(P274)-3,3)) &gt; 0,MID(P274,1,LocalizarInvertido(".",P274)),P274)</f>
        <v>#NAME?</v>
      </c>
    </row>
    <row r="275" spans="2:23" ht="30" x14ac:dyDescent="0.25">
      <c r="B275" s="32"/>
      <c r="C275" s="26" t="s">
        <v>1567</v>
      </c>
      <c r="D275" s="26" t="s">
        <v>1568</v>
      </c>
      <c r="E275" s="26" t="s">
        <v>1567</v>
      </c>
      <c r="F275" s="26" t="s">
        <v>1567</v>
      </c>
      <c r="G275" s="26" t="s">
        <v>1598</v>
      </c>
      <c r="H275" s="26" t="s">
        <v>1561</v>
      </c>
      <c r="I275" s="26" t="s">
        <v>1558</v>
      </c>
      <c r="J275" s="26" t="s">
        <v>1564</v>
      </c>
      <c r="K275" s="21" t="s">
        <v>3575</v>
      </c>
      <c r="L275" s="27" t="s">
        <v>1542</v>
      </c>
      <c r="M275" s="21" t="s">
        <v>3157</v>
      </c>
      <c r="N275" s="21">
        <v>7</v>
      </c>
      <c r="O275" s="26" t="s">
        <v>55</v>
      </c>
      <c r="P275" s="1" t="s">
        <v>751</v>
      </c>
      <c r="Q275" s="32"/>
      <c r="R275" s="21"/>
      <c r="T275" s="24">
        <f t="shared" si="12"/>
        <v>231</v>
      </c>
      <c r="U275" s="24" t="e">
        <f t="shared" ca="1" si="13"/>
        <v>#NAME?</v>
      </c>
      <c r="V275" s="24" t="e">
        <f t="shared" ca="1" si="14"/>
        <v>#NAME?</v>
      </c>
      <c r="W275" s="24" t="e">
        <f ca="1">IF(LocalizarInvertido(".",MID(P275,LEN(P275)-3,3)) &gt; 0,MID(P275,1,LocalizarInvertido(".",P275)),P275)</f>
        <v>#NAME?</v>
      </c>
    </row>
    <row r="276" spans="2:23" ht="30" x14ac:dyDescent="0.25">
      <c r="B276" s="32"/>
      <c r="C276" s="41" t="s">
        <v>1567</v>
      </c>
      <c r="D276" s="41" t="s">
        <v>1568</v>
      </c>
      <c r="E276" s="41" t="s">
        <v>1567</v>
      </c>
      <c r="F276" s="41" t="s">
        <v>1567</v>
      </c>
      <c r="G276" s="41" t="s">
        <v>1598</v>
      </c>
      <c r="H276" s="41" t="s">
        <v>1561</v>
      </c>
      <c r="I276" s="41" t="s">
        <v>1558</v>
      </c>
      <c r="J276" s="41" t="s">
        <v>1560</v>
      </c>
      <c r="K276" s="42" t="s">
        <v>3576</v>
      </c>
      <c r="L276" s="44" t="s">
        <v>1542</v>
      </c>
      <c r="M276" s="42" t="s">
        <v>3157</v>
      </c>
      <c r="N276" s="42">
        <v>8</v>
      </c>
      <c r="O276" s="41" t="s">
        <v>3165</v>
      </c>
      <c r="P276" s="23" t="s">
        <v>751</v>
      </c>
      <c r="Q276" s="32"/>
      <c r="R276" s="21" t="s">
        <v>14</v>
      </c>
      <c r="T276" s="24">
        <f t="shared" si="12"/>
        <v>231</v>
      </c>
      <c r="U276" s="24" t="e">
        <f t="shared" ca="1" si="13"/>
        <v>#NAME?</v>
      </c>
      <c r="V276" s="24" t="e">
        <f t="shared" ca="1" si="14"/>
        <v>#NAME?</v>
      </c>
      <c r="W276" s="24" t="e">
        <f ca="1">IF(LocalizarInvertido(".",MID(P276,LEN(P276)-3,3)) &gt; 0,MID(P276,1,LocalizarInvertido(".",P276)),P276)</f>
        <v>#NAME?</v>
      </c>
    </row>
    <row r="277" spans="2:23" ht="45" x14ac:dyDescent="0.25">
      <c r="B277" s="32"/>
      <c r="C277" s="41" t="s">
        <v>1567</v>
      </c>
      <c r="D277" s="41" t="s">
        <v>1568</v>
      </c>
      <c r="E277" s="41" t="s">
        <v>1567</v>
      </c>
      <c r="F277" s="41" t="s">
        <v>1567</v>
      </c>
      <c r="G277" s="41" t="s">
        <v>1598</v>
      </c>
      <c r="H277" s="41" t="s">
        <v>1561</v>
      </c>
      <c r="I277" s="41" t="s">
        <v>1558</v>
      </c>
      <c r="J277" s="41" t="s">
        <v>1562</v>
      </c>
      <c r="K277" s="42" t="s">
        <v>3577</v>
      </c>
      <c r="L277" s="44" t="s">
        <v>3578</v>
      </c>
      <c r="M277" s="42" t="s">
        <v>3157</v>
      </c>
      <c r="N277" s="42">
        <v>8</v>
      </c>
      <c r="O277" s="41" t="s">
        <v>3165</v>
      </c>
      <c r="P277" s="23" t="s">
        <v>4247</v>
      </c>
      <c r="Q277" s="32"/>
      <c r="R277" s="21" t="s">
        <v>14</v>
      </c>
      <c r="T277" s="24">
        <f t="shared" si="12"/>
        <v>281</v>
      </c>
      <c r="U277" s="24" t="e">
        <f t="shared" ca="1" si="13"/>
        <v>#NAME?</v>
      </c>
      <c r="V277" s="24" t="e">
        <f t="shared" ca="1" si="14"/>
        <v>#NAME?</v>
      </c>
      <c r="W277" s="24" t="e">
        <f ca="1">IF(LocalizarInvertido(".",MID(P277,LEN(P277)-3,3)) &gt; 0,MID(P277,1,LocalizarInvertido(".",P277)),P277)</f>
        <v>#NAME?</v>
      </c>
    </row>
    <row r="278" spans="2:23" ht="45" x14ac:dyDescent="0.25">
      <c r="B278" s="32"/>
      <c r="C278" s="41" t="s">
        <v>1567</v>
      </c>
      <c r="D278" s="41" t="s">
        <v>1568</v>
      </c>
      <c r="E278" s="41" t="s">
        <v>1567</v>
      </c>
      <c r="F278" s="41" t="s">
        <v>1567</v>
      </c>
      <c r="G278" s="41" t="s">
        <v>1598</v>
      </c>
      <c r="H278" s="41" t="s">
        <v>1561</v>
      </c>
      <c r="I278" s="41" t="s">
        <v>1558</v>
      </c>
      <c r="J278" s="41" t="s">
        <v>1571</v>
      </c>
      <c r="K278" s="42" t="s">
        <v>3579</v>
      </c>
      <c r="L278" s="44" t="s">
        <v>3580</v>
      </c>
      <c r="M278" s="42" t="s">
        <v>3157</v>
      </c>
      <c r="N278" s="42">
        <v>8</v>
      </c>
      <c r="O278" s="41" t="s">
        <v>3165</v>
      </c>
      <c r="P278" s="23" t="s">
        <v>4246</v>
      </c>
      <c r="Q278" s="32"/>
      <c r="R278" s="21" t="s">
        <v>14</v>
      </c>
      <c r="T278" s="24">
        <f t="shared" si="12"/>
        <v>227</v>
      </c>
      <c r="U278" s="24" t="e">
        <f t="shared" ca="1" si="13"/>
        <v>#NAME?</v>
      </c>
      <c r="V278" s="24" t="e">
        <f t="shared" ca="1" si="14"/>
        <v>#NAME?</v>
      </c>
      <c r="W278" s="24" t="e">
        <f ca="1">IF(LocalizarInvertido(".",MID(P278,LEN(P278)-3,3)) &gt; 0,MID(P278,1,LocalizarInvertido(".",P278)),P278)</f>
        <v>#NAME?</v>
      </c>
    </row>
    <row r="279" spans="2:23" ht="60" x14ac:dyDescent="0.25">
      <c r="B279" s="32"/>
      <c r="C279" s="26" t="s">
        <v>1567</v>
      </c>
      <c r="D279" s="26" t="s">
        <v>1568</v>
      </c>
      <c r="E279" s="26" t="s">
        <v>1567</v>
      </c>
      <c r="F279" s="26" t="s">
        <v>1567</v>
      </c>
      <c r="G279" s="26" t="s">
        <v>1595</v>
      </c>
      <c r="H279" s="26" t="s">
        <v>1561</v>
      </c>
      <c r="I279" s="26" t="s">
        <v>1561</v>
      </c>
      <c r="J279" s="26" t="s">
        <v>1564</v>
      </c>
      <c r="K279" s="21" t="s">
        <v>3581</v>
      </c>
      <c r="L279" s="27" t="s">
        <v>752</v>
      </c>
      <c r="M279" s="21" t="s">
        <v>3156</v>
      </c>
      <c r="N279" s="21">
        <v>5</v>
      </c>
      <c r="O279" s="26" t="s">
        <v>55</v>
      </c>
      <c r="P279" s="1" t="s">
        <v>753</v>
      </c>
      <c r="Q279" s="32"/>
      <c r="R279" s="21"/>
      <c r="T279" s="24">
        <f t="shared" si="12"/>
        <v>458</v>
      </c>
      <c r="U279" s="24" t="e">
        <f t="shared" ca="1" si="13"/>
        <v>#NAME?</v>
      </c>
      <c r="V279" s="24" t="e">
        <f t="shared" ca="1" si="14"/>
        <v>#NAME?</v>
      </c>
      <c r="W279" s="24" t="e">
        <f ca="1">IF(LocalizarInvertido(".",MID(P279,LEN(P279)-3,3)) &gt; 0,MID(P279,1,LocalizarInvertido(".",P279)),P279)</f>
        <v>#NAME?</v>
      </c>
    </row>
    <row r="280" spans="2:23" ht="60" x14ac:dyDescent="0.25">
      <c r="B280" s="32"/>
      <c r="C280" s="26" t="s">
        <v>1567</v>
      </c>
      <c r="D280" s="26" t="s">
        <v>1568</v>
      </c>
      <c r="E280" s="26" t="s">
        <v>1567</v>
      </c>
      <c r="F280" s="26" t="s">
        <v>1567</v>
      </c>
      <c r="G280" s="26" t="s">
        <v>1595</v>
      </c>
      <c r="H280" s="26" t="s">
        <v>1561</v>
      </c>
      <c r="I280" s="26" t="s">
        <v>1558</v>
      </c>
      <c r="J280" s="26" t="s">
        <v>1564</v>
      </c>
      <c r="K280" s="21" t="s">
        <v>3582</v>
      </c>
      <c r="L280" s="27" t="s">
        <v>1543</v>
      </c>
      <c r="M280" s="21" t="s">
        <v>3157</v>
      </c>
      <c r="N280" s="21">
        <v>7</v>
      </c>
      <c r="O280" s="26" t="s">
        <v>55</v>
      </c>
      <c r="P280" s="1" t="s">
        <v>753</v>
      </c>
      <c r="Q280" s="32"/>
      <c r="R280" s="21"/>
      <c r="T280" s="24">
        <f t="shared" si="12"/>
        <v>458</v>
      </c>
      <c r="U280" s="24" t="e">
        <f t="shared" ca="1" si="13"/>
        <v>#NAME?</v>
      </c>
      <c r="V280" s="24" t="e">
        <f t="shared" ca="1" si="14"/>
        <v>#NAME?</v>
      </c>
      <c r="W280" s="24" t="e">
        <f ca="1">IF(LocalizarInvertido(".",MID(P280,LEN(P280)-3,3)) &gt; 0,MID(P280,1,LocalizarInvertido(".",P280)),P280)</f>
        <v>#NAME?</v>
      </c>
    </row>
    <row r="281" spans="2:23" ht="60" x14ac:dyDescent="0.25">
      <c r="B281" s="32"/>
      <c r="C281" s="41" t="s">
        <v>1567</v>
      </c>
      <c r="D281" s="41" t="s">
        <v>1568</v>
      </c>
      <c r="E281" s="41" t="s">
        <v>1567</v>
      </c>
      <c r="F281" s="41" t="s">
        <v>1567</v>
      </c>
      <c r="G281" s="41" t="s">
        <v>1595</v>
      </c>
      <c r="H281" s="41" t="s">
        <v>1561</v>
      </c>
      <c r="I281" s="41" t="s">
        <v>1558</v>
      </c>
      <c r="J281" s="41" t="s">
        <v>1560</v>
      </c>
      <c r="K281" s="42" t="s">
        <v>3583</v>
      </c>
      <c r="L281" s="44" t="s">
        <v>1543</v>
      </c>
      <c r="M281" s="42" t="s">
        <v>3156</v>
      </c>
      <c r="N281" s="42">
        <v>7</v>
      </c>
      <c r="O281" s="41" t="s">
        <v>55</v>
      </c>
      <c r="P281" s="23" t="s">
        <v>753</v>
      </c>
      <c r="Q281" s="32"/>
      <c r="R281" s="21"/>
      <c r="T281" s="24">
        <f t="shared" si="12"/>
        <v>458</v>
      </c>
      <c r="U281" s="24" t="e">
        <f t="shared" ca="1" si="13"/>
        <v>#NAME?</v>
      </c>
      <c r="V281" s="24" t="e">
        <f t="shared" ca="1" si="14"/>
        <v>#NAME?</v>
      </c>
      <c r="W281" s="24" t="e">
        <f ca="1">IF(LocalizarInvertido(".",MID(P281,LEN(P281)-3,3)) &gt; 0,MID(P281,1,LocalizarInvertido(".",P281)),P281)</f>
        <v>#NAME?</v>
      </c>
    </row>
    <row r="282" spans="2:23" ht="45" x14ac:dyDescent="0.25">
      <c r="B282" s="32"/>
      <c r="C282" s="41" t="s">
        <v>1567</v>
      </c>
      <c r="D282" s="41" t="s">
        <v>1568</v>
      </c>
      <c r="E282" s="41" t="s">
        <v>1567</v>
      </c>
      <c r="F282" s="41" t="s">
        <v>1567</v>
      </c>
      <c r="G282" s="41" t="s">
        <v>1595</v>
      </c>
      <c r="H282" s="41" t="s">
        <v>1561</v>
      </c>
      <c r="I282" s="41" t="s">
        <v>1558</v>
      </c>
      <c r="J282" s="41" t="s">
        <v>1562</v>
      </c>
      <c r="K282" s="42" t="s">
        <v>3584</v>
      </c>
      <c r="L282" s="44" t="s">
        <v>3585</v>
      </c>
      <c r="M282" s="42" t="s">
        <v>3157</v>
      </c>
      <c r="N282" s="42">
        <v>8</v>
      </c>
      <c r="O282" s="41" t="s">
        <v>3165</v>
      </c>
      <c r="P282" s="23" t="s">
        <v>4247</v>
      </c>
      <c r="Q282" s="32"/>
      <c r="R282" s="21" t="s">
        <v>14</v>
      </c>
      <c r="T282" s="24">
        <f t="shared" si="12"/>
        <v>281</v>
      </c>
      <c r="U282" s="24" t="e">
        <f t="shared" ca="1" si="13"/>
        <v>#NAME?</v>
      </c>
      <c r="V282" s="24" t="e">
        <f t="shared" ca="1" si="14"/>
        <v>#NAME?</v>
      </c>
      <c r="W282" s="24" t="e">
        <f ca="1">IF(LocalizarInvertido(".",MID(P282,LEN(P282)-3,3)) &gt; 0,MID(P282,1,LocalizarInvertido(".",P282)),P282)</f>
        <v>#NAME?</v>
      </c>
    </row>
    <row r="283" spans="2:23" ht="45" x14ac:dyDescent="0.25">
      <c r="B283" s="32"/>
      <c r="C283" s="41" t="s">
        <v>1567</v>
      </c>
      <c r="D283" s="41" t="s">
        <v>1568</v>
      </c>
      <c r="E283" s="41" t="s">
        <v>1567</v>
      </c>
      <c r="F283" s="41" t="s">
        <v>1567</v>
      </c>
      <c r="G283" s="41" t="s">
        <v>1595</v>
      </c>
      <c r="H283" s="41" t="s">
        <v>1561</v>
      </c>
      <c r="I283" s="41" t="s">
        <v>1558</v>
      </c>
      <c r="J283" s="41" t="s">
        <v>1571</v>
      </c>
      <c r="K283" s="42" t="s">
        <v>3586</v>
      </c>
      <c r="L283" s="44" t="s">
        <v>3587</v>
      </c>
      <c r="M283" s="42" t="s">
        <v>3157</v>
      </c>
      <c r="N283" s="42">
        <v>8</v>
      </c>
      <c r="O283" s="41" t="s">
        <v>3165</v>
      </c>
      <c r="P283" s="23" t="s">
        <v>4246</v>
      </c>
      <c r="Q283" s="32"/>
      <c r="R283" s="21" t="s">
        <v>14</v>
      </c>
      <c r="T283" s="24">
        <f t="shared" si="12"/>
        <v>227</v>
      </c>
      <c r="U283" s="24" t="e">
        <f t="shared" ca="1" si="13"/>
        <v>#NAME?</v>
      </c>
      <c r="V283" s="24" t="e">
        <f t="shared" ca="1" si="14"/>
        <v>#NAME?</v>
      </c>
      <c r="W283" s="24" t="e">
        <f ca="1">IF(LocalizarInvertido(".",MID(P283,LEN(P283)-3,3)) &gt; 0,MID(P283,1,LocalizarInvertido(".",P283)),P283)</f>
        <v>#NAME?</v>
      </c>
    </row>
    <row r="284" spans="2:23" ht="60" x14ac:dyDescent="0.25">
      <c r="B284" s="32"/>
      <c r="C284" s="26" t="s">
        <v>1567</v>
      </c>
      <c r="D284" s="26" t="s">
        <v>1568</v>
      </c>
      <c r="E284" s="26" t="s">
        <v>1567</v>
      </c>
      <c r="F284" s="26" t="s">
        <v>1567</v>
      </c>
      <c r="G284" s="26" t="s">
        <v>1599</v>
      </c>
      <c r="H284" s="26" t="s">
        <v>1561</v>
      </c>
      <c r="I284" s="26" t="s">
        <v>1561</v>
      </c>
      <c r="J284" s="26" t="s">
        <v>1564</v>
      </c>
      <c r="K284" s="21" t="s">
        <v>3588</v>
      </c>
      <c r="L284" s="27" t="s">
        <v>754</v>
      </c>
      <c r="M284" s="21" t="s">
        <v>3156</v>
      </c>
      <c r="N284" s="21">
        <v>5</v>
      </c>
      <c r="O284" s="26" t="s">
        <v>55</v>
      </c>
      <c r="P284" s="1" t="s">
        <v>755</v>
      </c>
      <c r="Q284" s="32"/>
      <c r="R284" s="21"/>
      <c r="T284" s="24">
        <f t="shared" si="12"/>
        <v>473</v>
      </c>
      <c r="U284" s="24" t="e">
        <f t="shared" ca="1" si="13"/>
        <v>#NAME?</v>
      </c>
      <c r="V284" s="24" t="e">
        <f t="shared" ca="1" si="14"/>
        <v>#NAME?</v>
      </c>
      <c r="W284" s="24" t="e">
        <f ca="1">IF(LocalizarInvertido(".",MID(P284,LEN(P284)-3,3)) &gt; 0,MID(P284,1,LocalizarInvertido(".",P284)),P284)</f>
        <v>#NAME?</v>
      </c>
    </row>
    <row r="285" spans="2:23" ht="60" x14ac:dyDescent="0.25">
      <c r="B285" s="32"/>
      <c r="C285" s="26" t="s">
        <v>1567</v>
      </c>
      <c r="D285" s="26" t="s">
        <v>1568</v>
      </c>
      <c r="E285" s="26" t="s">
        <v>1567</v>
      </c>
      <c r="F285" s="26" t="s">
        <v>1567</v>
      </c>
      <c r="G285" s="26" t="s">
        <v>1599</v>
      </c>
      <c r="H285" s="26" t="s">
        <v>1561</v>
      </c>
      <c r="I285" s="26" t="s">
        <v>1558</v>
      </c>
      <c r="J285" s="26" t="s">
        <v>1564</v>
      </c>
      <c r="K285" s="21" t="s">
        <v>3589</v>
      </c>
      <c r="L285" s="27" t="s">
        <v>1544</v>
      </c>
      <c r="M285" s="21" t="s">
        <v>3157</v>
      </c>
      <c r="N285" s="21">
        <v>7</v>
      </c>
      <c r="O285" s="26" t="s">
        <v>55</v>
      </c>
      <c r="P285" s="1" t="s">
        <v>755</v>
      </c>
      <c r="Q285" s="32"/>
      <c r="R285" s="21"/>
      <c r="T285" s="24">
        <f t="shared" si="12"/>
        <v>473</v>
      </c>
      <c r="U285" s="24" t="e">
        <f t="shared" ca="1" si="13"/>
        <v>#NAME?</v>
      </c>
      <c r="V285" s="24" t="e">
        <f t="shared" ca="1" si="14"/>
        <v>#NAME?</v>
      </c>
      <c r="W285" s="24" t="e">
        <f ca="1">IF(LocalizarInvertido(".",MID(P285,LEN(P285)-3,3)) &gt; 0,MID(P285,1,LocalizarInvertido(".",P285)),P285)</f>
        <v>#NAME?</v>
      </c>
    </row>
    <row r="286" spans="2:23" ht="60" x14ac:dyDescent="0.25">
      <c r="B286" s="32"/>
      <c r="C286" s="41" t="s">
        <v>1567</v>
      </c>
      <c r="D286" s="41" t="s">
        <v>1568</v>
      </c>
      <c r="E286" s="41" t="s">
        <v>1567</v>
      </c>
      <c r="F286" s="41" t="s">
        <v>1567</v>
      </c>
      <c r="G286" s="41" t="s">
        <v>1599</v>
      </c>
      <c r="H286" s="41" t="s">
        <v>1561</v>
      </c>
      <c r="I286" s="41" t="s">
        <v>1558</v>
      </c>
      <c r="J286" s="41" t="s">
        <v>1560</v>
      </c>
      <c r="K286" s="42" t="s">
        <v>3590</v>
      </c>
      <c r="L286" s="44" t="s">
        <v>1544</v>
      </c>
      <c r="M286" s="42" t="s">
        <v>3157</v>
      </c>
      <c r="N286" s="42">
        <v>8</v>
      </c>
      <c r="O286" s="41" t="s">
        <v>3165</v>
      </c>
      <c r="P286" s="23" t="s">
        <v>755</v>
      </c>
      <c r="Q286" s="32"/>
      <c r="R286" s="21" t="s">
        <v>14</v>
      </c>
      <c r="T286" s="24">
        <f t="shared" si="12"/>
        <v>473</v>
      </c>
      <c r="U286" s="24" t="e">
        <f t="shared" ca="1" si="13"/>
        <v>#NAME?</v>
      </c>
      <c r="V286" s="24" t="e">
        <f t="shared" ca="1" si="14"/>
        <v>#NAME?</v>
      </c>
      <c r="W286" s="24" t="e">
        <f ca="1">IF(LocalizarInvertido(".",MID(P286,LEN(P286)-3,3)) &gt; 0,MID(P286,1,LocalizarInvertido(".",P286)),P286)</f>
        <v>#NAME?</v>
      </c>
    </row>
    <row r="287" spans="2:23" ht="45" x14ac:dyDescent="0.25">
      <c r="B287" s="32"/>
      <c r="C287" s="41" t="s">
        <v>1567</v>
      </c>
      <c r="D287" s="41" t="s">
        <v>1568</v>
      </c>
      <c r="E287" s="41" t="s">
        <v>1567</v>
      </c>
      <c r="F287" s="41" t="s">
        <v>1567</v>
      </c>
      <c r="G287" s="41" t="s">
        <v>1599</v>
      </c>
      <c r="H287" s="41" t="s">
        <v>1561</v>
      </c>
      <c r="I287" s="41" t="s">
        <v>1558</v>
      </c>
      <c r="J287" s="41" t="s">
        <v>1562</v>
      </c>
      <c r="K287" s="42" t="s">
        <v>3591</v>
      </c>
      <c r="L287" s="44" t="s">
        <v>3592</v>
      </c>
      <c r="M287" s="42" t="s">
        <v>3157</v>
      </c>
      <c r="N287" s="42">
        <v>8</v>
      </c>
      <c r="O287" s="41" t="s">
        <v>3165</v>
      </c>
      <c r="P287" s="23" t="s">
        <v>4247</v>
      </c>
      <c r="Q287" s="32"/>
      <c r="R287" s="21" t="s">
        <v>14</v>
      </c>
      <c r="T287" s="24">
        <f t="shared" si="12"/>
        <v>281</v>
      </c>
      <c r="U287" s="24" t="e">
        <f t="shared" ca="1" si="13"/>
        <v>#NAME?</v>
      </c>
      <c r="V287" s="24" t="e">
        <f t="shared" ca="1" si="14"/>
        <v>#NAME?</v>
      </c>
      <c r="W287" s="24" t="e">
        <f ca="1">IF(LocalizarInvertido(".",MID(P287,LEN(P287)-3,3)) &gt; 0,MID(P287,1,LocalizarInvertido(".",P287)),P287)</f>
        <v>#NAME?</v>
      </c>
    </row>
    <row r="288" spans="2:23" ht="45" x14ac:dyDescent="0.25">
      <c r="B288" s="32"/>
      <c r="C288" s="41" t="s">
        <v>1567</v>
      </c>
      <c r="D288" s="41" t="s">
        <v>1568</v>
      </c>
      <c r="E288" s="41" t="s">
        <v>1567</v>
      </c>
      <c r="F288" s="41" t="s">
        <v>1567</v>
      </c>
      <c r="G288" s="41" t="s">
        <v>1599</v>
      </c>
      <c r="H288" s="41" t="s">
        <v>1561</v>
      </c>
      <c r="I288" s="41" t="s">
        <v>1558</v>
      </c>
      <c r="J288" s="41" t="s">
        <v>1571</v>
      </c>
      <c r="K288" s="42" t="s">
        <v>3593</v>
      </c>
      <c r="L288" s="44" t="s">
        <v>3594</v>
      </c>
      <c r="M288" s="42" t="s">
        <v>3157</v>
      </c>
      <c r="N288" s="42">
        <v>8</v>
      </c>
      <c r="O288" s="41" t="s">
        <v>3165</v>
      </c>
      <c r="P288" s="23" t="s">
        <v>4246</v>
      </c>
      <c r="Q288" s="32"/>
      <c r="R288" s="21" t="s">
        <v>14</v>
      </c>
      <c r="T288" s="24">
        <f t="shared" si="12"/>
        <v>227</v>
      </c>
      <c r="U288" s="24" t="e">
        <f t="shared" ca="1" si="13"/>
        <v>#NAME?</v>
      </c>
      <c r="V288" s="24" t="e">
        <f t="shared" ca="1" si="14"/>
        <v>#NAME?</v>
      </c>
      <c r="W288" s="24" t="e">
        <f ca="1">IF(LocalizarInvertido(".",MID(P288,LEN(P288)-3,3)) &gt; 0,MID(P288,1,LocalizarInvertido(".",P288)),P288)</f>
        <v>#NAME?</v>
      </c>
    </row>
    <row r="289" spans="2:23" ht="45" x14ac:dyDescent="0.25">
      <c r="B289" s="32"/>
      <c r="C289" s="41" t="s">
        <v>1567</v>
      </c>
      <c r="D289" s="41" t="s">
        <v>1568</v>
      </c>
      <c r="E289" s="41" t="s">
        <v>1567</v>
      </c>
      <c r="F289" s="41" t="s">
        <v>1567</v>
      </c>
      <c r="G289" s="41" t="s">
        <v>1574</v>
      </c>
      <c r="H289" s="41" t="s">
        <v>1561</v>
      </c>
      <c r="I289" s="41" t="s">
        <v>1561</v>
      </c>
      <c r="J289" s="41" t="s">
        <v>1564</v>
      </c>
      <c r="K289" s="42" t="s">
        <v>3595</v>
      </c>
      <c r="L289" s="12" t="s">
        <v>3097</v>
      </c>
      <c r="M289" s="42" t="s">
        <v>3156</v>
      </c>
      <c r="N289" s="42">
        <v>5</v>
      </c>
      <c r="O289" s="41" t="s">
        <v>51</v>
      </c>
      <c r="P289" s="12" t="s">
        <v>3146</v>
      </c>
      <c r="Q289" s="32"/>
      <c r="R289" s="21"/>
      <c r="T289" s="24">
        <f t="shared" si="12"/>
        <v>252</v>
      </c>
      <c r="U289" s="24" t="e">
        <f t="shared" ca="1" si="13"/>
        <v>#NAME?</v>
      </c>
      <c r="V289" s="24" t="e">
        <f t="shared" ca="1" si="14"/>
        <v>#NAME?</v>
      </c>
      <c r="W289" s="24" t="e">
        <f ca="1">IF(LocalizarInvertido(".",MID(P289,LEN(P289)-3,3)) &gt; 0,MID(P289,1,LocalizarInvertido(".",P289)),P289)</f>
        <v>#NAME?</v>
      </c>
    </row>
    <row r="290" spans="2:23" ht="45" x14ac:dyDescent="0.25">
      <c r="B290" s="32"/>
      <c r="C290" s="50" t="s">
        <v>1567</v>
      </c>
      <c r="D290" s="50" t="s">
        <v>1568</v>
      </c>
      <c r="E290" s="50" t="s">
        <v>1567</v>
      </c>
      <c r="F290" s="50" t="s">
        <v>1567</v>
      </c>
      <c r="G290" s="50" t="s">
        <v>1574</v>
      </c>
      <c r="H290" s="50" t="s">
        <v>1561</v>
      </c>
      <c r="I290" s="50" t="s">
        <v>1558</v>
      </c>
      <c r="J290" s="50" t="s">
        <v>1564</v>
      </c>
      <c r="K290" s="51" t="s">
        <v>3596</v>
      </c>
      <c r="L290" s="59" t="s">
        <v>3097</v>
      </c>
      <c r="M290" s="58" t="s">
        <v>3157</v>
      </c>
      <c r="N290" s="58">
        <v>7</v>
      </c>
      <c r="O290" s="56" t="s">
        <v>51</v>
      </c>
      <c r="P290" s="12" t="s">
        <v>3146</v>
      </c>
      <c r="Q290" s="32"/>
      <c r="R290" s="21"/>
      <c r="T290" s="24">
        <f t="shared" si="12"/>
        <v>252</v>
      </c>
      <c r="U290" s="24" t="e">
        <f t="shared" ca="1" si="13"/>
        <v>#NAME?</v>
      </c>
      <c r="V290" s="24" t="e">
        <f t="shared" ca="1" si="14"/>
        <v>#NAME?</v>
      </c>
      <c r="W290" s="24" t="e">
        <f ca="1">IF(LocalizarInvertido(".",MID(P290,LEN(P290)-3,3)) &gt; 0,MID(P290,1,LocalizarInvertido(".",P290)),P290)</f>
        <v>#NAME?</v>
      </c>
    </row>
    <row r="291" spans="2:23" ht="45" x14ac:dyDescent="0.25">
      <c r="B291" s="32"/>
      <c r="C291" s="41" t="s">
        <v>1567</v>
      </c>
      <c r="D291" s="41" t="s">
        <v>1568</v>
      </c>
      <c r="E291" s="41" t="s">
        <v>1567</v>
      </c>
      <c r="F291" s="41" t="s">
        <v>1567</v>
      </c>
      <c r="G291" s="41" t="s">
        <v>1574</v>
      </c>
      <c r="H291" s="41" t="s">
        <v>1561</v>
      </c>
      <c r="I291" s="41" t="s">
        <v>1558</v>
      </c>
      <c r="J291" s="41" t="s">
        <v>1560</v>
      </c>
      <c r="K291" s="42" t="s">
        <v>3597</v>
      </c>
      <c r="L291" s="23" t="s">
        <v>3097</v>
      </c>
      <c r="M291" s="66" t="s">
        <v>3157</v>
      </c>
      <c r="N291" s="42">
        <v>8</v>
      </c>
      <c r="O291" s="41" t="s">
        <v>3165</v>
      </c>
      <c r="P291" s="23" t="s">
        <v>3146</v>
      </c>
      <c r="Q291" s="32"/>
      <c r="R291" s="21" t="s">
        <v>14</v>
      </c>
      <c r="T291" s="24">
        <f t="shared" si="12"/>
        <v>252</v>
      </c>
      <c r="U291" s="24" t="e">
        <f t="shared" ca="1" si="13"/>
        <v>#NAME?</v>
      </c>
      <c r="V291" s="24" t="e">
        <f t="shared" ca="1" si="14"/>
        <v>#NAME?</v>
      </c>
      <c r="W291" s="24" t="e">
        <f ca="1">IF(LocalizarInvertido(".",MID(P291,LEN(P291)-3,3)) &gt; 0,MID(P291,1,LocalizarInvertido(".",P291)),P291)</f>
        <v>#NAME?</v>
      </c>
    </row>
    <row r="292" spans="2:23" ht="45" x14ac:dyDescent="0.25">
      <c r="B292" s="32"/>
      <c r="C292" s="41" t="s">
        <v>1567</v>
      </c>
      <c r="D292" s="41" t="s">
        <v>1568</v>
      </c>
      <c r="E292" s="41" t="s">
        <v>1567</v>
      </c>
      <c r="F292" s="41" t="s">
        <v>1567</v>
      </c>
      <c r="G292" s="41" t="s">
        <v>1574</v>
      </c>
      <c r="H292" s="41" t="s">
        <v>1561</v>
      </c>
      <c r="I292" s="41" t="s">
        <v>1558</v>
      </c>
      <c r="J292" s="41" t="s">
        <v>1562</v>
      </c>
      <c r="K292" s="42" t="s">
        <v>3598</v>
      </c>
      <c r="L292" s="23" t="s">
        <v>3599</v>
      </c>
      <c r="M292" s="66" t="s">
        <v>3157</v>
      </c>
      <c r="N292" s="42">
        <v>8</v>
      </c>
      <c r="O292" s="41" t="s">
        <v>3165</v>
      </c>
      <c r="P292" s="23" t="s">
        <v>4247</v>
      </c>
      <c r="Q292" s="32"/>
      <c r="R292" s="21" t="s">
        <v>14</v>
      </c>
      <c r="T292" s="24">
        <f t="shared" si="12"/>
        <v>281</v>
      </c>
      <c r="U292" s="24" t="e">
        <f t="shared" ca="1" si="13"/>
        <v>#NAME?</v>
      </c>
      <c r="V292" s="24" t="e">
        <f t="shared" ca="1" si="14"/>
        <v>#NAME?</v>
      </c>
      <c r="W292" s="24" t="e">
        <f ca="1">IF(LocalizarInvertido(".",MID(P292,LEN(P292)-3,3)) &gt; 0,MID(P292,1,LocalizarInvertido(".",P292)),P292)</f>
        <v>#NAME?</v>
      </c>
    </row>
    <row r="293" spans="2:23" ht="30" x14ac:dyDescent="0.25">
      <c r="B293" s="32"/>
      <c r="C293" s="41" t="s">
        <v>1567</v>
      </c>
      <c r="D293" s="41" t="s">
        <v>1568</v>
      </c>
      <c r="E293" s="41" t="s">
        <v>1567</v>
      </c>
      <c r="F293" s="41" t="s">
        <v>1567</v>
      </c>
      <c r="G293" s="41" t="s">
        <v>1574</v>
      </c>
      <c r="H293" s="41" t="s">
        <v>1561</v>
      </c>
      <c r="I293" s="41" t="s">
        <v>1558</v>
      </c>
      <c r="J293" s="41" t="s">
        <v>1571</v>
      </c>
      <c r="K293" s="42" t="s">
        <v>3600</v>
      </c>
      <c r="L293" s="23" t="s">
        <v>3601</v>
      </c>
      <c r="M293" s="66" t="s">
        <v>3157</v>
      </c>
      <c r="N293" s="42">
        <v>8</v>
      </c>
      <c r="O293" s="41" t="s">
        <v>3165</v>
      </c>
      <c r="P293" s="23" t="s">
        <v>4246</v>
      </c>
      <c r="Q293" s="32"/>
      <c r="R293" s="21" t="s">
        <v>14</v>
      </c>
      <c r="T293" s="24">
        <f t="shared" si="12"/>
        <v>227</v>
      </c>
      <c r="U293" s="24" t="e">
        <f t="shared" ca="1" si="13"/>
        <v>#NAME?</v>
      </c>
      <c r="V293" s="24" t="e">
        <f t="shared" ca="1" si="14"/>
        <v>#NAME?</v>
      </c>
      <c r="W293" s="24" t="e">
        <f ca="1">IF(LocalizarInvertido(".",MID(P293,LEN(P293)-3,3)) &gt; 0,MID(P293,1,LocalizarInvertido(".",P293)),P293)</f>
        <v>#NAME?</v>
      </c>
    </row>
    <row r="294" spans="2:23" ht="30" x14ac:dyDescent="0.25">
      <c r="B294" s="32"/>
      <c r="C294" s="26" t="s">
        <v>1567</v>
      </c>
      <c r="D294" s="26" t="s">
        <v>1568</v>
      </c>
      <c r="E294" s="26" t="s">
        <v>1567</v>
      </c>
      <c r="F294" s="26" t="s">
        <v>1570</v>
      </c>
      <c r="G294" s="26" t="s">
        <v>1574</v>
      </c>
      <c r="H294" s="26" t="s">
        <v>1561</v>
      </c>
      <c r="I294" s="26" t="s">
        <v>1561</v>
      </c>
      <c r="J294" s="26" t="s">
        <v>1564</v>
      </c>
      <c r="K294" s="21" t="s">
        <v>3602</v>
      </c>
      <c r="L294" s="27" t="s">
        <v>756</v>
      </c>
      <c r="M294" s="21" t="s">
        <v>3156</v>
      </c>
      <c r="N294" s="21">
        <v>5</v>
      </c>
      <c r="O294" s="26" t="s">
        <v>51</v>
      </c>
      <c r="P294" s="1" t="s">
        <v>759</v>
      </c>
      <c r="Q294" s="32"/>
      <c r="R294" s="21"/>
      <c r="T294" s="24">
        <f t="shared" si="12"/>
        <v>226</v>
      </c>
      <c r="U294" s="24" t="e">
        <f t="shared" ca="1" si="13"/>
        <v>#NAME?</v>
      </c>
      <c r="V294" s="24" t="e">
        <f t="shared" ca="1" si="14"/>
        <v>#NAME?</v>
      </c>
      <c r="W294" s="24" t="e">
        <f ca="1">IF(LocalizarInvertido(".",MID(P294,LEN(P294)-3,3)) &gt; 0,MID(P294,1,LocalizarInvertido(".",P294)),P294)</f>
        <v>#NAME?</v>
      </c>
    </row>
    <row r="295" spans="2:23" ht="30" x14ac:dyDescent="0.25">
      <c r="B295" s="32"/>
      <c r="C295" s="26" t="s">
        <v>1567</v>
      </c>
      <c r="D295" s="26" t="s">
        <v>1568</v>
      </c>
      <c r="E295" s="26" t="s">
        <v>1567</v>
      </c>
      <c r="F295" s="26" t="s">
        <v>1570</v>
      </c>
      <c r="G295" s="26" t="s">
        <v>1574</v>
      </c>
      <c r="H295" s="26" t="s">
        <v>1561</v>
      </c>
      <c r="I295" s="26" t="s">
        <v>1558</v>
      </c>
      <c r="J295" s="26" t="s">
        <v>1564</v>
      </c>
      <c r="K295" s="21" t="s">
        <v>3603</v>
      </c>
      <c r="L295" s="27" t="s">
        <v>1547</v>
      </c>
      <c r="M295" s="21" t="s">
        <v>3157</v>
      </c>
      <c r="N295" s="21">
        <v>7</v>
      </c>
      <c r="O295" s="26" t="s">
        <v>51</v>
      </c>
      <c r="P295" s="1" t="s">
        <v>759</v>
      </c>
      <c r="Q295" s="32"/>
      <c r="R295" s="21"/>
      <c r="T295" s="24">
        <f t="shared" si="12"/>
        <v>226</v>
      </c>
      <c r="U295" s="24" t="e">
        <f t="shared" ca="1" si="13"/>
        <v>#NAME?</v>
      </c>
      <c r="V295" s="24" t="e">
        <f t="shared" ca="1" si="14"/>
        <v>#NAME?</v>
      </c>
      <c r="W295" s="24" t="e">
        <f ca="1">IF(LocalizarInvertido(".",MID(P295,LEN(P295)-3,3)) &gt; 0,MID(P295,1,LocalizarInvertido(".",P295)),P295)</f>
        <v>#NAME?</v>
      </c>
    </row>
    <row r="296" spans="2:23" ht="30" x14ac:dyDescent="0.25">
      <c r="B296" s="64"/>
      <c r="C296" s="50" t="s">
        <v>1567</v>
      </c>
      <c r="D296" s="50" t="s">
        <v>1568</v>
      </c>
      <c r="E296" s="50" t="s">
        <v>1567</v>
      </c>
      <c r="F296" s="50" t="s">
        <v>1570</v>
      </c>
      <c r="G296" s="50" t="s">
        <v>1574</v>
      </c>
      <c r="H296" s="50" t="s">
        <v>1561</v>
      </c>
      <c r="I296" s="50" t="s">
        <v>1558</v>
      </c>
      <c r="J296" s="50" t="s">
        <v>1560</v>
      </c>
      <c r="K296" s="51" t="s">
        <v>3604</v>
      </c>
      <c r="L296" s="52" t="s">
        <v>3605</v>
      </c>
      <c r="M296" s="51" t="s">
        <v>3157</v>
      </c>
      <c r="N296" s="51">
        <v>8</v>
      </c>
      <c r="O296" s="50" t="s">
        <v>3165</v>
      </c>
      <c r="P296" s="59" t="s">
        <v>3548</v>
      </c>
      <c r="Q296" s="32"/>
      <c r="R296" s="21" t="s">
        <v>14</v>
      </c>
      <c r="T296" s="24">
        <f t="shared" si="12"/>
        <v>34</v>
      </c>
      <c r="U296" s="24" t="e">
        <f t="shared" ca="1" si="13"/>
        <v>#NAME?</v>
      </c>
      <c r="V296" s="24" t="e">
        <f t="shared" ca="1" si="14"/>
        <v>#NAME?</v>
      </c>
      <c r="W296" s="24" t="e">
        <f ca="1">IF(LocalizarInvertido(".",MID(P296,LEN(P296)-3,3)) &gt; 0,MID(P296,1,LocalizarInvertido(".",P296)),P296)</f>
        <v>#NAME?</v>
      </c>
    </row>
    <row r="297" spans="2:23" ht="45" x14ac:dyDescent="0.25">
      <c r="B297" s="64"/>
      <c r="C297" s="50" t="s">
        <v>1567</v>
      </c>
      <c r="D297" s="50" t="s">
        <v>1568</v>
      </c>
      <c r="E297" s="50" t="s">
        <v>1567</v>
      </c>
      <c r="F297" s="50" t="s">
        <v>1570</v>
      </c>
      <c r="G297" s="50" t="s">
        <v>1574</v>
      </c>
      <c r="H297" s="50" t="s">
        <v>1561</v>
      </c>
      <c r="I297" s="50" t="s">
        <v>1558</v>
      </c>
      <c r="J297" s="50" t="s">
        <v>1562</v>
      </c>
      <c r="K297" s="51" t="s">
        <v>3606</v>
      </c>
      <c r="L297" s="52" t="s">
        <v>3607</v>
      </c>
      <c r="M297" s="51" t="s">
        <v>3157</v>
      </c>
      <c r="N297" s="51">
        <v>8</v>
      </c>
      <c r="O297" s="50" t="s">
        <v>3165</v>
      </c>
      <c r="P297" s="59" t="s">
        <v>4247</v>
      </c>
      <c r="Q297" s="32"/>
      <c r="R297" s="21" t="s">
        <v>14</v>
      </c>
      <c r="T297" s="24">
        <f t="shared" si="12"/>
        <v>281</v>
      </c>
      <c r="U297" s="24" t="e">
        <f t="shared" ca="1" si="13"/>
        <v>#NAME?</v>
      </c>
      <c r="V297" s="24" t="e">
        <f t="shared" ca="1" si="14"/>
        <v>#NAME?</v>
      </c>
      <c r="W297" s="24" t="e">
        <f ca="1">IF(LocalizarInvertido(".",MID(P297,LEN(P297)-3,3)) &gt; 0,MID(P297,1,LocalizarInvertido(".",P297)),P297)</f>
        <v>#NAME?</v>
      </c>
    </row>
    <row r="298" spans="2:23" ht="30" x14ac:dyDescent="0.25">
      <c r="B298" s="32"/>
      <c r="C298" s="50" t="s">
        <v>1567</v>
      </c>
      <c r="D298" s="50" t="s">
        <v>1568</v>
      </c>
      <c r="E298" s="50" t="s">
        <v>1567</v>
      </c>
      <c r="F298" s="50" t="s">
        <v>1570</v>
      </c>
      <c r="G298" s="50" t="s">
        <v>1574</v>
      </c>
      <c r="H298" s="50" t="s">
        <v>1561</v>
      </c>
      <c r="I298" s="50" t="s">
        <v>1558</v>
      </c>
      <c r="J298" s="50" t="s">
        <v>1571</v>
      </c>
      <c r="K298" s="51" t="s">
        <v>3608</v>
      </c>
      <c r="L298" s="52" t="s">
        <v>3609</v>
      </c>
      <c r="M298" s="51" t="s">
        <v>3157</v>
      </c>
      <c r="N298" s="51">
        <v>8</v>
      </c>
      <c r="O298" s="50" t="s">
        <v>3165</v>
      </c>
      <c r="P298" s="59" t="s">
        <v>4246</v>
      </c>
      <c r="Q298" s="32"/>
      <c r="R298" s="21" t="s">
        <v>14</v>
      </c>
      <c r="T298" s="24">
        <f t="shared" si="12"/>
        <v>227</v>
      </c>
      <c r="U298" s="24" t="e">
        <f t="shared" ca="1" si="13"/>
        <v>#NAME?</v>
      </c>
      <c r="V298" s="24" t="e">
        <f t="shared" ca="1" si="14"/>
        <v>#NAME?</v>
      </c>
      <c r="W298" s="24" t="e">
        <f ca="1">IF(LocalizarInvertido(".",MID(P298,LEN(P298)-3,3)) &gt; 0,MID(P298,1,LocalizarInvertido(".",P298)),P298)</f>
        <v>#NAME?</v>
      </c>
    </row>
    <row r="299" spans="2:23" ht="30" x14ac:dyDescent="0.25">
      <c r="B299" s="32"/>
      <c r="C299" s="50" t="s">
        <v>1567</v>
      </c>
      <c r="D299" s="50" t="s">
        <v>1568</v>
      </c>
      <c r="E299" s="50" t="s">
        <v>1567</v>
      </c>
      <c r="F299" s="50" t="s">
        <v>1570</v>
      </c>
      <c r="G299" s="50" t="s">
        <v>1574</v>
      </c>
      <c r="H299" s="50" t="s">
        <v>1561</v>
      </c>
      <c r="I299" s="50" t="s">
        <v>1558</v>
      </c>
      <c r="J299" s="50" t="s">
        <v>1574</v>
      </c>
      <c r="K299" s="51" t="s">
        <v>3610</v>
      </c>
      <c r="L299" s="52" t="s">
        <v>1547</v>
      </c>
      <c r="M299" s="51" t="s">
        <v>3157</v>
      </c>
      <c r="N299" s="51">
        <v>8</v>
      </c>
      <c r="O299" s="50" t="s">
        <v>3165</v>
      </c>
      <c r="P299" s="1" t="s">
        <v>759</v>
      </c>
      <c r="Q299" s="32"/>
      <c r="R299" s="21" t="s">
        <v>14</v>
      </c>
      <c r="T299" s="24">
        <f t="shared" si="12"/>
        <v>226</v>
      </c>
      <c r="U299" s="24" t="e">
        <f t="shared" ca="1" si="13"/>
        <v>#NAME?</v>
      </c>
      <c r="V299" s="24" t="e">
        <f t="shared" ca="1" si="14"/>
        <v>#NAME?</v>
      </c>
      <c r="W299" s="24" t="e">
        <f ca="1">IF(LocalizarInvertido(".",MID(P299,LEN(P299)-3,3)) &gt; 0,MID(P299,1,LocalizarInvertido(".",P299)),P299)</f>
        <v>#NAME?</v>
      </c>
    </row>
    <row r="300" spans="2:23" ht="60" x14ac:dyDescent="0.25">
      <c r="B300" s="30" t="s">
        <v>1570</v>
      </c>
      <c r="C300" s="26" t="s">
        <v>1558</v>
      </c>
      <c r="D300" s="26" t="s">
        <v>1565</v>
      </c>
      <c r="E300" s="26" t="s">
        <v>1558</v>
      </c>
      <c r="F300" s="26" t="s">
        <v>1565</v>
      </c>
      <c r="G300" s="26" t="s">
        <v>1564</v>
      </c>
      <c r="H300" s="26" t="s">
        <v>1561</v>
      </c>
      <c r="I300" s="26" t="s">
        <v>1561</v>
      </c>
      <c r="J300" s="26" t="s">
        <v>1564</v>
      </c>
      <c r="K300" s="21" t="s">
        <v>3613</v>
      </c>
      <c r="L300" s="27" t="s">
        <v>2228</v>
      </c>
      <c r="M300" s="21" t="s">
        <v>3156</v>
      </c>
      <c r="N300" s="21">
        <v>5</v>
      </c>
      <c r="O300" s="26" t="s">
        <v>45</v>
      </c>
      <c r="P300" s="1" t="s">
        <v>3011</v>
      </c>
      <c r="Q300" s="32"/>
      <c r="R300" s="21"/>
      <c r="T300" s="24">
        <f t="shared" si="12"/>
        <v>390</v>
      </c>
      <c r="U300" s="24" t="e">
        <f t="shared" ca="1" si="13"/>
        <v>#NAME?</v>
      </c>
      <c r="V300" s="24" t="e">
        <f t="shared" ca="1" si="14"/>
        <v>#NAME?</v>
      </c>
      <c r="W300" s="24" t="e">
        <f ca="1">IF(LocalizarInvertido(".",MID(P300,LEN(P300)-3,3)) &gt; 0,MID(P300,1,LocalizarInvertido(".",P300)),P300)</f>
        <v>#NAME?</v>
      </c>
    </row>
    <row r="301" spans="2:23" ht="45" x14ac:dyDescent="0.25">
      <c r="B301" s="30" t="s">
        <v>1570</v>
      </c>
      <c r="C301" s="26" t="s">
        <v>1558</v>
      </c>
      <c r="D301" s="26" t="s">
        <v>1565</v>
      </c>
      <c r="E301" s="26" t="s">
        <v>1558</v>
      </c>
      <c r="F301" s="26" t="s">
        <v>1565</v>
      </c>
      <c r="G301" s="26" t="s">
        <v>1591</v>
      </c>
      <c r="H301" s="26" t="s">
        <v>1561</v>
      </c>
      <c r="I301" s="26" t="s">
        <v>1561</v>
      </c>
      <c r="J301" s="26" t="s">
        <v>1564</v>
      </c>
      <c r="K301" s="21" t="s">
        <v>3614</v>
      </c>
      <c r="L301" s="27" t="s">
        <v>2229</v>
      </c>
      <c r="M301" s="21" t="s">
        <v>3156</v>
      </c>
      <c r="N301" s="21">
        <v>6</v>
      </c>
      <c r="O301" s="26" t="s">
        <v>55</v>
      </c>
      <c r="P301" s="1" t="s">
        <v>3012</v>
      </c>
      <c r="Q301" s="32"/>
      <c r="R301" s="21"/>
      <c r="T301" s="24">
        <f t="shared" si="12"/>
        <v>323</v>
      </c>
      <c r="U301" s="24" t="e">
        <f t="shared" ca="1" si="13"/>
        <v>#NAME?</v>
      </c>
      <c r="V301" s="24" t="e">
        <f t="shared" ca="1" si="14"/>
        <v>#NAME?</v>
      </c>
      <c r="W301" s="24" t="e">
        <f ca="1">IF(LocalizarInvertido(".",MID(P301,LEN(P301)-3,3)) &gt; 0,MID(P301,1,LocalizarInvertido(".",P301)),P301)</f>
        <v>#NAME?</v>
      </c>
    </row>
    <row r="302" spans="2:23" ht="45" x14ac:dyDescent="0.25">
      <c r="B302" s="30" t="s">
        <v>1570</v>
      </c>
      <c r="C302" s="26" t="s">
        <v>1558</v>
      </c>
      <c r="D302" s="26" t="s">
        <v>1565</v>
      </c>
      <c r="E302" s="26" t="s">
        <v>1558</v>
      </c>
      <c r="F302" s="26" t="s">
        <v>1565</v>
      </c>
      <c r="G302" s="26" t="s">
        <v>1591</v>
      </c>
      <c r="H302" s="26" t="s">
        <v>1561</v>
      </c>
      <c r="I302" s="26" t="s">
        <v>1558</v>
      </c>
      <c r="J302" s="26" t="s">
        <v>1564</v>
      </c>
      <c r="K302" s="21" t="s">
        <v>3615</v>
      </c>
      <c r="L302" s="27" t="s">
        <v>2230</v>
      </c>
      <c r="M302" s="21" t="s">
        <v>3156</v>
      </c>
      <c r="N302" s="21">
        <v>8</v>
      </c>
      <c r="O302" s="26" t="s">
        <v>55</v>
      </c>
      <c r="P302" s="1" t="s">
        <v>3012</v>
      </c>
      <c r="Q302" s="32"/>
      <c r="R302" s="21" t="s">
        <v>14</v>
      </c>
      <c r="T302" s="24">
        <f t="shared" si="12"/>
        <v>323</v>
      </c>
      <c r="U302" s="24" t="e">
        <f t="shared" ca="1" si="13"/>
        <v>#NAME?</v>
      </c>
      <c r="V302" s="24" t="e">
        <f t="shared" ca="1" si="14"/>
        <v>#NAME?</v>
      </c>
      <c r="W302" s="24" t="e">
        <f ca="1">IF(LocalizarInvertido(".",MID(P302,LEN(P302)-3,3)) &gt; 0,MID(P302,1,LocalizarInvertido(".",P302)),P302)</f>
        <v>#NAME?</v>
      </c>
    </row>
    <row r="303" spans="2:23" ht="45" x14ac:dyDescent="0.25">
      <c r="B303" s="48" t="s">
        <v>1570</v>
      </c>
      <c r="C303" s="41" t="s">
        <v>1558</v>
      </c>
      <c r="D303" s="41" t="s">
        <v>1565</v>
      </c>
      <c r="E303" s="41" t="s">
        <v>1558</v>
      </c>
      <c r="F303" s="41" t="s">
        <v>1565</v>
      </c>
      <c r="G303" s="41" t="s">
        <v>1591</v>
      </c>
      <c r="H303" s="41" t="s">
        <v>1561</v>
      </c>
      <c r="I303" s="41" t="s">
        <v>1558</v>
      </c>
      <c r="J303" s="41" t="s">
        <v>1560</v>
      </c>
      <c r="K303" s="42" t="s">
        <v>3616</v>
      </c>
      <c r="L303" s="44" t="s">
        <v>2230</v>
      </c>
      <c r="M303" s="42" t="s">
        <v>3157</v>
      </c>
      <c r="N303" s="42">
        <v>8</v>
      </c>
      <c r="O303" s="41" t="s">
        <v>3165</v>
      </c>
      <c r="P303" s="23" t="s">
        <v>3012</v>
      </c>
      <c r="Q303" s="32"/>
      <c r="R303" s="21" t="s">
        <v>14</v>
      </c>
      <c r="T303" s="24">
        <f t="shared" si="12"/>
        <v>323</v>
      </c>
      <c r="U303" s="24" t="e">
        <f t="shared" ca="1" si="13"/>
        <v>#NAME?</v>
      </c>
      <c r="V303" s="24" t="e">
        <f t="shared" ca="1" si="14"/>
        <v>#NAME?</v>
      </c>
      <c r="W303" s="24" t="e">
        <f ca="1">IF(LocalizarInvertido(".",MID(P303,LEN(P303)-3,3)) &gt; 0,MID(P303,1,LocalizarInvertido(".",P303)),P303)</f>
        <v>#NAME?</v>
      </c>
    </row>
    <row r="304" spans="2:23" ht="45" x14ac:dyDescent="0.25">
      <c r="B304" s="48" t="s">
        <v>1570</v>
      </c>
      <c r="C304" s="41" t="s">
        <v>1558</v>
      </c>
      <c r="D304" s="41" t="s">
        <v>1565</v>
      </c>
      <c r="E304" s="41" t="s">
        <v>1558</v>
      </c>
      <c r="F304" s="41" t="s">
        <v>1565</v>
      </c>
      <c r="G304" s="41" t="s">
        <v>1591</v>
      </c>
      <c r="H304" s="41" t="s">
        <v>1561</v>
      </c>
      <c r="I304" s="41" t="s">
        <v>1558</v>
      </c>
      <c r="J304" s="41" t="s">
        <v>1562</v>
      </c>
      <c r="K304" s="42" t="s">
        <v>3617</v>
      </c>
      <c r="L304" s="44" t="s">
        <v>3618</v>
      </c>
      <c r="M304" s="42" t="s">
        <v>3157</v>
      </c>
      <c r="N304" s="42">
        <v>8</v>
      </c>
      <c r="O304" s="41" t="s">
        <v>3165</v>
      </c>
      <c r="P304" s="23" t="s">
        <v>4247</v>
      </c>
      <c r="Q304" s="32"/>
      <c r="R304" s="21" t="s">
        <v>14</v>
      </c>
      <c r="T304" s="24">
        <f t="shared" si="12"/>
        <v>281</v>
      </c>
      <c r="U304" s="24" t="e">
        <f t="shared" ca="1" si="13"/>
        <v>#NAME?</v>
      </c>
      <c r="V304" s="24" t="e">
        <f t="shared" ca="1" si="14"/>
        <v>#NAME?</v>
      </c>
      <c r="W304" s="24" t="e">
        <f ca="1">IF(LocalizarInvertido(".",MID(P304,LEN(P304)-3,3)) &gt; 0,MID(P304,1,LocalizarInvertido(".",P304)),P304)</f>
        <v>#NAME?</v>
      </c>
    </row>
    <row r="305" spans="2:23" ht="45" x14ac:dyDescent="0.25">
      <c r="B305" s="48" t="s">
        <v>1570</v>
      </c>
      <c r="C305" s="41" t="s">
        <v>1558</v>
      </c>
      <c r="D305" s="41" t="s">
        <v>1565</v>
      </c>
      <c r="E305" s="41" t="s">
        <v>1558</v>
      </c>
      <c r="F305" s="41" t="s">
        <v>1565</v>
      </c>
      <c r="G305" s="41" t="s">
        <v>1591</v>
      </c>
      <c r="H305" s="41" t="s">
        <v>1561</v>
      </c>
      <c r="I305" s="41" t="s">
        <v>1558</v>
      </c>
      <c r="J305" s="41" t="s">
        <v>1571</v>
      </c>
      <c r="K305" s="42" t="s">
        <v>3619</v>
      </c>
      <c r="L305" s="44" t="s">
        <v>3620</v>
      </c>
      <c r="M305" s="42" t="s">
        <v>3157</v>
      </c>
      <c r="N305" s="42">
        <v>8</v>
      </c>
      <c r="O305" s="41" t="s">
        <v>3165</v>
      </c>
      <c r="P305" s="23" t="s">
        <v>4246</v>
      </c>
      <c r="Q305" s="32"/>
      <c r="R305" s="21" t="s">
        <v>14</v>
      </c>
      <c r="T305" s="24">
        <f t="shared" si="12"/>
        <v>227</v>
      </c>
      <c r="U305" s="24" t="e">
        <f t="shared" ca="1" si="13"/>
        <v>#NAME?</v>
      </c>
      <c r="V305" s="24" t="e">
        <f t="shared" ca="1" si="14"/>
        <v>#NAME?</v>
      </c>
      <c r="W305" s="24" t="e">
        <f ca="1">IF(LocalizarInvertido(".",MID(P305,LEN(P305)-3,3)) &gt; 0,MID(P305,1,LocalizarInvertido(".",P305)),P305)</f>
        <v>#NAME?</v>
      </c>
    </row>
    <row r="306" spans="2:23" ht="30" x14ac:dyDescent="0.25">
      <c r="B306" s="30" t="s">
        <v>1570</v>
      </c>
      <c r="C306" s="26" t="s">
        <v>1558</v>
      </c>
      <c r="D306" s="26" t="s">
        <v>1565</v>
      </c>
      <c r="E306" s="26" t="s">
        <v>1558</v>
      </c>
      <c r="F306" s="26" t="s">
        <v>1565</v>
      </c>
      <c r="G306" s="26" t="s">
        <v>1596</v>
      </c>
      <c r="H306" s="26" t="s">
        <v>1561</v>
      </c>
      <c r="I306" s="26" t="s">
        <v>1561</v>
      </c>
      <c r="J306" s="26" t="s">
        <v>1564</v>
      </c>
      <c r="K306" s="21" t="s">
        <v>3621</v>
      </c>
      <c r="L306" s="27" t="s">
        <v>2231</v>
      </c>
      <c r="M306" s="21" t="s">
        <v>3156</v>
      </c>
      <c r="N306" s="21">
        <v>6</v>
      </c>
      <c r="O306" s="26" t="s">
        <v>55</v>
      </c>
      <c r="P306" s="1" t="s">
        <v>3013</v>
      </c>
      <c r="Q306" s="32"/>
      <c r="R306" s="21"/>
      <c r="T306" s="24">
        <f t="shared" si="12"/>
        <v>104</v>
      </c>
      <c r="U306" s="24" t="e">
        <f t="shared" ca="1" si="13"/>
        <v>#NAME?</v>
      </c>
      <c r="V306" s="24" t="e">
        <f t="shared" ca="1" si="14"/>
        <v>#NAME?</v>
      </c>
      <c r="W306" s="24" t="e">
        <f ca="1">IF(LocalizarInvertido(".",MID(P306,LEN(P306)-3,3)) &gt; 0,MID(P306,1,LocalizarInvertido(".",P306)),P306)</f>
        <v>#NAME?</v>
      </c>
    </row>
    <row r="307" spans="2:23" ht="30" x14ac:dyDescent="0.25">
      <c r="B307" s="30" t="s">
        <v>1570</v>
      </c>
      <c r="C307" s="26" t="s">
        <v>1558</v>
      </c>
      <c r="D307" s="26" t="s">
        <v>1565</v>
      </c>
      <c r="E307" s="26" t="s">
        <v>1558</v>
      </c>
      <c r="F307" s="26" t="s">
        <v>1565</v>
      </c>
      <c r="G307" s="26" t="s">
        <v>1596</v>
      </c>
      <c r="H307" s="26" t="s">
        <v>1561</v>
      </c>
      <c r="I307" s="26" t="s">
        <v>1558</v>
      </c>
      <c r="J307" s="26" t="s">
        <v>1564</v>
      </c>
      <c r="K307" s="21" t="s">
        <v>3622</v>
      </c>
      <c r="L307" s="27" t="s">
        <v>2232</v>
      </c>
      <c r="M307" s="21" t="s">
        <v>3156</v>
      </c>
      <c r="N307" s="21">
        <v>8</v>
      </c>
      <c r="O307" s="26" t="s">
        <v>55</v>
      </c>
      <c r="P307" s="1" t="s">
        <v>3013</v>
      </c>
      <c r="Q307" s="32"/>
      <c r="R307" s="21" t="s">
        <v>14</v>
      </c>
      <c r="T307" s="24">
        <f t="shared" si="12"/>
        <v>104</v>
      </c>
      <c r="U307" s="24" t="e">
        <f t="shared" ca="1" si="13"/>
        <v>#NAME?</v>
      </c>
      <c r="V307" s="24" t="e">
        <f t="shared" ca="1" si="14"/>
        <v>#NAME?</v>
      </c>
      <c r="W307" s="24" t="e">
        <f ca="1">IF(LocalizarInvertido(".",MID(P307,LEN(P307)-3,3)) &gt; 0,MID(P307,1,LocalizarInvertido(".",P307)),P307)</f>
        <v>#NAME?</v>
      </c>
    </row>
    <row r="308" spans="2:23" ht="30" x14ac:dyDescent="0.25">
      <c r="B308" s="48" t="s">
        <v>1570</v>
      </c>
      <c r="C308" s="41" t="s">
        <v>1558</v>
      </c>
      <c r="D308" s="41" t="s">
        <v>1565</v>
      </c>
      <c r="E308" s="41" t="s">
        <v>1558</v>
      </c>
      <c r="F308" s="41" t="s">
        <v>1565</v>
      </c>
      <c r="G308" s="41" t="s">
        <v>1596</v>
      </c>
      <c r="H308" s="41" t="s">
        <v>1561</v>
      </c>
      <c r="I308" s="41" t="s">
        <v>1558</v>
      </c>
      <c r="J308" s="41" t="s">
        <v>1560</v>
      </c>
      <c r="K308" s="42" t="s">
        <v>3623</v>
      </c>
      <c r="L308" s="44" t="s">
        <v>2232</v>
      </c>
      <c r="M308" s="42" t="s">
        <v>3157</v>
      </c>
      <c r="N308" s="42">
        <v>8</v>
      </c>
      <c r="O308" s="41" t="s">
        <v>3165</v>
      </c>
      <c r="P308" s="23" t="s">
        <v>3013</v>
      </c>
      <c r="Q308" s="32"/>
      <c r="R308" s="21" t="s">
        <v>14</v>
      </c>
      <c r="T308" s="24">
        <f t="shared" si="12"/>
        <v>104</v>
      </c>
      <c r="U308" s="24" t="e">
        <f t="shared" ca="1" si="13"/>
        <v>#NAME?</v>
      </c>
      <c r="V308" s="24" t="e">
        <f t="shared" ca="1" si="14"/>
        <v>#NAME?</v>
      </c>
      <c r="W308" s="24" t="e">
        <f ca="1">IF(LocalizarInvertido(".",MID(P308,LEN(P308)-3,3)) &gt; 0,MID(P308,1,LocalizarInvertido(".",P308)),P308)</f>
        <v>#NAME?</v>
      </c>
    </row>
    <row r="309" spans="2:23" ht="45" x14ac:dyDescent="0.25">
      <c r="B309" s="48" t="s">
        <v>1570</v>
      </c>
      <c r="C309" s="41" t="s">
        <v>1558</v>
      </c>
      <c r="D309" s="41" t="s">
        <v>1565</v>
      </c>
      <c r="E309" s="41" t="s">
        <v>1558</v>
      </c>
      <c r="F309" s="41" t="s">
        <v>1565</v>
      </c>
      <c r="G309" s="41" t="s">
        <v>1596</v>
      </c>
      <c r="H309" s="41" t="s">
        <v>1561</v>
      </c>
      <c r="I309" s="41" t="s">
        <v>1558</v>
      </c>
      <c r="J309" s="41" t="s">
        <v>1562</v>
      </c>
      <c r="K309" s="42" t="s">
        <v>3624</v>
      </c>
      <c r="L309" s="44" t="s">
        <v>3625</v>
      </c>
      <c r="M309" s="42" t="s">
        <v>3157</v>
      </c>
      <c r="N309" s="42">
        <v>8</v>
      </c>
      <c r="O309" s="41" t="s">
        <v>3165</v>
      </c>
      <c r="P309" s="23" t="s">
        <v>4247</v>
      </c>
      <c r="Q309" s="32"/>
      <c r="R309" s="21" t="s">
        <v>14</v>
      </c>
      <c r="T309" s="24">
        <f t="shared" si="12"/>
        <v>281</v>
      </c>
      <c r="U309" s="24" t="e">
        <f t="shared" ca="1" si="13"/>
        <v>#NAME?</v>
      </c>
      <c r="V309" s="24" t="e">
        <f t="shared" ca="1" si="14"/>
        <v>#NAME?</v>
      </c>
      <c r="W309" s="24" t="e">
        <f ca="1">IF(LocalizarInvertido(".",MID(P309,LEN(P309)-3,3)) &gt; 0,MID(P309,1,LocalizarInvertido(".",P309)),P309)</f>
        <v>#NAME?</v>
      </c>
    </row>
    <row r="310" spans="2:23" ht="45" x14ac:dyDescent="0.25">
      <c r="B310" s="48" t="s">
        <v>1570</v>
      </c>
      <c r="C310" s="41" t="s">
        <v>1558</v>
      </c>
      <c r="D310" s="41" t="s">
        <v>1565</v>
      </c>
      <c r="E310" s="41" t="s">
        <v>1558</v>
      </c>
      <c r="F310" s="41" t="s">
        <v>1565</v>
      </c>
      <c r="G310" s="41" t="s">
        <v>1596</v>
      </c>
      <c r="H310" s="41" t="s">
        <v>1561</v>
      </c>
      <c r="I310" s="41" t="s">
        <v>1558</v>
      </c>
      <c r="J310" s="41" t="s">
        <v>1571</v>
      </c>
      <c r="K310" s="42" t="s">
        <v>3626</v>
      </c>
      <c r="L310" s="44" t="s">
        <v>3627</v>
      </c>
      <c r="M310" s="42" t="s">
        <v>3157</v>
      </c>
      <c r="N310" s="42">
        <v>8</v>
      </c>
      <c r="O310" s="41" t="s">
        <v>3165</v>
      </c>
      <c r="P310" s="23" t="s">
        <v>4246</v>
      </c>
      <c r="Q310" s="32"/>
      <c r="R310" s="21" t="s">
        <v>14</v>
      </c>
      <c r="T310" s="24">
        <f t="shared" si="12"/>
        <v>227</v>
      </c>
      <c r="U310" s="24" t="e">
        <f t="shared" ca="1" si="13"/>
        <v>#NAME?</v>
      </c>
      <c r="V310" s="24" t="e">
        <f t="shared" ca="1" si="14"/>
        <v>#NAME?</v>
      </c>
      <c r="W310" s="24" t="e">
        <f ca="1">IF(LocalizarInvertido(".",MID(P310,LEN(P310)-3,3)) &gt; 0,MID(P310,1,LocalizarInvertido(".",P310)),P310)</f>
        <v>#NAME?</v>
      </c>
    </row>
    <row r="311" spans="2:23" ht="45" x14ac:dyDescent="0.25">
      <c r="B311" s="30" t="s">
        <v>1570</v>
      </c>
      <c r="C311" s="26" t="s">
        <v>1558</v>
      </c>
      <c r="D311" s="26" t="s">
        <v>1565</v>
      </c>
      <c r="E311" s="26" t="s">
        <v>1558</v>
      </c>
      <c r="F311" s="26" t="s">
        <v>1565</v>
      </c>
      <c r="G311" s="26" t="s">
        <v>1598</v>
      </c>
      <c r="H311" s="26" t="s">
        <v>1561</v>
      </c>
      <c r="I311" s="26" t="s">
        <v>1561</v>
      </c>
      <c r="J311" s="26" t="s">
        <v>1564</v>
      </c>
      <c r="K311" s="21" t="s">
        <v>3628</v>
      </c>
      <c r="L311" s="27" t="s">
        <v>2233</v>
      </c>
      <c r="M311" s="21" t="s">
        <v>3156</v>
      </c>
      <c r="N311" s="21">
        <v>6</v>
      </c>
      <c r="O311" s="26" t="s">
        <v>55</v>
      </c>
      <c r="P311" s="1" t="s">
        <v>3014</v>
      </c>
      <c r="Q311" s="32"/>
      <c r="R311" s="21"/>
      <c r="T311" s="24">
        <f t="shared" si="12"/>
        <v>295</v>
      </c>
      <c r="U311" s="24" t="e">
        <f t="shared" ca="1" si="13"/>
        <v>#NAME?</v>
      </c>
      <c r="V311" s="24" t="e">
        <f t="shared" ca="1" si="14"/>
        <v>#NAME?</v>
      </c>
      <c r="W311" s="24" t="e">
        <f ca="1">IF(LocalizarInvertido(".",MID(P311,LEN(P311)-3,3)) &gt; 0,MID(P311,1,LocalizarInvertido(".",P311)),P311)</f>
        <v>#NAME?</v>
      </c>
    </row>
    <row r="312" spans="2:23" ht="45" x14ac:dyDescent="0.25">
      <c r="B312" s="30" t="s">
        <v>1570</v>
      </c>
      <c r="C312" s="26" t="s">
        <v>1558</v>
      </c>
      <c r="D312" s="26" t="s">
        <v>1565</v>
      </c>
      <c r="E312" s="26" t="s">
        <v>1558</v>
      </c>
      <c r="F312" s="26" t="s">
        <v>1565</v>
      </c>
      <c r="G312" s="26" t="s">
        <v>1598</v>
      </c>
      <c r="H312" s="26" t="s">
        <v>1561</v>
      </c>
      <c r="I312" s="26" t="s">
        <v>1558</v>
      </c>
      <c r="J312" s="26" t="s">
        <v>1564</v>
      </c>
      <c r="K312" s="21" t="s">
        <v>3629</v>
      </c>
      <c r="L312" s="27" t="s">
        <v>2234</v>
      </c>
      <c r="M312" s="21" t="s">
        <v>3156</v>
      </c>
      <c r="N312" s="21">
        <v>8</v>
      </c>
      <c r="O312" s="26" t="s">
        <v>55</v>
      </c>
      <c r="P312" s="1" t="s">
        <v>3014</v>
      </c>
      <c r="Q312" s="32"/>
      <c r="R312" s="21" t="s">
        <v>14</v>
      </c>
      <c r="T312" s="24">
        <f t="shared" si="12"/>
        <v>295</v>
      </c>
      <c r="U312" s="24" t="e">
        <f t="shared" ca="1" si="13"/>
        <v>#NAME?</v>
      </c>
      <c r="V312" s="24" t="e">
        <f t="shared" ca="1" si="14"/>
        <v>#NAME?</v>
      </c>
      <c r="W312" s="24" t="e">
        <f ca="1">IF(LocalizarInvertido(".",MID(P312,LEN(P312)-3,3)) &gt; 0,MID(P312,1,LocalizarInvertido(".",P312)),P312)</f>
        <v>#NAME?</v>
      </c>
    </row>
    <row r="313" spans="2:23" ht="45" x14ac:dyDescent="0.25">
      <c r="B313" s="48" t="s">
        <v>1570</v>
      </c>
      <c r="C313" s="41" t="s">
        <v>1558</v>
      </c>
      <c r="D313" s="41" t="s">
        <v>1565</v>
      </c>
      <c r="E313" s="41" t="s">
        <v>1558</v>
      </c>
      <c r="F313" s="41" t="s">
        <v>1565</v>
      </c>
      <c r="G313" s="41" t="s">
        <v>1598</v>
      </c>
      <c r="H313" s="41" t="s">
        <v>1561</v>
      </c>
      <c r="I313" s="41" t="s">
        <v>1558</v>
      </c>
      <c r="J313" s="41" t="s">
        <v>1560</v>
      </c>
      <c r="K313" s="42" t="s">
        <v>3630</v>
      </c>
      <c r="L313" s="44" t="s">
        <v>2234</v>
      </c>
      <c r="M313" s="42" t="s">
        <v>3157</v>
      </c>
      <c r="N313" s="42">
        <v>8</v>
      </c>
      <c r="O313" s="41" t="s">
        <v>3165</v>
      </c>
      <c r="P313" s="23" t="s">
        <v>3014</v>
      </c>
      <c r="Q313" s="32"/>
      <c r="R313" s="21" t="s">
        <v>14</v>
      </c>
      <c r="T313" s="24">
        <f t="shared" si="12"/>
        <v>295</v>
      </c>
      <c r="U313" s="24" t="e">
        <f t="shared" ca="1" si="13"/>
        <v>#NAME?</v>
      </c>
      <c r="V313" s="24" t="e">
        <f t="shared" ca="1" si="14"/>
        <v>#NAME?</v>
      </c>
      <c r="W313" s="24" t="e">
        <f ca="1">IF(LocalizarInvertido(".",MID(P313,LEN(P313)-3,3)) &gt; 0,MID(P313,1,LocalizarInvertido(".",P313)),P313)</f>
        <v>#NAME?</v>
      </c>
    </row>
    <row r="314" spans="2:23" ht="45" x14ac:dyDescent="0.25">
      <c r="B314" s="48" t="s">
        <v>1570</v>
      </c>
      <c r="C314" s="41" t="s">
        <v>1558</v>
      </c>
      <c r="D314" s="41" t="s">
        <v>1565</v>
      </c>
      <c r="E314" s="41" t="s">
        <v>1558</v>
      </c>
      <c r="F314" s="41" t="s">
        <v>1565</v>
      </c>
      <c r="G314" s="41" t="s">
        <v>1598</v>
      </c>
      <c r="H314" s="41" t="s">
        <v>1561</v>
      </c>
      <c r="I314" s="41" t="s">
        <v>1558</v>
      </c>
      <c r="J314" s="41" t="s">
        <v>1562</v>
      </c>
      <c r="K314" s="42" t="s">
        <v>3631</v>
      </c>
      <c r="L314" s="44" t="s">
        <v>3632</v>
      </c>
      <c r="M314" s="42" t="s">
        <v>3157</v>
      </c>
      <c r="N314" s="42">
        <v>8</v>
      </c>
      <c r="O314" s="41" t="s">
        <v>3165</v>
      </c>
      <c r="P314" s="23" t="s">
        <v>4247</v>
      </c>
      <c r="Q314" s="32"/>
      <c r="R314" s="21" t="s">
        <v>14</v>
      </c>
      <c r="T314" s="24">
        <f t="shared" si="12"/>
        <v>281</v>
      </c>
      <c r="U314" s="24" t="e">
        <f t="shared" ca="1" si="13"/>
        <v>#NAME?</v>
      </c>
      <c r="V314" s="24" t="e">
        <f t="shared" ca="1" si="14"/>
        <v>#NAME?</v>
      </c>
      <c r="W314" s="24" t="e">
        <f ca="1">IF(LocalizarInvertido(".",MID(P314,LEN(P314)-3,3)) &gt; 0,MID(P314,1,LocalizarInvertido(".",P314)),P314)</f>
        <v>#NAME?</v>
      </c>
    </row>
    <row r="315" spans="2:23" ht="45" x14ac:dyDescent="0.25">
      <c r="B315" s="48" t="s">
        <v>1570</v>
      </c>
      <c r="C315" s="41" t="s">
        <v>1558</v>
      </c>
      <c r="D315" s="41" t="s">
        <v>1565</v>
      </c>
      <c r="E315" s="41" t="s">
        <v>1558</v>
      </c>
      <c r="F315" s="41" t="s">
        <v>1565</v>
      </c>
      <c r="G315" s="41" t="s">
        <v>1598</v>
      </c>
      <c r="H315" s="41" t="s">
        <v>1561</v>
      </c>
      <c r="I315" s="41" t="s">
        <v>1558</v>
      </c>
      <c r="J315" s="41" t="s">
        <v>1571</v>
      </c>
      <c r="K315" s="42" t="s">
        <v>3633</v>
      </c>
      <c r="L315" s="44" t="s">
        <v>3634</v>
      </c>
      <c r="M315" s="42" t="s">
        <v>3157</v>
      </c>
      <c r="N315" s="42">
        <v>8</v>
      </c>
      <c r="O315" s="41" t="s">
        <v>3165</v>
      </c>
      <c r="P315" s="23" t="s">
        <v>4246</v>
      </c>
      <c r="Q315" s="32"/>
      <c r="R315" s="21" t="s">
        <v>14</v>
      </c>
      <c r="T315" s="24">
        <f t="shared" si="12"/>
        <v>227</v>
      </c>
      <c r="U315" s="24" t="e">
        <f t="shared" ca="1" si="13"/>
        <v>#NAME?</v>
      </c>
      <c r="V315" s="24" t="e">
        <f t="shared" ca="1" si="14"/>
        <v>#NAME?</v>
      </c>
      <c r="W315" s="24" t="e">
        <f ca="1">IF(LocalizarInvertido(".",MID(P315,LEN(P315)-3,3)) &gt; 0,MID(P315,1,LocalizarInvertido(".",P315)),P315)</f>
        <v>#NAME?</v>
      </c>
    </row>
    <row r="316" spans="2:23" ht="30" x14ac:dyDescent="0.25">
      <c r="B316" s="30" t="s">
        <v>1570</v>
      </c>
      <c r="C316" s="26" t="s">
        <v>1558</v>
      </c>
      <c r="D316" s="26" t="s">
        <v>1565</v>
      </c>
      <c r="E316" s="26" t="s">
        <v>1558</v>
      </c>
      <c r="F316" s="26" t="s">
        <v>1565</v>
      </c>
      <c r="G316" s="26" t="s">
        <v>1595</v>
      </c>
      <c r="H316" s="26" t="s">
        <v>1561</v>
      </c>
      <c r="I316" s="26" t="s">
        <v>1561</v>
      </c>
      <c r="J316" s="26" t="s">
        <v>1564</v>
      </c>
      <c r="K316" s="21" t="s">
        <v>3635</v>
      </c>
      <c r="L316" s="27" t="s">
        <v>2235</v>
      </c>
      <c r="M316" s="21" t="s">
        <v>3156</v>
      </c>
      <c r="N316" s="21">
        <v>6</v>
      </c>
      <c r="O316" s="26" t="s">
        <v>55</v>
      </c>
      <c r="P316" s="1" t="s">
        <v>3015</v>
      </c>
      <c r="Q316" s="32"/>
      <c r="R316" s="21"/>
      <c r="T316" s="24">
        <f t="shared" si="12"/>
        <v>110</v>
      </c>
      <c r="U316" s="24" t="e">
        <f t="shared" ca="1" si="13"/>
        <v>#NAME?</v>
      </c>
      <c r="V316" s="24" t="e">
        <f t="shared" ca="1" si="14"/>
        <v>#NAME?</v>
      </c>
      <c r="W316" s="24" t="e">
        <f ca="1">IF(LocalizarInvertido(".",MID(P316,LEN(P316)-3,3)) &gt; 0,MID(P316,1,LocalizarInvertido(".",P316)),P316)</f>
        <v>#NAME?</v>
      </c>
    </row>
    <row r="317" spans="2:23" ht="30" x14ac:dyDescent="0.25">
      <c r="B317" s="30" t="s">
        <v>1570</v>
      </c>
      <c r="C317" s="26" t="s">
        <v>1558</v>
      </c>
      <c r="D317" s="26" t="s">
        <v>1565</v>
      </c>
      <c r="E317" s="26" t="s">
        <v>1558</v>
      </c>
      <c r="F317" s="26" t="s">
        <v>1565</v>
      </c>
      <c r="G317" s="26" t="s">
        <v>1595</v>
      </c>
      <c r="H317" s="26" t="s">
        <v>1561</v>
      </c>
      <c r="I317" s="26" t="s">
        <v>1558</v>
      </c>
      <c r="J317" s="26" t="s">
        <v>1564</v>
      </c>
      <c r="K317" s="21" t="s">
        <v>3636</v>
      </c>
      <c r="L317" s="27" t="s">
        <v>2236</v>
      </c>
      <c r="M317" s="21" t="s">
        <v>3156</v>
      </c>
      <c r="N317" s="21">
        <v>8</v>
      </c>
      <c r="O317" s="26" t="s">
        <v>55</v>
      </c>
      <c r="P317" s="1" t="s">
        <v>3015</v>
      </c>
      <c r="Q317" s="32"/>
      <c r="R317" s="21" t="s">
        <v>14</v>
      </c>
      <c r="T317" s="24">
        <f t="shared" si="12"/>
        <v>110</v>
      </c>
      <c r="U317" s="24" t="e">
        <f t="shared" ca="1" si="13"/>
        <v>#NAME?</v>
      </c>
      <c r="V317" s="24" t="e">
        <f t="shared" ca="1" si="14"/>
        <v>#NAME?</v>
      </c>
      <c r="W317" s="24" t="e">
        <f ca="1">IF(LocalizarInvertido(".",MID(P317,LEN(P317)-3,3)) &gt; 0,MID(P317,1,LocalizarInvertido(".",P317)),P317)</f>
        <v>#NAME?</v>
      </c>
    </row>
    <row r="318" spans="2:23" ht="30" x14ac:dyDescent="0.25">
      <c r="B318" s="48" t="s">
        <v>1570</v>
      </c>
      <c r="C318" s="41" t="s">
        <v>1558</v>
      </c>
      <c r="D318" s="41" t="s">
        <v>1565</v>
      </c>
      <c r="E318" s="41" t="s">
        <v>1558</v>
      </c>
      <c r="F318" s="41" t="s">
        <v>1565</v>
      </c>
      <c r="G318" s="41" t="s">
        <v>1595</v>
      </c>
      <c r="H318" s="41" t="s">
        <v>1561</v>
      </c>
      <c r="I318" s="41" t="s">
        <v>1558</v>
      </c>
      <c r="J318" s="41" t="s">
        <v>1560</v>
      </c>
      <c r="K318" s="42" t="s">
        <v>3637</v>
      </c>
      <c r="L318" s="44" t="s">
        <v>2236</v>
      </c>
      <c r="M318" s="42" t="s">
        <v>3157</v>
      </c>
      <c r="N318" s="42">
        <v>8</v>
      </c>
      <c r="O318" s="41" t="s">
        <v>3165</v>
      </c>
      <c r="P318" s="23" t="s">
        <v>3015</v>
      </c>
      <c r="Q318" s="32"/>
      <c r="R318" s="21" t="s">
        <v>14</v>
      </c>
      <c r="T318" s="24">
        <f t="shared" si="12"/>
        <v>110</v>
      </c>
      <c r="U318" s="24" t="e">
        <f t="shared" ca="1" si="13"/>
        <v>#NAME?</v>
      </c>
      <c r="V318" s="24" t="e">
        <f t="shared" ca="1" si="14"/>
        <v>#NAME?</v>
      </c>
      <c r="W318" s="24" t="e">
        <f ca="1">IF(LocalizarInvertido(".",MID(P318,LEN(P318)-3,3)) &gt; 0,MID(P318,1,LocalizarInvertido(".",P318)),P318)</f>
        <v>#NAME?</v>
      </c>
    </row>
    <row r="319" spans="2:23" ht="45" x14ac:dyDescent="0.25">
      <c r="B319" s="48" t="s">
        <v>1570</v>
      </c>
      <c r="C319" s="41" t="s">
        <v>1558</v>
      </c>
      <c r="D319" s="41" t="s">
        <v>1565</v>
      </c>
      <c r="E319" s="41" t="s">
        <v>1558</v>
      </c>
      <c r="F319" s="41" t="s">
        <v>1565</v>
      </c>
      <c r="G319" s="41" t="s">
        <v>1595</v>
      </c>
      <c r="H319" s="41" t="s">
        <v>1561</v>
      </c>
      <c r="I319" s="41" t="s">
        <v>1558</v>
      </c>
      <c r="J319" s="41" t="s">
        <v>1562</v>
      </c>
      <c r="K319" s="42" t="s">
        <v>3638</v>
      </c>
      <c r="L319" s="44" t="s">
        <v>3639</v>
      </c>
      <c r="M319" s="42" t="s">
        <v>3157</v>
      </c>
      <c r="N319" s="42">
        <v>8</v>
      </c>
      <c r="O319" s="41" t="s">
        <v>3165</v>
      </c>
      <c r="P319" s="23" t="s">
        <v>4247</v>
      </c>
      <c r="Q319" s="32"/>
      <c r="R319" s="21" t="s">
        <v>14</v>
      </c>
      <c r="T319" s="24">
        <f t="shared" si="12"/>
        <v>281</v>
      </c>
      <c r="U319" s="24" t="e">
        <f t="shared" ca="1" si="13"/>
        <v>#NAME?</v>
      </c>
      <c r="V319" s="24" t="e">
        <f t="shared" ca="1" si="14"/>
        <v>#NAME?</v>
      </c>
      <c r="W319" s="24" t="e">
        <f ca="1">IF(LocalizarInvertido(".",MID(P319,LEN(P319)-3,3)) &gt; 0,MID(P319,1,LocalizarInvertido(".",P319)),P319)</f>
        <v>#NAME?</v>
      </c>
    </row>
    <row r="320" spans="2:23" ht="45" x14ac:dyDescent="0.25">
      <c r="B320" s="48" t="s">
        <v>1570</v>
      </c>
      <c r="C320" s="41" t="s">
        <v>1558</v>
      </c>
      <c r="D320" s="41" t="s">
        <v>1565</v>
      </c>
      <c r="E320" s="41" t="s">
        <v>1558</v>
      </c>
      <c r="F320" s="41" t="s">
        <v>1565</v>
      </c>
      <c r="G320" s="41" t="s">
        <v>1595</v>
      </c>
      <c r="H320" s="41" t="s">
        <v>1561</v>
      </c>
      <c r="I320" s="41" t="s">
        <v>1558</v>
      </c>
      <c r="J320" s="41" t="s">
        <v>1571</v>
      </c>
      <c r="K320" s="42" t="s">
        <v>3640</v>
      </c>
      <c r="L320" s="44" t="s">
        <v>3641</v>
      </c>
      <c r="M320" s="42" t="s">
        <v>3157</v>
      </c>
      <c r="N320" s="42">
        <v>8</v>
      </c>
      <c r="O320" s="41" t="s">
        <v>3165</v>
      </c>
      <c r="P320" s="23" t="s">
        <v>4246</v>
      </c>
      <c r="Q320" s="32"/>
      <c r="R320" s="21" t="s">
        <v>14</v>
      </c>
      <c r="T320" s="24">
        <f t="shared" si="12"/>
        <v>227</v>
      </c>
      <c r="U320" s="24" t="e">
        <f t="shared" ca="1" si="13"/>
        <v>#NAME?</v>
      </c>
      <c r="V320" s="24" t="e">
        <f t="shared" ca="1" si="14"/>
        <v>#NAME?</v>
      </c>
      <c r="W320" s="24" t="e">
        <f ca="1">IF(LocalizarInvertido(".",MID(P320,LEN(P320)-3,3)) &gt; 0,MID(P320,1,LocalizarInvertido(".",P320)),P320)</f>
        <v>#NAME?</v>
      </c>
    </row>
    <row r="321" spans="2:23" ht="30" x14ac:dyDescent="0.25">
      <c r="B321" s="30" t="s">
        <v>1570</v>
      </c>
      <c r="C321" s="26" t="s">
        <v>1558</v>
      </c>
      <c r="D321" s="26" t="s">
        <v>1565</v>
      </c>
      <c r="E321" s="26" t="s">
        <v>1558</v>
      </c>
      <c r="F321" s="26" t="s">
        <v>1565</v>
      </c>
      <c r="G321" s="26" t="s">
        <v>1599</v>
      </c>
      <c r="H321" s="26" t="s">
        <v>1561</v>
      </c>
      <c r="I321" s="26" t="s">
        <v>1561</v>
      </c>
      <c r="J321" s="26" t="s">
        <v>1564</v>
      </c>
      <c r="K321" s="21" t="s">
        <v>3642</v>
      </c>
      <c r="L321" s="27" t="s">
        <v>2237</v>
      </c>
      <c r="M321" s="21" t="s">
        <v>3156</v>
      </c>
      <c r="N321" s="21">
        <v>6</v>
      </c>
      <c r="O321" s="26" t="s">
        <v>55</v>
      </c>
      <c r="P321" s="1" t="s">
        <v>3016</v>
      </c>
      <c r="Q321" s="32"/>
      <c r="R321" s="21"/>
      <c r="T321" s="24">
        <f t="shared" si="12"/>
        <v>113</v>
      </c>
      <c r="U321" s="24" t="e">
        <f t="shared" ca="1" si="13"/>
        <v>#NAME?</v>
      </c>
      <c r="V321" s="24" t="e">
        <f t="shared" ca="1" si="14"/>
        <v>#NAME?</v>
      </c>
      <c r="W321" s="24" t="e">
        <f ca="1">IF(LocalizarInvertido(".",MID(P321,LEN(P321)-3,3)) &gt; 0,MID(P321,1,LocalizarInvertido(".",P321)),P321)</f>
        <v>#NAME?</v>
      </c>
    </row>
    <row r="322" spans="2:23" ht="30" x14ac:dyDescent="0.25">
      <c r="B322" s="30" t="s">
        <v>1570</v>
      </c>
      <c r="C322" s="26" t="s">
        <v>1558</v>
      </c>
      <c r="D322" s="26" t="s">
        <v>1565</v>
      </c>
      <c r="E322" s="26" t="s">
        <v>1558</v>
      </c>
      <c r="F322" s="26" t="s">
        <v>1565</v>
      </c>
      <c r="G322" s="26" t="s">
        <v>1599</v>
      </c>
      <c r="H322" s="26" t="s">
        <v>1561</v>
      </c>
      <c r="I322" s="26" t="s">
        <v>1558</v>
      </c>
      <c r="J322" s="26" t="s">
        <v>1564</v>
      </c>
      <c r="K322" s="21" t="s">
        <v>3643</v>
      </c>
      <c r="L322" s="27" t="s">
        <v>2238</v>
      </c>
      <c r="M322" s="21" t="s">
        <v>3156</v>
      </c>
      <c r="N322" s="21">
        <v>8</v>
      </c>
      <c r="O322" s="26" t="s">
        <v>55</v>
      </c>
      <c r="P322" s="1" t="s">
        <v>3016</v>
      </c>
      <c r="Q322" s="32"/>
      <c r="R322" s="21" t="s">
        <v>14</v>
      </c>
      <c r="T322" s="24">
        <f t="shared" si="12"/>
        <v>113</v>
      </c>
      <c r="U322" s="24" t="e">
        <f t="shared" ca="1" si="13"/>
        <v>#NAME?</v>
      </c>
      <c r="V322" s="24" t="e">
        <f t="shared" ca="1" si="14"/>
        <v>#NAME?</v>
      </c>
      <c r="W322" s="24" t="e">
        <f ca="1">IF(LocalizarInvertido(".",MID(P322,LEN(P322)-3,3)) &gt; 0,MID(P322,1,LocalizarInvertido(".",P322)),P322)</f>
        <v>#NAME?</v>
      </c>
    </row>
    <row r="323" spans="2:23" ht="30" x14ac:dyDescent="0.25">
      <c r="B323" s="48" t="s">
        <v>1570</v>
      </c>
      <c r="C323" s="41" t="s">
        <v>1558</v>
      </c>
      <c r="D323" s="41" t="s">
        <v>1565</v>
      </c>
      <c r="E323" s="41" t="s">
        <v>1558</v>
      </c>
      <c r="F323" s="41" t="s">
        <v>1565</v>
      </c>
      <c r="G323" s="41" t="s">
        <v>1599</v>
      </c>
      <c r="H323" s="41" t="s">
        <v>1561</v>
      </c>
      <c r="I323" s="41" t="s">
        <v>1558</v>
      </c>
      <c r="J323" s="41" t="s">
        <v>1560</v>
      </c>
      <c r="K323" s="42" t="s">
        <v>3644</v>
      </c>
      <c r="L323" s="44" t="s">
        <v>2238</v>
      </c>
      <c r="M323" s="42" t="s">
        <v>3157</v>
      </c>
      <c r="N323" s="42">
        <v>8</v>
      </c>
      <c r="O323" s="41" t="s">
        <v>3165</v>
      </c>
      <c r="P323" s="23" t="s">
        <v>3016</v>
      </c>
      <c r="Q323" s="32"/>
      <c r="R323" s="21" t="s">
        <v>14</v>
      </c>
      <c r="T323" s="24">
        <f t="shared" si="12"/>
        <v>113</v>
      </c>
      <c r="U323" s="24" t="e">
        <f t="shared" ca="1" si="13"/>
        <v>#NAME?</v>
      </c>
      <c r="V323" s="24" t="e">
        <f t="shared" ca="1" si="14"/>
        <v>#NAME?</v>
      </c>
      <c r="W323" s="24" t="e">
        <f ca="1">IF(LocalizarInvertido(".",MID(P323,LEN(P323)-3,3)) &gt; 0,MID(P323,1,LocalizarInvertido(".",P323)),P323)</f>
        <v>#NAME?</v>
      </c>
    </row>
    <row r="324" spans="2:23" ht="45" x14ac:dyDescent="0.25">
      <c r="B324" s="48" t="s">
        <v>1570</v>
      </c>
      <c r="C324" s="41" t="s">
        <v>1558</v>
      </c>
      <c r="D324" s="41" t="s">
        <v>1565</v>
      </c>
      <c r="E324" s="41" t="s">
        <v>1558</v>
      </c>
      <c r="F324" s="41" t="s">
        <v>1565</v>
      </c>
      <c r="G324" s="41" t="s">
        <v>1599</v>
      </c>
      <c r="H324" s="41" t="s">
        <v>1561</v>
      </c>
      <c r="I324" s="41" t="s">
        <v>1558</v>
      </c>
      <c r="J324" s="41" t="s">
        <v>1562</v>
      </c>
      <c r="K324" s="42" t="s">
        <v>3645</v>
      </c>
      <c r="L324" s="44" t="s">
        <v>3646</v>
      </c>
      <c r="M324" s="42" t="s">
        <v>3157</v>
      </c>
      <c r="N324" s="42">
        <v>8</v>
      </c>
      <c r="O324" s="41" t="s">
        <v>3165</v>
      </c>
      <c r="P324" s="23" t="s">
        <v>4247</v>
      </c>
      <c r="Q324" s="32"/>
      <c r="R324" s="21" t="s">
        <v>14</v>
      </c>
      <c r="T324" s="24">
        <f t="shared" ref="T324:T387" si="15">LEN(P324)</f>
        <v>281</v>
      </c>
      <c r="U324" s="24" t="e">
        <f t="shared" ref="U324:U387" ca="1" si="16">LEN(W324)</f>
        <v>#NAME?</v>
      </c>
      <c r="V324" s="24" t="e">
        <f t="shared" ref="V324:V387" ca="1" si="17">T324-U324</f>
        <v>#NAME?</v>
      </c>
      <c r="W324" s="24" t="e">
        <f ca="1">IF(LocalizarInvertido(".",MID(P324,LEN(P324)-3,3)) &gt; 0,MID(P324,1,LocalizarInvertido(".",P324)),P324)</f>
        <v>#NAME?</v>
      </c>
    </row>
    <row r="325" spans="2:23" ht="45" x14ac:dyDescent="0.25">
      <c r="B325" s="48" t="s">
        <v>1570</v>
      </c>
      <c r="C325" s="41" t="s">
        <v>1558</v>
      </c>
      <c r="D325" s="41" t="s">
        <v>1565</v>
      </c>
      <c r="E325" s="41" t="s">
        <v>1558</v>
      </c>
      <c r="F325" s="41" t="s">
        <v>1565</v>
      </c>
      <c r="G325" s="41" t="s">
        <v>1599</v>
      </c>
      <c r="H325" s="41" t="s">
        <v>1561</v>
      </c>
      <c r="I325" s="41" t="s">
        <v>1558</v>
      </c>
      <c r="J325" s="41" t="s">
        <v>1571</v>
      </c>
      <c r="K325" s="42" t="s">
        <v>3647</v>
      </c>
      <c r="L325" s="44" t="s">
        <v>3648</v>
      </c>
      <c r="M325" s="42" t="s">
        <v>3157</v>
      </c>
      <c r="N325" s="42">
        <v>8</v>
      </c>
      <c r="O325" s="41" t="s">
        <v>3165</v>
      </c>
      <c r="P325" s="23" t="s">
        <v>4246</v>
      </c>
      <c r="Q325" s="32"/>
      <c r="R325" s="21" t="s">
        <v>14</v>
      </c>
      <c r="T325" s="24">
        <f t="shared" si="15"/>
        <v>227</v>
      </c>
      <c r="U325" s="24" t="e">
        <f t="shared" ca="1" si="16"/>
        <v>#NAME?</v>
      </c>
      <c r="V325" s="24" t="e">
        <f t="shared" ca="1" si="17"/>
        <v>#NAME?</v>
      </c>
      <c r="W325" s="24" t="e">
        <f ca="1">IF(LocalizarInvertido(".",MID(P325,LEN(P325)-3,3)) &gt; 0,MID(P325,1,LocalizarInvertido(".",P325)),P325)</f>
        <v>#NAME?</v>
      </c>
    </row>
    <row r="326" spans="2:23" ht="30" x14ac:dyDescent="0.25">
      <c r="B326" s="48" t="s">
        <v>1570</v>
      </c>
      <c r="C326" s="41" t="s">
        <v>1558</v>
      </c>
      <c r="D326" s="41" t="s">
        <v>1565</v>
      </c>
      <c r="E326" s="41" t="s">
        <v>1558</v>
      </c>
      <c r="F326" s="41" t="s">
        <v>1565</v>
      </c>
      <c r="G326" s="41" t="s">
        <v>1574</v>
      </c>
      <c r="H326" s="41" t="s">
        <v>1561</v>
      </c>
      <c r="I326" s="41" t="s">
        <v>1561</v>
      </c>
      <c r="J326" s="41" t="s">
        <v>1564</v>
      </c>
      <c r="K326" s="42" t="s">
        <v>3649</v>
      </c>
      <c r="L326" s="12" t="s">
        <v>3650</v>
      </c>
      <c r="M326" s="51" t="s">
        <v>3156</v>
      </c>
      <c r="N326" s="51">
        <v>5</v>
      </c>
      <c r="O326" s="41" t="s">
        <v>51</v>
      </c>
      <c r="P326" s="12" t="s">
        <v>3085</v>
      </c>
      <c r="Q326" s="32"/>
      <c r="R326" s="21"/>
      <c r="T326" s="24">
        <f t="shared" si="15"/>
        <v>120</v>
      </c>
      <c r="U326" s="24" t="e">
        <f t="shared" ca="1" si="16"/>
        <v>#NAME?</v>
      </c>
      <c r="V326" s="24" t="e">
        <f t="shared" ca="1" si="17"/>
        <v>#NAME?</v>
      </c>
      <c r="W326" s="24" t="e">
        <f ca="1">IF(LocalizarInvertido(".",MID(P326,LEN(P326)-3,3)) &gt; 0,MID(P326,1,LocalizarInvertido(".",P326)),P326)</f>
        <v>#NAME?</v>
      </c>
    </row>
    <row r="327" spans="2:23" ht="30" x14ac:dyDescent="0.25">
      <c r="B327" s="30" t="s">
        <v>1570</v>
      </c>
      <c r="C327" s="26" t="s">
        <v>1558</v>
      </c>
      <c r="D327" s="26" t="s">
        <v>1565</v>
      </c>
      <c r="E327" s="26" t="s">
        <v>1558</v>
      </c>
      <c r="F327" s="26" t="s">
        <v>1565</v>
      </c>
      <c r="G327" s="26" t="s">
        <v>1574</v>
      </c>
      <c r="H327" s="26" t="s">
        <v>1561</v>
      </c>
      <c r="I327" s="26" t="s">
        <v>1558</v>
      </c>
      <c r="J327" s="26" t="s">
        <v>1564</v>
      </c>
      <c r="K327" s="21" t="s">
        <v>3651</v>
      </c>
      <c r="L327" s="10" t="s">
        <v>3650</v>
      </c>
      <c r="M327" s="21" t="s">
        <v>3156</v>
      </c>
      <c r="N327" s="21">
        <v>7</v>
      </c>
      <c r="O327" s="26" t="s">
        <v>51</v>
      </c>
      <c r="P327" s="10" t="s">
        <v>3085</v>
      </c>
      <c r="Q327" s="32"/>
      <c r="R327" s="21"/>
      <c r="T327" s="24">
        <f t="shared" si="15"/>
        <v>120</v>
      </c>
      <c r="U327" s="24" t="e">
        <f t="shared" ca="1" si="16"/>
        <v>#NAME?</v>
      </c>
      <c r="V327" s="24" t="e">
        <f t="shared" ca="1" si="17"/>
        <v>#NAME?</v>
      </c>
      <c r="W327" s="24" t="e">
        <f ca="1">IF(LocalizarInvertido(".",MID(P327,LEN(P327)-3,3)) &gt; 0,MID(P327,1,LocalizarInvertido(".",P327)),P327)</f>
        <v>#NAME?</v>
      </c>
    </row>
    <row r="328" spans="2:23" ht="30" x14ac:dyDescent="0.25">
      <c r="B328" s="30" t="s">
        <v>1570</v>
      </c>
      <c r="C328" s="25" t="s">
        <v>1558</v>
      </c>
      <c r="D328" s="25" t="s">
        <v>1565</v>
      </c>
      <c r="E328" s="25" t="s">
        <v>1558</v>
      </c>
      <c r="F328" s="25" t="s">
        <v>1565</v>
      </c>
      <c r="G328" s="25" t="s">
        <v>1574</v>
      </c>
      <c r="H328" s="25" t="s">
        <v>1561</v>
      </c>
      <c r="I328" s="61" t="s">
        <v>1558</v>
      </c>
      <c r="J328" s="50" t="s">
        <v>1560</v>
      </c>
      <c r="K328" s="51" t="s">
        <v>3652</v>
      </c>
      <c r="L328" s="14" t="s">
        <v>3653</v>
      </c>
      <c r="M328" s="51" t="s">
        <v>3157</v>
      </c>
      <c r="N328" s="51">
        <v>8</v>
      </c>
      <c r="O328" s="50" t="s">
        <v>3165</v>
      </c>
      <c r="P328" s="10" t="s">
        <v>3085</v>
      </c>
      <c r="Q328" s="32"/>
      <c r="R328" s="21" t="s">
        <v>14</v>
      </c>
      <c r="T328" s="24">
        <f t="shared" si="15"/>
        <v>120</v>
      </c>
      <c r="U328" s="24" t="e">
        <f t="shared" ca="1" si="16"/>
        <v>#NAME?</v>
      </c>
      <c r="V328" s="24" t="e">
        <f t="shared" ca="1" si="17"/>
        <v>#NAME?</v>
      </c>
      <c r="W328" s="24" t="e">
        <f ca="1">IF(LocalizarInvertido(".",MID(P328,LEN(P328)-3,3)) &gt; 0,MID(P328,1,LocalizarInvertido(".",P328)),P328)</f>
        <v>#NAME?</v>
      </c>
    </row>
    <row r="329" spans="2:23" ht="45" x14ac:dyDescent="0.25">
      <c r="B329" s="48" t="s">
        <v>1570</v>
      </c>
      <c r="C329" s="31" t="s">
        <v>1558</v>
      </c>
      <c r="D329" s="31" t="s">
        <v>1565</v>
      </c>
      <c r="E329" s="31" t="s">
        <v>1558</v>
      </c>
      <c r="F329" s="31" t="s">
        <v>1565</v>
      </c>
      <c r="G329" s="31" t="s">
        <v>1574</v>
      </c>
      <c r="H329" s="31" t="s">
        <v>1561</v>
      </c>
      <c r="I329" s="41" t="s">
        <v>1558</v>
      </c>
      <c r="J329" s="41" t="s">
        <v>1562</v>
      </c>
      <c r="K329" s="42" t="s">
        <v>3654</v>
      </c>
      <c r="L329" s="23" t="s">
        <v>3655</v>
      </c>
      <c r="M329" s="42" t="s">
        <v>3157</v>
      </c>
      <c r="N329" s="42">
        <v>8</v>
      </c>
      <c r="O329" s="41" t="s">
        <v>3165</v>
      </c>
      <c r="P329" s="23" t="s">
        <v>4247</v>
      </c>
      <c r="Q329" s="32"/>
      <c r="R329" s="21" t="s">
        <v>14</v>
      </c>
      <c r="T329" s="24">
        <f t="shared" si="15"/>
        <v>281</v>
      </c>
      <c r="U329" s="24" t="e">
        <f t="shared" ca="1" si="16"/>
        <v>#NAME?</v>
      </c>
      <c r="V329" s="24" t="e">
        <f t="shared" ca="1" si="17"/>
        <v>#NAME?</v>
      </c>
      <c r="W329" s="24" t="e">
        <f ca="1">IF(LocalizarInvertido(".",MID(P329,LEN(P329)-3,3)) &gt; 0,MID(P329,1,LocalizarInvertido(".",P329)),P329)</f>
        <v>#NAME?</v>
      </c>
    </row>
    <row r="330" spans="2:23" ht="30" x14ac:dyDescent="0.25">
      <c r="B330" s="48" t="s">
        <v>1570</v>
      </c>
      <c r="C330" s="31" t="s">
        <v>1558</v>
      </c>
      <c r="D330" s="31" t="s">
        <v>1565</v>
      </c>
      <c r="E330" s="31" t="s">
        <v>1558</v>
      </c>
      <c r="F330" s="31" t="s">
        <v>1565</v>
      </c>
      <c r="G330" s="31" t="s">
        <v>1574</v>
      </c>
      <c r="H330" s="31" t="s">
        <v>1561</v>
      </c>
      <c r="I330" s="41" t="s">
        <v>1558</v>
      </c>
      <c r="J330" s="41" t="s">
        <v>1571</v>
      </c>
      <c r="K330" s="42" t="s">
        <v>3656</v>
      </c>
      <c r="L330" s="44" t="s">
        <v>3657</v>
      </c>
      <c r="M330" s="42" t="s">
        <v>3157</v>
      </c>
      <c r="N330" s="42">
        <v>8</v>
      </c>
      <c r="O330" s="41" t="s">
        <v>3165</v>
      </c>
      <c r="P330" s="23" t="s">
        <v>4246</v>
      </c>
      <c r="Q330" s="32"/>
      <c r="R330" s="21" t="s">
        <v>14</v>
      </c>
      <c r="T330" s="24">
        <f t="shared" si="15"/>
        <v>227</v>
      </c>
      <c r="U330" s="24" t="e">
        <f t="shared" ca="1" si="16"/>
        <v>#NAME?</v>
      </c>
      <c r="V330" s="24" t="e">
        <f t="shared" ca="1" si="17"/>
        <v>#NAME?</v>
      </c>
      <c r="W330" s="24" t="e">
        <f ca="1">IF(LocalizarInvertido(".",MID(P330,LEN(P330)-3,3)) &gt; 0,MID(P330,1,LocalizarInvertido(".",P330)),P330)</f>
        <v>#NAME?</v>
      </c>
    </row>
    <row r="331" spans="2:23" ht="45" x14ac:dyDescent="0.25">
      <c r="B331" s="30" t="s">
        <v>1570</v>
      </c>
      <c r="C331" s="26" t="s">
        <v>1558</v>
      </c>
      <c r="D331" s="26" t="s">
        <v>1565</v>
      </c>
      <c r="E331" s="26" t="s">
        <v>1567</v>
      </c>
      <c r="F331" s="26" t="s">
        <v>1568</v>
      </c>
      <c r="G331" s="26" t="s">
        <v>1591</v>
      </c>
      <c r="H331" s="26" t="s">
        <v>1561</v>
      </c>
      <c r="I331" s="26" t="s">
        <v>1561</v>
      </c>
      <c r="J331" s="26" t="s">
        <v>1564</v>
      </c>
      <c r="K331" s="21" t="s">
        <v>3658</v>
      </c>
      <c r="L331" s="27" t="s">
        <v>2244</v>
      </c>
      <c r="M331" s="21" t="s">
        <v>3156</v>
      </c>
      <c r="N331" s="21">
        <v>6</v>
      </c>
      <c r="O331" s="26" t="s">
        <v>55</v>
      </c>
      <c r="P331" s="1" t="s">
        <v>3020</v>
      </c>
      <c r="Q331" s="32"/>
      <c r="R331" s="21"/>
      <c r="T331" s="24">
        <f t="shared" si="15"/>
        <v>282</v>
      </c>
      <c r="U331" s="24" t="e">
        <f t="shared" ca="1" si="16"/>
        <v>#NAME?</v>
      </c>
      <c r="V331" s="24" t="e">
        <f t="shared" ca="1" si="17"/>
        <v>#NAME?</v>
      </c>
      <c r="W331" s="24" t="e">
        <f ca="1">IF(LocalizarInvertido(".",MID(P331,LEN(P331)-3,3)) &gt; 0,MID(P331,1,LocalizarInvertido(".",P331)),P331)</f>
        <v>#NAME?</v>
      </c>
    </row>
    <row r="332" spans="2:23" ht="45" x14ac:dyDescent="0.25">
      <c r="B332" s="30" t="s">
        <v>1570</v>
      </c>
      <c r="C332" s="26" t="s">
        <v>1558</v>
      </c>
      <c r="D332" s="26" t="s">
        <v>1565</v>
      </c>
      <c r="E332" s="26" t="s">
        <v>1567</v>
      </c>
      <c r="F332" s="26" t="s">
        <v>1568</v>
      </c>
      <c r="G332" s="26" t="s">
        <v>1591</v>
      </c>
      <c r="H332" s="26" t="s">
        <v>1561</v>
      </c>
      <c r="I332" s="26" t="s">
        <v>1558</v>
      </c>
      <c r="J332" s="26" t="s">
        <v>1564</v>
      </c>
      <c r="K332" s="21" t="s">
        <v>3659</v>
      </c>
      <c r="L332" s="27" t="s">
        <v>2245</v>
      </c>
      <c r="M332" s="21" t="s">
        <v>3157</v>
      </c>
      <c r="N332" s="21">
        <v>7</v>
      </c>
      <c r="O332" s="26" t="s">
        <v>55</v>
      </c>
      <c r="P332" s="1" t="s">
        <v>3020</v>
      </c>
      <c r="Q332" s="32"/>
      <c r="R332" s="21"/>
      <c r="T332" s="24">
        <f t="shared" si="15"/>
        <v>282</v>
      </c>
      <c r="U332" s="24" t="e">
        <f t="shared" ca="1" si="16"/>
        <v>#NAME?</v>
      </c>
      <c r="V332" s="24" t="e">
        <f t="shared" ca="1" si="17"/>
        <v>#NAME?</v>
      </c>
      <c r="W332" s="24" t="e">
        <f ca="1">IF(LocalizarInvertido(".",MID(P332,LEN(P332)-3,3)) &gt; 0,MID(P332,1,LocalizarInvertido(".",P332)),P332)</f>
        <v>#NAME?</v>
      </c>
    </row>
    <row r="333" spans="2:23" ht="45" x14ac:dyDescent="0.25">
      <c r="B333" s="48" t="s">
        <v>1570</v>
      </c>
      <c r="C333" s="41" t="s">
        <v>1558</v>
      </c>
      <c r="D333" s="41" t="s">
        <v>1565</v>
      </c>
      <c r="E333" s="41" t="s">
        <v>1567</v>
      </c>
      <c r="F333" s="41" t="s">
        <v>1568</v>
      </c>
      <c r="G333" s="41" t="s">
        <v>1591</v>
      </c>
      <c r="H333" s="41" t="s">
        <v>1561</v>
      </c>
      <c r="I333" s="41" t="s">
        <v>1558</v>
      </c>
      <c r="J333" s="41" t="s">
        <v>1560</v>
      </c>
      <c r="K333" s="42" t="s">
        <v>3660</v>
      </c>
      <c r="L333" s="44" t="s">
        <v>1380</v>
      </c>
      <c r="M333" s="42" t="s">
        <v>3157</v>
      </c>
      <c r="N333" s="42">
        <v>8</v>
      </c>
      <c r="O333" s="41" t="s">
        <v>3165</v>
      </c>
      <c r="P333" s="23" t="s">
        <v>452</v>
      </c>
      <c r="Q333" s="32"/>
      <c r="R333" s="21" t="s">
        <v>14</v>
      </c>
      <c r="T333" s="24">
        <f t="shared" si="15"/>
        <v>281</v>
      </c>
      <c r="U333" s="24" t="e">
        <f t="shared" ca="1" si="16"/>
        <v>#NAME?</v>
      </c>
      <c r="V333" s="24" t="e">
        <f t="shared" ca="1" si="17"/>
        <v>#NAME?</v>
      </c>
      <c r="W333" s="24" t="e">
        <f ca="1">IF(LocalizarInvertido(".",MID(P333,LEN(P333)-3,3)) &gt; 0,MID(P333,1,LocalizarInvertido(".",P333)),P333)</f>
        <v>#NAME?</v>
      </c>
    </row>
    <row r="334" spans="2:23" ht="45" x14ac:dyDescent="0.25">
      <c r="B334" s="48" t="s">
        <v>1570</v>
      </c>
      <c r="C334" s="41" t="s">
        <v>1558</v>
      </c>
      <c r="D334" s="41" t="s">
        <v>1565</v>
      </c>
      <c r="E334" s="41" t="s">
        <v>1567</v>
      </c>
      <c r="F334" s="41" t="s">
        <v>1568</v>
      </c>
      <c r="G334" s="41" t="s">
        <v>1591</v>
      </c>
      <c r="H334" s="41" t="s">
        <v>1561</v>
      </c>
      <c r="I334" s="41" t="s">
        <v>1558</v>
      </c>
      <c r="J334" s="41" t="s">
        <v>1562</v>
      </c>
      <c r="K334" s="42" t="s">
        <v>3661</v>
      </c>
      <c r="L334" s="44" t="s">
        <v>3330</v>
      </c>
      <c r="M334" s="42" t="s">
        <v>3157</v>
      </c>
      <c r="N334" s="42">
        <v>8</v>
      </c>
      <c r="O334" s="41" t="s">
        <v>3165</v>
      </c>
      <c r="P334" s="23" t="s">
        <v>4247</v>
      </c>
      <c r="Q334" s="32"/>
      <c r="R334" s="21" t="s">
        <v>14</v>
      </c>
      <c r="T334" s="24">
        <f t="shared" si="15"/>
        <v>281</v>
      </c>
      <c r="U334" s="24" t="e">
        <f t="shared" ca="1" si="16"/>
        <v>#NAME?</v>
      </c>
      <c r="V334" s="24" t="e">
        <f t="shared" ca="1" si="17"/>
        <v>#NAME?</v>
      </c>
      <c r="W334" s="24" t="e">
        <f ca="1">IF(LocalizarInvertido(".",MID(P334,LEN(P334)-3,3)) &gt; 0,MID(P334,1,LocalizarInvertido(".",P334)),P334)</f>
        <v>#NAME?</v>
      </c>
    </row>
    <row r="335" spans="2:23" ht="45" x14ac:dyDescent="0.25">
      <c r="B335" s="48" t="s">
        <v>1570</v>
      </c>
      <c r="C335" s="41" t="s">
        <v>1558</v>
      </c>
      <c r="D335" s="41" t="s">
        <v>1565</v>
      </c>
      <c r="E335" s="41" t="s">
        <v>1567</v>
      </c>
      <c r="F335" s="41" t="s">
        <v>1568</v>
      </c>
      <c r="G335" s="41" t="s">
        <v>1591</v>
      </c>
      <c r="H335" s="41" t="s">
        <v>1561</v>
      </c>
      <c r="I335" s="41" t="s">
        <v>1558</v>
      </c>
      <c r="J335" s="41" t="s">
        <v>1571</v>
      </c>
      <c r="K335" s="42" t="s">
        <v>3662</v>
      </c>
      <c r="L335" s="44" t="s">
        <v>3332</v>
      </c>
      <c r="M335" s="42" t="s">
        <v>3157</v>
      </c>
      <c r="N335" s="42">
        <v>8</v>
      </c>
      <c r="O335" s="41" t="s">
        <v>3165</v>
      </c>
      <c r="P335" s="23" t="s">
        <v>4246</v>
      </c>
      <c r="Q335" s="32"/>
      <c r="R335" s="21" t="s">
        <v>14</v>
      </c>
      <c r="T335" s="24">
        <f t="shared" si="15"/>
        <v>227</v>
      </c>
      <c r="U335" s="24" t="e">
        <f t="shared" ca="1" si="16"/>
        <v>#NAME?</v>
      </c>
      <c r="V335" s="24" t="e">
        <f t="shared" ca="1" si="17"/>
        <v>#NAME?</v>
      </c>
      <c r="W335" s="24" t="e">
        <f ca="1">IF(LocalizarInvertido(".",MID(P335,LEN(P335)-3,3)) &gt; 0,MID(P335,1,LocalizarInvertido(".",P335)),P335)</f>
        <v>#NAME?</v>
      </c>
    </row>
    <row r="336" spans="2:23" ht="45" x14ac:dyDescent="0.25">
      <c r="B336" s="30" t="s">
        <v>1570</v>
      </c>
      <c r="C336" s="26" t="s">
        <v>1558</v>
      </c>
      <c r="D336" s="26" t="s">
        <v>1565</v>
      </c>
      <c r="E336" s="26" t="s">
        <v>1567</v>
      </c>
      <c r="F336" s="26" t="s">
        <v>1568</v>
      </c>
      <c r="G336" s="26" t="s">
        <v>1596</v>
      </c>
      <c r="H336" s="26" t="s">
        <v>1561</v>
      </c>
      <c r="I336" s="26" t="s">
        <v>1561</v>
      </c>
      <c r="J336" s="26" t="s">
        <v>1564</v>
      </c>
      <c r="K336" s="21" t="s">
        <v>3663</v>
      </c>
      <c r="L336" s="27" t="s">
        <v>2246</v>
      </c>
      <c r="M336" s="21" t="s">
        <v>3156</v>
      </c>
      <c r="N336" s="21">
        <v>6</v>
      </c>
      <c r="O336" s="26" t="s">
        <v>55</v>
      </c>
      <c r="P336" s="1" t="s">
        <v>3021</v>
      </c>
      <c r="Q336" s="32"/>
      <c r="R336" s="21"/>
      <c r="T336" s="24">
        <f t="shared" si="15"/>
        <v>280</v>
      </c>
      <c r="U336" s="24" t="e">
        <f t="shared" ca="1" si="16"/>
        <v>#NAME?</v>
      </c>
      <c r="V336" s="24" t="e">
        <f t="shared" ca="1" si="17"/>
        <v>#NAME?</v>
      </c>
      <c r="W336" s="24" t="e">
        <f ca="1">IF(LocalizarInvertido(".",MID(P336,LEN(P336)-3,3)) &gt; 0,MID(P336,1,LocalizarInvertido(".",P336)),P336)</f>
        <v>#NAME?</v>
      </c>
    </row>
    <row r="337" spans="2:23" ht="45" x14ac:dyDescent="0.25">
      <c r="B337" s="30" t="s">
        <v>1570</v>
      </c>
      <c r="C337" s="26" t="s">
        <v>1558</v>
      </c>
      <c r="D337" s="26" t="s">
        <v>1565</v>
      </c>
      <c r="E337" s="26" t="s">
        <v>1567</v>
      </c>
      <c r="F337" s="26" t="s">
        <v>1568</v>
      </c>
      <c r="G337" s="26" t="s">
        <v>1596</v>
      </c>
      <c r="H337" s="26" t="s">
        <v>1561</v>
      </c>
      <c r="I337" s="26" t="s">
        <v>1558</v>
      </c>
      <c r="J337" s="26" t="s">
        <v>1564</v>
      </c>
      <c r="K337" s="21" t="s">
        <v>3664</v>
      </c>
      <c r="L337" s="27" t="s">
        <v>2247</v>
      </c>
      <c r="M337" s="21" t="s">
        <v>3157</v>
      </c>
      <c r="N337" s="21">
        <v>7</v>
      </c>
      <c r="O337" s="26" t="s">
        <v>55</v>
      </c>
      <c r="P337" s="1" t="s">
        <v>3021</v>
      </c>
      <c r="Q337" s="32"/>
      <c r="R337" s="21"/>
      <c r="T337" s="24">
        <f t="shared" si="15"/>
        <v>280</v>
      </c>
      <c r="U337" s="24" t="e">
        <f t="shared" ca="1" si="16"/>
        <v>#NAME?</v>
      </c>
      <c r="V337" s="24" t="e">
        <f t="shared" ca="1" si="17"/>
        <v>#NAME?</v>
      </c>
      <c r="W337" s="24" t="e">
        <f ca="1">IF(LocalizarInvertido(".",MID(P337,LEN(P337)-3,3)) &gt; 0,MID(P337,1,LocalizarInvertido(".",P337)),P337)</f>
        <v>#NAME?</v>
      </c>
    </row>
    <row r="338" spans="2:23" ht="45" x14ac:dyDescent="0.25">
      <c r="B338" s="48" t="s">
        <v>1570</v>
      </c>
      <c r="C338" s="41" t="s">
        <v>1558</v>
      </c>
      <c r="D338" s="41" t="s">
        <v>1565</v>
      </c>
      <c r="E338" s="41" t="s">
        <v>1567</v>
      </c>
      <c r="F338" s="41" t="s">
        <v>1568</v>
      </c>
      <c r="G338" s="41" t="s">
        <v>1596</v>
      </c>
      <c r="H338" s="41" t="s">
        <v>1561</v>
      </c>
      <c r="I338" s="41" t="s">
        <v>1558</v>
      </c>
      <c r="J338" s="41" t="s">
        <v>1560</v>
      </c>
      <c r="K338" s="42" t="s">
        <v>3665</v>
      </c>
      <c r="L338" s="44" t="s">
        <v>1381</v>
      </c>
      <c r="M338" s="42" t="s">
        <v>3157</v>
      </c>
      <c r="N338" s="42">
        <v>8</v>
      </c>
      <c r="O338" s="41" t="s">
        <v>3165</v>
      </c>
      <c r="P338" s="23" t="s">
        <v>454</v>
      </c>
      <c r="Q338" s="32"/>
      <c r="R338" s="21" t="s">
        <v>14</v>
      </c>
      <c r="T338" s="24">
        <f t="shared" si="15"/>
        <v>279</v>
      </c>
      <c r="U338" s="24" t="e">
        <f t="shared" ca="1" si="16"/>
        <v>#NAME?</v>
      </c>
      <c r="V338" s="24" t="e">
        <f t="shared" ca="1" si="17"/>
        <v>#NAME?</v>
      </c>
      <c r="W338" s="24" t="e">
        <f ca="1">IF(LocalizarInvertido(".",MID(P338,LEN(P338)-3,3)) &gt; 0,MID(P338,1,LocalizarInvertido(".",P338)),P338)</f>
        <v>#NAME?</v>
      </c>
    </row>
    <row r="339" spans="2:23" ht="45" x14ac:dyDescent="0.25">
      <c r="B339" s="48" t="s">
        <v>1570</v>
      </c>
      <c r="C339" s="41" t="s">
        <v>1558</v>
      </c>
      <c r="D339" s="41" t="s">
        <v>1565</v>
      </c>
      <c r="E339" s="41" t="s">
        <v>1567</v>
      </c>
      <c r="F339" s="41" t="s">
        <v>1568</v>
      </c>
      <c r="G339" s="41" t="s">
        <v>1596</v>
      </c>
      <c r="H339" s="41" t="s">
        <v>1561</v>
      </c>
      <c r="I339" s="41" t="s">
        <v>1558</v>
      </c>
      <c r="J339" s="41" t="s">
        <v>1562</v>
      </c>
      <c r="K339" s="42" t="s">
        <v>3666</v>
      </c>
      <c r="L339" s="44" t="s">
        <v>3337</v>
      </c>
      <c r="M339" s="42" t="s">
        <v>3157</v>
      </c>
      <c r="N339" s="42">
        <v>8</v>
      </c>
      <c r="O339" s="41" t="s">
        <v>3165</v>
      </c>
      <c r="P339" s="23" t="s">
        <v>4247</v>
      </c>
      <c r="Q339" s="32"/>
      <c r="R339" s="21" t="s">
        <v>14</v>
      </c>
      <c r="T339" s="24">
        <f t="shared" si="15"/>
        <v>281</v>
      </c>
      <c r="U339" s="24" t="e">
        <f t="shared" ca="1" si="16"/>
        <v>#NAME?</v>
      </c>
      <c r="V339" s="24" t="e">
        <f t="shared" ca="1" si="17"/>
        <v>#NAME?</v>
      </c>
      <c r="W339" s="24" t="e">
        <f ca="1">IF(LocalizarInvertido(".",MID(P339,LEN(P339)-3,3)) &gt; 0,MID(P339,1,LocalizarInvertido(".",P339)),P339)</f>
        <v>#NAME?</v>
      </c>
    </row>
    <row r="340" spans="2:23" ht="30" x14ac:dyDescent="0.25">
      <c r="B340" s="48" t="s">
        <v>1570</v>
      </c>
      <c r="C340" s="41" t="s">
        <v>1558</v>
      </c>
      <c r="D340" s="41" t="s">
        <v>1565</v>
      </c>
      <c r="E340" s="41" t="s">
        <v>1567</v>
      </c>
      <c r="F340" s="41" t="s">
        <v>1568</v>
      </c>
      <c r="G340" s="41" t="s">
        <v>1596</v>
      </c>
      <c r="H340" s="41" t="s">
        <v>1561</v>
      </c>
      <c r="I340" s="41" t="s">
        <v>1558</v>
      </c>
      <c r="J340" s="41" t="s">
        <v>1571</v>
      </c>
      <c r="K340" s="42" t="s">
        <v>3667</v>
      </c>
      <c r="L340" s="44" t="s">
        <v>3339</v>
      </c>
      <c r="M340" s="42" t="s">
        <v>3157</v>
      </c>
      <c r="N340" s="42">
        <v>8</v>
      </c>
      <c r="O340" s="41" t="s">
        <v>3165</v>
      </c>
      <c r="P340" s="23" t="s">
        <v>4246</v>
      </c>
      <c r="Q340" s="32"/>
      <c r="R340" s="21" t="s">
        <v>14</v>
      </c>
      <c r="T340" s="24">
        <f t="shared" si="15"/>
        <v>227</v>
      </c>
      <c r="U340" s="24" t="e">
        <f t="shared" ca="1" si="16"/>
        <v>#NAME?</v>
      </c>
      <c r="V340" s="24" t="e">
        <f t="shared" ca="1" si="17"/>
        <v>#NAME?</v>
      </c>
      <c r="W340" s="24" t="e">
        <f ca="1">IF(LocalizarInvertido(".",MID(P340,LEN(P340)-3,3)) &gt; 0,MID(P340,1,LocalizarInvertido(".",P340)),P340)</f>
        <v>#NAME?</v>
      </c>
    </row>
    <row r="341" spans="2:23" ht="45" x14ac:dyDescent="0.25">
      <c r="B341" s="48" t="s">
        <v>1570</v>
      </c>
      <c r="C341" s="41" t="s">
        <v>1558</v>
      </c>
      <c r="D341" s="41" t="s">
        <v>1565</v>
      </c>
      <c r="E341" s="41" t="s">
        <v>1567</v>
      </c>
      <c r="F341" s="41" t="s">
        <v>1568</v>
      </c>
      <c r="G341" s="41" t="s">
        <v>1574</v>
      </c>
      <c r="H341" s="41" t="s">
        <v>1561</v>
      </c>
      <c r="I341" s="41" t="s">
        <v>1561</v>
      </c>
      <c r="J341" s="41" t="s">
        <v>1564</v>
      </c>
      <c r="K341" s="42" t="s">
        <v>3668</v>
      </c>
      <c r="L341" s="12" t="s">
        <v>3669</v>
      </c>
      <c r="M341" s="42" t="s">
        <v>3156</v>
      </c>
      <c r="N341" s="42">
        <v>5</v>
      </c>
      <c r="O341" s="41" t="s">
        <v>51</v>
      </c>
      <c r="P341" s="12" t="s">
        <v>3098</v>
      </c>
      <c r="Q341" s="32"/>
      <c r="R341" s="21"/>
      <c r="T341" s="24">
        <f t="shared" si="15"/>
        <v>310</v>
      </c>
      <c r="U341" s="24" t="e">
        <f t="shared" ca="1" si="16"/>
        <v>#NAME?</v>
      </c>
      <c r="V341" s="24" t="e">
        <f t="shared" ca="1" si="17"/>
        <v>#NAME?</v>
      </c>
      <c r="W341" s="24" t="e">
        <f ca="1">IF(LocalizarInvertido(".",MID(P341,LEN(P341)-3,3)) &gt; 0,MID(P341,1,LocalizarInvertido(".",P341)),P341)</f>
        <v>#NAME?</v>
      </c>
    </row>
    <row r="342" spans="2:23" ht="45" x14ac:dyDescent="0.25">
      <c r="B342" s="30" t="s">
        <v>1570</v>
      </c>
      <c r="C342" s="26" t="s">
        <v>1558</v>
      </c>
      <c r="D342" s="26" t="s">
        <v>1565</v>
      </c>
      <c r="E342" s="26" t="s">
        <v>1567</v>
      </c>
      <c r="F342" s="26" t="s">
        <v>1568</v>
      </c>
      <c r="G342" s="26" t="s">
        <v>1574</v>
      </c>
      <c r="H342" s="26" t="s">
        <v>1561</v>
      </c>
      <c r="I342" s="26" t="s">
        <v>1558</v>
      </c>
      <c r="J342" s="26" t="s">
        <v>1564</v>
      </c>
      <c r="K342" s="21" t="s">
        <v>3670</v>
      </c>
      <c r="L342" s="10" t="s">
        <v>3669</v>
      </c>
      <c r="M342" s="21" t="s">
        <v>3157</v>
      </c>
      <c r="N342" s="21">
        <v>7</v>
      </c>
      <c r="O342" s="26" t="s">
        <v>51</v>
      </c>
      <c r="P342" s="10" t="s">
        <v>3098</v>
      </c>
      <c r="Q342" s="32"/>
      <c r="R342" s="21"/>
      <c r="T342" s="24">
        <f t="shared" si="15"/>
        <v>310</v>
      </c>
      <c r="U342" s="24" t="e">
        <f t="shared" ca="1" si="16"/>
        <v>#NAME?</v>
      </c>
      <c r="V342" s="24" t="e">
        <f t="shared" ca="1" si="17"/>
        <v>#NAME?</v>
      </c>
      <c r="W342" s="24" t="e">
        <f ca="1">IF(LocalizarInvertido(".",MID(P342,LEN(P342)-3,3)) &gt; 0,MID(P342,1,LocalizarInvertido(".",P342)),P342)</f>
        <v>#NAME?</v>
      </c>
    </row>
    <row r="343" spans="2:23" ht="45" x14ac:dyDescent="0.25">
      <c r="B343" s="48" t="s">
        <v>1570</v>
      </c>
      <c r="C343" s="41" t="s">
        <v>1558</v>
      </c>
      <c r="D343" s="41" t="s">
        <v>1565</v>
      </c>
      <c r="E343" s="41" t="s">
        <v>1567</v>
      </c>
      <c r="F343" s="41" t="s">
        <v>1568</v>
      </c>
      <c r="G343" s="41" t="s">
        <v>1574</v>
      </c>
      <c r="H343" s="41" t="s">
        <v>1561</v>
      </c>
      <c r="I343" s="41" t="s">
        <v>1558</v>
      </c>
      <c r="J343" s="41" t="s">
        <v>1560</v>
      </c>
      <c r="K343" s="42" t="s">
        <v>3671</v>
      </c>
      <c r="L343" s="23" t="s">
        <v>3343</v>
      </c>
      <c r="M343" s="42" t="s">
        <v>3157</v>
      </c>
      <c r="N343" s="42">
        <v>8</v>
      </c>
      <c r="O343" s="41" t="s">
        <v>3165</v>
      </c>
      <c r="P343" s="10" t="s">
        <v>3098</v>
      </c>
      <c r="Q343" s="32"/>
      <c r="R343" s="21" t="s">
        <v>14</v>
      </c>
      <c r="T343" s="24">
        <f t="shared" si="15"/>
        <v>310</v>
      </c>
      <c r="U343" s="24" t="e">
        <f t="shared" ca="1" si="16"/>
        <v>#NAME?</v>
      </c>
      <c r="V343" s="24" t="e">
        <f t="shared" ca="1" si="17"/>
        <v>#NAME?</v>
      </c>
      <c r="W343" s="24" t="e">
        <f ca="1">IF(LocalizarInvertido(".",MID(P343,LEN(P343)-3,3)) &gt; 0,MID(P343,1,LocalizarInvertido(".",P343)),P343)</f>
        <v>#NAME?</v>
      </c>
    </row>
    <row r="344" spans="2:23" ht="45" x14ac:dyDescent="0.25">
      <c r="B344" s="48" t="s">
        <v>1570</v>
      </c>
      <c r="C344" s="41" t="s">
        <v>1558</v>
      </c>
      <c r="D344" s="41" t="s">
        <v>1565</v>
      </c>
      <c r="E344" s="41" t="s">
        <v>1567</v>
      </c>
      <c r="F344" s="41" t="s">
        <v>1568</v>
      </c>
      <c r="G344" s="41" t="s">
        <v>1574</v>
      </c>
      <c r="H344" s="41" t="s">
        <v>1561</v>
      </c>
      <c r="I344" s="41" t="s">
        <v>1558</v>
      </c>
      <c r="J344" s="41" t="s">
        <v>1562</v>
      </c>
      <c r="K344" s="42" t="s">
        <v>3672</v>
      </c>
      <c r="L344" s="23" t="s">
        <v>3345</v>
      </c>
      <c r="M344" s="42" t="s">
        <v>3157</v>
      </c>
      <c r="N344" s="42">
        <v>8</v>
      </c>
      <c r="O344" s="41" t="s">
        <v>3165</v>
      </c>
      <c r="P344" s="59" t="s">
        <v>4247</v>
      </c>
      <c r="Q344" s="32"/>
      <c r="R344" s="21" t="s">
        <v>14</v>
      </c>
      <c r="T344" s="24">
        <f t="shared" si="15"/>
        <v>281</v>
      </c>
      <c r="U344" s="24" t="e">
        <f t="shared" ca="1" si="16"/>
        <v>#NAME?</v>
      </c>
      <c r="V344" s="24" t="e">
        <f t="shared" ca="1" si="17"/>
        <v>#NAME?</v>
      </c>
      <c r="W344" s="24" t="e">
        <f ca="1">IF(LocalizarInvertido(".",MID(P344,LEN(P344)-3,3)) &gt; 0,MID(P344,1,LocalizarInvertido(".",P344)),P344)</f>
        <v>#NAME?</v>
      </c>
    </row>
    <row r="345" spans="2:23" ht="45" x14ac:dyDescent="0.25">
      <c r="B345" s="48" t="s">
        <v>1570</v>
      </c>
      <c r="C345" s="41" t="s">
        <v>1558</v>
      </c>
      <c r="D345" s="41" t="s">
        <v>1565</v>
      </c>
      <c r="E345" s="41" t="s">
        <v>1567</v>
      </c>
      <c r="F345" s="41" t="s">
        <v>1568</v>
      </c>
      <c r="G345" s="41" t="s">
        <v>1574</v>
      </c>
      <c r="H345" s="41" t="s">
        <v>1561</v>
      </c>
      <c r="I345" s="41" t="s">
        <v>1558</v>
      </c>
      <c r="J345" s="41" t="s">
        <v>1571</v>
      </c>
      <c r="K345" s="42" t="s">
        <v>3673</v>
      </c>
      <c r="L345" s="23" t="s">
        <v>3347</v>
      </c>
      <c r="M345" s="42" t="s">
        <v>3157</v>
      </c>
      <c r="N345" s="42">
        <v>8</v>
      </c>
      <c r="O345" s="41" t="s">
        <v>3165</v>
      </c>
      <c r="P345" s="59" t="s">
        <v>4246</v>
      </c>
      <c r="Q345" s="32"/>
      <c r="R345" s="21" t="s">
        <v>14</v>
      </c>
      <c r="T345" s="24">
        <f t="shared" si="15"/>
        <v>227</v>
      </c>
      <c r="U345" s="24" t="e">
        <f t="shared" ca="1" si="16"/>
        <v>#NAME?</v>
      </c>
      <c r="V345" s="24" t="e">
        <f t="shared" ca="1" si="17"/>
        <v>#NAME?</v>
      </c>
      <c r="W345" s="24" t="e">
        <f ca="1">IF(LocalizarInvertido(".",MID(P345,LEN(P345)-3,3)) &gt; 0,MID(P345,1,LocalizarInvertido(".",P345)),P345)</f>
        <v>#NAME?</v>
      </c>
    </row>
    <row r="346" spans="2:23" ht="60" x14ac:dyDescent="0.25">
      <c r="B346" s="30" t="s">
        <v>1570</v>
      </c>
      <c r="C346" s="26" t="s">
        <v>1567</v>
      </c>
      <c r="D346" s="26" t="s">
        <v>1568</v>
      </c>
      <c r="E346" s="26" t="s">
        <v>1558</v>
      </c>
      <c r="F346" s="26" t="s">
        <v>1568</v>
      </c>
      <c r="G346" s="26" t="s">
        <v>1564</v>
      </c>
      <c r="H346" s="26" t="s">
        <v>1561</v>
      </c>
      <c r="I346" s="26" t="s">
        <v>1561</v>
      </c>
      <c r="J346" s="26" t="s">
        <v>1564</v>
      </c>
      <c r="K346" s="21" t="s">
        <v>3684</v>
      </c>
      <c r="L346" s="27" t="s">
        <v>2341</v>
      </c>
      <c r="M346" s="21" t="s">
        <v>3156</v>
      </c>
      <c r="N346" s="21">
        <v>5</v>
      </c>
      <c r="O346" s="26" t="s">
        <v>45</v>
      </c>
      <c r="P346" s="1" t="s">
        <v>3044</v>
      </c>
      <c r="Q346" s="32"/>
      <c r="R346" s="21"/>
      <c r="T346" s="24">
        <f t="shared" si="15"/>
        <v>391</v>
      </c>
      <c r="U346" s="24" t="e">
        <f t="shared" ca="1" si="16"/>
        <v>#NAME?</v>
      </c>
      <c r="V346" s="24" t="e">
        <f t="shared" ca="1" si="17"/>
        <v>#NAME?</v>
      </c>
      <c r="W346" s="24" t="e">
        <f ca="1">IF(LocalizarInvertido(".",MID(P346,LEN(P346)-3,3)) &gt; 0,MID(P346,1,LocalizarInvertido(".",P346)),P346)</f>
        <v>#NAME?</v>
      </c>
    </row>
    <row r="347" spans="2:23" ht="30" x14ac:dyDescent="0.25">
      <c r="B347" s="30" t="s">
        <v>1570</v>
      </c>
      <c r="C347" s="26" t="s">
        <v>1567</v>
      </c>
      <c r="D347" s="26" t="s">
        <v>1568</v>
      </c>
      <c r="E347" s="26" t="s">
        <v>1558</v>
      </c>
      <c r="F347" s="26" t="s">
        <v>1568</v>
      </c>
      <c r="G347" s="26" t="s">
        <v>1591</v>
      </c>
      <c r="H347" s="26" t="s">
        <v>1561</v>
      </c>
      <c r="I347" s="26" t="s">
        <v>1561</v>
      </c>
      <c r="J347" s="26" t="s">
        <v>1564</v>
      </c>
      <c r="K347" s="21" t="s">
        <v>3685</v>
      </c>
      <c r="L347" s="27" t="s">
        <v>2229</v>
      </c>
      <c r="M347" s="21" t="s">
        <v>3156</v>
      </c>
      <c r="N347" s="21">
        <v>6</v>
      </c>
      <c r="O347" s="26" t="s">
        <v>55</v>
      </c>
      <c r="P347" s="1" t="s">
        <v>3045</v>
      </c>
      <c r="Q347" s="32"/>
      <c r="R347" s="21"/>
      <c r="T347" s="24">
        <f t="shared" si="15"/>
        <v>184</v>
      </c>
      <c r="U347" s="24" t="e">
        <f t="shared" ca="1" si="16"/>
        <v>#NAME?</v>
      </c>
      <c r="V347" s="24" t="e">
        <f t="shared" ca="1" si="17"/>
        <v>#NAME?</v>
      </c>
      <c r="W347" s="24" t="e">
        <f ca="1">IF(LocalizarInvertido(".",MID(P347,LEN(P347)-3,3)) &gt; 0,MID(P347,1,LocalizarInvertido(".",P347)),P347)</f>
        <v>#NAME?</v>
      </c>
    </row>
    <row r="348" spans="2:23" ht="30" x14ac:dyDescent="0.25">
      <c r="B348" s="30" t="s">
        <v>1570</v>
      </c>
      <c r="C348" s="26" t="s">
        <v>1567</v>
      </c>
      <c r="D348" s="26" t="s">
        <v>1568</v>
      </c>
      <c r="E348" s="26" t="s">
        <v>1558</v>
      </c>
      <c r="F348" s="26" t="s">
        <v>1568</v>
      </c>
      <c r="G348" s="26" t="s">
        <v>1591</v>
      </c>
      <c r="H348" s="26" t="s">
        <v>1561</v>
      </c>
      <c r="I348" s="26" t="s">
        <v>1558</v>
      </c>
      <c r="J348" s="26" t="s">
        <v>1564</v>
      </c>
      <c r="K348" s="21" t="s">
        <v>3686</v>
      </c>
      <c r="L348" s="27" t="s">
        <v>2230</v>
      </c>
      <c r="M348" s="21" t="s">
        <v>3156</v>
      </c>
      <c r="N348" s="21">
        <v>8</v>
      </c>
      <c r="O348" s="26" t="s">
        <v>55</v>
      </c>
      <c r="P348" s="1" t="s">
        <v>3045</v>
      </c>
      <c r="Q348" s="32"/>
      <c r="R348" s="21" t="s">
        <v>14</v>
      </c>
      <c r="T348" s="24">
        <f t="shared" si="15"/>
        <v>184</v>
      </c>
      <c r="U348" s="24" t="e">
        <f t="shared" ca="1" si="16"/>
        <v>#NAME?</v>
      </c>
      <c r="V348" s="24" t="e">
        <f t="shared" ca="1" si="17"/>
        <v>#NAME?</v>
      </c>
      <c r="W348" s="24" t="e">
        <f ca="1">IF(LocalizarInvertido(".",MID(P348,LEN(P348)-3,3)) &gt; 0,MID(P348,1,LocalizarInvertido(".",P348)),P348)</f>
        <v>#NAME?</v>
      </c>
    </row>
    <row r="349" spans="2:23" ht="30" x14ac:dyDescent="0.25">
      <c r="B349" s="48" t="s">
        <v>1570</v>
      </c>
      <c r="C349" s="41" t="s">
        <v>1567</v>
      </c>
      <c r="D349" s="41" t="s">
        <v>1568</v>
      </c>
      <c r="E349" s="41" t="s">
        <v>1558</v>
      </c>
      <c r="F349" s="41" t="s">
        <v>1568</v>
      </c>
      <c r="G349" s="41" t="s">
        <v>1591</v>
      </c>
      <c r="H349" s="41" t="s">
        <v>1561</v>
      </c>
      <c r="I349" s="41" t="s">
        <v>1558</v>
      </c>
      <c r="J349" s="41" t="s">
        <v>1560</v>
      </c>
      <c r="K349" s="42" t="s">
        <v>3687</v>
      </c>
      <c r="L349" s="44" t="s">
        <v>2230</v>
      </c>
      <c r="M349" s="42" t="s">
        <v>3157</v>
      </c>
      <c r="N349" s="42">
        <v>8</v>
      </c>
      <c r="O349" s="41" t="s">
        <v>3165</v>
      </c>
      <c r="P349" s="23" t="s">
        <v>3045</v>
      </c>
      <c r="Q349" s="32"/>
      <c r="R349" s="21" t="s">
        <v>14</v>
      </c>
      <c r="T349" s="24">
        <f t="shared" si="15"/>
        <v>184</v>
      </c>
      <c r="U349" s="24" t="e">
        <f t="shared" ca="1" si="16"/>
        <v>#NAME?</v>
      </c>
      <c r="V349" s="24" t="e">
        <f t="shared" ca="1" si="17"/>
        <v>#NAME?</v>
      </c>
      <c r="W349" s="24" t="e">
        <f ca="1">IF(LocalizarInvertido(".",MID(P349,LEN(P349)-3,3)) &gt; 0,MID(P349,1,LocalizarInvertido(".",P349)),P349)</f>
        <v>#NAME?</v>
      </c>
    </row>
    <row r="350" spans="2:23" ht="45" x14ac:dyDescent="0.25">
      <c r="B350" s="48" t="s">
        <v>1570</v>
      </c>
      <c r="C350" s="41" t="s">
        <v>1567</v>
      </c>
      <c r="D350" s="41" t="s">
        <v>1568</v>
      </c>
      <c r="E350" s="41" t="s">
        <v>1558</v>
      </c>
      <c r="F350" s="41" t="s">
        <v>1568</v>
      </c>
      <c r="G350" s="41" t="s">
        <v>1591</v>
      </c>
      <c r="H350" s="41" t="s">
        <v>1561</v>
      </c>
      <c r="I350" s="41" t="s">
        <v>1558</v>
      </c>
      <c r="J350" s="41" t="s">
        <v>1562</v>
      </c>
      <c r="K350" s="42" t="s">
        <v>3688</v>
      </c>
      <c r="L350" s="44" t="s">
        <v>3618</v>
      </c>
      <c r="M350" s="42" t="s">
        <v>3157</v>
      </c>
      <c r="N350" s="42">
        <v>8</v>
      </c>
      <c r="O350" s="41" t="s">
        <v>3165</v>
      </c>
      <c r="P350" s="23" t="s">
        <v>4247</v>
      </c>
      <c r="Q350" s="32"/>
      <c r="R350" s="21" t="s">
        <v>14</v>
      </c>
      <c r="T350" s="24">
        <f t="shared" si="15"/>
        <v>281</v>
      </c>
      <c r="U350" s="24" t="e">
        <f t="shared" ca="1" si="16"/>
        <v>#NAME?</v>
      </c>
      <c r="V350" s="24" t="e">
        <f t="shared" ca="1" si="17"/>
        <v>#NAME?</v>
      </c>
      <c r="W350" s="24" t="e">
        <f ca="1">IF(LocalizarInvertido(".",MID(P350,LEN(P350)-3,3)) &gt; 0,MID(P350,1,LocalizarInvertido(".",P350)),P350)</f>
        <v>#NAME?</v>
      </c>
    </row>
    <row r="351" spans="2:23" ht="45" x14ac:dyDescent="0.25">
      <c r="B351" s="48" t="s">
        <v>1570</v>
      </c>
      <c r="C351" s="41" t="s">
        <v>1567</v>
      </c>
      <c r="D351" s="41" t="s">
        <v>1568</v>
      </c>
      <c r="E351" s="41" t="s">
        <v>1558</v>
      </c>
      <c r="F351" s="41" t="s">
        <v>1568</v>
      </c>
      <c r="G351" s="41" t="s">
        <v>1591</v>
      </c>
      <c r="H351" s="41" t="s">
        <v>1561</v>
      </c>
      <c r="I351" s="41" t="s">
        <v>1558</v>
      </c>
      <c r="J351" s="41" t="s">
        <v>1571</v>
      </c>
      <c r="K351" s="42" t="s">
        <v>3689</v>
      </c>
      <c r="L351" s="44" t="s">
        <v>3620</v>
      </c>
      <c r="M351" s="42" t="s">
        <v>3157</v>
      </c>
      <c r="N351" s="42">
        <v>8</v>
      </c>
      <c r="O351" s="41" t="s">
        <v>3165</v>
      </c>
      <c r="P351" s="23" t="s">
        <v>4246</v>
      </c>
      <c r="Q351" s="32"/>
      <c r="R351" s="21" t="s">
        <v>14</v>
      </c>
      <c r="T351" s="24">
        <f t="shared" si="15"/>
        <v>227</v>
      </c>
      <c r="U351" s="24" t="e">
        <f t="shared" ca="1" si="16"/>
        <v>#NAME?</v>
      </c>
      <c r="V351" s="24" t="e">
        <f t="shared" ca="1" si="17"/>
        <v>#NAME?</v>
      </c>
      <c r="W351" s="24" t="e">
        <f ca="1">IF(LocalizarInvertido(".",MID(P351,LEN(P351)-3,3)) &gt; 0,MID(P351,1,LocalizarInvertido(".",P351)),P351)</f>
        <v>#NAME?</v>
      </c>
    </row>
    <row r="352" spans="2:23" ht="30" x14ac:dyDescent="0.25">
      <c r="B352" s="30" t="s">
        <v>1570</v>
      </c>
      <c r="C352" s="26" t="s">
        <v>1567</v>
      </c>
      <c r="D352" s="26" t="s">
        <v>1568</v>
      </c>
      <c r="E352" s="26" t="s">
        <v>1558</v>
      </c>
      <c r="F352" s="26" t="s">
        <v>1568</v>
      </c>
      <c r="G352" s="26" t="s">
        <v>1596</v>
      </c>
      <c r="H352" s="26" t="s">
        <v>1561</v>
      </c>
      <c r="I352" s="26" t="s">
        <v>1561</v>
      </c>
      <c r="J352" s="26" t="s">
        <v>1564</v>
      </c>
      <c r="K352" s="21" t="s">
        <v>3690</v>
      </c>
      <c r="L352" s="27" t="s">
        <v>2342</v>
      </c>
      <c r="M352" s="21" t="s">
        <v>3156</v>
      </c>
      <c r="N352" s="21">
        <v>6</v>
      </c>
      <c r="O352" s="26" t="s">
        <v>55</v>
      </c>
      <c r="P352" s="1" t="s">
        <v>3046</v>
      </c>
      <c r="Q352" s="32"/>
      <c r="R352" s="21"/>
      <c r="T352" s="24">
        <f t="shared" si="15"/>
        <v>220</v>
      </c>
      <c r="U352" s="24" t="e">
        <f t="shared" ca="1" si="16"/>
        <v>#NAME?</v>
      </c>
      <c r="V352" s="24" t="e">
        <f t="shared" ca="1" si="17"/>
        <v>#NAME?</v>
      </c>
      <c r="W352" s="24" t="e">
        <f ca="1">IF(LocalizarInvertido(".",MID(P352,LEN(P352)-3,3)) &gt; 0,MID(P352,1,LocalizarInvertido(".",P352)),P352)</f>
        <v>#NAME?</v>
      </c>
    </row>
    <row r="353" spans="2:23" ht="30" x14ac:dyDescent="0.25">
      <c r="B353" s="30" t="s">
        <v>1570</v>
      </c>
      <c r="C353" s="26" t="s">
        <v>1567</v>
      </c>
      <c r="D353" s="26" t="s">
        <v>1568</v>
      </c>
      <c r="E353" s="26" t="s">
        <v>1558</v>
      </c>
      <c r="F353" s="26" t="s">
        <v>1568</v>
      </c>
      <c r="G353" s="26" t="s">
        <v>1596</v>
      </c>
      <c r="H353" s="26" t="s">
        <v>1561</v>
      </c>
      <c r="I353" s="26" t="s">
        <v>1558</v>
      </c>
      <c r="J353" s="26" t="s">
        <v>1564</v>
      </c>
      <c r="K353" s="21" t="s">
        <v>3691</v>
      </c>
      <c r="L353" s="27" t="s">
        <v>2343</v>
      </c>
      <c r="M353" s="21" t="s">
        <v>3156</v>
      </c>
      <c r="N353" s="21">
        <v>8</v>
      </c>
      <c r="O353" s="26" t="s">
        <v>55</v>
      </c>
      <c r="P353" s="1" t="s">
        <v>3046</v>
      </c>
      <c r="Q353" s="32"/>
      <c r="R353" s="21" t="s">
        <v>14</v>
      </c>
      <c r="T353" s="24">
        <f t="shared" si="15"/>
        <v>220</v>
      </c>
      <c r="U353" s="24" t="e">
        <f t="shared" ca="1" si="16"/>
        <v>#NAME?</v>
      </c>
      <c r="V353" s="24" t="e">
        <f t="shared" ca="1" si="17"/>
        <v>#NAME?</v>
      </c>
      <c r="W353" s="24" t="e">
        <f ca="1">IF(LocalizarInvertido(".",MID(P353,LEN(P353)-3,3)) &gt; 0,MID(P353,1,LocalizarInvertido(".",P353)),P353)</f>
        <v>#NAME?</v>
      </c>
    </row>
    <row r="354" spans="2:23" ht="30" x14ac:dyDescent="0.25">
      <c r="B354" s="48" t="s">
        <v>1570</v>
      </c>
      <c r="C354" s="41" t="s">
        <v>1567</v>
      </c>
      <c r="D354" s="41" t="s">
        <v>1568</v>
      </c>
      <c r="E354" s="41" t="s">
        <v>1558</v>
      </c>
      <c r="F354" s="41" t="s">
        <v>1568</v>
      </c>
      <c r="G354" s="41" t="s">
        <v>1596</v>
      </c>
      <c r="H354" s="41" t="s">
        <v>1561</v>
      </c>
      <c r="I354" s="41" t="s">
        <v>1558</v>
      </c>
      <c r="J354" s="41" t="s">
        <v>1560</v>
      </c>
      <c r="K354" s="42" t="s">
        <v>3692</v>
      </c>
      <c r="L354" s="44" t="s">
        <v>2343</v>
      </c>
      <c r="M354" s="42" t="s">
        <v>3157</v>
      </c>
      <c r="N354" s="42">
        <v>8</v>
      </c>
      <c r="O354" s="41" t="s">
        <v>3165</v>
      </c>
      <c r="P354" s="23" t="s">
        <v>3046</v>
      </c>
      <c r="Q354" s="32"/>
      <c r="R354" s="21" t="s">
        <v>14</v>
      </c>
      <c r="T354" s="24">
        <f t="shared" si="15"/>
        <v>220</v>
      </c>
      <c r="U354" s="24" t="e">
        <f t="shared" ca="1" si="16"/>
        <v>#NAME?</v>
      </c>
      <c r="V354" s="24" t="e">
        <f t="shared" ca="1" si="17"/>
        <v>#NAME?</v>
      </c>
      <c r="W354" s="24" t="e">
        <f ca="1">IF(LocalizarInvertido(".",MID(P354,LEN(P354)-3,3)) &gt; 0,MID(P354,1,LocalizarInvertido(".",P354)),P354)</f>
        <v>#NAME?</v>
      </c>
    </row>
    <row r="355" spans="2:23" ht="45" x14ac:dyDescent="0.25">
      <c r="B355" s="48" t="s">
        <v>1570</v>
      </c>
      <c r="C355" s="41" t="s">
        <v>1567</v>
      </c>
      <c r="D355" s="41" t="s">
        <v>1568</v>
      </c>
      <c r="E355" s="41" t="s">
        <v>1558</v>
      </c>
      <c r="F355" s="41" t="s">
        <v>1568</v>
      </c>
      <c r="G355" s="41" t="s">
        <v>1596</v>
      </c>
      <c r="H355" s="41" t="s">
        <v>1561</v>
      </c>
      <c r="I355" s="41" t="s">
        <v>1558</v>
      </c>
      <c r="J355" s="41" t="s">
        <v>1562</v>
      </c>
      <c r="K355" s="42" t="s">
        <v>3693</v>
      </c>
      <c r="L355" s="44" t="s">
        <v>3694</v>
      </c>
      <c r="M355" s="42" t="s">
        <v>3157</v>
      </c>
      <c r="N355" s="42">
        <v>8</v>
      </c>
      <c r="O355" s="41" t="s">
        <v>3165</v>
      </c>
      <c r="P355" s="23" t="s">
        <v>4247</v>
      </c>
      <c r="Q355" s="32"/>
      <c r="R355" s="21" t="s">
        <v>14</v>
      </c>
      <c r="T355" s="24">
        <f t="shared" si="15"/>
        <v>281</v>
      </c>
      <c r="U355" s="24" t="e">
        <f t="shared" ca="1" si="16"/>
        <v>#NAME?</v>
      </c>
      <c r="V355" s="24" t="e">
        <f t="shared" ca="1" si="17"/>
        <v>#NAME?</v>
      </c>
      <c r="W355" s="24" t="e">
        <f ca="1">IF(LocalizarInvertido(".",MID(P355,LEN(P355)-3,3)) &gt; 0,MID(P355,1,LocalizarInvertido(".",P355)),P355)</f>
        <v>#NAME?</v>
      </c>
    </row>
    <row r="356" spans="2:23" ht="45" x14ac:dyDescent="0.25">
      <c r="B356" s="48" t="s">
        <v>1570</v>
      </c>
      <c r="C356" s="41" t="s">
        <v>1567</v>
      </c>
      <c r="D356" s="41" t="s">
        <v>1568</v>
      </c>
      <c r="E356" s="41" t="s">
        <v>1558</v>
      </c>
      <c r="F356" s="41" t="s">
        <v>1568</v>
      </c>
      <c r="G356" s="41" t="s">
        <v>1596</v>
      </c>
      <c r="H356" s="41" t="s">
        <v>1561</v>
      </c>
      <c r="I356" s="41" t="s">
        <v>1558</v>
      </c>
      <c r="J356" s="41" t="s">
        <v>1571</v>
      </c>
      <c r="K356" s="42" t="s">
        <v>3695</v>
      </c>
      <c r="L356" s="44" t="s">
        <v>3696</v>
      </c>
      <c r="M356" s="42" t="s">
        <v>3157</v>
      </c>
      <c r="N356" s="42">
        <v>8</v>
      </c>
      <c r="O356" s="41" t="s">
        <v>3165</v>
      </c>
      <c r="P356" s="23" t="s">
        <v>4246</v>
      </c>
      <c r="Q356" s="32"/>
      <c r="R356" s="21" t="s">
        <v>14</v>
      </c>
      <c r="T356" s="24">
        <f t="shared" si="15"/>
        <v>227</v>
      </c>
      <c r="U356" s="24" t="e">
        <f t="shared" ca="1" si="16"/>
        <v>#NAME?</v>
      </c>
      <c r="V356" s="24" t="e">
        <f t="shared" ca="1" si="17"/>
        <v>#NAME?</v>
      </c>
      <c r="W356" s="24" t="e">
        <f ca="1">IF(LocalizarInvertido(".",MID(P356,LEN(P356)-3,3)) &gt; 0,MID(P356,1,LocalizarInvertido(".",P356)),P356)</f>
        <v>#NAME?</v>
      </c>
    </row>
    <row r="357" spans="2:23" ht="30" x14ac:dyDescent="0.25">
      <c r="B357" s="30" t="s">
        <v>1570</v>
      </c>
      <c r="C357" s="26" t="s">
        <v>1567</v>
      </c>
      <c r="D357" s="26" t="s">
        <v>1568</v>
      </c>
      <c r="E357" s="26" t="s">
        <v>1558</v>
      </c>
      <c r="F357" s="26" t="s">
        <v>1568</v>
      </c>
      <c r="G357" s="26" t="s">
        <v>1598</v>
      </c>
      <c r="H357" s="26" t="s">
        <v>1561</v>
      </c>
      <c r="I357" s="26" t="s">
        <v>1561</v>
      </c>
      <c r="J357" s="26" t="s">
        <v>1564</v>
      </c>
      <c r="K357" s="21" t="s">
        <v>3697</v>
      </c>
      <c r="L357" s="27" t="s">
        <v>2344</v>
      </c>
      <c r="M357" s="21" t="s">
        <v>3156</v>
      </c>
      <c r="N357" s="21">
        <v>6</v>
      </c>
      <c r="O357" s="26" t="s">
        <v>55</v>
      </c>
      <c r="P357" s="1" t="s">
        <v>3047</v>
      </c>
      <c r="Q357" s="32"/>
      <c r="R357" s="21"/>
      <c r="T357" s="24">
        <f t="shared" si="15"/>
        <v>229</v>
      </c>
      <c r="U357" s="24" t="e">
        <f t="shared" ca="1" si="16"/>
        <v>#NAME?</v>
      </c>
      <c r="V357" s="24" t="e">
        <f t="shared" ca="1" si="17"/>
        <v>#NAME?</v>
      </c>
      <c r="W357" s="24" t="e">
        <f ca="1">IF(LocalizarInvertido(".",MID(P357,LEN(P357)-3,3)) &gt; 0,MID(P357,1,LocalizarInvertido(".",P357)),P357)</f>
        <v>#NAME?</v>
      </c>
    </row>
    <row r="358" spans="2:23" ht="30" x14ac:dyDescent="0.25">
      <c r="B358" s="30" t="s">
        <v>1570</v>
      </c>
      <c r="C358" s="26" t="s">
        <v>1567</v>
      </c>
      <c r="D358" s="26" t="s">
        <v>1568</v>
      </c>
      <c r="E358" s="26" t="s">
        <v>1558</v>
      </c>
      <c r="F358" s="26" t="s">
        <v>1568</v>
      </c>
      <c r="G358" s="26" t="s">
        <v>1598</v>
      </c>
      <c r="H358" s="26" t="s">
        <v>1561</v>
      </c>
      <c r="I358" s="26" t="s">
        <v>1558</v>
      </c>
      <c r="J358" s="26" t="s">
        <v>1564</v>
      </c>
      <c r="K358" s="21" t="s">
        <v>3698</v>
      </c>
      <c r="L358" s="27" t="s">
        <v>2345</v>
      </c>
      <c r="M358" s="21" t="s">
        <v>3156</v>
      </c>
      <c r="N358" s="21">
        <v>8</v>
      </c>
      <c r="O358" s="26" t="s">
        <v>55</v>
      </c>
      <c r="P358" s="1" t="s">
        <v>3047</v>
      </c>
      <c r="Q358" s="32"/>
      <c r="R358" s="21" t="s">
        <v>14</v>
      </c>
      <c r="T358" s="24">
        <f t="shared" si="15"/>
        <v>229</v>
      </c>
      <c r="U358" s="24" t="e">
        <f t="shared" ca="1" si="16"/>
        <v>#NAME?</v>
      </c>
      <c r="V358" s="24" t="e">
        <f t="shared" ca="1" si="17"/>
        <v>#NAME?</v>
      </c>
      <c r="W358" s="24" t="e">
        <f ca="1">IF(LocalizarInvertido(".",MID(P358,LEN(P358)-3,3)) &gt; 0,MID(P358,1,LocalizarInvertido(".",P358)),P358)</f>
        <v>#NAME?</v>
      </c>
    </row>
    <row r="359" spans="2:23" ht="30" x14ac:dyDescent="0.25">
      <c r="B359" s="48" t="s">
        <v>1570</v>
      </c>
      <c r="C359" s="41" t="s">
        <v>1567</v>
      </c>
      <c r="D359" s="41" t="s">
        <v>1568</v>
      </c>
      <c r="E359" s="41" t="s">
        <v>1558</v>
      </c>
      <c r="F359" s="41" t="s">
        <v>1568</v>
      </c>
      <c r="G359" s="41" t="s">
        <v>1598</v>
      </c>
      <c r="H359" s="41" t="s">
        <v>1561</v>
      </c>
      <c r="I359" s="41" t="s">
        <v>1558</v>
      </c>
      <c r="J359" s="41" t="s">
        <v>1560</v>
      </c>
      <c r="K359" s="42" t="s">
        <v>3699</v>
      </c>
      <c r="L359" s="44" t="s">
        <v>2345</v>
      </c>
      <c r="M359" s="42" t="s">
        <v>3157</v>
      </c>
      <c r="N359" s="42">
        <v>8</v>
      </c>
      <c r="O359" s="41" t="s">
        <v>3165</v>
      </c>
      <c r="P359" s="23" t="s">
        <v>3047</v>
      </c>
      <c r="Q359" s="32"/>
      <c r="R359" s="21" t="s">
        <v>14</v>
      </c>
      <c r="T359" s="24">
        <f t="shared" si="15"/>
        <v>229</v>
      </c>
      <c r="U359" s="24" t="e">
        <f t="shared" ca="1" si="16"/>
        <v>#NAME?</v>
      </c>
      <c r="V359" s="24" t="e">
        <f t="shared" ca="1" si="17"/>
        <v>#NAME?</v>
      </c>
      <c r="W359" s="24" t="e">
        <f ca="1">IF(LocalizarInvertido(".",MID(P359,LEN(P359)-3,3)) &gt; 0,MID(P359,1,LocalizarInvertido(".",P359)),P359)</f>
        <v>#NAME?</v>
      </c>
    </row>
    <row r="360" spans="2:23" ht="45" x14ac:dyDescent="0.25">
      <c r="B360" s="48" t="s">
        <v>1570</v>
      </c>
      <c r="C360" s="41" t="s">
        <v>1567</v>
      </c>
      <c r="D360" s="41" t="s">
        <v>1568</v>
      </c>
      <c r="E360" s="41" t="s">
        <v>1558</v>
      </c>
      <c r="F360" s="41" t="s">
        <v>1568</v>
      </c>
      <c r="G360" s="41" t="s">
        <v>1598</v>
      </c>
      <c r="H360" s="41" t="s">
        <v>1561</v>
      </c>
      <c r="I360" s="41" t="s">
        <v>1558</v>
      </c>
      <c r="J360" s="41" t="s">
        <v>1562</v>
      </c>
      <c r="K360" s="42" t="s">
        <v>3700</v>
      </c>
      <c r="L360" s="44" t="s">
        <v>3701</v>
      </c>
      <c r="M360" s="42" t="s">
        <v>3157</v>
      </c>
      <c r="N360" s="42">
        <v>8</v>
      </c>
      <c r="O360" s="41" t="s">
        <v>3165</v>
      </c>
      <c r="P360" s="23" t="s">
        <v>4247</v>
      </c>
      <c r="Q360" s="32"/>
      <c r="R360" s="21" t="s">
        <v>14</v>
      </c>
      <c r="T360" s="24">
        <f t="shared" si="15"/>
        <v>281</v>
      </c>
      <c r="U360" s="24" t="e">
        <f t="shared" ca="1" si="16"/>
        <v>#NAME?</v>
      </c>
      <c r="V360" s="24" t="e">
        <f t="shared" ca="1" si="17"/>
        <v>#NAME?</v>
      </c>
      <c r="W360" s="24" t="e">
        <f ca="1">IF(LocalizarInvertido(".",MID(P360,LEN(P360)-3,3)) &gt; 0,MID(P360,1,LocalizarInvertido(".",P360)),P360)</f>
        <v>#NAME?</v>
      </c>
    </row>
    <row r="361" spans="2:23" ht="45" x14ac:dyDescent="0.25">
      <c r="B361" s="48" t="s">
        <v>1570</v>
      </c>
      <c r="C361" s="41" t="s">
        <v>1567</v>
      </c>
      <c r="D361" s="41" t="s">
        <v>1568</v>
      </c>
      <c r="E361" s="41" t="s">
        <v>1558</v>
      </c>
      <c r="F361" s="41" t="s">
        <v>1568</v>
      </c>
      <c r="G361" s="41" t="s">
        <v>1598</v>
      </c>
      <c r="H361" s="41" t="s">
        <v>1561</v>
      </c>
      <c r="I361" s="41" t="s">
        <v>1558</v>
      </c>
      <c r="J361" s="41" t="s">
        <v>1571</v>
      </c>
      <c r="K361" s="42" t="s">
        <v>3702</v>
      </c>
      <c r="L361" s="44" t="s">
        <v>3703</v>
      </c>
      <c r="M361" s="42" t="s">
        <v>3157</v>
      </c>
      <c r="N361" s="42">
        <v>8</v>
      </c>
      <c r="O361" s="41" t="s">
        <v>3165</v>
      </c>
      <c r="P361" s="23" t="s">
        <v>4246</v>
      </c>
      <c r="Q361" s="32"/>
      <c r="R361" s="21" t="s">
        <v>14</v>
      </c>
      <c r="T361" s="24">
        <f t="shared" si="15"/>
        <v>227</v>
      </c>
      <c r="U361" s="24" t="e">
        <f t="shared" ca="1" si="16"/>
        <v>#NAME?</v>
      </c>
      <c r="V361" s="24" t="e">
        <f t="shared" ca="1" si="17"/>
        <v>#NAME?</v>
      </c>
      <c r="W361" s="24" t="e">
        <f ca="1">IF(LocalizarInvertido(".",MID(P361,LEN(P361)-3,3)) &gt; 0,MID(P361,1,LocalizarInvertido(".",P361)),P361)</f>
        <v>#NAME?</v>
      </c>
    </row>
    <row r="362" spans="2:23" ht="60" x14ac:dyDescent="0.25">
      <c r="B362" s="30" t="s">
        <v>1570</v>
      </c>
      <c r="C362" s="26" t="s">
        <v>1567</v>
      </c>
      <c r="D362" s="26" t="s">
        <v>1568</v>
      </c>
      <c r="E362" s="26" t="s">
        <v>1558</v>
      </c>
      <c r="F362" s="26" t="s">
        <v>1568</v>
      </c>
      <c r="G362" s="26" t="s">
        <v>1595</v>
      </c>
      <c r="H362" s="26" t="s">
        <v>1561</v>
      </c>
      <c r="I362" s="26" t="s">
        <v>1561</v>
      </c>
      <c r="J362" s="26" t="s">
        <v>1564</v>
      </c>
      <c r="K362" s="21" t="s">
        <v>3704</v>
      </c>
      <c r="L362" s="27" t="s">
        <v>2346</v>
      </c>
      <c r="M362" s="21" t="s">
        <v>3156</v>
      </c>
      <c r="N362" s="21">
        <v>6</v>
      </c>
      <c r="O362" s="26" t="s">
        <v>55</v>
      </c>
      <c r="P362" s="1" t="s">
        <v>3048</v>
      </c>
      <c r="Q362" s="32"/>
      <c r="R362" s="21"/>
      <c r="T362" s="24">
        <f t="shared" si="15"/>
        <v>436</v>
      </c>
      <c r="U362" s="24" t="e">
        <f t="shared" ca="1" si="16"/>
        <v>#NAME?</v>
      </c>
      <c r="V362" s="24" t="e">
        <f t="shared" ca="1" si="17"/>
        <v>#NAME?</v>
      </c>
      <c r="W362" s="24" t="e">
        <f ca="1">IF(LocalizarInvertido(".",MID(P362,LEN(P362)-3,3)) &gt; 0,MID(P362,1,LocalizarInvertido(".",P362)),P362)</f>
        <v>#NAME?</v>
      </c>
    </row>
    <row r="363" spans="2:23" ht="60" x14ac:dyDescent="0.25">
      <c r="B363" s="30" t="s">
        <v>1570</v>
      </c>
      <c r="C363" s="26" t="s">
        <v>1567</v>
      </c>
      <c r="D363" s="26" t="s">
        <v>1568</v>
      </c>
      <c r="E363" s="26" t="s">
        <v>1558</v>
      </c>
      <c r="F363" s="26" t="s">
        <v>1568</v>
      </c>
      <c r="G363" s="26" t="s">
        <v>1595</v>
      </c>
      <c r="H363" s="26" t="s">
        <v>1561</v>
      </c>
      <c r="I363" s="26" t="s">
        <v>1558</v>
      </c>
      <c r="J363" s="26" t="s">
        <v>1564</v>
      </c>
      <c r="K363" s="21" t="s">
        <v>3705</v>
      </c>
      <c r="L363" s="27" t="s">
        <v>2347</v>
      </c>
      <c r="M363" s="21" t="s">
        <v>3156</v>
      </c>
      <c r="N363" s="21">
        <v>8</v>
      </c>
      <c r="O363" s="26" t="s">
        <v>55</v>
      </c>
      <c r="P363" s="1" t="s">
        <v>3048</v>
      </c>
      <c r="Q363" s="32"/>
      <c r="R363" s="21" t="s">
        <v>14</v>
      </c>
      <c r="T363" s="24">
        <f t="shared" si="15"/>
        <v>436</v>
      </c>
      <c r="U363" s="24" t="e">
        <f t="shared" ca="1" si="16"/>
        <v>#NAME?</v>
      </c>
      <c r="V363" s="24" t="e">
        <f t="shared" ca="1" si="17"/>
        <v>#NAME?</v>
      </c>
      <c r="W363" s="24" t="e">
        <f ca="1">IF(LocalizarInvertido(".",MID(P363,LEN(P363)-3,3)) &gt; 0,MID(P363,1,LocalizarInvertido(".",P363)),P363)</f>
        <v>#NAME?</v>
      </c>
    </row>
    <row r="364" spans="2:23" ht="60" x14ac:dyDescent="0.25">
      <c r="B364" s="48" t="s">
        <v>1570</v>
      </c>
      <c r="C364" s="41" t="s">
        <v>1567</v>
      </c>
      <c r="D364" s="41" t="s">
        <v>1568</v>
      </c>
      <c r="E364" s="41" t="s">
        <v>1558</v>
      </c>
      <c r="F364" s="41" t="s">
        <v>1568</v>
      </c>
      <c r="G364" s="41" t="s">
        <v>1595</v>
      </c>
      <c r="H364" s="41" t="s">
        <v>1561</v>
      </c>
      <c r="I364" s="41" t="s">
        <v>1558</v>
      </c>
      <c r="J364" s="41" t="s">
        <v>1560</v>
      </c>
      <c r="K364" s="42" t="s">
        <v>3706</v>
      </c>
      <c r="L364" s="44" t="s">
        <v>2347</v>
      </c>
      <c r="M364" s="42" t="s">
        <v>3157</v>
      </c>
      <c r="N364" s="42">
        <v>8</v>
      </c>
      <c r="O364" s="41" t="s">
        <v>3165</v>
      </c>
      <c r="P364" s="23" t="s">
        <v>3048</v>
      </c>
      <c r="Q364" s="32"/>
      <c r="R364" s="21" t="s">
        <v>14</v>
      </c>
      <c r="T364" s="24">
        <f t="shared" si="15"/>
        <v>436</v>
      </c>
      <c r="U364" s="24" t="e">
        <f t="shared" ca="1" si="16"/>
        <v>#NAME?</v>
      </c>
      <c r="V364" s="24" t="e">
        <f t="shared" ca="1" si="17"/>
        <v>#NAME?</v>
      </c>
      <c r="W364" s="24" t="e">
        <f ca="1">IF(LocalizarInvertido(".",MID(P364,LEN(P364)-3,3)) &gt; 0,MID(P364,1,LocalizarInvertido(".",P364)),P364)</f>
        <v>#NAME?</v>
      </c>
    </row>
    <row r="365" spans="2:23" ht="45" x14ac:dyDescent="0.25">
      <c r="B365" s="48" t="s">
        <v>1570</v>
      </c>
      <c r="C365" s="41" t="s">
        <v>1567</v>
      </c>
      <c r="D365" s="41" t="s">
        <v>1568</v>
      </c>
      <c r="E365" s="41" t="s">
        <v>1558</v>
      </c>
      <c r="F365" s="41" t="s">
        <v>1568</v>
      </c>
      <c r="G365" s="41" t="s">
        <v>1595</v>
      </c>
      <c r="H365" s="41" t="s">
        <v>1561</v>
      </c>
      <c r="I365" s="41" t="s">
        <v>1558</v>
      </c>
      <c r="J365" s="41" t="s">
        <v>1562</v>
      </c>
      <c r="K365" s="42" t="s">
        <v>3707</v>
      </c>
      <c r="L365" s="44" t="s">
        <v>3708</v>
      </c>
      <c r="M365" s="42" t="s">
        <v>3157</v>
      </c>
      <c r="N365" s="42">
        <v>8</v>
      </c>
      <c r="O365" s="41" t="s">
        <v>3165</v>
      </c>
      <c r="P365" s="23" t="s">
        <v>4247</v>
      </c>
      <c r="Q365" s="32"/>
      <c r="R365" s="21" t="s">
        <v>14</v>
      </c>
      <c r="T365" s="24">
        <f t="shared" si="15"/>
        <v>281</v>
      </c>
      <c r="U365" s="24" t="e">
        <f t="shared" ca="1" si="16"/>
        <v>#NAME?</v>
      </c>
      <c r="V365" s="24" t="e">
        <f t="shared" ca="1" si="17"/>
        <v>#NAME?</v>
      </c>
      <c r="W365" s="24" t="e">
        <f ca="1">IF(LocalizarInvertido(".",MID(P365,LEN(P365)-3,3)) &gt; 0,MID(P365,1,LocalizarInvertido(".",P365)),P365)</f>
        <v>#NAME?</v>
      </c>
    </row>
    <row r="366" spans="2:23" ht="45" x14ac:dyDescent="0.25">
      <c r="B366" s="48" t="s">
        <v>1570</v>
      </c>
      <c r="C366" s="41" t="s">
        <v>1567</v>
      </c>
      <c r="D366" s="41" t="s">
        <v>1568</v>
      </c>
      <c r="E366" s="41" t="s">
        <v>1558</v>
      </c>
      <c r="F366" s="41" t="s">
        <v>1568</v>
      </c>
      <c r="G366" s="41" t="s">
        <v>1595</v>
      </c>
      <c r="H366" s="41" t="s">
        <v>1561</v>
      </c>
      <c r="I366" s="41" t="s">
        <v>1558</v>
      </c>
      <c r="J366" s="41" t="s">
        <v>1571</v>
      </c>
      <c r="K366" s="42" t="s">
        <v>3709</v>
      </c>
      <c r="L366" s="44" t="s">
        <v>3710</v>
      </c>
      <c r="M366" s="42" t="s">
        <v>3157</v>
      </c>
      <c r="N366" s="42">
        <v>8</v>
      </c>
      <c r="O366" s="41" t="s">
        <v>3165</v>
      </c>
      <c r="P366" s="23" t="s">
        <v>4246</v>
      </c>
      <c r="Q366" s="32"/>
      <c r="R366" s="21" t="s">
        <v>14</v>
      </c>
      <c r="T366" s="24">
        <f t="shared" si="15"/>
        <v>227</v>
      </c>
      <c r="U366" s="24" t="e">
        <f t="shared" ca="1" si="16"/>
        <v>#NAME?</v>
      </c>
      <c r="V366" s="24" t="e">
        <f t="shared" ca="1" si="17"/>
        <v>#NAME?</v>
      </c>
      <c r="W366" s="24" t="e">
        <f ca="1">IF(LocalizarInvertido(".",MID(P366,LEN(P366)-3,3)) &gt; 0,MID(P366,1,LocalizarInvertido(".",P366)),P366)</f>
        <v>#NAME?</v>
      </c>
    </row>
    <row r="367" spans="2:23" ht="60" x14ac:dyDescent="0.25">
      <c r="B367" s="30" t="s">
        <v>1570</v>
      </c>
      <c r="C367" s="26" t="s">
        <v>1567</v>
      </c>
      <c r="D367" s="26" t="s">
        <v>1568</v>
      </c>
      <c r="E367" s="26" t="s">
        <v>1558</v>
      </c>
      <c r="F367" s="26" t="s">
        <v>1568</v>
      </c>
      <c r="G367" s="26" t="s">
        <v>1599</v>
      </c>
      <c r="H367" s="26" t="s">
        <v>1561</v>
      </c>
      <c r="I367" s="26" t="s">
        <v>1561</v>
      </c>
      <c r="J367" s="26" t="s">
        <v>1564</v>
      </c>
      <c r="K367" s="21" t="s">
        <v>3711</v>
      </c>
      <c r="L367" s="27" t="s">
        <v>2348</v>
      </c>
      <c r="M367" s="21" t="s">
        <v>3156</v>
      </c>
      <c r="N367" s="21">
        <v>6</v>
      </c>
      <c r="O367" s="26" t="s">
        <v>55</v>
      </c>
      <c r="P367" s="1" t="s">
        <v>3049</v>
      </c>
      <c r="Q367" s="32"/>
      <c r="R367" s="21"/>
      <c r="T367" s="24">
        <f t="shared" si="15"/>
        <v>449</v>
      </c>
      <c r="U367" s="24" t="e">
        <f t="shared" ca="1" si="16"/>
        <v>#NAME?</v>
      </c>
      <c r="V367" s="24" t="e">
        <f t="shared" ca="1" si="17"/>
        <v>#NAME?</v>
      </c>
      <c r="W367" s="24" t="e">
        <f ca="1">IF(LocalizarInvertido(".",MID(P367,LEN(P367)-3,3)) &gt; 0,MID(P367,1,LocalizarInvertido(".",P367)),P367)</f>
        <v>#NAME?</v>
      </c>
    </row>
    <row r="368" spans="2:23" ht="60" x14ac:dyDescent="0.25">
      <c r="B368" s="30" t="s">
        <v>1570</v>
      </c>
      <c r="C368" s="26" t="s">
        <v>1567</v>
      </c>
      <c r="D368" s="26" t="s">
        <v>1568</v>
      </c>
      <c r="E368" s="26" t="s">
        <v>1558</v>
      </c>
      <c r="F368" s="26" t="s">
        <v>1568</v>
      </c>
      <c r="G368" s="26" t="s">
        <v>1599</v>
      </c>
      <c r="H368" s="26" t="s">
        <v>1561</v>
      </c>
      <c r="I368" s="26" t="s">
        <v>1558</v>
      </c>
      <c r="J368" s="26" t="s">
        <v>1564</v>
      </c>
      <c r="K368" s="21" t="s">
        <v>3712</v>
      </c>
      <c r="L368" s="27" t="s">
        <v>2349</v>
      </c>
      <c r="M368" s="21" t="s">
        <v>3156</v>
      </c>
      <c r="N368" s="21">
        <v>8</v>
      </c>
      <c r="O368" s="26" t="s">
        <v>55</v>
      </c>
      <c r="P368" s="1" t="s">
        <v>3049</v>
      </c>
      <c r="Q368" s="32"/>
      <c r="R368" s="21" t="s">
        <v>14</v>
      </c>
      <c r="T368" s="24">
        <f t="shared" si="15"/>
        <v>449</v>
      </c>
      <c r="U368" s="24" t="e">
        <f t="shared" ca="1" si="16"/>
        <v>#NAME?</v>
      </c>
      <c r="V368" s="24" t="e">
        <f t="shared" ca="1" si="17"/>
        <v>#NAME?</v>
      </c>
      <c r="W368" s="24" t="e">
        <f ca="1">IF(LocalizarInvertido(".",MID(P368,LEN(P368)-3,3)) &gt; 0,MID(P368,1,LocalizarInvertido(".",P368)),P368)</f>
        <v>#NAME?</v>
      </c>
    </row>
    <row r="369" spans="2:23" ht="60" x14ac:dyDescent="0.25">
      <c r="B369" s="48" t="s">
        <v>1570</v>
      </c>
      <c r="C369" s="41" t="s">
        <v>1567</v>
      </c>
      <c r="D369" s="41" t="s">
        <v>1568</v>
      </c>
      <c r="E369" s="41" t="s">
        <v>1558</v>
      </c>
      <c r="F369" s="41" t="s">
        <v>1568</v>
      </c>
      <c r="G369" s="41" t="s">
        <v>1599</v>
      </c>
      <c r="H369" s="41" t="s">
        <v>1561</v>
      </c>
      <c r="I369" s="41" t="s">
        <v>1558</v>
      </c>
      <c r="J369" s="41" t="s">
        <v>1560</v>
      </c>
      <c r="K369" s="42" t="s">
        <v>3713</v>
      </c>
      <c r="L369" s="44" t="s">
        <v>2349</v>
      </c>
      <c r="M369" s="42" t="s">
        <v>3157</v>
      </c>
      <c r="N369" s="42">
        <v>8</v>
      </c>
      <c r="O369" s="41" t="s">
        <v>3165</v>
      </c>
      <c r="P369" s="23" t="s">
        <v>3049</v>
      </c>
      <c r="Q369" s="32"/>
      <c r="R369" s="21" t="s">
        <v>14</v>
      </c>
      <c r="T369" s="24">
        <f t="shared" si="15"/>
        <v>449</v>
      </c>
      <c r="U369" s="24" t="e">
        <f t="shared" ca="1" si="16"/>
        <v>#NAME?</v>
      </c>
      <c r="V369" s="24" t="e">
        <f t="shared" ca="1" si="17"/>
        <v>#NAME?</v>
      </c>
      <c r="W369" s="24" t="e">
        <f ca="1">IF(LocalizarInvertido(".",MID(P369,LEN(P369)-3,3)) &gt; 0,MID(P369,1,LocalizarInvertido(".",P369)),P369)</f>
        <v>#NAME?</v>
      </c>
    </row>
    <row r="370" spans="2:23" ht="45" x14ac:dyDescent="0.25">
      <c r="B370" s="48" t="s">
        <v>1570</v>
      </c>
      <c r="C370" s="41" t="s">
        <v>1567</v>
      </c>
      <c r="D370" s="41" t="s">
        <v>1568</v>
      </c>
      <c r="E370" s="41" t="s">
        <v>1558</v>
      </c>
      <c r="F370" s="41" t="s">
        <v>1568</v>
      </c>
      <c r="G370" s="41" t="s">
        <v>1599</v>
      </c>
      <c r="H370" s="41" t="s">
        <v>1561</v>
      </c>
      <c r="I370" s="41" t="s">
        <v>1558</v>
      </c>
      <c r="J370" s="41" t="s">
        <v>1562</v>
      </c>
      <c r="K370" s="42" t="s">
        <v>3714</v>
      </c>
      <c r="L370" s="44" t="s">
        <v>3715</v>
      </c>
      <c r="M370" s="42" t="s">
        <v>3157</v>
      </c>
      <c r="N370" s="42">
        <v>8</v>
      </c>
      <c r="O370" s="41" t="s">
        <v>3165</v>
      </c>
      <c r="P370" s="23" t="s">
        <v>4247</v>
      </c>
      <c r="Q370" s="32"/>
      <c r="R370" s="21" t="s">
        <v>14</v>
      </c>
      <c r="T370" s="24">
        <f t="shared" si="15"/>
        <v>281</v>
      </c>
      <c r="U370" s="24" t="e">
        <f t="shared" ca="1" si="16"/>
        <v>#NAME?</v>
      </c>
      <c r="V370" s="24" t="e">
        <f t="shared" ca="1" si="17"/>
        <v>#NAME?</v>
      </c>
      <c r="W370" s="24" t="e">
        <f ca="1">IF(LocalizarInvertido(".",MID(P370,LEN(P370)-3,3)) &gt; 0,MID(P370,1,LocalizarInvertido(".",P370)),P370)</f>
        <v>#NAME?</v>
      </c>
    </row>
    <row r="371" spans="2:23" ht="45" x14ac:dyDescent="0.25">
      <c r="B371" s="48" t="s">
        <v>1570</v>
      </c>
      <c r="C371" s="41" t="s">
        <v>1567</v>
      </c>
      <c r="D371" s="41" t="s">
        <v>1568</v>
      </c>
      <c r="E371" s="41" t="s">
        <v>1558</v>
      </c>
      <c r="F371" s="41" t="s">
        <v>1568</v>
      </c>
      <c r="G371" s="41" t="s">
        <v>1599</v>
      </c>
      <c r="H371" s="41" t="s">
        <v>1561</v>
      </c>
      <c r="I371" s="41" t="s">
        <v>1558</v>
      </c>
      <c r="J371" s="41" t="s">
        <v>1571</v>
      </c>
      <c r="K371" s="42" t="s">
        <v>3716</v>
      </c>
      <c r="L371" s="44" t="s">
        <v>3717</v>
      </c>
      <c r="M371" s="42" t="s">
        <v>3157</v>
      </c>
      <c r="N371" s="42">
        <v>8</v>
      </c>
      <c r="O371" s="41" t="s">
        <v>3165</v>
      </c>
      <c r="P371" s="23" t="s">
        <v>4246</v>
      </c>
      <c r="Q371" s="32"/>
      <c r="R371" s="21" t="s">
        <v>14</v>
      </c>
      <c r="T371" s="24">
        <f t="shared" si="15"/>
        <v>227</v>
      </c>
      <c r="U371" s="24" t="e">
        <f t="shared" ca="1" si="16"/>
        <v>#NAME?</v>
      </c>
      <c r="V371" s="24" t="e">
        <f t="shared" ca="1" si="17"/>
        <v>#NAME?</v>
      </c>
      <c r="W371" s="24" t="e">
        <f ca="1">IF(LocalizarInvertido(".",MID(P371,LEN(P371)-3,3)) &gt; 0,MID(P371,1,LocalizarInvertido(".",P371)),P371)</f>
        <v>#NAME?</v>
      </c>
    </row>
    <row r="372" spans="2:23" ht="45" x14ac:dyDescent="0.25">
      <c r="B372" s="60" t="s">
        <v>1570</v>
      </c>
      <c r="C372" s="50" t="s">
        <v>1567</v>
      </c>
      <c r="D372" s="50" t="s">
        <v>1568</v>
      </c>
      <c r="E372" s="50" t="s">
        <v>1558</v>
      </c>
      <c r="F372" s="50" t="s">
        <v>1568</v>
      </c>
      <c r="G372" s="50" t="s">
        <v>1574</v>
      </c>
      <c r="H372" s="50" t="s">
        <v>1561</v>
      </c>
      <c r="I372" s="50" t="s">
        <v>1561</v>
      </c>
      <c r="J372" s="50" t="s">
        <v>1564</v>
      </c>
      <c r="K372" s="51" t="s">
        <v>3539</v>
      </c>
      <c r="L372" s="12" t="s">
        <v>3650</v>
      </c>
      <c r="M372" s="42" t="s">
        <v>3156</v>
      </c>
      <c r="N372" s="42">
        <v>5</v>
      </c>
      <c r="O372" s="41" t="s">
        <v>51</v>
      </c>
      <c r="P372" s="12" t="s">
        <v>3145</v>
      </c>
      <c r="Q372" s="32"/>
      <c r="R372" s="21"/>
      <c r="T372" s="24">
        <f t="shared" si="15"/>
        <v>257</v>
      </c>
      <c r="U372" s="24" t="e">
        <f t="shared" ca="1" si="16"/>
        <v>#NAME?</v>
      </c>
      <c r="V372" s="24" t="e">
        <f t="shared" ca="1" si="17"/>
        <v>#NAME?</v>
      </c>
      <c r="W372" s="24" t="e">
        <f ca="1">IF(LocalizarInvertido(".",MID(P372,LEN(P372)-3,3)) &gt; 0,MID(P372,1,LocalizarInvertido(".",P372)),P372)</f>
        <v>#NAME?</v>
      </c>
    </row>
    <row r="373" spans="2:23" ht="45" x14ac:dyDescent="0.25">
      <c r="B373" s="60" t="s">
        <v>1570</v>
      </c>
      <c r="C373" s="50" t="s">
        <v>1567</v>
      </c>
      <c r="D373" s="50" t="s">
        <v>1568</v>
      </c>
      <c r="E373" s="50" t="s">
        <v>1558</v>
      </c>
      <c r="F373" s="50" t="s">
        <v>1568</v>
      </c>
      <c r="G373" s="50" t="s">
        <v>1574</v>
      </c>
      <c r="H373" s="50" t="s">
        <v>1561</v>
      </c>
      <c r="I373" s="50" t="s">
        <v>1558</v>
      </c>
      <c r="J373" s="50" t="s">
        <v>1564</v>
      </c>
      <c r="K373" s="51" t="s">
        <v>3540</v>
      </c>
      <c r="L373" s="12" t="s">
        <v>3650</v>
      </c>
      <c r="M373" s="42" t="s">
        <v>3380</v>
      </c>
      <c r="N373" s="42">
        <v>7</v>
      </c>
      <c r="O373" s="41" t="s">
        <v>51</v>
      </c>
      <c r="P373" s="12" t="s">
        <v>3145</v>
      </c>
      <c r="Q373" s="32"/>
      <c r="R373" s="21"/>
      <c r="T373" s="24">
        <f t="shared" si="15"/>
        <v>257</v>
      </c>
      <c r="U373" s="24" t="e">
        <f t="shared" ca="1" si="16"/>
        <v>#NAME?</v>
      </c>
      <c r="V373" s="24" t="e">
        <f t="shared" ca="1" si="17"/>
        <v>#NAME?</v>
      </c>
      <c r="W373" s="24" t="e">
        <f ca="1">IF(LocalizarInvertido(".",MID(P373,LEN(P373)-3,3)) &gt; 0,MID(P373,1,LocalizarInvertido(".",P373)),P373)</f>
        <v>#NAME?</v>
      </c>
    </row>
    <row r="374" spans="2:23" ht="45" x14ac:dyDescent="0.25">
      <c r="B374" s="48" t="s">
        <v>1570</v>
      </c>
      <c r="C374" s="41" t="s">
        <v>1567</v>
      </c>
      <c r="D374" s="41" t="s">
        <v>1568</v>
      </c>
      <c r="E374" s="41" t="s">
        <v>1558</v>
      </c>
      <c r="F374" s="41" t="s">
        <v>1568</v>
      </c>
      <c r="G374" s="41" t="s">
        <v>1574</v>
      </c>
      <c r="H374" s="41" t="s">
        <v>1561</v>
      </c>
      <c r="I374" s="41" t="s">
        <v>1558</v>
      </c>
      <c r="J374" s="41" t="s">
        <v>1560</v>
      </c>
      <c r="K374" s="42" t="s">
        <v>3541</v>
      </c>
      <c r="L374" s="23" t="s">
        <v>3650</v>
      </c>
      <c r="M374" s="42" t="s">
        <v>3157</v>
      </c>
      <c r="N374" s="42">
        <v>8</v>
      </c>
      <c r="O374" s="41" t="s">
        <v>51</v>
      </c>
      <c r="P374" s="12" t="s">
        <v>3145</v>
      </c>
      <c r="Q374" s="32"/>
      <c r="R374" s="21" t="s">
        <v>14</v>
      </c>
      <c r="T374" s="24">
        <f t="shared" si="15"/>
        <v>257</v>
      </c>
      <c r="U374" s="24" t="e">
        <f t="shared" ca="1" si="16"/>
        <v>#NAME?</v>
      </c>
      <c r="V374" s="24" t="e">
        <f t="shared" ca="1" si="17"/>
        <v>#NAME?</v>
      </c>
      <c r="W374" s="24" t="e">
        <f ca="1">IF(LocalizarInvertido(".",MID(P374,LEN(P374)-3,3)) &gt; 0,MID(P374,1,LocalizarInvertido(".",P374)),P374)</f>
        <v>#NAME?</v>
      </c>
    </row>
    <row r="375" spans="2:23" ht="45" x14ac:dyDescent="0.25">
      <c r="B375" s="48" t="s">
        <v>1570</v>
      </c>
      <c r="C375" s="41" t="s">
        <v>1567</v>
      </c>
      <c r="D375" s="41" t="s">
        <v>1568</v>
      </c>
      <c r="E375" s="41" t="s">
        <v>1558</v>
      </c>
      <c r="F375" s="41" t="s">
        <v>1568</v>
      </c>
      <c r="G375" s="41" t="s">
        <v>1574</v>
      </c>
      <c r="H375" s="41" t="s">
        <v>1561</v>
      </c>
      <c r="I375" s="41" t="s">
        <v>1558</v>
      </c>
      <c r="J375" s="41" t="s">
        <v>1562</v>
      </c>
      <c r="K375" s="42" t="s">
        <v>3542</v>
      </c>
      <c r="L375" s="23" t="s">
        <v>3718</v>
      </c>
      <c r="M375" s="42" t="s">
        <v>3157</v>
      </c>
      <c r="N375" s="42">
        <v>8</v>
      </c>
      <c r="O375" s="41" t="s">
        <v>3165</v>
      </c>
      <c r="P375" s="59" t="s">
        <v>4247</v>
      </c>
      <c r="Q375" s="32"/>
      <c r="R375" s="21" t="s">
        <v>14</v>
      </c>
      <c r="T375" s="24">
        <f t="shared" si="15"/>
        <v>281</v>
      </c>
      <c r="U375" s="24" t="e">
        <f t="shared" ca="1" si="16"/>
        <v>#NAME?</v>
      </c>
      <c r="V375" s="24" t="e">
        <f t="shared" ca="1" si="17"/>
        <v>#NAME?</v>
      </c>
      <c r="W375" s="24" t="e">
        <f ca="1">IF(LocalizarInvertido(".",MID(P375,LEN(P375)-3,3)) &gt; 0,MID(P375,1,LocalizarInvertido(".",P375)),P375)</f>
        <v>#NAME?</v>
      </c>
    </row>
    <row r="376" spans="2:23" ht="30" x14ac:dyDescent="0.25">
      <c r="B376" s="48" t="s">
        <v>1570</v>
      </c>
      <c r="C376" s="41" t="s">
        <v>1567</v>
      </c>
      <c r="D376" s="41" t="s">
        <v>1568</v>
      </c>
      <c r="E376" s="41" t="s">
        <v>1558</v>
      </c>
      <c r="F376" s="41" t="s">
        <v>1568</v>
      </c>
      <c r="G376" s="41" t="s">
        <v>1574</v>
      </c>
      <c r="H376" s="41" t="s">
        <v>1561</v>
      </c>
      <c r="I376" s="41" t="s">
        <v>1558</v>
      </c>
      <c r="J376" s="41" t="s">
        <v>1571</v>
      </c>
      <c r="K376" s="42" t="s">
        <v>3544</v>
      </c>
      <c r="L376" s="23" t="s">
        <v>3719</v>
      </c>
      <c r="M376" s="42" t="s">
        <v>3157</v>
      </c>
      <c r="N376" s="42">
        <v>8</v>
      </c>
      <c r="O376" s="41" t="s">
        <v>3165</v>
      </c>
      <c r="P376" s="59" t="s">
        <v>4246</v>
      </c>
      <c r="Q376" s="32"/>
      <c r="R376" s="21" t="s">
        <v>14</v>
      </c>
      <c r="T376" s="24">
        <f t="shared" si="15"/>
        <v>227</v>
      </c>
      <c r="U376" s="24" t="e">
        <f t="shared" ca="1" si="16"/>
        <v>#NAME?</v>
      </c>
      <c r="V376" s="24" t="e">
        <f t="shared" ca="1" si="17"/>
        <v>#NAME?</v>
      </c>
      <c r="W376" s="24" t="e">
        <f ca="1">IF(LocalizarInvertido(".",MID(P376,LEN(P376)-3,3)) &gt; 0,MID(P376,1,LocalizarInvertido(".",P376)),P376)</f>
        <v>#NAME?</v>
      </c>
    </row>
    <row r="377" spans="2:23" ht="45" x14ac:dyDescent="0.25">
      <c r="B377" s="30" t="s">
        <v>1570</v>
      </c>
      <c r="C377" s="26" t="s">
        <v>1567</v>
      </c>
      <c r="D377" s="26" t="s">
        <v>1568</v>
      </c>
      <c r="E377" s="26" t="s">
        <v>1567</v>
      </c>
      <c r="F377" s="26" t="s">
        <v>1561</v>
      </c>
      <c r="G377" s="26" t="s">
        <v>1564</v>
      </c>
      <c r="H377" s="26" t="s">
        <v>1561</v>
      </c>
      <c r="I377" s="26" t="s">
        <v>1561</v>
      </c>
      <c r="J377" s="26" t="s">
        <v>1564</v>
      </c>
      <c r="K377" s="21" t="s">
        <v>3720</v>
      </c>
      <c r="L377" s="27" t="s">
        <v>2239</v>
      </c>
      <c r="M377" s="21" t="s">
        <v>3156</v>
      </c>
      <c r="N377" s="21">
        <v>4</v>
      </c>
      <c r="O377" s="26" t="s">
        <v>45</v>
      </c>
      <c r="P377" s="1" t="s">
        <v>3050</v>
      </c>
      <c r="Q377" s="32"/>
      <c r="R377" s="21"/>
      <c r="T377" s="24">
        <f t="shared" si="15"/>
        <v>299</v>
      </c>
      <c r="U377" s="24" t="e">
        <f t="shared" ca="1" si="16"/>
        <v>#NAME?</v>
      </c>
      <c r="V377" s="24" t="e">
        <f t="shared" ca="1" si="17"/>
        <v>#NAME?</v>
      </c>
      <c r="W377" s="24" t="e">
        <f ca="1">IF(LocalizarInvertido(".",MID(P377,LEN(P377)-3,3)) &gt; 0,MID(P377,1,LocalizarInvertido(".",P377)),P377)</f>
        <v>#NAME?</v>
      </c>
    </row>
    <row r="378" spans="2:23" ht="45" x14ac:dyDescent="0.25">
      <c r="B378" s="30" t="s">
        <v>1570</v>
      </c>
      <c r="C378" s="26" t="s">
        <v>1567</v>
      </c>
      <c r="D378" s="26" t="s">
        <v>1568</v>
      </c>
      <c r="E378" s="26" t="s">
        <v>1567</v>
      </c>
      <c r="F378" s="26" t="s">
        <v>1567</v>
      </c>
      <c r="G378" s="26" t="s">
        <v>1564</v>
      </c>
      <c r="H378" s="26" t="s">
        <v>1561</v>
      </c>
      <c r="I378" s="26" t="s">
        <v>1561</v>
      </c>
      <c r="J378" s="26" t="s">
        <v>1564</v>
      </c>
      <c r="K378" s="21" t="s">
        <v>3721</v>
      </c>
      <c r="L378" s="27" t="s">
        <v>2350</v>
      </c>
      <c r="M378" s="21" t="s">
        <v>3156</v>
      </c>
      <c r="N378" s="21">
        <v>5</v>
      </c>
      <c r="O378" s="26" t="s">
        <v>45</v>
      </c>
      <c r="P378" s="1" t="s">
        <v>3051</v>
      </c>
      <c r="Q378" s="32"/>
      <c r="R378" s="21"/>
      <c r="T378" s="24">
        <f t="shared" si="15"/>
        <v>288</v>
      </c>
      <c r="U378" s="24" t="e">
        <f t="shared" ca="1" si="16"/>
        <v>#NAME?</v>
      </c>
      <c r="V378" s="24" t="e">
        <f t="shared" ca="1" si="17"/>
        <v>#NAME?</v>
      </c>
      <c r="W378" s="24" t="e">
        <f ca="1">IF(LocalizarInvertido(".",MID(P378,LEN(P378)-3,3)) &gt; 0,MID(P378,1,LocalizarInvertido(".",P378)),P378)</f>
        <v>#NAME?</v>
      </c>
    </row>
    <row r="379" spans="2:23" ht="30" x14ac:dyDescent="0.25">
      <c r="B379" s="30" t="s">
        <v>1570</v>
      </c>
      <c r="C379" s="26" t="s">
        <v>1567</v>
      </c>
      <c r="D379" s="26" t="s">
        <v>1568</v>
      </c>
      <c r="E379" s="26" t="s">
        <v>1567</v>
      </c>
      <c r="F379" s="26" t="s">
        <v>1567</v>
      </c>
      <c r="G379" s="26" t="s">
        <v>1591</v>
      </c>
      <c r="H379" s="26" t="s">
        <v>1561</v>
      </c>
      <c r="I379" s="26" t="s">
        <v>1561</v>
      </c>
      <c r="J379" s="26" t="s">
        <v>1564</v>
      </c>
      <c r="K379" s="21" t="s">
        <v>3722</v>
      </c>
      <c r="L379" s="27" t="s">
        <v>2351</v>
      </c>
      <c r="M379" s="21" t="s">
        <v>3156</v>
      </c>
      <c r="N379" s="21">
        <v>6</v>
      </c>
      <c r="O379" s="26" t="s">
        <v>55</v>
      </c>
      <c r="P379" s="1" t="s">
        <v>3052</v>
      </c>
      <c r="Q379" s="32"/>
      <c r="R379" s="21"/>
      <c r="T379" s="24">
        <f t="shared" si="15"/>
        <v>225</v>
      </c>
      <c r="U379" s="24" t="e">
        <f t="shared" ca="1" si="16"/>
        <v>#NAME?</v>
      </c>
      <c r="V379" s="24" t="e">
        <f t="shared" ca="1" si="17"/>
        <v>#NAME?</v>
      </c>
      <c r="W379" s="24" t="e">
        <f ca="1">IF(LocalizarInvertido(".",MID(P379,LEN(P379)-3,3)) &gt; 0,MID(P379,1,LocalizarInvertido(".",P379)),P379)</f>
        <v>#NAME?</v>
      </c>
    </row>
    <row r="380" spans="2:23" ht="30" x14ac:dyDescent="0.25">
      <c r="B380" s="30" t="s">
        <v>1570</v>
      </c>
      <c r="C380" s="26" t="s">
        <v>1567</v>
      </c>
      <c r="D380" s="26" t="s">
        <v>1568</v>
      </c>
      <c r="E380" s="26" t="s">
        <v>1567</v>
      </c>
      <c r="F380" s="26" t="s">
        <v>1567</v>
      </c>
      <c r="G380" s="26" t="s">
        <v>1591</v>
      </c>
      <c r="H380" s="26" t="s">
        <v>1561</v>
      </c>
      <c r="I380" s="26" t="s">
        <v>1558</v>
      </c>
      <c r="J380" s="26" t="s">
        <v>1564</v>
      </c>
      <c r="K380" s="21" t="s">
        <v>3723</v>
      </c>
      <c r="L380" s="27" t="s">
        <v>2352</v>
      </c>
      <c r="M380" s="21" t="s">
        <v>3157</v>
      </c>
      <c r="N380" s="21">
        <v>7</v>
      </c>
      <c r="O380" s="26" t="s">
        <v>55</v>
      </c>
      <c r="P380" s="1" t="s">
        <v>3052</v>
      </c>
      <c r="Q380" s="32"/>
      <c r="R380" s="21"/>
      <c r="T380" s="24">
        <f t="shared" si="15"/>
        <v>225</v>
      </c>
      <c r="U380" s="24" t="e">
        <f t="shared" ca="1" si="16"/>
        <v>#NAME?</v>
      </c>
      <c r="V380" s="24" t="e">
        <f t="shared" ca="1" si="17"/>
        <v>#NAME?</v>
      </c>
      <c r="W380" s="24" t="e">
        <f ca="1">IF(LocalizarInvertido(".",MID(P380,LEN(P380)-3,3)) &gt; 0,MID(P380,1,LocalizarInvertido(".",P380)),P380)</f>
        <v>#NAME?</v>
      </c>
    </row>
    <row r="381" spans="2:23" ht="30" x14ac:dyDescent="0.25">
      <c r="B381" s="48" t="s">
        <v>1570</v>
      </c>
      <c r="C381" s="41" t="s">
        <v>1567</v>
      </c>
      <c r="D381" s="41" t="s">
        <v>1568</v>
      </c>
      <c r="E381" s="41" t="s">
        <v>1567</v>
      </c>
      <c r="F381" s="41" t="s">
        <v>1567</v>
      </c>
      <c r="G381" s="41" t="s">
        <v>1591</v>
      </c>
      <c r="H381" s="41" t="s">
        <v>1561</v>
      </c>
      <c r="I381" s="41" t="s">
        <v>1558</v>
      </c>
      <c r="J381" s="41" t="s">
        <v>1560</v>
      </c>
      <c r="K381" s="42" t="s">
        <v>3724</v>
      </c>
      <c r="L381" s="44" t="s">
        <v>1540</v>
      </c>
      <c r="M381" s="42" t="s">
        <v>3157</v>
      </c>
      <c r="N381" s="42">
        <v>8</v>
      </c>
      <c r="O381" s="41" t="s">
        <v>3165</v>
      </c>
      <c r="P381" s="23" t="s">
        <v>747</v>
      </c>
      <c r="Q381" s="32"/>
      <c r="R381" s="21" t="s">
        <v>14</v>
      </c>
      <c r="T381" s="24">
        <f t="shared" si="15"/>
        <v>224</v>
      </c>
      <c r="U381" s="24" t="e">
        <f t="shared" ca="1" si="16"/>
        <v>#NAME?</v>
      </c>
      <c r="V381" s="24" t="e">
        <f t="shared" ca="1" si="17"/>
        <v>#NAME?</v>
      </c>
      <c r="W381" s="24" t="e">
        <f ca="1">IF(LocalizarInvertido(".",MID(P381,LEN(P381)-3,3)) &gt; 0,MID(P381,1,LocalizarInvertido(".",P381)),P381)</f>
        <v>#NAME?</v>
      </c>
    </row>
    <row r="382" spans="2:23" ht="45" x14ac:dyDescent="0.25">
      <c r="B382" s="48" t="s">
        <v>1570</v>
      </c>
      <c r="C382" s="41" t="s">
        <v>1567</v>
      </c>
      <c r="D382" s="41" t="s">
        <v>1568</v>
      </c>
      <c r="E382" s="41" t="s">
        <v>1567</v>
      </c>
      <c r="F382" s="41" t="s">
        <v>1567</v>
      </c>
      <c r="G382" s="41" t="s">
        <v>1591</v>
      </c>
      <c r="H382" s="41" t="s">
        <v>1561</v>
      </c>
      <c r="I382" s="41" t="s">
        <v>1558</v>
      </c>
      <c r="J382" s="41" t="s">
        <v>1562</v>
      </c>
      <c r="K382" s="42" t="s">
        <v>3725</v>
      </c>
      <c r="L382" s="44" t="s">
        <v>3564</v>
      </c>
      <c r="M382" s="42" t="s">
        <v>3157</v>
      </c>
      <c r="N382" s="42">
        <v>8</v>
      </c>
      <c r="O382" s="41" t="s">
        <v>3165</v>
      </c>
      <c r="P382" s="23" t="s">
        <v>4247</v>
      </c>
      <c r="Q382" s="32"/>
      <c r="R382" s="21" t="s">
        <v>14</v>
      </c>
      <c r="T382" s="24">
        <f t="shared" si="15"/>
        <v>281</v>
      </c>
      <c r="U382" s="24" t="e">
        <f t="shared" ca="1" si="16"/>
        <v>#NAME?</v>
      </c>
      <c r="V382" s="24" t="e">
        <f t="shared" ca="1" si="17"/>
        <v>#NAME?</v>
      </c>
      <c r="W382" s="24" t="e">
        <f ca="1">IF(LocalizarInvertido(".",MID(P382,LEN(P382)-3,3)) &gt; 0,MID(P382,1,LocalizarInvertido(".",P382)),P382)</f>
        <v>#NAME?</v>
      </c>
    </row>
    <row r="383" spans="2:23" ht="30" x14ac:dyDescent="0.25">
      <c r="B383" s="48" t="s">
        <v>1570</v>
      </c>
      <c r="C383" s="41" t="s">
        <v>1567</v>
      </c>
      <c r="D383" s="41" t="s">
        <v>1568</v>
      </c>
      <c r="E383" s="41" t="s">
        <v>1567</v>
      </c>
      <c r="F383" s="41" t="s">
        <v>1567</v>
      </c>
      <c r="G383" s="41" t="s">
        <v>1591</v>
      </c>
      <c r="H383" s="41" t="s">
        <v>1561</v>
      </c>
      <c r="I383" s="41" t="s">
        <v>1558</v>
      </c>
      <c r="J383" s="41" t="s">
        <v>1571</v>
      </c>
      <c r="K383" s="42" t="s">
        <v>3726</v>
      </c>
      <c r="L383" s="44" t="s">
        <v>3566</v>
      </c>
      <c r="M383" s="42" t="s">
        <v>3157</v>
      </c>
      <c r="N383" s="42">
        <v>8</v>
      </c>
      <c r="O383" s="41" t="s">
        <v>3165</v>
      </c>
      <c r="P383" s="23" t="s">
        <v>4246</v>
      </c>
      <c r="Q383" s="32"/>
      <c r="R383" s="21" t="s">
        <v>14</v>
      </c>
      <c r="T383" s="24">
        <f t="shared" si="15"/>
        <v>227</v>
      </c>
      <c r="U383" s="24" t="e">
        <f t="shared" ca="1" si="16"/>
        <v>#NAME?</v>
      </c>
      <c r="V383" s="24" t="e">
        <f t="shared" ca="1" si="17"/>
        <v>#NAME?</v>
      </c>
      <c r="W383" s="24" t="e">
        <f ca="1">IF(LocalizarInvertido(".",MID(P383,LEN(P383)-3,3)) &gt; 0,MID(P383,1,LocalizarInvertido(".",P383)),P383)</f>
        <v>#NAME?</v>
      </c>
    </row>
    <row r="384" spans="2:23" ht="30" x14ac:dyDescent="0.25">
      <c r="B384" s="30" t="s">
        <v>1570</v>
      </c>
      <c r="C384" s="26" t="s">
        <v>1567</v>
      </c>
      <c r="D384" s="26" t="s">
        <v>1568</v>
      </c>
      <c r="E384" s="26" t="s">
        <v>1567</v>
      </c>
      <c r="F384" s="26" t="s">
        <v>1567</v>
      </c>
      <c r="G384" s="26" t="s">
        <v>1596</v>
      </c>
      <c r="H384" s="26" t="s">
        <v>1561</v>
      </c>
      <c r="I384" s="26" t="s">
        <v>1561</v>
      </c>
      <c r="J384" s="26" t="s">
        <v>1564</v>
      </c>
      <c r="K384" s="21" t="s">
        <v>3727</v>
      </c>
      <c r="L384" s="27" t="s">
        <v>2353</v>
      </c>
      <c r="M384" s="21" t="s">
        <v>3156</v>
      </c>
      <c r="N384" s="21">
        <v>6</v>
      </c>
      <c r="O384" s="26" t="s">
        <v>55</v>
      </c>
      <c r="P384" s="1" t="s">
        <v>3053</v>
      </c>
      <c r="Q384" s="32"/>
      <c r="R384" s="21"/>
      <c r="T384" s="24">
        <f t="shared" si="15"/>
        <v>223</v>
      </c>
      <c r="U384" s="24" t="e">
        <f t="shared" ca="1" si="16"/>
        <v>#NAME?</v>
      </c>
      <c r="V384" s="24" t="e">
        <f t="shared" ca="1" si="17"/>
        <v>#NAME?</v>
      </c>
      <c r="W384" s="24" t="e">
        <f ca="1">IF(LocalizarInvertido(".",MID(P384,LEN(P384)-3,3)) &gt; 0,MID(P384,1,LocalizarInvertido(".",P384)),P384)</f>
        <v>#NAME?</v>
      </c>
    </row>
    <row r="385" spans="2:23" ht="30" x14ac:dyDescent="0.25">
      <c r="B385" s="30" t="s">
        <v>1570</v>
      </c>
      <c r="C385" s="26" t="s">
        <v>1567</v>
      </c>
      <c r="D385" s="26" t="s">
        <v>1568</v>
      </c>
      <c r="E385" s="26" t="s">
        <v>1567</v>
      </c>
      <c r="F385" s="26" t="s">
        <v>1567</v>
      </c>
      <c r="G385" s="26" t="s">
        <v>1596</v>
      </c>
      <c r="H385" s="26" t="s">
        <v>1561</v>
      </c>
      <c r="I385" s="26" t="s">
        <v>1558</v>
      </c>
      <c r="J385" s="26" t="s">
        <v>1564</v>
      </c>
      <c r="K385" s="21" t="s">
        <v>3728</v>
      </c>
      <c r="L385" s="27" t="s">
        <v>2354</v>
      </c>
      <c r="M385" s="21" t="s">
        <v>3157</v>
      </c>
      <c r="N385" s="21">
        <v>7</v>
      </c>
      <c r="O385" s="26" t="s">
        <v>55</v>
      </c>
      <c r="P385" s="1" t="s">
        <v>3053</v>
      </c>
      <c r="Q385" s="32"/>
      <c r="R385" s="21"/>
      <c r="T385" s="24">
        <f t="shared" si="15"/>
        <v>223</v>
      </c>
      <c r="U385" s="24" t="e">
        <f t="shared" ca="1" si="16"/>
        <v>#NAME?</v>
      </c>
      <c r="V385" s="24" t="e">
        <f t="shared" ca="1" si="17"/>
        <v>#NAME?</v>
      </c>
      <c r="W385" s="24" t="e">
        <f ca="1">IF(LocalizarInvertido(".",MID(P385,LEN(P385)-3,3)) &gt; 0,MID(P385,1,LocalizarInvertido(".",P385)),P385)</f>
        <v>#NAME?</v>
      </c>
    </row>
    <row r="386" spans="2:23" ht="30" x14ac:dyDescent="0.25">
      <c r="B386" s="30" t="s">
        <v>1570</v>
      </c>
      <c r="C386" s="50" t="s">
        <v>1567</v>
      </c>
      <c r="D386" s="50" t="s">
        <v>1568</v>
      </c>
      <c r="E386" s="50" t="s">
        <v>1567</v>
      </c>
      <c r="F386" s="50" t="s">
        <v>1567</v>
      </c>
      <c r="G386" s="50" t="s">
        <v>1596</v>
      </c>
      <c r="H386" s="50" t="s">
        <v>1561</v>
      </c>
      <c r="I386" s="50" t="s">
        <v>1558</v>
      </c>
      <c r="J386" s="50" t="s">
        <v>1560</v>
      </c>
      <c r="K386" s="51" t="s">
        <v>3569</v>
      </c>
      <c r="L386" s="52" t="s">
        <v>1541</v>
      </c>
      <c r="M386" s="51" t="s">
        <v>3157</v>
      </c>
      <c r="N386" s="51">
        <v>8</v>
      </c>
      <c r="O386" s="50" t="s">
        <v>3165</v>
      </c>
      <c r="P386" s="1" t="s">
        <v>749</v>
      </c>
      <c r="Q386" s="32"/>
      <c r="R386" s="21" t="s">
        <v>14</v>
      </c>
      <c r="T386" s="24">
        <f t="shared" si="15"/>
        <v>222</v>
      </c>
      <c r="U386" s="24" t="e">
        <f t="shared" ca="1" si="16"/>
        <v>#NAME?</v>
      </c>
      <c r="V386" s="24" t="e">
        <f t="shared" ca="1" si="17"/>
        <v>#NAME?</v>
      </c>
      <c r="W386" s="24" t="e">
        <f ca="1">IF(LocalizarInvertido(".",MID(P386,LEN(P386)-3,3)) &gt; 0,MID(P386,1,LocalizarInvertido(".",P386)),P386)</f>
        <v>#NAME?</v>
      </c>
    </row>
    <row r="387" spans="2:23" ht="45" x14ac:dyDescent="0.25">
      <c r="B387" s="48" t="s">
        <v>1570</v>
      </c>
      <c r="C387" s="41" t="s">
        <v>1567</v>
      </c>
      <c r="D387" s="41" t="s">
        <v>1568</v>
      </c>
      <c r="E387" s="41" t="s">
        <v>1567</v>
      </c>
      <c r="F387" s="41" t="s">
        <v>1567</v>
      </c>
      <c r="G387" s="41" t="s">
        <v>1596</v>
      </c>
      <c r="H387" s="41" t="s">
        <v>1561</v>
      </c>
      <c r="I387" s="41" t="s">
        <v>1558</v>
      </c>
      <c r="J387" s="41" t="s">
        <v>1562</v>
      </c>
      <c r="K387" s="42" t="s">
        <v>3570</v>
      </c>
      <c r="L387" s="44" t="s">
        <v>3571</v>
      </c>
      <c r="M387" s="42" t="s">
        <v>3157</v>
      </c>
      <c r="N387" s="42">
        <v>8</v>
      </c>
      <c r="O387" s="41" t="s">
        <v>3165</v>
      </c>
      <c r="P387" s="23" t="s">
        <v>4247</v>
      </c>
      <c r="Q387" s="32"/>
      <c r="R387" s="21" t="s">
        <v>14</v>
      </c>
      <c r="T387" s="24">
        <f t="shared" si="15"/>
        <v>281</v>
      </c>
      <c r="U387" s="24" t="e">
        <f t="shared" ca="1" si="16"/>
        <v>#NAME?</v>
      </c>
      <c r="V387" s="24" t="e">
        <f t="shared" ca="1" si="17"/>
        <v>#NAME?</v>
      </c>
      <c r="W387" s="24" t="e">
        <f ca="1">IF(LocalizarInvertido(".",MID(P387,LEN(P387)-3,3)) &gt; 0,MID(P387,1,LocalizarInvertido(".",P387)),P387)</f>
        <v>#NAME?</v>
      </c>
    </row>
    <row r="388" spans="2:23" ht="30" x14ac:dyDescent="0.25">
      <c r="B388" s="48" t="s">
        <v>1570</v>
      </c>
      <c r="C388" s="41" t="s">
        <v>1567</v>
      </c>
      <c r="D388" s="41" t="s">
        <v>1568</v>
      </c>
      <c r="E388" s="41" t="s">
        <v>1567</v>
      </c>
      <c r="F388" s="41" t="s">
        <v>1567</v>
      </c>
      <c r="G388" s="41" t="s">
        <v>1596</v>
      </c>
      <c r="H388" s="41" t="s">
        <v>1561</v>
      </c>
      <c r="I388" s="41" t="s">
        <v>1558</v>
      </c>
      <c r="J388" s="41" t="s">
        <v>1571</v>
      </c>
      <c r="K388" s="42" t="s">
        <v>3572</v>
      </c>
      <c r="L388" s="44" t="s">
        <v>3573</v>
      </c>
      <c r="M388" s="42" t="s">
        <v>3157</v>
      </c>
      <c r="N388" s="42">
        <v>8</v>
      </c>
      <c r="O388" s="41" t="s">
        <v>3165</v>
      </c>
      <c r="P388" s="23" t="s">
        <v>4246</v>
      </c>
      <c r="Q388" s="32"/>
      <c r="R388" s="21" t="s">
        <v>14</v>
      </c>
      <c r="T388" s="24">
        <f t="shared" ref="T388:T408" si="18">LEN(P388)</f>
        <v>227</v>
      </c>
      <c r="U388" s="24" t="e">
        <f t="shared" ref="U388:U408" ca="1" si="19">LEN(W388)</f>
        <v>#NAME?</v>
      </c>
      <c r="V388" s="24" t="e">
        <f t="shared" ref="V388:V408" ca="1" si="20">T388-U388</f>
        <v>#NAME?</v>
      </c>
      <c r="W388" s="24" t="e">
        <f ca="1">IF(LocalizarInvertido(".",MID(P388,LEN(P388)-3,3)) &gt; 0,MID(P388,1,LocalizarInvertido(".",P388)),P388)</f>
        <v>#NAME?</v>
      </c>
    </row>
    <row r="389" spans="2:23" ht="45" x14ac:dyDescent="0.25">
      <c r="B389" s="30" t="s">
        <v>1570</v>
      </c>
      <c r="C389" s="26" t="s">
        <v>1567</v>
      </c>
      <c r="D389" s="26" t="s">
        <v>1568</v>
      </c>
      <c r="E389" s="26" t="s">
        <v>1567</v>
      </c>
      <c r="F389" s="26" t="s">
        <v>1567</v>
      </c>
      <c r="G389" s="26" t="s">
        <v>1598</v>
      </c>
      <c r="H389" s="26" t="s">
        <v>1561</v>
      </c>
      <c r="I389" s="26" t="s">
        <v>1561</v>
      </c>
      <c r="J389" s="26" t="s">
        <v>1564</v>
      </c>
      <c r="K389" s="21" t="s">
        <v>3729</v>
      </c>
      <c r="L389" s="27" t="s">
        <v>2355</v>
      </c>
      <c r="M389" s="21" t="s">
        <v>3156</v>
      </c>
      <c r="N389" s="21">
        <v>6</v>
      </c>
      <c r="O389" s="26" t="s">
        <v>55</v>
      </c>
      <c r="P389" s="1" t="s">
        <v>3054</v>
      </c>
      <c r="Q389" s="32"/>
      <c r="R389" s="21"/>
      <c r="T389" s="24">
        <f t="shared" si="18"/>
        <v>232</v>
      </c>
      <c r="U389" s="24" t="e">
        <f t="shared" ca="1" si="19"/>
        <v>#NAME?</v>
      </c>
      <c r="V389" s="24" t="e">
        <f t="shared" ca="1" si="20"/>
        <v>#NAME?</v>
      </c>
      <c r="W389" s="24" t="e">
        <f ca="1">IF(LocalizarInvertido(".",MID(P389,LEN(P389)-3,3)) &gt; 0,MID(P389,1,LocalizarInvertido(".",P389)),P389)</f>
        <v>#NAME?</v>
      </c>
    </row>
    <row r="390" spans="2:23" ht="45" x14ac:dyDescent="0.25">
      <c r="B390" s="30" t="s">
        <v>1570</v>
      </c>
      <c r="C390" s="26" t="s">
        <v>1567</v>
      </c>
      <c r="D390" s="26" t="s">
        <v>1568</v>
      </c>
      <c r="E390" s="26" t="s">
        <v>1567</v>
      </c>
      <c r="F390" s="26" t="s">
        <v>1567</v>
      </c>
      <c r="G390" s="26" t="s">
        <v>1598</v>
      </c>
      <c r="H390" s="26" t="s">
        <v>1561</v>
      </c>
      <c r="I390" s="26" t="s">
        <v>1558</v>
      </c>
      <c r="J390" s="26" t="s">
        <v>1564</v>
      </c>
      <c r="K390" s="21" t="s">
        <v>3730</v>
      </c>
      <c r="L390" s="27" t="s">
        <v>2356</v>
      </c>
      <c r="M390" s="21" t="s">
        <v>3157</v>
      </c>
      <c r="N390" s="21">
        <v>7</v>
      </c>
      <c r="O390" s="26" t="s">
        <v>55</v>
      </c>
      <c r="P390" s="1" t="s">
        <v>3054</v>
      </c>
      <c r="Q390" s="32"/>
      <c r="R390" s="21"/>
      <c r="T390" s="24">
        <f t="shared" si="18"/>
        <v>232</v>
      </c>
      <c r="U390" s="24" t="e">
        <f t="shared" ca="1" si="19"/>
        <v>#NAME?</v>
      </c>
      <c r="V390" s="24" t="e">
        <f t="shared" ca="1" si="20"/>
        <v>#NAME?</v>
      </c>
      <c r="W390" s="24" t="e">
        <f ca="1">IF(LocalizarInvertido(".",MID(P390,LEN(P390)-3,3)) &gt; 0,MID(P390,1,LocalizarInvertido(".",P390)),P390)</f>
        <v>#NAME?</v>
      </c>
    </row>
    <row r="391" spans="2:23" ht="30" x14ac:dyDescent="0.25">
      <c r="B391" s="48" t="s">
        <v>1570</v>
      </c>
      <c r="C391" s="41" t="s">
        <v>1567</v>
      </c>
      <c r="D391" s="41" t="s">
        <v>1568</v>
      </c>
      <c r="E391" s="41" t="s">
        <v>1567</v>
      </c>
      <c r="F391" s="41" t="s">
        <v>1567</v>
      </c>
      <c r="G391" s="41" t="s">
        <v>1598</v>
      </c>
      <c r="H391" s="41" t="s">
        <v>1561</v>
      </c>
      <c r="I391" s="41" t="s">
        <v>1558</v>
      </c>
      <c r="J391" s="41" t="s">
        <v>1560</v>
      </c>
      <c r="K391" s="42" t="s">
        <v>3731</v>
      </c>
      <c r="L391" s="44" t="s">
        <v>1542</v>
      </c>
      <c r="M391" s="42" t="s">
        <v>3157</v>
      </c>
      <c r="N391" s="42">
        <v>8</v>
      </c>
      <c r="O391" s="41" t="s">
        <v>3165</v>
      </c>
      <c r="P391" s="23" t="s">
        <v>751</v>
      </c>
      <c r="Q391" s="32"/>
      <c r="R391" s="21" t="s">
        <v>14</v>
      </c>
      <c r="T391" s="24">
        <f t="shared" si="18"/>
        <v>231</v>
      </c>
      <c r="U391" s="24" t="e">
        <f t="shared" ca="1" si="19"/>
        <v>#NAME?</v>
      </c>
      <c r="V391" s="24" t="e">
        <f t="shared" ca="1" si="20"/>
        <v>#NAME?</v>
      </c>
      <c r="W391" s="24" t="e">
        <f ca="1">IF(LocalizarInvertido(".",MID(P391,LEN(P391)-3,3)) &gt; 0,MID(P391,1,LocalizarInvertido(".",P391)),P391)</f>
        <v>#NAME?</v>
      </c>
    </row>
    <row r="392" spans="2:23" ht="45" x14ac:dyDescent="0.25">
      <c r="B392" s="48" t="s">
        <v>1570</v>
      </c>
      <c r="C392" s="41" t="s">
        <v>1567</v>
      </c>
      <c r="D392" s="41" t="s">
        <v>1568</v>
      </c>
      <c r="E392" s="41" t="s">
        <v>1567</v>
      </c>
      <c r="F392" s="41" t="s">
        <v>1567</v>
      </c>
      <c r="G392" s="41" t="s">
        <v>1598</v>
      </c>
      <c r="H392" s="41" t="s">
        <v>1561</v>
      </c>
      <c r="I392" s="41" t="s">
        <v>1558</v>
      </c>
      <c r="J392" s="41" t="s">
        <v>1562</v>
      </c>
      <c r="K392" s="42" t="s">
        <v>3732</v>
      </c>
      <c r="L392" s="44" t="s">
        <v>3578</v>
      </c>
      <c r="M392" s="42" t="s">
        <v>3157</v>
      </c>
      <c r="N392" s="42">
        <v>8</v>
      </c>
      <c r="O392" s="41" t="s">
        <v>3165</v>
      </c>
      <c r="P392" s="23" t="s">
        <v>4247</v>
      </c>
      <c r="Q392" s="32"/>
      <c r="R392" s="21" t="s">
        <v>14</v>
      </c>
      <c r="T392" s="24">
        <f t="shared" si="18"/>
        <v>281</v>
      </c>
      <c r="U392" s="24" t="e">
        <f t="shared" ca="1" si="19"/>
        <v>#NAME?</v>
      </c>
      <c r="V392" s="24" t="e">
        <f t="shared" ca="1" si="20"/>
        <v>#NAME?</v>
      </c>
      <c r="W392" s="24" t="e">
        <f ca="1">IF(LocalizarInvertido(".",MID(P392,LEN(P392)-3,3)) &gt; 0,MID(P392,1,LocalizarInvertido(".",P392)),P392)</f>
        <v>#NAME?</v>
      </c>
    </row>
    <row r="393" spans="2:23" ht="45" x14ac:dyDescent="0.25">
      <c r="B393" s="48" t="s">
        <v>1570</v>
      </c>
      <c r="C393" s="41" t="s">
        <v>1567</v>
      </c>
      <c r="D393" s="41" t="s">
        <v>1568</v>
      </c>
      <c r="E393" s="41" t="s">
        <v>1567</v>
      </c>
      <c r="F393" s="41" t="s">
        <v>1567</v>
      </c>
      <c r="G393" s="41" t="s">
        <v>1598</v>
      </c>
      <c r="H393" s="41" t="s">
        <v>1561</v>
      </c>
      <c r="I393" s="41" t="s">
        <v>1558</v>
      </c>
      <c r="J393" s="41" t="s">
        <v>1571</v>
      </c>
      <c r="K393" s="42" t="s">
        <v>3733</v>
      </c>
      <c r="L393" s="44" t="s">
        <v>3580</v>
      </c>
      <c r="M393" s="42" t="s">
        <v>3157</v>
      </c>
      <c r="N393" s="42">
        <v>8</v>
      </c>
      <c r="O393" s="41" t="s">
        <v>3165</v>
      </c>
      <c r="P393" s="23" t="s">
        <v>4246</v>
      </c>
      <c r="Q393" s="32"/>
      <c r="R393" s="21" t="s">
        <v>14</v>
      </c>
      <c r="T393" s="24">
        <f t="shared" si="18"/>
        <v>227</v>
      </c>
      <c r="U393" s="24" t="e">
        <f t="shared" ca="1" si="19"/>
        <v>#NAME?</v>
      </c>
      <c r="V393" s="24" t="e">
        <f t="shared" ca="1" si="20"/>
        <v>#NAME?</v>
      </c>
      <c r="W393" s="24" t="e">
        <f ca="1">IF(LocalizarInvertido(".",MID(P393,LEN(P393)-3,3)) &gt; 0,MID(P393,1,LocalizarInvertido(".",P393)),P393)</f>
        <v>#NAME?</v>
      </c>
    </row>
    <row r="394" spans="2:23" ht="60" x14ac:dyDescent="0.25">
      <c r="B394" s="30" t="s">
        <v>1570</v>
      </c>
      <c r="C394" s="26" t="s">
        <v>1567</v>
      </c>
      <c r="D394" s="26" t="s">
        <v>1568</v>
      </c>
      <c r="E394" s="26" t="s">
        <v>1567</v>
      </c>
      <c r="F394" s="26" t="s">
        <v>1567</v>
      </c>
      <c r="G394" s="26" t="s">
        <v>1595</v>
      </c>
      <c r="H394" s="26" t="s">
        <v>1561</v>
      </c>
      <c r="I394" s="26" t="s">
        <v>1561</v>
      </c>
      <c r="J394" s="26" t="s">
        <v>1564</v>
      </c>
      <c r="K394" s="21" t="s">
        <v>3734</v>
      </c>
      <c r="L394" s="27" t="s">
        <v>2357</v>
      </c>
      <c r="M394" s="21" t="s">
        <v>3156</v>
      </c>
      <c r="N394" s="21">
        <v>6</v>
      </c>
      <c r="O394" s="26" t="s">
        <v>55</v>
      </c>
      <c r="P394" s="1" t="s">
        <v>3055</v>
      </c>
      <c r="Q394" s="32"/>
      <c r="R394" s="21"/>
      <c r="T394" s="24">
        <f t="shared" si="18"/>
        <v>459</v>
      </c>
      <c r="U394" s="24" t="e">
        <f t="shared" ca="1" si="19"/>
        <v>#NAME?</v>
      </c>
      <c r="V394" s="24" t="e">
        <f t="shared" ca="1" si="20"/>
        <v>#NAME?</v>
      </c>
      <c r="W394" s="24" t="e">
        <f ca="1">IF(LocalizarInvertido(".",MID(P394,LEN(P394)-3,3)) &gt; 0,MID(P394,1,LocalizarInvertido(".",P394)),P394)</f>
        <v>#NAME?</v>
      </c>
    </row>
    <row r="395" spans="2:23" ht="60" x14ac:dyDescent="0.25">
      <c r="B395" s="30" t="s">
        <v>1570</v>
      </c>
      <c r="C395" s="26" t="s">
        <v>1567</v>
      </c>
      <c r="D395" s="26" t="s">
        <v>1568</v>
      </c>
      <c r="E395" s="26" t="s">
        <v>1567</v>
      </c>
      <c r="F395" s="26" t="s">
        <v>1567</v>
      </c>
      <c r="G395" s="26" t="s">
        <v>1595</v>
      </c>
      <c r="H395" s="26" t="s">
        <v>1561</v>
      </c>
      <c r="I395" s="26" t="s">
        <v>1558</v>
      </c>
      <c r="J395" s="26" t="s">
        <v>1564</v>
      </c>
      <c r="K395" s="21" t="s">
        <v>3735</v>
      </c>
      <c r="L395" s="27" t="s">
        <v>2358</v>
      </c>
      <c r="M395" s="21" t="s">
        <v>3157</v>
      </c>
      <c r="N395" s="21">
        <v>7</v>
      </c>
      <c r="O395" s="26" t="s">
        <v>55</v>
      </c>
      <c r="P395" s="1" t="s">
        <v>3055</v>
      </c>
      <c r="Q395" s="32"/>
      <c r="R395" s="21"/>
      <c r="T395" s="24">
        <f t="shared" si="18"/>
        <v>459</v>
      </c>
      <c r="U395" s="24" t="e">
        <f t="shared" ca="1" si="19"/>
        <v>#NAME?</v>
      </c>
      <c r="V395" s="24" t="e">
        <f t="shared" ca="1" si="20"/>
        <v>#NAME?</v>
      </c>
      <c r="W395" s="24" t="e">
        <f ca="1">IF(LocalizarInvertido(".",MID(P395,LEN(P395)-3,3)) &gt; 0,MID(P395,1,LocalizarInvertido(".",P395)),P395)</f>
        <v>#NAME?</v>
      </c>
    </row>
    <row r="396" spans="2:23" ht="60" x14ac:dyDescent="0.25">
      <c r="B396" s="48" t="s">
        <v>1570</v>
      </c>
      <c r="C396" s="41" t="s">
        <v>1567</v>
      </c>
      <c r="D396" s="41" t="s">
        <v>1568</v>
      </c>
      <c r="E396" s="41" t="s">
        <v>1567</v>
      </c>
      <c r="F396" s="41" t="s">
        <v>1567</v>
      </c>
      <c r="G396" s="41" t="s">
        <v>1595</v>
      </c>
      <c r="H396" s="41" t="s">
        <v>1561</v>
      </c>
      <c r="I396" s="41" t="s">
        <v>1558</v>
      </c>
      <c r="J396" s="41" t="s">
        <v>1560</v>
      </c>
      <c r="K396" s="42" t="s">
        <v>3736</v>
      </c>
      <c r="L396" s="44" t="s">
        <v>1543</v>
      </c>
      <c r="M396" s="42" t="s">
        <v>3156</v>
      </c>
      <c r="N396" s="42">
        <v>7</v>
      </c>
      <c r="O396" s="41" t="s">
        <v>55</v>
      </c>
      <c r="P396" s="23" t="s">
        <v>753</v>
      </c>
      <c r="Q396" s="32"/>
      <c r="R396" s="21"/>
      <c r="T396" s="24">
        <f t="shared" si="18"/>
        <v>458</v>
      </c>
      <c r="U396" s="24" t="e">
        <f t="shared" ca="1" si="19"/>
        <v>#NAME?</v>
      </c>
      <c r="V396" s="24" t="e">
        <f t="shared" ca="1" si="20"/>
        <v>#NAME?</v>
      </c>
      <c r="W396" s="24" t="e">
        <f ca="1">IF(LocalizarInvertido(".",MID(P396,LEN(P396)-3,3)) &gt; 0,MID(P396,1,LocalizarInvertido(".",P396)),P396)</f>
        <v>#NAME?</v>
      </c>
    </row>
    <row r="397" spans="2:23" ht="45" x14ac:dyDescent="0.25">
      <c r="B397" s="48" t="s">
        <v>1570</v>
      </c>
      <c r="C397" s="41" t="s">
        <v>1567</v>
      </c>
      <c r="D397" s="41" t="s">
        <v>1568</v>
      </c>
      <c r="E397" s="41" t="s">
        <v>1567</v>
      </c>
      <c r="F397" s="41" t="s">
        <v>1567</v>
      </c>
      <c r="G397" s="41" t="s">
        <v>1595</v>
      </c>
      <c r="H397" s="41" t="s">
        <v>1561</v>
      </c>
      <c r="I397" s="41" t="s">
        <v>1558</v>
      </c>
      <c r="J397" s="41" t="s">
        <v>1562</v>
      </c>
      <c r="K397" s="42" t="s">
        <v>3737</v>
      </c>
      <c r="L397" s="44" t="s">
        <v>3585</v>
      </c>
      <c r="M397" s="42" t="s">
        <v>3157</v>
      </c>
      <c r="N397" s="42">
        <v>8</v>
      </c>
      <c r="O397" s="41" t="s">
        <v>3165</v>
      </c>
      <c r="P397" s="23" t="s">
        <v>4247</v>
      </c>
      <c r="Q397" s="32"/>
      <c r="R397" s="21" t="s">
        <v>14</v>
      </c>
      <c r="T397" s="24">
        <f t="shared" si="18"/>
        <v>281</v>
      </c>
      <c r="U397" s="24" t="e">
        <f t="shared" ca="1" si="19"/>
        <v>#NAME?</v>
      </c>
      <c r="V397" s="24" t="e">
        <f t="shared" ca="1" si="20"/>
        <v>#NAME?</v>
      </c>
      <c r="W397" s="24" t="e">
        <f ca="1">IF(LocalizarInvertido(".",MID(P397,LEN(P397)-3,3)) &gt; 0,MID(P397,1,LocalizarInvertido(".",P397)),P397)</f>
        <v>#NAME?</v>
      </c>
    </row>
    <row r="398" spans="2:23" ht="45" x14ac:dyDescent="0.25">
      <c r="B398" s="48" t="s">
        <v>1570</v>
      </c>
      <c r="C398" s="41" t="s">
        <v>1567</v>
      </c>
      <c r="D398" s="41" t="s">
        <v>1568</v>
      </c>
      <c r="E398" s="41" t="s">
        <v>1567</v>
      </c>
      <c r="F398" s="41" t="s">
        <v>1567</v>
      </c>
      <c r="G398" s="41" t="s">
        <v>1595</v>
      </c>
      <c r="H398" s="41" t="s">
        <v>1561</v>
      </c>
      <c r="I398" s="41" t="s">
        <v>1558</v>
      </c>
      <c r="J398" s="41" t="s">
        <v>1571</v>
      </c>
      <c r="K398" s="42" t="s">
        <v>3738</v>
      </c>
      <c r="L398" s="44" t="s">
        <v>3587</v>
      </c>
      <c r="M398" s="42" t="s">
        <v>3157</v>
      </c>
      <c r="N398" s="42">
        <v>8</v>
      </c>
      <c r="O398" s="41" t="s">
        <v>3165</v>
      </c>
      <c r="P398" s="23" t="s">
        <v>4246</v>
      </c>
      <c r="Q398" s="32"/>
      <c r="R398" s="21" t="s">
        <v>14</v>
      </c>
      <c r="T398" s="24">
        <f t="shared" si="18"/>
        <v>227</v>
      </c>
      <c r="U398" s="24" t="e">
        <f t="shared" ca="1" si="19"/>
        <v>#NAME?</v>
      </c>
      <c r="V398" s="24" t="e">
        <f t="shared" ca="1" si="20"/>
        <v>#NAME?</v>
      </c>
      <c r="W398" s="24" t="e">
        <f ca="1">IF(LocalizarInvertido(".",MID(P398,LEN(P398)-3,3)) &gt; 0,MID(P398,1,LocalizarInvertido(".",P398)),P398)</f>
        <v>#NAME?</v>
      </c>
    </row>
    <row r="399" spans="2:23" ht="75" x14ac:dyDescent="0.25">
      <c r="B399" s="30" t="s">
        <v>1570</v>
      </c>
      <c r="C399" s="26" t="s">
        <v>1567</v>
      </c>
      <c r="D399" s="26" t="s">
        <v>1568</v>
      </c>
      <c r="E399" s="26" t="s">
        <v>1567</v>
      </c>
      <c r="F399" s="26" t="s">
        <v>1567</v>
      </c>
      <c r="G399" s="26" t="s">
        <v>1599</v>
      </c>
      <c r="H399" s="26" t="s">
        <v>1561</v>
      </c>
      <c r="I399" s="26" t="s">
        <v>1561</v>
      </c>
      <c r="J399" s="26" t="s">
        <v>1564</v>
      </c>
      <c r="K399" s="21" t="s">
        <v>3739</v>
      </c>
      <c r="L399" s="27" t="s">
        <v>2359</v>
      </c>
      <c r="M399" s="21" t="s">
        <v>3156</v>
      </c>
      <c r="N399" s="21">
        <v>6</v>
      </c>
      <c r="O399" s="26" t="s">
        <v>55</v>
      </c>
      <c r="P399" s="1" t="s">
        <v>3056</v>
      </c>
      <c r="Q399" s="32"/>
      <c r="R399" s="21"/>
      <c r="T399" s="24">
        <f t="shared" si="18"/>
        <v>474</v>
      </c>
      <c r="U399" s="24" t="e">
        <f t="shared" ca="1" si="19"/>
        <v>#NAME?</v>
      </c>
      <c r="V399" s="24" t="e">
        <f t="shared" ca="1" si="20"/>
        <v>#NAME?</v>
      </c>
      <c r="W399" s="24" t="e">
        <f ca="1">IF(LocalizarInvertido(".",MID(P399,LEN(P399)-3,3)) &gt; 0,MID(P399,1,LocalizarInvertido(".",P399)),P399)</f>
        <v>#NAME?</v>
      </c>
    </row>
    <row r="400" spans="2:23" ht="75" x14ac:dyDescent="0.25">
      <c r="B400" s="30" t="s">
        <v>1570</v>
      </c>
      <c r="C400" s="26" t="s">
        <v>1567</v>
      </c>
      <c r="D400" s="26" t="s">
        <v>1568</v>
      </c>
      <c r="E400" s="26" t="s">
        <v>1567</v>
      </c>
      <c r="F400" s="26" t="s">
        <v>1567</v>
      </c>
      <c r="G400" s="26" t="s">
        <v>1599</v>
      </c>
      <c r="H400" s="26" t="s">
        <v>1561</v>
      </c>
      <c r="I400" s="26" t="s">
        <v>1558</v>
      </c>
      <c r="J400" s="26" t="s">
        <v>1564</v>
      </c>
      <c r="K400" s="21" t="s">
        <v>3740</v>
      </c>
      <c r="L400" s="27" t="s">
        <v>2360</v>
      </c>
      <c r="M400" s="21" t="s">
        <v>3157</v>
      </c>
      <c r="N400" s="21">
        <v>7</v>
      </c>
      <c r="O400" s="26" t="s">
        <v>55</v>
      </c>
      <c r="P400" s="1" t="s">
        <v>3056</v>
      </c>
      <c r="Q400" s="32"/>
      <c r="R400" s="21"/>
      <c r="T400" s="24">
        <f t="shared" si="18"/>
        <v>474</v>
      </c>
      <c r="U400" s="24" t="e">
        <f t="shared" ca="1" si="19"/>
        <v>#NAME?</v>
      </c>
      <c r="V400" s="24" t="e">
        <f t="shared" ca="1" si="20"/>
        <v>#NAME?</v>
      </c>
      <c r="W400" s="24" t="e">
        <f ca="1">IF(LocalizarInvertido(".",MID(P400,LEN(P400)-3,3)) &gt; 0,MID(P400,1,LocalizarInvertido(".",P400)),P400)</f>
        <v>#NAME?</v>
      </c>
    </row>
    <row r="401" spans="2:23" ht="60" x14ac:dyDescent="0.25">
      <c r="B401" s="48" t="s">
        <v>1570</v>
      </c>
      <c r="C401" s="41" t="s">
        <v>1567</v>
      </c>
      <c r="D401" s="41" t="s">
        <v>1568</v>
      </c>
      <c r="E401" s="41" t="s">
        <v>1567</v>
      </c>
      <c r="F401" s="41" t="s">
        <v>1567</v>
      </c>
      <c r="G401" s="41" t="s">
        <v>1599</v>
      </c>
      <c r="H401" s="41" t="s">
        <v>1561</v>
      </c>
      <c r="I401" s="41" t="s">
        <v>1558</v>
      </c>
      <c r="J401" s="41" t="s">
        <v>1560</v>
      </c>
      <c r="K401" s="42" t="s">
        <v>3741</v>
      </c>
      <c r="L401" s="44" t="s">
        <v>1544</v>
      </c>
      <c r="M401" s="42" t="s">
        <v>3157</v>
      </c>
      <c r="N401" s="42">
        <v>8</v>
      </c>
      <c r="O401" s="41" t="s">
        <v>3165</v>
      </c>
      <c r="P401" s="23" t="s">
        <v>755</v>
      </c>
      <c r="Q401" s="32"/>
      <c r="R401" s="21" t="s">
        <v>14</v>
      </c>
      <c r="T401" s="24">
        <f t="shared" si="18"/>
        <v>473</v>
      </c>
      <c r="U401" s="24" t="e">
        <f t="shared" ca="1" si="19"/>
        <v>#NAME?</v>
      </c>
      <c r="V401" s="24" t="e">
        <f t="shared" ca="1" si="20"/>
        <v>#NAME?</v>
      </c>
      <c r="W401" s="24" t="e">
        <f ca="1">IF(LocalizarInvertido(".",MID(P401,LEN(P401)-3,3)) &gt; 0,MID(P401,1,LocalizarInvertido(".",P401)),P401)</f>
        <v>#NAME?</v>
      </c>
    </row>
    <row r="402" spans="2:23" ht="45" x14ac:dyDescent="0.25">
      <c r="B402" s="48" t="s">
        <v>1570</v>
      </c>
      <c r="C402" s="41" t="s">
        <v>1567</v>
      </c>
      <c r="D402" s="41" t="s">
        <v>1568</v>
      </c>
      <c r="E402" s="41" t="s">
        <v>1567</v>
      </c>
      <c r="F402" s="41" t="s">
        <v>1567</v>
      </c>
      <c r="G402" s="41" t="s">
        <v>1599</v>
      </c>
      <c r="H402" s="41" t="s">
        <v>1561</v>
      </c>
      <c r="I402" s="41" t="s">
        <v>1558</v>
      </c>
      <c r="J402" s="41" t="s">
        <v>1562</v>
      </c>
      <c r="K402" s="42" t="s">
        <v>3742</v>
      </c>
      <c r="L402" s="44" t="s">
        <v>3592</v>
      </c>
      <c r="M402" s="42" t="s">
        <v>3157</v>
      </c>
      <c r="N402" s="42">
        <v>8</v>
      </c>
      <c r="O402" s="41" t="s">
        <v>3165</v>
      </c>
      <c r="P402" s="23" t="s">
        <v>4247</v>
      </c>
      <c r="Q402" s="32"/>
      <c r="R402" s="21" t="s">
        <v>14</v>
      </c>
      <c r="T402" s="24">
        <f t="shared" si="18"/>
        <v>281</v>
      </c>
      <c r="U402" s="24" t="e">
        <f t="shared" ca="1" si="19"/>
        <v>#NAME?</v>
      </c>
      <c r="V402" s="24" t="e">
        <f t="shared" ca="1" si="20"/>
        <v>#NAME?</v>
      </c>
      <c r="W402" s="24" t="e">
        <f ca="1">IF(LocalizarInvertido(".",MID(P402,LEN(P402)-3,3)) &gt; 0,MID(P402,1,LocalizarInvertido(".",P402)),P402)</f>
        <v>#NAME?</v>
      </c>
    </row>
    <row r="403" spans="2:23" ht="45" x14ac:dyDescent="0.25">
      <c r="B403" s="48" t="s">
        <v>1570</v>
      </c>
      <c r="C403" s="41" t="s">
        <v>1567</v>
      </c>
      <c r="D403" s="41" t="s">
        <v>1568</v>
      </c>
      <c r="E403" s="41" t="s">
        <v>1567</v>
      </c>
      <c r="F403" s="41" t="s">
        <v>1567</v>
      </c>
      <c r="G403" s="41" t="s">
        <v>1599</v>
      </c>
      <c r="H403" s="41" t="s">
        <v>1561</v>
      </c>
      <c r="I403" s="41" t="s">
        <v>1558</v>
      </c>
      <c r="J403" s="41" t="s">
        <v>1571</v>
      </c>
      <c r="K403" s="42" t="s">
        <v>3743</v>
      </c>
      <c r="L403" s="44" t="s">
        <v>3594</v>
      </c>
      <c r="M403" s="42" t="s">
        <v>3157</v>
      </c>
      <c r="N403" s="42">
        <v>8</v>
      </c>
      <c r="O403" s="41" t="s">
        <v>3165</v>
      </c>
      <c r="P403" s="23" t="s">
        <v>4246</v>
      </c>
      <c r="Q403" s="32"/>
      <c r="R403" s="21" t="s">
        <v>14</v>
      </c>
      <c r="T403" s="24">
        <f t="shared" si="18"/>
        <v>227</v>
      </c>
      <c r="U403" s="24" t="e">
        <f t="shared" ca="1" si="19"/>
        <v>#NAME?</v>
      </c>
      <c r="V403" s="24" t="e">
        <f t="shared" ca="1" si="20"/>
        <v>#NAME?</v>
      </c>
      <c r="W403" s="24" t="e">
        <f ca="1">IF(LocalizarInvertido(".",MID(P403,LEN(P403)-3,3)) &gt; 0,MID(P403,1,LocalizarInvertido(".",P403)),P403)</f>
        <v>#NAME?</v>
      </c>
    </row>
    <row r="404" spans="2:23" ht="45" x14ac:dyDescent="0.25">
      <c r="B404" s="48" t="s">
        <v>1570</v>
      </c>
      <c r="C404" s="41" t="s">
        <v>1567</v>
      </c>
      <c r="D404" s="41" t="s">
        <v>1568</v>
      </c>
      <c r="E404" s="41" t="s">
        <v>1567</v>
      </c>
      <c r="F404" s="41" t="s">
        <v>1567</v>
      </c>
      <c r="G404" s="41" t="s">
        <v>1574</v>
      </c>
      <c r="H404" s="41" t="s">
        <v>1561</v>
      </c>
      <c r="I404" s="41" t="s">
        <v>1561</v>
      </c>
      <c r="J404" s="41" t="s">
        <v>1564</v>
      </c>
      <c r="K404" s="42" t="s">
        <v>3744</v>
      </c>
      <c r="L404" s="12" t="s">
        <v>3745</v>
      </c>
      <c r="M404" s="51" t="s">
        <v>3156</v>
      </c>
      <c r="N404" s="51">
        <v>7</v>
      </c>
      <c r="O404" s="41" t="s">
        <v>51</v>
      </c>
      <c r="P404" s="12" t="s">
        <v>3146</v>
      </c>
      <c r="Q404" s="32"/>
      <c r="R404" s="21"/>
      <c r="T404" s="24">
        <f t="shared" si="18"/>
        <v>252</v>
      </c>
      <c r="U404" s="24" t="e">
        <f t="shared" ca="1" si="19"/>
        <v>#NAME?</v>
      </c>
      <c r="V404" s="24" t="e">
        <f t="shared" ca="1" si="20"/>
        <v>#NAME?</v>
      </c>
      <c r="W404" s="24" t="e">
        <f ca="1">IF(LocalizarInvertido(".",MID(P404,LEN(P404)-3,3)) &gt; 0,MID(P404,1,LocalizarInvertido(".",P404)),P404)</f>
        <v>#NAME?</v>
      </c>
    </row>
    <row r="405" spans="2:23" ht="45" x14ac:dyDescent="0.25">
      <c r="B405" s="30" t="s">
        <v>1570</v>
      </c>
      <c r="C405" s="26" t="s">
        <v>1567</v>
      </c>
      <c r="D405" s="26" t="s">
        <v>1568</v>
      </c>
      <c r="E405" s="26" t="s">
        <v>1567</v>
      </c>
      <c r="F405" s="26" t="s">
        <v>1567</v>
      </c>
      <c r="G405" s="26" t="s">
        <v>1574</v>
      </c>
      <c r="H405" s="26" t="s">
        <v>1561</v>
      </c>
      <c r="I405" s="26" t="s">
        <v>1558</v>
      </c>
      <c r="J405" s="26" t="s">
        <v>1564</v>
      </c>
      <c r="K405" s="21" t="s">
        <v>3746</v>
      </c>
      <c r="L405" s="10" t="s">
        <v>3745</v>
      </c>
      <c r="M405" s="21" t="s">
        <v>3157</v>
      </c>
      <c r="N405" s="21">
        <v>7</v>
      </c>
      <c r="O405" s="26" t="s">
        <v>51</v>
      </c>
      <c r="P405" s="10" t="s">
        <v>3146</v>
      </c>
      <c r="Q405" s="32"/>
      <c r="R405" s="21"/>
      <c r="T405" s="24">
        <f t="shared" si="18"/>
        <v>252</v>
      </c>
      <c r="U405" s="24" t="e">
        <f t="shared" ca="1" si="19"/>
        <v>#NAME?</v>
      </c>
      <c r="V405" s="24" t="e">
        <f t="shared" ca="1" si="20"/>
        <v>#NAME?</v>
      </c>
      <c r="W405" s="24" t="e">
        <f ca="1">IF(LocalizarInvertido(".",MID(P405,LEN(P405)-3,3)) &gt; 0,MID(P405,1,LocalizarInvertido(".",P405)),P405)</f>
        <v>#NAME?</v>
      </c>
    </row>
    <row r="406" spans="2:23" ht="45" x14ac:dyDescent="0.25">
      <c r="B406" s="48" t="s">
        <v>1570</v>
      </c>
      <c r="C406" s="41" t="s">
        <v>1567</v>
      </c>
      <c r="D406" s="41" t="s">
        <v>1568</v>
      </c>
      <c r="E406" s="41" t="s">
        <v>1567</v>
      </c>
      <c r="F406" s="41" t="s">
        <v>1567</v>
      </c>
      <c r="G406" s="41" t="s">
        <v>1574</v>
      </c>
      <c r="H406" s="41" t="s">
        <v>1561</v>
      </c>
      <c r="I406" s="41" t="s">
        <v>1558</v>
      </c>
      <c r="J406" s="41" t="s">
        <v>1560</v>
      </c>
      <c r="K406" s="42" t="s">
        <v>3747</v>
      </c>
      <c r="L406" s="23" t="s">
        <v>3097</v>
      </c>
      <c r="M406" s="66" t="s">
        <v>3157</v>
      </c>
      <c r="N406" s="42">
        <v>8</v>
      </c>
      <c r="O406" s="41" t="s">
        <v>3165</v>
      </c>
      <c r="P406" s="23" t="s">
        <v>3146</v>
      </c>
      <c r="Q406" s="32"/>
      <c r="R406" s="21" t="s">
        <v>14</v>
      </c>
      <c r="T406" s="24">
        <f t="shared" si="18"/>
        <v>252</v>
      </c>
      <c r="U406" s="24" t="e">
        <f t="shared" ca="1" si="19"/>
        <v>#NAME?</v>
      </c>
      <c r="V406" s="24" t="e">
        <f t="shared" ca="1" si="20"/>
        <v>#NAME?</v>
      </c>
      <c r="W406" s="24" t="e">
        <f ca="1">IF(LocalizarInvertido(".",MID(P406,LEN(P406)-3,3)) &gt; 0,MID(P406,1,LocalizarInvertido(".",P406)),P406)</f>
        <v>#NAME?</v>
      </c>
    </row>
    <row r="407" spans="2:23" ht="45" x14ac:dyDescent="0.25">
      <c r="B407" s="48" t="s">
        <v>1570</v>
      </c>
      <c r="C407" s="41" t="s">
        <v>1567</v>
      </c>
      <c r="D407" s="41" t="s">
        <v>1568</v>
      </c>
      <c r="E407" s="41" t="s">
        <v>1567</v>
      </c>
      <c r="F407" s="41" t="s">
        <v>1567</v>
      </c>
      <c r="G407" s="41" t="s">
        <v>1574</v>
      </c>
      <c r="H407" s="41" t="s">
        <v>1561</v>
      </c>
      <c r="I407" s="41" t="s">
        <v>1558</v>
      </c>
      <c r="J407" s="41" t="s">
        <v>1562</v>
      </c>
      <c r="K407" s="42" t="s">
        <v>3748</v>
      </c>
      <c r="L407" s="23" t="s">
        <v>3599</v>
      </c>
      <c r="M407" s="66" t="s">
        <v>3157</v>
      </c>
      <c r="N407" s="42">
        <v>8</v>
      </c>
      <c r="O407" s="41" t="s">
        <v>3165</v>
      </c>
      <c r="P407" s="23" t="s">
        <v>4247</v>
      </c>
      <c r="Q407" s="32"/>
      <c r="R407" s="21" t="s">
        <v>14</v>
      </c>
      <c r="T407" s="24">
        <f t="shared" si="18"/>
        <v>281</v>
      </c>
      <c r="U407" s="24" t="e">
        <f t="shared" ca="1" si="19"/>
        <v>#NAME?</v>
      </c>
      <c r="V407" s="24" t="e">
        <f t="shared" ca="1" si="20"/>
        <v>#NAME?</v>
      </c>
      <c r="W407" s="24" t="e">
        <f ca="1">IF(LocalizarInvertido(".",MID(P407,LEN(P407)-3,3)) &gt; 0,MID(P407,1,LocalizarInvertido(".",P407)),P407)</f>
        <v>#NAME?</v>
      </c>
    </row>
    <row r="408" spans="2:23" ht="30" x14ac:dyDescent="0.25">
      <c r="B408" s="48" t="s">
        <v>1570</v>
      </c>
      <c r="C408" s="41" t="s">
        <v>1567</v>
      </c>
      <c r="D408" s="41" t="s">
        <v>1568</v>
      </c>
      <c r="E408" s="41" t="s">
        <v>1567</v>
      </c>
      <c r="F408" s="41" t="s">
        <v>1567</v>
      </c>
      <c r="G408" s="41" t="s">
        <v>1574</v>
      </c>
      <c r="H408" s="41" t="s">
        <v>1561</v>
      </c>
      <c r="I408" s="41" t="s">
        <v>1558</v>
      </c>
      <c r="J408" s="41" t="s">
        <v>1571</v>
      </c>
      <c r="K408" s="42" t="s">
        <v>3749</v>
      </c>
      <c r="L408" s="23" t="s">
        <v>3601</v>
      </c>
      <c r="M408" s="66" t="s">
        <v>3157</v>
      </c>
      <c r="N408" s="42">
        <v>8</v>
      </c>
      <c r="O408" s="41" t="s">
        <v>3165</v>
      </c>
      <c r="P408" s="23" t="s">
        <v>4246</v>
      </c>
      <c r="Q408" s="32"/>
      <c r="R408" s="21" t="s">
        <v>14</v>
      </c>
      <c r="T408" s="24">
        <f t="shared" si="18"/>
        <v>227</v>
      </c>
      <c r="U408" s="24" t="e">
        <f t="shared" ca="1" si="19"/>
        <v>#NAME?</v>
      </c>
      <c r="V408" s="24" t="e">
        <f t="shared" ca="1" si="20"/>
        <v>#NAME?</v>
      </c>
      <c r="W408" s="24" t="e">
        <f ca="1">IF(LocalizarInvertido(".",MID(P408,LEN(P408)-3,3)) &gt; 0,MID(P408,1,LocalizarInvertido(".",P408)),P408)</f>
        <v>#NAME?</v>
      </c>
    </row>
  </sheetData>
  <autoFilter ref="T2:W408" xr:uid="{00000000-0009-0000-0000-000004000000}"/>
  <mergeCells count="1">
    <mergeCell ref="B1:K1"/>
  </mergeCells>
  <conditionalFormatting sqref="B3:Q408">
    <cfRule type="expression" dxfId="45" priority="23">
      <formula>$N3=1</formula>
    </cfRule>
    <cfRule type="expression" dxfId="44" priority="24">
      <formula>$N3=2</formula>
    </cfRule>
    <cfRule type="expression" dxfId="43" priority="25">
      <formula>$N3=3</formula>
    </cfRule>
    <cfRule type="expression" dxfId="42" priority="26">
      <formula>$N3=4</formula>
    </cfRule>
    <cfRule type="expression" dxfId="41" priority="27">
      <formula>$N3=5</formula>
    </cfRule>
    <cfRule type="expression" dxfId="40" priority="28">
      <formula>$N3=6</formula>
    </cfRule>
    <cfRule type="expression" dxfId="39" priority="29">
      <formula>$N3=7</formula>
    </cfRule>
    <cfRule type="expression" dxfId="38" priority="30">
      <formula>$R3="Excluído"</formula>
    </cfRule>
    <cfRule type="expression" dxfId="37" priority="31">
      <formula>$R3="Alterar"</formula>
    </cfRule>
    <cfRule type="expression" dxfId="36" priority="32">
      <formula>OR($R3="Excluir",$R3="Excluído")</formula>
    </cfRule>
    <cfRule type="expression" dxfId="35" priority="33">
      <formula>OR($R3="Incluir",$R3="Inclusão-TCE")</formula>
    </cfRule>
  </conditionalFormatting>
  <conditionalFormatting sqref="B409:R485">
    <cfRule type="expression" dxfId="34" priority="45">
      <formula>$N409=1</formula>
    </cfRule>
    <cfRule type="expression" dxfId="33" priority="46">
      <formula>$N409=2</formula>
    </cfRule>
    <cfRule type="expression" dxfId="32" priority="47">
      <formula>$N409=3</formula>
    </cfRule>
    <cfRule type="expression" dxfId="31" priority="48">
      <formula>$N409=4</formula>
    </cfRule>
    <cfRule type="expression" dxfId="30" priority="49">
      <formula>$N409=5</formula>
    </cfRule>
    <cfRule type="expression" dxfId="29" priority="50">
      <formula>$N409=6</formula>
    </cfRule>
    <cfRule type="expression" dxfId="28" priority="51">
      <formula>$N409=7</formula>
    </cfRule>
    <cfRule type="expression" dxfId="27" priority="52">
      <formula>$R409="Excluído"</formula>
    </cfRule>
    <cfRule type="expression" dxfId="26" priority="53">
      <formula>$R409="Alterar"</formula>
    </cfRule>
    <cfRule type="expression" dxfId="25" priority="54">
      <formula>OR($R409="Excluir",$R409="Excluído")</formula>
    </cfRule>
    <cfRule type="expression" dxfId="24" priority="55">
      <formula>OR($R409="Incluir",$R409="Inclusão-TCE")</formula>
    </cfRule>
  </conditionalFormatting>
  <conditionalFormatting sqref="R3:R408">
    <cfRule type="expression" dxfId="23" priority="1">
      <formula>$N3=1</formula>
    </cfRule>
    <cfRule type="expression" dxfId="22" priority="2">
      <formula>$N3=2</formula>
    </cfRule>
    <cfRule type="expression" dxfId="21" priority="3">
      <formula>$N3=3</formula>
    </cfRule>
    <cfRule type="expression" dxfId="20" priority="4">
      <formula>$N3=4</formula>
    </cfRule>
    <cfRule type="expression" dxfId="19" priority="5">
      <formula>$N3=5</formula>
    </cfRule>
    <cfRule type="expression" dxfId="18" priority="6">
      <formula>$N3=6</formula>
    </cfRule>
    <cfRule type="expression" dxfId="17" priority="7">
      <formula>$N3=7</formula>
    </cfRule>
    <cfRule type="expression" dxfId="16" priority="8">
      <formula>$R3="Excluído"</formula>
    </cfRule>
    <cfRule type="expression" dxfId="15" priority="9">
      <formula>$R3="Alterar"</formula>
    </cfRule>
    <cfRule type="expression" dxfId="14" priority="10">
      <formula>OR($R3="Excluir",$R3="Excluído")</formula>
    </cfRule>
    <cfRule type="expression" dxfId="13" priority="11">
      <formula>OR($R3="Incluir",$R3="Inclusão-TCE")</formula>
    </cfRule>
  </conditionalFormatting>
  <conditionalFormatting sqref="M3:N3">
    <cfRule type="expression" dxfId="12" priority="12">
      <formula>$N3=1</formula>
    </cfRule>
    <cfRule type="expression" dxfId="11" priority="13">
      <formula>$N3=2</formula>
    </cfRule>
    <cfRule type="expression" dxfId="10" priority="14">
      <formula>$N3=3</formula>
    </cfRule>
    <cfRule type="expression" dxfId="9" priority="15">
      <formula>$N3=4</formula>
    </cfRule>
    <cfRule type="expression" dxfId="8" priority="16">
      <formula>$N3=5</formula>
    </cfRule>
    <cfRule type="expression" dxfId="7" priority="17">
      <formula>$N3=6</formula>
    </cfRule>
    <cfRule type="expression" dxfId="6" priority="18">
      <formula>$N3=7</formula>
    </cfRule>
    <cfRule type="expression" dxfId="5" priority="19">
      <formula>$R3="Excluído"</formula>
    </cfRule>
    <cfRule type="expression" dxfId="4" priority="20">
      <formula>$R3="Alterar"</formula>
    </cfRule>
    <cfRule type="expression" dxfId="3" priority="21">
      <formula>OR($R3="Excluir",$R3="Excluído")</formula>
    </cfRule>
    <cfRule type="expression" dxfId="2" priority="22">
      <formula>OR($R3="Incluir",$R3="Inclusão-TCE")</formula>
    </cfRule>
  </conditionalFormatting>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'C:\Users\ramaolopes\Downloads\[Ementário da Natureza de Receita 2022 - 2-Edição.xlsx]Tabelas'!#REF!</xm:f>
          </x14:formula1>
          <xm:sqref>R3:R408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tabColor rgb="FFFFFF00"/>
  </sheetPr>
  <dimension ref="A1:I8"/>
  <sheetViews>
    <sheetView workbookViewId="0">
      <selection activeCell="E40" sqref="E40"/>
    </sheetView>
  </sheetViews>
  <sheetFormatPr defaultRowHeight="15" x14ac:dyDescent="0.25"/>
  <cols>
    <col min="2" max="2" width="12.7109375" bestFit="1" customWidth="1"/>
    <col min="3" max="3" width="24.28515625" bestFit="1" customWidth="1"/>
    <col min="5" max="5" width="9.7109375" bestFit="1" customWidth="1"/>
    <col min="9" max="9" width="14.5703125" customWidth="1"/>
  </cols>
  <sheetData>
    <row r="1" spans="1:9" x14ac:dyDescent="0.25">
      <c r="A1" t="s">
        <v>0</v>
      </c>
      <c r="B1" t="s">
        <v>1</v>
      </c>
      <c r="C1" t="s">
        <v>2</v>
      </c>
      <c r="D1" t="s">
        <v>1</v>
      </c>
      <c r="E1" t="s">
        <v>3</v>
      </c>
      <c r="F1" t="s">
        <v>4</v>
      </c>
      <c r="G1" t="s">
        <v>5</v>
      </c>
      <c r="I1" t="s">
        <v>6</v>
      </c>
    </row>
    <row r="2" spans="1:9" x14ac:dyDescent="0.25">
      <c r="A2" t="s">
        <v>7</v>
      </c>
      <c r="B2" t="s">
        <v>8</v>
      </c>
      <c r="C2" t="s">
        <v>9</v>
      </c>
      <c r="D2" s="9"/>
      <c r="E2">
        <v>84</v>
      </c>
      <c r="F2">
        <v>130</v>
      </c>
      <c r="G2">
        <v>53</v>
      </c>
      <c r="I2" t="s">
        <v>10</v>
      </c>
    </row>
    <row r="3" spans="1:9" x14ac:dyDescent="0.25">
      <c r="A3" t="s">
        <v>11</v>
      </c>
      <c r="B3" t="s">
        <v>12</v>
      </c>
      <c r="C3" t="s">
        <v>13</v>
      </c>
      <c r="D3" s="3"/>
      <c r="E3">
        <v>112</v>
      </c>
      <c r="F3">
        <v>173</v>
      </c>
      <c r="G3">
        <v>71</v>
      </c>
      <c r="I3" t="s">
        <v>14</v>
      </c>
    </row>
    <row r="4" spans="1:9" x14ac:dyDescent="0.25">
      <c r="A4" t="s">
        <v>15</v>
      </c>
      <c r="B4" t="s">
        <v>16</v>
      </c>
      <c r="C4" t="s">
        <v>17</v>
      </c>
      <c r="D4" s="8"/>
      <c r="E4">
        <v>169</v>
      </c>
      <c r="F4">
        <v>208</v>
      </c>
      <c r="G4">
        <v>142</v>
      </c>
      <c r="I4" t="s">
        <v>796</v>
      </c>
    </row>
    <row r="5" spans="1:9" x14ac:dyDescent="0.25">
      <c r="A5" t="s">
        <v>19</v>
      </c>
      <c r="B5" t="s">
        <v>20</v>
      </c>
      <c r="C5" t="s">
        <v>21</v>
      </c>
      <c r="D5" s="5"/>
      <c r="E5">
        <v>132</v>
      </c>
      <c r="F5">
        <v>151</v>
      </c>
      <c r="G5">
        <v>176</v>
      </c>
      <c r="I5" t="s">
        <v>18</v>
      </c>
    </row>
    <row r="6" spans="1:9" x14ac:dyDescent="0.25">
      <c r="A6" t="s">
        <v>23</v>
      </c>
      <c r="B6" t="s">
        <v>24</v>
      </c>
      <c r="C6" t="s">
        <v>25</v>
      </c>
      <c r="D6" s="2"/>
      <c r="E6">
        <v>172</v>
      </c>
      <c r="F6">
        <v>185</v>
      </c>
      <c r="G6">
        <v>202</v>
      </c>
      <c r="I6" t="s">
        <v>22</v>
      </c>
    </row>
    <row r="7" spans="1:9" x14ac:dyDescent="0.25">
      <c r="A7" t="s">
        <v>26</v>
      </c>
      <c r="B7" t="s">
        <v>27</v>
      </c>
      <c r="C7" t="s">
        <v>28</v>
      </c>
      <c r="D7" s="4"/>
      <c r="E7">
        <v>214</v>
      </c>
      <c r="F7">
        <v>220</v>
      </c>
      <c r="G7">
        <v>228</v>
      </c>
    </row>
    <row r="8" spans="1:9" x14ac:dyDescent="0.25">
      <c r="A8" t="s">
        <v>29</v>
      </c>
      <c r="B8" t="s">
        <v>30</v>
      </c>
      <c r="C8" t="s">
        <v>31</v>
      </c>
      <c r="D8" s="1"/>
      <c r="E8">
        <v>0</v>
      </c>
      <c r="F8">
        <v>0</v>
      </c>
      <c r="G8">
        <v>0</v>
      </c>
    </row>
  </sheetData>
  <phoneticPr fontId="7" type="noConversion"/>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5D771C-1619-4F6C-8B5C-4D6C6C0BC54A}">
  <ds:schemaRefs>
    <ds:schemaRef ds:uri="02b59cef-0636-4c64-bd56-9ca8586173f9"/>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abdebb61-bef2-4310-b7df-0fcbf7aaa69d"/>
    <ds:schemaRef ds:uri="http://www.w3.org/XML/1998/namespace"/>
  </ds:schemaRefs>
</ds:datastoreItem>
</file>

<file path=customXml/itemProps2.xml><?xml version="1.0" encoding="utf-8"?>
<ds:datastoreItem xmlns:ds="http://schemas.openxmlformats.org/officeDocument/2006/customXml" ds:itemID="{2BEB9F53-5DF2-4670-B7D9-083AF4DF4FB5}">
  <ds:schemaRefs>
    <ds:schemaRef ds:uri="http://schemas.microsoft.com/sharepoint/v3/contenttype/forms"/>
  </ds:schemaRefs>
</ds:datastoreItem>
</file>

<file path=customXml/itemProps3.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2</vt:i4>
      </vt:variant>
    </vt:vector>
  </HeadingPairs>
  <TitlesOfParts>
    <vt:vector size="8" baseType="lpstr">
      <vt:lpstr>ENR-2023-TCEMS</vt:lpstr>
      <vt:lpstr>TCE_ATUALIZAÇÕES_2023</vt:lpstr>
      <vt:lpstr>STN ENR-2023</vt:lpstr>
      <vt:lpstr>Síntese Alterações 2022 E 2023</vt:lpstr>
      <vt:lpstr>EMENDAS PARLAMENTARES(V3)</vt:lpstr>
      <vt:lpstr>TABELAS</vt:lpstr>
      <vt:lpstr>TCE_ATUALIZAÇÕES_2023!Area_de_impressao</vt:lpstr>
      <vt:lpstr>TCE_ATUALIZAÇÕES_2023!Titulos_de_impressao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STN;washington.nunes@tesouro.gov.br;gabriela.abreu@tesouro.gov.br</dc:creator>
  <cp:lastModifiedBy>Flavia Pierin Freitas</cp:lastModifiedBy>
  <cp:revision/>
  <cp:lastPrinted>2022-07-08T14:29:11Z</cp:lastPrinted>
  <dcterms:created xsi:type="dcterms:W3CDTF">2016-06-23T18:04:26Z</dcterms:created>
  <dcterms:modified xsi:type="dcterms:W3CDTF">2023-12-15T13:08:32Z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